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queryTables/queryTable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66925"/>
  <mc:AlternateContent xmlns:mc="http://schemas.openxmlformats.org/markup-compatibility/2006">
    <mc:Choice Requires="x15">
      <x15ac:absPath xmlns:x15ac="http://schemas.microsoft.com/office/spreadsheetml/2010/11/ac" url="F:\Mis repositorios git\Examen2_Herramientas_JoseAlfaro\"/>
    </mc:Choice>
  </mc:AlternateContent>
  <xr:revisionPtr revIDLastSave="0" documentId="13_ncr:1_{9088DED7-B66F-4BD5-80F1-33A8E4FF6120}" xr6:coauthVersionLast="47" xr6:coauthVersionMax="47" xr10:uidLastSave="{00000000-0000-0000-0000-000000000000}"/>
  <bookViews>
    <workbookView xWindow="0" yWindow="0" windowWidth="14400" windowHeight="15600" xr2:uid="{8D2065DE-CCEC-45A3-BBD9-086613316D00}"/>
  </bookViews>
  <sheets>
    <sheet name="Hoja1" sheetId="1" r:id="rId1"/>
    <sheet name="Imputacion" sheetId="2" r:id="rId2"/>
  </sheets>
  <definedNames>
    <definedName name="moras" localSheetId="0">Hoja1!$A$1:$I$5001</definedName>
    <definedName name="moras_1" localSheetId="1">Imputacion!$A$1:$I$5001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259" i="1" l="1"/>
  <c r="R259" i="1"/>
  <c r="Q258" i="1"/>
  <c r="S261" i="1"/>
  <c r="R261" i="1"/>
  <c r="Q261" i="1"/>
  <c r="S260" i="1"/>
  <c r="R260" i="1"/>
  <c r="Q260" i="1"/>
  <c r="Q259" i="1"/>
  <c r="R258" i="1"/>
  <c r="S258" i="1"/>
  <c r="S257" i="1"/>
  <c r="R257" i="1"/>
  <c r="Q257" i="1"/>
  <c r="R236" i="1"/>
  <c r="Q236" i="1"/>
  <c r="R235" i="1"/>
  <c r="Q235" i="1"/>
  <c r="R234" i="1"/>
  <c r="Q234" i="1"/>
  <c r="R233" i="1"/>
  <c r="Q233" i="1"/>
  <c r="R232" i="1"/>
  <c r="Q232" i="1"/>
  <c r="R201" i="1"/>
  <c r="R200" i="1"/>
  <c r="R177" i="1"/>
  <c r="R176" i="1"/>
  <c r="R153" i="1"/>
  <c r="R152" i="1"/>
  <c r="R102" i="1"/>
  <c r="R101" i="1"/>
  <c r="R10" i="1"/>
  <c r="Q10" i="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J4088" i="2"/>
  <c r="J4089" i="2"/>
  <c r="J4090" i="2"/>
  <c r="J4091" i="2"/>
  <c r="J4092" i="2"/>
  <c r="J4093" i="2"/>
  <c r="J4094" i="2"/>
  <c r="J4095" i="2"/>
  <c r="J4096" i="2"/>
  <c r="J4097" i="2"/>
  <c r="J4098" i="2"/>
  <c r="J4099" i="2"/>
  <c r="J4100" i="2"/>
  <c r="J4101" i="2"/>
  <c r="J4102" i="2"/>
  <c r="J4103" i="2"/>
  <c r="J4104" i="2"/>
  <c r="J4105" i="2"/>
  <c r="J4106" i="2"/>
  <c r="J4107" i="2"/>
  <c r="J4108" i="2"/>
  <c r="J4109" i="2"/>
  <c r="J4110" i="2"/>
  <c r="J4111" i="2"/>
  <c r="J4112" i="2"/>
  <c r="J4113" i="2"/>
  <c r="J4114" i="2"/>
  <c r="J4115" i="2"/>
  <c r="J4116" i="2"/>
  <c r="J4117"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6"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J4196" i="2"/>
  <c r="J4197" i="2"/>
  <c r="J4198" i="2"/>
  <c r="J4199" i="2"/>
  <c r="J4200" i="2"/>
  <c r="J4201" i="2"/>
  <c r="J4202" i="2"/>
  <c r="J4203" i="2"/>
  <c r="J4204" i="2"/>
  <c r="J4205" i="2"/>
  <c r="J4206" i="2"/>
  <c r="J4207" i="2"/>
  <c r="J4208" i="2"/>
  <c r="J4209" i="2"/>
  <c r="J4210" i="2"/>
  <c r="J4211" i="2"/>
  <c r="J4212" i="2"/>
  <c r="J4213" i="2"/>
  <c r="J4214" i="2"/>
  <c r="J4215" i="2"/>
  <c r="J4216" i="2"/>
  <c r="J4217" i="2"/>
  <c r="J4218" i="2"/>
  <c r="J4219" i="2"/>
  <c r="J4220" i="2"/>
  <c r="J4221" i="2"/>
  <c r="J4222" i="2"/>
  <c r="J4223" i="2"/>
  <c r="J4224" i="2"/>
  <c r="J4225" i="2"/>
  <c r="J4226" i="2"/>
  <c r="J4227" i="2"/>
  <c r="J4228" i="2"/>
  <c r="J4229" i="2"/>
  <c r="J4230" i="2"/>
  <c r="J4231" i="2"/>
  <c r="J4232" i="2"/>
  <c r="J4233" i="2"/>
  <c r="J4234" i="2"/>
  <c r="J4235" i="2"/>
  <c r="J4236" i="2"/>
  <c r="J4237" i="2"/>
  <c r="J4238" i="2"/>
  <c r="J4239" i="2"/>
  <c r="J4240" i="2"/>
  <c r="J4241" i="2"/>
  <c r="J4242" i="2"/>
  <c r="J4243" i="2"/>
  <c r="J4244" i="2"/>
  <c r="J4245" i="2"/>
  <c r="J4246" i="2"/>
  <c r="J4247" i="2"/>
  <c r="J4248" i="2"/>
  <c r="J4249" i="2"/>
  <c r="J4250" i="2"/>
  <c r="J4251" i="2"/>
  <c r="J4252" i="2"/>
  <c r="J4253" i="2"/>
  <c r="J4254" i="2"/>
  <c r="J4255" i="2"/>
  <c r="J4256" i="2"/>
  <c r="J4257" i="2"/>
  <c r="J4258" i="2"/>
  <c r="J4259" i="2"/>
  <c r="J4260" i="2"/>
  <c r="J4261" i="2"/>
  <c r="J4262" i="2"/>
  <c r="J4263" i="2"/>
  <c r="J4264" i="2"/>
  <c r="J4265" i="2"/>
  <c r="J4266" i="2"/>
  <c r="J4267" i="2"/>
  <c r="J4268" i="2"/>
  <c r="J4269" i="2"/>
  <c r="J4270" i="2"/>
  <c r="J4271" i="2"/>
  <c r="J4272" i="2"/>
  <c r="J4273" i="2"/>
  <c r="J4274" i="2"/>
  <c r="J4275" i="2"/>
  <c r="J4276" i="2"/>
  <c r="J4277" i="2"/>
  <c r="J4278" i="2"/>
  <c r="J4279" i="2"/>
  <c r="J4280" i="2"/>
  <c r="J4281" i="2"/>
  <c r="J4282" i="2"/>
  <c r="J4283" i="2"/>
  <c r="J4284" i="2"/>
  <c r="J4285" i="2"/>
  <c r="J4286" i="2"/>
  <c r="J4287" i="2"/>
  <c r="J4288" i="2"/>
  <c r="J4289" i="2"/>
  <c r="J4290" i="2"/>
  <c r="J4291" i="2"/>
  <c r="J4292" i="2"/>
  <c r="J4293" i="2"/>
  <c r="J4294" i="2"/>
  <c r="J4295" i="2"/>
  <c r="J4296" i="2"/>
  <c r="J4297" i="2"/>
  <c r="J4298" i="2"/>
  <c r="J4299" i="2"/>
  <c r="J4300" i="2"/>
  <c r="J4301" i="2"/>
  <c r="J4302" i="2"/>
  <c r="J4303" i="2"/>
  <c r="J4304" i="2"/>
  <c r="J4305" i="2"/>
  <c r="J4306" i="2"/>
  <c r="J4307" i="2"/>
  <c r="J4308" i="2"/>
  <c r="J4309" i="2"/>
  <c r="J4310" i="2"/>
  <c r="J4311" i="2"/>
  <c r="J4312" i="2"/>
  <c r="J4313" i="2"/>
  <c r="J4314" i="2"/>
  <c r="J4315" i="2"/>
  <c r="J4316" i="2"/>
  <c r="J4317" i="2"/>
  <c r="J4318" i="2"/>
  <c r="J4319" i="2"/>
  <c r="J4320" i="2"/>
  <c r="J4321" i="2"/>
  <c r="J4322" i="2"/>
  <c r="J4323" i="2"/>
  <c r="J4324" i="2"/>
  <c r="J4325" i="2"/>
  <c r="J4326" i="2"/>
  <c r="J4327" i="2"/>
  <c r="J4328" i="2"/>
  <c r="J4329" i="2"/>
  <c r="J4330" i="2"/>
  <c r="J4331" i="2"/>
  <c r="J4332" i="2"/>
  <c r="J4333" i="2"/>
  <c r="J4334" i="2"/>
  <c r="J4335" i="2"/>
  <c r="J4336" i="2"/>
  <c r="J4337" i="2"/>
  <c r="J4338" i="2"/>
  <c r="J4339" i="2"/>
  <c r="J4340" i="2"/>
  <c r="J4341" i="2"/>
  <c r="J4342" i="2"/>
  <c r="J4343" i="2"/>
  <c r="J4344" i="2"/>
  <c r="J4345" i="2"/>
  <c r="J4346" i="2"/>
  <c r="J4347" i="2"/>
  <c r="J4348" i="2"/>
  <c r="J4349" i="2"/>
  <c r="J4350" i="2"/>
  <c r="J4351" i="2"/>
  <c r="J4352" i="2"/>
  <c r="J4353" i="2"/>
  <c r="J4354" i="2"/>
  <c r="J4355" i="2"/>
  <c r="J4356" i="2"/>
  <c r="J4357" i="2"/>
  <c r="J4358" i="2"/>
  <c r="J4359" i="2"/>
  <c r="J4360" i="2"/>
  <c r="J4361" i="2"/>
  <c r="J4362" i="2"/>
  <c r="J4363" i="2"/>
  <c r="J4364" i="2"/>
  <c r="J4365" i="2"/>
  <c r="J4366" i="2"/>
  <c r="J4367" i="2"/>
  <c r="J4368" i="2"/>
  <c r="J4369" i="2"/>
  <c r="J4370" i="2"/>
  <c r="J4371" i="2"/>
  <c r="J4372" i="2"/>
  <c r="J4373" i="2"/>
  <c r="J4374" i="2"/>
  <c r="J4375" i="2"/>
  <c r="J4376" i="2"/>
  <c r="J4377" i="2"/>
  <c r="J4378" i="2"/>
  <c r="J4379" i="2"/>
  <c r="J4380" i="2"/>
  <c r="J4381" i="2"/>
  <c r="J4382" i="2"/>
  <c r="J4383" i="2"/>
  <c r="J4384" i="2"/>
  <c r="J4385" i="2"/>
  <c r="J4386" i="2"/>
  <c r="J4387" i="2"/>
  <c r="J4388" i="2"/>
  <c r="J4389" i="2"/>
  <c r="J4390" i="2"/>
  <c r="J4391" i="2"/>
  <c r="J4392" i="2"/>
  <c r="J4393" i="2"/>
  <c r="J4394" i="2"/>
  <c r="J4395" i="2"/>
  <c r="J4396" i="2"/>
  <c r="J4397" i="2"/>
  <c r="J4398" i="2"/>
  <c r="J4399" i="2"/>
  <c r="J4400" i="2"/>
  <c r="J4401" i="2"/>
  <c r="J4402" i="2"/>
  <c r="J4403" i="2"/>
  <c r="J4404" i="2"/>
  <c r="J4405" i="2"/>
  <c r="J4406" i="2"/>
  <c r="J4407" i="2"/>
  <c r="J4408" i="2"/>
  <c r="J4409" i="2"/>
  <c r="J4410" i="2"/>
  <c r="J4411" i="2"/>
  <c r="J4412" i="2"/>
  <c r="J4413" i="2"/>
  <c r="J4414" i="2"/>
  <c r="J4415" i="2"/>
  <c r="J4416" i="2"/>
  <c r="J4417" i="2"/>
  <c r="J4418" i="2"/>
  <c r="J4419" i="2"/>
  <c r="J4420" i="2"/>
  <c r="J4421" i="2"/>
  <c r="J4422" i="2"/>
  <c r="J4423" i="2"/>
  <c r="J4424" i="2"/>
  <c r="J4425" i="2"/>
  <c r="J4426" i="2"/>
  <c r="J4427" i="2"/>
  <c r="J4428" i="2"/>
  <c r="J4429" i="2"/>
  <c r="J4430" i="2"/>
  <c r="J4431" i="2"/>
  <c r="J4432" i="2"/>
  <c r="J4433" i="2"/>
  <c r="J4434" i="2"/>
  <c r="J4435" i="2"/>
  <c r="J4436" i="2"/>
  <c r="J4437" i="2"/>
  <c r="J4438" i="2"/>
  <c r="J4439" i="2"/>
  <c r="J4440" i="2"/>
  <c r="J4441" i="2"/>
  <c r="J4442" i="2"/>
  <c r="J4443" i="2"/>
  <c r="J4444" i="2"/>
  <c r="J4445" i="2"/>
  <c r="J4446" i="2"/>
  <c r="J4447" i="2"/>
  <c r="J4448" i="2"/>
  <c r="J4449" i="2"/>
  <c r="J4450" i="2"/>
  <c r="J4451" i="2"/>
  <c r="J4452" i="2"/>
  <c r="J4453" i="2"/>
  <c r="J4454" i="2"/>
  <c r="J4455" i="2"/>
  <c r="J4456" i="2"/>
  <c r="J4457" i="2"/>
  <c r="J4458" i="2"/>
  <c r="J4459" i="2"/>
  <c r="J4460" i="2"/>
  <c r="J4461" i="2"/>
  <c r="J4462" i="2"/>
  <c r="J4463" i="2"/>
  <c r="J4464" i="2"/>
  <c r="J4465" i="2"/>
  <c r="J4466" i="2"/>
  <c r="J4467" i="2"/>
  <c r="J4468" i="2"/>
  <c r="J4469" i="2"/>
  <c r="J4470" i="2"/>
  <c r="J4471" i="2"/>
  <c r="J4472" i="2"/>
  <c r="J4473" i="2"/>
  <c r="J4474" i="2"/>
  <c r="J4475" i="2"/>
  <c r="J4476" i="2"/>
  <c r="J4477" i="2"/>
  <c r="J4478" i="2"/>
  <c r="J4479" i="2"/>
  <c r="J4480" i="2"/>
  <c r="J4481" i="2"/>
  <c r="J4482" i="2"/>
  <c r="J4483" i="2"/>
  <c r="J4484" i="2"/>
  <c r="J4485" i="2"/>
  <c r="J4486" i="2"/>
  <c r="J4487" i="2"/>
  <c r="J4488" i="2"/>
  <c r="J4489" i="2"/>
  <c r="J4490" i="2"/>
  <c r="J4491" i="2"/>
  <c r="J4492" i="2"/>
  <c r="J4493" i="2"/>
  <c r="J4494" i="2"/>
  <c r="J4495" i="2"/>
  <c r="J4496" i="2"/>
  <c r="J4497" i="2"/>
  <c r="J4498" i="2"/>
  <c r="J4499" i="2"/>
  <c r="J4500" i="2"/>
  <c r="J4501" i="2"/>
  <c r="J4502" i="2"/>
  <c r="J4503" i="2"/>
  <c r="J4504" i="2"/>
  <c r="J4505" i="2"/>
  <c r="J4506" i="2"/>
  <c r="J4507" i="2"/>
  <c r="J4508" i="2"/>
  <c r="J4509" i="2"/>
  <c r="J4510" i="2"/>
  <c r="J4511" i="2"/>
  <c r="J4512" i="2"/>
  <c r="J4513" i="2"/>
  <c r="J4514" i="2"/>
  <c r="J4515" i="2"/>
  <c r="J4516" i="2"/>
  <c r="J4517" i="2"/>
  <c r="J4518" i="2"/>
  <c r="J4519" i="2"/>
  <c r="J4520" i="2"/>
  <c r="J4521" i="2"/>
  <c r="J4522" i="2"/>
  <c r="J4523" i="2"/>
  <c r="J4524" i="2"/>
  <c r="J4525" i="2"/>
  <c r="J4526" i="2"/>
  <c r="J4527" i="2"/>
  <c r="J4528" i="2"/>
  <c r="J4529" i="2"/>
  <c r="J4530" i="2"/>
  <c r="J4531" i="2"/>
  <c r="J4532" i="2"/>
  <c r="J4533" i="2"/>
  <c r="J4534" i="2"/>
  <c r="J4535" i="2"/>
  <c r="J4536" i="2"/>
  <c r="J4537" i="2"/>
  <c r="J4538" i="2"/>
  <c r="J4539" i="2"/>
  <c r="J4540" i="2"/>
  <c r="J4541" i="2"/>
  <c r="J4542" i="2"/>
  <c r="J4543" i="2"/>
  <c r="J4544" i="2"/>
  <c r="J4545" i="2"/>
  <c r="J4546" i="2"/>
  <c r="J4547" i="2"/>
  <c r="J4548" i="2"/>
  <c r="J4549" i="2"/>
  <c r="J4550" i="2"/>
  <c r="J4551" i="2"/>
  <c r="J4552" i="2"/>
  <c r="J4553" i="2"/>
  <c r="J4554" i="2"/>
  <c r="J4555" i="2"/>
  <c r="J4556" i="2"/>
  <c r="J4557" i="2"/>
  <c r="J4558" i="2"/>
  <c r="J4559" i="2"/>
  <c r="J4560" i="2"/>
  <c r="J4561" i="2"/>
  <c r="J4562" i="2"/>
  <c r="J4563" i="2"/>
  <c r="J4564" i="2"/>
  <c r="J4565" i="2"/>
  <c r="J4566" i="2"/>
  <c r="J4567" i="2"/>
  <c r="J4568" i="2"/>
  <c r="J4569" i="2"/>
  <c r="J4570" i="2"/>
  <c r="J4571" i="2"/>
  <c r="J4572" i="2"/>
  <c r="J4573" i="2"/>
  <c r="J4574" i="2"/>
  <c r="J4575" i="2"/>
  <c r="J4576" i="2"/>
  <c r="J4577" i="2"/>
  <c r="J4578" i="2"/>
  <c r="J4579" i="2"/>
  <c r="J4580" i="2"/>
  <c r="J4581" i="2"/>
  <c r="J4582" i="2"/>
  <c r="J4583" i="2"/>
  <c r="J4584" i="2"/>
  <c r="J4585" i="2"/>
  <c r="J4586" i="2"/>
  <c r="J4587" i="2"/>
  <c r="J4588" i="2"/>
  <c r="J4589" i="2"/>
  <c r="J4590" i="2"/>
  <c r="J4591" i="2"/>
  <c r="J4592" i="2"/>
  <c r="J4593" i="2"/>
  <c r="J4594" i="2"/>
  <c r="J4595" i="2"/>
  <c r="J4596" i="2"/>
  <c r="J4597" i="2"/>
  <c r="J4598" i="2"/>
  <c r="J4599" i="2"/>
  <c r="J4600" i="2"/>
  <c r="J4601" i="2"/>
  <c r="J4602" i="2"/>
  <c r="J4603" i="2"/>
  <c r="J4604" i="2"/>
  <c r="J4605" i="2"/>
  <c r="J4606" i="2"/>
  <c r="J4607" i="2"/>
  <c r="J4608" i="2"/>
  <c r="J4609" i="2"/>
  <c r="J4610" i="2"/>
  <c r="J4611" i="2"/>
  <c r="J4612" i="2"/>
  <c r="J4613" i="2"/>
  <c r="J4614" i="2"/>
  <c r="J4615" i="2"/>
  <c r="J4616" i="2"/>
  <c r="J4617" i="2"/>
  <c r="J4618" i="2"/>
  <c r="J4619" i="2"/>
  <c r="J4620" i="2"/>
  <c r="J4621" i="2"/>
  <c r="J4622" i="2"/>
  <c r="J4623" i="2"/>
  <c r="J4624" i="2"/>
  <c r="J4625" i="2"/>
  <c r="J4626" i="2"/>
  <c r="J4627" i="2"/>
  <c r="J4628" i="2"/>
  <c r="J4629" i="2"/>
  <c r="J4630" i="2"/>
  <c r="J4631" i="2"/>
  <c r="J4632" i="2"/>
  <c r="J4633" i="2"/>
  <c r="J4634" i="2"/>
  <c r="J4635" i="2"/>
  <c r="J4636" i="2"/>
  <c r="J4637" i="2"/>
  <c r="J4638" i="2"/>
  <c r="J4639" i="2"/>
  <c r="J4640" i="2"/>
  <c r="J4641" i="2"/>
  <c r="J4642" i="2"/>
  <c r="J4643" i="2"/>
  <c r="J4644" i="2"/>
  <c r="J4645" i="2"/>
  <c r="J4646" i="2"/>
  <c r="J4647" i="2"/>
  <c r="J4648" i="2"/>
  <c r="J4649" i="2"/>
  <c r="J4650" i="2"/>
  <c r="J4651" i="2"/>
  <c r="J4652" i="2"/>
  <c r="J4653" i="2"/>
  <c r="J4654" i="2"/>
  <c r="J4655" i="2"/>
  <c r="J4656" i="2"/>
  <c r="J4657" i="2"/>
  <c r="J4658" i="2"/>
  <c r="J4659" i="2"/>
  <c r="J4660" i="2"/>
  <c r="J4661" i="2"/>
  <c r="J4662" i="2"/>
  <c r="J4663" i="2"/>
  <c r="J4664" i="2"/>
  <c r="J4665" i="2"/>
  <c r="J4666" i="2"/>
  <c r="J4667" i="2"/>
  <c r="J4668" i="2"/>
  <c r="J4669" i="2"/>
  <c r="J4670" i="2"/>
  <c r="J4671" i="2"/>
  <c r="J4672" i="2"/>
  <c r="J4673" i="2"/>
  <c r="J4674" i="2"/>
  <c r="J4675" i="2"/>
  <c r="J4676" i="2"/>
  <c r="J4677" i="2"/>
  <c r="J4678" i="2"/>
  <c r="J4679" i="2"/>
  <c r="J4680" i="2"/>
  <c r="J4681" i="2"/>
  <c r="J4682" i="2"/>
  <c r="J4683" i="2"/>
  <c r="J4684" i="2"/>
  <c r="J4685" i="2"/>
  <c r="J4686" i="2"/>
  <c r="J4687" i="2"/>
  <c r="J4688" i="2"/>
  <c r="J4689" i="2"/>
  <c r="J4690" i="2"/>
  <c r="J4691" i="2"/>
  <c r="J4692" i="2"/>
  <c r="J4693" i="2"/>
  <c r="J4694" i="2"/>
  <c r="J4695" i="2"/>
  <c r="J4696" i="2"/>
  <c r="J4697" i="2"/>
  <c r="J4698" i="2"/>
  <c r="J4699" i="2"/>
  <c r="J4700" i="2"/>
  <c r="J4701" i="2"/>
  <c r="J4702" i="2"/>
  <c r="J4703" i="2"/>
  <c r="J4704" i="2"/>
  <c r="J4705" i="2"/>
  <c r="J4706" i="2"/>
  <c r="J4707" i="2"/>
  <c r="J4708" i="2"/>
  <c r="J4709" i="2"/>
  <c r="J4710" i="2"/>
  <c r="J4711" i="2"/>
  <c r="J4712" i="2"/>
  <c r="J4713" i="2"/>
  <c r="J4714" i="2"/>
  <c r="J4715" i="2"/>
  <c r="J4716" i="2"/>
  <c r="J4717" i="2"/>
  <c r="J4718" i="2"/>
  <c r="J4719" i="2"/>
  <c r="J4720" i="2"/>
  <c r="J4721" i="2"/>
  <c r="J4722" i="2"/>
  <c r="J4723" i="2"/>
  <c r="J4724" i="2"/>
  <c r="J4725" i="2"/>
  <c r="J4726" i="2"/>
  <c r="J4727" i="2"/>
  <c r="J4728" i="2"/>
  <c r="J4729" i="2"/>
  <c r="J4730" i="2"/>
  <c r="J4731" i="2"/>
  <c r="J4732" i="2"/>
  <c r="J4733" i="2"/>
  <c r="J4734" i="2"/>
  <c r="J4735" i="2"/>
  <c r="J4736" i="2"/>
  <c r="J4737" i="2"/>
  <c r="J4738" i="2"/>
  <c r="J4739" i="2"/>
  <c r="J4740" i="2"/>
  <c r="J4741" i="2"/>
  <c r="J4742" i="2"/>
  <c r="J4743" i="2"/>
  <c r="J4744" i="2"/>
  <c r="J4745" i="2"/>
  <c r="J4746" i="2"/>
  <c r="J4747" i="2"/>
  <c r="J4748" i="2"/>
  <c r="J4749" i="2"/>
  <c r="J4750" i="2"/>
  <c r="J4751" i="2"/>
  <c r="J4752" i="2"/>
  <c r="J4753" i="2"/>
  <c r="J4754" i="2"/>
  <c r="J4755" i="2"/>
  <c r="J4756" i="2"/>
  <c r="J4757" i="2"/>
  <c r="J4758" i="2"/>
  <c r="J4759" i="2"/>
  <c r="J4760" i="2"/>
  <c r="J4761" i="2"/>
  <c r="J4762" i="2"/>
  <c r="J4763" i="2"/>
  <c r="J4764" i="2"/>
  <c r="J4765" i="2"/>
  <c r="J4766" i="2"/>
  <c r="J4767" i="2"/>
  <c r="J4768" i="2"/>
  <c r="J4769" i="2"/>
  <c r="J4770" i="2"/>
  <c r="J4771" i="2"/>
  <c r="J4772" i="2"/>
  <c r="J4773" i="2"/>
  <c r="J4774" i="2"/>
  <c r="J4775" i="2"/>
  <c r="J4776" i="2"/>
  <c r="J4777" i="2"/>
  <c r="J4778" i="2"/>
  <c r="J4779" i="2"/>
  <c r="J4780" i="2"/>
  <c r="J4781" i="2"/>
  <c r="J4782" i="2"/>
  <c r="J4783" i="2"/>
  <c r="J4784" i="2"/>
  <c r="J4785" i="2"/>
  <c r="J4786" i="2"/>
  <c r="J4787" i="2"/>
  <c r="J4788" i="2"/>
  <c r="J4789" i="2"/>
  <c r="J4790" i="2"/>
  <c r="J4791" i="2"/>
  <c r="J4792" i="2"/>
  <c r="J4793" i="2"/>
  <c r="J4794" i="2"/>
  <c r="J4795" i="2"/>
  <c r="J4796" i="2"/>
  <c r="J4797" i="2"/>
  <c r="J4798" i="2"/>
  <c r="J4799" i="2"/>
  <c r="J4800" i="2"/>
  <c r="J4801" i="2"/>
  <c r="J4802" i="2"/>
  <c r="J4803" i="2"/>
  <c r="J4804" i="2"/>
  <c r="J4805" i="2"/>
  <c r="J4806" i="2"/>
  <c r="J4807" i="2"/>
  <c r="J4808" i="2"/>
  <c r="J4809" i="2"/>
  <c r="J4810" i="2"/>
  <c r="J4811" i="2"/>
  <c r="J4812" i="2"/>
  <c r="J4813" i="2"/>
  <c r="J4814" i="2"/>
  <c r="J4815" i="2"/>
  <c r="J4816" i="2"/>
  <c r="J4817" i="2"/>
  <c r="J4818" i="2"/>
  <c r="J4819" i="2"/>
  <c r="J4820" i="2"/>
  <c r="J4821" i="2"/>
  <c r="J4822" i="2"/>
  <c r="J4823" i="2"/>
  <c r="J4824" i="2"/>
  <c r="J4825" i="2"/>
  <c r="J4826" i="2"/>
  <c r="J4827" i="2"/>
  <c r="J4828" i="2"/>
  <c r="J4829" i="2"/>
  <c r="J4830" i="2"/>
  <c r="J4831" i="2"/>
  <c r="J4832" i="2"/>
  <c r="J4833" i="2"/>
  <c r="J4834" i="2"/>
  <c r="J4835" i="2"/>
  <c r="J4836" i="2"/>
  <c r="J4837" i="2"/>
  <c r="J4838" i="2"/>
  <c r="J4839" i="2"/>
  <c r="J4840" i="2"/>
  <c r="J4841" i="2"/>
  <c r="J4842" i="2"/>
  <c r="J4843" i="2"/>
  <c r="J4844" i="2"/>
  <c r="J4845" i="2"/>
  <c r="J4846" i="2"/>
  <c r="J4847" i="2"/>
  <c r="J4848" i="2"/>
  <c r="J4849" i="2"/>
  <c r="J4850" i="2"/>
  <c r="J4851" i="2"/>
  <c r="J4852" i="2"/>
  <c r="J4853" i="2"/>
  <c r="J4854" i="2"/>
  <c r="J4855" i="2"/>
  <c r="J4856" i="2"/>
  <c r="J4857" i="2"/>
  <c r="J4858" i="2"/>
  <c r="J4859" i="2"/>
  <c r="J4860" i="2"/>
  <c r="J4861" i="2"/>
  <c r="J4862" i="2"/>
  <c r="J4863" i="2"/>
  <c r="J4864" i="2"/>
  <c r="J4865" i="2"/>
  <c r="J4866" i="2"/>
  <c r="J4867" i="2"/>
  <c r="J4868" i="2"/>
  <c r="J4869" i="2"/>
  <c r="J4870" i="2"/>
  <c r="J4871" i="2"/>
  <c r="J4872" i="2"/>
  <c r="J4873" i="2"/>
  <c r="J4874" i="2"/>
  <c r="J4875" i="2"/>
  <c r="J4876" i="2"/>
  <c r="J4877" i="2"/>
  <c r="J4878" i="2"/>
  <c r="J4879" i="2"/>
  <c r="J4880" i="2"/>
  <c r="J4881" i="2"/>
  <c r="J4882" i="2"/>
  <c r="J4883" i="2"/>
  <c r="J4884" i="2"/>
  <c r="J4885" i="2"/>
  <c r="J4886" i="2"/>
  <c r="J4887" i="2"/>
  <c r="J4888" i="2"/>
  <c r="J4889" i="2"/>
  <c r="J4890" i="2"/>
  <c r="J4891" i="2"/>
  <c r="J4892" i="2"/>
  <c r="J4893" i="2"/>
  <c r="J4894" i="2"/>
  <c r="J4895" i="2"/>
  <c r="J4896" i="2"/>
  <c r="J4897" i="2"/>
  <c r="J4898" i="2"/>
  <c r="J4899" i="2"/>
  <c r="J4900" i="2"/>
  <c r="J4901" i="2"/>
  <c r="J4902" i="2"/>
  <c r="J4903" i="2"/>
  <c r="J4904" i="2"/>
  <c r="J4905" i="2"/>
  <c r="J4906" i="2"/>
  <c r="J4907" i="2"/>
  <c r="J4908" i="2"/>
  <c r="J4909" i="2"/>
  <c r="J4910" i="2"/>
  <c r="J4911" i="2"/>
  <c r="J4912" i="2"/>
  <c r="J4913" i="2"/>
  <c r="J4914" i="2"/>
  <c r="J4915" i="2"/>
  <c r="J4916" i="2"/>
  <c r="J4917" i="2"/>
  <c r="J4918" i="2"/>
  <c r="J4919" i="2"/>
  <c r="J4920" i="2"/>
  <c r="J4921" i="2"/>
  <c r="J4922" i="2"/>
  <c r="J4923" i="2"/>
  <c r="J4924" i="2"/>
  <c r="J4925" i="2"/>
  <c r="J4926" i="2"/>
  <c r="J4927" i="2"/>
  <c r="J4928" i="2"/>
  <c r="J4929" i="2"/>
  <c r="J4930" i="2"/>
  <c r="J4931" i="2"/>
  <c r="J4932" i="2"/>
  <c r="J4933" i="2"/>
  <c r="J4934" i="2"/>
  <c r="J4935" i="2"/>
  <c r="J4936" i="2"/>
  <c r="J4937" i="2"/>
  <c r="J4938" i="2"/>
  <c r="J4939" i="2"/>
  <c r="J4940" i="2"/>
  <c r="J4941" i="2"/>
  <c r="J4942" i="2"/>
  <c r="J4943" i="2"/>
  <c r="J4944" i="2"/>
  <c r="J4945" i="2"/>
  <c r="J4946" i="2"/>
  <c r="J4947" i="2"/>
  <c r="J4948" i="2"/>
  <c r="J4949" i="2"/>
  <c r="J4950" i="2"/>
  <c r="J4951" i="2"/>
  <c r="J4952" i="2"/>
  <c r="J4953" i="2"/>
  <c r="J4954" i="2"/>
  <c r="J4955" i="2"/>
  <c r="J4956" i="2"/>
  <c r="J4957" i="2"/>
  <c r="J4958" i="2"/>
  <c r="J4959" i="2"/>
  <c r="J4960" i="2"/>
  <c r="J4961" i="2"/>
  <c r="J4962" i="2"/>
  <c r="J4963" i="2"/>
  <c r="J4964" i="2"/>
  <c r="J4965" i="2"/>
  <c r="J4966" i="2"/>
  <c r="J4967" i="2"/>
  <c r="J4968" i="2"/>
  <c r="J4969" i="2"/>
  <c r="J4970" i="2"/>
  <c r="J4971" i="2"/>
  <c r="J4972" i="2"/>
  <c r="J4973" i="2"/>
  <c r="J4974" i="2"/>
  <c r="J4975" i="2"/>
  <c r="J4976" i="2"/>
  <c r="J4977" i="2"/>
  <c r="J4978" i="2"/>
  <c r="J4979" i="2"/>
  <c r="J4980" i="2"/>
  <c r="J4981" i="2"/>
  <c r="J4982" i="2"/>
  <c r="J4983" i="2"/>
  <c r="J4984" i="2"/>
  <c r="J4985" i="2"/>
  <c r="J4986" i="2"/>
  <c r="J4987" i="2"/>
  <c r="J4988" i="2"/>
  <c r="J4989" i="2"/>
  <c r="J4990" i="2"/>
  <c r="J4991" i="2"/>
  <c r="J4992" i="2"/>
  <c r="J4993" i="2"/>
  <c r="J4994" i="2"/>
  <c r="J4995" i="2"/>
  <c r="J4996" i="2"/>
  <c r="J4997" i="2"/>
  <c r="J4998" i="2"/>
  <c r="J4999" i="2"/>
  <c r="J5000" i="2"/>
  <c r="J5001" i="2"/>
  <c r="J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152"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73"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2" i="2"/>
  <c r="Q25" i="1"/>
  <c r="C3" i="2"/>
  <c r="K3" i="2" s="1"/>
  <c r="C4" i="2"/>
  <c r="K4" i="2" s="1"/>
  <c r="C5" i="2"/>
  <c r="K5" i="2" s="1"/>
  <c r="C6" i="2"/>
  <c r="K6" i="2" s="1"/>
  <c r="C7" i="2"/>
  <c r="K7" i="2" s="1"/>
  <c r="C8" i="2"/>
  <c r="K8" i="2" s="1"/>
  <c r="C9" i="2"/>
  <c r="K9" i="2" s="1"/>
  <c r="C10" i="2"/>
  <c r="K10" i="2" s="1"/>
  <c r="C11" i="2"/>
  <c r="K11" i="2" s="1"/>
  <c r="C12" i="2"/>
  <c r="K12" i="2" s="1"/>
  <c r="C13" i="2"/>
  <c r="K13" i="2" s="1"/>
  <c r="C14" i="2"/>
  <c r="K14" i="2" s="1"/>
  <c r="C15" i="2"/>
  <c r="K15" i="2" s="1"/>
  <c r="C16" i="2"/>
  <c r="K16" i="2" s="1"/>
  <c r="C17" i="2"/>
  <c r="K17" i="2" s="1"/>
  <c r="C18" i="2"/>
  <c r="K18" i="2" s="1"/>
  <c r="C19" i="2"/>
  <c r="K19" i="2" s="1"/>
  <c r="C20" i="2"/>
  <c r="K20" i="2" s="1"/>
  <c r="C21" i="2"/>
  <c r="K21" i="2" s="1"/>
  <c r="C22" i="2"/>
  <c r="K22" i="2" s="1"/>
  <c r="C23" i="2"/>
  <c r="K23" i="2" s="1"/>
  <c r="C24" i="2"/>
  <c r="K24" i="2" s="1"/>
  <c r="C25" i="2"/>
  <c r="K25" i="2" s="1"/>
  <c r="C26" i="2"/>
  <c r="K26" i="2" s="1"/>
  <c r="C27" i="2"/>
  <c r="K27" i="2" s="1"/>
  <c r="C28" i="2"/>
  <c r="K28" i="2" s="1"/>
  <c r="C29" i="2"/>
  <c r="K29" i="2" s="1"/>
  <c r="C30" i="2"/>
  <c r="K30" i="2" s="1"/>
  <c r="C31" i="2"/>
  <c r="K31" i="2" s="1"/>
  <c r="C32" i="2"/>
  <c r="K32" i="2" s="1"/>
  <c r="C33" i="2"/>
  <c r="K33" i="2" s="1"/>
  <c r="C34" i="2"/>
  <c r="K34" i="2" s="1"/>
  <c r="C35" i="2"/>
  <c r="K35" i="2" s="1"/>
  <c r="C36" i="2"/>
  <c r="K36" i="2" s="1"/>
  <c r="C37" i="2"/>
  <c r="K37" i="2" s="1"/>
  <c r="C38" i="2"/>
  <c r="K38" i="2" s="1"/>
  <c r="C39" i="2"/>
  <c r="K39" i="2" s="1"/>
  <c r="C40" i="2"/>
  <c r="K40" i="2" s="1"/>
  <c r="C41" i="2"/>
  <c r="K41" i="2" s="1"/>
  <c r="C42" i="2"/>
  <c r="K42" i="2" s="1"/>
  <c r="C43" i="2"/>
  <c r="K43" i="2" s="1"/>
  <c r="C44" i="2"/>
  <c r="K44" i="2" s="1"/>
  <c r="C45" i="2"/>
  <c r="K45" i="2" s="1"/>
  <c r="C46" i="2"/>
  <c r="K46" i="2" s="1"/>
  <c r="C47" i="2"/>
  <c r="K47" i="2" s="1"/>
  <c r="C48" i="2"/>
  <c r="K48" i="2" s="1"/>
  <c r="C49" i="2"/>
  <c r="K49" i="2" s="1"/>
  <c r="C50" i="2"/>
  <c r="K50" i="2" s="1"/>
  <c r="C51" i="2"/>
  <c r="K51" i="2" s="1"/>
  <c r="C52" i="2"/>
  <c r="K52" i="2" s="1"/>
  <c r="C53" i="2"/>
  <c r="K53" i="2" s="1"/>
  <c r="C54" i="2"/>
  <c r="K54" i="2" s="1"/>
  <c r="C55" i="2"/>
  <c r="K55" i="2" s="1"/>
  <c r="C56" i="2"/>
  <c r="K56" i="2" s="1"/>
  <c r="C57" i="2"/>
  <c r="K57" i="2" s="1"/>
  <c r="C58" i="2"/>
  <c r="K58" i="2" s="1"/>
  <c r="C59" i="2"/>
  <c r="K59" i="2" s="1"/>
  <c r="C60" i="2"/>
  <c r="K60" i="2" s="1"/>
  <c r="C61" i="2"/>
  <c r="K61" i="2" s="1"/>
  <c r="C62" i="2"/>
  <c r="K62" i="2" s="1"/>
  <c r="C63" i="2"/>
  <c r="K63" i="2" s="1"/>
  <c r="C64" i="2"/>
  <c r="K64" i="2" s="1"/>
  <c r="C65" i="2"/>
  <c r="K65" i="2" s="1"/>
  <c r="C66" i="2"/>
  <c r="K66" i="2" s="1"/>
  <c r="C67" i="2"/>
  <c r="K67" i="2" s="1"/>
  <c r="C68" i="2"/>
  <c r="K68" i="2" s="1"/>
  <c r="C69" i="2"/>
  <c r="K69" i="2" s="1"/>
  <c r="C70" i="2"/>
  <c r="K70" i="2" s="1"/>
  <c r="C71" i="2"/>
  <c r="K71" i="2" s="1"/>
  <c r="C72" i="2"/>
  <c r="K72" i="2" s="1"/>
  <c r="C73" i="2"/>
  <c r="K73" i="2" s="1"/>
  <c r="C74" i="2"/>
  <c r="K74" i="2" s="1"/>
  <c r="C75" i="2"/>
  <c r="K75" i="2" s="1"/>
  <c r="C76" i="2"/>
  <c r="K76" i="2" s="1"/>
  <c r="C77" i="2"/>
  <c r="K77" i="2" s="1"/>
  <c r="C78" i="2"/>
  <c r="K78" i="2" s="1"/>
  <c r="C79" i="2"/>
  <c r="K79" i="2" s="1"/>
  <c r="C80" i="2"/>
  <c r="K80" i="2" s="1"/>
  <c r="C81" i="2"/>
  <c r="K81" i="2" s="1"/>
  <c r="C82" i="2"/>
  <c r="K82" i="2" s="1"/>
  <c r="C83" i="2"/>
  <c r="K83" i="2" s="1"/>
  <c r="C84" i="2"/>
  <c r="K84" i="2" s="1"/>
  <c r="C85" i="2"/>
  <c r="K85" i="2" s="1"/>
  <c r="C86" i="2"/>
  <c r="K86" i="2" s="1"/>
  <c r="C87" i="2"/>
  <c r="K87" i="2" s="1"/>
  <c r="C88" i="2"/>
  <c r="K88" i="2" s="1"/>
  <c r="C89" i="2"/>
  <c r="K89" i="2" s="1"/>
  <c r="C90" i="2"/>
  <c r="K90" i="2" s="1"/>
  <c r="C91" i="2"/>
  <c r="K91" i="2" s="1"/>
  <c r="C92" i="2"/>
  <c r="K92" i="2" s="1"/>
  <c r="C93" i="2"/>
  <c r="K93" i="2" s="1"/>
  <c r="C94" i="2"/>
  <c r="K94" i="2" s="1"/>
  <c r="C95" i="2"/>
  <c r="K95" i="2" s="1"/>
  <c r="C96" i="2"/>
  <c r="K96" i="2" s="1"/>
  <c r="C97" i="2"/>
  <c r="K97" i="2" s="1"/>
  <c r="C98" i="2"/>
  <c r="K98" i="2" s="1"/>
  <c r="C99" i="2"/>
  <c r="K99" i="2" s="1"/>
  <c r="C100" i="2"/>
  <c r="K100" i="2" s="1"/>
  <c r="C101" i="2"/>
  <c r="K101" i="2" s="1"/>
  <c r="C102" i="2"/>
  <c r="K102" i="2" s="1"/>
  <c r="C103" i="2"/>
  <c r="K103" i="2" s="1"/>
  <c r="C104" i="2"/>
  <c r="K104" i="2" s="1"/>
  <c r="C105" i="2"/>
  <c r="K105" i="2" s="1"/>
  <c r="C106" i="2"/>
  <c r="K106" i="2" s="1"/>
  <c r="C107" i="2"/>
  <c r="K107" i="2" s="1"/>
  <c r="C108" i="2"/>
  <c r="K108" i="2" s="1"/>
  <c r="C109" i="2"/>
  <c r="K109" i="2" s="1"/>
  <c r="C110" i="2"/>
  <c r="K110" i="2" s="1"/>
  <c r="C111" i="2"/>
  <c r="K111" i="2" s="1"/>
  <c r="C112" i="2"/>
  <c r="K112" i="2" s="1"/>
  <c r="C113" i="2"/>
  <c r="K113" i="2" s="1"/>
  <c r="C114" i="2"/>
  <c r="K114" i="2" s="1"/>
  <c r="C115" i="2"/>
  <c r="K115" i="2" s="1"/>
  <c r="C116" i="2"/>
  <c r="K116" i="2" s="1"/>
  <c r="C117" i="2"/>
  <c r="K117" i="2" s="1"/>
  <c r="C118" i="2"/>
  <c r="K118" i="2" s="1"/>
  <c r="C119" i="2"/>
  <c r="K119" i="2" s="1"/>
  <c r="C120" i="2"/>
  <c r="K120" i="2" s="1"/>
  <c r="C121" i="2"/>
  <c r="K121" i="2" s="1"/>
  <c r="C122" i="2"/>
  <c r="K122" i="2" s="1"/>
  <c r="C123" i="2"/>
  <c r="K123" i="2" s="1"/>
  <c r="C124" i="2"/>
  <c r="K124" i="2" s="1"/>
  <c r="C125" i="2"/>
  <c r="K125" i="2" s="1"/>
  <c r="C126" i="2"/>
  <c r="K126" i="2" s="1"/>
  <c r="C127" i="2"/>
  <c r="K127" i="2" s="1"/>
  <c r="C128" i="2"/>
  <c r="K128" i="2" s="1"/>
  <c r="C129" i="2"/>
  <c r="K129" i="2" s="1"/>
  <c r="C130" i="2"/>
  <c r="K130" i="2" s="1"/>
  <c r="C131" i="2"/>
  <c r="K131" i="2" s="1"/>
  <c r="C132" i="2"/>
  <c r="K132" i="2" s="1"/>
  <c r="C133" i="2"/>
  <c r="K133" i="2" s="1"/>
  <c r="C134" i="2"/>
  <c r="K134" i="2" s="1"/>
  <c r="C135" i="2"/>
  <c r="K135" i="2" s="1"/>
  <c r="C136" i="2"/>
  <c r="K136" i="2" s="1"/>
  <c r="C137" i="2"/>
  <c r="K137" i="2" s="1"/>
  <c r="C138" i="2"/>
  <c r="K138" i="2" s="1"/>
  <c r="C139" i="2"/>
  <c r="K139" i="2" s="1"/>
  <c r="C140" i="2"/>
  <c r="K140" i="2" s="1"/>
  <c r="C141" i="2"/>
  <c r="K141" i="2" s="1"/>
  <c r="C142" i="2"/>
  <c r="K142" i="2" s="1"/>
  <c r="C143" i="2"/>
  <c r="K143" i="2" s="1"/>
  <c r="C144" i="2"/>
  <c r="K144" i="2" s="1"/>
  <c r="C145" i="2"/>
  <c r="K145" i="2" s="1"/>
  <c r="C146" i="2"/>
  <c r="K146" i="2" s="1"/>
  <c r="C147" i="2"/>
  <c r="K147" i="2" s="1"/>
  <c r="C148" i="2"/>
  <c r="K148" i="2" s="1"/>
  <c r="C149" i="2"/>
  <c r="K149" i="2" s="1"/>
  <c r="C150" i="2"/>
  <c r="K150" i="2" s="1"/>
  <c r="C151" i="2"/>
  <c r="K151" i="2" s="1"/>
  <c r="C152" i="2"/>
  <c r="K152" i="2" s="1"/>
  <c r="C153" i="2"/>
  <c r="K153" i="2" s="1"/>
  <c r="C154" i="2"/>
  <c r="K154" i="2" s="1"/>
  <c r="C155" i="2"/>
  <c r="K155" i="2" s="1"/>
  <c r="C156" i="2"/>
  <c r="K156" i="2" s="1"/>
  <c r="C157" i="2"/>
  <c r="K157" i="2" s="1"/>
  <c r="C158" i="2"/>
  <c r="K158" i="2" s="1"/>
  <c r="C159" i="2"/>
  <c r="K159" i="2" s="1"/>
  <c r="C160" i="2"/>
  <c r="K160" i="2" s="1"/>
  <c r="C161" i="2"/>
  <c r="K161" i="2" s="1"/>
  <c r="C162" i="2"/>
  <c r="K162" i="2" s="1"/>
  <c r="C163" i="2"/>
  <c r="K163" i="2" s="1"/>
  <c r="C164" i="2"/>
  <c r="K164" i="2" s="1"/>
  <c r="C165" i="2"/>
  <c r="K165" i="2" s="1"/>
  <c r="C166" i="2"/>
  <c r="K166" i="2" s="1"/>
  <c r="C167" i="2"/>
  <c r="K167" i="2" s="1"/>
  <c r="C168" i="2"/>
  <c r="K168" i="2" s="1"/>
  <c r="C169" i="2"/>
  <c r="K169" i="2" s="1"/>
  <c r="C170" i="2"/>
  <c r="K170" i="2" s="1"/>
  <c r="C171" i="2"/>
  <c r="K171" i="2" s="1"/>
  <c r="C172" i="2"/>
  <c r="K172" i="2" s="1"/>
  <c r="C173" i="2"/>
  <c r="K173" i="2" s="1"/>
  <c r="C174" i="2"/>
  <c r="K174" i="2" s="1"/>
  <c r="C175" i="2"/>
  <c r="K175" i="2" s="1"/>
  <c r="C176" i="2"/>
  <c r="K176" i="2" s="1"/>
  <c r="C177" i="2"/>
  <c r="K177" i="2" s="1"/>
  <c r="C178" i="2"/>
  <c r="K178" i="2" s="1"/>
  <c r="C179" i="2"/>
  <c r="K179" i="2" s="1"/>
  <c r="C180" i="2"/>
  <c r="K180" i="2" s="1"/>
  <c r="C181" i="2"/>
  <c r="K181" i="2" s="1"/>
  <c r="C182" i="2"/>
  <c r="K182" i="2" s="1"/>
  <c r="C183" i="2"/>
  <c r="K183" i="2" s="1"/>
  <c r="C184" i="2"/>
  <c r="K184" i="2" s="1"/>
  <c r="C185" i="2"/>
  <c r="K185" i="2" s="1"/>
  <c r="C186" i="2"/>
  <c r="K186" i="2" s="1"/>
  <c r="C187" i="2"/>
  <c r="K187" i="2" s="1"/>
  <c r="C188" i="2"/>
  <c r="K188" i="2" s="1"/>
  <c r="C189" i="2"/>
  <c r="K189" i="2" s="1"/>
  <c r="C190" i="2"/>
  <c r="K190" i="2" s="1"/>
  <c r="C191" i="2"/>
  <c r="K191" i="2" s="1"/>
  <c r="C192" i="2"/>
  <c r="K192" i="2" s="1"/>
  <c r="C193" i="2"/>
  <c r="K193" i="2" s="1"/>
  <c r="C194" i="2"/>
  <c r="K194" i="2" s="1"/>
  <c r="C195" i="2"/>
  <c r="K195" i="2" s="1"/>
  <c r="C196" i="2"/>
  <c r="K196" i="2" s="1"/>
  <c r="C197" i="2"/>
  <c r="K197" i="2" s="1"/>
  <c r="C198" i="2"/>
  <c r="K198" i="2" s="1"/>
  <c r="C199" i="2"/>
  <c r="K199" i="2" s="1"/>
  <c r="C200" i="2"/>
  <c r="K200" i="2" s="1"/>
  <c r="C201" i="2"/>
  <c r="K201" i="2" s="1"/>
  <c r="C202" i="2"/>
  <c r="K202" i="2" s="1"/>
  <c r="C203" i="2"/>
  <c r="K203" i="2" s="1"/>
  <c r="C204" i="2"/>
  <c r="K204" i="2" s="1"/>
  <c r="C205" i="2"/>
  <c r="K205" i="2" s="1"/>
  <c r="C206" i="2"/>
  <c r="K206" i="2" s="1"/>
  <c r="C207" i="2"/>
  <c r="K207" i="2" s="1"/>
  <c r="C208" i="2"/>
  <c r="K208" i="2" s="1"/>
  <c r="C209" i="2"/>
  <c r="K209" i="2" s="1"/>
  <c r="C210" i="2"/>
  <c r="K210" i="2" s="1"/>
  <c r="C211" i="2"/>
  <c r="K211" i="2" s="1"/>
  <c r="C212" i="2"/>
  <c r="K212" i="2" s="1"/>
  <c r="C213" i="2"/>
  <c r="K213" i="2" s="1"/>
  <c r="C214" i="2"/>
  <c r="K214" i="2" s="1"/>
  <c r="C215" i="2"/>
  <c r="K215" i="2" s="1"/>
  <c r="C216" i="2"/>
  <c r="K216" i="2" s="1"/>
  <c r="C217" i="2"/>
  <c r="K217" i="2" s="1"/>
  <c r="C218" i="2"/>
  <c r="K218" i="2" s="1"/>
  <c r="C219" i="2"/>
  <c r="K219" i="2" s="1"/>
  <c r="C220" i="2"/>
  <c r="K220" i="2" s="1"/>
  <c r="C221" i="2"/>
  <c r="K221" i="2" s="1"/>
  <c r="C222" i="2"/>
  <c r="K222" i="2" s="1"/>
  <c r="C223" i="2"/>
  <c r="K223" i="2" s="1"/>
  <c r="C224" i="2"/>
  <c r="K224" i="2" s="1"/>
  <c r="C225" i="2"/>
  <c r="K225" i="2" s="1"/>
  <c r="C226" i="2"/>
  <c r="K226" i="2" s="1"/>
  <c r="C227" i="2"/>
  <c r="K227" i="2" s="1"/>
  <c r="C228" i="2"/>
  <c r="K228" i="2" s="1"/>
  <c r="C229" i="2"/>
  <c r="K229" i="2" s="1"/>
  <c r="C230" i="2"/>
  <c r="K230" i="2" s="1"/>
  <c r="C231" i="2"/>
  <c r="K231" i="2" s="1"/>
  <c r="C232" i="2"/>
  <c r="K232" i="2" s="1"/>
  <c r="C233" i="2"/>
  <c r="K233" i="2" s="1"/>
  <c r="C234" i="2"/>
  <c r="K234" i="2" s="1"/>
  <c r="C235" i="2"/>
  <c r="K235" i="2" s="1"/>
  <c r="C236" i="2"/>
  <c r="K236" i="2" s="1"/>
  <c r="C237" i="2"/>
  <c r="K237" i="2" s="1"/>
  <c r="C238" i="2"/>
  <c r="K238" i="2" s="1"/>
  <c r="C239" i="2"/>
  <c r="K239" i="2" s="1"/>
  <c r="C240" i="2"/>
  <c r="K240" i="2" s="1"/>
  <c r="C241" i="2"/>
  <c r="K241" i="2" s="1"/>
  <c r="C242" i="2"/>
  <c r="K242" i="2" s="1"/>
  <c r="C243" i="2"/>
  <c r="K243" i="2" s="1"/>
  <c r="C244" i="2"/>
  <c r="K244" i="2" s="1"/>
  <c r="C245" i="2"/>
  <c r="K245" i="2" s="1"/>
  <c r="C246" i="2"/>
  <c r="K246" i="2" s="1"/>
  <c r="C247" i="2"/>
  <c r="K247" i="2" s="1"/>
  <c r="C248" i="2"/>
  <c r="K248" i="2" s="1"/>
  <c r="C249" i="2"/>
  <c r="K249" i="2" s="1"/>
  <c r="C250" i="2"/>
  <c r="K250" i="2" s="1"/>
  <c r="C251" i="2"/>
  <c r="K251" i="2" s="1"/>
  <c r="C252" i="2"/>
  <c r="K252" i="2" s="1"/>
  <c r="C253" i="2"/>
  <c r="K253" i="2" s="1"/>
  <c r="C254" i="2"/>
  <c r="K254" i="2" s="1"/>
  <c r="C255" i="2"/>
  <c r="K255" i="2" s="1"/>
  <c r="C256" i="2"/>
  <c r="K256" i="2" s="1"/>
  <c r="C257" i="2"/>
  <c r="K257" i="2" s="1"/>
  <c r="C258" i="2"/>
  <c r="K258" i="2" s="1"/>
  <c r="C259" i="2"/>
  <c r="K259" i="2" s="1"/>
  <c r="C260" i="2"/>
  <c r="K260" i="2" s="1"/>
  <c r="C261" i="2"/>
  <c r="K261" i="2" s="1"/>
  <c r="C262" i="2"/>
  <c r="K262" i="2" s="1"/>
  <c r="C263" i="2"/>
  <c r="K263" i="2" s="1"/>
  <c r="C264" i="2"/>
  <c r="K264" i="2" s="1"/>
  <c r="C265" i="2"/>
  <c r="K265" i="2" s="1"/>
  <c r="C266" i="2"/>
  <c r="K266" i="2" s="1"/>
  <c r="C267" i="2"/>
  <c r="K267" i="2" s="1"/>
  <c r="C268" i="2"/>
  <c r="K268" i="2" s="1"/>
  <c r="C269" i="2"/>
  <c r="K269" i="2" s="1"/>
  <c r="C270" i="2"/>
  <c r="K270" i="2" s="1"/>
  <c r="C271" i="2"/>
  <c r="K271" i="2" s="1"/>
  <c r="C272" i="2"/>
  <c r="K272" i="2" s="1"/>
  <c r="C273" i="2"/>
  <c r="K273" i="2" s="1"/>
  <c r="C274" i="2"/>
  <c r="K274" i="2" s="1"/>
  <c r="C275" i="2"/>
  <c r="K275" i="2" s="1"/>
  <c r="C276" i="2"/>
  <c r="K276" i="2" s="1"/>
  <c r="C277" i="2"/>
  <c r="K277" i="2" s="1"/>
  <c r="C278" i="2"/>
  <c r="K278" i="2" s="1"/>
  <c r="C279" i="2"/>
  <c r="K279" i="2" s="1"/>
  <c r="C280" i="2"/>
  <c r="K280" i="2" s="1"/>
  <c r="C281" i="2"/>
  <c r="K281" i="2" s="1"/>
  <c r="C282" i="2"/>
  <c r="K282" i="2" s="1"/>
  <c r="C283" i="2"/>
  <c r="K283" i="2" s="1"/>
  <c r="C284" i="2"/>
  <c r="K284" i="2" s="1"/>
  <c r="C285" i="2"/>
  <c r="K285" i="2" s="1"/>
  <c r="C286" i="2"/>
  <c r="K286" i="2" s="1"/>
  <c r="C287" i="2"/>
  <c r="K287" i="2" s="1"/>
  <c r="C288" i="2"/>
  <c r="K288" i="2" s="1"/>
  <c r="C289" i="2"/>
  <c r="K289" i="2" s="1"/>
  <c r="C290" i="2"/>
  <c r="K290" i="2" s="1"/>
  <c r="C291" i="2"/>
  <c r="K291" i="2" s="1"/>
  <c r="C292" i="2"/>
  <c r="K292" i="2" s="1"/>
  <c r="C293" i="2"/>
  <c r="K293" i="2" s="1"/>
  <c r="C294" i="2"/>
  <c r="K294" i="2" s="1"/>
  <c r="C295" i="2"/>
  <c r="K295" i="2" s="1"/>
  <c r="C296" i="2"/>
  <c r="K296" i="2" s="1"/>
  <c r="C297" i="2"/>
  <c r="K297" i="2" s="1"/>
  <c r="C298" i="2"/>
  <c r="K298" i="2" s="1"/>
  <c r="C299" i="2"/>
  <c r="K299" i="2" s="1"/>
  <c r="C300" i="2"/>
  <c r="K300" i="2" s="1"/>
  <c r="C301" i="2"/>
  <c r="K301" i="2" s="1"/>
  <c r="C302" i="2"/>
  <c r="K302" i="2" s="1"/>
  <c r="C303" i="2"/>
  <c r="K303" i="2" s="1"/>
  <c r="C304" i="2"/>
  <c r="K304" i="2" s="1"/>
  <c r="C305" i="2"/>
  <c r="K305" i="2" s="1"/>
  <c r="C306" i="2"/>
  <c r="K306" i="2" s="1"/>
  <c r="C307" i="2"/>
  <c r="K307" i="2" s="1"/>
  <c r="C308" i="2"/>
  <c r="K308" i="2" s="1"/>
  <c r="C309" i="2"/>
  <c r="K309" i="2" s="1"/>
  <c r="C310" i="2"/>
  <c r="K310" i="2" s="1"/>
  <c r="C311" i="2"/>
  <c r="K311" i="2" s="1"/>
  <c r="C312" i="2"/>
  <c r="K312" i="2" s="1"/>
  <c r="C313" i="2"/>
  <c r="K313" i="2" s="1"/>
  <c r="C314" i="2"/>
  <c r="K314" i="2" s="1"/>
  <c r="C315" i="2"/>
  <c r="K315" i="2" s="1"/>
  <c r="C316" i="2"/>
  <c r="K316" i="2" s="1"/>
  <c r="C317" i="2"/>
  <c r="K317" i="2" s="1"/>
  <c r="C318" i="2"/>
  <c r="K318" i="2" s="1"/>
  <c r="C319" i="2"/>
  <c r="K319" i="2" s="1"/>
  <c r="C320" i="2"/>
  <c r="K320" i="2" s="1"/>
  <c r="C321" i="2"/>
  <c r="K321" i="2" s="1"/>
  <c r="C322" i="2"/>
  <c r="K322" i="2" s="1"/>
  <c r="C323" i="2"/>
  <c r="K323" i="2" s="1"/>
  <c r="C324" i="2"/>
  <c r="K324" i="2" s="1"/>
  <c r="C325" i="2"/>
  <c r="K325" i="2" s="1"/>
  <c r="C326" i="2"/>
  <c r="K326" i="2" s="1"/>
  <c r="C327" i="2"/>
  <c r="K327" i="2" s="1"/>
  <c r="C328" i="2"/>
  <c r="K328" i="2" s="1"/>
  <c r="C329" i="2"/>
  <c r="K329" i="2" s="1"/>
  <c r="C330" i="2"/>
  <c r="K330" i="2" s="1"/>
  <c r="C331" i="2"/>
  <c r="K331" i="2" s="1"/>
  <c r="C332" i="2"/>
  <c r="K332" i="2" s="1"/>
  <c r="C333" i="2"/>
  <c r="K333" i="2" s="1"/>
  <c r="C334" i="2"/>
  <c r="K334" i="2" s="1"/>
  <c r="C335" i="2"/>
  <c r="K335" i="2" s="1"/>
  <c r="C336" i="2"/>
  <c r="K336" i="2" s="1"/>
  <c r="C337" i="2"/>
  <c r="K337" i="2" s="1"/>
  <c r="C338" i="2"/>
  <c r="K338" i="2" s="1"/>
  <c r="C339" i="2"/>
  <c r="K339" i="2" s="1"/>
  <c r="C340" i="2"/>
  <c r="K340" i="2" s="1"/>
  <c r="C341" i="2"/>
  <c r="K341" i="2" s="1"/>
  <c r="C342" i="2"/>
  <c r="K342" i="2" s="1"/>
  <c r="C343" i="2"/>
  <c r="K343" i="2" s="1"/>
  <c r="C344" i="2"/>
  <c r="K344" i="2" s="1"/>
  <c r="C345" i="2"/>
  <c r="K345" i="2" s="1"/>
  <c r="C346" i="2"/>
  <c r="K346" i="2" s="1"/>
  <c r="C347" i="2"/>
  <c r="K347" i="2" s="1"/>
  <c r="C348" i="2"/>
  <c r="K348" i="2" s="1"/>
  <c r="C349" i="2"/>
  <c r="K349" i="2" s="1"/>
  <c r="C350" i="2"/>
  <c r="K350" i="2" s="1"/>
  <c r="C351" i="2"/>
  <c r="K351" i="2" s="1"/>
  <c r="C352" i="2"/>
  <c r="K352" i="2" s="1"/>
  <c r="C353" i="2"/>
  <c r="K353" i="2" s="1"/>
  <c r="C354" i="2"/>
  <c r="K354" i="2" s="1"/>
  <c r="C355" i="2"/>
  <c r="K355" i="2" s="1"/>
  <c r="C356" i="2"/>
  <c r="K356" i="2" s="1"/>
  <c r="C357" i="2"/>
  <c r="K357" i="2" s="1"/>
  <c r="C358" i="2"/>
  <c r="K358" i="2" s="1"/>
  <c r="C359" i="2"/>
  <c r="K359" i="2" s="1"/>
  <c r="C360" i="2"/>
  <c r="K360" i="2" s="1"/>
  <c r="C361" i="2"/>
  <c r="K361" i="2" s="1"/>
  <c r="C362" i="2"/>
  <c r="K362" i="2" s="1"/>
  <c r="C363" i="2"/>
  <c r="K363" i="2" s="1"/>
  <c r="C364" i="2"/>
  <c r="K364" i="2" s="1"/>
  <c r="C365" i="2"/>
  <c r="K365" i="2" s="1"/>
  <c r="C366" i="2"/>
  <c r="K366" i="2" s="1"/>
  <c r="C367" i="2"/>
  <c r="K367" i="2" s="1"/>
  <c r="C368" i="2"/>
  <c r="K368" i="2" s="1"/>
  <c r="C369" i="2"/>
  <c r="K369" i="2" s="1"/>
  <c r="C370" i="2"/>
  <c r="K370" i="2" s="1"/>
  <c r="C371" i="2"/>
  <c r="K371" i="2" s="1"/>
  <c r="C372" i="2"/>
  <c r="K372" i="2" s="1"/>
  <c r="C373" i="2"/>
  <c r="K373" i="2" s="1"/>
  <c r="C374" i="2"/>
  <c r="K374" i="2" s="1"/>
  <c r="C375" i="2"/>
  <c r="K375" i="2" s="1"/>
  <c r="C376" i="2"/>
  <c r="K376" i="2" s="1"/>
  <c r="C377" i="2"/>
  <c r="K377" i="2" s="1"/>
  <c r="C378" i="2"/>
  <c r="K378" i="2" s="1"/>
  <c r="C379" i="2"/>
  <c r="K379" i="2" s="1"/>
  <c r="C380" i="2"/>
  <c r="K380" i="2" s="1"/>
  <c r="C381" i="2"/>
  <c r="K381" i="2" s="1"/>
  <c r="C382" i="2"/>
  <c r="K382" i="2" s="1"/>
  <c r="C383" i="2"/>
  <c r="K383" i="2" s="1"/>
  <c r="C384" i="2"/>
  <c r="K384" i="2" s="1"/>
  <c r="C385" i="2"/>
  <c r="K385" i="2" s="1"/>
  <c r="C386" i="2"/>
  <c r="K386" i="2" s="1"/>
  <c r="C387" i="2"/>
  <c r="K387" i="2" s="1"/>
  <c r="C388" i="2"/>
  <c r="K388" i="2" s="1"/>
  <c r="C389" i="2"/>
  <c r="K389" i="2" s="1"/>
  <c r="C390" i="2"/>
  <c r="K390" i="2" s="1"/>
  <c r="C391" i="2"/>
  <c r="K391" i="2" s="1"/>
  <c r="C392" i="2"/>
  <c r="K392" i="2" s="1"/>
  <c r="C393" i="2"/>
  <c r="K393" i="2" s="1"/>
  <c r="C394" i="2"/>
  <c r="K394" i="2" s="1"/>
  <c r="C395" i="2"/>
  <c r="K395" i="2" s="1"/>
  <c r="C396" i="2"/>
  <c r="K396" i="2" s="1"/>
  <c r="C397" i="2"/>
  <c r="K397" i="2" s="1"/>
  <c r="C398" i="2"/>
  <c r="K398" i="2" s="1"/>
  <c r="C399" i="2"/>
  <c r="K399" i="2" s="1"/>
  <c r="C400" i="2"/>
  <c r="K400" i="2" s="1"/>
  <c r="C401" i="2"/>
  <c r="K401" i="2" s="1"/>
  <c r="C402" i="2"/>
  <c r="K402" i="2" s="1"/>
  <c r="C403" i="2"/>
  <c r="K403" i="2" s="1"/>
  <c r="C404" i="2"/>
  <c r="K404" i="2" s="1"/>
  <c r="C405" i="2"/>
  <c r="K405" i="2" s="1"/>
  <c r="C406" i="2"/>
  <c r="K406" i="2" s="1"/>
  <c r="C407" i="2"/>
  <c r="K407" i="2" s="1"/>
  <c r="C408" i="2"/>
  <c r="K408" i="2" s="1"/>
  <c r="C409" i="2"/>
  <c r="K409" i="2" s="1"/>
  <c r="C410" i="2"/>
  <c r="K410" i="2" s="1"/>
  <c r="C411" i="2"/>
  <c r="K411" i="2" s="1"/>
  <c r="C412" i="2"/>
  <c r="K412" i="2" s="1"/>
  <c r="C413" i="2"/>
  <c r="K413" i="2" s="1"/>
  <c r="C414" i="2"/>
  <c r="K414" i="2" s="1"/>
  <c r="C415" i="2"/>
  <c r="K415" i="2" s="1"/>
  <c r="C416" i="2"/>
  <c r="K416" i="2" s="1"/>
  <c r="C417" i="2"/>
  <c r="K417" i="2" s="1"/>
  <c r="C418" i="2"/>
  <c r="K418" i="2" s="1"/>
  <c r="C419" i="2"/>
  <c r="K419" i="2" s="1"/>
  <c r="C420" i="2"/>
  <c r="K420" i="2" s="1"/>
  <c r="C421" i="2"/>
  <c r="K421" i="2" s="1"/>
  <c r="C422" i="2"/>
  <c r="K422" i="2" s="1"/>
  <c r="C423" i="2"/>
  <c r="K423" i="2" s="1"/>
  <c r="C424" i="2"/>
  <c r="K424" i="2" s="1"/>
  <c r="C425" i="2"/>
  <c r="K425" i="2" s="1"/>
  <c r="C426" i="2"/>
  <c r="K426" i="2" s="1"/>
  <c r="C427" i="2"/>
  <c r="K427" i="2" s="1"/>
  <c r="C428" i="2"/>
  <c r="K428" i="2" s="1"/>
  <c r="C429" i="2"/>
  <c r="K429" i="2" s="1"/>
  <c r="C430" i="2"/>
  <c r="K430" i="2" s="1"/>
  <c r="C431" i="2"/>
  <c r="K431" i="2" s="1"/>
  <c r="C432" i="2"/>
  <c r="K432" i="2" s="1"/>
  <c r="C433" i="2"/>
  <c r="K433" i="2" s="1"/>
  <c r="C434" i="2"/>
  <c r="K434" i="2" s="1"/>
  <c r="C435" i="2"/>
  <c r="K435" i="2" s="1"/>
  <c r="C436" i="2"/>
  <c r="K436" i="2" s="1"/>
  <c r="C437" i="2"/>
  <c r="K437" i="2" s="1"/>
  <c r="C438" i="2"/>
  <c r="K438" i="2" s="1"/>
  <c r="C439" i="2"/>
  <c r="K439" i="2" s="1"/>
  <c r="C440" i="2"/>
  <c r="K440" i="2" s="1"/>
  <c r="C441" i="2"/>
  <c r="K441" i="2" s="1"/>
  <c r="C442" i="2"/>
  <c r="K442" i="2" s="1"/>
  <c r="C443" i="2"/>
  <c r="K443" i="2" s="1"/>
  <c r="C444" i="2"/>
  <c r="K444" i="2" s="1"/>
  <c r="C445" i="2"/>
  <c r="K445" i="2" s="1"/>
  <c r="C446" i="2"/>
  <c r="K446" i="2" s="1"/>
  <c r="C447" i="2"/>
  <c r="K447" i="2" s="1"/>
  <c r="C448" i="2"/>
  <c r="K448" i="2" s="1"/>
  <c r="C449" i="2"/>
  <c r="K449" i="2" s="1"/>
  <c r="C450" i="2"/>
  <c r="K450" i="2" s="1"/>
  <c r="C451" i="2"/>
  <c r="K451" i="2" s="1"/>
  <c r="C452" i="2"/>
  <c r="K452" i="2" s="1"/>
  <c r="C453" i="2"/>
  <c r="K453" i="2" s="1"/>
  <c r="C454" i="2"/>
  <c r="K454" i="2" s="1"/>
  <c r="C455" i="2"/>
  <c r="K455" i="2" s="1"/>
  <c r="C456" i="2"/>
  <c r="K456" i="2" s="1"/>
  <c r="C457" i="2"/>
  <c r="K457" i="2" s="1"/>
  <c r="C458" i="2"/>
  <c r="K458" i="2" s="1"/>
  <c r="C459" i="2"/>
  <c r="K459" i="2" s="1"/>
  <c r="C460" i="2"/>
  <c r="K460" i="2" s="1"/>
  <c r="C461" i="2"/>
  <c r="K461" i="2" s="1"/>
  <c r="C462" i="2"/>
  <c r="K462" i="2" s="1"/>
  <c r="C463" i="2"/>
  <c r="K463" i="2" s="1"/>
  <c r="C464" i="2"/>
  <c r="K464" i="2" s="1"/>
  <c r="C465" i="2"/>
  <c r="K465" i="2" s="1"/>
  <c r="C466" i="2"/>
  <c r="K466" i="2" s="1"/>
  <c r="C467" i="2"/>
  <c r="K467" i="2" s="1"/>
  <c r="C468" i="2"/>
  <c r="K468" i="2" s="1"/>
  <c r="C469" i="2"/>
  <c r="K469" i="2" s="1"/>
  <c r="C470" i="2"/>
  <c r="K470" i="2" s="1"/>
  <c r="C471" i="2"/>
  <c r="K471" i="2" s="1"/>
  <c r="C472" i="2"/>
  <c r="K472" i="2" s="1"/>
  <c r="C473" i="2"/>
  <c r="K473" i="2" s="1"/>
  <c r="C474" i="2"/>
  <c r="K474" i="2" s="1"/>
  <c r="C475" i="2"/>
  <c r="K475" i="2" s="1"/>
  <c r="C476" i="2"/>
  <c r="K476" i="2" s="1"/>
  <c r="C477" i="2"/>
  <c r="K477" i="2" s="1"/>
  <c r="C478" i="2"/>
  <c r="K478" i="2" s="1"/>
  <c r="C479" i="2"/>
  <c r="K479" i="2" s="1"/>
  <c r="C480" i="2"/>
  <c r="K480" i="2" s="1"/>
  <c r="C481" i="2"/>
  <c r="K481" i="2" s="1"/>
  <c r="C482" i="2"/>
  <c r="K482" i="2" s="1"/>
  <c r="C483" i="2"/>
  <c r="K483" i="2" s="1"/>
  <c r="C484" i="2"/>
  <c r="K484" i="2" s="1"/>
  <c r="C485" i="2"/>
  <c r="K485" i="2" s="1"/>
  <c r="C486" i="2"/>
  <c r="K486" i="2" s="1"/>
  <c r="C487" i="2"/>
  <c r="K487" i="2" s="1"/>
  <c r="C488" i="2"/>
  <c r="K488" i="2" s="1"/>
  <c r="C489" i="2"/>
  <c r="K489" i="2" s="1"/>
  <c r="C490" i="2"/>
  <c r="K490" i="2" s="1"/>
  <c r="C491" i="2"/>
  <c r="K491" i="2" s="1"/>
  <c r="C492" i="2"/>
  <c r="K492" i="2" s="1"/>
  <c r="C493" i="2"/>
  <c r="K493" i="2" s="1"/>
  <c r="C494" i="2"/>
  <c r="K494" i="2" s="1"/>
  <c r="C495" i="2"/>
  <c r="K495" i="2" s="1"/>
  <c r="C496" i="2"/>
  <c r="K496" i="2" s="1"/>
  <c r="C497" i="2"/>
  <c r="K497" i="2" s="1"/>
  <c r="C498" i="2"/>
  <c r="K498" i="2" s="1"/>
  <c r="C499" i="2"/>
  <c r="K499" i="2" s="1"/>
  <c r="C500" i="2"/>
  <c r="K500" i="2" s="1"/>
  <c r="C501" i="2"/>
  <c r="K501" i="2" s="1"/>
  <c r="C502" i="2"/>
  <c r="K502" i="2" s="1"/>
  <c r="C503" i="2"/>
  <c r="K503" i="2" s="1"/>
  <c r="C504" i="2"/>
  <c r="K504" i="2" s="1"/>
  <c r="C505" i="2"/>
  <c r="K505" i="2" s="1"/>
  <c r="C506" i="2"/>
  <c r="K506" i="2" s="1"/>
  <c r="C507" i="2"/>
  <c r="K507" i="2" s="1"/>
  <c r="C508" i="2"/>
  <c r="K508" i="2" s="1"/>
  <c r="C509" i="2"/>
  <c r="K509" i="2" s="1"/>
  <c r="C510" i="2"/>
  <c r="K510" i="2" s="1"/>
  <c r="C511" i="2"/>
  <c r="K511" i="2" s="1"/>
  <c r="C512" i="2"/>
  <c r="K512" i="2" s="1"/>
  <c r="C513" i="2"/>
  <c r="K513" i="2" s="1"/>
  <c r="C514" i="2"/>
  <c r="K514" i="2" s="1"/>
  <c r="C515" i="2"/>
  <c r="K515" i="2" s="1"/>
  <c r="C516" i="2"/>
  <c r="K516" i="2" s="1"/>
  <c r="C517" i="2"/>
  <c r="K517" i="2" s="1"/>
  <c r="C518" i="2"/>
  <c r="K518" i="2" s="1"/>
  <c r="C519" i="2"/>
  <c r="K519" i="2" s="1"/>
  <c r="C520" i="2"/>
  <c r="K520" i="2" s="1"/>
  <c r="C521" i="2"/>
  <c r="K521" i="2" s="1"/>
  <c r="C522" i="2"/>
  <c r="K522" i="2" s="1"/>
  <c r="C523" i="2"/>
  <c r="K523" i="2" s="1"/>
  <c r="C524" i="2"/>
  <c r="K524" i="2" s="1"/>
  <c r="C525" i="2"/>
  <c r="K525" i="2" s="1"/>
  <c r="C526" i="2"/>
  <c r="K526" i="2" s="1"/>
  <c r="C527" i="2"/>
  <c r="K527" i="2" s="1"/>
  <c r="C528" i="2"/>
  <c r="K528" i="2" s="1"/>
  <c r="C529" i="2"/>
  <c r="K529" i="2" s="1"/>
  <c r="C530" i="2"/>
  <c r="K530" i="2" s="1"/>
  <c r="C531" i="2"/>
  <c r="K531" i="2" s="1"/>
  <c r="C532" i="2"/>
  <c r="K532" i="2" s="1"/>
  <c r="C533" i="2"/>
  <c r="K533" i="2" s="1"/>
  <c r="C534" i="2"/>
  <c r="K534" i="2" s="1"/>
  <c r="C535" i="2"/>
  <c r="K535" i="2" s="1"/>
  <c r="C536" i="2"/>
  <c r="K536" i="2" s="1"/>
  <c r="C537" i="2"/>
  <c r="K537" i="2" s="1"/>
  <c r="C538" i="2"/>
  <c r="K538" i="2" s="1"/>
  <c r="C539" i="2"/>
  <c r="K539" i="2" s="1"/>
  <c r="C540" i="2"/>
  <c r="K540" i="2" s="1"/>
  <c r="C541" i="2"/>
  <c r="K541" i="2" s="1"/>
  <c r="C542" i="2"/>
  <c r="K542" i="2" s="1"/>
  <c r="C543" i="2"/>
  <c r="K543" i="2" s="1"/>
  <c r="C544" i="2"/>
  <c r="K544" i="2" s="1"/>
  <c r="C545" i="2"/>
  <c r="K545" i="2" s="1"/>
  <c r="C546" i="2"/>
  <c r="K546" i="2" s="1"/>
  <c r="C547" i="2"/>
  <c r="K547" i="2" s="1"/>
  <c r="C548" i="2"/>
  <c r="K548" i="2" s="1"/>
  <c r="C549" i="2"/>
  <c r="K549" i="2" s="1"/>
  <c r="C550" i="2"/>
  <c r="K550" i="2" s="1"/>
  <c r="C551" i="2"/>
  <c r="K551" i="2" s="1"/>
  <c r="C552" i="2"/>
  <c r="K552" i="2" s="1"/>
  <c r="C553" i="2"/>
  <c r="K553" i="2" s="1"/>
  <c r="C554" i="2"/>
  <c r="K554" i="2" s="1"/>
  <c r="C555" i="2"/>
  <c r="K555" i="2" s="1"/>
  <c r="C556" i="2"/>
  <c r="K556" i="2" s="1"/>
  <c r="C557" i="2"/>
  <c r="K557" i="2" s="1"/>
  <c r="C558" i="2"/>
  <c r="K558" i="2" s="1"/>
  <c r="C559" i="2"/>
  <c r="K559" i="2" s="1"/>
  <c r="C560" i="2"/>
  <c r="K560" i="2" s="1"/>
  <c r="C561" i="2"/>
  <c r="K561" i="2" s="1"/>
  <c r="C562" i="2"/>
  <c r="K562" i="2" s="1"/>
  <c r="C563" i="2"/>
  <c r="K563" i="2" s="1"/>
  <c r="C564" i="2"/>
  <c r="K564" i="2" s="1"/>
  <c r="C565" i="2"/>
  <c r="K565" i="2" s="1"/>
  <c r="C566" i="2"/>
  <c r="K566" i="2" s="1"/>
  <c r="C567" i="2"/>
  <c r="K567" i="2" s="1"/>
  <c r="C568" i="2"/>
  <c r="K568" i="2" s="1"/>
  <c r="C569" i="2"/>
  <c r="K569" i="2" s="1"/>
  <c r="C570" i="2"/>
  <c r="K570" i="2" s="1"/>
  <c r="C571" i="2"/>
  <c r="K571" i="2" s="1"/>
  <c r="C572" i="2"/>
  <c r="K572" i="2" s="1"/>
  <c r="C573" i="2"/>
  <c r="K573" i="2" s="1"/>
  <c r="C574" i="2"/>
  <c r="K574" i="2" s="1"/>
  <c r="C575" i="2"/>
  <c r="K575" i="2" s="1"/>
  <c r="C576" i="2"/>
  <c r="K576" i="2" s="1"/>
  <c r="C577" i="2"/>
  <c r="K577" i="2" s="1"/>
  <c r="C578" i="2"/>
  <c r="K578" i="2" s="1"/>
  <c r="C579" i="2"/>
  <c r="K579" i="2" s="1"/>
  <c r="C580" i="2"/>
  <c r="K580" i="2" s="1"/>
  <c r="C581" i="2"/>
  <c r="K581" i="2" s="1"/>
  <c r="C582" i="2"/>
  <c r="K582" i="2" s="1"/>
  <c r="C583" i="2"/>
  <c r="K583" i="2" s="1"/>
  <c r="C584" i="2"/>
  <c r="K584" i="2" s="1"/>
  <c r="C585" i="2"/>
  <c r="K585" i="2" s="1"/>
  <c r="C586" i="2"/>
  <c r="K586" i="2" s="1"/>
  <c r="C587" i="2"/>
  <c r="K587" i="2" s="1"/>
  <c r="C588" i="2"/>
  <c r="K588" i="2" s="1"/>
  <c r="C589" i="2"/>
  <c r="K589" i="2" s="1"/>
  <c r="C590" i="2"/>
  <c r="K590" i="2" s="1"/>
  <c r="C591" i="2"/>
  <c r="K591" i="2" s="1"/>
  <c r="C592" i="2"/>
  <c r="K592" i="2" s="1"/>
  <c r="C593" i="2"/>
  <c r="K593" i="2" s="1"/>
  <c r="C594" i="2"/>
  <c r="K594" i="2" s="1"/>
  <c r="C595" i="2"/>
  <c r="K595" i="2" s="1"/>
  <c r="C596" i="2"/>
  <c r="K596" i="2" s="1"/>
  <c r="C597" i="2"/>
  <c r="K597" i="2" s="1"/>
  <c r="C598" i="2"/>
  <c r="K598" i="2" s="1"/>
  <c r="C599" i="2"/>
  <c r="K599" i="2" s="1"/>
  <c r="C600" i="2"/>
  <c r="K600" i="2" s="1"/>
  <c r="C601" i="2"/>
  <c r="K601" i="2" s="1"/>
  <c r="C602" i="2"/>
  <c r="K602" i="2" s="1"/>
  <c r="C603" i="2"/>
  <c r="K603" i="2" s="1"/>
  <c r="C604" i="2"/>
  <c r="K604" i="2" s="1"/>
  <c r="C605" i="2"/>
  <c r="K605" i="2" s="1"/>
  <c r="C606" i="2"/>
  <c r="K606" i="2" s="1"/>
  <c r="C607" i="2"/>
  <c r="K607" i="2" s="1"/>
  <c r="C608" i="2"/>
  <c r="K608" i="2" s="1"/>
  <c r="C609" i="2"/>
  <c r="K609" i="2" s="1"/>
  <c r="C610" i="2"/>
  <c r="K610" i="2" s="1"/>
  <c r="C611" i="2"/>
  <c r="K611" i="2" s="1"/>
  <c r="C612" i="2"/>
  <c r="K612" i="2" s="1"/>
  <c r="C613" i="2"/>
  <c r="K613" i="2" s="1"/>
  <c r="C614" i="2"/>
  <c r="K614" i="2" s="1"/>
  <c r="C615" i="2"/>
  <c r="K615" i="2" s="1"/>
  <c r="C616" i="2"/>
  <c r="K616" i="2" s="1"/>
  <c r="C617" i="2"/>
  <c r="K617" i="2" s="1"/>
  <c r="C618" i="2"/>
  <c r="K618" i="2" s="1"/>
  <c r="C619" i="2"/>
  <c r="K619" i="2" s="1"/>
  <c r="C620" i="2"/>
  <c r="K620" i="2" s="1"/>
  <c r="C621" i="2"/>
  <c r="K621" i="2" s="1"/>
  <c r="C622" i="2"/>
  <c r="K622" i="2" s="1"/>
  <c r="C623" i="2"/>
  <c r="K623" i="2" s="1"/>
  <c r="C624" i="2"/>
  <c r="K624" i="2" s="1"/>
  <c r="C625" i="2"/>
  <c r="K625" i="2" s="1"/>
  <c r="C626" i="2"/>
  <c r="K626" i="2" s="1"/>
  <c r="C627" i="2"/>
  <c r="K627" i="2" s="1"/>
  <c r="C628" i="2"/>
  <c r="K628" i="2" s="1"/>
  <c r="C629" i="2"/>
  <c r="K629" i="2" s="1"/>
  <c r="C630" i="2"/>
  <c r="K630" i="2" s="1"/>
  <c r="C631" i="2"/>
  <c r="K631" i="2" s="1"/>
  <c r="C632" i="2"/>
  <c r="K632" i="2" s="1"/>
  <c r="C633" i="2"/>
  <c r="K633" i="2" s="1"/>
  <c r="C634" i="2"/>
  <c r="K634" i="2" s="1"/>
  <c r="C635" i="2"/>
  <c r="K635" i="2" s="1"/>
  <c r="C636" i="2"/>
  <c r="K636" i="2" s="1"/>
  <c r="C637" i="2"/>
  <c r="K637" i="2" s="1"/>
  <c r="C638" i="2"/>
  <c r="K638" i="2" s="1"/>
  <c r="C639" i="2"/>
  <c r="K639" i="2" s="1"/>
  <c r="C640" i="2"/>
  <c r="K640" i="2" s="1"/>
  <c r="C641" i="2"/>
  <c r="K641" i="2" s="1"/>
  <c r="C642" i="2"/>
  <c r="K642" i="2" s="1"/>
  <c r="C643" i="2"/>
  <c r="K643" i="2" s="1"/>
  <c r="C644" i="2"/>
  <c r="K644" i="2" s="1"/>
  <c r="C645" i="2"/>
  <c r="K645" i="2" s="1"/>
  <c r="C646" i="2"/>
  <c r="K646" i="2" s="1"/>
  <c r="C647" i="2"/>
  <c r="K647" i="2" s="1"/>
  <c r="C648" i="2"/>
  <c r="K648" i="2" s="1"/>
  <c r="C649" i="2"/>
  <c r="K649" i="2" s="1"/>
  <c r="C650" i="2"/>
  <c r="K650" i="2" s="1"/>
  <c r="C651" i="2"/>
  <c r="K651" i="2" s="1"/>
  <c r="C652" i="2"/>
  <c r="K652" i="2" s="1"/>
  <c r="C653" i="2"/>
  <c r="K653" i="2" s="1"/>
  <c r="C654" i="2"/>
  <c r="K654" i="2" s="1"/>
  <c r="C655" i="2"/>
  <c r="K655" i="2" s="1"/>
  <c r="C656" i="2"/>
  <c r="K656" i="2" s="1"/>
  <c r="C657" i="2"/>
  <c r="K657" i="2" s="1"/>
  <c r="C658" i="2"/>
  <c r="K658" i="2" s="1"/>
  <c r="C659" i="2"/>
  <c r="K659" i="2" s="1"/>
  <c r="C660" i="2"/>
  <c r="K660" i="2" s="1"/>
  <c r="C661" i="2"/>
  <c r="K661" i="2" s="1"/>
  <c r="C662" i="2"/>
  <c r="K662" i="2" s="1"/>
  <c r="C663" i="2"/>
  <c r="K663" i="2" s="1"/>
  <c r="C664" i="2"/>
  <c r="K664" i="2" s="1"/>
  <c r="C665" i="2"/>
  <c r="K665" i="2" s="1"/>
  <c r="C666" i="2"/>
  <c r="K666" i="2" s="1"/>
  <c r="C667" i="2"/>
  <c r="K667" i="2" s="1"/>
  <c r="C668" i="2"/>
  <c r="K668" i="2" s="1"/>
  <c r="C669" i="2"/>
  <c r="K669" i="2" s="1"/>
  <c r="C670" i="2"/>
  <c r="K670" i="2" s="1"/>
  <c r="C671" i="2"/>
  <c r="K671" i="2" s="1"/>
  <c r="C672" i="2"/>
  <c r="K672" i="2" s="1"/>
  <c r="C673" i="2"/>
  <c r="K673" i="2" s="1"/>
  <c r="C674" i="2"/>
  <c r="K674" i="2" s="1"/>
  <c r="C675" i="2"/>
  <c r="K675" i="2" s="1"/>
  <c r="C676" i="2"/>
  <c r="K676" i="2" s="1"/>
  <c r="C677" i="2"/>
  <c r="K677" i="2" s="1"/>
  <c r="C678" i="2"/>
  <c r="K678" i="2" s="1"/>
  <c r="C679" i="2"/>
  <c r="K679" i="2" s="1"/>
  <c r="C680" i="2"/>
  <c r="K680" i="2" s="1"/>
  <c r="C681" i="2"/>
  <c r="K681" i="2" s="1"/>
  <c r="C682" i="2"/>
  <c r="K682" i="2" s="1"/>
  <c r="C683" i="2"/>
  <c r="K683" i="2" s="1"/>
  <c r="C684" i="2"/>
  <c r="K684" i="2" s="1"/>
  <c r="C685" i="2"/>
  <c r="K685" i="2" s="1"/>
  <c r="C686" i="2"/>
  <c r="K686" i="2" s="1"/>
  <c r="C687" i="2"/>
  <c r="K687" i="2" s="1"/>
  <c r="C688" i="2"/>
  <c r="K688" i="2" s="1"/>
  <c r="C689" i="2"/>
  <c r="K689" i="2" s="1"/>
  <c r="C690" i="2"/>
  <c r="K690" i="2" s="1"/>
  <c r="C691" i="2"/>
  <c r="K691" i="2" s="1"/>
  <c r="C692" i="2"/>
  <c r="K692" i="2" s="1"/>
  <c r="C693" i="2"/>
  <c r="K693" i="2" s="1"/>
  <c r="C694" i="2"/>
  <c r="K694" i="2" s="1"/>
  <c r="C695" i="2"/>
  <c r="K695" i="2" s="1"/>
  <c r="C696" i="2"/>
  <c r="K696" i="2" s="1"/>
  <c r="C697" i="2"/>
  <c r="K697" i="2" s="1"/>
  <c r="C698" i="2"/>
  <c r="K698" i="2" s="1"/>
  <c r="C699" i="2"/>
  <c r="K699" i="2" s="1"/>
  <c r="C700" i="2"/>
  <c r="K700" i="2" s="1"/>
  <c r="C701" i="2"/>
  <c r="K701" i="2" s="1"/>
  <c r="C702" i="2"/>
  <c r="K702" i="2" s="1"/>
  <c r="C703" i="2"/>
  <c r="K703" i="2" s="1"/>
  <c r="C704" i="2"/>
  <c r="K704" i="2" s="1"/>
  <c r="C705" i="2"/>
  <c r="K705" i="2" s="1"/>
  <c r="C706" i="2"/>
  <c r="K706" i="2" s="1"/>
  <c r="C707" i="2"/>
  <c r="K707" i="2" s="1"/>
  <c r="C708" i="2"/>
  <c r="K708" i="2" s="1"/>
  <c r="C709" i="2"/>
  <c r="K709" i="2" s="1"/>
  <c r="C710" i="2"/>
  <c r="K710" i="2" s="1"/>
  <c r="C711" i="2"/>
  <c r="K711" i="2" s="1"/>
  <c r="C712" i="2"/>
  <c r="K712" i="2" s="1"/>
  <c r="C713" i="2"/>
  <c r="K713" i="2" s="1"/>
  <c r="C714" i="2"/>
  <c r="K714" i="2" s="1"/>
  <c r="C715" i="2"/>
  <c r="K715" i="2" s="1"/>
  <c r="C716" i="2"/>
  <c r="K716" i="2" s="1"/>
  <c r="C717" i="2"/>
  <c r="K717" i="2" s="1"/>
  <c r="C718" i="2"/>
  <c r="K718" i="2" s="1"/>
  <c r="C719" i="2"/>
  <c r="K719" i="2" s="1"/>
  <c r="C720" i="2"/>
  <c r="K720" i="2" s="1"/>
  <c r="C721" i="2"/>
  <c r="K721" i="2" s="1"/>
  <c r="C722" i="2"/>
  <c r="K722" i="2" s="1"/>
  <c r="C723" i="2"/>
  <c r="K723" i="2" s="1"/>
  <c r="C724" i="2"/>
  <c r="K724" i="2" s="1"/>
  <c r="C725" i="2"/>
  <c r="K725" i="2" s="1"/>
  <c r="C726" i="2"/>
  <c r="K726" i="2" s="1"/>
  <c r="C727" i="2"/>
  <c r="K727" i="2" s="1"/>
  <c r="C728" i="2"/>
  <c r="K728" i="2" s="1"/>
  <c r="C729" i="2"/>
  <c r="K729" i="2" s="1"/>
  <c r="C730" i="2"/>
  <c r="K730" i="2" s="1"/>
  <c r="C731" i="2"/>
  <c r="K731" i="2" s="1"/>
  <c r="C732" i="2"/>
  <c r="K732" i="2" s="1"/>
  <c r="C733" i="2"/>
  <c r="K733" i="2" s="1"/>
  <c r="C734" i="2"/>
  <c r="K734" i="2" s="1"/>
  <c r="C735" i="2"/>
  <c r="K735" i="2" s="1"/>
  <c r="C736" i="2"/>
  <c r="K736" i="2" s="1"/>
  <c r="C737" i="2"/>
  <c r="K737" i="2" s="1"/>
  <c r="C738" i="2"/>
  <c r="K738" i="2" s="1"/>
  <c r="C739" i="2"/>
  <c r="K739" i="2" s="1"/>
  <c r="C740" i="2"/>
  <c r="K740" i="2" s="1"/>
  <c r="C741" i="2"/>
  <c r="K741" i="2" s="1"/>
  <c r="C742" i="2"/>
  <c r="K742" i="2" s="1"/>
  <c r="C743" i="2"/>
  <c r="K743" i="2" s="1"/>
  <c r="C744" i="2"/>
  <c r="K744" i="2" s="1"/>
  <c r="C745" i="2"/>
  <c r="K745" i="2" s="1"/>
  <c r="C746" i="2"/>
  <c r="K746" i="2" s="1"/>
  <c r="C747" i="2"/>
  <c r="K747" i="2" s="1"/>
  <c r="C748" i="2"/>
  <c r="K748" i="2" s="1"/>
  <c r="C749" i="2"/>
  <c r="K749" i="2" s="1"/>
  <c r="C750" i="2"/>
  <c r="K750" i="2" s="1"/>
  <c r="C751" i="2"/>
  <c r="K751" i="2" s="1"/>
  <c r="C752" i="2"/>
  <c r="K752" i="2" s="1"/>
  <c r="C753" i="2"/>
  <c r="K753" i="2" s="1"/>
  <c r="C754" i="2"/>
  <c r="K754" i="2" s="1"/>
  <c r="C755" i="2"/>
  <c r="K755" i="2" s="1"/>
  <c r="C756" i="2"/>
  <c r="K756" i="2" s="1"/>
  <c r="C757" i="2"/>
  <c r="K757" i="2" s="1"/>
  <c r="C758" i="2"/>
  <c r="K758" i="2" s="1"/>
  <c r="C759" i="2"/>
  <c r="K759" i="2" s="1"/>
  <c r="C760" i="2"/>
  <c r="K760" i="2" s="1"/>
  <c r="C761" i="2"/>
  <c r="K761" i="2" s="1"/>
  <c r="C762" i="2"/>
  <c r="K762" i="2" s="1"/>
  <c r="C763" i="2"/>
  <c r="K763" i="2" s="1"/>
  <c r="C764" i="2"/>
  <c r="K764" i="2" s="1"/>
  <c r="C765" i="2"/>
  <c r="K765" i="2" s="1"/>
  <c r="C766" i="2"/>
  <c r="K766" i="2" s="1"/>
  <c r="C767" i="2"/>
  <c r="K767" i="2" s="1"/>
  <c r="C768" i="2"/>
  <c r="K768" i="2" s="1"/>
  <c r="C769" i="2"/>
  <c r="K769" i="2" s="1"/>
  <c r="C770" i="2"/>
  <c r="K770" i="2" s="1"/>
  <c r="C771" i="2"/>
  <c r="K771" i="2" s="1"/>
  <c r="C772" i="2"/>
  <c r="K772" i="2" s="1"/>
  <c r="C773" i="2"/>
  <c r="K773" i="2" s="1"/>
  <c r="C774" i="2"/>
  <c r="K774" i="2" s="1"/>
  <c r="C775" i="2"/>
  <c r="K775" i="2" s="1"/>
  <c r="C776" i="2"/>
  <c r="K776" i="2" s="1"/>
  <c r="C777" i="2"/>
  <c r="K777" i="2" s="1"/>
  <c r="C778" i="2"/>
  <c r="K778" i="2" s="1"/>
  <c r="C779" i="2"/>
  <c r="K779" i="2" s="1"/>
  <c r="C780" i="2"/>
  <c r="K780" i="2" s="1"/>
  <c r="C781" i="2"/>
  <c r="K781" i="2" s="1"/>
  <c r="C782" i="2"/>
  <c r="K782" i="2" s="1"/>
  <c r="C783" i="2"/>
  <c r="K783" i="2" s="1"/>
  <c r="C784" i="2"/>
  <c r="K784" i="2" s="1"/>
  <c r="C785" i="2"/>
  <c r="K785" i="2" s="1"/>
  <c r="C786" i="2"/>
  <c r="K786" i="2" s="1"/>
  <c r="C787" i="2"/>
  <c r="K787" i="2" s="1"/>
  <c r="C788" i="2"/>
  <c r="K788" i="2" s="1"/>
  <c r="C789" i="2"/>
  <c r="K789" i="2" s="1"/>
  <c r="C790" i="2"/>
  <c r="K790" i="2" s="1"/>
  <c r="C791" i="2"/>
  <c r="K791" i="2" s="1"/>
  <c r="C792" i="2"/>
  <c r="K792" i="2" s="1"/>
  <c r="C793" i="2"/>
  <c r="K793" i="2" s="1"/>
  <c r="C794" i="2"/>
  <c r="K794" i="2" s="1"/>
  <c r="C795" i="2"/>
  <c r="K795" i="2" s="1"/>
  <c r="C796" i="2"/>
  <c r="K796" i="2" s="1"/>
  <c r="C797" i="2"/>
  <c r="K797" i="2" s="1"/>
  <c r="C798" i="2"/>
  <c r="K798" i="2" s="1"/>
  <c r="C799" i="2"/>
  <c r="K799" i="2" s="1"/>
  <c r="C800" i="2"/>
  <c r="K800" i="2" s="1"/>
  <c r="C801" i="2"/>
  <c r="K801" i="2" s="1"/>
  <c r="C802" i="2"/>
  <c r="K802" i="2" s="1"/>
  <c r="C803" i="2"/>
  <c r="K803" i="2" s="1"/>
  <c r="C804" i="2"/>
  <c r="K804" i="2" s="1"/>
  <c r="C805" i="2"/>
  <c r="K805" i="2" s="1"/>
  <c r="C806" i="2"/>
  <c r="K806" i="2" s="1"/>
  <c r="C807" i="2"/>
  <c r="K807" i="2" s="1"/>
  <c r="C808" i="2"/>
  <c r="K808" i="2" s="1"/>
  <c r="C809" i="2"/>
  <c r="K809" i="2" s="1"/>
  <c r="C810" i="2"/>
  <c r="K810" i="2" s="1"/>
  <c r="C811" i="2"/>
  <c r="K811" i="2" s="1"/>
  <c r="C812" i="2"/>
  <c r="K812" i="2" s="1"/>
  <c r="C813" i="2"/>
  <c r="K813" i="2" s="1"/>
  <c r="C814" i="2"/>
  <c r="K814" i="2" s="1"/>
  <c r="C815" i="2"/>
  <c r="K815" i="2" s="1"/>
  <c r="C816" i="2"/>
  <c r="K816" i="2" s="1"/>
  <c r="C817" i="2"/>
  <c r="K817" i="2" s="1"/>
  <c r="C818" i="2"/>
  <c r="K818" i="2" s="1"/>
  <c r="C819" i="2"/>
  <c r="K819" i="2" s="1"/>
  <c r="C820" i="2"/>
  <c r="K820" i="2" s="1"/>
  <c r="C821" i="2"/>
  <c r="K821" i="2" s="1"/>
  <c r="C822" i="2"/>
  <c r="K822" i="2" s="1"/>
  <c r="C823" i="2"/>
  <c r="K823" i="2" s="1"/>
  <c r="C824" i="2"/>
  <c r="K824" i="2" s="1"/>
  <c r="C825" i="2"/>
  <c r="K825" i="2" s="1"/>
  <c r="C826" i="2"/>
  <c r="K826" i="2" s="1"/>
  <c r="C827" i="2"/>
  <c r="K827" i="2" s="1"/>
  <c r="C828" i="2"/>
  <c r="K828" i="2" s="1"/>
  <c r="C829" i="2"/>
  <c r="K829" i="2" s="1"/>
  <c r="C830" i="2"/>
  <c r="K830" i="2" s="1"/>
  <c r="C831" i="2"/>
  <c r="K831" i="2" s="1"/>
  <c r="C832" i="2"/>
  <c r="K832" i="2" s="1"/>
  <c r="C833" i="2"/>
  <c r="K833" i="2" s="1"/>
  <c r="C834" i="2"/>
  <c r="K834" i="2" s="1"/>
  <c r="C835" i="2"/>
  <c r="K835" i="2" s="1"/>
  <c r="C836" i="2"/>
  <c r="K836" i="2" s="1"/>
  <c r="C837" i="2"/>
  <c r="K837" i="2" s="1"/>
  <c r="C838" i="2"/>
  <c r="K838" i="2" s="1"/>
  <c r="C839" i="2"/>
  <c r="K839" i="2" s="1"/>
  <c r="C840" i="2"/>
  <c r="K840" i="2" s="1"/>
  <c r="C841" i="2"/>
  <c r="K841" i="2" s="1"/>
  <c r="C842" i="2"/>
  <c r="K842" i="2" s="1"/>
  <c r="C843" i="2"/>
  <c r="K843" i="2" s="1"/>
  <c r="C844" i="2"/>
  <c r="K844" i="2" s="1"/>
  <c r="C845" i="2"/>
  <c r="K845" i="2" s="1"/>
  <c r="C846" i="2"/>
  <c r="K846" i="2" s="1"/>
  <c r="C847" i="2"/>
  <c r="K847" i="2" s="1"/>
  <c r="C848" i="2"/>
  <c r="K848" i="2" s="1"/>
  <c r="C849" i="2"/>
  <c r="K849" i="2" s="1"/>
  <c r="C850" i="2"/>
  <c r="K850" i="2" s="1"/>
  <c r="C851" i="2"/>
  <c r="K851" i="2" s="1"/>
  <c r="C852" i="2"/>
  <c r="K852" i="2" s="1"/>
  <c r="C853" i="2"/>
  <c r="K853" i="2" s="1"/>
  <c r="C854" i="2"/>
  <c r="K854" i="2" s="1"/>
  <c r="C855" i="2"/>
  <c r="K855" i="2" s="1"/>
  <c r="C856" i="2"/>
  <c r="K856" i="2" s="1"/>
  <c r="C857" i="2"/>
  <c r="K857" i="2" s="1"/>
  <c r="C858" i="2"/>
  <c r="K858" i="2" s="1"/>
  <c r="C859" i="2"/>
  <c r="K859" i="2" s="1"/>
  <c r="C860" i="2"/>
  <c r="K860" i="2" s="1"/>
  <c r="C861" i="2"/>
  <c r="K861" i="2" s="1"/>
  <c r="C862" i="2"/>
  <c r="K862" i="2" s="1"/>
  <c r="C863" i="2"/>
  <c r="K863" i="2" s="1"/>
  <c r="C864" i="2"/>
  <c r="K864" i="2" s="1"/>
  <c r="C865" i="2"/>
  <c r="K865" i="2" s="1"/>
  <c r="C866" i="2"/>
  <c r="K866" i="2" s="1"/>
  <c r="C867" i="2"/>
  <c r="K867" i="2" s="1"/>
  <c r="C868" i="2"/>
  <c r="K868" i="2" s="1"/>
  <c r="C869" i="2"/>
  <c r="K869" i="2" s="1"/>
  <c r="C870" i="2"/>
  <c r="K870" i="2" s="1"/>
  <c r="C871" i="2"/>
  <c r="K871" i="2" s="1"/>
  <c r="C872" i="2"/>
  <c r="K872" i="2" s="1"/>
  <c r="C873" i="2"/>
  <c r="K873" i="2" s="1"/>
  <c r="C874" i="2"/>
  <c r="K874" i="2" s="1"/>
  <c r="C875" i="2"/>
  <c r="K875" i="2" s="1"/>
  <c r="C876" i="2"/>
  <c r="K876" i="2" s="1"/>
  <c r="C877" i="2"/>
  <c r="K877" i="2" s="1"/>
  <c r="C878" i="2"/>
  <c r="K878" i="2" s="1"/>
  <c r="C879" i="2"/>
  <c r="K879" i="2" s="1"/>
  <c r="C880" i="2"/>
  <c r="K880" i="2" s="1"/>
  <c r="C881" i="2"/>
  <c r="K881" i="2" s="1"/>
  <c r="C882" i="2"/>
  <c r="K882" i="2" s="1"/>
  <c r="C883" i="2"/>
  <c r="K883" i="2" s="1"/>
  <c r="C884" i="2"/>
  <c r="K884" i="2" s="1"/>
  <c r="C885" i="2"/>
  <c r="K885" i="2" s="1"/>
  <c r="C886" i="2"/>
  <c r="K886" i="2" s="1"/>
  <c r="C887" i="2"/>
  <c r="K887" i="2" s="1"/>
  <c r="C888" i="2"/>
  <c r="K888" i="2" s="1"/>
  <c r="C889" i="2"/>
  <c r="K889" i="2" s="1"/>
  <c r="C890" i="2"/>
  <c r="K890" i="2" s="1"/>
  <c r="C891" i="2"/>
  <c r="K891" i="2" s="1"/>
  <c r="C892" i="2"/>
  <c r="K892" i="2" s="1"/>
  <c r="C893" i="2"/>
  <c r="K893" i="2" s="1"/>
  <c r="C894" i="2"/>
  <c r="K894" i="2" s="1"/>
  <c r="C895" i="2"/>
  <c r="K895" i="2" s="1"/>
  <c r="C896" i="2"/>
  <c r="K896" i="2" s="1"/>
  <c r="C897" i="2"/>
  <c r="K897" i="2" s="1"/>
  <c r="C898" i="2"/>
  <c r="K898" i="2" s="1"/>
  <c r="C899" i="2"/>
  <c r="K899" i="2" s="1"/>
  <c r="C900" i="2"/>
  <c r="K900" i="2" s="1"/>
  <c r="C901" i="2"/>
  <c r="K901" i="2" s="1"/>
  <c r="C902" i="2"/>
  <c r="K902" i="2" s="1"/>
  <c r="C903" i="2"/>
  <c r="K903" i="2" s="1"/>
  <c r="C904" i="2"/>
  <c r="K904" i="2" s="1"/>
  <c r="C905" i="2"/>
  <c r="K905" i="2" s="1"/>
  <c r="C906" i="2"/>
  <c r="K906" i="2" s="1"/>
  <c r="C907" i="2"/>
  <c r="K907" i="2" s="1"/>
  <c r="C908" i="2"/>
  <c r="K908" i="2" s="1"/>
  <c r="C909" i="2"/>
  <c r="K909" i="2" s="1"/>
  <c r="C910" i="2"/>
  <c r="K910" i="2" s="1"/>
  <c r="C911" i="2"/>
  <c r="K911" i="2" s="1"/>
  <c r="C912" i="2"/>
  <c r="K912" i="2" s="1"/>
  <c r="C913" i="2"/>
  <c r="K913" i="2" s="1"/>
  <c r="C914" i="2"/>
  <c r="K914" i="2" s="1"/>
  <c r="C915" i="2"/>
  <c r="K915" i="2" s="1"/>
  <c r="C916" i="2"/>
  <c r="K916" i="2" s="1"/>
  <c r="C917" i="2"/>
  <c r="K917" i="2" s="1"/>
  <c r="C918" i="2"/>
  <c r="K918" i="2" s="1"/>
  <c r="C919" i="2"/>
  <c r="K919" i="2" s="1"/>
  <c r="C920" i="2"/>
  <c r="K920" i="2" s="1"/>
  <c r="C921" i="2"/>
  <c r="K921" i="2" s="1"/>
  <c r="C922" i="2"/>
  <c r="K922" i="2" s="1"/>
  <c r="C923" i="2"/>
  <c r="K923" i="2" s="1"/>
  <c r="C924" i="2"/>
  <c r="K924" i="2" s="1"/>
  <c r="C925" i="2"/>
  <c r="K925" i="2" s="1"/>
  <c r="C926" i="2"/>
  <c r="K926" i="2" s="1"/>
  <c r="C927" i="2"/>
  <c r="K927" i="2" s="1"/>
  <c r="C928" i="2"/>
  <c r="K928" i="2" s="1"/>
  <c r="C929" i="2"/>
  <c r="K929" i="2" s="1"/>
  <c r="C930" i="2"/>
  <c r="K930" i="2" s="1"/>
  <c r="C931" i="2"/>
  <c r="K931" i="2" s="1"/>
  <c r="C932" i="2"/>
  <c r="K932" i="2" s="1"/>
  <c r="C933" i="2"/>
  <c r="K933" i="2" s="1"/>
  <c r="C934" i="2"/>
  <c r="K934" i="2" s="1"/>
  <c r="C935" i="2"/>
  <c r="K935" i="2" s="1"/>
  <c r="C936" i="2"/>
  <c r="K936" i="2" s="1"/>
  <c r="C937" i="2"/>
  <c r="K937" i="2" s="1"/>
  <c r="C938" i="2"/>
  <c r="K938" i="2" s="1"/>
  <c r="C939" i="2"/>
  <c r="K939" i="2" s="1"/>
  <c r="C940" i="2"/>
  <c r="K940" i="2" s="1"/>
  <c r="C941" i="2"/>
  <c r="K941" i="2" s="1"/>
  <c r="C942" i="2"/>
  <c r="K942" i="2" s="1"/>
  <c r="C943" i="2"/>
  <c r="K943" i="2" s="1"/>
  <c r="C944" i="2"/>
  <c r="K944" i="2" s="1"/>
  <c r="C945" i="2"/>
  <c r="K945" i="2" s="1"/>
  <c r="C946" i="2"/>
  <c r="K946" i="2" s="1"/>
  <c r="C947" i="2"/>
  <c r="K947" i="2" s="1"/>
  <c r="C948" i="2"/>
  <c r="K948" i="2" s="1"/>
  <c r="C949" i="2"/>
  <c r="K949" i="2" s="1"/>
  <c r="C950" i="2"/>
  <c r="K950" i="2" s="1"/>
  <c r="C951" i="2"/>
  <c r="K951" i="2" s="1"/>
  <c r="C952" i="2"/>
  <c r="K952" i="2" s="1"/>
  <c r="C953" i="2"/>
  <c r="K953" i="2" s="1"/>
  <c r="C954" i="2"/>
  <c r="K954" i="2" s="1"/>
  <c r="C955" i="2"/>
  <c r="K955" i="2" s="1"/>
  <c r="C956" i="2"/>
  <c r="K956" i="2" s="1"/>
  <c r="C957" i="2"/>
  <c r="K957" i="2" s="1"/>
  <c r="C958" i="2"/>
  <c r="K958" i="2" s="1"/>
  <c r="C959" i="2"/>
  <c r="K959" i="2" s="1"/>
  <c r="C960" i="2"/>
  <c r="K960" i="2" s="1"/>
  <c r="C961" i="2"/>
  <c r="K961" i="2" s="1"/>
  <c r="C962" i="2"/>
  <c r="K962" i="2" s="1"/>
  <c r="C963" i="2"/>
  <c r="K963" i="2" s="1"/>
  <c r="C964" i="2"/>
  <c r="K964" i="2" s="1"/>
  <c r="C965" i="2"/>
  <c r="K965" i="2" s="1"/>
  <c r="C966" i="2"/>
  <c r="K966" i="2" s="1"/>
  <c r="C967" i="2"/>
  <c r="K967" i="2" s="1"/>
  <c r="C968" i="2"/>
  <c r="K968" i="2" s="1"/>
  <c r="C969" i="2"/>
  <c r="K969" i="2" s="1"/>
  <c r="C970" i="2"/>
  <c r="K970" i="2" s="1"/>
  <c r="C971" i="2"/>
  <c r="K971" i="2" s="1"/>
  <c r="C972" i="2"/>
  <c r="K972" i="2" s="1"/>
  <c r="C973" i="2"/>
  <c r="K973" i="2" s="1"/>
  <c r="C974" i="2"/>
  <c r="K974" i="2" s="1"/>
  <c r="C975" i="2"/>
  <c r="K975" i="2" s="1"/>
  <c r="C976" i="2"/>
  <c r="K976" i="2" s="1"/>
  <c r="C977" i="2"/>
  <c r="K977" i="2" s="1"/>
  <c r="C978" i="2"/>
  <c r="K978" i="2" s="1"/>
  <c r="C979" i="2"/>
  <c r="K979" i="2" s="1"/>
  <c r="C980" i="2"/>
  <c r="K980" i="2" s="1"/>
  <c r="C981" i="2"/>
  <c r="K981" i="2" s="1"/>
  <c r="C982" i="2"/>
  <c r="K982" i="2" s="1"/>
  <c r="C983" i="2"/>
  <c r="K983" i="2" s="1"/>
  <c r="C984" i="2"/>
  <c r="K984" i="2" s="1"/>
  <c r="C985" i="2"/>
  <c r="K985" i="2" s="1"/>
  <c r="C986" i="2"/>
  <c r="K986" i="2" s="1"/>
  <c r="C987" i="2"/>
  <c r="K987" i="2" s="1"/>
  <c r="C988" i="2"/>
  <c r="K988" i="2" s="1"/>
  <c r="C989" i="2"/>
  <c r="K989" i="2" s="1"/>
  <c r="C990" i="2"/>
  <c r="K990" i="2" s="1"/>
  <c r="C991" i="2"/>
  <c r="K991" i="2" s="1"/>
  <c r="C992" i="2"/>
  <c r="K992" i="2" s="1"/>
  <c r="C993" i="2"/>
  <c r="K993" i="2" s="1"/>
  <c r="C994" i="2"/>
  <c r="K994" i="2" s="1"/>
  <c r="C995" i="2"/>
  <c r="K995" i="2" s="1"/>
  <c r="C996" i="2"/>
  <c r="K996" i="2" s="1"/>
  <c r="C997" i="2"/>
  <c r="K997" i="2" s="1"/>
  <c r="C998" i="2"/>
  <c r="K998" i="2" s="1"/>
  <c r="C999" i="2"/>
  <c r="K999" i="2" s="1"/>
  <c r="C1000" i="2"/>
  <c r="K1000" i="2" s="1"/>
  <c r="C1001" i="2"/>
  <c r="K1001" i="2" s="1"/>
  <c r="C1002" i="2"/>
  <c r="K1002" i="2" s="1"/>
  <c r="C1003" i="2"/>
  <c r="K1003" i="2" s="1"/>
  <c r="C1004" i="2"/>
  <c r="K1004" i="2" s="1"/>
  <c r="C1005" i="2"/>
  <c r="K1005" i="2" s="1"/>
  <c r="C1006" i="2"/>
  <c r="K1006" i="2" s="1"/>
  <c r="C1007" i="2"/>
  <c r="K1007" i="2" s="1"/>
  <c r="C1008" i="2"/>
  <c r="K1008" i="2" s="1"/>
  <c r="C1009" i="2"/>
  <c r="K1009" i="2" s="1"/>
  <c r="C1010" i="2"/>
  <c r="K1010" i="2" s="1"/>
  <c r="C1011" i="2"/>
  <c r="K1011" i="2" s="1"/>
  <c r="C1012" i="2"/>
  <c r="K1012" i="2" s="1"/>
  <c r="C1013" i="2"/>
  <c r="K1013" i="2" s="1"/>
  <c r="C1014" i="2"/>
  <c r="K1014" i="2" s="1"/>
  <c r="C1015" i="2"/>
  <c r="K1015" i="2" s="1"/>
  <c r="C1016" i="2"/>
  <c r="K1016" i="2" s="1"/>
  <c r="C1017" i="2"/>
  <c r="K1017" i="2" s="1"/>
  <c r="C1018" i="2"/>
  <c r="K1018" i="2" s="1"/>
  <c r="C1019" i="2"/>
  <c r="K1019" i="2" s="1"/>
  <c r="C1020" i="2"/>
  <c r="K1020" i="2" s="1"/>
  <c r="C1021" i="2"/>
  <c r="K1021" i="2" s="1"/>
  <c r="C1022" i="2"/>
  <c r="K1022" i="2" s="1"/>
  <c r="C1023" i="2"/>
  <c r="K1023" i="2" s="1"/>
  <c r="C1024" i="2"/>
  <c r="K1024" i="2" s="1"/>
  <c r="C1025" i="2"/>
  <c r="K1025" i="2" s="1"/>
  <c r="C1026" i="2"/>
  <c r="K1026" i="2" s="1"/>
  <c r="C1027" i="2"/>
  <c r="K1027" i="2" s="1"/>
  <c r="C1028" i="2"/>
  <c r="K1028" i="2" s="1"/>
  <c r="C1029" i="2"/>
  <c r="K1029" i="2" s="1"/>
  <c r="C1030" i="2"/>
  <c r="K1030" i="2" s="1"/>
  <c r="C1031" i="2"/>
  <c r="K1031" i="2" s="1"/>
  <c r="C1032" i="2"/>
  <c r="K1032" i="2" s="1"/>
  <c r="C1033" i="2"/>
  <c r="K1033" i="2" s="1"/>
  <c r="C1034" i="2"/>
  <c r="K1034" i="2" s="1"/>
  <c r="C1035" i="2"/>
  <c r="K1035" i="2" s="1"/>
  <c r="C1036" i="2"/>
  <c r="K1036" i="2" s="1"/>
  <c r="C1037" i="2"/>
  <c r="K1037" i="2" s="1"/>
  <c r="C1038" i="2"/>
  <c r="K1038" i="2" s="1"/>
  <c r="C1039" i="2"/>
  <c r="K1039" i="2" s="1"/>
  <c r="C1040" i="2"/>
  <c r="K1040" i="2" s="1"/>
  <c r="C1041" i="2"/>
  <c r="K1041" i="2" s="1"/>
  <c r="C1042" i="2"/>
  <c r="K1042" i="2" s="1"/>
  <c r="C1043" i="2"/>
  <c r="K1043" i="2" s="1"/>
  <c r="C1044" i="2"/>
  <c r="K1044" i="2" s="1"/>
  <c r="C1045" i="2"/>
  <c r="K1045" i="2" s="1"/>
  <c r="C1046" i="2"/>
  <c r="K1046" i="2" s="1"/>
  <c r="C1047" i="2"/>
  <c r="K1047" i="2" s="1"/>
  <c r="C1048" i="2"/>
  <c r="K1048" i="2" s="1"/>
  <c r="C1049" i="2"/>
  <c r="K1049" i="2" s="1"/>
  <c r="C1050" i="2"/>
  <c r="K1050" i="2" s="1"/>
  <c r="C1051" i="2"/>
  <c r="K1051" i="2" s="1"/>
  <c r="C1052" i="2"/>
  <c r="K1052" i="2" s="1"/>
  <c r="C1053" i="2"/>
  <c r="K1053" i="2" s="1"/>
  <c r="C1054" i="2"/>
  <c r="K1054" i="2" s="1"/>
  <c r="C1055" i="2"/>
  <c r="K1055" i="2" s="1"/>
  <c r="C1056" i="2"/>
  <c r="K1056" i="2" s="1"/>
  <c r="C1057" i="2"/>
  <c r="K1057" i="2" s="1"/>
  <c r="C1058" i="2"/>
  <c r="K1058" i="2" s="1"/>
  <c r="C1059" i="2"/>
  <c r="K1059" i="2" s="1"/>
  <c r="C1060" i="2"/>
  <c r="K1060" i="2" s="1"/>
  <c r="C1061" i="2"/>
  <c r="K1061" i="2" s="1"/>
  <c r="C1062" i="2"/>
  <c r="K1062" i="2" s="1"/>
  <c r="C1063" i="2"/>
  <c r="K1063" i="2" s="1"/>
  <c r="C1064" i="2"/>
  <c r="K1064" i="2" s="1"/>
  <c r="C1065" i="2"/>
  <c r="K1065" i="2" s="1"/>
  <c r="C1066" i="2"/>
  <c r="K1066" i="2" s="1"/>
  <c r="C1067" i="2"/>
  <c r="K1067" i="2" s="1"/>
  <c r="C1068" i="2"/>
  <c r="K1068" i="2" s="1"/>
  <c r="C1069" i="2"/>
  <c r="K1069" i="2" s="1"/>
  <c r="C1070" i="2"/>
  <c r="K1070" i="2" s="1"/>
  <c r="C1071" i="2"/>
  <c r="K1071" i="2" s="1"/>
  <c r="C1072" i="2"/>
  <c r="K1072" i="2" s="1"/>
  <c r="C1073" i="2"/>
  <c r="K1073" i="2" s="1"/>
  <c r="C1074" i="2"/>
  <c r="K1074" i="2" s="1"/>
  <c r="C1075" i="2"/>
  <c r="K1075" i="2" s="1"/>
  <c r="C1076" i="2"/>
  <c r="K1076" i="2" s="1"/>
  <c r="C1077" i="2"/>
  <c r="K1077" i="2" s="1"/>
  <c r="C1078" i="2"/>
  <c r="K1078" i="2" s="1"/>
  <c r="C1079" i="2"/>
  <c r="K1079" i="2" s="1"/>
  <c r="C1080" i="2"/>
  <c r="K1080" i="2" s="1"/>
  <c r="C1081" i="2"/>
  <c r="K1081" i="2" s="1"/>
  <c r="C1082" i="2"/>
  <c r="K1082" i="2" s="1"/>
  <c r="C1083" i="2"/>
  <c r="K1083" i="2" s="1"/>
  <c r="C1084" i="2"/>
  <c r="K1084" i="2" s="1"/>
  <c r="C1085" i="2"/>
  <c r="K1085" i="2" s="1"/>
  <c r="C1086" i="2"/>
  <c r="K1086" i="2" s="1"/>
  <c r="C1087" i="2"/>
  <c r="K1087" i="2" s="1"/>
  <c r="C1088" i="2"/>
  <c r="K1088" i="2" s="1"/>
  <c r="C1089" i="2"/>
  <c r="K1089" i="2" s="1"/>
  <c r="C1090" i="2"/>
  <c r="K1090" i="2" s="1"/>
  <c r="C1091" i="2"/>
  <c r="K1091" i="2" s="1"/>
  <c r="C1092" i="2"/>
  <c r="K1092" i="2" s="1"/>
  <c r="C1093" i="2"/>
  <c r="K1093" i="2" s="1"/>
  <c r="C1094" i="2"/>
  <c r="K1094" i="2" s="1"/>
  <c r="C1095" i="2"/>
  <c r="K1095" i="2" s="1"/>
  <c r="C1096" i="2"/>
  <c r="K1096" i="2" s="1"/>
  <c r="C1097" i="2"/>
  <c r="K1097" i="2" s="1"/>
  <c r="C1098" i="2"/>
  <c r="K1098" i="2" s="1"/>
  <c r="C1099" i="2"/>
  <c r="K1099" i="2" s="1"/>
  <c r="C1100" i="2"/>
  <c r="K1100" i="2" s="1"/>
  <c r="C1101" i="2"/>
  <c r="K1101" i="2" s="1"/>
  <c r="C1102" i="2"/>
  <c r="K1102" i="2" s="1"/>
  <c r="C1103" i="2"/>
  <c r="K1103" i="2" s="1"/>
  <c r="C1104" i="2"/>
  <c r="K1104" i="2" s="1"/>
  <c r="C1105" i="2"/>
  <c r="K1105" i="2" s="1"/>
  <c r="C1106" i="2"/>
  <c r="K1106" i="2" s="1"/>
  <c r="C1107" i="2"/>
  <c r="K1107" i="2" s="1"/>
  <c r="C1108" i="2"/>
  <c r="K1108" i="2" s="1"/>
  <c r="C1109" i="2"/>
  <c r="K1109" i="2" s="1"/>
  <c r="C1110" i="2"/>
  <c r="K1110" i="2" s="1"/>
  <c r="C1111" i="2"/>
  <c r="K1111" i="2" s="1"/>
  <c r="C1112" i="2"/>
  <c r="K1112" i="2" s="1"/>
  <c r="C1113" i="2"/>
  <c r="K1113" i="2" s="1"/>
  <c r="C1114" i="2"/>
  <c r="K1114" i="2" s="1"/>
  <c r="C1115" i="2"/>
  <c r="K1115" i="2" s="1"/>
  <c r="C1116" i="2"/>
  <c r="K1116" i="2" s="1"/>
  <c r="C1117" i="2"/>
  <c r="K1117" i="2" s="1"/>
  <c r="C1118" i="2"/>
  <c r="K1118" i="2" s="1"/>
  <c r="C1119" i="2"/>
  <c r="K1119" i="2" s="1"/>
  <c r="C1120" i="2"/>
  <c r="K1120" i="2" s="1"/>
  <c r="C1121" i="2"/>
  <c r="K1121" i="2" s="1"/>
  <c r="C1122" i="2"/>
  <c r="K1122" i="2" s="1"/>
  <c r="C1123" i="2"/>
  <c r="K1123" i="2" s="1"/>
  <c r="C1124" i="2"/>
  <c r="K1124" i="2" s="1"/>
  <c r="C1125" i="2"/>
  <c r="K1125" i="2" s="1"/>
  <c r="C1126" i="2"/>
  <c r="K1126" i="2" s="1"/>
  <c r="C1127" i="2"/>
  <c r="K1127" i="2" s="1"/>
  <c r="C1128" i="2"/>
  <c r="K1128" i="2" s="1"/>
  <c r="C1129" i="2"/>
  <c r="K1129" i="2" s="1"/>
  <c r="C1130" i="2"/>
  <c r="K1130" i="2" s="1"/>
  <c r="C1131" i="2"/>
  <c r="K1131" i="2" s="1"/>
  <c r="C1132" i="2"/>
  <c r="K1132" i="2" s="1"/>
  <c r="C1133" i="2"/>
  <c r="K1133" i="2" s="1"/>
  <c r="C1134" i="2"/>
  <c r="K1134" i="2" s="1"/>
  <c r="C1135" i="2"/>
  <c r="K1135" i="2" s="1"/>
  <c r="C1136" i="2"/>
  <c r="K1136" i="2" s="1"/>
  <c r="C1137" i="2"/>
  <c r="K1137" i="2" s="1"/>
  <c r="C1138" i="2"/>
  <c r="K1138" i="2" s="1"/>
  <c r="C1139" i="2"/>
  <c r="K1139" i="2" s="1"/>
  <c r="C1140" i="2"/>
  <c r="K1140" i="2" s="1"/>
  <c r="C1141" i="2"/>
  <c r="K1141" i="2" s="1"/>
  <c r="C1142" i="2"/>
  <c r="K1142" i="2" s="1"/>
  <c r="C1143" i="2"/>
  <c r="K1143" i="2" s="1"/>
  <c r="C1144" i="2"/>
  <c r="K1144" i="2" s="1"/>
  <c r="C1145" i="2"/>
  <c r="K1145" i="2" s="1"/>
  <c r="C1146" i="2"/>
  <c r="K1146" i="2" s="1"/>
  <c r="C1147" i="2"/>
  <c r="K1147" i="2" s="1"/>
  <c r="C1148" i="2"/>
  <c r="K1148" i="2" s="1"/>
  <c r="C1149" i="2"/>
  <c r="K1149" i="2" s="1"/>
  <c r="C1150" i="2"/>
  <c r="K1150" i="2" s="1"/>
  <c r="C1151" i="2"/>
  <c r="K1151" i="2" s="1"/>
  <c r="C1152" i="2"/>
  <c r="K1152" i="2" s="1"/>
  <c r="C1153" i="2"/>
  <c r="K1153" i="2" s="1"/>
  <c r="C1154" i="2"/>
  <c r="K1154" i="2" s="1"/>
  <c r="C1155" i="2"/>
  <c r="K1155" i="2" s="1"/>
  <c r="C1156" i="2"/>
  <c r="K1156" i="2" s="1"/>
  <c r="C1157" i="2"/>
  <c r="K1157" i="2" s="1"/>
  <c r="C1158" i="2"/>
  <c r="K1158" i="2" s="1"/>
  <c r="C1159" i="2"/>
  <c r="K1159" i="2" s="1"/>
  <c r="C1160" i="2"/>
  <c r="K1160" i="2" s="1"/>
  <c r="C1161" i="2"/>
  <c r="K1161" i="2" s="1"/>
  <c r="C1162" i="2"/>
  <c r="K1162" i="2" s="1"/>
  <c r="C1163" i="2"/>
  <c r="K1163" i="2" s="1"/>
  <c r="C1164" i="2"/>
  <c r="K1164" i="2" s="1"/>
  <c r="C1165" i="2"/>
  <c r="K1165" i="2" s="1"/>
  <c r="C1166" i="2"/>
  <c r="K1166" i="2" s="1"/>
  <c r="C1167" i="2"/>
  <c r="K1167" i="2" s="1"/>
  <c r="C1168" i="2"/>
  <c r="K1168" i="2" s="1"/>
  <c r="C1169" i="2"/>
  <c r="K1169" i="2" s="1"/>
  <c r="C1170" i="2"/>
  <c r="K1170" i="2" s="1"/>
  <c r="C1171" i="2"/>
  <c r="K1171" i="2" s="1"/>
  <c r="C1172" i="2"/>
  <c r="K1172" i="2" s="1"/>
  <c r="C1173" i="2"/>
  <c r="K1173" i="2" s="1"/>
  <c r="C1174" i="2"/>
  <c r="K1174" i="2" s="1"/>
  <c r="C1175" i="2"/>
  <c r="K1175" i="2" s="1"/>
  <c r="C1176" i="2"/>
  <c r="K1176" i="2" s="1"/>
  <c r="C1177" i="2"/>
  <c r="K1177" i="2" s="1"/>
  <c r="C1178" i="2"/>
  <c r="K1178" i="2" s="1"/>
  <c r="C1179" i="2"/>
  <c r="K1179" i="2" s="1"/>
  <c r="C1180" i="2"/>
  <c r="K1180" i="2" s="1"/>
  <c r="C1181" i="2"/>
  <c r="K1181" i="2" s="1"/>
  <c r="C1182" i="2"/>
  <c r="K1182" i="2" s="1"/>
  <c r="C1183" i="2"/>
  <c r="K1183" i="2" s="1"/>
  <c r="C1184" i="2"/>
  <c r="K1184" i="2" s="1"/>
  <c r="C1185" i="2"/>
  <c r="K1185" i="2" s="1"/>
  <c r="C1186" i="2"/>
  <c r="K1186" i="2" s="1"/>
  <c r="C1187" i="2"/>
  <c r="K1187" i="2" s="1"/>
  <c r="C1188" i="2"/>
  <c r="K1188" i="2" s="1"/>
  <c r="C1189" i="2"/>
  <c r="K1189" i="2" s="1"/>
  <c r="C1190" i="2"/>
  <c r="K1190" i="2" s="1"/>
  <c r="C1191" i="2"/>
  <c r="K1191" i="2" s="1"/>
  <c r="C1192" i="2"/>
  <c r="K1192" i="2" s="1"/>
  <c r="C1193" i="2"/>
  <c r="K1193" i="2" s="1"/>
  <c r="C1194" i="2"/>
  <c r="K1194" i="2" s="1"/>
  <c r="C1195" i="2"/>
  <c r="K1195" i="2" s="1"/>
  <c r="C1196" i="2"/>
  <c r="K1196" i="2" s="1"/>
  <c r="C1197" i="2"/>
  <c r="K1197" i="2" s="1"/>
  <c r="C1198" i="2"/>
  <c r="K1198" i="2" s="1"/>
  <c r="C1199" i="2"/>
  <c r="K1199" i="2" s="1"/>
  <c r="C1200" i="2"/>
  <c r="K1200" i="2" s="1"/>
  <c r="C1201" i="2"/>
  <c r="K1201" i="2" s="1"/>
  <c r="C1202" i="2"/>
  <c r="K1202" i="2" s="1"/>
  <c r="C1203" i="2"/>
  <c r="K1203" i="2" s="1"/>
  <c r="C1204" i="2"/>
  <c r="K1204" i="2" s="1"/>
  <c r="C1205" i="2"/>
  <c r="K1205" i="2" s="1"/>
  <c r="C1206" i="2"/>
  <c r="K1206" i="2" s="1"/>
  <c r="C1207" i="2"/>
  <c r="K1207" i="2" s="1"/>
  <c r="C1208" i="2"/>
  <c r="K1208" i="2" s="1"/>
  <c r="C1209" i="2"/>
  <c r="K1209" i="2" s="1"/>
  <c r="C1210" i="2"/>
  <c r="K1210" i="2" s="1"/>
  <c r="C1211" i="2"/>
  <c r="K1211" i="2" s="1"/>
  <c r="C1212" i="2"/>
  <c r="K1212" i="2" s="1"/>
  <c r="C1213" i="2"/>
  <c r="K1213" i="2" s="1"/>
  <c r="C1214" i="2"/>
  <c r="K1214" i="2" s="1"/>
  <c r="C1215" i="2"/>
  <c r="K1215" i="2" s="1"/>
  <c r="C1216" i="2"/>
  <c r="K1216" i="2" s="1"/>
  <c r="C1217" i="2"/>
  <c r="K1217" i="2" s="1"/>
  <c r="C1218" i="2"/>
  <c r="K1218" i="2" s="1"/>
  <c r="C1219" i="2"/>
  <c r="K1219" i="2" s="1"/>
  <c r="C1220" i="2"/>
  <c r="K1220" i="2" s="1"/>
  <c r="C1221" i="2"/>
  <c r="K1221" i="2" s="1"/>
  <c r="C1222" i="2"/>
  <c r="K1222" i="2" s="1"/>
  <c r="C1223" i="2"/>
  <c r="K1223" i="2" s="1"/>
  <c r="C1224" i="2"/>
  <c r="K1224" i="2" s="1"/>
  <c r="C1225" i="2"/>
  <c r="K1225" i="2" s="1"/>
  <c r="C1226" i="2"/>
  <c r="K1226" i="2" s="1"/>
  <c r="C1227" i="2"/>
  <c r="K1227" i="2" s="1"/>
  <c r="C1228" i="2"/>
  <c r="K1228" i="2" s="1"/>
  <c r="C1229" i="2"/>
  <c r="K1229" i="2" s="1"/>
  <c r="C1230" i="2"/>
  <c r="K1230" i="2" s="1"/>
  <c r="C1231" i="2"/>
  <c r="K1231" i="2" s="1"/>
  <c r="C1232" i="2"/>
  <c r="K1232" i="2" s="1"/>
  <c r="C1233" i="2"/>
  <c r="K1233" i="2" s="1"/>
  <c r="C1234" i="2"/>
  <c r="K1234" i="2" s="1"/>
  <c r="C1235" i="2"/>
  <c r="K1235" i="2" s="1"/>
  <c r="C1236" i="2"/>
  <c r="K1236" i="2" s="1"/>
  <c r="C1237" i="2"/>
  <c r="K1237" i="2" s="1"/>
  <c r="C1238" i="2"/>
  <c r="K1238" i="2" s="1"/>
  <c r="C1239" i="2"/>
  <c r="K1239" i="2" s="1"/>
  <c r="C1240" i="2"/>
  <c r="K1240" i="2" s="1"/>
  <c r="C1241" i="2"/>
  <c r="K1241" i="2" s="1"/>
  <c r="C1242" i="2"/>
  <c r="K1242" i="2" s="1"/>
  <c r="C1243" i="2"/>
  <c r="K1243" i="2" s="1"/>
  <c r="C1244" i="2"/>
  <c r="K1244" i="2" s="1"/>
  <c r="C1245" i="2"/>
  <c r="K1245" i="2" s="1"/>
  <c r="C1246" i="2"/>
  <c r="K1246" i="2" s="1"/>
  <c r="C1247" i="2"/>
  <c r="K1247" i="2" s="1"/>
  <c r="C1248" i="2"/>
  <c r="K1248" i="2" s="1"/>
  <c r="C1249" i="2"/>
  <c r="K1249" i="2" s="1"/>
  <c r="C1250" i="2"/>
  <c r="K1250" i="2" s="1"/>
  <c r="C1251" i="2"/>
  <c r="K1251" i="2" s="1"/>
  <c r="C1252" i="2"/>
  <c r="K1252" i="2" s="1"/>
  <c r="C1253" i="2"/>
  <c r="K1253" i="2" s="1"/>
  <c r="C1254" i="2"/>
  <c r="K1254" i="2" s="1"/>
  <c r="C1255" i="2"/>
  <c r="K1255" i="2" s="1"/>
  <c r="C1256" i="2"/>
  <c r="K1256" i="2" s="1"/>
  <c r="C1257" i="2"/>
  <c r="K1257" i="2" s="1"/>
  <c r="C1258" i="2"/>
  <c r="K1258" i="2" s="1"/>
  <c r="C1259" i="2"/>
  <c r="K1259" i="2" s="1"/>
  <c r="C1260" i="2"/>
  <c r="K1260" i="2" s="1"/>
  <c r="C1261" i="2"/>
  <c r="K1261" i="2" s="1"/>
  <c r="C1262" i="2"/>
  <c r="K1262" i="2" s="1"/>
  <c r="C1263" i="2"/>
  <c r="K1263" i="2" s="1"/>
  <c r="C1264" i="2"/>
  <c r="K1264" i="2" s="1"/>
  <c r="C1265" i="2"/>
  <c r="K1265" i="2" s="1"/>
  <c r="C1266" i="2"/>
  <c r="K1266" i="2" s="1"/>
  <c r="C1267" i="2"/>
  <c r="K1267" i="2" s="1"/>
  <c r="C1268" i="2"/>
  <c r="K1268" i="2" s="1"/>
  <c r="C1269" i="2"/>
  <c r="K1269" i="2" s="1"/>
  <c r="C1270" i="2"/>
  <c r="K1270" i="2" s="1"/>
  <c r="C1271" i="2"/>
  <c r="K1271" i="2" s="1"/>
  <c r="C1272" i="2"/>
  <c r="K1272" i="2" s="1"/>
  <c r="C1273" i="2"/>
  <c r="K1273" i="2" s="1"/>
  <c r="C1274" i="2"/>
  <c r="K1274" i="2" s="1"/>
  <c r="C1275" i="2"/>
  <c r="K1275" i="2" s="1"/>
  <c r="C1276" i="2"/>
  <c r="K1276" i="2" s="1"/>
  <c r="C1277" i="2"/>
  <c r="K1277" i="2" s="1"/>
  <c r="C1278" i="2"/>
  <c r="K1278" i="2" s="1"/>
  <c r="C1279" i="2"/>
  <c r="K1279" i="2" s="1"/>
  <c r="C1280" i="2"/>
  <c r="K1280" i="2" s="1"/>
  <c r="C1281" i="2"/>
  <c r="K1281" i="2" s="1"/>
  <c r="C1282" i="2"/>
  <c r="K1282" i="2" s="1"/>
  <c r="C1283" i="2"/>
  <c r="K1283" i="2" s="1"/>
  <c r="C1284" i="2"/>
  <c r="K1284" i="2" s="1"/>
  <c r="C1285" i="2"/>
  <c r="K1285" i="2" s="1"/>
  <c r="C1286" i="2"/>
  <c r="K1286" i="2" s="1"/>
  <c r="C1287" i="2"/>
  <c r="K1287" i="2" s="1"/>
  <c r="C1288" i="2"/>
  <c r="K1288" i="2" s="1"/>
  <c r="C1289" i="2"/>
  <c r="K1289" i="2" s="1"/>
  <c r="C1290" i="2"/>
  <c r="K1290" i="2" s="1"/>
  <c r="C1291" i="2"/>
  <c r="K1291" i="2" s="1"/>
  <c r="C1292" i="2"/>
  <c r="K1292" i="2" s="1"/>
  <c r="C1293" i="2"/>
  <c r="K1293" i="2" s="1"/>
  <c r="C1294" i="2"/>
  <c r="K1294" i="2" s="1"/>
  <c r="C1295" i="2"/>
  <c r="K1295" i="2" s="1"/>
  <c r="C1296" i="2"/>
  <c r="K1296" i="2" s="1"/>
  <c r="C1297" i="2"/>
  <c r="K1297" i="2" s="1"/>
  <c r="C1298" i="2"/>
  <c r="K1298" i="2" s="1"/>
  <c r="C1299" i="2"/>
  <c r="K1299" i="2" s="1"/>
  <c r="C1300" i="2"/>
  <c r="K1300" i="2" s="1"/>
  <c r="C1301" i="2"/>
  <c r="K1301" i="2" s="1"/>
  <c r="C1302" i="2"/>
  <c r="K1302" i="2" s="1"/>
  <c r="C1303" i="2"/>
  <c r="K1303" i="2" s="1"/>
  <c r="C1304" i="2"/>
  <c r="K1304" i="2" s="1"/>
  <c r="C1305" i="2"/>
  <c r="K1305" i="2" s="1"/>
  <c r="C1306" i="2"/>
  <c r="K1306" i="2" s="1"/>
  <c r="C1307" i="2"/>
  <c r="K1307" i="2" s="1"/>
  <c r="C1308" i="2"/>
  <c r="K1308" i="2" s="1"/>
  <c r="C1309" i="2"/>
  <c r="K1309" i="2" s="1"/>
  <c r="C1310" i="2"/>
  <c r="K1310" i="2" s="1"/>
  <c r="C1311" i="2"/>
  <c r="K1311" i="2" s="1"/>
  <c r="C1312" i="2"/>
  <c r="K1312" i="2" s="1"/>
  <c r="C1313" i="2"/>
  <c r="K1313" i="2" s="1"/>
  <c r="C1314" i="2"/>
  <c r="K1314" i="2" s="1"/>
  <c r="C1315" i="2"/>
  <c r="K1315" i="2" s="1"/>
  <c r="C1316" i="2"/>
  <c r="K1316" i="2" s="1"/>
  <c r="C1317" i="2"/>
  <c r="K1317" i="2" s="1"/>
  <c r="C1318" i="2"/>
  <c r="K1318" i="2" s="1"/>
  <c r="C1319" i="2"/>
  <c r="K1319" i="2" s="1"/>
  <c r="C1320" i="2"/>
  <c r="K1320" i="2" s="1"/>
  <c r="C1321" i="2"/>
  <c r="K1321" i="2" s="1"/>
  <c r="C1322" i="2"/>
  <c r="K1322" i="2" s="1"/>
  <c r="C1323" i="2"/>
  <c r="K1323" i="2" s="1"/>
  <c r="C1324" i="2"/>
  <c r="K1324" i="2" s="1"/>
  <c r="C1325" i="2"/>
  <c r="K1325" i="2" s="1"/>
  <c r="C1326" i="2"/>
  <c r="K1326" i="2" s="1"/>
  <c r="C1327" i="2"/>
  <c r="K1327" i="2" s="1"/>
  <c r="C1328" i="2"/>
  <c r="K1328" i="2" s="1"/>
  <c r="C1329" i="2"/>
  <c r="K1329" i="2" s="1"/>
  <c r="C1330" i="2"/>
  <c r="K1330" i="2" s="1"/>
  <c r="C1331" i="2"/>
  <c r="K1331" i="2" s="1"/>
  <c r="C1332" i="2"/>
  <c r="K1332" i="2" s="1"/>
  <c r="C1333" i="2"/>
  <c r="K1333" i="2" s="1"/>
  <c r="C1334" i="2"/>
  <c r="K1334" i="2" s="1"/>
  <c r="C1335" i="2"/>
  <c r="K1335" i="2" s="1"/>
  <c r="C1336" i="2"/>
  <c r="K1336" i="2" s="1"/>
  <c r="C1337" i="2"/>
  <c r="K1337" i="2" s="1"/>
  <c r="C1338" i="2"/>
  <c r="K1338" i="2" s="1"/>
  <c r="C1339" i="2"/>
  <c r="K1339" i="2" s="1"/>
  <c r="C1340" i="2"/>
  <c r="K1340" i="2" s="1"/>
  <c r="C1341" i="2"/>
  <c r="K1341" i="2" s="1"/>
  <c r="C1342" i="2"/>
  <c r="K1342" i="2" s="1"/>
  <c r="C1343" i="2"/>
  <c r="K1343" i="2" s="1"/>
  <c r="C1344" i="2"/>
  <c r="K1344" i="2" s="1"/>
  <c r="C1345" i="2"/>
  <c r="K1345" i="2" s="1"/>
  <c r="C1346" i="2"/>
  <c r="K1346" i="2" s="1"/>
  <c r="C1347" i="2"/>
  <c r="K1347" i="2" s="1"/>
  <c r="C1348" i="2"/>
  <c r="K1348" i="2" s="1"/>
  <c r="C1349" i="2"/>
  <c r="K1349" i="2" s="1"/>
  <c r="C1350" i="2"/>
  <c r="K1350" i="2" s="1"/>
  <c r="C1351" i="2"/>
  <c r="K1351" i="2" s="1"/>
  <c r="C1352" i="2"/>
  <c r="K1352" i="2" s="1"/>
  <c r="C1353" i="2"/>
  <c r="K1353" i="2" s="1"/>
  <c r="C1354" i="2"/>
  <c r="K1354" i="2" s="1"/>
  <c r="C1355" i="2"/>
  <c r="K1355" i="2" s="1"/>
  <c r="C1356" i="2"/>
  <c r="K1356" i="2" s="1"/>
  <c r="C1357" i="2"/>
  <c r="K1357" i="2" s="1"/>
  <c r="C1358" i="2"/>
  <c r="K1358" i="2" s="1"/>
  <c r="C1359" i="2"/>
  <c r="K1359" i="2" s="1"/>
  <c r="C1360" i="2"/>
  <c r="K1360" i="2" s="1"/>
  <c r="C1361" i="2"/>
  <c r="K1361" i="2" s="1"/>
  <c r="C1362" i="2"/>
  <c r="K1362" i="2" s="1"/>
  <c r="C1363" i="2"/>
  <c r="K1363" i="2" s="1"/>
  <c r="C1364" i="2"/>
  <c r="K1364" i="2" s="1"/>
  <c r="C1365" i="2"/>
  <c r="K1365" i="2" s="1"/>
  <c r="C1366" i="2"/>
  <c r="K1366" i="2" s="1"/>
  <c r="C1367" i="2"/>
  <c r="K1367" i="2" s="1"/>
  <c r="C1368" i="2"/>
  <c r="K1368" i="2" s="1"/>
  <c r="C1369" i="2"/>
  <c r="K1369" i="2" s="1"/>
  <c r="C1370" i="2"/>
  <c r="K1370" i="2" s="1"/>
  <c r="C1371" i="2"/>
  <c r="K1371" i="2" s="1"/>
  <c r="C1372" i="2"/>
  <c r="K1372" i="2" s="1"/>
  <c r="C1373" i="2"/>
  <c r="K1373" i="2" s="1"/>
  <c r="C1374" i="2"/>
  <c r="K1374" i="2" s="1"/>
  <c r="C1375" i="2"/>
  <c r="K1375" i="2" s="1"/>
  <c r="C1376" i="2"/>
  <c r="K1376" i="2" s="1"/>
  <c r="C1377" i="2"/>
  <c r="K1377" i="2" s="1"/>
  <c r="C1378" i="2"/>
  <c r="K1378" i="2" s="1"/>
  <c r="C1379" i="2"/>
  <c r="K1379" i="2" s="1"/>
  <c r="C1380" i="2"/>
  <c r="K1380" i="2" s="1"/>
  <c r="C1381" i="2"/>
  <c r="K1381" i="2" s="1"/>
  <c r="C1382" i="2"/>
  <c r="K1382" i="2" s="1"/>
  <c r="C1383" i="2"/>
  <c r="K1383" i="2" s="1"/>
  <c r="C1384" i="2"/>
  <c r="K1384" i="2" s="1"/>
  <c r="C1385" i="2"/>
  <c r="K1385" i="2" s="1"/>
  <c r="C1386" i="2"/>
  <c r="K1386" i="2" s="1"/>
  <c r="C1387" i="2"/>
  <c r="K1387" i="2" s="1"/>
  <c r="C1388" i="2"/>
  <c r="K1388" i="2" s="1"/>
  <c r="C1389" i="2"/>
  <c r="K1389" i="2" s="1"/>
  <c r="C1390" i="2"/>
  <c r="K1390" i="2" s="1"/>
  <c r="C1391" i="2"/>
  <c r="K1391" i="2" s="1"/>
  <c r="C1392" i="2"/>
  <c r="K1392" i="2" s="1"/>
  <c r="C1393" i="2"/>
  <c r="K1393" i="2" s="1"/>
  <c r="C1394" i="2"/>
  <c r="K1394" i="2" s="1"/>
  <c r="C1395" i="2"/>
  <c r="K1395" i="2" s="1"/>
  <c r="C1396" i="2"/>
  <c r="K1396" i="2" s="1"/>
  <c r="C1397" i="2"/>
  <c r="K1397" i="2" s="1"/>
  <c r="C1398" i="2"/>
  <c r="K1398" i="2" s="1"/>
  <c r="C1399" i="2"/>
  <c r="K1399" i="2" s="1"/>
  <c r="C1400" i="2"/>
  <c r="K1400" i="2" s="1"/>
  <c r="C1401" i="2"/>
  <c r="K1401" i="2" s="1"/>
  <c r="C1402" i="2"/>
  <c r="K1402" i="2" s="1"/>
  <c r="C1403" i="2"/>
  <c r="K1403" i="2" s="1"/>
  <c r="C1404" i="2"/>
  <c r="K1404" i="2" s="1"/>
  <c r="C1405" i="2"/>
  <c r="K1405" i="2" s="1"/>
  <c r="C1406" i="2"/>
  <c r="K1406" i="2" s="1"/>
  <c r="C1407" i="2"/>
  <c r="K1407" i="2" s="1"/>
  <c r="C1408" i="2"/>
  <c r="K1408" i="2" s="1"/>
  <c r="C1409" i="2"/>
  <c r="K1409" i="2" s="1"/>
  <c r="C1410" i="2"/>
  <c r="K1410" i="2" s="1"/>
  <c r="C1411" i="2"/>
  <c r="K1411" i="2" s="1"/>
  <c r="C1412" i="2"/>
  <c r="K1412" i="2" s="1"/>
  <c r="C1413" i="2"/>
  <c r="K1413" i="2" s="1"/>
  <c r="C1414" i="2"/>
  <c r="K1414" i="2" s="1"/>
  <c r="C1415" i="2"/>
  <c r="K1415" i="2" s="1"/>
  <c r="C1416" i="2"/>
  <c r="K1416" i="2" s="1"/>
  <c r="C1417" i="2"/>
  <c r="K1417" i="2" s="1"/>
  <c r="C1418" i="2"/>
  <c r="K1418" i="2" s="1"/>
  <c r="C1419" i="2"/>
  <c r="K1419" i="2" s="1"/>
  <c r="C1420" i="2"/>
  <c r="K1420" i="2" s="1"/>
  <c r="C1421" i="2"/>
  <c r="K1421" i="2" s="1"/>
  <c r="C1422" i="2"/>
  <c r="K1422" i="2" s="1"/>
  <c r="C1423" i="2"/>
  <c r="K1423" i="2" s="1"/>
  <c r="C1424" i="2"/>
  <c r="K1424" i="2" s="1"/>
  <c r="C1425" i="2"/>
  <c r="K1425" i="2" s="1"/>
  <c r="C1426" i="2"/>
  <c r="K1426" i="2" s="1"/>
  <c r="C1427" i="2"/>
  <c r="K1427" i="2" s="1"/>
  <c r="C1428" i="2"/>
  <c r="K1428" i="2" s="1"/>
  <c r="C1429" i="2"/>
  <c r="K1429" i="2" s="1"/>
  <c r="C1430" i="2"/>
  <c r="K1430" i="2" s="1"/>
  <c r="C1431" i="2"/>
  <c r="K1431" i="2" s="1"/>
  <c r="C1432" i="2"/>
  <c r="K1432" i="2" s="1"/>
  <c r="C1433" i="2"/>
  <c r="K1433" i="2" s="1"/>
  <c r="C1434" i="2"/>
  <c r="K1434" i="2" s="1"/>
  <c r="C1435" i="2"/>
  <c r="K1435" i="2" s="1"/>
  <c r="C1436" i="2"/>
  <c r="K1436" i="2" s="1"/>
  <c r="C1437" i="2"/>
  <c r="K1437" i="2" s="1"/>
  <c r="C1438" i="2"/>
  <c r="K1438" i="2" s="1"/>
  <c r="C1439" i="2"/>
  <c r="K1439" i="2" s="1"/>
  <c r="C1440" i="2"/>
  <c r="K1440" i="2" s="1"/>
  <c r="C1441" i="2"/>
  <c r="K1441" i="2" s="1"/>
  <c r="C1442" i="2"/>
  <c r="K1442" i="2" s="1"/>
  <c r="C1443" i="2"/>
  <c r="K1443" i="2" s="1"/>
  <c r="C1444" i="2"/>
  <c r="K1444" i="2" s="1"/>
  <c r="C1445" i="2"/>
  <c r="K1445" i="2" s="1"/>
  <c r="C1446" i="2"/>
  <c r="K1446" i="2" s="1"/>
  <c r="C1447" i="2"/>
  <c r="K1447" i="2" s="1"/>
  <c r="C1448" i="2"/>
  <c r="K1448" i="2" s="1"/>
  <c r="C1449" i="2"/>
  <c r="K1449" i="2" s="1"/>
  <c r="C1450" i="2"/>
  <c r="K1450" i="2" s="1"/>
  <c r="C1451" i="2"/>
  <c r="K1451" i="2" s="1"/>
  <c r="C1452" i="2"/>
  <c r="K1452" i="2" s="1"/>
  <c r="C1453" i="2"/>
  <c r="K1453" i="2" s="1"/>
  <c r="C1454" i="2"/>
  <c r="K1454" i="2" s="1"/>
  <c r="C1455" i="2"/>
  <c r="K1455" i="2" s="1"/>
  <c r="C1456" i="2"/>
  <c r="K1456" i="2" s="1"/>
  <c r="C1457" i="2"/>
  <c r="K1457" i="2" s="1"/>
  <c r="C1458" i="2"/>
  <c r="K1458" i="2" s="1"/>
  <c r="C1459" i="2"/>
  <c r="K1459" i="2" s="1"/>
  <c r="C1460" i="2"/>
  <c r="K1460" i="2" s="1"/>
  <c r="C1461" i="2"/>
  <c r="K1461" i="2" s="1"/>
  <c r="C1462" i="2"/>
  <c r="K1462" i="2" s="1"/>
  <c r="C1463" i="2"/>
  <c r="K1463" i="2" s="1"/>
  <c r="C1464" i="2"/>
  <c r="K1464" i="2" s="1"/>
  <c r="C1465" i="2"/>
  <c r="K1465" i="2" s="1"/>
  <c r="C1466" i="2"/>
  <c r="K1466" i="2" s="1"/>
  <c r="C1467" i="2"/>
  <c r="K1467" i="2" s="1"/>
  <c r="C1468" i="2"/>
  <c r="K1468" i="2" s="1"/>
  <c r="C1469" i="2"/>
  <c r="K1469" i="2" s="1"/>
  <c r="C1470" i="2"/>
  <c r="K1470" i="2" s="1"/>
  <c r="C1471" i="2"/>
  <c r="K1471" i="2" s="1"/>
  <c r="C1472" i="2"/>
  <c r="K1472" i="2" s="1"/>
  <c r="C1473" i="2"/>
  <c r="K1473" i="2" s="1"/>
  <c r="C1474" i="2"/>
  <c r="K1474" i="2" s="1"/>
  <c r="C1475" i="2"/>
  <c r="K1475" i="2" s="1"/>
  <c r="C1476" i="2"/>
  <c r="K1476" i="2" s="1"/>
  <c r="C1477" i="2"/>
  <c r="K1477" i="2" s="1"/>
  <c r="C1478" i="2"/>
  <c r="K1478" i="2" s="1"/>
  <c r="C1479" i="2"/>
  <c r="K1479" i="2" s="1"/>
  <c r="C1480" i="2"/>
  <c r="K1480" i="2" s="1"/>
  <c r="C1481" i="2"/>
  <c r="K1481" i="2" s="1"/>
  <c r="C1482" i="2"/>
  <c r="K1482" i="2" s="1"/>
  <c r="C1483" i="2"/>
  <c r="K1483" i="2" s="1"/>
  <c r="C1484" i="2"/>
  <c r="K1484" i="2" s="1"/>
  <c r="C1485" i="2"/>
  <c r="K1485" i="2" s="1"/>
  <c r="C1486" i="2"/>
  <c r="K1486" i="2" s="1"/>
  <c r="C1487" i="2"/>
  <c r="K1487" i="2" s="1"/>
  <c r="C1488" i="2"/>
  <c r="K1488" i="2" s="1"/>
  <c r="C1489" i="2"/>
  <c r="K1489" i="2" s="1"/>
  <c r="C1490" i="2"/>
  <c r="K1490" i="2" s="1"/>
  <c r="C1491" i="2"/>
  <c r="K1491" i="2" s="1"/>
  <c r="C1492" i="2"/>
  <c r="K1492" i="2" s="1"/>
  <c r="C1493" i="2"/>
  <c r="K1493" i="2" s="1"/>
  <c r="C1494" i="2"/>
  <c r="K1494" i="2" s="1"/>
  <c r="C1495" i="2"/>
  <c r="K1495" i="2" s="1"/>
  <c r="C1496" i="2"/>
  <c r="K1496" i="2" s="1"/>
  <c r="C1497" i="2"/>
  <c r="K1497" i="2" s="1"/>
  <c r="C1498" i="2"/>
  <c r="K1498" i="2" s="1"/>
  <c r="C1499" i="2"/>
  <c r="K1499" i="2" s="1"/>
  <c r="C1500" i="2"/>
  <c r="K1500" i="2" s="1"/>
  <c r="C1501" i="2"/>
  <c r="K1501" i="2" s="1"/>
  <c r="C1502" i="2"/>
  <c r="K1502" i="2" s="1"/>
  <c r="C1503" i="2"/>
  <c r="K1503" i="2" s="1"/>
  <c r="C1504" i="2"/>
  <c r="K1504" i="2" s="1"/>
  <c r="C1505" i="2"/>
  <c r="K1505" i="2" s="1"/>
  <c r="C1506" i="2"/>
  <c r="K1506" i="2" s="1"/>
  <c r="C1507" i="2"/>
  <c r="K1507" i="2" s="1"/>
  <c r="C1508" i="2"/>
  <c r="K1508" i="2" s="1"/>
  <c r="C1509" i="2"/>
  <c r="K1509" i="2" s="1"/>
  <c r="C1510" i="2"/>
  <c r="K1510" i="2" s="1"/>
  <c r="C1511" i="2"/>
  <c r="K1511" i="2" s="1"/>
  <c r="C1512" i="2"/>
  <c r="K1512" i="2" s="1"/>
  <c r="C1513" i="2"/>
  <c r="K1513" i="2" s="1"/>
  <c r="C1514" i="2"/>
  <c r="K1514" i="2" s="1"/>
  <c r="C1515" i="2"/>
  <c r="K1515" i="2" s="1"/>
  <c r="C1516" i="2"/>
  <c r="K1516" i="2" s="1"/>
  <c r="C1517" i="2"/>
  <c r="K1517" i="2" s="1"/>
  <c r="C1518" i="2"/>
  <c r="K1518" i="2" s="1"/>
  <c r="C1519" i="2"/>
  <c r="K1519" i="2" s="1"/>
  <c r="C1520" i="2"/>
  <c r="K1520" i="2" s="1"/>
  <c r="C1521" i="2"/>
  <c r="K1521" i="2" s="1"/>
  <c r="C1522" i="2"/>
  <c r="K1522" i="2" s="1"/>
  <c r="C1523" i="2"/>
  <c r="K1523" i="2" s="1"/>
  <c r="C1524" i="2"/>
  <c r="K1524" i="2" s="1"/>
  <c r="C1525" i="2"/>
  <c r="K1525" i="2" s="1"/>
  <c r="C1526" i="2"/>
  <c r="K1526" i="2" s="1"/>
  <c r="C1527" i="2"/>
  <c r="K1527" i="2" s="1"/>
  <c r="C1528" i="2"/>
  <c r="K1528" i="2" s="1"/>
  <c r="C1529" i="2"/>
  <c r="K1529" i="2" s="1"/>
  <c r="C1530" i="2"/>
  <c r="K1530" i="2" s="1"/>
  <c r="C1531" i="2"/>
  <c r="K1531" i="2" s="1"/>
  <c r="C1532" i="2"/>
  <c r="K1532" i="2" s="1"/>
  <c r="C1533" i="2"/>
  <c r="K1533" i="2" s="1"/>
  <c r="C1534" i="2"/>
  <c r="K1534" i="2" s="1"/>
  <c r="C1535" i="2"/>
  <c r="K1535" i="2" s="1"/>
  <c r="C1536" i="2"/>
  <c r="K1536" i="2" s="1"/>
  <c r="C1537" i="2"/>
  <c r="K1537" i="2" s="1"/>
  <c r="C1538" i="2"/>
  <c r="K1538" i="2" s="1"/>
  <c r="C1539" i="2"/>
  <c r="K1539" i="2" s="1"/>
  <c r="C1540" i="2"/>
  <c r="K1540" i="2" s="1"/>
  <c r="C1541" i="2"/>
  <c r="K1541" i="2" s="1"/>
  <c r="C1542" i="2"/>
  <c r="K1542" i="2" s="1"/>
  <c r="C1543" i="2"/>
  <c r="K1543" i="2" s="1"/>
  <c r="C1544" i="2"/>
  <c r="K1544" i="2" s="1"/>
  <c r="C1545" i="2"/>
  <c r="K1545" i="2" s="1"/>
  <c r="C1546" i="2"/>
  <c r="K1546" i="2" s="1"/>
  <c r="C1547" i="2"/>
  <c r="K1547" i="2" s="1"/>
  <c r="C1548" i="2"/>
  <c r="K1548" i="2" s="1"/>
  <c r="C1549" i="2"/>
  <c r="K1549" i="2" s="1"/>
  <c r="C1550" i="2"/>
  <c r="K1550" i="2" s="1"/>
  <c r="C1551" i="2"/>
  <c r="K1551" i="2" s="1"/>
  <c r="C1552" i="2"/>
  <c r="K1552" i="2" s="1"/>
  <c r="C1553" i="2"/>
  <c r="K1553" i="2" s="1"/>
  <c r="C1554" i="2"/>
  <c r="K1554" i="2" s="1"/>
  <c r="C1555" i="2"/>
  <c r="K1555" i="2" s="1"/>
  <c r="C1556" i="2"/>
  <c r="K1556" i="2" s="1"/>
  <c r="C1557" i="2"/>
  <c r="K1557" i="2" s="1"/>
  <c r="C1558" i="2"/>
  <c r="K1558" i="2" s="1"/>
  <c r="C1559" i="2"/>
  <c r="K1559" i="2" s="1"/>
  <c r="C1560" i="2"/>
  <c r="K1560" i="2" s="1"/>
  <c r="C1561" i="2"/>
  <c r="K1561" i="2" s="1"/>
  <c r="C1562" i="2"/>
  <c r="K1562" i="2" s="1"/>
  <c r="C1563" i="2"/>
  <c r="K1563" i="2" s="1"/>
  <c r="C1564" i="2"/>
  <c r="K1564" i="2" s="1"/>
  <c r="C1565" i="2"/>
  <c r="K1565" i="2" s="1"/>
  <c r="C1566" i="2"/>
  <c r="K1566" i="2" s="1"/>
  <c r="C1567" i="2"/>
  <c r="K1567" i="2" s="1"/>
  <c r="C1568" i="2"/>
  <c r="K1568" i="2" s="1"/>
  <c r="C1569" i="2"/>
  <c r="K1569" i="2" s="1"/>
  <c r="C1570" i="2"/>
  <c r="K1570" i="2" s="1"/>
  <c r="C1571" i="2"/>
  <c r="K1571" i="2" s="1"/>
  <c r="C1572" i="2"/>
  <c r="K1572" i="2" s="1"/>
  <c r="C1573" i="2"/>
  <c r="K1573" i="2" s="1"/>
  <c r="C1574" i="2"/>
  <c r="K1574" i="2" s="1"/>
  <c r="C1575" i="2"/>
  <c r="K1575" i="2" s="1"/>
  <c r="C1576" i="2"/>
  <c r="K1576" i="2" s="1"/>
  <c r="C1577" i="2"/>
  <c r="K1577" i="2" s="1"/>
  <c r="C1578" i="2"/>
  <c r="K1578" i="2" s="1"/>
  <c r="C1579" i="2"/>
  <c r="K1579" i="2" s="1"/>
  <c r="C1580" i="2"/>
  <c r="K1580" i="2" s="1"/>
  <c r="C1581" i="2"/>
  <c r="K1581" i="2" s="1"/>
  <c r="C1582" i="2"/>
  <c r="K1582" i="2" s="1"/>
  <c r="C1583" i="2"/>
  <c r="K1583" i="2" s="1"/>
  <c r="C1584" i="2"/>
  <c r="K1584" i="2" s="1"/>
  <c r="C1585" i="2"/>
  <c r="K1585" i="2" s="1"/>
  <c r="C1586" i="2"/>
  <c r="K1586" i="2" s="1"/>
  <c r="C1587" i="2"/>
  <c r="K1587" i="2" s="1"/>
  <c r="C1588" i="2"/>
  <c r="K1588" i="2" s="1"/>
  <c r="C1589" i="2"/>
  <c r="K1589" i="2" s="1"/>
  <c r="C1590" i="2"/>
  <c r="K1590" i="2" s="1"/>
  <c r="C1591" i="2"/>
  <c r="K1591" i="2" s="1"/>
  <c r="C1592" i="2"/>
  <c r="K1592" i="2" s="1"/>
  <c r="C1593" i="2"/>
  <c r="K1593" i="2" s="1"/>
  <c r="C1594" i="2"/>
  <c r="K1594" i="2" s="1"/>
  <c r="C1595" i="2"/>
  <c r="K1595" i="2" s="1"/>
  <c r="C1596" i="2"/>
  <c r="K1596" i="2" s="1"/>
  <c r="C1597" i="2"/>
  <c r="K1597" i="2" s="1"/>
  <c r="C1598" i="2"/>
  <c r="K1598" i="2" s="1"/>
  <c r="C1599" i="2"/>
  <c r="K1599" i="2" s="1"/>
  <c r="C1600" i="2"/>
  <c r="K1600" i="2" s="1"/>
  <c r="C1601" i="2"/>
  <c r="K1601" i="2" s="1"/>
  <c r="C1602" i="2"/>
  <c r="K1602" i="2" s="1"/>
  <c r="C1603" i="2"/>
  <c r="K1603" i="2" s="1"/>
  <c r="C1604" i="2"/>
  <c r="K1604" i="2" s="1"/>
  <c r="C1605" i="2"/>
  <c r="K1605" i="2" s="1"/>
  <c r="C1606" i="2"/>
  <c r="K1606" i="2" s="1"/>
  <c r="C1607" i="2"/>
  <c r="K1607" i="2" s="1"/>
  <c r="C1608" i="2"/>
  <c r="K1608" i="2" s="1"/>
  <c r="C1609" i="2"/>
  <c r="K1609" i="2" s="1"/>
  <c r="C1610" i="2"/>
  <c r="K1610" i="2" s="1"/>
  <c r="C1611" i="2"/>
  <c r="K1611" i="2" s="1"/>
  <c r="C1612" i="2"/>
  <c r="K1612" i="2" s="1"/>
  <c r="C1613" i="2"/>
  <c r="K1613" i="2" s="1"/>
  <c r="C1614" i="2"/>
  <c r="K1614" i="2" s="1"/>
  <c r="C1615" i="2"/>
  <c r="K1615" i="2" s="1"/>
  <c r="C1616" i="2"/>
  <c r="K1616" i="2" s="1"/>
  <c r="C1617" i="2"/>
  <c r="K1617" i="2" s="1"/>
  <c r="C1618" i="2"/>
  <c r="K1618" i="2" s="1"/>
  <c r="C1619" i="2"/>
  <c r="K1619" i="2" s="1"/>
  <c r="C1620" i="2"/>
  <c r="K1620" i="2" s="1"/>
  <c r="C1621" i="2"/>
  <c r="K1621" i="2" s="1"/>
  <c r="C1622" i="2"/>
  <c r="K1622" i="2" s="1"/>
  <c r="C1623" i="2"/>
  <c r="K1623" i="2" s="1"/>
  <c r="C1624" i="2"/>
  <c r="K1624" i="2" s="1"/>
  <c r="C1625" i="2"/>
  <c r="K1625" i="2" s="1"/>
  <c r="C1626" i="2"/>
  <c r="K1626" i="2" s="1"/>
  <c r="C1627" i="2"/>
  <c r="K1627" i="2" s="1"/>
  <c r="C1628" i="2"/>
  <c r="K1628" i="2" s="1"/>
  <c r="C1629" i="2"/>
  <c r="K1629" i="2" s="1"/>
  <c r="C1630" i="2"/>
  <c r="K1630" i="2" s="1"/>
  <c r="C1631" i="2"/>
  <c r="K1631" i="2" s="1"/>
  <c r="C1632" i="2"/>
  <c r="K1632" i="2" s="1"/>
  <c r="C1633" i="2"/>
  <c r="K1633" i="2" s="1"/>
  <c r="C1634" i="2"/>
  <c r="K1634" i="2" s="1"/>
  <c r="C1635" i="2"/>
  <c r="K1635" i="2" s="1"/>
  <c r="C1636" i="2"/>
  <c r="K1636" i="2" s="1"/>
  <c r="C1637" i="2"/>
  <c r="K1637" i="2" s="1"/>
  <c r="C1638" i="2"/>
  <c r="K1638" i="2" s="1"/>
  <c r="C1639" i="2"/>
  <c r="K1639" i="2" s="1"/>
  <c r="C1640" i="2"/>
  <c r="K1640" i="2" s="1"/>
  <c r="C1641" i="2"/>
  <c r="K1641" i="2" s="1"/>
  <c r="C1642" i="2"/>
  <c r="K1642" i="2" s="1"/>
  <c r="C1643" i="2"/>
  <c r="K1643" i="2" s="1"/>
  <c r="C1644" i="2"/>
  <c r="K1644" i="2" s="1"/>
  <c r="C1645" i="2"/>
  <c r="K1645" i="2" s="1"/>
  <c r="C1646" i="2"/>
  <c r="K1646" i="2" s="1"/>
  <c r="C1647" i="2"/>
  <c r="K1647" i="2" s="1"/>
  <c r="C1648" i="2"/>
  <c r="K1648" i="2" s="1"/>
  <c r="C1649" i="2"/>
  <c r="K1649" i="2" s="1"/>
  <c r="C1650" i="2"/>
  <c r="K1650" i="2" s="1"/>
  <c r="C1651" i="2"/>
  <c r="K1651" i="2" s="1"/>
  <c r="C1652" i="2"/>
  <c r="K1652" i="2" s="1"/>
  <c r="C1653" i="2"/>
  <c r="K1653" i="2" s="1"/>
  <c r="C1654" i="2"/>
  <c r="K1654" i="2" s="1"/>
  <c r="C1655" i="2"/>
  <c r="K1655" i="2" s="1"/>
  <c r="C1656" i="2"/>
  <c r="K1656" i="2" s="1"/>
  <c r="C1657" i="2"/>
  <c r="K1657" i="2" s="1"/>
  <c r="C1658" i="2"/>
  <c r="K1658" i="2" s="1"/>
  <c r="C1659" i="2"/>
  <c r="K1659" i="2" s="1"/>
  <c r="C1660" i="2"/>
  <c r="K1660" i="2" s="1"/>
  <c r="C1661" i="2"/>
  <c r="K1661" i="2" s="1"/>
  <c r="C1662" i="2"/>
  <c r="K1662" i="2" s="1"/>
  <c r="C1663" i="2"/>
  <c r="K1663" i="2" s="1"/>
  <c r="C1664" i="2"/>
  <c r="K1664" i="2" s="1"/>
  <c r="C1665" i="2"/>
  <c r="K1665" i="2" s="1"/>
  <c r="C1666" i="2"/>
  <c r="K1666" i="2" s="1"/>
  <c r="C1667" i="2"/>
  <c r="K1667" i="2" s="1"/>
  <c r="C1668" i="2"/>
  <c r="K1668" i="2" s="1"/>
  <c r="C1669" i="2"/>
  <c r="K1669" i="2" s="1"/>
  <c r="C1670" i="2"/>
  <c r="K1670" i="2" s="1"/>
  <c r="C1671" i="2"/>
  <c r="K1671" i="2" s="1"/>
  <c r="C1672" i="2"/>
  <c r="K1672" i="2" s="1"/>
  <c r="C1673" i="2"/>
  <c r="K1673" i="2" s="1"/>
  <c r="C1674" i="2"/>
  <c r="K1674" i="2" s="1"/>
  <c r="C1675" i="2"/>
  <c r="K1675" i="2" s="1"/>
  <c r="C1676" i="2"/>
  <c r="K1676" i="2" s="1"/>
  <c r="C1677" i="2"/>
  <c r="K1677" i="2" s="1"/>
  <c r="C1678" i="2"/>
  <c r="K1678" i="2" s="1"/>
  <c r="C1679" i="2"/>
  <c r="K1679" i="2" s="1"/>
  <c r="C1680" i="2"/>
  <c r="K1680" i="2" s="1"/>
  <c r="C1681" i="2"/>
  <c r="K1681" i="2" s="1"/>
  <c r="C1682" i="2"/>
  <c r="K1682" i="2" s="1"/>
  <c r="C1683" i="2"/>
  <c r="K1683" i="2" s="1"/>
  <c r="C1684" i="2"/>
  <c r="K1684" i="2" s="1"/>
  <c r="C1685" i="2"/>
  <c r="K1685" i="2" s="1"/>
  <c r="C1686" i="2"/>
  <c r="K1686" i="2" s="1"/>
  <c r="C1687" i="2"/>
  <c r="K1687" i="2" s="1"/>
  <c r="C1688" i="2"/>
  <c r="K1688" i="2" s="1"/>
  <c r="C1689" i="2"/>
  <c r="K1689" i="2" s="1"/>
  <c r="C1690" i="2"/>
  <c r="K1690" i="2" s="1"/>
  <c r="C1691" i="2"/>
  <c r="K1691" i="2" s="1"/>
  <c r="C1692" i="2"/>
  <c r="K1692" i="2" s="1"/>
  <c r="C1693" i="2"/>
  <c r="K1693" i="2" s="1"/>
  <c r="C1694" i="2"/>
  <c r="K1694" i="2" s="1"/>
  <c r="C1695" i="2"/>
  <c r="K1695" i="2" s="1"/>
  <c r="C1696" i="2"/>
  <c r="K1696" i="2" s="1"/>
  <c r="C1697" i="2"/>
  <c r="K1697" i="2" s="1"/>
  <c r="C1698" i="2"/>
  <c r="K1698" i="2" s="1"/>
  <c r="C1699" i="2"/>
  <c r="K1699" i="2" s="1"/>
  <c r="C1700" i="2"/>
  <c r="K1700" i="2" s="1"/>
  <c r="C1701" i="2"/>
  <c r="K1701" i="2" s="1"/>
  <c r="C1702" i="2"/>
  <c r="K1702" i="2" s="1"/>
  <c r="C1703" i="2"/>
  <c r="K1703" i="2" s="1"/>
  <c r="C1704" i="2"/>
  <c r="K1704" i="2" s="1"/>
  <c r="C1705" i="2"/>
  <c r="K1705" i="2" s="1"/>
  <c r="C1706" i="2"/>
  <c r="K1706" i="2" s="1"/>
  <c r="C1707" i="2"/>
  <c r="K1707" i="2" s="1"/>
  <c r="C1708" i="2"/>
  <c r="K1708" i="2" s="1"/>
  <c r="C1709" i="2"/>
  <c r="K1709" i="2" s="1"/>
  <c r="C1710" i="2"/>
  <c r="K1710" i="2" s="1"/>
  <c r="C1711" i="2"/>
  <c r="K1711" i="2" s="1"/>
  <c r="C1712" i="2"/>
  <c r="K1712" i="2" s="1"/>
  <c r="C1713" i="2"/>
  <c r="K1713" i="2" s="1"/>
  <c r="C1714" i="2"/>
  <c r="K1714" i="2" s="1"/>
  <c r="C1715" i="2"/>
  <c r="K1715" i="2" s="1"/>
  <c r="C1716" i="2"/>
  <c r="K1716" i="2" s="1"/>
  <c r="C1717" i="2"/>
  <c r="K1717" i="2" s="1"/>
  <c r="C1718" i="2"/>
  <c r="K1718" i="2" s="1"/>
  <c r="C1719" i="2"/>
  <c r="K1719" i="2" s="1"/>
  <c r="C1720" i="2"/>
  <c r="K1720" i="2" s="1"/>
  <c r="C1721" i="2"/>
  <c r="K1721" i="2" s="1"/>
  <c r="C1722" i="2"/>
  <c r="K1722" i="2" s="1"/>
  <c r="C1723" i="2"/>
  <c r="K1723" i="2" s="1"/>
  <c r="C1724" i="2"/>
  <c r="K1724" i="2" s="1"/>
  <c r="C1725" i="2"/>
  <c r="K1725" i="2" s="1"/>
  <c r="C1726" i="2"/>
  <c r="K1726" i="2" s="1"/>
  <c r="C1727" i="2"/>
  <c r="K1727" i="2" s="1"/>
  <c r="C1728" i="2"/>
  <c r="K1728" i="2" s="1"/>
  <c r="C1729" i="2"/>
  <c r="K1729" i="2" s="1"/>
  <c r="C1730" i="2"/>
  <c r="K1730" i="2" s="1"/>
  <c r="C1731" i="2"/>
  <c r="K1731" i="2" s="1"/>
  <c r="C1732" i="2"/>
  <c r="K1732" i="2" s="1"/>
  <c r="C1733" i="2"/>
  <c r="K1733" i="2" s="1"/>
  <c r="C1734" i="2"/>
  <c r="K1734" i="2" s="1"/>
  <c r="C1735" i="2"/>
  <c r="K1735" i="2" s="1"/>
  <c r="C1736" i="2"/>
  <c r="K1736" i="2" s="1"/>
  <c r="C1737" i="2"/>
  <c r="K1737" i="2" s="1"/>
  <c r="C1738" i="2"/>
  <c r="K1738" i="2" s="1"/>
  <c r="C1739" i="2"/>
  <c r="K1739" i="2" s="1"/>
  <c r="C1740" i="2"/>
  <c r="K1740" i="2" s="1"/>
  <c r="C1741" i="2"/>
  <c r="K1741" i="2" s="1"/>
  <c r="C1742" i="2"/>
  <c r="K1742" i="2" s="1"/>
  <c r="C1743" i="2"/>
  <c r="K1743" i="2" s="1"/>
  <c r="C1744" i="2"/>
  <c r="K1744" i="2" s="1"/>
  <c r="C1745" i="2"/>
  <c r="K1745" i="2" s="1"/>
  <c r="C1746" i="2"/>
  <c r="K1746" i="2" s="1"/>
  <c r="C1747" i="2"/>
  <c r="K1747" i="2" s="1"/>
  <c r="C1748" i="2"/>
  <c r="K1748" i="2" s="1"/>
  <c r="C1749" i="2"/>
  <c r="K1749" i="2" s="1"/>
  <c r="C1750" i="2"/>
  <c r="K1750" i="2" s="1"/>
  <c r="C1751" i="2"/>
  <c r="K1751" i="2" s="1"/>
  <c r="C1752" i="2"/>
  <c r="K1752" i="2" s="1"/>
  <c r="C1753" i="2"/>
  <c r="K1753" i="2" s="1"/>
  <c r="C1754" i="2"/>
  <c r="K1754" i="2" s="1"/>
  <c r="C1755" i="2"/>
  <c r="K1755" i="2" s="1"/>
  <c r="C1756" i="2"/>
  <c r="K1756" i="2" s="1"/>
  <c r="C1757" i="2"/>
  <c r="K1757" i="2" s="1"/>
  <c r="C1758" i="2"/>
  <c r="K1758" i="2" s="1"/>
  <c r="C1759" i="2"/>
  <c r="K1759" i="2" s="1"/>
  <c r="C1760" i="2"/>
  <c r="K1760" i="2" s="1"/>
  <c r="C1761" i="2"/>
  <c r="K1761" i="2" s="1"/>
  <c r="C1762" i="2"/>
  <c r="K1762" i="2" s="1"/>
  <c r="C1763" i="2"/>
  <c r="K1763" i="2" s="1"/>
  <c r="C1764" i="2"/>
  <c r="K1764" i="2" s="1"/>
  <c r="C1765" i="2"/>
  <c r="K1765" i="2" s="1"/>
  <c r="C1766" i="2"/>
  <c r="K1766" i="2" s="1"/>
  <c r="C1767" i="2"/>
  <c r="K1767" i="2" s="1"/>
  <c r="C1768" i="2"/>
  <c r="K1768" i="2" s="1"/>
  <c r="C1769" i="2"/>
  <c r="K1769" i="2" s="1"/>
  <c r="C1770" i="2"/>
  <c r="K1770" i="2" s="1"/>
  <c r="C1771" i="2"/>
  <c r="K1771" i="2" s="1"/>
  <c r="C1772" i="2"/>
  <c r="K1772" i="2" s="1"/>
  <c r="C1773" i="2"/>
  <c r="K1773" i="2" s="1"/>
  <c r="C1774" i="2"/>
  <c r="K1774" i="2" s="1"/>
  <c r="C1775" i="2"/>
  <c r="K1775" i="2" s="1"/>
  <c r="C1776" i="2"/>
  <c r="K1776" i="2" s="1"/>
  <c r="C1777" i="2"/>
  <c r="K1777" i="2" s="1"/>
  <c r="C1778" i="2"/>
  <c r="K1778" i="2" s="1"/>
  <c r="C1779" i="2"/>
  <c r="K1779" i="2" s="1"/>
  <c r="C1780" i="2"/>
  <c r="K1780" i="2" s="1"/>
  <c r="C1781" i="2"/>
  <c r="K1781" i="2" s="1"/>
  <c r="C1782" i="2"/>
  <c r="K1782" i="2" s="1"/>
  <c r="C1783" i="2"/>
  <c r="K1783" i="2" s="1"/>
  <c r="C1784" i="2"/>
  <c r="K1784" i="2" s="1"/>
  <c r="C1785" i="2"/>
  <c r="K1785" i="2" s="1"/>
  <c r="C1786" i="2"/>
  <c r="K1786" i="2" s="1"/>
  <c r="C1787" i="2"/>
  <c r="K1787" i="2" s="1"/>
  <c r="C1788" i="2"/>
  <c r="K1788" i="2" s="1"/>
  <c r="C1789" i="2"/>
  <c r="K1789" i="2" s="1"/>
  <c r="C1790" i="2"/>
  <c r="K1790" i="2" s="1"/>
  <c r="C1791" i="2"/>
  <c r="K1791" i="2" s="1"/>
  <c r="C1792" i="2"/>
  <c r="K1792" i="2" s="1"/>
  <c r="C1793" i="2"/>
  <c r="K1793" i="2" s="1"/>
  <c r="C1794" i="2"/>
  <c r="K1794" i="2" s="1"/>
  <c r="C1795" i="2"/>
  <c r="K1795" i="2" s="1"/>
  <c r="C1796" i="2"/>
  <c r="K1796" i="2" s="1"/>
  <c r="C1797" i="2"/>
  <c r="K1797" i="2" s="1"/>
  <c r="C1798" i="2"/>
  <c r="K1798" i="2" s="1"/>
  <c r="C1799" i="2"/>
  <c r="K1799" i="2" s="1"/>
  <c r="C1800" i="2"/>
  <c r="K1800" i="2" s="1"/>
  <c r="C1801" i="2"/>
  <c r="K1801" i="2" s="1"/>
  <c r="C1802" i="2"/>
  <c r="K1802" i="2" s="1"/>
  <c r="C1803" i="2"/>
  <c r="K1803" i="2" s="1"/>
  <c r="C1804" i="2"/>
  <c r="K1804" i="2" s="1"/>
  <c r="C1805" i="2"/>
  <c r="K1805" i="2" s="1"/>
  <c r="C1806" i="2"/>
  <c r="K1806" i="2" s="1"/>
  <c r="C1807" i="2"/>
  <c r="K1807" i="2" s="1"/>
  <c r="C1808" i="2"/>
  <c r="K1808" i="2" s="1"/>
  <c r="C1809" i="2"/>
  <c r="K1809" i="2" s="1"/>
  <c r="C1810" i="2"/>
  <c r="K1810" i="2" s="1"/>
  <c r="C1811" i="2"/>
  <c r="K1811" i="2" s="1"/>
  <c r="C1812" i="2"/>
  <c r="K1812" i="2" s="1"/>
  <c r="C1813" i="2"/>
  <c r="K1813" i="2" s="1"/>
  <c r="C1814" i="2"/>
  <c r="K1814" i="2" s="1"/>
  <c r="C1815" i="2"/>
  <c r="K1815" i="2" s="1"/>
  <c r="C1816" i="2"/>
  <c r="K1816" i="2" s="1"/>
  <c r="C1817" i="2"/>
  <c r="K1817" i="2" s="1"/>
  <c r="C1818" i="2"/>
  <c r="K1818" i="2" s="1"/>
  <c r="C1819" i="2"/>
  <c r="K1819" i="2" s="1"/>
  <c r="C1820" i="2"/>
  <c r="K1820" i="2" s="1"/>
  <c r="C1821" i="2"/>
  <c r="K1821" i="2" s="1"/>
  <c r="C1822" i="2"/>
  <c r="K1822" i="2" s="1"/>
  <c r="C1823" i="2"/>
  <c r="K1823" i="2" s="1"/>
  <c r="C1824" i="2"/>
  <c r="K1824" i="2" s="1"/>
  <c r="C1825" i="2"/>
  <c r="K1825" i="2" s="1"/>
  <c r="C1826" i="2"/>
  <c r="K1826" i="2" s="1"/>
  <c r="C1827" i="2"/>
  <c r="K1827" i="2" s="1"/>
  <c r="C1828" i="2"/>
  <c r="K1828" i="2" s="1"/>
  <c r="C1829" i="2"/>
  <c r="K1829" i="2" s="1"/>
  <c r="C1830" i="2"/>
  <c r="K1830" i="2" s="1"/>
  <c r="C1831" i="2"/>
  <c r="K1831" i="2" s="1"/>
  <c r="C1832" i="2"/>
  <c r="K1832" i="2" s="1"/>
  <c r="C1833" i="2"/>
  <c r="K1833" i="2" s="1"/>
  <c r="C1834" i="2"/>
  <c r="K1834" i="2" s="1"/>
  <c r="C1835" i="2"/>
  <c r="K1835" i="2" s="1"/>
  <c r="C1836" i="2"/>
  <c r="K1836" i="2" s="1"/>
  <c r="C1837" i="2"/>
  <c r="K1837" i="2" s="1"/>
  <c r="C1838" i="2"/>
  <c r="K1838" i="2" s="1"/>
  <c r="C1839" i="2"/>
  <c r="K1839" i="2" s="1"/>
  <c r="C1840" i="2"/>
  <c r="K1840" i="2" s="1"/>
  <c r="C1841" i="2"/>
  <c r="K1841" i="2" s="1"/>
  <c r="C1842" i="2"/>
  <c r="K1842" i="2" s="1"/>
  <c r="C1843" i="2"/>
  <c r="K1843" i="2" s="1"/>
  <c r="C1844" i="2"/>
  <c r="K1844" i="2" s="1"/>
  <c r="C1845" i="2"/>
  <c r="K1845" i="2" s="1"/>
  <c r="C1846" i="2"/>
  <c r="K1846" i="2" s="1"/>
  <c r="C1847" i="2"/>
  <c r="K1847" i="2" s="1"/>
  <c r="C1848" i="2"/>
  <c r="K1848" i="2" s="1"/>
  <c r="C1849" i="2"/>
  <c r="K1849" i="2" s="1"/>
  <c r="C1850" i="2"/>
  <c r="K1850" i="2" s="1"/>
  <c r="C1851" i="2"/>
  <c r="K1851" i="2" s="1"/>
  <c r="C1852" i="2"/>
  <c r="K1852" i="2" s="1"/>
  <c r="C1853" i="2"/>
  <c r="K1853" i="2" s="1"/>
  <c r="C1854" i="2"/>
  <c r="K1854" i="2" s="1"/>
  <c r="C1855" i="2"/>
  <c r="K1855" i="2" s="1"/>
  <c r="C1856" i="2"/>
  <c r="K1856" i="2" s="1"/>
  <c r="C1857" i="2"/>
  <c r="K1857" i="2" s="1"/>
  <c r="C1858" i="2"/>
  <c r="K1858" i="2" s="1"/>
  <c r="C1859" i="2"/>
  <c r="K1859" i="2" s="1"/>
  <c r="C1860" i="2"/>
  <c r="K1860" i="2" s="1"/>
  <c r="C1861" i="2"/>
  <c r="K1861" i="2" s="1"/>
  <c r="C1862" i="2"/>
  <c r="K1862" i="2" s="1"/>
  <c r="C1863" i="2"/>
  <c r="K1863" i="2" s="1"/>
  <c r="C1864" i="2"/>
  <c r="K1864" i="2" s="1"/>
  <c r="C1865" i="2"/>
  <c r="K1865" i="2" s="1"/>
  <c r="C1866" i="2"/>
  <c r="K1866" i="2" s="1"/>
  <c r="C1867" i="2"/>
  <c r="K1867" i="2" s="1"/>
  <c r="C1868" i="2"/>
  <c r="K1868" i="2" s="1"/>
  <c r="C1869" i="2"/>
  <c r="K1869" i="2" s="1"/>
  <c r="C1870" i="2"/>
  <c r="K1870" i="2" s="1"/>
  <c r="C1871" i="2"/>
  <c r="K1871" i="2" s="1"/>
  <c r="C1872" i="2"/>
  <c r="K1872" i="2" s="1"/>
  <c r="C1873" i="2"/>
  <c r="K1873" i="2" s="1"/>
  <c r="C1874" i="2"/>
  <c r="K1874" i="2" s="1"/>
  <c r="C1875" i="2"/>
  <c r="K1875" i="2" s="1"/>
  <c r="C1876" i="2"/>
  <c r="K1876" i="2" s="1"/>
  <c r="C1877" i="2"/>
  <c r="K1877" i="2" s="1"/>
  <c r="C1878" i="2"/>
  <c r="K1878" i="2" s="1"/>
  <c r="C1879" i="2"/>
  <c r="K1879" i="2" s="1"/>
  <c r="C1880" i="2"/>
  <c r="K1880" i="2" s="1"/>
  <c r="C1881" i="2"/>
  <c r="K1881" i="2" s="1"/>
  <c r="C1882" i="2"/>
  <c r="K1882" i="2" s="1"/>
  <c r="C1883" i="2"/>
  <c r="K1883" i="2" s="1"/>
  <c r="C1884" i="2"/>
  <c r="K1884" i="2" s="1"/>
  <c r="C1885" i="2"/>
  <c r="K1885" i="2" s="1"/>
  <c r="C1886" i="2"/>
  <c r="K1886" i="2" s="1"/>
  <c r="C1887" i="2"/>
  <c r="K1887" i="2" s="1"/>
  <c r="C1888" i="2"/>
  <c r="K1888" i="2" s="1"/>
  <c r="C1889" i="2"/>
  <c r="K1889" i="2" s="1"/>
  <c r="C1890" i="2"/>
  <c r="K1890" i="2" s="1"/>
  <c r="C1891" i="2"/>
  <c r="K1891" i="2" s="1"/>
  <c r="C1892" i="2"/>
  <c r="K1892" i="2" s="1"/>
  <c r="C1893" i="2"/>
  <c r="K1893" i="2" s="1"/>
  <c r="C1894" i="2"/>
  <c r="K1894" i="2" s="1"/>
  <c r="C1895" i="2"/>
  <c r="K1895" i="2" s="1"/>
  <c r="C1896" i="2"/>
  <c r="K1896" i="2" s="1"/>
  <c r="C1897" i="2"/>
  <c r="K1897" i="2" s="1"/>
  <c r="C1898" i="2"/>
  <c r="K1898" i="2" s="1"/>
  <c r="C1899" i="2"/>
  <c r="K1899" i="2" s="1"/>
  <c r="C1900" i="2"/>
  <c r="K1900" i="2" s="1"/>
  <c r="C1901" i="2"/>
  <c r="K1901" i="2" s="1"/>
  <c r="C1902" i="2"/>
  <c r="K1902" i="2" s="1"/>
  <c r="C1903" i="2"/>
  <c r="K1903" i="2" s="1"/>
  <c r="C1904" i="2"/>
  <c r="K1904" i="2" s="1"/>
  <c r="C1905" i="2"/>
  <c r="K1905" i="2" s="1"/>
  <c r="C1906" i="2"/>
  <c r="K1906" i="2" s="1"/>
  <c r="C1907" i="2"/>
  <c r="K1907" i="2" s="1"/>
  <c r="C1908" i="2"/>
  <c r="K1908" i="2" s="1"/>
  <c r="C1909" i="2"/>
  <c r="K1909" i="2" s="1"/>
  <c r="C1910" i="2"/>
  <c r="K1910" i="2" s="1"/>
  <c r="C1911" i="2"/>
  <c r="K1911" i="2" s="1"/>
  <c r="C1912" i="2"/>
  <c r="K1912" i="2" s="1"/>
  <c r="C1913" i="2"/>
  <c r="K1913" i="2" s="1"/>
  <c r="C1914" i="2"/>
  <c r="K1914" i="2" s="1"/>
  <c r="C1915" i="2"/>
  <c r="K1915" i="2" s="1"/>
  <c r="C1916" i="2"/>
  <c r="K1916" i="2" s="1"/>
  <c r="C1917" i="2"/>
  <c r="K1917" i="2" s="1"/>
  <c r="C1918" i="2"/>
  <c r="K1918" i="2" s="1"/>
  <c r="C1919" i="2"/>
  <c r="K1919" i="2" s="1"/>
  <c r="C1920" i="2"/>
  <c r="K1920" i="2" s="1"/>
  <c r="C1921" i="2"/>
  <c r="K1921" i="2" s="1"/>
  <c r="C1922" i="2"/>
  <c r="K1922" i="2" s="1"/>
  <c r="C1923" i="2"/>
  <c r="K1923" i="2" s="1"/>
  <c r="C1924" i="2"/>
  <c r="K1924" i="2" s="1"/>
  <c r="C1925" i="2"/>
  <c r="K1925" i="2" s="1"/>
  <c r="C1926" i="2"/>
  <c r="K1926" i="2" s="1"/>
  <c r="C1927" i="2"/>
  <c r="K1927" i="2" s="1"/>
  <c r="C1928" i="2"/>
  <c r="K1928" i="2" s="1"/>
  <c r="C1929" i="2"/>
  <c r="K1929" i="2" s="1"/>
  <c r="C1930" i="2"/>
  <c r="K1930" i="2" s="1"/>
  <c r="C1931" i="2"/>
  <c r="K1931" i="2" s="1"/>
  <c r="C1932" i="2"/>
  <c r="K1932" i="2" s="1"/>
  <c r="C1933" i="2"/>
  <c r="K1933" i="2" s="1"/>
  <c r="C1934" i="2"/>
  <c r="K1934" i="2" s="1"/>
  <c r="C1935" i="2"/>
  <c r="K1935" i="2" s="1"/>
  <c r="C1936" i="2"/>
  <c r="K1936" i="2" s="1"/>
  <c r="C1937" i="2"/>
  <c r="K1937" i="2" s="1"/>
  <c r="C1938" i="2"/>
  <c r="K1938" i="2" s="1"/>
  <c r="C1939" i="2"/>
  <c r="K1939" i="2" s="1"/>
  <c r="C1940" i="2"/>
  <c r="K1940" i="2" s="1"/>
  <c r="C1941" i="2"/>
  <c r="K1941" i="2" s="1"/>
  <c r="C1942" i="2"/>
  <c r="K1942" i="2" s="1"/>
  <c r="C1943" i="2"/>
  <c r="K1943" i="2" s="1"/>
  <c r="C1944" i="2"/>
  <c r="K1944" i="2" s="1"/>
  <c r="C1945" i="2"/>
  <c r="K1945" i="2" s="1"/>
  <c r="C1946" i="2"/>
  <c r="K1946" i="2" s="1"/>
  <c r="C1947" i="2"/>
  <c r="K1947" i="2" s="1"/>
  <c r="C1948" i="2"/>
  <c r="K1948" i="2" s="1"/>
  <c r="C1949" i="2"/>
  <c r="K1949" i="2" s="1"/>
  <c r="C1950" i="2"/>
  <c r="K1950" i="2" s="1"/>
  <c r="C1951" i="2"/>
  <c r="K1951" i="2" s="1"/>
  <c r="C1952" i="2"/>
  <c r="K1952" i="2" s="1"/>
  <c r="C1953" i="2"/>
  <c r="K1953" i="2" s="1"/>
  <c r="C1954" i="2"/>
  <c r="K1954" i="2" s="1"/>
  <c r="C1955" i="2"/>
  <c r="K1955" i="2" s="1"/>
  <c r="C1956" i="2"/>
  <c r="K1956" i="2" s="1"/>
  <c r="C1957" i="2"/>
  <c r="K1957" i="2" s="1"/>
  <c r="C1958" i="2"/>
  <c r="K1958" i="2" s="1"/>
  <c r="C1959" i="2"/>
  <c r="K1959" i="2" s="1"/>
  <c r="C1960" i="2"/>
  <c r="K1960" i="2" s="1"/>
  <c r="C1961" i="2"/>
  <c r="K1961" i="2" s="1"/>
  <c r="C1962" i="2"/>
  <c r="K1962" i="2" s="1"/>
  <c r="C1963" i="2"/>
  <c r="K1963" i="2" s="1"/>
  <c r="C1964" i="2"/>
  <c r="K1964" i="2" s="1"/>
  <c r="C1965" i="2"/>
  <c r="K1965" i="2" s="1"/>
  <c r="C1966" i="2"/>
  <c r="K1966" i="2" s="1"/>
  <c r="C1967" i="2"/>
  <c r="K1967" i="2" s="1"/>
  <c r="C1968" i="2"/>
  <c r="K1968" i="2" s="1"/>
  <c r="C1969" i="2"/>
  <c r="K1969" i="2" s="1"/>
  <c r="C1970" i="2"/>
  <c r="K1970" i="2" s="1"/>
  <c r="C1971" i="2"/>
  <c r="K1971" i="2" s="1"/>
  <c r="C1972" i="2"/>
  <c r="K1972" i="2" s="1"/>
  <c r="C1973" i="2"/>
  <c r="K1973" i="2" s="1"/>
  <c r="C1974" i="2"/>
  <c r="K1974" i="2" s="1"/>
  <c r="C1975" i="2"/>
  <c r="K1975" i="2" s="1"/>
  <c r="C1976" i="2"/>
  <c r="K1976" i="2" s="1"/>
  <c r="C1977" i="2"/>
  <c r="K1977" i="2" s="1"/>
  <c r="C1978" i="2"/>
  <c r="K1978" i="2" s="1"/>
  <c r="C1979" i="2"/>
  <c r="K1979" i="2" s="1"/>
  <c r="C1980" i="2"/>
  <c r="K1980" i="2" s="1"/>
  <c r="C1981" i="2"/>
  <c r="K1981" i="2" s="1"/>
  <c r="C1982" i="2"/>
  <c r="K1982" i="2" s="1"/>
  <c r="C1983" i="2"/>
  <c r="K1983" i="2" s="1"/>
  <c r="C1984" i="2"/>
  <c r="K1984" i="2" s="1"/>
  <c r="C1985" i="2"/>
  <c r="K1985" i="2" s="1"/>
  <c r="C1986" i="2"/>
  <c r="K1986" i="2" s="1"/>
  <c r="C1987" i="2"/>
  <c r="K1987" i="2" s="1"/>
  <c r="C1988" i="2"/>
  <c r="K1988" i="2" s="1"/>
  <c r="C1989" i="2"/>
  <c r="K1989" i="2" s="1"/>
  <c r="C1990" i="2"/>
  <c r="K1990" i="2" s="1"/>
  <c r="C1991" i="2"/>
  <c r="K1991" i="2" s="1"/>
  <c r="C1992" i="2"/>
  <c r="K1992" i="2" s="1"/>
  <c r="C1993" i="2"/>
  <c r="K1993" i="2" s="1"/>
  <c r="C1994" i="2"/>
  <c r="K1994" i="2" s="1"/>
  <c r="C1995" i="2"/>
  <c r="K1995" i="2" s="1"/>
  <c r="C1996" i="2"/>
  <c r="K1996" i="2" s="1"/>
  <c r="C1997" i="2"/>
  <c r="K1997" i="2" s="1"/>
  <c r="C1998" i="2"/>
  <c r="K1998" i="2" s="1"/>
  <c r="C1999" i="2"/>
  <c r="K1999" i="2" s="1"/>
  <c r="C2000" i="2"/>
  <c r="K2000" i="2" s="1"/>
  <c r="C2001" i="2"/>
  <c r="K2001" i="2" s="1"/>
  <c r="C2002" i="2"/>
  <c r="K2002" i="2" s="1"/>
  <c r="C2003" i="2"/>
  <c r="K2003" i="2" s="1"/>
  <c r="C2004" i="2"/>
  <c r="K2004" i="2" s="1"/>
  <c r="C2005" i="2"/>
  <c r="K2005" i="2" s="1"/>
  <c r="C2006" i="2"/>
  <c r="K2006" i="2" s="1"/>
  <c r="C2007" i="2"/>
  <c r="K2007" i="2" s="1"/>
  <c r="C2008" i="2"/>
  <c r="K2008" i="2" s="1"/>
  <c r="C2009" i="2"/>
  <c r="K2009" i="2" s="1"/>
  <c r="C2010" i="2"/>
  <c r="K2010" i="2" s="1"/>
  <c r="C2011" i="2"/>
  <c r="K2011" i="2" s="1"/>
  <c r="C2012" i="2"/>
  <c r="K2012" i="2" s="1"/>
  <c r="C2013" i="2"/>
  <c r="K2013" i="2" s="1"/>
  <c r="C2014" i="2"/>
  <c r="K2014" i="2" s="1"/>
  <c r="C2015" i="2"/>
  <c r="K2015" i="2" s="1"/>
  <c r="C2016" i="2"/>
  <c r="K2016" i="2" s="1"/>
  <c r="C2017" i="2"/>
  <c r="K2017" i="2" s="1"/>
  <c r="C2018" i="2"/>
  <c r="K2018" i="2" s="1"/>
  <c r="C2019" i="2"/>
  <c r="K2019" i="2" s="1"/>
  <c r="C2020" i="2"/>
  <c r="K2020" i="2" s="1"/>
  <c r="C2021" i="2"/>
  <c r="K2021" i="2" s="1"/>
  <c r="C2022" i="2"/>
  <c r="K2022" i="2" s="1"/>
  <c r="C2023" i="2"/>
  <c r="K2023" i="2" s="1"/>
  <c r="C2024" i="2"/>
  <c r="K2024" i="2" s="1"/>
  <c r="C2025" i="2"/>
  <c r="K2025" i="2" s="1"/>
  <c r="C2026" i="2"/>
  <c r="K2026" i="2" s="1"/>
  <c r="C2027" i="2"/>
  <c r="K2027" i="2" s="1"/>
  <c r="C2028" i="2"/>
  <c r="K2028" i="2" s="1"/>
  <c r="C2029" i="2"/>
  <c r="K2029" i="2" s="1"/>
  <c r="C2030" i="2"/>
  <c r="K2030" i="2" s="1"/>
  <c r="C2031" i="2"/>
  <c r="K2031" i="2" s="1"/>
  <c r="C2032" i="2"/>
  <c r="K2032" i="2" s="1"/>
  <c r="C2033" i="2"/>
  <c r="K2033" i="2" s="1"/>
  <c r="C2034" i="2"/>
  <c r="K2034" i="2" s="1"/>
  <c r="C2035" i="2"/>
  <c r="K2035" i="2" s="1"/>
  <c r="C2036" i="2"/>
  <c r="K2036" i="2" s="1"/>
  <c r="C2037" i="2"/>
  <c r="K2037" i="2" s="1"/>
  <c r="C2038" i="2"/>
  <c r="K2038" i="2" s="1"/>
  <c r="C2039" i="2"/>
  <c r="K2039" i="2" s="1"/>
  <c r="C2040" i="2"/>
  <c r="K2040" i="2" s="1"/>
  <c r="C2041" i="2"/>
  <c r="K2041" i="2" s="1"/>
  <c r="C2042" i="2"/>
  <c r="K2042" i="2" s="1"/>
  <c r="C2043" i="2"/>
  <c r="K2043" i="2" s="1"/>
  <c r="C2044" i="2"/>
  <c r="K2044" i="2" s="1"/>
  <c r="C2045" i="2"/>
  <c r="K2045" i="2" s="1"/>
  <c r="C2046" i="2"/>
  <c r="K2046" i="2" s="1"/>
  <c r="C2047" i="2"/>
  <c r="K2047" i="2" s="1"/>
  <c r="C2048" i="2"/>
  <c r="K2048" i="2" s="1"/>
  <c r="C2049" i="2"/>
  <c r="K2049" i="2" s="1"/>
  <c r="C2050" i="2"/>
  <c r="K2050" i="2" s="1"/>
  <c r="C2051" i="2"/>
  <c r="K2051" i="2" s="1"/>
  <c r="C2052" i="2"/>
  <c r="K2052" i="2" s="1"/>
  <c r="C2053" i="2"/>
  <c r="K2053" i="2" s="1"/>
  <c r="C2054" i="2"/>
  <c r="K2054" i="2" s="1"/>
  <c r="C2055" i="2"/>
  <c r="K2055" i="2" s="1"/>
  <c r="C2056" i="2"/>
  <c r="K2056" i="2" s="1"/>
  <c r="C2057" i="2"/>
  <c r="K2057" i="2" s="1"/>
  <c r="C2058" i="2"/>
  <c r="K2058" i="2" s="1"/>
  <c r="C2059" i="2"/>
  <c r="K2059" i="2" s="1"/>
  <c r="C2060" i="2"/>
  <c r="K2060" i="2" s="1"/>
  <c r="C2061" i="2"/>
  <c r="K2061" i="2" s="1"/>
  <c r="C2062" i="2"/>
  <c r="K2062" i="2" s="1"/>
  <c r="C2063" i="2"/>
  <c r="K2063" i="2" s="1"/>
  <c r="C2064" i="2"/>
  <c r="K2064" i="2" s="1"/>
  <c r="C2065" i="2"/>
  <c r="K2065" i="2" s="1"/>
  <c r="C2066" i="2"/>
  <c r="K2066" i="2" s="1"/>
  <c r="C2067" i="2"/>
  <c r="K2067" i="2" s="1"/>
  <c r="C2068" i="2"/>
  <c r="K2068" i="2" s="1"/>
  <c r="C2069" i="2"/>
  <c r="K2069" i="2" s="1"/>
  <c r="C2070" i="2"/>
  <c r="K2070" i="2" s="1"/>
  <c r="C2071" i="2"/>
  <c r="K2071" i="2" s="1"/>
  <c r="C2072" i="2"/>
  <c r="K2072" i="2" s="1"/>
  <c r="C2073" i="2"/>
  <c r="K2073" i="2" s="1"/>
  <c r="C2074" i="2"/>
  <c r="K2074" i="2" s="1"/>
  <c r="C2075" i="2"/>
  <c r="K2075" i="2" s="1"/>
  <c r="C2076" i="2"/>
  <c r="K2076" i="2" s="1"/>
  <c r="C2077" i="2"/>
  <c r="K2077" i="2" s="1"/>
  <c r="C2078" i="2"/>
  <c r="K2078" i="2" s="1"/>
  <c r="C2079" i="2"/>
  <c r="K2079" i="2" s="1"/>
  <c r="C2080" i="2"/>
  <c r="K2080" i="2" s="1"/>
  <c r="C2081" i="2"/>
  <c r="K2081" i="2" s="1"/>
  <c r="C2082" i="2"/>
  <c r="K2082" i="2" s="1"/>
  <c r="C2083" i="2"/>
  <c r="K2083" i="2" s="1"/>
  <c r="C2084" i="2"/>
  <c r="K2084" i="2" s="1"/>
  <c r="C2085" i="2"/>
  <c r="K2085" i="2" s="1"/>
  <c r="C2086" i="2"/>
  <c r="K2086" i="2" s="1"/>
  <c r="C2087" i="2"/>
  <c r="K2087" i="2" s="1"/>
  <c r="C2088" i="2"/>
  <c r="K2088" i="2" s="1"/>
  <c r="C2089" i="2"/>
  <c r="K2089" i="2" s="1"/>
  <c r="C2090" i="2"/>
  <c r="K2090" i="2" s="1"/>
  <c r="C2091" i="2"/>
  <c r="K2091" i="2" s="1"/>
  <c r="C2092" i="2"/>
  <c r="K2092" i="2" s="1"/>
  <c r="C2093" i="2"/>
  <c r="K2093" i="2" s="1"/>
  <c r="C2094" i="2"/>
  <c r="K2094" i="2" s="1"/>
  <c r="C2095" i="2"/>
  <c r="K2095" i="2" s="1"/>
  <c r="C2096" i="2"/>
  <c r="K2096" i="2" s="1"/>
  <c r="C2097" i="2"/>
  <c r="K2097" i="2" s="1"/>
  <c r="C2098" i="2"/>
  <c r="K2098" i="2" s="1"/>
  <c r="C2099" i="2"/>
  <c r="K2099" i="2" s="1"/>
  <c r="C2100" i="2"/>
  <c r="K2100" i="2" s="1"/>
  <c r="C2101" i="2"/>
  <c r="K2101" i="2" s="1"/>
  <c r="C2102" i="2"/>
  <c r="K2102" i="2" s="1"/>
  <c r="C2103" i="2"/>
  <c r="K2103" i="2" s="1"/>
  <c r="C2104" i="2"/>
  <c r="K2104" i="2" s="1"/>
  <c r="C2105" i="2"/>
  <c r="K2105" i="2" s="1"/>
  <c r="C2106" i="2"/>
  <c r="K2106" i="2" s="1"/>
  <c r="C2107" i="2"/>
  <c r="K2107" i="2" s="1"/>
  <c r="C2108" i="2"/>
  <c r="K2108" i="2" s="1"/>
  <c r="C2109" i="2"/>
  <c r="K2109" i="2" s="1"/>
  <c r="C2110" i="2"/>
  <c r="K2110" i="2" s="1"/>
  <c r="C2111" i="2"/>
  <c r="K2111" i="2" s="1"/>
  <c r="C2112" i="2"/>
  <c r="K2112" i="2" s="1"/>
  <c r="C2113" i="2"/>
  <c r="K2113" i="2" s="1"/>
  <c r="C2114" i="2"/>
  <c r="K2114" i="2" s="1"/>
  <c r="C2115" i="2"/>
  <c r="K2115" i="2" s="1"/>
  <c r="C2116" i="2"/>
  <c r="K2116" i="2" s="1"/>
  <c r="C2117" i="2"/>
  <c r="K2117" i="2" s="1"/>
  <c r="C2118" i="2"/>
  <c r="K2118" i="2" s="1"/>
  <c r="C2119" i="2"/>
  <c r="K2119" i="2" s="1"/>
  <c r="C2120" i="2"/>
  <c r="K2120" i="2" s="1"/>
  <c r="C2121" i="2"/>
  <c r="K2121" i="2" s="1"/>
  <c r="C2122" i="2"/>
  <c r="K2122" i="2" s="1"/>
  <c r="C2123" i="2"/>
  <c r="K2123" i="2" s="1"/>
  <c r="C2124" i="2"/>
  <c r="K2124" i="2" s="1"/>
  <c r="C2125" i="2"/>
  <c r="K2125" i="2" s="1"/>
  <c r="C2126" i="2"/>
  <c r="K2126" i="2" s="1"/>
  <c r="C2127" i="2"/>
  <c r="K2127" i="2" s="1"/>
  <c r="C2128" i="2"/>
  <c r="K2128" i="2" s="1"/>
  <c r="C2129" i="2"/>
  <c r="K2129" i="2" s="1"/>
  <c r="C2130" i="2"/>
  <c r="K2130" i="2" s="1"/>
  <c r="C2131" i="2"/>
  <c r="K2131" i="2" s="1"/>
  <c r="C2132" i="2"/>
  <c r="K2132" i="2" s="1"/>
  <c r="C2133" i="2"/>
  <c r="K2133" i="2" s="1"/>
  <c r="C2134" i="2"/>
  <c r="K2134" i="2" s="1"/>
  <c r="C2135" i="2"/>
  <c r="K2135" i="2" s="1"/>
  <c r="C2136" i="2"/>
  <c r="K2136" i="2" s="1"/>
  <c r="C2137" i="2"/>
  <c r="K2137" i="2" s="1"/>
  <c r="C2138" i="2"/>
  <c r="K2138" i="2" s="1"/>
  <c r="C2139" i="2"/>
  <c r="K2139" i="2" s="1"/>
  <c r="C2140" i="2"/>
  <c r="K2140" i="2" s="1"/>
  <c r="C2141" i="2"/>
  <c r="K2141" i="2" s="1"/>
  <c r="C2142" i="2"/>
  <c r="K2142" i="2" s="1"/>
  <c r="C2143" i="2"/>
  <c r="K2143" i="2" s="1"/>
  <c r="C2144" i="2"/>
  <c r="K2144" i="2" s="1"/>
  <c r="C2145" i="2"/>
  <c r="K2145" i="2" s="1"/>
  <c r="C2146" i="2"/>
  <c r="K2146" i="2" s="1"/>
  <c r="C2147" i="2"/>
  <c r="K2147" i="2" s="1"/>
  <c r="C2148" i="2"/>
  <c r="K2148" i="2" s="1"/>
  <c r="C2149" i="2"/>
  <c r="K2149" i="2" s="1"/>
  <c r="C2150" i="2"/>
  <c r="K2150" i="2" s="1"/>
  <c r="C2151" i="2"/>
  <c r="K2151" i="2" s="1"/>
  <c r="C2152" i="2"/>
  <c r="K2152" i="2" s="1"/>
  <c r="C2153" i="2"/>
  <c r="K2153" i="2" s="1"/>
  <c r="C2154" i="2"/>
  <c r="K2154" i="2" s="1"/>
  <c r="C2155" i="2"/>
  <c r="K2155" i="2" s="1"/>
  <c r="C2156" i="2"/>
  <c r="K2156" i="2" s="1"/>
  <c r="C2157" i="2"/>
  <c r="K2157" i="2" s="1"/>
  <c r="C2158" i="2"/>
  <c r="K2158" i="2" s="1"/>
  <c r="C2159" i="2"/>
  <c r="K2159" i="2" s="1"/>
  <c r="C2160" i="2"/>
  <c r="K2160" i="2" s="1"/>
  <c r="C2161" i="2"/>
  <c r="K2161" i="2" s="1"/>
  <c r="C2162" i="2"/>
  <c r="K2162" i="2" s="1"/>
  <c r="C2163" i="2"/>
  <c r="K2163" i="2" s="1"/>
  <c r="C2164" i="2"/>
  <c r="K2164" i="2" s="1"/>
  <c r="C2165" i="2"/>
  <c r="K2165" i="2" s="1"/>
  <c r="C2166" i="2"/>
  <c r="K2166" i="2" s="1"/>
  <c r="C2167" i="2"/>
  <c r="K2167" i="2" s="1"/>
  <c r="C2168" i="2"/>
  <c r="K2168" i="2" s="1"/>
  <c r="C2169" i="2"/>
  <c r="K2169" i="2" s="1"/>
  <c r="C2170" i="2"/>
  <c r="K2170" i="2" s="1"/>
  <c r="C2171" i="2"/>
  <c r="K2171" i="2" s="1"/>
  <c r="C2172" i="2"/>
  <c r="K2172" i="2" s="1"/>
  <c r="C2173" i="2"/>
  <c r="K2173" i="2" s="1"/>
  <c r="C2174" i="2"/>
  <c r="K2174" i="2" s="1"/>
  <c r="C2175" i="2"/>
  <c r="K2175" i="2" s="1"/>
  <c r="C2176" i="2"/>
  <c r="K2176" i="2" s="1"/>
  <c r="C2177" i="2"/>
  <c r="K2177" i="2" s="1"/>
  <c r="C2178" i="2"/>
  <c r="K2178" i="2" s="1"/>
  <c r="C2179" i="2"/>
  <c r="K2179" i="2" s="1"/>
  <c r="C2180" i="2"/>
  <c r="K2180" i="2" s="1"/>
  <c r="C2181" i="2"/>
  <c r="K2181" i="2" s="1"/>
  <c r="C2182" i="2"/>
  <c r="K2182" i="2" s="1"/>
  <c r="C2183" i="2"/>
  <c r="K2183" i="2" s="1"/>
  <c r="C2184" i="2"/>
  <c r="K2184" i="2" s="1"/>
  <c r="C2185" i="2"/>
  <c r="K2185" i="2" s="1"/>
  <c r="C2186" i="2"/>
  <c r="K2186" i="2" s="1"/>
  <c r="C2187" i="2"/>
  <c r="K2187" i="2" s="1"/>
  <c r="C2188" i="2"/>
  <c r="K2188" i="2" s="1"/>
  <c r="C2189" i="2"/>
  <c r="K2189" i="2" s="1"/>
  <c r="C2190" i="2"/>
  <c r="K2190" i="2" s="1"/>
  <c r="C2191" i="2"/>
  <c r="K2191" i="2" s="1"/>
  <c r="C2192" i="2"/>
  <c r="K2192" i="2" s="1"/>
  <c r="C2193" i="2"/>
  <c r="K2193" i="2" s="1"/>
  <c r="C2194" i="2"/>
  <c r="K2194" i="2" s="1"/>
  <c r="C2195" i="2"/>
  <c r="K2195" i="2" s="1"/>
  <c r="C2196" i="2"/>
  <c r="K2196" i="2" s="1"/>
  <c r="C2197" i="2"/>
  <c r="K2197" i="2" s="1"/>
  <c r="C2198" i="2"/>
  <c r="K2198" i="2" s="1"/>
  <c r="C2199" i="2"/>
  <c r="K2199" i="2" s="1"/>
  <c r="C2200" i="2"/>
  <c r="K2200" i="2" s="1"/>
  <c r="C2201" i="2"/>
  <c r="K2201" i="2" s="1"/>
  <c r="C2202" i="2"/>
  <c r="K2202" i="2" s="1"/>
  <c r="C2203" i="2"/>
  <c r="K2203" i="2" s="1"/>
  <c r="C2204" i="2"/>
  <c r="K2204" i="2" s="1"/>
  <c r="C2205" i="2"/>
  <c r="K2205" i="2" s="1"/>
  <c r="C2206" i="2"/>
  <c r="K2206" i="2" s="1"/>
  <c r="C2207" i="2"/>
  <c r="K2207" i="2" s="1"/>
  <c r="C2208" i="2"/>
  <c r="K2208" i="2" s="1"/>
  <c r="C2209" i="2"/>
  <c r="K2209" i="2" s="1"/>
  <c r="C2210" i="2"/>
  <c r="K2210" i="2" s="1"/>
  <c r="C2211" i="2"/>
  <c r="K2211" i="2" s="1"/>
  <c r="C2212" i="2"/>
  <c r="K2212" i="2" s="1"/>
  <c r="C2213" i="2"/>
  <c r="K2213" i="2" s="1"/>
  <c r="C2214" i="2"/>
  <c r="K2214" i="2" s="1"/>
  <c r="C2215" i="2"/>
  <c r="K2215" i="2" s="1"/>
  <c r="C2216" i="2"/>
  <c r="K2216" i="2" s="1"/>
  <c r="C2217" i="2"/>
  <c r="K2217" i="2" s="1"/>
  <c r="C2218" i="2"/>
  <c r="K2218" i="2" s="1"/>
  <c r="C2219" i="2"/>
  <c r="K2219" i="2" s="1"/>
  <c r="C2220" i="2"/>
  <c r="K2220" i="2" s="1"/>
  <c r="C2221" i="2"/>
  <c r="K2221" i="2" s="1"/>
  <c r="C2222" i="2"/>
  <c r="K2222" i="2" s="1"/>
  <c r="C2223" i="2"/>
  <c r="K2223" i="2" s="1"/>
  <c r="C2224" i="2"/>
  <c r="K2224" i="2" s="1"/>
  <c r="C2225" i="2"/>
  <c r="K2225" i="2" s="1"/>
  <c r="C2226" i="2"/>
  <c r="K2226" i="2" s="1"/>
  <c r="C2227" i="2"/>
  <c r="K2227" i="2" s="1"/>
  <c r="C2228" i="2"/>
  <c r="K2228" i="2" s="1"/>
  <c r="C2229" i="2"/>
  <c r="K2229" i="2" s="1"/>
  <c r="C2230" i="2"/>
  <c r="K2230" i="2" s="1"/>
  <c r="C2231" i="2"/>
  <c r="K2231" i="2" s="1"/>
  <c r="C2232" i="2"/>
  <c r="K2232" i="2" s="1"/>
  <c r="C2233" i="2"/>
  <c r="K2233" i="2" s="1"/>
  <c r="C2234" i="2"/>
  <c r="K2234" i="2" s="1"/>
  <c r="C2235" i="2"/>
  <c r="K2235" i="2" s="1"/>
  <c r="C2236" i="2"/>
  <c r="K2236" i="2" s="1"/>
  <c r="C2237" i="2"/>
  <c r="K2237" i="2" s="1"/>
  <c r="C2238" i="2"/>
  <c r="K2238" i="2" s="1"/>
  <c r="C2239" i="2"/>
  <c r="K2239" i="2" s="1"/>
  <c r="C2240" i="2"/>
  <c r="K2240" i="2" s="1"/>
  <c r="C2241" i="2"/>
  <c r="K2241" i="2" s="1"/>
  <c r="C2242" i="2"/>
  <c r="K2242" i="2" s="1"/>
  <c r="C2243" i="2"/>
  <c r="K2243" i="2" s="1"/>
  <c r="C2244" i="2"/>
  <c r="K2244" i="2" s="1"/>
  <c r="C2245" i="2"/>
  <c r="K2245" i="2" s="1"/>
  <c r="C2246" i="2"/>
  <c r="K2246" i="2" s="1"/>
  <c r="C2247" i="2"/>
  <c r="K2247" i="2" s="1"/>
  <c r="C2248" i="2"/>
  <c r="K2248" i="2" s="1"/>
  <c r="C2249" i="2"/>
  <c r="K2249" i="2" s="1"/>
  <c r="C2250" i="2"/>
  <c r="K2250" i="2" s="1"/>
  <c r="C2251" i="2"/>
  <c r="K2251" i="2" s="1"/>
  <c r="C2252" i="2"/>
  <c r="K2252" i="2" s="1"/>
  <c r="C2253" i="2"/>
  <c r="K2253" i="2" s="1"/>
  <c r="C2254" i="2"/>
  <c r="K2254" i="2" s="1"/>
  <c r="C2255" i="2"/>
  <c r="K2255" i="2" s="1"/>
  <c r="C2256" i="2"/>
  <c r="K2256" i="2" s="1"/>
  <c r="C2257" i="2"/>
  <c r="K2257" i="2" s="1"/>
  <c r="C2258" i="2"/>
  <c r="K2258" i="2" s="1"/>
  <c r="C2259" i="2"/>
  <c r="K2259" i="2" s="1"/>
  <c r="C2260" i="2"/>
  <c r="K2260" i="2" s="1"/>
  <c r="C2261" i="2"/>
  <c r="K2261" i="2" s="1"/>
  <c r="C2262" i="2"/>
  <c r="K2262" i="2" s="1"/>
  <c r="C2263" i="2"/>
  <c r="K2263" i="2" s="1"/>
  <c r="C2264" i="2"/>
  <c r="K2264" i="2" s="1"/>
  <c r="C2265" i="2"/>
  <c r="K2265" i="2" s="1"/>
  <c r="C2266" i="2"/>
  <c r="K2266" i="2" s="1"/>
  <c r="C2267" i="2"/>
  <c r="K2267" i="2" s="1"/>
  <c r="C2268" i="2"/>
  <c r="K2268" i="2" s="1"/>
  <c r="C2269" i="2"/>
  <c r="K2269" i="2" s="1"/>
  <c r="C2270" i="2"/>
  <c r="K2270" i="2" s="1"/>
  <c r="C2271" i="2"/>
  <c r="K2271" i="2" s="1"/>
  <c r="C2272" i="2"/>
  <c r="K2272" i="2" s="1"/>
  <c r="C2273" i="2"/>
  <c r="K2273" i="2" s="1"/>
  <c r="C2274" i="2"/>
  <c r="K2274" i="2" s="1"/>
  <c r="C2275" i="2"/>
  <c r="K2275" i="2" s="1"/>
  <c r="C2276" i="2"/>
  <c r="K2276" i="2" s="1"/>
  <c r="C2277" i="2"/>
  <c r="K2277" i="2" s="1"/>
  <c r="C2278" i="2"/>
  <c r="K2278" i="2" s="1"/>
  <c r="C2279" i="2"/>
  <c r="K2279" i="2" s="1"/>
  <c r="C2280" i="2"/>
  <c r="K2280" i="2" s="1"/>
  <c r="C2281" i="2"/>
  <c r="K2281" i="2" s="1"/>
  <c r="C2282" i="2"/>
  <c r="K2282" i="2" s="1"/>
  <c r="C2283" i="2"/>
  <c r="K2283" i="2" s="1"/>
  <c r="C2284" i="2"/>
  <c r="K2284" i="2" s="1"/>
  <c r="C2285" i="2"/>
  <c r="K2285" i="2" s="1"/>
  <c r="C2286" i="2"/>
  <c r="K2286" i="2" s="1"/>
  <c r="C2287" i="2"/>
  <c r="K2287" i="2" s="1"/>
  <c r="C2288" i="2"/>
  <c r="K2288" i="2" s="1"/>
  <c r="C2289" i="2"/>
  <c r="K2289" i="2" s="1"/>
  <c r="C2290" i="2"/>
  <c r="K2290" i="2" s="1"/>
  <c r="C2291" i="2"/>
  <c r="K2291" i="2" s="1"/>
  <c r="C2292" i="2"/>
  <c r="K2292" i="2" s="1"/>
  <c r="C2293" i="2"/>
  <c r="K2293" i="2" s="1"/>
  <c r="C2294" i="2"/>
  <c r="K2294" i="2" s="1"/>
  <c r="C2295" i="2"/>
  <c r="K2295" i="2" s="1"/>
  <c r="C2296" i="2"/>
  <c r="K2296" i="2" s="1"/>
  <c r="C2297" i="2"/>
  <c r="K2297" i="2" s="1"/>
  <c r="C2298" i="2"/>
  <c r="K2298" i="2" s="1"/>
  <c r="C2299" i="2"/>
  <c r="K2299" i="2" s="1"/>
  <c r="C2300" i="2"/>
  <c r="K2300" i="2" s="1"/>
  <c r="C2301" i="2"/>
  <c r="K2301" i="2" s="1"/>
  <c r="C2302" i="2"/>
  <c r="K2302" i="2" s="1"/>
  <c r="C2303" i="2"/>
  <c r="K2303" i="2" s="1"/>
  <c r="C2304" i="2"/>
  <c r="K2304" i="2" s="1"/>
  <c r="C2305" i="2"/>
  <c r="K2305" i="2" s="1"/>
  <c r="C2306" i="2"/>
  <c r="K2306" i="2" s="1"/>
  <c r="C2307" i="2"/>
  <c r="K2307" i="2" s="1"/>
  <c r="C2308" i="2"/>
  <c r="K2308" i="2" s="1"/>
  <c r="C2309" i="2"/>
  <c r="K2309" i="2" s="1"/>
  <c r="C2310" i="2"/>
  <c r="K2310" i="2" s="1"/>
  <c r="C2311" i="2"/>
  <c r="K2311" i="2" s="1"/>
  <c r="C2312" i="2"/>
  <c r="K2312" i="2" s="1"/>
  <c r="C2313" i="2"/>
  <c r="K2313" i="2" s="1"/>
  <c r="C2314" i="2"/>
  <c r="K2314" i="2" s="1"/>
  <c r="C2315" i="2"/>
  <c r="K2315" i="2" s="1"/>
  <c r="C2316" i="2"/>
  <c r="K2316" i="2" s="1"/>
  <c r="C2317" i="2"/>
  <c r="K2317" i="2" s="1"/>
  <c r="C2318" i="2"/>
  <c r="K2318" i="2" s="1"/>
  <c r="C2319" i="2"/>
  <c r="K2319" i="2" s="1"/>
  <c r="C2320" i="2"/>
  <c r="K2320" i="2" s="1"/>
  <c r="C2321" i="2"/>
  <c r="K2321" i="2" s="1"/>
  <c r="C2322" i="2"/>
  <c r="K2322" i="2" s="1"/>
  <c r="C2323" i="2"/>
  <c r="K2323" i="2" s="1"/>
  <c r="C2324" i="2"/>
  <c r="K2324" i="2" s="1"/>
  <c r="C2325" i="2"/>
  <c r="K2325" i="2" s="1"/>
  <c r="C2326" i="2"/>
  <c r="K2326" i="2" s="1"/>
  <c r="C2327" i="2"/>
  <c r="K2327" i="2" s="1"/>
  <c r="C2328" i="2"/>
  <c r="K2328" i="2" s="1"/>
  <c r="C2329" i="2"/>
  <c r="K2329" i="2" s="1"/>
  <c r="C2330" i="2"/>
  <c r="K2330" i="2" s="1"/>
  <c r="C2331" i="2"/>
  <c r="K2331" i="2" s="1"/>
  <c r="C2332" i="2"/>
  <c r="K2332" i="2" s="1"/>
  <c r="C2333" i="2"/>
  <c r="K2333" i="2" s="1"/>
  <c r="C2334" i="2"/>
  <c r="K2334" i="2" s="1"/>
  <c r="C2335" i="2"/>
  <c r="K2335" i="2" s="1"/>
  <c r="C2336" i="2"/>
  <c r="K2336" i="2" s="1"/>
  <c r="C2337" i="2"/>
  <c r="K2337" i="2" s="1"/>
  <c r="C2338" i="2"/>
  <c r="K2338" i="2" s="1"/>
  <c r="C2339" i="2"/>
  <c r="K2339" i="2" s="1"/>
  <c r="C2340" i="2"/>
  <c r="K2340" i="2" s="1"/>
  <c r="C2341" i="2"/>
  <c r="K2341" i="2" s="1"/>
  <c r="C2342" i="2"/>
  <c r="K2342" i="2" s="1"/>
  <c r="C2343" i="2"/>
  <c r="K2343" i="2" s="1"/>
  <c r="C2344" i="2"/>
  <c r="K2344" i="2" s="1"/>
  <c r="C2345" i="2"/>
  <c r="K2345" i="2" s="1"/>
  <c r="C2346" i="2"/>
  <c r="K2346" i="2" s="1"/>
  <c r="C2347" i="2"/>
  <c r="K2347" i="2" s="1"/>
  <c r="C2348" i="2"/>
  <c r="K2348" i="2" s="1"/>
  <c r="C2349" i="2"/>
  <c r="K2349" i="2" s="1"/>
  <c r="C2350" i="2"/>
  <c r="K2350" i="2" s="1"/>
  <c r="C2351" i="2"/>
  <c r="K2351" i="2" s="1"/>
  <c r="C2352" i="2"/>
  <c r="K2352" i="2" s="1"/>
  <c r="C2353" i="2"/>
  <c r="K2353" i="2" s="1"/>
  <c r="C2354" i="2"/>
  <c r="K2354" i="2" s="1"/>
  <c r="C2355" i="2"/>
  <c r="K2355" i="2" s="1"/>
  <c r="C2356" i="2"/>
  <c r="K2356" i="2" s="1"/>
  <c r="C2357" i="2"/>
  <c r="K2357" i="2" s="1"/>
  <c r="C2358" i="2"/>
  <c r="K2358" i="2" s="1"/>
  <c r="C2359" i="2"/>
  <c r="K2359" i="2" s="1"/>
  <c r="C2360" i="2"/>
  <c r="K2360" i="2" s="1"/>
  <c r="C2361" i="2"/>
  <c r="K2361" i="2" s="1"/>
  <c r="C2362" i="2"/>
  <c r="K2362" i="2" s="1"/>
  <c r="C2363" i="2"/>
  <c r="K2363" i="2" s="1"/>
  <c r="C2364" i="2"/>
  <c r="K2364" i="2" s="1"/>
  <c r="C2365" i="2"/>
  <c r="K2365" i="2" s="1"/>
  <c r="C2366" i="2"/>
  <c r="K2366" i="2" s="1"/>
  <c r="C2367" i="2"/>
  <c r="K2367" i="2" s="1"/>
  <c r="C2368" i="2"/>
  <c r="K2368" i="2" s="1"/>
  <c r="C2369" i="2"/>
  <c r="K2369" i="2" s="1"/>
  <c r="C2370" i="2"/>
  <c r="K2370" i="2" s="1"/>
  <c r="C2371" i="2"/>
  <c r="K2371" i="2" s="1"/>
  <c r="C2372" i="2"/>
  <c r="K2372" i="2" s="1"/>
  <c r="C2373" i="2"/>
  <c r="K2373" i="2" s="1"/>
  <c r="C2374" i="2"/>
  <c r="K2374" i="2" s="1"/>
  <c r="C2375" i="2"/>
  <c r="K2375" i="2" s="1"/>
  <c r="C2376" i="2"/>
  <c r="K2376" i="2" s="1"/>
  <c r="C2377" i="2"/>
  <c r="K2377" i="2" s="1"/>
  <c r="C2378" i="2"/>
  <c r="K2378" i="2" s="1"/>
  <c r="C2379" i="2"/>
  <c r="K2379" i="2" s="1"/>
  <c r="C2380" i="2"/>
  <c r="K2380" i="2" s="1"/>
  <c r="C2381" i="2"/>
  <c r="K2381" i="2" s="1"/>
  <c r="C2382" i="2"/>
  <c r="K2382" i="2" s="1"/>
  <c r="C2383" i="2"/>
  <c r="K2383" i="2" s="1"/>
  <c r="C2384" i="2"/>
  <c r="K2384" i="2" s="1"/>
  <c r="C2385" i="2"/>
  <c r="K2385" i="2" s="1"/>
  <c r="C2386" i="2"/>
  <c r="K2386" i="2" s="1"/>
  <c r="C2387" i="2"/>
  <c r="K2387" i="2" s="1"/>
  <c r="C2388" i="2"/>
  <c r="K2388" i="2" s="1"/>
  <c r="C2389" i="2"/>
  <c r="K2389" i="2" s="1"/>
  <c r="C2390" i="2"/>
  <c r="K2390" i="2" s="1"/>
  <c r="C2391" i="2"/>
  <c r="K2391" i="2" s="1"/>
  <c r="C2392" i="2"/>
  <c r="K2392" i="2" s="1"/>
  <c r="C2393" i="2"/>
  <c r="K2393" i="2" s="1"/>
  <c r="C2394" i="2"/>
  <c r="K2394" i="2" s="1"/>
  <c r="C2395" i="2"/>
  <c r="K2395" i="2" s="1"/>
  <c r="C2396" i="2"/>
  <c r="K2396" i="2" s="1"/>
  <c r="C2397" i="2"/>
  <c r="K2397" i="2" s="1"/>
  <c r="C2398" i="2"/>
  <c r="K2398" i="2" s="1"/>
  <c r="C2399" i="2"/>
  <c r="K2399" i="2" s="1"/>
  <c r="C2400" i="2"/>
  <c r="K2400" i="2" s="1"/>
  <c r="C2401" i="2"/>
  <c r="K2401" i="2" s="1"/>
  <c r="C2402" i="2"/>
  <c r="K2402" i="2" s="1"/>
  <c r="C2403" i="2"/>
  <c r="K2403" i="2" s="1"/>
  <c r="C2404" i="2"/>
  <c r="K2404" i="2" s="1"/>
  <c r="C2405" i="2"/>
  <c r="K2405" i="2" s="1"/>
  <c r="C2406" i="2"/>
  <c r="K2406" i="2" s="1"/>
  <c r="C2407" i="2"/>
  <c r="K2407" i="2" s="1"/>
  <c r="C2408" i="2"/>
  <c r="K2408" i="2" s="1"/>
  <c r="C2409" i="2"/>
  <c r="K2409" i="2" s="1"/>
  <c r="C2410" i="2"/>
  <c r="K2410" i="2" s="1"/>
  <c r="C2411" i="2"/>
  <c r="K2411" i="2" s="1"/>
  <c r="C2412" i="2"/>
  <c r="K2412" i="2" s="1"/>
  <c r="C2413" i="2"/>
  <c r="K2413" i="2" s="1"/>
  <c r="C2414" i="2"/>
  <c r="K2414" i="2" s="1"/>
  <c r="C2415" i="2"/>
  <c r="K2415" i="2" s="1"/>
  <c r="C2416" i="2"/>
  <c r="K2416" i="2" s="1"/>
  <c r="C2417" i="2"/>
  <c r="K2417" i="2" s="1"/>
  <c r="C2418" i="2"/>
  <c r="K2418" i="2" s="1"/>
  <c r="C2419" i="2"/>
  <c r="K2419" i="2" s="1"/>
  <c r="C2420" i="2"/>
  <c r="K2420" i="2" s="1"/>
  <c r="C2421" i="2"/>
  <c r="K2421" i="2" s="1"/>
  <c r="C2422" i="2"/>
  <c r="K2422" i="2" s="1"/>
  <c r="C2423" i="2"/>
  <c r="K2423" i="2" s="1"/>
  <c r="C2424" i="2"/>
  <c r="K2424" i="2" s="1"/>
  <c r="C2425" i="2"/>
  <c r="K2425" i="2" s="1"/>
  <c r="C2426" i="2"/>
  <c r="K2426" i="2" s="1"/>
  <c r="C2427" i="2"/>
  <c r="K2427" i="2" s="1"/>
  <c r="C2428" i="2"/>
  <c r="K2428" i="2" s="1"/>
  <c r="C2429" i="2"/>
  <c r="K2429" i="2" s="1"/>
  <c r="C2430" i="2"/>
  <c r="K2430" i="2" s="1"/>
  <c r="C2431" i="2"/>
  <c r="K2431" i="2" s="1"/>
  <c r="C2432" i="2"/>
  <c r="K2432" i="2" s="1"/>
  <c r="C2433" i="2"/>
  <c r="K2433" i="2" s="1"/>
  <c r="C2434" i="2"/>
  <c r="K2434" i="2" s="1"/>
  <c r="C2435" i="2"/>
  <c r="K2435" i="2" s="1"/>
  <c r="C2436" i="2"/>
  <c r="K2436" i="2" s="1"/>
  <c r="C2437" i="2"/>
  <c r="K2437" i="2" s="1"/>
  <c r="C2438" i="2"/>
  <c r="K2438" i="2" s="1"/>
  <c r="C2439" i="2"/>
  <c r="K2439" i="2" s="1"/>
  <c r="C2440" i="2"/>
  <c r="K2440" i="2" s="1"/>
  <c r="C2441" i="2"/>
  <c r="K2441" i="2" s="1"/>
  <c r="C2442" i="2"/>
  <c r="K2442" i="2" s="1"/>
  <c r="C2443" i="2"/>
  <c r="K2443" i="2" s="1"/>
  <c r="C2444" i="2"/>
  <c r="K2444" i="2" s="1"/>
  <c r="C2445" i="2"/>
  <c r="K2445" i="2" s="1"/>
  <c r="C2446" i="2"/>
  <c r="K2446" i="2" s="1"/>
  <c r="C2447" i="2"/>
  <c r="K2447" i="2" s="1"/>
  <c r="C2448" i="2"/>
  <c r="K2448" i="2" s="1"/>
  <c r="C2449" i="2"/>
  <c r="K2449" i="2" s="1"/>
  <c r="C2450" i="2"/>
  <c r="K2450" i="2" s="1"/>
  <c r="C2451" i="2"/>
  <c r="K2451" i="2" s="1"/>
  <c r="C2452" i="2"/>
  <c r="K2452" i="2" s="1"/>
  <c r="C2453" i="2"/>
  <c r="K2453" i="2" s="1"/>
  <c r="C2454" i="2"/>
  <c r="K2454" i="2" s="1"/>
  <c r="C2455" i="2"/>
  <c r="K2455" i="2" s="1"/>
  <c r="C2456" i="2"/>
  <c r="K2456" i="2" s="1"/>
  <c r="C2457" i="2"/>
  <c r="K2457" i="2" s="1"/>
  <c r="C2458" i="2"/>
  <c r="K2458" i="2" s="1"/>
  <c r="C2459" i="2"/>
  <c r="K2459" i="2" s="1"/>
  <c r="C2460" i="2"/>
  <c r="K2460" i="2" s="1"/>
  <c r="C2461" i="2"/>
  <c r="K2461" i="2" s="1"/>
  <c r="C2462" i="2"/>
  <c r="K2462" i="2" s="1"/>
  <c r="C2463" i="2"/>
  <c r="K2463" i="2" s="1"/>
  <c r="C2464" i="2"/>
  <c r="K2464" i="2" s="1"/>
  <c r="C2465" i="2"/>
  <c r="K2465" i="2" s="1"/>
  <c r="C2466" i="2"/>
  <c r="K2466" i="2" s="1"/>
  <c r="C2467" i="2"/>
  <c r="K2467" i="2" s="1"/>
  <c r="C2468" i="2"/>
  <c r="K2468" i="2" s="1"/>
  <c r="C2469" i="2"/>
  <c r="K2469" i="2" s="1"/>
  <c r="C2470" i="2"/>
  <c r="K2470" i="2" s="1"/>
  <c r="C2471" i="2"/>
  <c r="K2471" i="2" s="1"/>
  <c r="C2472" i="2"/>
  <c r="K2472" i="2" s="1"/>
  <c r="C2473" i="2"/>
  <c r="K2473" i="2" s="1"/>
  <c r="C2474" i="2"/>
  <c r="K2474" i="2" s="1"/>
  <c r="C2475" i="2"/>
  <c r="K2475" i="2" s="1"/>
  <c r="C2476" i="2"/>
  <c r="K2476" i="2" s="1"/>
  <c r="C2477" i="2"/>
  <c r="K2477" i="2" s="1"/>
  <c r="C2478" i="2"/>
  <c r="K2478" i="2" s="1"/>
  <c r="C2479" i="2"/>
  <c r="K2479" i="2" s="1"/>
  <c r="C2480" i="2"/>
  <c r="K2480" i="2" s="1"/>
  <c r="C2481" i="2"/>
  <c r="K2481" i="2" s="1"/>
  <c r="C2482" i="2"/>
  <c r="K2482" i="2" s="1"/>
  <c r="C2483" i="2"/>
  <c r="K2483" i="2" s="1"/>
  <c r="C2484" i="2"/>
  <c r="K2484" i="2" s="1"/>
  <c r="C2485" i="2"/>
  <c r="K2485" i="2" s="1"/>
  <c r="C2486" i="2"/>
  <c r="K2486" i="2" s="1"/>
  <c r="C2487" i="2"/>
  <c r="K2487" i="2" s="1"/>
  <c r="C2488" i="2"/>
  <c r="K2488" i="2" s="1"/>
  <c r="C2489" i="2"/>
  <c r="K2489" i="2" s="1"/>
  <c r="C2490" i="2"/>
  <c r="K2490" i="2" s="1"/>
  <c r="C2491" i="2"/>
  <c r="K2491" i="2" s="1"/>
  <c r="C2492" i="2"/>
  <c r="K2492" i="2" s="1"/>
  <c r="C2493" i="2"/>
  <c r="K2493" i="2" s="1"/>
  <c r="C2494" i="2"/>
  <c r="K2494" i="2" s="1"/>
  <c r="C2495" i="2"/>
  <c r="K2495" i="2" s="1"/>
  <c r="C2496" i="2"/>
  <c r="K2496" i="2" s="1"/>
  <c r="C2497" i="2"/>
  <c r="K2497" i="2" s="1"/>
  <c r="C2498" i="2"/>
  <c r="K2498" i="2" s="1"/>
  <c r="C2499" i="2"/>
  <c r="K2499" i="2" s="1"/>
  <c r="C2500" i="2"/>
  <c r="K2500" i="2" s="1"/>
  <c r="C2501" i="2"/>
  <c r="K2501" i="2" s="1"/>
  <c r="C2502" i="2"/>
  <c r="K2502" i="2" s="1"/>
  <c r="C2503" i="2"/>
  <c r="K2503" i="2" s="1"/>
  <c r="C2504" i="2"/>
  <c r="K2504" i="2" s="1"/>
  <c r="C2505" i="2"/>
  <c r="K2505" i="2" s="1"/>
  <c r="C2506" i="2"/>
  <c r="K2506" i="2" s="1"/>
  <c r="C2507" i="2"/>
  <c r="K2507" i="2" s="1"/>
  <c r="C2508" i="2"/>
  <c r="K2508" i="2" s="1"/>
  <c r="C2509" i="2"/>
  <c r="K2509" i="2" s="1"/>
  <c r="C2510" i="2"/>
  <c r="K2510" i="2" s="1"/>
  <c r="C2511" i="2"/>
  <c r="K2511" i="2" s="1"/>
  <c r="C2512" i="2"/>
  <c r="K2512" i="2" s="1"/>
  <c r="C2513" i="2"/>
  <c r="K2513" i="2" s="1"/>
  <c r="C2514" i="2"/>
  <c r="K2514" i="2" s="1"/>
  <c r="C2515" i="2"/>
  <c r="K2515" i="2" s="1"/>
  <c r="C2516" i="2"/>
  <c r="K2516" i="2" s="1"/>
  <c r="C2517" i="2"/>
  <c r="K2517" i="2" s="1"/>
  <c r="C2518" i="2"/>
  <c r="K2518" i="2" s="1"/>
  <c r="C2519" i="2"/>
  <c r="K2519" i="2" s="1"/>
  <c r="C2520" i="2"/>
  <c r="K2520" i="2" s="1"/>
  <c r="C2521" i="2"/>
  <c r="K2521" i="2" s="1"/>
  <c r="C2522" i="2"/>
  <c r="K2522" i="2" s="1"/>
  <c r="C2523" i="2"/>
  <c r="K2523" i="2" s="1"/>
  <c r="C2524" i="2"/>
  <c r="K2524" i="2" s="1"/>
  <c r="C2525" i="2"/>
  <c r="K2525" i="2" s="1"/>
  <c r="C2526" i="2"/>
  <c r="K2526" i="2" s="1"/>
  <c r="C2527" i="2"/>
  <c r="K2527" i="2" s="1"/>
  <c r="C2528" i="2"/>
  <c r="K2528" i="2" s="1"/>
  <c r="C2529" i="2"/>
  <c r="K2529" i="2" s="1"/>
  <c r="C2530" i="2"/>
  <c r="K2530" i="2" s="1"/>
  <c r="C2531" i="2"/>
  <c r="K2531" i="2" s="1"/>
  <c r="C2532" i="2"/>
  <c r="K2532" i="2" s="1"/>
  <c r="C2533" i="2"/>
  <c r="K2533" i="2" s="1"/>
  <c r="C2534" i="2"/>
  <c r="K2534" i="2" s="1"/>
  <c r="C2535" i="2"/>
  <c r="K2535" i="2" s="1"/>
  <c r="C2536" i="2"/>
  <c r="K2536" i="2" s="1"/>
  <c r="C2537" i="2"/>
  <c r="K2537" i="2" s="1"/>
  <c r="C2538" i="2"/>
  <c r="K2538" i="2" s="1"/>
  <c r="C2539" i="2"/>
  <c r="K2539" i="2" s="1"/>
  <c r="C2540" i="2"/>
  <c r="K2540" i="2" s="1"/>
  <c r="C2541" i="2"/>
  <c r="K2541" i="2" s="1"/>
  <c r="C2542" i="2"/>
  <c r="K2542" i="2" s="1"/>
  <c r="C2543" i="2"/>
  <c r="K2543" i="2" s="1"/>
  <c r="C2544" i="2"/>
  <c r="K2544" i="2" s="1"/>
  <c r="C2545" i="2"/>
  <c r="K2545" i="2" s="1"/>
  <c r="C2546" i="2"/>
  <c r="K2546" i="2" s="1"/>
  <c r="C2547" i="2"/>
  <c r="K2547" i="2" s="1"/>
  <c r="C2548" i="2"/>
  <c r="K2548" i="2" s="1"/>
  <c r="C2549" i="2"/>
  <c r="K2549" i="2" s="1"/>
  <c r="C2550" i="2"/>
  <c r="K2550" i="2" s="1"/>
  <c r="C2551" i="2"/>
  <c r="K2551" i="2" s="1"/>
  <c r="C2552" i="2"/>
  <c r="K2552" i="2" s="1"/>
  <c r="C2553" i="2"/>
  <c r="K2553" i="2" s="1"/>
  <c r="C2554" i="2"/>
  <c r="K2554" i="2" s="1"/>
  <c r="C2555" i="2"/>
  <c r="K2555" i="2" s="1"/>
  <c r="C2556" i="2"/>
  <c r="K2556" i="2" s="1"/>
  <c r="C2557" i="2"/>
  <c r="K2557" i="2" s="1"/>
  <c r="C2558" i="2"/>
  <c r="K2558" i="2" s="1"/>
  <c r="C2559" i="2"/>
  <c r="K2559" i="2" s="1"/>
  <c r="C2560" i="2"/>
  <c r="K2560" i="2" s="1"/>
  <c r="C2561" i="2"/>
  <c r="K2561" i="2" s="1"/>
  <c r="C2562" i="2"/>
  <c r="K2562" i="2" s="1"/>
  <c r="C2563" i="2"/>
  <c r="K2563" i="2" s="1"/>
  <c r="C2564" i="2"/>
  <c r="K2564" i="2" s="1"/>
  <c r="C2565" i="2"/>
  <c r="K2565" i="2" s="1"/>
  <c r="C2566" i="2"/>
  <c r="K2566" i="2" s="1"/>
  <c r="C2567" i="2"/>
  <c r="K2567" i="2" s="1"/>
  <c r="C2568" i="2"/>
  <c r="K2568" i="2" s="1"/>
  <c r="C2569" i="2"/>
  <c r="K2569" i="2" s="1"/>
  <c r="C2570" i="2"/>
  <c r="K2570" i="2" s="1"/>
  <c r="C2571" i="2"/>
  <c r="K2571" i="2" s="1"/>
  <c r="C2572" i="2"/>
  <c r="K2572" i="2" s="1"/>
  <c r="C2573" i="2"/>
  <c r="K2573" i="2" s="1"/>
  <c r="C2574" i="2"/>
  <c r="K2574" i="2" s="1"/>
  <c r="C2575" i="2"/>
  <c r="K2575" i="2" s="1"/>
  <c r="C2576" i="2"/>
  <c r="K2576" i="2" s="1"/>
  <c r="C2577" i="2"/>
  <c r="K2577" i="2" s="1"/>
  <c r="C2578" i="2"/>
  <c r="K2578" i="2" s="1"/>
  <c r="C2579" i="2"/>
  <c r="K2579" i="2" s="1"/>
  <c r="C2580" i="2"/>
  <c r="K2580" i="2" s="1"/>
  <c r="C2581" i="2"/>
  <c r="K2581" i="2" s="1"/>
  <c r="C2582" i="2"/>
  <c r="K2582" i="2" s="1"/>
  <c r="C2583" i="2"/>
  <c r="K2583" i="2" s="1"/>
  <c r="C2584" i="2"/>
  <c r="K2584" i="2" s="1"/>
  <c r="C2585" i="2"/>
  <c r="K2585" i="2" s="1"/>
  <c r="C2586" i="2"/>
  <c r="K2586" i="2" s="1"/>
  <c r="C2587" i="2"/>
  <c r="K2587" i="2" s="1"/>
  <c r="C2588" i="2"/>
  <c r="K2588" i="2" s="1"/>
  <c r="C2589" i="2"/>
  <c r="K2589" i="2" s="1"/>
  <c r="C2590" i="2"/>
  <c r="K2590" i="2" s="1"/>
  <c r="C2591" i="2"/>
  <c r="K2591" i="2" s="1"/>
  <c r="C2592" i="2"/>
  <c r="K2592" i="2" s="1"/>
  <c r="C2593" i="2"/>
  <c r="K2593" i="2" s="1"/>
  <c r="C2594" i="2"/>
  <c r="K2594" i="2" s="1"/>
  <c r="C2595" i="2"/>
  <c r="K2595" i="2" s="1"/>
  <c r="C2596" i="2"/>
  <c r="K2596" i="2" s="1"/>
  <c r="C2597" i="2"/>
  <c r="K2597" i="2" s="1"/>
  <c r="C2598" i="2"/>
  <c r="K2598" i="2" s="1"/>
  <c r="C2599" i="2"/>
  <c r="K2599" i="2" s="1"/>
  <c r="C2600" i="2"/>
  <c r="K2600" i="2" s="1"/>
  <c r="C2601" i="2"/>
  <c r="K2601" i="2" s="1"/>
  <c r="C2602" i="2"/>
  <c r="K2602" i="2" s="1"/>
  <c r="C2603" i="2"/>
  <c r="K2603" i="2" s="1"/>
  <c r="C2604" i="2"/>
  <c r="K2604" i="2" s="1"/>
  <c r="C2605" i="2"/>
  <c r="K2605" i="2" s="1"/>
  <c r="C2606" i="2"/>
  <c r="K2606" i="2" s="1"/>
  <c r="C2607" i="2"/>
  <c r="K2607" i="2" s="1"/>
  <c r="C2608" i="2"/>
  <c r="K2608" i="2" s="1"/>
  <c r="C2609" i="2"/>
  <c r="K2609" i="2" s="1"/>
  <c r="C2610" i="2"/>
  <c r="K2610" i="2" s="1"/>
  <c r="C2611" i="2"/>
  <c r="K2611" i="2" s="1"/>
  <c r="C2612" i="2"/>
  <c r="K2612" i="2" s="1"/>
  <c r="C2613" i="2"/>
  <c r="K2613" i="2" s="1"/>
  <c r="C2614" i="2"/>
  <c r="K2614" i="2" s="1"/>
  <c r="C2615" i="2"/>
  <c r="K2615" i="2" s="1"/>
  <c r="C2616" i="2"/>
  <c r="K2616" i="2" s="1"/>
  <c r="C2617" i="2"/>
  <c r="K2617" i="2" s="1"/>
  <c r="C2618" i="2"/>
  <c r="K2618" i="2" s="1"/>
  <c r="C2619" i="2"/>
  <c r="K2619" i="2" s="1"/>
  <c r="C2620" i="2"/>
  <c r="K2620" i="2" s="1"/>
  <c r="C2621" i="2"/>
  <c r="K2621" i="2" s="1"/>
  <c r="C2622" i="2"/>
  <c r="K2622" i="2" s="1"/>
  <c r="C2623" i="2"/>
  <c r="K2623" i="2" s="1"/>
  <c r="C2624" i="2"/>
  <c r="K2624" i="2" s="1"/>
  <c r="C2625" i="2"/>
  <c r="K2625" i="2" s="1"/>
  <c r="C2626" i="2"/>
  <c r="K2626" i="2" s="1"/>
  <c r="C2627" i="2"/>
  <c r="K2627" i="2" s="1"/>
  <c r="C2628" i="2"/>
  <c r="K2628" i="2" s="1"/>
  <c r="C2629" i="2"/>
  <c r="K2629" i="2" s="1"/>
  <c r="C2630" i="2"/>
  <c r="K2630" i="2" s="1"/>
  <c r="C2631" i="2"/>
  <c r="K2631" i="2" s="1"/>
  <c r="C2632" i="2"/>
  <c r="K2632" i="2" s="1"/>
  <c r="C2633" i="2"/>
  <c r="K2633" i="2" s="1"/>
  <c r="C2634" i="2"/>
  <c r="K2634" i="2" s="1"/>
  <c r="C2635" i="2"/>
  <c r="K2635" i="2" s="1"/>
  <c r="C2636" i="2"/>
  <c r="K2636" i="2" s="1"/>
  <c r="C2637" i="2"/>
  <c r="K2637" i="2" s="1"/>
  <c r="C2638" i="2"/>
  <c r="K2638" i="2" s="1"/>
  <c r="C2639" i="2"/>
  <c r="K2639" i="2" s="1"/>
  <c r="C2640" i="2"/>
  <c r="K2640" i="2" s="1"/>
  <c r="C2641" i="2"/>
  <c r="K2641" i="2" s="1"/>
  <c r="C2642" i="2"/>
  <c r="K2642" i="2" s="1"/>
  <c r="C2643" i="2"/>
  <c r="K2643" i="2" s="1"/>
  <c r="C2644" i="2"/>
  <c r="K2644" i="2" s="1"/>
  <c r="C2645" i="2"/>
  <c r="K2645" i="2" s="1"/>
  <c r="C2646" i="2"/>
  <c r="K2646" i="2" s="1"/>
  <c r="C2647" i="2"/>
  <c r="K2647" i="2" s="1"/>
  <c r="C2648" i="2"/>
  <c r="K2648" i="2" s="1"/>
  <c r="C2649" i="2"/>
  <c r="K2649" i="2" s="1"/>
  <c r="C2650" i="2"/>
  <c r="K2650" i="2" s="1"/>
  <c r="C2651" i="2"/>
  <c r="K2651" i="2" s="1"/>
  <c r="C2652" i="2"/>
  <c r="K2652" i="2" s="1"/>
  <c r="C2653" i="2"/>
  <c r="K2653" i="2" s="1"/>
  <c r="C2654" i="2"/>
  <c r="K2654" i="2" s="1"/>
  <c r="C2655" i="2"/>
  <c r="K2655" i="2" s="1"/>
  <c r="C2656" i="2"/>
  <c r="K2656" i="2" s="1"/>
  <c r="C2657" i="2"/>
  <c r="K2657" i="2" s="1"/>
  <c r="C2658" i="2"/>
  <c r="K2658" i="2" s="1"/>
  <c r="C2659" i="2"/>
  <c r="K2659" i="2" s="1"/>
  <c r="C2660" i="2"/>
  <c r="K2660" i="2" s="1"/>
  <c r="C2661" i="2"/>
  <c r="K2661" i="2" s="1"/>
  <c r="C2662" i="2"/>
  <c r="K2662" i="2" s="1"/>
  <c r="C2663" i="2"/>
  <c r="K2663" i="2" s="1"/>
  <c r="C2664" i="2"/>
  <c r="K2664" i="2" s="1"/>
  <c r="C2665" i="2"/>
  <c r="K2665" i="2" s="1"/>
  <c r="C2666" i="2"/>
  <c r="K2666" i="2" s="1"/>
  <c r="C2667" i="2"/>
  <c r="K2667" i="2" s="1"/>
  <c r="C2668" i="2"/>
  <c r="K2668" i="2" s="1"/>
  <c r="C2669" i="2"/>
  <c r="K2669" i="2" s="1"/>
  <c r="C2670" i="2"/>
  <c r="K2670" i="2" s="1"/>
  <c r="C2671" i="2"/>
  <c r="K2671" i="2" s="1"/>
  <c r="C2672" i="2"/>
  <c r="K2672" i="2" s="1"/>
  <c r="C2673" i="2"/>
  <c r="K2673" i="2" s="1"/>
  <c r="C2674" i="2"/>
  <c r="K2674" i="2" s="1"/>
  <c r="C2675" i="2"/>
  <c r="K2675" i="2" s="1"/>
  <c r="C2676" i="2"/>
  <c r="K2676" i="2" s="1"/>
  <c r="C2677" i="2"/>
  <c r="K2677" i="2" s="1"/>
  <c r="C2678" i="2"/>
  <c r="K2678" i="2" s="1"/>
  <c r="C2679" i="2"/>
  <c r="K2679" i="2" s="1"/>
  <c r="C2680" i="2"/>
  <c r="K2680" i="2" s="1"/>
  <c r="C2681" i="2"/>
  <c r="K2681" i="2" s="1"/>
  <c r="C2682" i="2"/>
  <c r="K2682" i="2" s="1"/>
  <c r="C2683" i="2"/>
  <c r="K2683" i="2" s="1"/>
  <c r="C2684" i="2"/>
  <c r="K2684" i="2" s="1"/>
  <c r="C2685" i="2"/>
  <c r="K2685" i="2" s="1"/>
  <c r="C2686" i="2"/>
  <c r="K2686" i="2" s="1"/>
  <c r="C2687" i="2"/>
  <c r="K2687" i="2" s="1"/>
  <c r="C2688" i="2"/>
  <c r="K2688" i="2" s="1"/>
  <c r="C2689" i="2"/>
  <c r="K2689" i="2" s="1"/>
  <c r="C2690" i="2"/>
  <c r="K2690" i="2" s="1"/>
  <c r="C2691" i="2"/>
  <c r="K2691" i="2" s="1"/>
  <c r="C2692" i="2"/>
  <c r="K2692" i="2" s="1"/>
  <c r="C2693" i="2"/>
  <c r="K2693" i="2" s="1"/>
  <c r="C2694" i="2"/>
  <c r="K2694" i="2" s="1"/>
  <c r="C2695" i="2"/>
  <c r="K2695" i="2" s="1"/>
  <c r="C2696" i="2"/>
  <c r="K2696" i="2" s="1"/>
  <c r="C2697" i="2"/>
  <c r="K2697" i="2" s="1"/>
  <c r="C2698" i="2"/>
  <c r="K2698" i="2" s="1"/>
  <c r="C2699" i="2"/>
  <c r="K2699" i="2" s="1"/>
  <c r="C2700" i="2"/>
  <c r="K2700" i="2" s="1"/>
  <c r="C2701" i="2"/>
  <c r="K2701" i="2" s="1"/>
  <c r="C2702" i="2"/>
  <c r="K2702" i="2" s="1"/>
  <c r="C2703" i="2"/>
  <c r="K2703" i="2" s="1"/>
  <c r="C2704" i="2"/>
  <c r="K2704" i="2" s="1"/>
  <c r="C2705" i="2"/>
  <c r="K2705" i="2" s="1"/>
  <c r="C2706" i="2"/>
  <c r="K2706" i="2" s="1"/>
  <c r="C2707" i="2"/>
  <c r="K2707" i="2" s="1"/>
  <c r="C2708" i="2"/>
  <c r="K2708" i="2" s="1"/>
  <c r="C2709" i="2"/>
  <c r="K2709" i="2" s="1"/>
  <c r="C2710" i="2"/>
  <c r="K2710" i="2" s="1"/>
  <c r="C2711" i="2"/>
  <c r="K2711" i="2" s="1"/>
  <c r="C2712" i="2"/>
  <c r="K2712" i="2" s="1"/>
  <c r="C2713" i="2"/>
  <c r="K2713" i="2" s="1"/>
  <c r="C2714" i="2"/>
  <c r="K2714" i="2" s="1"/>
  <c r="C2715" i="2"/>
  <c r="K2715" i="2" s="1"/>
  <c r="C2716" i="2"/>
  <c r="K2716" i="2" s="1"/>
  <c r="C2717" i="2"/>
  <c r="K2717" i="2" s="1"/>
  <c r="C2718" i="2"/>
  <c r="K2718" i="2" s="1"/>
  <c r="C2719" i="2"/>
  <c r="K2719" i="2" s="1"/>
  <c r="C2720" i="2"/>
  <c r="K2720" i="2" s="1"/>
  <c r="C2721" i="2"/>
  <c r="K2721" i="2" s="1"/>
  <c r="C2722" i="2"/>
  <c r="K2722" i="2" s="1"/>
  <c r="C2723" i="2"/>
  <c r="K2723" i="2" s="1"/>
  <c r="C2724" i="2"/>
  <c r="K2724" i="2" s="1"/>
  <c r="C2725" i="2"/>
  <c r="K2725" i="2" s="1"/>
  <c r="C2726" i="2"/>
  <c r="K2726" i="2" s="1"/>
  <c r="C2727" i="2"/>
  <c r="K2727" i="2" s="1"/>
  <c r="C2728" i="2"/>
  <c r="K2728" i="2" s="1"/>
  <c r="C2729" i="2"/>
  <c r="K2729" i="2" s="1"/>
  <c r="C2730" i="2"/>
  <c r="K2730" i="2" s="1"/>
  <c r="C2731" i="2"/>
  <c r="K2731" i="2" s="1"/>
  <c r="C2732" i="2"/>
  <c r="K2732" i="2" s="1"/>
  <c r="C2733" i="2"/>
  <c r="K2733" i="2" s="1"/>
  <c r="C2734" i="2"/>
  <c r="K2734" i="2" s="1"/>
  <c r="C2735" i="2"/>
  <c r="K2735" i="2" s="1"/>
  <c r="C2736" i="2"/>
  <c r="K2736" i="2" s="1"/>
  <c r="C2737" i="2"/>
  <c r="K2737" i="2" s="1"/>
  <c r="C2738" i="2"/>
  <c r="K2738" i="2" s="1"/>
  <c r="C2739" i="2"/>
  <c r="K2739" i="2" s="1"/>
  <c r="C2740" i="2"/>
  <c r="K2740" i="2" s="1"/>
  <c r="C2741" i="2"/>
  <c r="K2741" i="2" s="1"/>
  <c r="C2742" i="2"/>
  <c r="K2742" i="2" s="1"/>
  <c r="C2743" i="2"/>
  <c r="K2743" i="2" s="1"/>
  <c r="C2744" i="2"/>
  <c r="K2744" i="2" s="1"/>
  <c r="C2745" i="2"/>
  <c r="K2745" i="2" s="1"/>
  <c r="C2746" i="2"/>
  <c r="K2746" i="2" s="1"/>
  <c r="C2747" i="2"/>
  <c r="K2747" i="2" s="1"/>
  <c r="C2748" i="2"/>
  <c r="K2748" i="2" s="1"/>
  <c r="C2749" i="2"/>
  <c r="K2749" i="2" s="1"/>
  <c r="C2750" i="2"/>
  <c r="K2750" i="2" s="1"/>
  <c r="C2751" i="2"/>
  <c r="K2751" i="2" s="1"/>
  <c r="C2752" i="2"/>
  <c r="K2752" i="2" s="1"/>
  <c r="C2753" i="2"/>
  <c r="K2753" i="2" s="1"/>
  <c r="C2754" i="2"/>
  <c r="K2754" i="2" s="1"/>
  <c r="C2755" i="2"/>
  <c r="K2755" i="2" s="1"/>
  <c r="C2756" i="2"/>
  <c r="K2756" i="2" s="1"/>
  <c r="C2757" i="2"/>
  <c r="K2757" i="2" s="1"/>
  <c r="C2758" i="2"/>
  <c r="K2758" i="2" s="1"/>
  <c r="C2759" i="2"/>
  <c r="K2759" i="2" s="1"/>
  <c r="C2760" i="2"/>
  <c r="K2760" i="2" s="1"/>
  <c r="C2761" i="2"/>
  <c r="K2761" i="2" s="1"/>
  <c r="C2762" i="2"/>
  <c r="K2762" i="2" s="1"/>
  <c r="C2763" i="2"/>
  <c r="K2763" i="2" s="1"/>
  <c r="C2764" i="2"/>
  <c r="K2764" i="2" s="1"/>
  <c r="C2765" i="2"/>
  <c r="K2765" i="2" s="1"/>
  <c r="C2766" i="2"/>
  <c r="K2766" i="2" s="1"/>
  <c r="C2767" i="2"/>
  <c r="K2767" i="2" s="1"/>
  <c r="C2768" i="2"/>
  <c r="K2768" i="2" s="1"/>
  <c r="C2769" i="2"/>
  <c r="K2769" i="2" s="1"/>
  <c r="C2770" i="2"/>
  <c r="K2770" i="2" s="1"/>
  <c r="C2771" i="2"/>
  <c r="K2771" i="2" s="1"/>
  <c r="C2772" i="2"/>
  <c r="K2772" i="2" s="1"/>
  <c r="C2773" i="2"/>
  <c r="K2773" i="2" s="1"/>
  <c r="C2774" i="2"/>
  <c r="K2774" i="2" s="1"/>
  <c r="C2775" i="2"/>
  <c r="K2775" i="2" s="1"/>
  <c r="C2776" i="2"/>
  <c r="K2776" i="2" s="1"/>
  <c r="C2777" i="2"/>
  <c r="K2777" i="2" s="1"/>
  <c r="C2778" i="2"/>
  <c r="K2778" i="2" s="1"/>
  <c r="C2779" i="2"/>
  <c r="K2779" i="2" s="1"/>
  <c r="C2780" i="2"/>
  <c r="K2780" i="2" s="1"/>
  <c r="C2781" i="2"/>
  <c r="K2781" i="2" s="1"/>
  <c r="C2782" i="2"/>
  <c r="K2782" i="2" s="1"/>
  <c r="C2783" i="2"/>
  <c r="K2783" i="2" s="1"/>
  <c r="C2784" i="2"/>
  <c r="K2784" i="2" s="1"/>
  <c r="C2785" i="2"/>
  <c r="K2785" i="2" s="1"/>
  <c r="C2786" i="2"/>
  <c r="K2786" i="2" s="1"/>
  <c r="C2787" i="2"/>
  <c r="K2787" i="2" s="1"/>
  <c r="C2788" i="2"/>
  <c r="K2788" i="2" s="1"/>
  <c r="C2789" i="2"/>
  <c r="K2789" i="2" s="1"/>
  <c r="C2790" i="2"/>
  <c r="K2790" i="2" s="1"/>
  <c r="C2791" i="2"/>
  <c r="K2791" i="2" s="1"/>
  <c r="C2792" i="2"/>
  <c r="K2792" i="2" s="1"/>
  <c r="C2793" i="2"/>
  <c r="K2793" i="2" s="1"/>
  <c r="C2794" i="2"/>
  <c r="K2794" i="2" s="1"/>
  <c r="C2795" i="2"/>
  <c r="K2795" i="2" s="1"/>
  <c r="C2796" i="2"/>
  <c r="K2796" i="2" s="1"/>
  <c r="C2797" i="2"/>
  <c r="K2797" i="2" s="1"/>
  <c r="C2798" i="2"/>
  <c r="K2798" i="2" s="1"/>
  <c r="C2799" i="2"/>
  <c r="K2799" i="2" s="1"/>
  <c r="C2800" i="2"/>
  <c r="K2800" i="2" s="1"/>
  <c r="C2801" i="2"/>
  <c r="K2801" i="2" s="1"/>
  <c r="C2802" i="2"/>
  <c r="K2802" i="2" s="1"/>
  <c r="C2803" i="2"/>
  <c r="K2803" i="2" s="1"/>
  <c r="C2804" i="2"/>
  <c r="K2804" i="2" s="1"/>
  <c r="C2805" i="2"/>
  <c r="K2805" i="2" s="1"/>
  <c r="C2806" i="2"/>
  <c r="K2806" i="2" s="1"/>
  <c r="C2807" i="2"/>
  <c r="K2807" i="2" s="1"/>
  <c r="C2808" i="2"/>
  <c r="K2808" i="2" s="1"/>
  <c r="C2809" i="2"/>
  <c r="K2809" i="2" s="1"/>
  <c r="C2810" i="2"/>
  <c r="K2810" i="2" s="1"/>
  <c r="C2811" i="2"/>
  <c r="K2811" i="2" s="1"/>
  <c r="C2812" i="2"/>
  <c r="K2812" i="2" s="1"/>
  <c r="C2813" i="2"/>
  <c r="K2813" i="2" s="1"/>
  <c r="C2814" i="2"/>
  <c r="K2814" i="2" s="1"/>
  <c r="C2815" i="2"/>
  <c r="K2815" i="2" s="1"/>
  <c r="C2816" i="2"/>
  <c r="K2816" i="2" s="1"/>
  <c r="C2817" i="2"/>
  <c r="K2817" i="2" s="1"/>
  <c r="C2818" i="2"/>
  <c r="K2818" i="2" s="1"/>
  <c r="C2819" i="2"/>
  <c r="K2819" i="2" s="1"/>
  <c r="C2820" i="2"/>
  <c r="K2820" i="2" s="1"/>
  <c r="C2821" i="2"/>
  <c r="K2821" i="2" s="1"/>
  <c r="C2822" i="2"/>
  <c r="K2822" i="2" s="1"/>
  <c r="C2823" i="2"/>
  <c r="K2823" i="2" s="1"/>
  <c r="C2824" i="2"/>
  <c r="K2824" i="2" s="1"/>
  <c r="C2825" i="2"/>
  <c r="K2825" i="2" s="1"/>
  <c r="C2826" i="2"/>
  <c r="K2826" i="2" s="1"/>
  <c r="C2827" i="2"/>
  <c r="K2827" i="2" s="1"/>
  <c r="C2828" i="2"/>
  <c r="K2828" i="2" s="1"/>
  <c r="C2829" i="2"/>
  <c r="K2829" i="2" s="1"/>
  <c r="C2830" i="2"/>
  <c r="K2830" i="2" s="1"/>
  <c r="C2831" i="2"/>
  <c r="K2831" i="2" s="1"/>
  <c r="C2832" i="2"/>
  <c r="K2832" i="2" s="1"/>
  <c r="C2833" i="2"/>
  <c r="K2833" i="2" s="1"/>
  <c r="C2834" i="2"/>
  <c r="K2834" i="2" s="1"/>
  <c r="C2835" i="2"/>
  <c r="K2835" i="2" s="1"/>
  <c r="C2836" i="2"/>
  <c r="K2836" i="2" s="1"/>
  <c r="C2837" i="2"/>
  <c r="K2837" i="2" s="1"/>
  <c r="C2838" i="2"/>
  <c r="K2838" i="2" s="1"/>
  <c r="C2839" i="2"/>
  <c r="K2839" i="2" s="1"/>
  <c r="C2840" i="2"/>
  <c r="K2840" i="2" s="1"/>
  <c r="C2841" i="2"/>
  <c r="K2841" i="2" s="1"/>
  <c r="C2842" i="2"/>
  <c r="K2842" i="2" s="1"/>
  <c r="C2843" i="2"/>
  <c r="K2843" i="2" s="1"/>
  <c r="C2844" i="2"/>
  <c r="K2844" i="2" s="1"/>
  <c r="C2845" i="2"/>
  <c r="K2845" i="2" s="1"/>
  <c r="C2846" i="2"/>
  <c r="K2846" i="2" s="1"/>
  <c r="C2847" i="2"/>
  <c r="K2847" i="2" s="1"/>
  <c r="C2848" i="2"/>
  <c r="K2848" i="2" s="1"/>
  <c r="C2849" i="2"/>
  <c r="K2849" i="2" s="1"/>
  <c r="C2850" i="2"/>
  <c r="K2850" i="2" s="1"/>
  <c r="C2851" i="2"/>
  <c r="K2851" i="2" s="1"/>
  <c r="C2852" i="2"/>
  <c r="K2852" i="2" s="1"/>
  <c r="C2853" i="2"/>
  <c r="K2853" i="2" s="1"/>
  <c r="C2854" i="2"/>
  <c r="K2854" i="2" s="1"/>
  <c r="C2855" i="2"/>
  <c r="K2855" i="2" s="1"/>
  <c r="C2856" i="2"/>
  <c r="K2856" i="2" s="1"/>
  <c r="C2857" i="2"/>
  <c r="K2857" i="2" s="1"/>
  <c r="C2858" i="2"/>
  <c r="K2858" i="2" s="1"/>
  <c r="C2859" i="2"/>
  <c r="K2859" i="2" s="1"/>
  <c r="C2860" i="2"/>
  <c r="K2860" i="2" s="1"/>
  <c r="C2861" i="2"/>
  <c r="K2861" i="2" s="1"/>
  <c r="C2862" i="2"/>
  <c r="K2862" i="2" s="1"/>
  <c r="C2863" i="2"/>
  <c r="K2863" i="2" s="1"/>
  <c r="C2864" i="2"/>
  <c r="K2864" i="2" s="1"/>
  <c r="C2865" i="2"/>
  <c r="K2865" i="2" s="1"/>
  <c r="C2866" i="2"/>
  <c r="K2866" i="2" s="1"/>
  <c r="C2867" i="2"/>
  <c r="K2867" i="2" s="1"/>
  <c r="C2868" i="2"/>
  <c r="K2868" i="2" s="1"/>
  <c r="C2869" i="2"/>
  <c r="K2869" i="2" s="1"/>
  <c r="C2870" i="2"/>
  <c r="K2870" i="2" s="1"/>
  <c r="C2871" i="2"/>
  <c r="K2871" i="2" s="1"/>
  <c r="C2872" i="2"/>
  <c r="K2872" i="2" s="1"/>
  <c r="C2873" i="2"/>
  <c r="K2873" i="2" s="1"/>
  <c r="C2874" i="2"/>
  <c r="K2874" i="2" s="1"/>
  <c r="C2875" i="2"/>
  <c r="K2875" i="2" s="1"/>
  <c r="C2876" i="2"/>
  <c r="K2876" i="2" s="1"/>
  <c r="C2877" i="2"/>
  <c r="K2877" i="2" s="1"/>
  <c r="C2878" i="2"/>
  <c r="K2878" i="2" s="1"/>
  <c r="C2879" i="2"/>
  <c r="K2879" i="2" s="1"/>
  <c r="C2880" i="2"/>
  <c r="K2880" i="2" s="1"/>
  <c r="C2881" i="2"/>
  <c r="K2881" i="2" s="1"/>
  <c r="C2882" i="2"/>
  <c r="K2882" i="2" s="1"/>
  <c r="C2883" i="2"/>
  <c r="K2883" i="2" s="1"/>
  <c r="C2884" i="2"/>
  <c r="K2884" i="2" s="1"/>
  <c r="C2885" i="2"/>
  <c r="K2885" i="2" s="1"/>
  <c r="C2886" i="2"/>
  <c r="K2886" i="2" s="1"/>
  <c r="C2887" i="2"/>
  <c r="K2887" i="2" s="1"/>
  <c r="C2888" i="2"/>
  <c r="K2888" i="2" s="1"/>
  <c r="C2889" i="2"/>
  <c r="K2889" i="2" s="1"/>
  <c r="C2890" i="2"/>
  <c r="K2890" i="2" s="1"/>
  <c r="C2891" i="2"/>
  <c r="K2891" i="2" s="1"/>
  <c r="C2892" i="2"/>
  <c r="K2892" i="2" s="1"/>
  <c r="C2893" i="2"/>
  <c r="K2893" i="2" s="1"/>
  <c r="C2894" i="2"/>
  <c r="K2894" i="2" s="1"/>
  <c r="C2895" i="2"/>
  <c r="K2895" i="2" s="1"/>
  <c r="C2896" i="2"/>
  <c r="K2896" i="2" s="1"/>
  <c r="C2897" i="2"/>
  <c r="K2897" i="2" s="1"/>
  <c r="C2898" i="2"/>
  <c r="K2898" i="2" s="1"/>
  <c r="C2899" i="2"/>
  <c r="K2899" i="2" s="1"/>
  <c r="C2900" i="2"/>
  <c r="K2900" i="2" s="1"/>
  <c r="C2901" i="2"/>
  <c r="K2901" i="2" s="1"/>
  <c r="C2902" i="2"/>
  <c r="K2902" i="2" s="1"/>
  <c r="C2903" i="2"/>
  <c r="K2903" i="2" s="1"/>
  <c r="C2904" i="2"/>
  <c r="K2904" i="2" s="1"/>
  <c r="C2905" i="2"/>
  <c r="K2905" i="2" s="1"/>
  <c r="C2906" i="2"/>
  <c r="K2906" i="2" s="1"/>
  <c r="C2907" i="2"/>
  <c r="K2907" i="2" s="1"/>
  <c r="C2908" i="2"/>
  <c r="K2908" i="2" s="1"/>
  <c r="C2909" i="2"/>
  <c r="K2909" i="2" s="1"/>
  <c r="C2910" i="2"/>
  <c r="K2910" i="2" s="1"/>
  <c r="C2911" i="2"/>
  <c r="K2911" i="2" s="1"/>
  <c r="C2912" i="2"/>
  <c r="K2912" i="2" s="1"/>
  <c r="C2913" i="2"/>
  <c r="K2913" i="2" s="1"/>
  <c r="C2914" i="2"/>
  <c r="K2914" i="2" s="1"/>
  <c r="C2915" i="2"/>
  <c r="K2915" i="2" s="1"/>
  <c r="C2916" i="2"/>
  <c r="K2916" i="2" s="1"/>
  <c r="C2917" i="2"/>
  <c r="K2917" i="2" s="1"/>
  <c r="C2918" i="2"/>
  <c r="K2918" i="2" s="1"/>
  <c r="C2919" i="2"/>
  <c r="K2919" i="2" s="1"/>
  <c r="C2920" i="2"/>
  <c r="K2920" i="2" s="1"/>
  <c r="C2921" i="2"/>
  <c r="K2921" i="2" s="1"/>
  <c r="C2922" i="2"/>
  <c r="K2922" i="2" s="1"/>
  <c r="C2923" i="2"/>
  <c r="K2923" i="2" s="1"/>
  <c r="C2924" i="2"/>
  <c r="K2924" i="2" s="1"/>
  <c r="C2925" i="2"/>
  <c r="K2925" i="2" s="1"/>
  <c r="C2926" i="2"/>
  <c r="K2926" i="2" s="1"/>
  <c r="C2927" i="2"/>
  <c r="K2927" i="2" s="1"/>
  <c r="C2928" i="2"/>
  <c r="K2928" i="2" s="1"/>
  <c r="C2929" i="2"/>
  <c r="K2929" i="2" s="1"/>
  <c r="C2930" i="2"/>
  <c r="K2930" i="2" s="1"/>
  <c r="C2931" i="2"/>
  <c r="K2931" i="2" s="1"/>
  <c r="C2932" i="2"/>
  <c r="K2932" i="2" s="1"/>
  <c r="C2933" i="2"/>
  <c r="K2933" i="2" s="1"/>
  <c r="C2934" i="2"/>
  <c r="K2934" i="2" s="1"/>
  <c r="C2935" i="2"/>
  <c r="K2935" i="2" s="1"/>
  <c r="C2936" i="2"/>
  <c r="K2936" i="2" s="1"/>
  <c r="C2937" i="2"/>
  <c r="K2937" i="2" s="1"/>
  <c r="C2938" i="2"/>
  <c r="K2938" i="2" s="1"/>
  <c r="C2939" i="2"/>
  <c r="K2939" i="2" s="1"/>
  <c r="C2940" i="2"/>
  <c r="K2940" i="2" s="1"/>
  <c r="C2941" i="2"/>
  <c r="K2941" i="2" s="1"/>
  <c r="C2942" i="2"/>
  <c r="K2942" i="2" s="1"/>
  <c r="C2943" i="2"/>
  <c r="K2943" i="2" s="1"/>
  <c r="C2944" i="2"/>
  <c r="K2944" i="2" s="1"/>
  <c r="C2945" i="2"/>
  <c r="K2945" i="2" s="1"/>
  <c r="C2946" i="2"/>
  <c r="K2946" i="2" s="1"/>
  <c r="C2947" i="2"/>
  <c r="K2947" i="2" s="1"/>
  <c r="C2948" i="2"/>
  <c r="K2948" i="2" s="1"/>
  <c r="C2949" i="2"/>
  <c r="K2949" i="2" s="1"/>
  <c r="C2950" i="2"/>
  <c r="K2950" i="2" s="1"/>
  <c r="C2951" i="2"/>
  <c r="K2951" i="2" s="1"/>
  <c r="C2952" i="2"/>
  <c r="K2952" i="2" s="1"/>
  <c r="C2953" i="2"/>
  <c r="K2953" i="2" s="1"/>
  <c r="C2954" i="2"/>
  <c r="K2954" i="2" s="1"/>
  <c r="C2955" i="2"/>
  <c r="K2955" i="2" s="1"/>
  <c r="C2956" i="2"/>
  <c r="K2956" i="2" s="1"/>
  <c r="C2957" i="2"/>
  <c r="K2957" i="2" s="1"/>
  <c r="C2958" i="2"/>
  <c r="K2958" i="2" s="1"/>
  <c r="C2959" i="2"/>
  <c r="K2959" i="2" s="1"/>
  <c r="C2960" i="2"/>
  <c r="K2960" i="2" s="1"/>
  <c r="C2961" i="2"/>
  <c r="K2961" i="2" s="1"/>
  <c r="C2962" i="2"/>
  <c r="K2962" i="2" s="1"/>
  <c r="C2963" i="2"/>
  <c r="K2963" i="2" s="1"/>
  <c r="C2964" i="2"/>
  <c r="K2964" i="2" s="1"/>
  <c r="C2965" i="2"/>
  <c r="K2965" i="2" s="1"/>
  <c r="C2966" i="2"/>
  <c r="K2966" i="2" s="1"/>
  <c r="C2967" i="2"/>
  <c r="K2967" i="2" s="1"/>
  <c r="C2968" i="2"/>
  <c r="K2968" i="2" s="1"/>
  <c r="C2969" i="2"/>
  <c r="K2969" i="2" s="1"/>
  <c r="C2970" i="2"/>
  <c r="K2970" i="2" s="1"/>
  <c r="C2971" i="2"/>
  <c r="K2971" i="2" s="1"/>
  <c r="C2972" i="2"/>
  <c r="K2972" i="2" s="1"/>
  <c r="C2973" i="2"/>
  <c r="K2973" i="2" s="1"/>
  <c r="C2974" i="2"/>
  <c r="K2974" i="2" s="1"/>
  <c r="C2975" i="2"/>
  <c r="K2975" i="2" s="1"/>
  <c r="C2976" i="2"/>
  <c r="K2976" i="2" s="1"/>
  <c r="C2977" i="2"/>
  <c r="K2977" i="2" s="1"/>
  <c r="C2978" i="2"/>
  <c r="K2978" i="2" s="1"/>
  <c r="C2979" i="2"/>
  <c r="K2979" i="2" s="1"/>
  <c r="C2980" i="2"/>
  <c r="K2980" i="2" s="1"/>
  <c r="C2981" i="2"/>
  <c r="K2981" i="2" s="1"/>
  <c r="C2982" i="2"/>
  <c r="K2982" i="2" s="1"/>
  <c r="C2983" i="2"/>
  <c r="K2983" i="2" s="1"/>
  <c r="C2984" i="2"/>
  <c r="K2984" i="2" s="1"/>
  <c r="C2985" i="2"/>
  <c r="K2985" i="2" s="1"/>
  <c r="C2986" i="2"/>
  <c r="K2986" i="2" s="1"/>
  <c r="C2987" i="2"/>
  <c r="K2987" i="2" s="1"/>
  <c r="C2988" i="2"/>
  <c r="K2988" i="2" s="1"/>
  <c r="C2989" i="2"/>
  <c r="K2989" i="2" s="1"/>
  <c r="C2990" i="2"/>
  <c r="K2990" i="2" s="1"/>
  <c r="C2991" i="2"/>
  <c r="K2991" i="2" s="1"/>
  <c r="C2992" i="2"/>
  <c r="K2992" i="2" s="1"/>
  <c r="C2993" i="2"/>
  <c r="K2993" i="2" s="1"/>
  <c r="C2994" i="2"/>
  <c r="K2994" i="2" s="1"/>
  <c r="C2995" i="2"/>
  <c r="K2995" i="2" s="1"/>
  <c r="C2996" i="2"/>
  <c r="K2996" i="2" s="1"/>
  <c r="C2997" i="2"/>
  <c r="K2997" i="2" s="1"/>
  <c r="C2998" i="2"/>
  <c r="K2998" i="2" s="1"/>
  <c r="C2999" i="2"/>
  <c r="K2999" i="2" s="1"/>
  <c r="C3000" i="2"/>
  <c r="K3000" i="2" s="1"/>
  <c r="C3001" i="2"/>
  <c r="K3001" i="2" s="1"/>
  <c r="C3002" i="2"/>
  <c r="K3002" i="2" s="1"/>
  <c r="C3003" i="2"/>
  <c r="K3003" i="2" s="1"/>
  <c r="C3004" i="2"/>
  <c r="K3004" i="2" s="1"/>
  <c r="C3005" i="2"/>
  <c r="K3005" i="2" s="1"/>
  <c r="C3006" i="2"/>
  <c r="K3006" i="2" s="1"/>
  <c r="C3007" i="2"/>
  <c r="K3007" i="2" s="1"/>
  <c r="C3008" i="2"/>
  <c r="K3008" i="2" s="1"/>
  <c r="C3009" i="2"/>
  <c r="K3009" i="2" s="1"/>
  <c r="C3010" i="2"/>
  <c r="K3010" i="2" s="1"/>
  <c r="C3011" i="2"/>
  <c r="K3011" i="2" s="1"/>
  <c r="C3012" i="2"/>
  <c r="K3012" i="2" s="1"/>
  <c r="C3013" i="2"/>
  <c r="K3013" i="2" s="1"/>
  <c r="C3014" i="2"/>
  <c r="K3014" i="2" s="1"/>
  <c r="C3015" i="2"/>
  <c r="K3015" i="2" s="1"/>
  <c r="C3016" i="2"/>
  <c r="K3016" i="2" s="1"/>
  <c r="C3017" i="2"/>
  <c r="K3017" i="2" s="1"/>
  <c r="C3018" i="2"/>
  <c r="K3018" i="2" s="1"/>
  <c r="C3019" i="2"/>
  <c r="K3019" i="2" s="1"/>
  <c r="C3020" i="2"/>
  <c r="K3020" i="2" s="1"/>
  <c r="C3021" i="2"/>
  <c r="K3021" i="2" s="1"/>
  <c r="C3022" i="2"/>
  <c r="K3022" i="2" s="1"/>
  <c r="C3023" i="2"/>
  <c r="K3023" i="2" s="1"/>
  <c r="C3024" i="2"/>
  <c r="K3024" i="2" s="1"/>
  <c r="C3025" i="2"/>
  <c r="K3025" i="2" s="1"/>
  <c r="C3026" i="2"/>
  <c r="K3026" i="2" s="1"/>
  <c r="C3027" i="2"/>
  <c r="K3027" i="2" s="1"/>
  <c r="C3028" i="2"/>
  <c r="K3028" i="2" s="1"/>
  <c r="C3029" i="2"/>
  <c r="K3029" i="2" s="1"/>
  <c r="C3030" i="2"/>
  <c r="K3030" i="2" s="1"/>
  <c r="C3031" i="2"/>
  <c r="K3031" i="2" s="1"/>
  <c r="C3032" i="2"/>
  <c r="K3032" i="2" s="1"/>
  <c r="C3033" i="2"/>
  <c r="K3033" i="2" s="1"/>
  <c r="C3034" i="2"/>
  <c r="K3034" i="2" s="1"/>
  <c r="C3035" i="2"/>
  <c r="K3035" i="2" s="1"/>
  <c r="C3036" i="2"/>
  <c r="K3036" i="2" s="1"/>
  <c r="C3037" i="2"/>
  <c r="K3037" i="2" s="1"/>
  <c r="C3038" i="2"/>
  <c r="K3038" i="2" s="1"/>
  <c r="C3039" i="2"/>
  <c r="K3039" i="2" s="1"/>
  <c r="C3040" i="2"/>
  <c r="K3040" i="2" s="1"/>
  <c r="C3041" i="2"/>
  <c r="K3041" i="2" s="1"/>
  <c r="C3042" i="2"/>
  <c r="K3042" i="2" s="1"/>
  <c r="C3043" i="2"/>
  <c r="K3043" i="2" s="1"/>
  <c r="C3044" i="2"/>
  <c r="K3044" i="2" s="1"/>
  <c r="C3045" i="2"/>
  <c r="K3045" i="2" s="1"/>
  <c r="C3046" i="2"/>
  <c r="K3046" i="2" s="1"/>
  <c r="C3047" i="2"/>
  <c r="K3047" i="2" s="1"/>
  <c r="C3048" i="2"/>
  <c r="K3048" i="2" s="1"/>
  <c r="C3049" i="2"/>
  <c r="K3049" i="2" s="1"/>
  <c r="C3050" i="2"/>
  <c r="K3050" i="2" s="1"/>
  <c r="C3051" i="2"/>
  <c r="K3051" i="2" s="1"/>
  <c r="C3052" i="2"/>
  <c r="K3052" i="2" s="1"/>
  <c r="C3053" i="2"/>
  <c r="K3053" i="2" s="1"/>
  <c r="C3054" i="2"/>
  <c r="K3054" i="2" s="1"/>
  <c r="C3055" i="2"/>
  <c r="K3055" i="2" s="1"/>
  <c r="C3056" i="2"/>
  <c r="K3056" i="2" s="1"/>
  <c r="C3057" i="2"/>
  <c r="K3057" i="2" s="1"/>
  <c r="C3058" i="2"/>
  <c r="K3058" i="2" s="1"/>
  <c r="C3059" i="2"/>
  <c r="K3059" i="2" s="1"/>
  <c r="C3060" i="2"/>
  <c r="K3060" i="2" s="1"/>
  <c r="C3061" i="2"/>
  <c r="K3061" i="2" s="1"/>
  <c r="C3062" i="2"/>
  <c r="K3062" i="2" s="1"/>
  <c r="C3063" i="2"/>
  <c r="K3063" i="2" s="1"/>
  <c r="C3064" i="2"/>
  <c r="K3064" i="2" s="1"/>
  <c r="C3065" i="2"/>
  <c r="K3065" i="2" s="1"/>
  <c r="C3066" i="2"/>
  <c r="K3066" i="2" s="1"/>
  <c r="C3067" i="2"/>
  <c r="K3067" i="2" s="1"/>
  <c r="C3068" i="2"/>
  <c r="K3068" i="2" s="1"/>
  <c r="C3069" i="2"/>
  <c r="K3069" i="2" s="1"/>
  <c r="C3070" i="2"/>
  <c r="K3070" i="2" s="1"/>
  <c r="C3071" i="2"/>
  <c r="K3071" i="2" s="1"/>
  <c r="C3072" i="2"/>
  <c r="K3072" i="2" s="1"/>
  <c r="C3073" i="2"/>
  <c r="K3073" i="2" s="1"/>
  <c r="C3074" i="2"/>
  <c r="K3074" i="2" s="1"/>
  <c r="C3075" i="2"/>
  <c r="K3075" i="2" s="1"/>
  <c r="C3076" i="2"/>
  <c r="K3076" i="2" s="1"/>
  <c r="C3077" i="2"/>
  <c r="K3077" i="2" s="1"/>
  <c r="C3078" i="2"/>
  <c r="K3078" i="2" s="1"/>
  <c r="C3079" i="2"/>
  <c r="K3079" i="2" s="1"/>
  <c r="C3080" i="2"/>
  <c r="K3080" i="2" s="1"/>
  <c r="C3081" i="2"/>
  <c r="K3081" i="2" s="1"/>
  <c r="C3082" i="2"/>
  <c r="K3082" i="2" s="1"/>
  <c r="C3083" i="2"/>
  <c r="K3083" i="2" s="1"/>
  <c r="C3084" i="2"/>
  <c r="K3084" i="2" s="1"/>
  <c r="C3085" i="2"/>
  <c r="K3085" i="2" s="1"/>
  <c r="C3086" i="2"/>
  <c r="K3086" i="2" s="1"/>
  <c r="C3087" i="2"/>
  <c r="K3087" i="2" s="1"/>
  <c r="C3088" i="2"/>
  <c r="K3088" i="2" s="1"/>
  <c r="C3089" i="2"/>
  <c r="K3089" i="2" s="1"/>
  <c r="C3090" i="2"/>
  <c r="K3090" i="2" s="1"/>
  <c r="C3091" i="2"/>
  <c r="K3091" i="2" s="1"/>
  <c r="C3092" i="2"/>
  <c r="K3092" i="2" s="1"/>
  <c r="C3093" i="2"/>
  <c r="K3093" i="2" s="1"/>
  <c r="C3094" i="2"/>
  <c r="K3094" i="2" s="1"/>
  <c r="C3095" i="2"/>
  <c r="K3095" i="2" s="1"/>
  <c r="C3096" i="2"/>
  <c r="K3096" i="2" s="1"/>
  <c r="C3097" i="2"/>
  <c r="K3097" i="2" s="1"/>
  <c r="C3098" i="2"/>
  <c r="K3098" i="2" s="1"/>
  <c r="C3099" i="2"/>
  <c r="K3099" i="2" s="1"/>
  <c r="C3100" i="2"/>
  <c r="K3100" i="2" s="1"/>
  <c r="C3101" i="2"/>
  <c r="K3101" i="2" s="1"/>
  <c r="C3102" i="2"/>
  <c r="K3102" i="2" s="1"/>
  <c r="C3103" i="2"/>
  <c r="K3103" i="2" s="1"/>
  <c r="C3104" i="2"/>
  <c r="K3104" i="2" s="1"/>
  <c r="C3105" i="2"/>
  <c r="K3105" i="2" s="1"/>
  <c r="C3106" i="2"/>
  <c r="K3106" i="2" s="1"/>
  <c r="C3107" i="2"/>
  <c r="K3107" i="2" s="1"/>
  <c r="C3108" i="2"/>
  <c r="K3108" i="2" s="1"/>
  <c r="C3109" i="2"/>
  <c r="K3109" i="2" s="1"/>
  <c r="C3110" i="2"/>
  <c r="K3110" i="2" s="1"/>
  <c r="C3111" i="2"/>
  <c r="K3111" i="2" s="1"/>
  <c r="C3112" i="2"/>
  <c r="K3112" i="2" s="1"/>
  <c r="C3113" i="2"/>
  <c r="K3113" i="2" s="1"/>
  <c r="C3114" i="2"/>
  <c r="K3114" i="2" s="1"/>
  <c r="C3115" i="2"/>
  <c r="K3115" i="2" s="1"/>
  <c r="C3116" i="2"/>
  <c r="K3116" i="2" s="1"/>
  <c r="C3117" i="2"/>
  <c r="K3117" i="2" s="1"/>
  <c r="C3118" i="2"/>
  <c r="K3118" i="2" s="1"/>
  <c r="C3119" i="2"/>
  <c r="K3119" i="2" s="1"/>
  <c r="C3120" i="2"/>
  <c r="K3120" i="2" s="1"/>
  <c r="C3121" i="2"/>
  <c r="K3121" i="2" s="1"/>
  <c r="C3122" i="2"/>
  <c r="K3122" i="2" s="1"/>
  <c r="C3123" i="2"/>
  <c r="K3123" i="2" s="1"/>
  <c r="C3124" i="2"/>
  <c r="K3124" i="2" s="1"/>
  <c r="C3125" i="2"/>
  <c r="K3125" i="2" s="1"/>
  <c r="C3126" i="2"/>
  <c r="K3126" i="2" s="1"/>
  <c r="C3127" i="2"/>
  <c r="K3127" i="2" s="1"/>
  <c r="C3128" i="2"/>
  <c r="K3128" i="2" s="1"/>
  <c r="C3129" i="2"/>
  <c r="K3129" i="2" s="1"/>
  <c r="C3130" i="2"/>
  <c r="K3130" i="2" s="1"/>
  <c r="C3131" i="2"/>
  <c r="K3131" i="2" s="1"/>
  <c r="C3132" i="2"/>
  <c r="K3132" i="2" s="1"/>
  <c r="C3133" i="2"/>
  <c r="K3133" i="2" s="1"/>
  <c r="C3134" i="2"/>
  <c r="K3134" i="2" s="1"/>
  <c r="C3135" i="2"/>
  <c r="K3135" i="2" s="1"/>
  <c r="C3136" i="2"/>
  <c r="K3136" i="2" s="1"/>
  <c r="C3137" i="2"/>
  <c r="K3137" i="2" s="1"/>
  <c r="C3138" i="2"/>
  <c r="K3138" i="2" s="1"/>
  <c r="C3139" i="2"/>
  <c r="K3139" i="2" s="1"/>
  <c r="C3140" i="2"/>
  <c r="K3140" i="2" s="1"/>
  <c r="C3141" i="2"/>
  <c r="K3141" i="2" s="1"/>
  <c r="C3142" i="2"/>
  <c r="K3142" i="2" s="1"/>
  <c r="C3143" i="2"/>
  <c r="K3143" i="2" s="1"/>
  <c r="C3144" i="2"/>
  <c r="K3144" i="2" s="1"/>
  <c r="C3145" i="2"/>
  <c r="K3145" i="2" s="1"/>
  <c r="C3146" i="2"/>
  <c r="K3146" i="2" s="1"/>
  <c r="C3147" i="2"/>
  <c r="K3147" i="2" s="1"/>
  <c r="C3148" i="2"/>
  <c r="K3148" i="2" s="1"/>
  <c r="C3149" i="2"/>
  <c r="K3149" i="2" s="1"/>
  <c r="C3150" i="2"/>
  <c r="K3150" i="2" s="1"/>
  <c r="C3151" i="2"/>
  <c r="K3151" i="2" s="1"/>
  <c r="C3152" i="2"/>
  <c r="K3152" i="2" s="1"/>
  <c r="C3153" i="2"/>
  <c r="K3153" i="2" s="1"/>
  <c r="C3154" i="2"/>
  <c r="K3154" i="2" s="1"/>
  <c r="C3155" i="2"/>
  <c r="K3155" i="2" s="1"/>
  <c r="C3156" i="2"/>
  <c r="K3156" i="2" s="1"/>
  <c r="C3157" i="2"/>
  <c r="K3157" i="2" s="1"/>
  <c r="C3158" i="2"/>
  <c r="K3158" i="2" s="1"/>
  <c r="C3159" i="2"/>
  <c r="K3159" i="2" s="1"/>
  <c r="C3160" i="2"/>
  <c r="K3160" i="2" s="1"/>
  <c r="C3161" i="2"/>
  <c r="K3161" i="2" s="1"/>
  <c r="C3162" i="2"/>
  <c r="K3162" i="2" s="1"/>
  <c r="C3163" i="2"/>
  <c r="K3163" i="2" s="1"/>
  <c r="C3164" i="2"/>
  <c r="K3164" i="2" s="1"/>
  <c r="C3165" i="2"/>
  <c r="K3165" i="2" s="1"/>
  <c r="C3166" i="2"/>
  <c r="K3166" i="2" s="1"/>
  <c r="C3167" i="2"/>
  <c r="K3167" i="2" s="1"/>
  <c r="C3168" i="2"/>
  <c r="K3168" i="2" s="1"/>
  <c r="C3169" i="2"/>
  <c r="K3169" i="2" s="1"/>
  <c r="C3170" i="2"/>
  <c r="K3170" i="2" s="1"/>
  <c r="C3171" i="2"/>
  <c r="K3171" i="2" s="1"/>
  <c r="C3172" i="2"/>
  <c r="K3172" i="2" s="1"/>
  <c r="C3173" i="2"/>
  <c r="K3173" i="2" s="1"/>
  <c r="C3174" i="2"/>
  <c r="K3174" i="2" s="1"/>
  <c r="C3175" i="2"/>
  <c r="K3175" i="2" s="1"/>
  <c r="C3176" i="2"/>
  <c r="K3176" i="2" s="1"/>
  <c r="C3177" i="2"/>
  <c r="K3177" i="2" s="1"/>
  <c r="C3178" i="2"/>
  <c r="K3178" i="2" s="1"/>
  <c r="C3179" i="2"/>
  <c r="K3179" i="2" s="1"/>
  <c r="C3180" i="2"/>
  <c r="K3180" i="2" s="1"/>
  <c r="C3181" i="2"/>
  <c r="K3181" i="2" s="1"/>
  <c r="C3182" i="2"/>
  <c r="K3182" i="2" s="1"/>
  <c r="C3183" i="2"/>
  <c r="K3183" i="2" s="1"/>
  <c r="C3184" i="2"/>
  <c r="K3184" i="2" s="1"/>
  <c r="C3185" i="2"/>
  <c r="K3185" i="2" s="1"/>
  <c r="C3186" i="2"/>
  <c r="K3186" i="2" s="1"/>
  <c r="C3187" i="2"/>
  <c r="K3187" i="2" s="1"/>
  <c r="C3188" i="2"/>
  <c r="K3188" i="2" s="1"/>
  <c r="C3189" i="2"/>
  <c r="K3189" i="2" s="1"/>
  <c r="C3190" i="2"/>
  <c r="K3190" i="2" s="1"/>
  <c r="C3191" i="2"/>
  <c r="K3191" i="2" s="1"/>
  <c r="C3192" i="2"/>
  <c r="K3192" i="2" s="1"/>
  <c r="C3193" i="2"/>
  <c r="K3193" i="2" s="1"/>
  <c r="C3194" i="2"/>
  <c r="K3194" i="2" s="1"/>
  <c r="C3195" i="2"/>
  <c r="K3195" i="2" s="1"/>
  <c r="C3196" i="2"/>
  <c r="K3196" i="2" s="1"/>
  <c r="C3197" i="2"/>
  <c r="K3197" i="2" s="1"/>
  <c r="C3198" i="2"/>
  <c r="K3198" i="2" s="1"/>
  <c r="C3199" i="2"/>
  <c r="K3199" i="2" s="1"/>
  <c r="C3200" i="2"/>
  <c r="K3200" i="2" s="1"/>
  <c r="C3201" i="2"/>
  <c r="K3201" i="2" s="1"/>
  <c r="C3202" i="2"/>
  <c r="K3202" i="2" s="1"/>
  <c r="C3203" i="2"/>
  <c r="K3203" i="2" s="1"/>
  <c r="C3204" i="2"/>
  <c r="K3204" i="2" s="1"/>
  <c r="C3205" i="2"/>
  <c r="K3205" i="2" s="1"/>
  <c r="C3206" i="2"/>
  <c r="K3206" i="2" s="1"/>
  <c r="C3207" i="2"/>
  <c r="K3207" i="2" s="1"/>
  <c r="C3208" i="2"/>
  <c r="K3208" i="2" s="1"/>
  <c r="C3209" i="2"/>
  <c r="K3209" i="2" s="1"/>
  <c r="C3210" i="2"/>
  <c r="K3210" i="2" s="1"/>
  <c r="C3211" i="2"/>
  <c r="K3211" i="2" s="1"/>
  <c r="C3212" i="2"/>
  <c r="K3212" i="2" s="1"/>
  <c r="C3213" i="2"/>
  <c r="K3213" i="2" s="1"/>
  <c r="C3214" i="2"/>
  <c r="K3214" i="2" s="1"/>
  <c r="C3215" i="2"/>
  <c r="K3215" i="2" s="1"/>
  <c r="C3216" i="2"/>
  <c r="K3216" i="2" s="1"/>
  <c r="C3217" i="2"/>
  <c r="K3217" i="2" s="1"/>
  <c r="C3218" i="2"/>
  <c r="K3218" i="2" s="1"/>
  <c r="C3219" i="2"/>
  <c r="K3219" i="2" s="1"/>
  <c r="C3220" i="2"/>
  <c r="K3220" i="2" s="1"/>
  <c r="C3221" i="2"/>
  <c r="K3221" i="2" s="1"/>
  <c r="C3222" i="2"/>
  <c r="K3222" i="2" s="1"/>
  <c r="C3223" i="2"/>
  <c r="K3223" i="2" s="1"/>
  <c r="C3224" i="2"/>
  <c r="K3224" i="2" s="1"/>
  <c r="C3225" i="2"/>
  <c r="K3225" i="2" s="1"/>
  <c r="C3226" i="2"/>
  <c r="K3226" i="2" s="1"/>
  <c r="C3227" i="2"/>
  <c r="K3227" i="2" s="1"/>
  <c r="C3228" i="2"/>
  <c r="K3228" i="2" s="1"/>
  <c r="C3229" i="2"/>
  <c r="K3229" i="2" s="1"/>
  <c r="C3230" i="2"/>
  <c r="K3230" i="2" s="1"/>
  <c r="C3231" i="2"/>
  <c r="K3231" i="2" s="1"/>
  <c r="C3232" i="2"/>
  <c r="K3232" i="2" s="1"/>
  <c r="C3233" i="2"/>
  <c r="K3233" i="2" s="1"/>
  <c r="C3234" i="2"/>
  <c r="K3234" i="2" s="1"/>
  <c r="C3235" i="2"/>
  <c r="K3235" i="2" s="1"/>
  <c r="C3236" i="2"/>
  <c r="K3236" i="2" s="1"/>
  <c r="C3237" i="2"/>
  <c r="K3237" i="2" s="1"/>
  <c r="C3238" i="2"/>
  <c r="K3238" i="2" s="1"/>
  <c r="C3239" i="2"/>
  <c r="K3239" i="2" s="1"/>
  <c r="C3240" i="2"/>
  <c r="K3240" i="2" s="1"/>
  <c r="C3241" i="2"/>
  <c r="K3241" i="2" s="1"/>
  <c r="C3242" i="2"/>
  <c r="K3242" i="2" s="1"/>
  <c r="C3243" i="2"/>
  <c r="K3243" i="2" s="1"/>
  <c r="C3244" i="2"/>
  <c r="K3244" i="2" s="1"/>
  <c r="C3245" i="2"/>
  <c r="K3245" i="2" s="1"/>
  <c r="C3246" i="2"/>
  <c r="K3246" i="2" s="1"/>
  <c r="C3247" i="2"/>
  <c r="K3247" i="2" s="1"/>
  <c r="C3248" i="2"/>
  <c r="K3248" i="2" s="1"/>
  <c r="C3249" i="2"/>
  <c r="K3249" i="2" s="1"/>
  <c r="C3250" i="2"/>
  <c r="K3250" i="2" s="1"/>
  <c r="C3251" i="2"/>
  <c r="K3251" i="2" s="1"/>
  <c r="C3252" i="2"/>
  <c r="K3252" i="2" s="1"/>
  <c r="C3253" i="2"/>
  <c r="K3253" i="2" s="1"/>
  <c r="C3254" i="2"/>
  <c r="K3254" i="2" s="1"/>
  <c r="C3255" i="2"/>
  <c r="K3255" i="2" s="1"/>
  <c r="C3256" i="2"/>
  <c r="K3256" i="2" s="1"/>
  <c r="C3257" i="2"/>
  <c r="K3257" i="2" s="1"/>
  <c r="C3258" i="2"/>
  <c r="K3258" i="2" s="1"/>
  <c r="C3259" i="2"/>
  <c r="K3259" i="2" s="1"/>
  <c r="C3260" i="2"/>
  <c r="K3260" i="2" s="1"/>
  <c r="C3261" i="2"/>
  <c r="K3261" i="2" s="1"/>
  <c r="C3262" i="2"/>
  <c r="K3262" i="2" s="1"/>
  <c r="C3263" i="2"/>
  <c r="K3263" i="2" s="1"/>
  <c r="C3264" i="2"/>
  <c r="K3264" i="2" s="1"/>
  <c r="C3265" i="2"/>
  <c r="K3265" i="2" s="1"/>
  <c r="C3266" i="2"/>
  <c r="K3266" i="2" s="1"/>
  <c r="C3267" i="2"/>
  <c r="K3267" i="2" s="1"/>
  <c r="C3268" i="2"/>
  <c r="K3268" i="2" s="1"/>
  <c r="C3269" i="2"/>
  <c r="K3269" i="2" s="1"/>
  <c r="C3270" i="2"/>
  <c r="K3270" i="2" s="1"/>
  <c r="C3271" i="2"/>
  <c r="K3271" i="2" s="1"/>
  <c r="C3272" i="2"/>
  <c r="K3272" i="2" s="1"/>
  <c r="C3273" i="2"/>
  <c r="K3273" i="2" s="1"/>
  <c r="C3274" i="2"/>
  <c r="K3274" i="2" s="1"/>
  <c r="C3275" i="2"/>
  <c r="K3275" i="2" s="1"/>
  <c r="C3276" i="2"/>
  <c r="K3276" i="2" s="1"/>
  <c r="C3277" i="2"/>
  <c r="K3277" i="2" s="1"/>
  <c r="C3278" i="2"/>
  <c r="K3278" i="2" s="1"/>
  <c r="C3279" i="2"/>
  <c r="K3279" i="2" s="1"/>
  <c r="C3280" i="2"/>
  <c r="K3280" i="2" s="1"/>
  <c r="C3281" i="2"/>
  <c r="K3281" i="2" s="1"/>
  <c r="C3282" i="2"/>
  <c r="K3282" i="2" s="1"/>
  <c r="C3283" i="2"/>
  <c r="K3283" i="2" s="1"/>
  <c r="C3284" i="2"/>
  <c r="K3284" i="2" s="1"/>
  <c r="C3285" i="2"/>
  <c r="K3285" i="2" s="1"/>
  <c r="C3286" i="2"/>
  <c r="K3286" i="2" s="1"/>
  <c r="C3287" i="2"/>
  <c r="K3287" i="2" s="1"/>
  <c r="C3288" i="2"/>
  <c r="K3288" i="2" s="1"/>
  <c r="C3289" i="2"/>
  <c r="K3289" i="2" s="1"/>
  <c r="C3290" i="2"/>
  <c r="K3290" i="2" s="1"/>
  <c r="C3291" i="2"/>
  <c r="K3291" i="2" s="1"/>
  <c r="C3292" i="2"/>
  <c r="K3292" i="2" s="1"/>
  <c r="C3293" i="2"/>
  <c r="K3293" i="2" s="1"/>
  <c r="C3294" i="2"/>
  <c r="K3294" i="2" s="1"/>
  <c r="C3295" i="2"/>
  <c r="K3295" i="2" s="1"/>
  <c r="C3296" i="2"/>
  <c r="K3296" i="2" s="1"/>
  <c r="C3297" i="2"/>
  <c r="K3297" i="2" s="1"/>
  <c r="C3298" i="2"/>
  <c r="K3298" i="2" s="1"/>
  <c r="C3299" i="2"/>
  <c r="K3299" i="2" s="1"/>
  <c r="C3300" i="2"/>
  <c r="K3300" i="2" s="1"/>
  <c r="C3301" i="2"/>
  <c r="K3301" i="2" s="1"/>
  <c r="C3302" i="2"/>
  <c r="K3302" i="2" s="1"/>
  <c r="C3303" i="2"/>
  <c r="K3303" i="2" s="1"/>
  <c r="C3304" i="2"/>
  <c r="K3304" i="2" s="1"/>
  <c r="C3305" i="2"/>
  <c r="K3305" i="2" s="1"/>
  <c r="C3306" i="2"/>
  <c r="K3306" i="2" s="1"/>
  <c r="C3307" i="2"/>
  <c r="K3307" i="2" s="1"/>
  <c r="C3308" i="2"/>
  <c r="K3308" i="2" s="1"/>
  <c r="C3309" i="2"/>
  <c r="K3309" i="2" s="1"/>
  <c r="C3310" i="2"/>
  <c r="K3310" i="2" s="1"/>
  <c r="C3311" i="2"/>
  <c r="K3311" i="2" s="1"/>
  <c r="C3312" i="2"/>
  <c r="K3312" i="2" s="1"/>
  <c r="C3313" i="2"/>
  <c r="K3313" i="2" s="1"/>
  <c r="C3314" i="2"/>
  <c r="K3314" i="2" s="1"/>
  <c r="C3315" i="2"/>
  <c r="K3315" i="2" s="1"/>
  <c r="C3316" i="2"/>
  <c r="K3316" i="2" s="1"/>
  <c r="C3317" i="2"/>
  <c r="K3317" i="2" s="1"/>
  <c r="C3318" i="2"/>
  <c r="K3318" i="2" s="1"/>
  <c r="C3319" i="2"/>
  <c r="K3319" i="2" s="1"/>
  <c r="C3320" i="2"/>
  <c r="K3320" i="2" s="1"/>
  <c r="C3321" i="2"/>
  <c r="K3321" i="2" s="1"/>
  <c r="C3322" i="2"/>
  <c r="K3322" i="2" s="1"/>
  <c r="C3323" i="2"/>
  <c r="K3323" i="2" s="1"/>
  <c r="C3324" i="2"/>
  <c r="K3324" i="2" s="1"/>
  <c r="C3325" i="2"/>
  <c r="K3325" i="2" s="1"/>
  <c r="C3326" i="2"/>
  <c r="K3326" i="2" s="1"/>
  <c r="C3327" i="2"/>
  <c r="K3327" i="2" s="1"/>
  <c r="C3328" i="2"/>
  <c r="K3328" i="2" s="1"/>
  <c r="C3329" i="2"/>
  <c r="K3329" i="2" s="1"/>
  <c r="C3330" i="2"/>
  <c r="K3330" i="2" s="1"/>
  <c r="C3331" i="2"/>
  <c r="K3331" i="2" s="1"/>
  <c r="C3332" i="2"/>
  <c r="K3332" i="2" s="1"/>
  <c r="C3333" i="2"/>
  <c r="K3333" i="2" s="1"/>
  <c r="C3334" i="2"/>
  <c r="K3334" i="2" s="1"/>
  <c r="C3335" i="2"/>
  <c r="K3335" i="2" s="1"/>
  <c r="C3336" i="2"/>
  <c r="K3336" i="2" s="1"/>
  <c r="C3337" i="2"/>
  <c r="K3337" i="2" s="1"/>
  <c r="C3338" i="2"/>
  <c r="K3338" i="2" s="1"/>
  <c r="C3339" i="2"/>
  <c r="K3339" i="2" s="1"/>
  <c r="C3340" i="2"/>
  <c r="K3340" i="2" s="1"/>
  <c r="C3341" i="2"/>
  <c r="K3341" i="2" s="1"/>
  <c r="C3342" i="2"/>
  <c r="K3342" i="2" s="1"/>
  <c r="C3343" i="2"/>
  <c r="K3343" i="2" s="1"/>
  <c r="C3344" i="2"/>
  <c r="K3344" i="2" s="1"/>
  <c r="C3345" i="2"/>
  <c r="K3345" i="2" s="1"/>
  <c r="C3346" i="2"/>
  <c r="K3346" i="2" s="1"/>
  <c r="C3347" i="2"/>
  <c r="K3347" i="2" s="1"/>
  <c r="C3348" i="2"/>
  <c r="K3348" i="2" s="1"/>
  <c r="C3349" i="2"/>
  <c r="K3349" i="2" s="1"/>
  <c r="C3350" i="2"/>
  <c r="K3350" i="2" s="1"/>
  <c r="C3351" i="2"/>
  <c r="K3351" i="2" s="1"/>
  <c r="C3352" i="2"/>
  <c r="K3352" i="2" s="1"/>
  <c r="C3353" i="2"/>
  <c r="K3353" i="2" s="1"/>
  <c r="C3354" i="2"/>
  <c r="K3354" i="2" s="1"/>
  <c r="C3355" i="2"/>
  <c r="K3355" i="2" s="1"/>
  <c r="C3356" i="2"/>
  <c r="K3356" i="2" s="1"/>
  <c r="C3357" i="2"/>
  <c r="K3357" i="2" s="1"/>
  <c r="C3358" i="2"/>
  <c r="K3358" i="2" s="1"/>
  <c r="C3359" i="2"/>
  <c r="K3359" i="2" s="1"/>
  <c r="C3360" i="2"/>
  <c r="K3360" i="2" s="1"/>
  <c r="C3361" i="2"/>
  <c r="K3361" i="2" s="1"/>
  <c r="C3362" i="2"/>
  <c r="K3362" i="2" s="1"/>
  <c r="C3363" i="2"/>
  <c r="K3363" i="2" s="1"/>
  <c r="C3364" i="2"/>
  <c r="K3364" i="2" s="1"/>
  <c r="C3365" i="2"/>
  <c r="K3365" i="2" s="1"/>
  <c r="C3366" i="2"/>
  <c r="K3366" i="2" s="1"/>
  <c r="C3367" i="2"/>
  <c r="K3367" i="2" s="1"/>
  <c r="C3368" i="2"/>
  <c r="K3368" i="2" s="1"/>
  <c r="C3369" i="2"/>
  <c r="K3369" i="2" s="1"/>
  <c r="C3370" i="2"/>
  <c r="K3370" i="2" s="1"/>
  <c r="C3371" i="2"/>
  <c r="K3371" i="2" s="1"/>
  <c r="C3372" i="2"/>
  <c r="K3372" i="2" s="1"/>
  <c r="C3373" i="2"/>
  <c r="K3373" i="2" s="1"/>
  <c r="C3374" i="2"/>
  <c r="K3374" i="2" s="1"/>
  <c r="C3375" i="2"/>
  <c r="K3375" i="2" s="1"/>
  <c r="C3376" i="2"/>
  <c r="K3376" i="2" s="1"/>
  <c r="C3377" i="2"/>
  <c r="K3377" i="2" s="1"/>
  <c r="C3378" i="2"/>
  <c r="K3378" i="2" s="1"/>
  <c r="C3379" i="2"/>
  <c r="K3379" i="2" s="1"/>
  <c r="C3380" i="2"/>
  <c r="K3380" i="2" s="1"/>
  <c r="C3381" i="2"/>
  <c r="K3381" i="2" s="1"/>
  <c r="C3382" i="2"/>
  <c r="K3382" i="2" s="1"/>
  <c r="C3383" i="2"/>
  <c r="K3383" i="2" s="1"/>
  <c r="C3384" i="2"/>
  <c r="K3384" i="2" s="1"/>
  <c r="C3385" i="2"/>
  <c r="K3385" i="2" s="1"/>
  <c r="C3386" i="2"/>
  <c r="K3386" i="2" s="1"/>
  <c r="C3387" i="2"/>
  <c r="K3387" i="2" s="1"/>
  <c r="C3388" i="2"/>
  <c r="K3388" i="2" s="1"/>
  <c r="C3389" i="2"/>
  <c r="K3389" i="2" s="1"/>
  <c r="C3390" i="2"/>
  <c r="K3390" i="2" s="1"/>
  <c r="C3391" i="2"/>
  <c r="K3391" i="2" s="1"/>
  <c r="C3392" i="2"/>
  <c r="K3392" i="2" s="1"/>
  <c r="C3393" i="2"/>
  <c r="K3393" i="2" s="1"/>
  <c r="C3394" i="2"/>
  <c r="K3394" i="2" s="1"/>
  <c r="C3395" i="2"/>
  <c r="K3395" i="2" s="1"/>
  <c r="C3396" i="2"/>
  <c r="K3396" i="2" s="1"/>
  <c r="C3397" i="2"/>
  <c r="K3397" i="2" s="1"/>
  <c r="C3398" i="2"/>
  <c r="K3398" i="2" s="1"/>
  <c r="C3399" i="2"/>
  <c r="K3399" i="2" s="1"/>
  <c r="C3400" i="2"/>
  <c r="K3400" i="2" s="1"/>
  <c r="C3401" i="2"/>
  <c r="K3401" i="2" s="1"/>
  <c r="C3402" i="2"/>
  <c r="K3402" i="2" s="1"/>
  <c r="C3403" i="2"/>
  <c r="K3403" i="2" s="1"/>
  <c r="C3404" i="2"/>
  <c r="K3404" i="2" s="1"/>
  <c r="C3405" i="2"/>
  <c r="K3405" i="2" s="1"/>
  <c r="C3406" i="2"/>
  <c r="K3406" i="2" s="1"/>
  <c r="C3407" i="2"/>
  <c r="K3407" i="2" s="1"/>
  <c r="C3408" i="2"/>
  <c r="K3408" i="2" s="1"/>
  <c r="C3409" i="2"/>
  <c r="K3409" i="2" s="1"/>
  <c r="C3410" i="2"/>
  <c r="K3410" i="2" s="1"/>
  <c r="C3411" i="2"/>
  <c r="K3411" i="2" s="1"/>
  <c r="C3412" i="2"/>
  <c r="K3412" i="2" s="1"/>
  <c r="C3413" i="2"/>
  <c r="K3413" i="2" s="1"/>
  <c r="C3414" i="2"/>
  <c r="K3414" i="2" s="1"/>
  <c r="C3415" i="2"/>
  <c r="K3415" i="2" s="1"/>
  <c r="C3416" i="2"/>
  <c r="K3416" i="2" s="1"/>
  <c r="C3417" i="2"/>
  <c r="K3417" i="2" s="1"/>
  <c r="C3418" i="2"/>
  <c r="K3418" i="2" s="1"/>
  <c r="C3419" i="2"/>
  <c r="K3419" i="2" s="1"/>
  <c r="C3420" i="2"/>
  <c r="K3420" i="2" s="1"/>
  <c r="C3421" i="2"/>
  <c r="K3421" i="2" s="1"/>
  <c r="C3422" i="2"/>
  <c r="K3422" i="2" s="1"/>
  <c r="C3423" i="2"/>
  <c r="K3423" i="2" s="1"/>
  <c r="C3424" i="2"/>
  <c r="K3424" i="2" s="1"/>
  <c r="C3425" i="2"/>
  <c r="K3425" i="2" s="1"/>
  <c r="C3426" i="2"/>
  <c r="K3426" i="2" s="1"/>
  <c r="C3427" i="2"/>
  <c r="K3427" i="2" s="1"/>
  <c r="C3428" i="2"/>
  <c r="K3428" i="2" s="1"/>
  <c r="C3429" i="2"/>
  <c r="K3429" i="2" s="1"/>
  <c r="C3430" i="2"/>
  <c r="K3430" i="2" s="1"/>
  <c r="C3431" i="2"/>
  <c r="K3431" i="2" s="1"/>
  <c r="C3432" i="2"/>
  <c r="K3432" i="2" s="1"/>
  <c r="C3433" i="2"/>
  <c r="K3433" i="2" s="1"/>
  <c r="C3434" i="2"/>
  <c r="K3434" i="2" s="1"/>
  <c r="C3435" i="2"/>
  <c r="K3435" i="2" s="1"/>
  <c r="C3436" i="2"/>
  <c r="K3436" i="2" s="1"/>
  <c r="C3437" i="2"/>
  <c r="K3437" i="2" s="1"/>
  <c r="C3438" i="2"/>
  <c r="K3438" i="2" s="1"/>
  <c r="C3439" i="2"/>
  <c r="K3439" i="2" s="1"/>
  <c r="C3440" i="2"/>
  <c r="K3440" i="2" s="1"/>
  <c r="C3441" i="2"/>
  <c r="K3441" i="2" s="1"/>
  <c r="C3442" i="2"/>
  <c r="K3442" i="2" s="1"/>
  <c r="C3443" i="2"/>
  <c r="K3443" i="2" s="1"/>
  <c r="C3444" i="2"/>
  <c r="K3444" i="2" s="1"/>
  <c r="C3445" i="2"/>
  <c r="K3445" i="2" s="1"/>
  <c r="C3446" i="2"/>
  <c r="K3446" i="2" s="1"/>
  <c r="C3447" i="2"/>
  <c r="K3447" i="2" s="1"/>
  <c r="C3448" i="2"/>
  <c r="K3448" i="2" s="1"/>
  <c r="C3449" i="2"/>
  <c r="K3449" i="2" s="1"/>
  <c r="C3450" i="2"/>
  <c r="K3450" i="2" s="1"/>
  <c r="C3451" i="2"/>
  <c r="K3451" i="2" s="1"/>
  <c r="C3452" i="2"/>
  <c r="K3452" i="2" s="1"/>
  <c r="C3453" i="2"/>
  <c r="K3453" i="2" s="1"/>
  <c r="C3454" i="2"/>
  <c r="K3454" i="2" s="1"/>
  <c r="C3455" i="2"/>
  <c r="K3455" i="2" s="1"/>
  <c r="C3456" i="2"/>
  <c r="K3456" i="2" s="1"/>
  <c r="C3457" i="2"/>
  <c r="K3457" i="2" s="1"/>
  <c r="C3458" i="2"/>
  <c r="K3458" i="2" s="1"/>
  <c r="C3459" i="2"/>
  <c r="K3459" i="2" s="1"/>
  <c r="C3460" i="2"/>
  <c r="K3460" i="2" s="1"/>
  <c r="C3461" i="2"/>
  <c r="K3461" i="2" s="1"/>
  <c r="C3462" i="2"/>
  <c r="K3462" i="2" s="1"/>
  <c r="C3463" i="2"/>
  <c r="K3463" i="2" s="1"/>
  <c r="C3464" i="2"/>
  <c r="K3464" i="2" s="1"/>
  <c r="C3465" i="2"/>
  <c r="K3465" i="2" s="1"/>
  <c r="C3466" i="2"/>
  <c r="K3466" i="2" s="1"/>
  <c r="C3467" i="2"/>
  <c r="K3467" i="2" s="1"/>
  <c r="C3468" i="2"/>
  <c r="K3468" i="2" s="1"/>
  <c r="C3469" i="2"/>
  <c r="K3469" i="2" s="1"/>
  <c r="C3470" i="2"/>
  <c r="K3470" i="2" s="1"/>
  <c r="C3471" i="2"/>
  <c r="K3471" i="2" s="1"/>
  <c r="C3472" i="2"/>
  <c r="K3472" i="2" s="1"/>
  <c r="C3473" i="2"/>
  <c r="K3473" i="2" s="1"/>
  <c r="C3474" i="2"/>
  <c r="K3474" i="2" s="1"/>
  <c r="C3475" i="2"/>
  <c r="K3475" i="2" s="1"/>
  <c r="C3476" i="2"/>
  <c r="K3476" i="2" s="1"/>
  <c r="C3477" i="2"/>
  <c r="K3477" i="2" s="1"/>
  <c r="C3478" i="2"/>
  <c r="K3478" i="2" s="1"/>
  <c r="C3479" i="2"/>
  <c r="K3479" i="2" s="1"/>
  <c r="C3480" i="2"/>
  <c r="K3480" i="2" s="1"/>
  <c r="C3481" i="2"/>
  <c r="K3481" i="2" s="1"/>
  <c r="C3482" i="2"/>
  <c r="K3482" i="2" s="1"/>
  <c r="C3483" i="2"/>
  <c r="K3483" i="2" s="1"/>
  <c r="C3484" i="2"/>
  <c r="K3484" i="2" s="1"/>
  <c r="C3485" i="2"/>
  <c r="K3485" i="2" s="1"/>
  <c r="C3486" i="2"/>
  <c r="K3486" i="2" s="1"/>
  <c r="C3487" i="2"/>
  <c r="K3487" i="2" s="1"/>
  <c r="C3488" i="2"/>
  <c r="K3488" i="2" s="1"/>
  <c r="C3489" i="2"/>
  <c r="K3489" i="2" s="1"/>
  <c r="C3490" i="2"/>
  <c r="K3490" i="2" s="1"/>
  <c r="C3491" i="2"/>
  <c r="K3491" i="2" s="1"/>
  <c r="C3492" i="2"/>
  <c r="K3492" i="2" s="1"/>
  <c r="C3493" i="2"/>
  <c r="K3493" i="2" s="1"/>
  <c r="C3494" i="2"/>
  <c r="K3494" i="2" s="1"/>
  <c r="C3495" i="2"/>
  <c r="K3495" i="2" s="1"/>
  <c r="C3496" i="2"/>
  <c r="K3496" i="2" s="1"/>
  <c r="C3497" i="2"/>
  <c r="K3497" i="2" s="1"/>
  <c r="C3498" i="2"/>
  <c r="K3498" i="2" s="1"/>
  <c r="C3499" i="2"/>
  <c r="K3499" i="2" s="1"/>
  <c r="C3500" i="2"/>
  <c r="K3500" i="2" s="1"/>
  <c r="C3501" i="2"/>
  <c r="K3501" i="2" s="1"/>
  <c r="C3502" i="2"/>
  <c r="K3502" i="2" s="1"/>
  <c r="C3503" i="2"/>
  <c r="K3503" i="2" s="1"/>
  <c r="C3504" i="2"/>
  <c r="K3504" i="2" s="1"/>
  <c r="C3505" i="2"/>
  <c r="K3505" i="2" s="1"/>
  <c r="C3506" i="2"/>
  <c r="K3506" i="2" s="1"/>
  <c r="C3507" i="2"/>
  <c r="K3507" i="2" s="1"/>
  <c r="C3508" i="2"/>
  <c r="K3508" i="2" s="1"/>
  <c r="C3509" i="2"/>
  <c r="K3509" i="2" s="1"/>
  <c r="C3510" i="2"/>
  <c r="K3510" i="2" s="1"/>
  <c r="C3511" i="2"/>
  <c r="K3511" i="2" s="1"/>
  <c r="C3512" i="2"/>
  <c r="K3512" i="2" s="1"/>
  <c r="C3513" i="2"/>
  <c r="K3513" i="2" s="1"/>
  <c r="C3514" i="2"/>
  <c r="K3514" i="2" s="1"/>
  <c r="C3515" i="2"/>
  <c r="K3515" i="2" s="1"/>
  <c r="C3516" i="2"/>
  <c r="K3516" i="2" s="1"/>
  <c r="C3517" i="2"/>
  <c r="K3517" i="2" s="1"/>
  <c r="C3518" i="2"/>
  <c r="K3518" i="2" s="1"/>
  <c r="C3519" i="2"/>
  <c r="K3519" i="2" s="1"/>
  <c r="C3520" i="2"/>
  <c r="K3520" i="2" s="1"/>
  <c r="C3521" i="2"/>
  <c r="K3521" i="2" s="1"/>
  <c r="C3522" i="2"/>
  <c r="K3522" i="2" s="1"/>
  <c r="C3523" i="2"/>
  <c r="K3523" i="2" s="1"/>
  <c r="C3524" i="2"/>
  <c r="K3524" i="2" s="1"/>
  <c r="C3525" i="2"/>
  <c r="K3525" i="2" s="1"/>
  <c r="C3526" i="2"/>
  <c r="K3526" i="2" s="1"/>
  <c r="C3527" i="2"/>
  <c r="K3527" i="2" s="1"/>
  <c r="C3528" i="2"/>
  <c r="K3528" i="2" s="1"/>
  <c r="C3529" i="2"/>
  <c r="K3529" i="2" s="1"/>
  <c r="C3530" i="2"/>
  <c r="K3530" i="2" s="1"/>
  <c r="C3531" i="2"/>
  <c r="K3531" i="2" s="1"/>
  <c r="C3532" i="2"/>
  <c r="K3532" i="2" s="1"/>
  <c r="C3533" i="2"/>
  <c r="K3533" i="2" s="1"/>
  <c r="C3534" i="2"/>
  <c r="K3534" i="2" s="1"/>
  <c r="C3535" i="2"/>
  <c r="K3535" i="2" s="1"/>
  <c r="C3536" i="2"/>
  <c r="K3536" i="2" s="1"/>
  <c r="C3537" i="2"/>
  <c r="K3537" i="2" s="1"/>
  <c r="C3538" i="2"/>
  <c r="K3538" i="2" s="1"/>
  <c r="C3539" i="2"/>
  <c r="K3539" i="2" s="1"/>
  <c r="C3540" i="2"/>
  <c r="K3540" i="2" s="1"/>
  <c r="C3541" i="2"/>
  <c r="K3541" i="2" s="1"/>
  <c r="C3542" i="2"/>
  <c r="K3542" i="2" s="1"/>
  <c r="C3543" i="2"/>
  <c r="K3543" i="2" s="1"/>
  <c r="C3544" i="2"/>
  <c r="K3544" i="2" s="1"/>
  <c r="C3545" i="2"/>
  <c r="K3545" i="2" s="1"/>
  <c r="C3546" i="2"/>
  <c r="K3546" i="2" s="1"/>
  <c r="C3547" i="2"/>
  <c r="K3547" i="2" s="1"/>
  <c r="C3548" i="2"/>
  <c r="K3548" i="2" s="1"/>
  <c r="C3549" i="2"/>
  <c r="K3549" i="2" s="1"/>
  <c r="C3550" i="2"/>
  <c r="K3550" i="2" s="1"/>
  <c r="C3551" i="2"/>
  <c r="K3551" i="2" s="1"/>
  <c r="C3552" i="2"/>
  <c r="K3552" i="2" s="1"/>
  <c r="C3553" i="2"/>
  <c r="K3553" i="2" s="1"/>
  <c r="C3554" i="2"/>
  <c r="K3554" i="2" s="1"/>
  <c r="C3555" i="2"/>
  <c r="K3555" i="2" s="1"/>
  <c r="C3556" i="2"/>
  <c r="K3556" i="2" s="1"/>
  <c r="C3557" i="2"/>
  <c r="K3557" i="2" s="1"/>
  <c r="C3558" i="2"/>
  <c r="K3558" i="2" s="1"/>
  <c r="C3559" i="2"/>
  <c r="K3559" i="2" s="1"/>
  <c r="C3560" i="2"/>
  <c r="K3560" i="2" s="1"/>
  <c r="C3561" i="2"/>
  <c r="K3561" i="2" s="1"/>
  <c r="C3562" i="2"/>
  <c r="K3562" i="2" s="1"/>
  <c r="C3563" i="2"/>
  <c r="K3563" i="2" s="1"/>
  <c r="C3564" i="2"/>
  <c r="K3564" i="2" s="1"/>
  <c r="C3565" i="2"/>
  <c r="K3565" i="2" s="1"/>
  <c r="C3566" i="2"/>
  <c r="K3566" i="2" s="1"/>
  <c r="C3567" i="2"/>
  <c r="K3567" i="2" s="1"/>
  <c r="C3568" i="2"/>
  <c r="K3568" i="2" s="1"/>
  <c r="C3569" i="2"/>
  <c r="K3569" i="2" s="1"/>
  <c r="C3570" i="2"/>
  <c r="K3570" i="2" s="1"/>
  <c r="C3571" i="2"/>
  <c r="K3571" i="2" s="1"/>
  <c r="C3572" i="2"/>
  <c r="K3572" i="2" s="1"/>
  <c r="C3573" i="2"/>
  <c r="K3573" i="2" s="1"/>
  <c r="C3574" i="2"/>
  <c r="K3574" i="2" s="1"/>
  <c r="C3575" i="2"/>
  <c r="K3575" i="2" s="1"/>
  <c r="C3576" i="2"/>
  <c r="K3576" i="2" s="1"/>
  <c r="C3577" i="2"/>
  <c r="K3577" i="2" s="1"/>
  <c r="C3578" i="2"/>
  <c r="K3578" i="2" s="1"/>
  <c r="C3579" i="2"/>
  <c r="K3579" i="2" s="1"/>
  <c r="C3580" i="2"/>
  <c r="K3580" i="2" s="1"/>
  <c r="C3581" i="2"/>
  <c r="K3581" i="2" s="1"/>
  <c r="C3582" i="2"/>
  <c r="K3582" i="2" s="1"/>
  <c r="C3583" i="2"/>
  <c r="K3583" i="2" s="1"/>
  <c r="C3584" i="2"/>
  <c r="K3584" i="2" s="1"/>
  <c r="C3585" i="2"/>
  <c r="K3585" i="2" s="1"/>
  <c r="C3586" i="2"/>
  <c r="K3586" i="2" s="1"/>
  <c r="C3587" i="2"/>
  <c r="K3587" i="2" s="1"/>
  <c r="C3588" i="2"/>
  <c r="K3588" i="2" s="1"/>
  <c r="C3589" i="2"/>
  <c r="K3589" i="2" s="1"/>
  <c r="C3590" i="2"/>
  <c r="K3590" i="2" s="1"/>
  <c r="C3591" i="2"/>
  <c r="K3591" i="2" s="1"/>
  <c r="C3592" i="2"/>
  <c r="K3592" i="2" s="1"/>
  <c r="C3593" i="2"/>
  <c r="K3593" i="2" s="1"/>
  <c r="C3594" i="2"/>
  <c r="K3594" i="2" s="1"/>
  <c r="C3595" i="2"/>
  <c r="K3595" i="2" s="1"/>
  <c r="C3596" i="2"/>
  <c r="K3596" i="2" s="1"/>
  <c r="C3597" i="2"/>
  <c r="K3597" i="2" s="1"/>
  <c r="C3598" i="2"/>
  <c r="K3598" i="2" s="1"/>
  <c r="C3599" i="2"/>
  <c r="K3599" i="2" s="1"/>
  <c r="C3600" i="2"/>
  <c r="K3600" i="2" s="1"/>
  <c r="C3601" i="2"/>
  <c r="K3601" i="2" s="1"/>
  <c r="C3602" i="2"/>
  <c r="K3602" i="2" s="1"/>
  <c r="C3603" i="2"/>
  <c r="K3603" i="2" s="1"/>
  <c r="C3604" i="2"/>
  <c r="K3604" i="2" s="1"/>
  <c r="C3605" i="2"/>
  <c r="K3605" i="2" s="1"/>
  <c r="C3606" i="2"/>
  <c r="K3606" i="2" s="1"/>
  <c r="C3607" i="2"/>
  <c r="K3607" i="2" s="1"/>
  <c r="C3608" i="2"/>
  <c r="K3608" i="2" s="1"/>
  <c r="C3609" i="2"/>
  <c r="K3609" i="2" s="1"/>
  <c r="C3610" i="2"/>
  <c r="K3610" i="2" s="1"/>
  <c r="C3611" i="2"/>
  <c r="K3611" i="2" s="1"/>
  <c r="C3612" i="2"/>
  <c r="K3612" i="2" s="1"/>
  <c r="C3613" i="2"/>
  <c r="K3613" i="2" s="1"/>
  <c r="C3614" i="2"/>
  <c r="K3614" i="2" s="1"/>
  <c r="C3615" i="2"/>
  <c r="K3615" i="2" s="1"/>
  <c r="C3616" i="2"/>
  <c r="K3616" i="2" s="1"/>
  <c r="C3617" i="2"/>
  <c r="K3617" i="2" s="1"/>
  <c r="C3618" i="2"/>
  <c r="K3618" i="2" s="1"/>
  <c r="C3619" i="2"/>
  <c r="K3619" i="2" s="1"/>
  <c r="C3620" i="2"/>
  <c r="K3620" i="2" s="1"/>
  <c r="C3621" i="2"/>
  <c r="K3621" i="2" s="1"/>
  <c r="C3622" i="2"/>
  <c r="K3622" i="2" s="1"/>
  <c r="C3623" i="2"/>
  <c r="K3623" i="2" s="1"/>
  <c r="C3624" i="2"/>
  <c r="K3624" i="2" s="1"/>
  <c r="C3625" i="2"/>
  <c r="K3625" i="2" s="1"/>
  <c r="C3626" i="2"/>
  <c r="K3626" i="2" s="1"/>
  <c r="C3627" i="2"/>
  <c r="K3627" i="2" s="1"/>
  <c r="C3628" i="2"/>
  <c r="K3628" i="2" s="1"/>
  <c r="C3629" i="2"/>
  <c r="K3629" i="2" s="1"/>
  <c r="C3630" i="2"/>
  <c r="K3630" i="2" s="1"/>
  <c r="C3631" i="2"/>
  <c r="K3631" i="2" s="1"/>
  <c r="C3632" i="2"/>
  <c r="K3632" i="2" s="1"/>
  <c r="C3633" i="2"/>
  <c r="K3633" i="2" s="1"/>
  <c r="C3634" i="2"/>
  <c r="K3634" i="2" s="1"/>
  <c r="C3635" i="2"/>
  <c r="K3635" i="2" s="1"/>
  <c r="C3636" i="2"/>
  <c r="K3636" i="2" s="1"/>
  <c r="C3637" i="2"/>
  <c r="K3637" i="2" s="1"/>
  <c r="C3638" i="2"/>
  <c r="K3638" i="2" s="1"/>
  <c r="C3639" i="2"/>
  <c r="K3639" i="2" s="1"/>
  <c r="C3640" i="2"/>
  <c r="K3640" i="2" s="1"/>
  <c r="C3641" i="2"/>
  <c r="K3641" i="2" s="1"/>
  <c r="C3642" i="2"/>
  <c r="K3642" i="2" s="1"/>
  <c r="C3643" i="2"/>
  <c r="K3643" i="2" s="1"/>
  <c r="C3644" i="2"/>
  <c r="K3644" i="2" s="1"/>
  <c r="C3645" i="2"/>
  <c r="K3645" i="2" s="1"/>
  <c r="C3646" i="2"/>
  <c r="K3646" i="2" s="1"/>
  <c r="C3647" i="2"/>
  <c r="K3647" i="2" s="1"/>
  <c r="C3648" i="2"/>
  <c r="K3648" i="2" s="1"/>
  <c r="C3649" i="2"/>
  <c r="K3649" i="2" s="1"/>
  <c r="C3650" i="2"/>
  <c r="K3650" i="2" s="1"/>
  <c r="C3651" i="2"/>
  <c r="K3651" i="2" s="1"/>
  <c r="C3652" i="2"/>
  <c r="K3652" i="2" s="1"/>
  <c r="C3653" i="2"/>
  <c r="K3653" i="2" s="1"/>
  <c r="C3654" i="2"/>
  <c r="K3654" i="2" s="1"/>
  <c r="C3655" i="2"/>
  <c r="K3655" i="2" s="1"/>
  <c r="C3656" i="2"/>
  <c r="K3656" i="2" s="1"/>
  <c r="C3657" i="2"/>
  <c r="K3657" i="2" s="1"/>
  <c r="C3658" i="2"/>
  <c r="K3658" i="2" s="1"/>
  <c r="C3659" i="2"/>
  <c r="K3659" i="2" s="1"/>
  <c r="C3660" i="2"/>
  <c r="K3660" i="2" s="1"/>
  <c r="C3661" i="2"/>
  <c r="K3661" i="2" s="1"/>
  <c r="C3662" i="2"/>
  <c r="K3662" i="2" s="1"/>
  <c r="C3663" i="2"/>
  <c r="K3663" i="2" s="1"/>
  <c r="C3664" i="2"/>
  <c r="K3664" i="2" s="1"/>
  <c r="C3665" i="2"/>
  <c r="K3665" i="2" s="1"/>
  <c r="C3666" i="2"/>
  <c r="K3666" i="2" s="1"/>
  <c r="C3667" i="2"/>
  <c r="K3667" i="2" s="1"/>
  <c r="C3668" i="2"/>
  <c r="K3668" i="2" s="1"/>
  <c r="C3669" i="2"/>
  <c r="K3669" i="2" s="1"/>
  <c r="C3670" i="2"/>
  <c r="K3670" i="2" s="1"/>
  <c r="C3671" i="2"/>
  <c r="K3671" i="2" s="1"/>
  <c r="C3672" i="2"/>
  <c r="K3672" i="2" s="1"/>
  <c r="C3673" i="2"/>
  <c r="K3673" i="2" s="1"/>
  <c r="C3674" i="2"/>
  <c r="K3674" i="2" s="1"/>
  <c r="C3675" i="2"/>
  <c r="K3675" i="2" s="1"/>
  <c r="C3676" i="2"/>
  <c r="K3676" i="2" s="1"/>
  <c r="C3677" i="2"/>
  <c r="K3677" i="2" s="1"/>
  <c r="C3678" i="2"/>
  <c r="K3678" i="2" s="1"/>
  <c r="C3679" i="2"/>
  <c r="K3679" i="2" s="1"/>
  <c r="C3680" i="2"/>
  <c r="K3680" i="2" s="1"/>
  <c r="C3681" i="2"/>
  <c r="K3681" i="2" s="1"/>
  <c r="C3682" i="2"/>
  <c r="K3682" i="2" s="1"/>
  <c r="C3683" i="2"/>
  <c r="K3683" i="2" s="1"/>
  <c r="C3684" i="2"/>
  <c r="K3684" i="2" s="1"/>
  <c r="C3685" i="2"/>
  <c r="K3685" i="2" s="1"/>
  <c r="C3686" i="2"/>
  <c r="K3686" i="2" s="1"/>
  <c r="C3687" i="2"/>
  <c r="K3687" i="2" s="1"/>
  <c r="C3688" i="2"/>
  <c r="K3688" i="2" s="1"/>
  <c r="C3689" i="2"/>
  <c r="K3689" i="2" s="1"/>
  <c r="C3690" i="2"/>
  <c r="K3690" i="2" s="1"/>
  <c r="C3691" i="2"/>
  <c r="K3691" i="2" s="1"/>
  <c r="C3692" i="2"/>
  <c r="K3692" i="2" s="1"/>
  <c r="C3693" i="2"/>
  <c r="K3693" i="2" s="1"/>
  <c r="C3694" i="2"/>
  <c r="K3694" i="2" s="1"/>
  <c r="C3695" i="2"/>
  <c r="K3695" i="2" s="1"/>
  <c r="C3696" i="2"/>
  <c r="K3696" i="2" s="1"/>
  <c r="C3697" i="2"/>
  <c r="K3697" i="2" s="1"/>
  <c r="C3698" i="2"/>
  <c r="K3698" i="2" s="1"/>
  <c r="C3699" i="2"/>
  <c r="K3699" i="2" s="1"/>
  <c r="C3700" i="2"/>
  <c r="K3700" i="2" s="1"/>
  <c r="C3701" i="2"/>
  <c r="K3701" i="2" s="1"/>
  <c r="C3702" i="2"/>
  <c r="K3702" i="2" s="1"/>
  <c r="C3703" i="2"/>
  <c r="K3703" i="2" s="1"/>
  <c r="C3704" i="2"/>
  <c r="K3704" i="2" s="1"/>
  <c r="C3705" i="2"/>
  <c r="K3705" i="2" s="1"/>
  <c r="C3706" i="2"/>
  <c r="K3706" i="2" s="1"/>
  <c r="C3707" i="2"/>
  <c r="K3707" i="2" s="1"/>
  <c r="C3708" i="2"/>
  <c r="K3708" i="2" s="1"/>
  <c r="C3709" i="2"/>
  <c r="K3709" i="2" s="1"/>
  <c r="C3710" i="2"/>
  <c r="K3710" i="2" s="1"/>
  <c r="C3711" i="2"/>
  <c r="K3711" i="2" s="1"/>
  <c r="C3712" i="2"/>
  <c r="K3712" i="2" s="1"/>
  <c r="C3713" i="2"/>
  <c r="K3713" i="2" s="1"/>
  <c r="C3714" i="2"/>
  <c r="K3714" i="2" s="1"/>
  <c r="C3715" i="2"/>
  <c r="K3715" i="2" s="1"/>
  <c r="C3716" i="2"/>
  <c r="K3716" i="2" s="1"/>
  <c r="C3717" i="2"/>
  <c r="K3717" i="2" s="1"/>
  <c r="C3718" i="2"/>
  <c r="K3718" i="2" s="1"/>
  <c r="C3719" i="2"/>
  <c r="K3719" i="2" s="1"/>
  <c r="C3720" i="2"/>
  <c r="K3720" i="2" s="1"/>
  <c r="C3721" i="2"/>
  <c r="K3721" i="2" s="1"/>
  <c r="C3722" i="2"/>
  <c r="K3722" i="2" s="1"/>
  <c r="C3723" i="2"/>
  <c r="K3723" i="2" s="1"/>
  <c r="C3724" i="2"/>
  <c r="K3724" i="2" s="1"/>
  <c r="C3725" i="2"/>
  <c r="K3725" i="2" s="1"/>
  <c r="C3726" i="2"/>
  <c r="K3726" i="2" s="1"/>
  <c r="C3727" i="2"/>
  <c r="K3727" i="2" s="1"/>
  <c r="C3728" i="2"/>
  <c r="K3728" i="2" s="1"/>
  <c r="C3729" i="2"/>
  <c r="K3729" i="2" s="1"/>
  <c r="C3730" i="2"/>
  <c r="K3730" i="2" s="1"/>
  <c r="C3731" i="2"/>
  <c r="K3731" i="2" s="1"/>
  <c r="C3732" i="2"/>
  <c r="K3732" i="2" s="1"/>
  <c r="C3733" i="2"/>
  <c r="K3733" i="2" s="1"/>
  <c r="C3734" i="2"/>
  <c r="K3734" i="2" s="1"/>
  <c r="C3735" i="2"/>
  <c r="K3735" i="2" s="1"/>
  <c r="C3736" i="2"/>
  <c r="K3736" i="2" s="1"/>
  <c r="C3737" i="2"/>
  <c r="K3737" i="2" s="1"/>
  <c r="C3738" i="2"/>
  <c r="K3738" i="2" s="1"/>
  <c r="C3739" i="2"/>
  <c r="K3739" i="2" s="1"/>
  <c r="C3740" i="2"/>
  <c r="K3740" i="2" s="1"/>
  <c r="C3741" i="2"/>
  <c r="K3741" i="2" s="1"/>
  <c r="C3742" i="2"/>
  <c r="K3742" i="2" s="1"/>
  <c r="C3743" i="2"/>
  <c r="K3743" i="2" s="1"/>
  <c r="C3744" i="2"/>
  <c r="K3744" i="2" s="1"/>
  <c r="C3745" i="2"/>
  <c r="K3745" i="2" s="1"/>
  <c r="C3746" i="2"/>
  <c r="K3746" i="2" s="1"/>
  <c r="C3747" i="2"/>
  <c r="K3747" i="2" s="1"/>
  <c r="C3748" i="2"/>
  <c r="K3748" i="2" s="1"/>
  <c r="C3749" i="2"/>
  <c r="K3749" i="2" s="1"/>
  <c r="C3750" i="2"/>
  <c r="K3750" i="2" s="1"/>
  <c r="C3751" i="2"/>
  <c r="K3751" i="2" s="1"/>
  <c r="C3752" i="2"/>
  <c r="K3752" i="2" s="1"/>
  <c r="C3753" i="2"/>
  <c r="K3753" i="2" s="1"/>
  <c r="C3754" i="2"/>
  <c r="K3754" i="2" s="1"/>
  <c r="C3755" i="2"/>
  <c r="K3755" i="2" s="1"/>
  <c r="C3756" i="2"/>
  <c r="K3756" i="2" s="1"/>
  <c r="C3757" i="2"/>
  <c r="K3757" i="2" s="1"/>
  <c r="C3758" i="2"/>
  <c r="K3758" i="2" s="1"/>
  <c r="C3759" i="2"/>
  <c r="K3759" i="2" s="1"/>
  <c r="C3760" i="2"/>
  <c r="K3760" i="2" s="1"/>
  <c r="C3761" i="2"/>
  <c r="K3761" i="2" s="1"/>
  <c r="C3762" i="2"/>
  <c r="K3762" i="2" s="1"/>
  <c r="C3763" i="2"/>
  <c r="K3763" i="2" s="1"/>
  <c r="C3764" i="2"/>
  <c r="K3764" i="2" s="1"/>
  <c r="C3765" i="2"/>
  <c r="K3765" i="2" s="1"/>
  <c r="C3766" i="2"/>
  <c r="K3766" i="2" s="1"/>
  <c r="C3767" i="2"/>
  <c r="K3767" i="2" s="1"/>
  <c r="C3768" i="2"/>
  <c r="K3768" i="2" s="1"/>
  <c r="C3769" i="2"/>
  <c r="K3769" i="2" s="1"/>
  <c r="C3770" i="2"/>
  <c r="K3770" i="2" s="1"/>
  <c r="C3771" i="2"/>
  <c r="K3771" i="2" s="1"/>
  <c r="C3772" i="2"/>
  <c r="K3772" i="2" s="1"/>
  <c r="C3773" i="2"/>
  <c r="K3773" i="2" s="1"/>
  <c r="C3774" i="2"/>
  <c r="K3774" i="2" s="1"/>
  <c r="C3775" i="2"/>
  <c r="K3775" i="2" s="1"/>
  <c r="C3776" i="2"/>
  <c r="K3776" i="2" s="1"/>
  <c r="C3777" i="2"/>
  <c r="K3777" i="2" s="1"/>
  <c r="C3778" i="2"/>
  <c r="K3778" i="2" s="1"/>
  <c r="C3779" i="2"/>
  <c r="K3779" i="2" s="1"/>
  <c r="C3780" i="2"/>
  <c r="K3780" i="2" s="1"/>
  <c r="C3781" i="2"/>
  <c r="K3781" i="2" s="1"/>
  <c r="C3782" i="2"/>
  <c r="K3782" i="2" s="1"/>
  <c r="C3783" i="2"/>
  <c r="K3783" i="2" s="1"/>
  <c r="C3784" i="2"/>
  <c r="K3784" i="2" s="1"/>
  <c r="C3785" i="2"/>
  <c r="K3785" i="2" s="1"/>
  <c r="C3786" i="2"/>
  <c r="K3786" i="2" s="1"/>
  <c r="C3787" i="2"/>
  <c r="K3787" i="2" s="1"/>
  <c r="C3788" i="2"/>
  <c r="K3788" i="2" s="1"/>
  <c r="C3789" i="2"/>
  <c r="K3789" i="2" s="1"/>
  <c r="C3790" i="2"/>
  <c r="K3790" i="2" s="1"/>
  <c r="C3791" i="2"/>
  <c r="K3791" i="2" s="1"/>
  <c r="C3792" i="2"/>
  <c r="K3792" i="2" s="1"/>
  <c r="C3793" i="2"/>
  <c r="K3793" i="2" s="1"/>
  <c r="C3794" i="2"/>
  <c r="K3794" i="2" s="1"/>
  <c r="C3795" i="2"/>
  <c r="K3795" i="2" s="1"/>
  <c r="C3796" i="2"/>
  <c r="K3796" i="2" s="1"/>
  <c r="C3797" i="2"/>
  <c r="K3797" i="2" s="1"/>
  <c r="C3798" i="2"/>
  <c r="K3798" i="2" s="1"/>
  <c r="C3799" i="2"/>
  <c r="K3799" i="2" s="1"/>
  <c r="C3800" i="2"/>
  <c r="K3800" i="2" s="1"/>
  <c r="C3801" i="2"/>
  <c r="K3801" i="2" s="1"/>
  <c r="C3802" i="2"/>
  <c r="K3802" i="2" s="1"/>
  <c r="C3803" i="2"/>
  <c r="K3803" i="2" s="1"/>
  <c r="C3804" i="2"/>
  <c r="K3804" i="2" s="1"/>
  <c r="C3805" i="2"/>
  <c r="K3805" i="2" s="1"/>
  <c r="C3806" i="2"/>
  <c r="K3806" i="2" s="1"/>
  <c r="C3807" i="2"/>
  <c r="K3807" i="2" s="1"/>
  <c r="C3808" i="2"/>
  <c r="K3808" i="2" s="1"/>
  <c r="C3809" i="2"/>
  <c r="K3809" i="2" s="1"/>
  <c r="C3810" i="2"/>
  <c r="K3810" i="2" s="1"/>
  <c r="C3811" i="2"/>
  <c r="K3811" i="2" s="1"/>
  <c r="C3812" i="2"/>
  <c r="K3812" i="2" s="1"/>
  <c r="C3813" i="2"/>
  <c r="K3813" i="2" s="1"/>
  <c r="C3814" i="2"/>
  <c r="K3814" i="2" s="1"/>
  <c r="C3815" i="2"/>
  <c r="K3815" i="2" s="1"/>
  <c r="C3816" i="2"/>
  <c r="K3816" i="2" s="1"/>
  <c r="C3817" i="2"/>
  <c r="K3817" i="2" s="1"/>
  <c r="C3818" i="2"/>
  <c r="K3818" i="2" s="1"/>
  <c r="C3819" i="2"/>
  <c r="K3819" i="2" s="1"/>
  <c r="C3820" i="2"/>
  <c r="K3820" i="2" s="1"/>
  <c r="C3821" i="2"/>
  <c r="K3821" i="2" s="1"/>
  <c r="C3822" i="2"/>
  <c r="K3822" i="2" s="1"/>
  <c r="C3823" i="2"/>
  <c r="K3823" i="2" s="1"/>
  <c r="C3824" i="2"/>
  <c r="K3824" i="2" s="1"/>
  <c r="C3825" i="2"/>
  <c r="K3825" i="2" s="1"/>
  <c r="C3826" i="2"/>
  <c r="K3826" i="2" s="1"/>
  <c r="C3827" i="2"/>
  <c r="K3827" i="2" s="1"/>
  <c r="C3828" i="2"/>
  <c r="K3828" i="2" s="1"/>
  <c r="C3829" i="2"/>
  <c r="K3829" i="2" s="1"/>
  <c r="C3830" i="2"/>
  <c r="K3830" i="2" s="1"/>
  <c r="C3831" i="2"/>
  <c r="K3831" i="2" s="1"/>
  <c r="C3832" i="2"/>
  <c r="K3832" i="2" s="1"/>
  <c r="C3833" i="2"/>
  <c r="K3833" i="2" s="1"/>
  <c r="C3834" i="2"/>
  <c r="K3834" i="2" s="1"/>
  <c r="C3835" i="2"/>
  <c r="K3835" i="2" s="1"/>
  <c r="C3836" i="2"/>
  <c r="K3836" i="2" s="1"/>
  <c r="C3837" i="2"/>
  <c r="K3837" i="2" s="1"/>
  <c r="C3838" i="2"/>
  <c r="K3838" i="2" s="1"/>
  <c r="C3839" i="2"/>
  <c r="K3839" i="2" s="1"/>
  <c r="C3840" i="2"/>
  <c r="K3840" i="2" s="1"/>
  <c r="C3841" i="2"/>
  <c r="K3841" i="2" s="1"/>
  <c r="C3842" i="2"/>
  <c r="K3842" i="2" s="1"/>
  <c r="C3843" i="2"/>
  <c r="K3843" i="2" s="1"/>
  <c r="C3844" i="2"/>
  <c r="K3844" i="2" s="1"/>
  <c r="C3845" i="2"/>
  <c r="K3845" i="2" s="1"/>
  <c r="C3846" i="2"/>
  <c r="K3846" i="2" s="1"/>
  <c r="C3847" i="2"/>
  <c r="K3847" i="2" s="1"/>
  <c r="C3848" i="2"/>
  <c r="K3848" i="2" s="1"/>
  <c r="C3849" i="2"/>
  <c r="K3849" i="2" s="1"/>
  <c r="C3850" i="2"/>
  <c r="K3850" i="2" s="1"/>
  <c r="C3851" i="2"/>
  <c r="K3851" i="2" s="1"/>
  <c r="C3852" i="2"/>
  <c r="K3852" i="2" s="1"/>
  <c r="C3853" i="2"/>
  <c r="K3853" i="2" s="1"/>
  <c r="C3854" i="2"/>
  <c r="K3854" i="2" s="1"/>
  <c r="C3855" i="2"/>
  <c r="K3855" i="2" s="1"/>
  <c r="C3856" i="2"/>
  <c r="K3856" i="2" s="1"/>
  <c r="C3857" i="2"/>
  <c r="K3857" i="2" s="1"/>
  <c r="C3858" i="2"/>
  <c r="K3858" i="2" s="1"/>
  <c r="C3859" i="2"/>
  <c r="K3859" i="2" s="1"/>
  <c r="C3860" i="2"/>
  <c r="K3860" i="2" s="1"/>
  <c r="C3861" i="2"/>
  <c r="K3861" i="2" s="1"/>
  <c r="C3862" i="2"/>
  <c r="K3862" i="2" s="1"/>
  <c r="C3863" i="2"/>
  <c r="K3863" i="2" s="1"/>
  <c r="C3864" i="2"/>
  <c r="K3864" i="2" s="1"/>
  <c r="C3865" i="2"/>
  <c r="K3865" i="2" s="1"/>
  <c r="C3866" i="2"/>
  <c r="K3866" i="2" s="1"/>
  <c r="C3867" i="2"/>
  <c r="K3867" i="2" s="1"/>
  <c r="C3868" i="2"/>
  <c r="K3868" i="2" s="1"/>
  <c r="C3869" i="2"/>
  <c r="K3869" i="2" s="1"/>
  <c r="C3870" i="2"/>
  <c r="K3870" i="2" s="1"/>
  <c r="C3871" i="2"/>
  <c r="K3871" i="2" s="1"/>
  <c r="C3872" i="2"/>
  <c r="K3872" i="2" s="1"/>
  <c r="C3873" i="2"/>
  <c r="K3873" i="2" s="1"/>
  <c r="C3874" i="2"/>
  <c r="K3874" i="2" s="1"/>
  <c r="C3875" i="2"/>
  <c r="K3875" i="2" s="1"/>
  <c r="C3876" i="2"/>
  <c r="K3876" i="2" s="1"/>
  <c r="C3877" i="2"/>
  <c r="K3877" i="2" s="1"/>
  <c r="C3878" i="2"/>
  <c r="K3878" i="2" s="1"/>
  <c r="C3879" i="2"/>
  <c r="K3879" i="2" s="1"/>
  <c r="C3880" i="2"/>
  <c r="K3880" i="2" s="1"/>
  <c r="C3881" i="2"/>
  <c r="K3881" i="2" s="1"/>
  <c r="C3882" i="2"/>
  <c r="K3882" i="2" s="1"/>
  <c r="C3883" i="2"/>
  <c r="K3883" i="2" s="1"/>
  <c r="C3884" i="2"/>
  <c r="K3884" i="2" s="1"/>
  <c r="C3885" i="2"/>
  <c r="K3885" i="2" s="1"/>
  <c r="C3886" i="2"/>
  <c r="K3886" i="2" s="1"/>
  <c r="C3887" i="2"/>
  <c r="K3887" i="2" s="1"/>
  <c r="C3888" i="2"/>
  <c r="K3888" i="2" s="1"/>
  <c r="C3889" i="2"/>
  <c r="K3889" i="2" s="1"/>
  <c r="C3890" i="2"/>
  <c r="K3890" i="2" s="1"/>
  <c r="C3891" i="2"/>
  <c r="K3891" i="2" s="1"/>
  <c r="C3892" i="2"/>
  <c r="K3892" i="2" s="1"/>
  <c r="C3893" i="2"/>
  <c r="K3893" i="2" s="1"/>
  <c r="C3894" i="2"/>
  <c r="K3894" i="2" s="1"/>
  <c r="C3895" i="2"/>
  <c r="K3895" i="2" s="1"/>
  <c r="C3896" i="2"/>
  <c r="K3896" i="2" s="1"/>
  <c r="C3897" i="2"/>
  <c r="K3897" i="2" s="1"/>
  <c r="C3898" i="2"/>
  <c r="K3898" i="2" s="1"/>
  <c r="C3899" i="2"/>
  <c r="K3899" i="2" s="1"/>
  <c r="C3900" i="2"/>
  <c r="K3900" i="2" s="1"/>
  <c r="C3901" i="2"/>
  <c r="K3901" i="2" s="1"/>
  <c r="C3902" i="2"/>
  <c r="K3902" i="2" s="1"/>
  <c r="C3903" i="2"/>
  <c r="K3903" i="2" s="1"/>
  <c r="C3904" i="2"/>
  <c r="K3904" i="2" s="1"/>
  <c r="C3905" i="2"/>
  <c r="K3905" i="2" s="1"/>
  <c r="C3906" i="2"/>
  <c r="K3906" i="2" s="1"/>
  <c r="C3907" i="2"/>
  <c r="K3907" i="2" s="1"/>
  <c r="C3908" i="2"/>
  <c r="K3908" i="2" s="1"/>
  <c r="C3909" i="2"/>
  <c r="K3909" i="2" s="1"/>
  <c r="C3910" i="2"/>
  <c r="K3910" i="2" s="1"/>
  <c r="C3911" i="2"/>
  <c r="K3911" i="2" s="1"/>
  <c r="C3912" i="2"/>
  <c r="K3912" i="2" s="1"/>
  <c r="C3913" i="2"/>
  <c r="K3913" i="2" s="1"/>
  <c r="C3914" i="2"/>
  <c r="K3914" i="2" s="1"/>
  <c r="C3915" i="2"/>
  <c r="K3915" i="2" s="1"/>
  <c r="C3916" i="2"/>
  <c r="K3916" i="2" s="1"/>
  <c r="C3917" i="2"/>
  <c r="K3917" i="2" s="1"/>
  <c r="C3918" i="2"/>
  <c r="K3918" i="2" s="1"/>
  <c r="C3919" i="2"/>
  <c r="K3919" i="2" s="1"/>
  <c r="C3920" i="2"/>
  <c r="K3920" i="2" s="1"/>
  <c r="C3921" i="2"/>
  <c r="K3921" i="2" s="1"/>
  <c r="C3922" i="2"/>
  <c r="K3922" i="2" s="1"/>
  <c r="C3923" i="2"/>
  <c r="K3923" i="2" s="1"/>
  <c r="C3924" i="2"/>
  <c r="K3924" i="2" s="1"/>
  <c r="C3925" i="2"/>
  <c r="K3925" i="2" s="1"/>
  <c r="C3926" i="2"/>
  <c r="K3926" i="2" s="1"/>
  <c r="C3927" i="2"/>
  <c r="K3927" i="2" s="1"/>
  <c r="C3928" i="2"/>
  <c r="K3928" i="2" s="1"/>
  <c r="C3929" i="2"/>
  <c r="K3929" i="2" s="1"/>
  <c r="C3930" i="2"/>
  <c r="K3930" i="2" s="1"/>
  <c r="C3931" i="2"/>
  <c r="K3931" i="2" s="1"/>
  <c r="C3932" i="2"/>
  <c r="K3932" i="2" s="1"/>
  <c r="C3933" i="2"/>
  <c r="K3933" i="2" s="1"/>
  <c r="C3934" i="2"/>
  <c r="K3934" i="2" s="1"/>
  <c r="C3935" i="2"/>
  <c r="K3935" i="2" s="1"/>
  <c r="C3936" i="2"/>
  <c r="K3936" i="2" s="1"/>
  <c r="C3937" i="2"/>
  <c r="K3937" i="2" s="1"/>
  <c r="C3938" i="2"/>
  <c r="K3938" i="2" s="1"/>
  <c r="C3939" i="2"/>
  <c r="K3939" i="2" s="1"/>
  <c r="C3940" i="2"/>
  <c r="K3940" i="2" s="1"/>
  <c r="C3941" i="2"/>
  <c r="K3941" i="2" s="1"/>
  <c r="C3942" i="2"/>
  <c r="K3942" i="2" s="1"/>
  <c r="C3943" i="2"/>
  <c r="K3943" i="2" s="1"/>
  <c r="C3944" i="2"/>
  <c r="K3944" i="2" s="1"/>
  <c r="C3945" i="2"/>
  <c r="K3945" i="2" s="1"/>
  <c r="C3946" i="2"/>
  <c r="K3946" i="2" s="1"/>
  <c r="C3947" i="2"/>
  <c r="K3947" i="2" s="1"/>
  <c r="C3948" i="2"/>
  <c r="K3948" i="2" s="1"/>
  <c r="C3949" i="2"/>
  <c r="K3949" i="2" s="1"/>
  <c r="C3950" i="2"/>
  <c r="K3950" i="2" s="1"/>
  <c r="C3951" i="2"/>
  <c r="K3951" i="2" s="1"/>
  <c r="C3952" i="2"/>
  <c r="K3952" i="2" s="1"/>
  <c r="C3953" i="2"/>
  <c r="K3953" i="2" s="1"/>
  <c r="C3954" i="2"/>
  <c r="K3954" i="2" s="1"/>
  <c r="C3955" i="2"/>
  <c r="K3955" i="2" s="1"/>
  <c r="C3956" i="2"/>
  <c r="K3956" i="2" s="1"/>
  <c r="C3957" i="2"/>
  <c r="K3957" i="2" s="1"/>
  <c r="C3958" i="2"/>
  <c r="K3958" i="2" s="1"/>
  <c r="C3959" i="2"/>
  <c r="K3959" i="2" s="1"/>
  <c r="C3960" i="2"/>
  <c r="K3960" i="2" s="1"/>
  <c r="C3961" i="2"/>
  <c r="K3961" i="2" s="1"/>
  <c r="C3962" i="2"/>
  <c r="K3962" i="2" s="1"/>
  <c r="C3963" i="2"/>
  <c r="K3963" i="2" s="1"/>
  <c r="C3964" i="2"/>
  <c r="K3964" i="2" s="1"/>
  <c r="C3965" i="2"/>
  <c r="K3965" i="2" s="1"/>
  <c r="C3966" i="2"/>
  <c r="K3966" i="2" s="1"/>
  <c r="C3967" i="2"/>
  <c r="K3967" i="2" s="1"/>
  <c r="C3968" i="2"/>
  <c r="K3968" i="2" s="1"/>
  <c r="C3969" i="2"/>
  <c r="K3969" i="2" s="1"/>
  <c r="C3970" i="2"/>
  <c r="K3970" i="2" s="1"/>
  <c r="C3971" i="2"/>
  <c r="K3971" i="2" s="1"/>
  <c r="C3972" i="2"/>
  <c r="K3972" i="2" s="1"/>
  <c r="C3973" i="2"/>
  <c r="K3973" i="2" s="1"/>
  <c r="C3974" i="2"/>
  <c r="K3974" i="2" s="1"/>
  <c r="C3975" i="2"/>
  <c r="K3975" i="2" s="1"/>
  <c r="C3976" i="2"/>
  <c r="K3976" i="2" s="1"/>
  <c r="C3977" i="2"/>
  <c r="K3977" i="2" s="1"/>
  <c r="C3978" i="2"/>
  <c r="K3978" i="2" s="1"/>
  <c r="C3979" i="2"/>
  <c r="K3979" i="2" s="1"/>
  <c r="C3980" i="2"/>
  <c r="K3980" i="2" s="1"/>
  <c r="C3981" i="2"/>
  <c r="K3981" i="2" s="1"/>
  <c r="C3982" i="2"/>
  <c r="K3982" i="2" s="1"/>
  <c r="C3983" i="2"/>
  <c r="K3983" i="2" s="1"/>
  <c r="C3984" i="2"/>
  <c r="K3984" i="2" s="1"/>
  <c r="C3985" i="2"/>
  <c r="K3985" i="2" s="1"/>
  <c r="C3986" i="2"/>
  <c r="K3986" i="2" s="1"/>
  <c r="C3987" i="2"/>
  <c r="K3987" i="2" s="1"/>
  <c r="C3988" i="2"/>
  <c r="K3988" i="2" s="1"/>
  <c r="C3989" i="2"/>
  <c r="K3989" i="2" s="1"/>
  <c r="C3990" i="2"/>
  <c r="K3990" i="2" s="1"/>
  <c r="C3991" i="2"/>
  <c r="K3991" i="2" s="1"/>
  <c r="C3992" i="2"/>
  <c r="K3992" i="2" s="1"/>
  <c r="C3993" i="2"/>
  <c r="K3993" i="2" s="1"/>
  <c r="C3994" i="2"/>
  <c r="K3994" i="2" s="1"/>
  <c r="C3995" i="2"/>
  <c r="K3995" i="2" s="1"/>
  <c r="C3996" i="2"/>
  <c r="K3996" i="2" s="1"/>
  <c r="C3997" i="2"/>
  <c r="K3997" i="2" s="1"/>
  <c r="C3998" i="2"/>
  <c r="K3998" i="2" s="1"/>
  <c r="C3999" i="2"/>
  <c r="K3999" i="2" s="1"/>
  <c r="C4000" i="2"/>
  <c r="K4000" i="2" s="1"/>
  <c r="C4001" i="2"/>
  <c r="K4001" i="2" s="1"/>
  <c r="C4002" i="2"/>
  <c r="K4002" i="2" s="1"/>
  <c r="C4003" i="2"/>
  <c r="K4003" i="2" s="1"/>
  <c r="C4004" i="2"/>
  <c r="K4004" i="2" s="1"/>
  <c r="C4005" i="2"/>
  <c r="K4005" i="2" s="1"/>
  <c r="C4006" i="2"/>
  <c r="K4006" i="2" s="1"/>
  <c r="C4007" i="2"/>
  <c r="K4007" i="2" s="1"/>
  <c r="C4008" i="2"/>
  <c r="K4008" i="2" s="1"/>
  <c r="C4009" i="2"/>
  <c r="K4009" i="2" s="1"/>
  <c r="C4010" i="2"/>
  <c r="K4010" i="2" s="1"/>
  <c r="C4011" i="2"/>
  <c r="K4011" i="2" s="1"/>
  <c r="C4012" i="2"/>
  <c r="K4012" i="2" s="1"/>
  <c r="C4013" i="2"/>
  <c r="K4013" i="2" s="1"/>
  <c r="C4014" i="2"/>
  <c r="K4014" i="2" s="1"/>
  <c r="C4015" i="2"/>
  <c r="K4015" i="2" s="1"/>
  <c r="C4016" i="2"/>
  <c r="K4016" i="2" s="1"/>
  <c r="C4017" i="2"/>
  <c r="K4017" i="2" s="1"/>
  <c r="C4018" i="2"/>
  <c r="K4018" i="2" s="1"/>
  <c r="C4019" i="2"/>
  <c r="K4019" i="2" s="1"/>
  <c r="C4020" i="2"/>
  <c r="K4020" i="2" s="1"/>
  <c r="C4021" i="2"/>
  <c r="K4021" i="2" s="1"/>
  <c r="C4022" i="2"/>
  <c r="K4022" i="2" s="1"/>
  <c r="C4023" i="2"/>
  <c r="K4023" i="2" s="1"/>
  <c r="C4024" i="2"/>
  <c r="K4024" i="2" s="1"/>
  <c r="C4025" i="2"/>
  <c r="K4025" i="2" s="1"/>
  <c r="C4026" i="2"/>
  <c r="K4026" i="2" s="1"/>
  <c r="C4027" i="2"/>
  <c r="K4027" i="2" s="1"/>
  <c r="C4028" i="2"/>
  <c r="K4028" i="2" s="1"/>
  <c r="C4029" i="2"/>
  <c r="K4029" i="2" s="1"/>
  <c r="C4030" i="2"/>
  <c r="K4030" i="2" s="1"/>
  <c r="C4031" i="2"/>
  <c r="K4031" i="2" s="1"/>
  <c r="C4032" i="2"/>
  <c r="K4032" i="2" s="1"/>
  <c r="C4033" i="2"/>
  <c r="K4033" i="2" s="1"/>
  <c r="C4034" i="2"/>
  <c r="K4034" i="2" s="1"/>
  <c r="C4035" i="2"/>
  <c r="K4035" i="2" s="1"/>
  <c r="C4036" i="2"/>
  <c r="K4036" i="2" s="1"/>
  <c r="C4037" i="2"/>
  <c r="K4037" i="2" s="1"/>
  <c r="C4038" i="2"/>
  <c r="K4038" i="2" s="1"/>
  <c r="C4039" i="2"/>
  <c r="K4039" i="2" s="1"/>
  <c r="C4040" i="2"/>
  <c r="K4040" i="2" s="1"/>
  <c r="C4041" i="2"/>
  <c r="K4041" i="2" s="1"/>
  <c r="C4042" i="2"/>
  <c r="K4042" i="2" s="1"/>
  <c r="C4043" i="2"/>
  <c r="K4043" i="2" s="1"/>
  <c r="C4044" i="2"/>
  <c r="K4044" i="2" s="1"/>
  <c r="C4045" i="2"/>
  <c r="K4045" i="2" s="1"/>
  <c r="C4046" i="2"/>
  <c r="K4046" i="2" s="1"/>
  <c r="C4047" i="2"/>
  <c r="K4047" i="2" s="1"/>
  <c r="C4048" i="2"/>
  <c r="K4048" i="2" s="1"/>
  <c r="C4049" i="2"/>
  <c r="K4049" i="2" s="1"/>
  <c r="C4050" i="2"/>
  <c r="K4050" i="2" s="1"/>
  <c r="C4051" i="2"/>
  <c r="K4051" i="2" s="1"/>
  <c r="C4052" i="2"/>
  <c r="K4052" i="2" s="1"/>
  <c r="C4053" i="2"/>
  <c r="K4053" i="2" s="1"/>
  <c r="C4054" i="2"/>
  <c r="K4054" i="2" s="1"/>
  <c r="C4055" i="2"/>
  <c r="K4055" i="2" s="1"/>
  <c r="C4056" i="2"/>
  <c r="K4056" i="2" s="1"/>
  <c r="C4057" i="2"/>
  <c r="K4057" i="2" s="1"/>
  <c r="C4058" i="2"/>
  <c r="K4058" i="2" s="1"/>
  <c r="C4059" i="2"/>
  <c r="K4059" i="2" s="1"/>
  <c r="C4060" i="2"/>
  <c r="K4060" i="2" s="1"/>
  <c r="C4061" i="2"/>
  <c r="K4061" i="2" s="1"/>
  <c r="C4062" i="2"/>
  <c r="K4062" i="2" s="1"/>
  <c r="C4063" i="2"/>
  <c r="K4063" i="2" s="1"/>
  <c r="C4064" i="2"/>
  <c r="K4064" i="2" s="1"/>
  <c r="C4065" i="2"/>
  <c r="K4065" i="2" s="1"/>
  <c r="C4066" i="2"/>
  <c r="K4066" i="2" s="1"/>
  <c r="C4067" i="2"/>
  <c r="K4067" i="2" s="1"/>
  <c r="C4068" i="2"/>
  <c r="K4068" i="2" s="1"/>
  <c r="C4069" i="2"/>
  <c r="K4069" i="2" s="1"/>
  <c r="C4070" i="2"/>
  <c r="K4070" i="2" s="1"/>
  <c r="C4071" i="2"/>
  <c r="K4071" i="2" s="1"/>
  <c r="C4072" i="2"/>
  <c r="K4072" i="2" s="1"/>
  <c r="C4073" i="2"/>
  <c r="K4073" i="2" s="1"/>
  <c r="C4074" i="2"/>
  <c r="K4074" i="2" s="1"/>
  <c r="C4075" i="2"/>
  <c r="K4075" i="2" s="1"/>
  <c r="C4076" i="2"/>
  <c r="K4076" i="2" s="1"/>
  <c r="C4077" i="2"/>
  <c r="K4077" i="2" s="1"/>
  <c r="C4078" i="2"/>
  <c r="K4078" i="2" s="1"/>
  <c r="C4079" i="2"/>
  <c r="K4079" i="2" s="1"/>
  <c r="C4080" i="2"/>
  <c r="K4080" i="2" s="1"/>
  <c r="C4081" i="2"/>
  <c r="K4081" i="2" s="1"/>
  <c r="C4082" i="2"/>
  <c r="K4082" i="2" s="1"/>
  <c r="C4083" i="2"/>
  <c r="K4083" i="2" s="1"/>
  <c r="C4084" i="2"/>
  <c r="K4084" i="2" s="1"/>
  <c r="C4085" i="2"/>
  <c r="K4085" i="2" s="1"/>
  <c r="C4086" i="2"/>
  <c r="K4086" i="2" s="1"/>
  <c r="C4087" i="2"/>
  <c r="K4087" i="2" s="1"/>
  <c r="C4088" i="2"/>
  <c r="K4088" i="2" s="1"/>
  <c r="C4089" i="2"/>
  <c r="K4089" i="2" s="1"/>
  <c r="C4090" i="2"/>
  <c r="K4090" i="2" s="1"/>
  <c r="C4091" i="2"/>
  <c r="K4091" i="2" s="1"/>
  <c r="C4092" i="2"/>
  <c r="K4092" i="2" s="1"/>
  <c r="C4093" i="2"/>
  <c r="K4093" i="2" s="1"/>
  <c r="C4094" i="2"/>
  <c r="K4094" i="2" s="1"/>
  <c r="C4095" i="2"/>
  <c r="K4095" i="2" s="1"/>
  <c r="C4096" i="2"/>
  <c r="K4096" i="2" s="1"/>
  <c r="C4097" i="2"/>
  <c r="K4097" i="2" s="1"/>
  <c r="C4098" i="2"/>
  <c r="K4098" i="2" s="1"/>
  <c r="C4099" i="2"/>
  <c r="K4099" i="2" s="1"/>
  <c r="C4100" i="2"/>
  <c r="K4100" i="2" s="1"/>
  <c r="C4101" i="2"/>
  <c r="K4101" i="2" s="1"/>
  <c r="C4102" i="2"/>
  <c r="K4102" i="2" s="1"/>
  <c r="C4103" i="2"/>
  <c r="K4103" i="2" s="1"/>
  <c r="C4104" i="2"/>
  <c r="K4104" i="2" s="1"/>
  <c r="C4105" i="2"/>
  <c r="K4105" i="2" s="1"/>
  <c r="C4106" i="2"/>
  <c r="K4106" i="2" s="1"/>
  <c r="C4107" i="2"/>
  <c r="K4107" i="2" s="1"/>
  <c r="C4108" i="2"/>
  <c r="K4108" i="2" s="1"/>
  <c r="C4109" i="2"/>
  <c r="K4109" i="2" s="1"/>
  <c r="C4110" i="2"/>
  <c r="K4110" i="2" s="1"/>
  <c r="C4111" i="2"/>
  <c r="K4111" i="2" s="1"/>
  <c r="C4112" i="2"/>
  <c r="K4112" i="2" s="1"/>
  <c r="C4113" i="2"/>
  <c r="K4113" i="2" s="1"/>
  <c r="C4114" i="2"/>
  <c r="K4114" i="2" s="1"/>
  <c r="C4115" i="2"/>
  <c r="K4115" i="2" s="1"/>
  <c r="C4116" i="2"/>
  <c r="K4116" i="2" s="1"/>
  <c r="C4117" i="2"/>
  <c r="K4117" i="2" s="1"/>
  <c r="C4118" i="2"/>
  <c r="K4118" i="2" s="1"/>
  <c r="C4119" i="2"/>
  <c r="K4119" i="2" s="1"/>
  <c r="C4120" i="2"/>
  <c r="K4120" i="2" s="1"/>
  <c r="C4121" i="2"/>
  <c r="K4121" i="2" s="1"/>
  <c r="C4122" i="2"/>
  <c r="K4122" i="2" s="1"/>
  <c r="C4123" i="2"/>
  <c r="K4123" i="2" s="1"/>
  <c r="C4124" i="2"/>
  <c r="K4124" i="2" s="1"/>
  <c r="C4125" i="2"/>
  <c r="K4125" i="2" s="1"/>
  <c r="C4126" i="2"/>
  <c r="K4126" i="2" s="1"/>
  <c r="C4127" i="2"/>
  <c r="K4127" i="2" s="1"/>
  <c r="C4128" i="2"/>
  <c r="K4128" i="2" s="1"/>
  <c r="C4129" i="2"/>
  <c r="K4129" i="2" s="1"/>
  <c r="C4130" i="2"/>
  <c r="K4130" i="2" s="1"/>
  <c r="C4131" i="2"/>
  <c r="K4131" i="2" s="1"/>
  <c r="C4132" i="2"/>
  <c r="K4132" i="2" s="1"/>
  <c r="C4133" i="2"/>
  <c r="K4133" i="2" s="1"/>
  <c r="C4134" i="2"/>
  <c r="K4134" i="2" s="1"/>
  <c r="C4135" i="2"/>
  <c r="K4135" i="2" s="1"/>
  <c r="C4136" i="2"/>
  <c r="K4136" i="2" s="1"/>
  <c r="C4137" i="2"/>
  <c r="K4137" i="2" s="1"/>
  <c r="C4138" i="2"/>
  <c r="K4138" i="2" s="1"/>
  <c r="C4139" i="2"/>
  <c r="K4139" i="2" s="1"/>
  <c r="C4140" i="2"/>
  <c r="K4140" i="2" s="1"/>
  <c r="C4141" i="2"/>
  <c r="K4141" i="2" s="1"/>
  <c r="C4142" i="2"/>
  <c r="K4142" i="2" s="1"/>
  <c r="C4143" i="2"/>
  <c r="K4143" i="2" s="1"/>
  <c r="C4144" i="2"/>
  <c r="K4144" i="2" s="1"/>
  <c r="C4145" i="2"/>
  <c r="K4145" i="2" s="1"/>
  <c r="C4146" i="2"/>
  <c r="K4146" i="2" s="1"/>
  <c r="C4147" i="2"/>
  <c r="K4147" i="2" s="1"/>
  <c r="C4148" i="2"/>
  <c r="K4148" i="2" s="1"/>
  <c r="C4149" i="2"/>
  <c r="K4149" i="2" s="1"/>
  <c r="C4150" i="2"/>
  <c r="K4150" i="2" s="1"/>
  <c r="C4151" i="2"/>
  <c r="K4151" i="2" s="1"/>
  <c r="C4152" i="2"/>
  <c r="K4152" i="2" s="1"/>
  <c r="C4153" i="2"/>
  <c r="K4153" i="2" s="1"/>
  <c r="C4154" i="2"/>
  <c r="K4154" i="2" s="1"/>
  <c r="C4155" i="2"/>
  <c r="K4155" i="2" s="1"/>
  <c r="C4156" i="2"/>
  <c r="K4156" i="2" s="1"/>
  <c r="C4157" i="2"/>
  <c r="K4157" i="2" s="1"/>
  <c r="C4158" i="2"/>
  <c r="K4158" i="2" s="1"/>
  <c r="C4159" i="2"/>
  <c r="K4159" i="2" s="1"/>
  <c r="C4160" i="2"/>
  <c r="K4160" i="2" s="1"/>
  <c r="C4161" i="2"/>
  <c r="K4161" i="2" s="1"/>
  <c r="C4162" i="2"/>
  <c r="K4162" i="2" s="1"/>
  <c r="C4163" i="2"/>
  <c r="K4163" i="2" s="1"/>
  <c r="C4164" i="2"/>
  <c r="K4164" i="2" s="1"/>
  <c r="C4165" i="2"/>
  <c r="K4165" i="2" s="1"/>
  <c r="C4166" i="2"/>
  <c r="K4166" i="2" s="1"/>
  <c r="C4167" i="2"/>
  <c r="K4167" i="2" s="1"/>
  <c r="C4168" i="2"/>
  <c r="K4168" i="2" s="1"/>
  <c r="C4169" i="2"/>
  <c r="K4169" i="2" s="1"/>
  <c r="C4170" i="2"/>
  <c r="K4170" i="2" s="1"/>
  <c r="C4171" i="2"/>
  <c r="K4171" i="2" s="1"/>
  <c r="C4172" i="2"/>
  <c r="K4172" i="2" s="1"/>
  <c r="C4173" i="2"/>
  <c r="K4173" i="2" s="1"/>
  <c r="C4174" i="2"/>
  <c r="K4174" i="2" s="1"/>
  <c r="C4175" i="2"/>
  <c r="K4175" i="2" s="1"/>
  <c r="C4176" i="2"/>
  <c r="K4176" i="2" s="1"/>
  <c r="C4177" i="2"/>
  <c r="K4177" i="2" s="1"/>
  <c r="C4178" i="2"/>
  <c r="K4178" i="2" s="1"/>
  <c r="C4179" i="2"/>
  <c r="K4179" i="2" s="1"/>
  <c r="C4180" i="2"/>
  <c r="K4180" i="2" s="1"/>
  <c r="C4181" i="2"/>
  <c r="K4181" i="2" s="1"/>
  <c r="C4182" i="2"/>
  <c r="K4182" i="2" s="1"/>
  <c r="C4183" i="2"/>
  <c r="K4183" i="2" s="1"/>
  <c r="C4184" i="2"/>
  <c r="K4184" i="2" s="1"/>
  <c r="C4185" i="2"/>
  <c r="K4185" i="2" s="1"/>
  <c r="C4186" i="2"/>
  <c r="K4186" i="2" s="1"/>
  <c r="C4187" i="2"/>
  <c r="K4187" i="2" s="1"/>
  <c r="C4188" i="2"/>
  <c r="K4188" i="2" s="1"/>
  <c r="C4189" i="2"/>
  <c r="K4189" i="2" s="1"/>
  <c r="C4190" i="2"/>
  <c r="K4190" i="2" s="1"/>
  <c r="C4191" i="2"/>
  <c r="K4191" i="2" s="1"/>
  <c r="C4192" i="2"/>
  <c r="K4192" i="2" s="1"/>
  <c r="C4193" i="2"/>
  <c r="K4193" i="2" s="1"/>
  <c r="C4194" i="2"/>
  <c r="K4194" i="2" s="1"/>
  <c r="C4195" i="2"/>
  <c r="K4195" i="2" s="1"/>
  <c r="C4196" i="2"/>
  <c r="K4196" i="2" s="1"/>
  <c r="C4197" i="2"/>
  <c r="K4197" i="2" s="1"/>
  <c r="C4198" i="2"/>
  <c r="K4198" i="2" s="1"/>
  <c r="C4199" i="2"/>
  <c r="K4199" i="2" s="1"/>
  <c r="C4200" i="2"/>
  <c r="K4200" i="2" s="1"/>
  <c r="C4201" i="2"/>
  <c r="K4201" i="2" s="1"/>
  <c r="C4202" i="2"/>
  <c r="K4202" i="2" s="1"/>
  <c r="C4203" i="2"/>
  <c r="K4203" i="2" s="1"/>
  <c r="C4204" i="2"/>
  <c r="K4204" i="2" s="1"/>
  <c r="C4205" i="2"/>
  <c r="K4205" i="2" s="1"/>
  <c r="C4206" i="2"/>
  <c r="K4206" i="2" s="1"/>
  <c r="C4207" i="2"/>
  <c r="K4207" i="2" s="1"/>
  <c r="C4208" i="2"/>
  <c r="K4208" i="2" s="1"/>
  <c r="C4209" i="2"/>
  <c r="K4209" i="2" s="1"/>
  <c r="C4210" i="2"/>
  <c r="K4210" i="2" s="1"/>
  <c r="C4211" i="2"/>
  <c r="K4211" i="2" s="1"/>
  <c r="C4212" i="2"/>
  <c r="K4212" i="2" s="1"/>
  <c r="C4213" i="2"/>
  <c r="K4213" i="2" s="1"/>
  <c r="C4214" i="2"/>
  <c r="K4214" i="2" s="1"/>
  <c r="C4215" i="2"/>
  <c r="K4215" i="2" s="1"/>
  <c r="C4216" i="2"/>
  <c r="K4216" i="2" s="1"/>
  <c r="C4217" i="2"/>
  <c r="K4217" i="2" s="1"/>
  <c r="C4218" i="2"/>
  <c r="K4218" i="2" s="1"/>
  <c r="C4219" i="2"/>
  <c r="K4219" i="2" s="1"/>
  <c r="C4220" i="2"/>
  <c r="K4220" i="2" s="1"/>
  <c r="C4221" i="2"/>
  <c r="K4221" i="2" s="1"/>
  <c r="C4222" i="2"/>
  <c r="K4222" i="2" s="1"/>
  <c r="C4223" i="2"/>
  <c r="K4223" i="2" s="1"/>
  <c r="C4224" i="2"/>
  <c r="K4224" i="2" s="1"/>
  <c r="C4225" i="2"/>
  <c r="K4225" i="2" s="1"/>
  <c r="C4226" i="2"/>
  <c r="K4226" i="2" s="1"/>
  <c r="C4227" i="2"/>
  <c r="K4227" i="2" s="1"/>
  <c r="C4228" i="2"/>
  <c r="K4228" i="2" s="1"/>
  <c r="C4229" i="2"/>
  <c r="K4229" i="2" s="1"/>
  <c r="C4230" i="2"/>
  <c r="K4230" i="2" s="1"/>
  <c r="C4231" i="2"/>
  <c r="K4231" i="2" s="1"/>
  <c r="C4232" i="2"/>
  <c r="K4232" i="2" s="1"/>
  <c r="C4233" i="2"/>
  <c r="K4233" i="2" s="1"/>
  <c r="C4234" i="2"/>
  <c r="K4234" i="2" s="1"/>
  <c r="C4235" i="2"/>
  <c r="K4235" i="2" s="1"/>
  <c r="C4236" i="2"/>
  <c r="K4236" i="2" s="1"/>
  <c r="C4237" i="2"/>
  <c r="K4237" i="2" s="1"/>
  <c r="C4238" i="2"/>
  <c r="K4238" i="2" s="1"/>
  <c r="C4239" i="2"/>
  <c r="K4239" i="2" s="1"/>
  <c r="C4240" i="2"/>
  <c r="K4240" i="2" s="1"/>
  <c r="C4241" i="2"/>
  <c r="K4241" i="2" s="1"/>
  <c r="C4242" i="2"/>
  <c r="K4242" i="2" s="1"/>
  <c r="C4243" i="2"/>
  <c r="K4243" i="2" s="1"/>
  <c r="C4244" i="2"/>
  <c r="K4244" i="2" s="1"/>
  <c r="C4245" i="2"/>
  <c r="K4245" i="2" s="1"/>
  <c r="C4246" i="2"/>
  <c r="K4246" i="2" s="1"/>
  <c r="C4247" i="2"/>
  <c r="K4247" i="2" s="1"/>
  <c r="C4248" i="2"/>
  <c r="K4248" i="2" s="1"/>
  <c r="C4249" i="2"/>
  <c r="K4249" i="2" s="1"/>
  <c r="C4250" i="2"/>
  <c r="K4250" i="2" s="1"/>
  <c r="C4251" i="2"/>
  <c r="K4251" i="2" s="1"/>
  <c r="C4252" i="2"/>
  <c r="K4252" i="2" s="1"/>
  <c r="C4253" i="2"/>
  <c r="K4253" i="2" s="1"/>
  <c r="C4254" i="2"/>
  <c r="K4254" i="2" s="1"/>
  <c r="C4255" i="2"/>
  <c r="K4255" i="2" s="1"/>
  <c r="C4256" i="2"/>
  <c r="K4256" i="2" s="1"/>
  <c r="C4257" i="2"/>
  <c r="K4257" i="2" s="1"/>
  <c r="C4258" i="2"/>
  <c r="K4258" i="2" s="1"/>
  <c r="C4259" i="2"/>
  <c r="K4259" i="2" s="1"/>
  <c r="C4260" i="2"/>
  <c r="K4260" i="2" s="1"/>
  <c r="C4261" i="2"/>
  <c r="K4261" i="2" s="1"/>
  <c r="C4262" i="2"/>
  <c r="K4262" i="2" s="1"/>
  <c r="C4263" i="2"/>
  <c r="K4263" i="2" s="1"/>
  <c r="C4264" i="2"/>
  <c r="K4264" i="2" s="1"/>
  <c r="C4265" i="2"/>
  <c r="K4265" i="2" s="1"/>
  <c r="C4266" i="2"/>
  <c r="K4266" i="2" s="1"/>
  <c r="C4267" i="2"/>
  <c r="K4267" i="2" s="1"/>
  <c r="C4268" i="2"/>
  <c r="K4268" i="2" s="1"/>
  <c r="C4269" i="2"/>
  <c r="K4269" i="2" s="1"/>
  <c r="C4270" i="2"/>
  <c r="K4270" i="2" s="1"/>
  <c r="C4271" i="2"/>
  <c r="K4271" i="2" s="1"/>
  <c r="C4272" i="2"/>
  <c r="K4272" i="2" s="1"/>
  <c r="C4273" i="2"/>
  <c r="K4273" i="2" s="1"/>
  <c r="C4274" i="2"/>
  <c r="K4274" i="2" s="1"/>
  <c r="C4275" i="2"/>
  <c r="K4275" i="2" s="1"/>
  <c r="C4276" i="2"/>
  <c r="K4276" i="2" s="1"/>
  <c r="C4277" i="2"/>
  <c r="K4277" i="2" s="1"/>
  <c r="C4278" i="2"/>
  <c r="K4278" i="2" s="1"/>
  <c r="C4279" i="2"/>
  <c r="K4279" i="2" s="1"/>
  <c r="C4280" i="2"/>
  <c r="K4280" i="2" s="1"/>
  <c r="C4281" i="2"/>
  <c r="K4281" i="2" s="1"/>
  <c r="C4282" i="2"/>
  <c r="K4282" i="2" s="1"/>
  <c r="C4283" i="2"/>
  <c r="K4283" i="2" s="1"/>
  <c r="C4284" i="2"/>
  <c r="K4284" i="2" s="1"/>
  <c r="C4285" i="2"/>
  <c r="K4285" i="2" s="1"/>
  <c r="C4286" i="2"/>
  <c r="K4286" i="2" s="1"/>
  <c r="C4287" i="2"/>
  <c r="K4287" i="2" s="1"/>
  <c r="C4288" i="2"/>
  <c r="K4288" i="2" s="1"/>
  <c r="C4289" i="2"/>
  <c r="K4289" i="2" s="1"/>
  <c r="C4290" i="2"/>
  <c r="K4290" i="2" s="1"/>
  <c r="C4291" i="2"/>
  <c r="K4291" i="2" s="1"/>
  <c r="C4292" i="2"/>
  <c r="K4292" i="2" s="1"/>
  <c r="C4293" i="2"/>
  <c r="K4293" i="2" s="1"/>
  <c r="C4294" i="2"/>
  <c r="K4294" i="2" s="1"/>
  <c r="C4295" i="2"/>
  <c r="K4295" i="2" s="1"/>
  <c r="C4296" i="2"/>
  <c r="K4296" i="2" s="1"/>
  <c r="C4297" i="2"/>
  <c r="K4297" i="2" s="1"/>
  <c r="C4298" i="2"/>
  <c r="K4298" i="2" s="1"/>
  <c r="C4299" i="2"/>
  <c r="K4299" i="2" s="1"/>
  <c r="C4300" i="2"/>
  <c r="K4300" i="2" s="1"/>
  <c r="C4301" i="2"/>
  <c r="K4301" i="2" s="1"/>
  <c r="C4302" i="2"/>
  <c r="K4302" i="2" s="1"/>
  <c r="C4303" i="2"/>
  <c r="K4303" i="2" s="1"/>
  <c r="C4304" i="2"/>
  <c r="K4304" i="2" s="1"/>
  <c r="C4305" i="2"/>
  <c r="K4305" i="2" s="1"/>
  <c r="C4306" i="2"/>
  <c r="K4306" i="2" s="1"/>
  <c r="C4307" i="2"/>
  <c r="K4307" i="2" s="1"/>
  <c r="C4308" i="2"/>
  <c r="K4308" i="2" s="1"/>
  <c r="C4309" i="2"/>
  <c r="K4309" i="2" s="1"/>
  <c r="C4310" i="2"/>
  <c r="K4310" i="2" s="1"/>
  <c r="C4311" i="2"/>
  <c r="K4311" i="2" s="1"/>
  <c r="C4312" i="2"/>
  <c r="K4312" i="2" s="1"/>
  <c r="C4313" i="2"/>
  <c r="K4313" i="2" s="1"/>
  <c r="C4314" i="2"/>
  <c r="K4314" i="2" s="1"/>
  <c r="C4315" i="2"/>
  <c r="K4315" i="2" s="1"/>
  <c r="C4316" i="2"/>
  <c r="K4316" i="2" s="1"/>
  <c r="C4317" i="2"/>
  <c r="K4317" i="2" s="1"/>
  <c r="C4318" i="2"/>
  <c r="K4318" i="2" s="1"/>
  <c r="C4319" i="2"/>
  <c r="K4319" i="2" s="1"/>
  <c r="C4320" i="2"/>
  <c r="K4320" i="2" s="1"/>
  <c r="C4321" i="2"/>
  <c r="K4321" i="2" s="1"/>
  <c r="C4322" i="2"/>
  <c r="K4322" i="2" s="1"/>
  <c r="C4323" i="2"/>
  <c r="K4323" i="2" s="1"/>
  <c r="C4324" i="2"/>
  <c r="K4324" i="2" s="1"/>
  <c r="C4325" i="2"/>
  <c r="K4325" i="2" s="1"/>
  <c r="C4326" i="2"/>
  <c r="K4326" i="2" s="1"/>
  <c r="C4327" i="2"/>
  <c r="K4327" i="2" s="1"/>
  <c r="C4328" i="2"/>
  <c r="K4328" i="2" s="1"/>
  <c r="C4329" i="2"/>
  <c r="K4329" i="2" s="1"/>
  <c r="C4330" i="2"/>
  <c r="K4330" i="2" s="1"/>
  <c r="C4331" i="2"/>
  <c r="K4331" i="2" s="1"/>
  <c r="C4332" i="2"/>
  <c r="K4332" i="2" s="1"/>
  <c r="C4333" i="2"/>
  <c r="K4333" i="2" s="1"/>
  <c r="C4334" i="2"/>
  <c r="K4334" i="2" s="1"/>
  <c r="C4335" i="2"/>
  <c r="K4335" i="2" s="1"/>
  <c r="C4336" i="2"/>
  <c r="K4336" i="2" s="1"/>
  <c r="C4337" i="2"/>
  <c r="K4337" i="2" s="1"/>
  <c r="C4338" i="2"/>
  <c r="K4338" i="2" s="1"/>
  <c r="C4339" i="2"/>
  <c r="K4339" i="2" s="1"/>
  <c r="C4340" i="2"/>
  <c r="K4340" i="2" s="1"/>
  <c r="C4341" i="2"/>
  <c r="K4341" i="2" s="1"/>
  <c r="C4342" i="2"/>
  <c r="K4342" i="2" s="1"/>
  <c r="C4343" i="2"/>
  <c r="K4343" i="2" s="1"/>
  <c r="C4344" i="2"/>
  <c r="K4344" i="2" s="1"/>
  <c r="C4345" i="2"/>
  <c r="K4345" i="2" s="1"/>
  <c r="C4346" i="2"/>
  <c r="K4346" i="2" s="1"/>
  <c r="C4347" i="2"/>
  <c r="K4347" i="2" s="1"/>
  <c r="C4348" i="2"/>
  <c r="K4348" i="2" s="1"/>
  <c r="C4349" i="2"/>
  <c r="K4349" i="2" s="1"/>
  <c r="C4350" i="2"/>
  <c r="K4350" i="2" s="1"/>
  <c r="C4351" i="2"/>
  <c r="K4351" i="2" s="1"/>
  <c r="C4352" i="2"/>
  <c r="K4352" i="2" s="1"/>
  <c r="C4353" i="2"/>
  <c r="K4353" i="2" s="1"/>
  <c r="C4354" i="2"/>
  <c r="K4354" i="2" s="1"/>
  <c r="C4355" i="2"/>
  <c r="K4355" i="2" s="1"/>
  <c r="C4356" i="2"/>
  <c r="K4356" i="2" s="1"/>
  <c r="C4357" i="2"/>
  <c r="K4357" i="2" s="1"/>
  <c r="C4358" i="2"/>
  <c r="K4358" i="2" s="1"/>
  <c r="C4359" i="2"/>
  <c r="K4359" i="2" s="1"/>
  <c r="C4360" i="2"/>
  <c r="K4360" i="2" s="1"/>
  <c r="C4361" i="2"/>
  <c r="K4361" i="2" s="1"/>
  <c r="C4362" i="2"/>
  <c r="K4362" i="2" s="1"/>
  <c r="C4363" i="2"/>
  <c r="K4363" i="2" s="1"/>
  <c r="C4364" i="2"/>
  <c r="K4364" i="2" s="1"/>
  <c r="C4365" i="2"/>
  <c r="K4365" i="2" s="1"/>
  <c r="C4366" i="2"/>
  <c r="K4366" i="2" s="1"/>
  <c r="C4367" i="2"/>
  <c r="K4367" i="2" s="1"/>
  <c r="C4368" i="2"/>
  <c r="K4368" i="2" s="1"/>
  <c r="C4369" i="2"/>
  <c r="K4369" i="2" s="1"/>
  <c r="C4370" i="2"/>
  <c r="K4370" i="2" s="1"/>
  <c r="C4371" i="2"/>
  <c r="K4371" i="2" s="1"/>
  <c r="C4372" i="2"/>
  <c r="K4372" i="2" s="1"/>
  <c r="C4373" i="2"/>
  <c r="K4373" i="2" s="1"/>
  <c r="C4374" i="2"/>
  <c r="K4374" i="2" s="1"/>
  <c r="C4375" i="2"/>
  <c r="K4375" i="2" s="1"/>
  <c r="C4376" i="2"/>
  <c r="K4376" i="2" s="1"/>
  <c r="C4377" i="2"/>
  <c r="K4377" i="2" s="1"/>
  <c r="C4378" i="2"/>
  <c r="K4378" i="2" s="1"/>
  <c r="C4379" i="2"/>
  <c r="K4379" i="2" s="1"/>
  <c r="C4380" i="2"/>
  <c r="K4380" i="2" s="1"/>
  <c r="C4381" i="2"/>
  <c r="K4381" i="2" s="1"/>
  <c r="C4382" i="2"/>
  <c r="K4382" i="2" s="1"/>
  <c r="C4383" i="2"/>
  <c r="K4383" i="2" s="1"/>
  <c r="C4384" i="2"/>
  <c r="K4384" i="2" s="1"/>
  <c r="C4385" i="2"/>
  <c r="K4385" i="2" s="1"/>
  <c r="C4386" i="2"/>
  <c r="K4386" i="2" s="1"/>
  <c r="C4387" i="2"/>
  <c r="K4387" i="2" s="1"/>
  <c r="C4388" i="2"/>
  <c r="K4388" i="2" s="1"/>
  <c r="C4389" i="2"/>
  <c r="K4389" i="2" s="1"/>
  <c r="C4390" i="2"/>
  <c r="K4390" i="2" s="1"/>
  <c r="C4391" i="2"/>
  <c r="K4391" i="2" s="1"/>
  <c r="C4392" i="2"/>
  <c r="K4392" i="2" s="1"/>
  <c r="C4393" i="2"/>
  <c r="K4393" i="2" s="1"/>
  <c r="C4394" i="2"/>
  <c r="K4394" i="2" s="1"/>
  <c r="C4395" i="2"/>
  <c r="K4395" i="2" s="1"/>
  <c r="C4396" i="2"/>
  <c r="K4396" i="2" s="1"/>
  <c r="C4397" i="2"/>
  <c r="K4397" i="2" s="1"/>
  <c r="C4398" i="2"/>
  <c r="K4398" i="2" s="1"/>
  <c r="C4399" i="2"/>
  <c r="K4399" i="2" s="1"/>
  <c r="C4400" i="2"/>
  <c r="K4400" i="2" s="1"/>
  <c r="C4401" i="2"/>
  <c r="K4401" i="2" s="1"/>
  <c r="C4402" i="2"/>
  <c r="K4402" i="2" s="1"/>
  <c r="C4403" i="2"/>
  <c r="K4403" i="2" s="1"/>
  <c r="C4404" i="2"/>
  <c r="K4404" i="2" s="1"/>
  <c r="C4405" i="2"/>
  <c r="K4405" i="2" s="1"/>
  <c r="C4406" i="2"/>
  <c r="K4406" i="2" s="1"/>
  <c r="C4407" i="2"/>
  <c r="K4407" i="2" s="1"/>
  <c r="C4408" i="2"/>
  <c r="K4408" i="2" s="1"/>
  <c r="C4409" i="2"/>
  <c r="K4409" i="2" s="1"/>
  <c r="C4410" i="2"/>
  <c r="K4410" i="2" s="1"/>
  <c r="C4411" i="2"/>
  <c r="K4411" i="2" s="1"/>
  <c r="C4412" i="2"/>
  <c r="K4412" i="2" s="1"/>
  <c r="C4413" i="2"/>
  <c r="K4413" i="2" s="1"/>
  <c r="C4414" i="2"/>
  <c r="K4414" i="2" s="1"/>
  <c r="C4415" i="2"/>
  <c r="K4415" i="2" s="1"/>
  <c r="C4416" i="2"/>
  <c r="K4416" i="2" s="1"/>
  <c r="C4417" i="2"/>
  <c r="K4417" i="2" s="1"/>
  <c r="C4418" i="2"/>
  <c r="K4418" i="2" s="1"/>
  <c r="C4419" i="2"/>
  <c r="K4419" i="2" s="1"/>
  <c r="C4420" i="2"/>
  <c r="K4420" i="2" s="1"/>
  <c r="C4421" i="2"/>
  <c r="K4421" i="2" s="1"/>
  <c r="C4422" i="2"/>
  <c r="K4422" i="2" s="1"/>
  <c r="C4423" i="2"/>
  <c r="K4423" i="2" s="1"/>
  <c r="C4424" i="2"/>
  <c r="K4424" i="2" s="1"/>
  <c r="C4425" i="2"/>
  <c r="K4425" i="2" s="1"/>
  <c r="C4426" i="2"/>
  <c r="K4426" i="2" s="1"/>
  <c r="C4427" i="2"/>
  <c r="K4427" i="2" s="1"/>
  <c r="C4428" i="2"/>
  <c r="K4428" i="2" s="1"/>
  <c r="C4429" i="2"/>
  <c r="K4429" i="2" s="1"/>
  <c r="C4430" i="2"/>
  <c r="K4430" i="2" s="1"/>
  <c r="C4431" i="2"/>
  <c r="K4431" i="2" s="1"/>
  <c r="C4432" i="2"/>
  <c r="K4432" i="2" s="1"/>
  <c r="C4433" i="2"/>
  <c r="K4433" i="2" s="1"/>
  <c r="C4434" i="2"/>
  <c r="K4434" i="2" s="1"/>
  <c r="C4435" i="2"/>
  <c r="K4435" i="2" s="1"/>
  <c r="C4436" i="2"/>
  <c r="K4436" i="2" s="1"/>
  <c r="C4437" i="2"/>
  <c r="K4437" i="2" s="1"/>
  <c r="C4438" i="2"/>
  <c r="K4438" i="2" s="1"/>
  <c r="C4439" i="2"/>
  <c r="K4439" i="2" s="1"/>
  <c r="C4440" i="2"/>
  <c r="K4440" i="2" s="1"/>
  <c r="C4441" i="2"/>
  <c r="K4441" i="2" s="1"/>
  <c r="C4442" i="2"/>
  <c r="K4442" i="2" s="1"/>
  <c r="C4443" i="2"/>
  <c r="K4443" i="2" s="1"/>
  <c r="C4444" i="2"/>
  <c r="K4444" i="2" s="1"/>
  <c r="C4445" i="2"/>
  <c r="K4445" i="2" s="1"/>
  <c r="C4446" i="2"/>
  <c r="K4446" i="2" s="1"/>
  <c r="C4447" i="2"/>
  <c r="K4447" i="2" s="1"/>
  <c r="C4448" i="2"/>
  <c r="K4448" i="2" s="1"/>
  <c r="C4449" i="2"/>
  <c r="K4449" i="2" s="1"/>
  <c r="C4450" i="2"/>
  <c r="K4450" i="2" s="1"/>
  <c r="C4451" i="2"/>
  <c r="K4451" i="2" s="1"/>
  <c r="C4452" i="2"/>
  <c r="K4452" i="2" s="1"/>
  <c r="C4453" i="2"/>
  <c r="K4453" i="2" s="1"/>
  <c r="C4454" i="2"/>
  <c r="K4454" i="2" s="1"/>
  <c r="C4455" i="2"/>
  <c r="K4455" i="2" s="1"/>
  <c r="C4456" i="2"/>
  <c r="K4456" i="2" s="1"/>
  <c r="C4457" i="2"/>
  <c r="K4457" i="2" s="1"/>
  <c r="C4458" i="2"/>
  <c r="K4458" i="2" s="1"/>
  <c r="C4459" i="2"/>
  <c r="K4459" i="2" s="1"/>
  <c r="C4460" i="2"/>
  <c r="K4460" i="2" s="1"/>
  <c r="C4461" i="2"/>
  <c r="K4461" i="2" s="1"/>
  <c r="C4462" i="2"/>
  <c r="K4462" i="2" s="1"/>
  <c r="C4463" i="2"/>
  <c r="K4463" i="2" s="1"/>
  <c r="C4464" i="2"/>
  <c r="K4464" i="2" s="1"/>
  <c r="C4465" i="2"/>
  <c r="K4465" i="2" s="1"/>
  <c r="C4466" i="2"/>
  <c r="K4466" i="2" s="1"/>
  <c r="C4467" i="2"/>
  <c r="K4467" i="2" s="1"/>
  <c r="C4468" i="2"/>
  <c r="K4468" i="2" s="1"/>
  <c r="C4469" i="2"/>
  <c r="K4469" i="2" s="1"/>
  <c r="C4470" i="2"/>
  <c r="K4470" i="2" s="1"/>
  <c r="C4471" i="2"/>
  <c r="K4471" i="2" s="1"/>
  <c r="C4472" i="2"/>
  <c r="K4472" i="2" s="1"/>
  <c r="C4473" i="2"/>
  <c r="K4473" i="2" s="1"/>
  <c r="C4474" i="2"/>
  <c r="K4474" i="2" s="1"/>
  <c r="C4475" i="2"/>
  <c r="K4475" i="2" s="1"/>
  <c r="C4476" i="2"/>
  <c r="K4476" i="2" s="1"/>
  <c r="C4477" i="2"/>
  <c r="K4477" i="2" s="1"/>
  <c r="C4478" i="2"/>
  <c r="K4478" i="2" s="1"/>
  <c r="C4479" i="2"/>
  <c r="K4479" i="2" s="1"/>
  <c r="C4480" i="2"/>
  <c r="K4480" i="2" s="1"/>
  <c r="C4481" i="2"/>
  <c r="K4481" i="2" s="1"/>
  <c r="C4482" i="2"/>
  <c r="K4482" i="2" s="1"/>
  <c r="C4483" i="2"/>
  <c r="K4483" i="2" s="1"/>
  <c r="C4484" i="2"/>
  <c r="K4484" i="2" s="1"/>
  <c r="C4485" i="2"/>
  <c r="K4485" i="2" s="1"/>
  <c r="C4486" i="2"/>
  <c r="K4486" i="2" s="1"/>
  <c r="C4487" i="2"/>
  <c r="K4487" i="2" s="1"/>
  <c r="C4488" i="2"/>
  <c r="K4488" i="2" s="1"/>
  <c r="C4489" i="2"/>
  <c r="K4489" i="2" s="1"/>
  <c r="C4490" i="2"/>
  <c r="K4490" i="2" s="1"/>
  <c r="C4491" i="2"/>
  <c r="K4491" i="2" s="1"/>
  <c r="C4492" i="2"/>
  <c r="K4492" i="2" s="1"/>
  <c r="C4493" i="2"/>
  <c r="K4493" i="2" s="1"/>
  <c r="C4494" i="2"/>
  <c r="K4494" i="2" s="1"/>
  <c r="C4495" i="2"/>
  <c r="K4495" i="2" s="1"/>
  <c r="C4496" i="2"/>
  <c r="K4496" i="2" s="1"/>
  <c r="C4497" i="2"/>
  <c r="K4497" i="2" s="1"/>
  <c r="C4498" i="2"/>
  <c r="K4498" i="2" s="1"/>
  <c r="C4499" i="2"/>
  <c r="K4499" i="2" s="1"/>
  <c r="C4500" i="2"/>
  <c r="K4500" i="2" s="1"/>
  <c r="C4501" i="2"/>
  <c r="K4501" i="2" s="1"/>
  <c r="C4502" i="2"/>
  <c r="K4502" i="2" s="1"/>
  <c r="C4503" i="2"/>
  <c r="K4503" i="2" s="1"/>
  <c r="C4504" i="2"/>
  <c r="K4504" i="2" s="1"/>
  <c r="C4505" i="2"/>
  <c r="K4505" i="2" s="1"/>
  <c r="C4506" i="2"/>
  <c r="K4506" i="2" s="1"/>
  <c r="C4507" i="2"/>
  <c r="K4507" i="2" s="1"/>
  <c r="C4508" i="2"/>
  <c r="K4508" i="2" s="1"/>
  <c r="C4509" i="2"/>
  <c r="K4509" i="2" s="1"/>
  <c r="C4510" i="2"/>
  <c r="K4510" i="2" s="1"/>
  <c r="C4511" i="2"/>
  <c r="K4511" i="2" s="1"/>
  <c r="C4512" i="2"/>
  <c r="K4512" i="2" s="1"/>
  <c r="C4513" i="2"/>
  <c r="K4513" i="2" s="1"/>
  <c r="C4514" i="2"/>
  <c r="K4514" i="2" s="1"/>
  <c r="C4515" i="2"/>
  <c r="K4515" i="2" s="1"/>
  <c r="C4516" i="2"/>
  <c r="K4516" i="2" s="1"/>
  <c r="C4517" i="2"/>
  <c r="K4517" i="2" s="1"/>
  <c r="C4518" i="2"/>
  <c r="K4518" i="2" s="1"/>
  <c r="C4519" i="2"/>
  <c r="K4519" i="2" s="1"/>
  <c r="C4520" i="2"/>
  <c r="K4520" i="2" s="1"/>
  <c r="C4521" i="2"/>
  <c r="K4521" i="2" s="1"/>
  <c r="C4522" i="2"/>
  <c r="K4522" i="2" s="1"/>
  <c r="C4523" i="2"/>
  <c r="K4523" i="2" s="1"/>
  <c r="C4524" i="2"/>
  <c r="K4524" i="2" s="1"/>
  <c r="C4525" i="2"/>
  <c r="K4525" i="2" s="1"/>
  <c r="C4526" i="2"/>
  <c r="K4526" i="2" s="1"/>
  <c r="C4527" i="2"/>
  <c r="K4527" i="2" s="1"/>
  <c r="C4528" i="2"/>
  <c r="K4528" i="2" s="1"/>
  <c r="C4529" i="2"/>
  <c r="K4529" i="2" s="1"/>
  <c r="C4530" i="2"/>
  <c r="K4530" i="2" s="1"/>
  <c r="C4531" i="2"/>
  <c r="K4531" i="2" s="1"/>
  <c r="C4532" i="2"/>
  <c r="K4532" i="2" s="1"/>
  <c r="C4533" i="2"/>
  <c r="K4533" i="2" s="1"/>
  <c r="C4534" i="2"/>
  <c r="K4534" i="2" s="1"/>
  <c r="C4535" i="2"/>
  <c r="K4535" i="2" s="1"/>
  <c r="C4536" i="2"/>
  <c r="K4536" i="2" s="1"/>
  <c r="C4537" i="2"/>
  <c r="K4537" i="2" s="1"/>
  <c r="C4538" i="2"/>
  <c r="K4538" i="2" s="1"/>
  <c r="C4539" i="2"/>
  <c r="K4539" i="2" s="1"/>
  <c r="C4540" i="2"/>
  <c r="K4540" i="2" s="1"/>
  <c r="C4541" i="2"/>
  <c r="K4541" i="2" s="1"/>
  <c r="C4542" i="2"/>
  <c r="K4542" i="2" s="1"/>
  <c r="C4543" i="2"/>
  <c r="K4543" i="2" s="1"/>
  <c r="C4544" i="2"/>
  <c r="K4544" i="2" s="1"/>
  <c r="C4545" i="2"/>
  <c r="K4545" i="2" s="1"/>
  <c r="C4546" i="2"/>
  <c r="K4546" i="2" s="1"/>
  <c r="C4547" i="2"/>
  <c r="K4547" i="2" s="1"/>
  <c r="C4548" i="2"/>
  <c r="K4548" i="2" s="1"/>
  <c r="C4549" i="2"/>
  <c r="K4549" i="2" s="1"/>
  <c r="C4550" i="2"/>
  <c r="K4550" i="2" s="1"/>
  <c r="C4551" i="2"/>
  <c r="K4551" i="2" s="1"/>
  <c r="C4552" i="2"/>
  <c r="K4552" i="2" s="1"/>
  <c r="C4553" i="2"/>
  <c r="K4553" i="2" s="1"/>
  <c r="C4554" i="2"/>
  <c r="K4554" i="2" s="1"/>
  <c r="C4555" i="2"/>
  <c r="K4555" i="2" s="1"/>
  <c r="C4556" i="2"/>
  <c r="K4556" i="2" s="1"/>
  <c r="C4557" i="2"/>
  <c r="K4557" i="2" s="1"/>
  <c r="C4558" i="2"/>
  <c r="K4558" i="2" s="1"/>
  <c r="C4559" i="2"/>
  <c r="K4559" i="2" s="1"/>
  <c r="C4560" i="2"/>
  <c r="K4560" i="2" s="1"/>
  <c r="C4561" i="2"/>
  <c r="K4561" i="2" s="1"/>
  <c r="C4562" i="2"/>
  <c r="K4562" i="2" s="1"/>
  <c r="C4563" i="2"/>
  <c r="K4563" i="2" s="1"/>
  <c r="C4564" i="2"/>
  <c r="K4564" i="2" s="1"/>
  <c r="C4565" i="2"/>
  <c r="K4565" i="2" s="1"/>
  <c r="C4566" i="2"/>
  <c r="K4566" i="2" s="1"/>
  <c r="C4567" i="2"/>
  <c r="K4567" i="2" s="1"/>
  <c r="C4568" i="2"/>
  <c r="K4568" i="2" s="1"/>
  <c r="C4569" i="2"/>
  <c r="K4569" i="2" s="1"/>
  <c r="C4570" i="2"/>
  <c r="K4570" i="2" s="1"/>
  <c r="C4571" i="2"/>
  <c r="K4571" i="2" s="1"/>
  <c r="C4572" i="2"/>
  <c r="K4572" i="2" s="1"/>
  <c r="C4573" i="2"/>
  <c r="K4573" i="2" s="1"/>
  <c r="C4574" i="2"/>
  <c r="K4574" i="2" s="1"/>
  <c r="C4575" i="2"/>
  <c r="K4575" i="2" s="1"/>
  <c r="C4576" i="2"/>
  <c r="K4576" i="2" s="1"/>
  <c r="C4577" i="2"/>
  <c r="K4577" i="2" s="1"/>
  <c r="C4578" i="2"/>
  <c r="K4578" i="2" s="1"/>
  <c r="C4579" i="2"/>
  <c r="K4579" i="2" s="1"/>
  <c r="C4580" i="2"/>
  <c r="K4580" i="2" s="1"/>
  <c r="C4581" i="2"/>
  <c r="K4581" i="2" s="1"/>
  <c r="C4582" i="2"/>
  <c r="K4582" i="2" s="1"/>
  <c r="C4583" i="2"/>
  <c r="K4583" i="2" s="1"/>
  <c r="C4584" i="2"/>
  <c r="K4584" i="2" s="1"/>
  <c r="C4585" i="2"/>
  <c r="K4585" i="2" s="1"/>
  <c r="C4586" i="2"/>
  <c r="K4586" i="2" s="1"/>
  <c r="C4587" i="2"/>
  <c r="K4587" i="2" s="1"/>
  <c r="C4588" i="2"/>
  <c r="K4588" i="2" s="1"/>
  <c r="C4589" i="2"/>
  <c r="K4589" i="2" s="1"/>
  <c r="C4590" i="2"/>
  <c r="K4590" i="2" s="1"/>
  <c r="C4591" i="2"/>
  <c r="K4591" i="2" s="1"/>
  <c r="C4592" i="2"/>
  <c r="K4592" i="2" s="1"/>
  <c r="C4593" i="2"/>
  <c r="K4593" i="2" s="1"/>
  <c r="C4594" i="2"/>
  <c r="K4594" i="2" s="1"/>
  <c r="C4595" i="2"/>
  <c r="K4595" i="2" s="1"/>
  <c r="C4596" i="2"/>
  <c r="K4596" i="2" s="1"/>
  <c r="C4597" i="2"/>
  <c r="K4597" i="2" s="1"/>
  <c r="C4598" i="2"/>
  <c r="K4598" i="2" s="1"/>
  <c r="C4599" i="2"/>
  <c r="K4599" i="2" s="1"/>
  <c r="C4600" i="2"/>
  <c r="K4600" i="2" s="1"/>
  <c r="C4601" i="2"/>
  <c r="K4601" i="2" s="1"/>
  <c r="C4602" i="2"/>
  <c r="K4602" i="2" s="1"/>
  <c r="C4603" i="2"/>
  <c r="K4603" i="2" s="1"/>
  <c r="C4604" i="2"/>
  <c r="K4604" i="2" s="1"/>
  <c r="C4605" i="2"/>
  <c r="K4605" i="2" s="1"/>
  <c r="C4606" i="2"/>
  <c r="K4606" i="2" s="1"/>
  <c r="C4607" i="2"/>
  <c r="K4607" i="2" s="1"/>
  <c r="C4608" i="2"/>
  <c r="K4608" i="2" s="1"/>
  <c r="C4609" i="2"/>
  <c r="K4609" i="2" s="1"/>
  <c r="C4610" i="2"/>
  <c r="K4610" i="2" s="1"/>
  <c r="C4611" i="2"/>
  <c r="K4611" i="2" s="1"/>
  <c r="C4612" i="2"/>
  <c r="K4612" i="2" s="1"/>
  <c r="C4613" i="2"/>
  <c r="K4613" i="2" s="1"/>
  <c r="C4614" i="2"/>
  <c r="K4614" i="2" s="1"/>
  <c r="C4615" i="2"/>
  <c r="K4615" i="2" s="1"/>
  <c r="C4616" i="2"/>
  <c r="K4616" i="2" s="1"/>
  <c r="C4617" i="2"/>
  <c r="K4617" i="2" s="1"/>
  <c r="C4618" i="2"/>
  <c r="K4618" i="2" s="1"/>
  <c r="C4619" i="2"/>
  <c r="K4619" i="2" s="1"/>
  <c r="C4620" i="2"/>
  <c r="K4620" i="2" s="1"/>
  <c r="C4621" i="2"/>
  <c r="K4621" i="2" s="1"/>
  <c r="C4622" i="2"/>
  <c r="K4622" i="2" s="1"/>
  <c r="C4623" i="2"/>
  <c r="K4623" i="2" s="1"/>
  <c r="C4624" i="2"/>
  <c r="K4624" i="2" s="1"/>
  <c r="C4625" i="2"/>
  <c r="K4625" i="2" s="1"/>
  <c r="C4626" i="2"/>
  <c r="K4626" i="2" s="1"/>
  <c r="C4627" i="2"/>
  <c r="K4627" i="2" s="1"/>
  <c r="C4628" i="2"/>
  <c r="K4628" i="2" s="1"/>
  <c r="C4629" i="2"/>
  <c r="K4629" i="2" s="1"/>
  <c r="C4630" i="2"/>
  <c r="K4630" i="2" s="1"/>
  <c r="C4631" i="2"/>
  <c r="K4631" i="2" s="1"/>
  <c r="C4632" i="2"/>
  <c r="K4632" i="2" s="1"/>
  <c r="C4633" i="2"/>
  <c r="K4633" i="2" s="1"/>
  <c r="C4634" i="2"/>
  <c r="K4634" i="2" s="1"/>
  <c r="C4635" i="2"/>
  <c r="K4635" i="2" s="1"/>
  <c r="C4636" i="2"/>
  <c r="K4636" i="2" s="1"/>
  <c r="C4637" i="2"/>
  <c r="K4637" i="2" s="1"/>
  <c r="C4638" i="2"/>
  <c r="K4638" i="2" s="1"/>
  <c r="C4639" i="2"/>
  <c r="K4639" i="2" s="1"/>
  <c r="C4640" i="2"/>
  <c r="K4640" i="2" s="1"/>
  <c r="C4641" i="2"/>
  <c r="K4641" i="2" s="1"/>
  <c r="C4642" i="2"/>
  <c r="K4642" i="2" s="1"/>
  <c r="C4643" i="2"/>
  <c r="K4643" i="2" s="1"/>
  <c r="C4644" i="2"/>
  <c r="K4644" i="2" s="1"/>
  <c r="C4645" i="2"/>
  <c r="K4645" i="2" s="1"/>
  <c r="C4646" i="2"/>
  <c r="K4646" i="2" s="1"/>
  <c r="C4647" i="2"/>
  <c r="K4647" i="2" s="1"/>
  <c r="C4648" i="2"/>
  <c r="K4648" i="2" s="1"/>
  <c r="C4649" i="2"/>
  <c r="K4649" i="2" s="1"/>
  <c r="C4650" i="2"/>
  <c r="K4650" i="2" s="1"/>
  <c r="C4651" i="2"/>
  <c r="K4651" i="2" s="1"/>
  <c r="C4652" i="2"/>
  <c r="K4652" i="2" s="1"/>
  <c r="C4653" i="2"/>
  <c r="K4653" i="2" s="1"/>
  <c r="C4654" i="2"/>
  <c r="K4654" i="2" s="1"/>
  <c r="C4655" i="2"/>
  <c r="K4655" i="2" s="1"/>
  <c r="C4656" i="2"/>
  <c r="K4656" i="2" s="1"/>
  <c r="C4657" i="2"/>
  <c r="K4657" i="2" s="1"/>
  <c r="C4658" i="2"/>
  <c r="K4658" i="2" s="1"/>
  <c r="C4659" i="2"/>
  <c r="K4659" i="2" s="1"/>
  <c r="C4660" i="2"/>
  <c r="K4660" i="2" s="1"/>
  <c r="C4661" i="2"/>
  <c r="K4661" i="2" s="1"/>
  <c r="C4662" i="2"/>
  <c r="K4662" i="2" s="1"/>
  <c r="C4663" i="2"/>
  <c r="K4663" i="2" s="1"/>
  <c r="C4664" i="2"/>
  <c r="K4664" i="2" s="1"/>
  <c r="C4665" i="2"/>
  <c r="K4665" i="2" s="1"/>
  <c r="C4666" i="2"/>
  <c r="K4666" i="2" s="1"/>
  <c r="C4667" i="2"/>
  <c r="K4667" i="2" s="1"/>
  <c r="C4668" i="2"/>
  <c r="K4668" i="2" s="1"/>
  <c r="C4669" i="2"/>
  <c r="K4669" i="2" s="1"/>
  <c r="C4670" i="2"/>
  <c r="K4670" i="2" s="1"/>
  <c r="C4671" i="2"/>
  <c r="K4671" i="2" s="1"/>
  <c r="C4672" i="2"/>
  <c r="K4672" i="2" s="1"/>
  <c r="C4673" i="2"/>
  <c r="K4673" i="2" s="1"/>
  <c r="C4674" i="2"/>
  <c r="K4674" i="2" s="1"/>
  <c r="C4675" i="2"/>
  <c r="K4675" i="2" s="1"/>
  <c r="C4676" i="2"/>
  <c r="K4676" i="2" s="1"/>
  <c r="C4677" i="2"/>
  <c r="K4677" i="2" s="1"/>
  <c r="C4678" i="2"/>
  <c r="K4678" i="2" s="1"/>
  <c r="C4679" i="2"/>
  <c r="K4679" i="2" s="1"/>
  <c r="C4680" i="2"/>
  <c r="K4680" i="2" s="1"/>
  <c r="C4681" i="2"/>
  <c r="K4681" i="2" s="1"/>
  <c r="C4682" i="2"/>
  <c r="K4682" i="2" s="1"/>
  <c r="C4683" i="2"/>
  <c r="K4683" i="2" s="1"/>
  <c r="C4684" i="2"/>
  <c r="K4684" i="2" s="1"/>
  <c r="C4685" i="2"/>
  <c r="K4685" i="2" s="1"/>
  <c r="C4686" i="2"/>
  <c r="K4686" i="2" s="1"/>
  <c r="C4687" i="2"/>
  <c r="K4687" i="2" s="1"/>
  <c r="C4688" i="2"/>
  <c r="K4688" i="2" s="1"/>
  <c r="C4689" i="2"/>
  <c r="K4689" i="2" s="1"/>
  <c r="C4690" i="2"/>
  <c r="K4690" i="2" s="1"/>
  <c r="C4691" i="2"/>
  <c r="K4691" i="2" s="1"/>
  <c r="C4692" i="2"/>
  <c r="K4692" i="2" s="1"/>
  <c r="C4693" i="2"/>
  <c r="K4693" i="2" s="1"/>
  <c r="C4694" i="2"/>
  <c r="K4694" i="2" s="1"/>
  <c r="C4695" i="2"/>
  <c r="K4695" i="2" s="1"/>
  <c r="C4696" i="2"/>
  <c r="K4696" i="2" s="1"/>
  <c r="C4697" i="2"/>
  <c r="K4697" i="2" s="1"/>
  <c r="C4698" i="2"/>
  <c r="K4698" i="2" s="1"/>
  <c r="C4699" i="2"/>
  <c r="K4699" i="2" s="1"/>
  <c r="C4700" i="2"/>
  <c r="K4700" i="2" s="1"/>
  <c r="C4701" i="2"/>
  <c r="K4701" i="2" s="1"/>
  <c r="C4702" i="2"/>
  <c r="K4702" i="2" s="1"/>
  <c r="C4703" i="2"/>
  <c r="K4703" i="2" s="1"/>
  <c r="C4704" i="2"/>
  <c r="K4704" i="2" s="1"/>
  <c r="C4705" i="2"/>
  <c r="K4705" i="2" s="1"/>
  <c r="C4706" i="2"/>
  <c r="K4706" i="2" s="1"/>
  <c r="C4707" i="2"/>
  <c r="K4707" i="2" s="1"/>
  <c r="C4708" i="2"/>
  <c r="K4708" i="2" s="1"/>
  <c r="C4709" i="2"/>
  <c r="K4709" i="2" s="1"/>
  <c r="C4710" i="2"/>
  <c r="K4710" i="2" s="1"/>
  <c r="C4711" i="2"/>
  <c r="K4711" i="2" s="1"/>
  <c r="C4712" i="2"/>
  <c r="K4712" i="2" s="1"/>
  <c r="C4713" i="2"/>
  <c r="K4713" i="2" s="1"/>
  <c r="C4714" i="2"/>
  <c r="K4714" i="2" s="1"/>
  <c r="C4715" i="2"/>
  <c r="K4715" i="2" s="1"/>
  <c r="C4716" i="2"/>
  <c r="K4716" i="2" s="1"/>
  <c r="C4717" i="2"/>
  <c r="K4717" i="2" s="1"/>
  <c r="C4718" i="2"/>
  <c r="K4718" i="2" s="1"/>
  <c r="C4719" i="2"/>
  <c r="K4719" i="2" s="1"/>
  <c r="C4720" i="2"/>
  <c r="K4720" i="2" s="1"/>
  <c r="C4721" i="2"/>
  <c r="K4721" i="2" s="1"/>
  <c r="C4722" i="2"/>
  <c r="K4722" i="2" s="1"/>
  <c r="C4723" i="2"/>
  <c r="K4723" i="2" s="1"/>
  <c r="C4724" i="2"/>
  <c r="K4724" i="2" s="1"/>
  <c r="C4725" i="2"/>
  <c r="K4725" i="2" s="1"/>
  <c r="C4726" i="2"/>
  <c r="K4726" i="2" s="1"/>
  <c r="C4727" i="2"/>
  <c r="K4727" i="2" s="1"/>
  <c r="C4728" i="2"/>
  <c r="K4728" i="2" s="1"/>
  <c r="C4729" i="2"/>
  <c r="K4729" i="2" s="1"/>
  <c r="C4730" i="2"/>
  <c r="K4730" i="2" s="1"/>
  <c r="C4731" i="2"/>
  <c r="K4731" i="2" s="1"/>
  <c r="C4732" i="2"/>
  <c r="K4732" i="2" s="1"/>
  <c r="C4733" i="2"/>
  <c r="K4733" i="2" s="1"/>
  <c r="C4734" i="2"/>
  <c r="K4734" i="2" s="1"/>
  <c r="C4735" i="2"/>
  <c r="K4735" i="2" s="1"/>
  <c r="C4736" i="2"/>
  <c r="K4736" i="2" s="1"/>
  <c r="C4737" i="2"/>
  <c r="K4737" i="2" s="1"/>
  <c r="C4738" i="2"/>
  <c r="K4738" i="2" s="1"/>
  <c r="C4739" i="2"/>
  <c r="K4739" i="2" s="1"/>
  <c r="C4740" i="2"/>
  <c r="K4740" i="2" s="1"/>
  <c r="C4741" i="2"/>
  <c r="K4741" i="2" s="1"/>
  <c r="C4742" i="2"/>
  <c r="K4742" i="2" s="1"/>
  <c r="C4743" i="2"/>
  <c r="K4743" i="2" s="1"/>
  <c r="C4744" i="2"/>
  <c r="K4744" i="2" s="1"/>
  <c r="C4745" i="2"/>
  <c r="K4745" i="2" s="1"/>
  <c r="C4746" i="2"/>
  <c r="K4746" i="2" s="1"/>
  <c r="C4747" i="2"/>
  <c r="K4747" i="2" s="1"/>
  <c r="C4748" i="2"/>
  <c r="K4748" i="2" s="1"/>
  <c r="C4749" i="2"/>
  <c r="K4749" i="2" s="1"/>
  <c r="C4750" i="2"/>
  <c r="K4750" i="2" s="1"/>
  <c r="C4751" i="2"/>
  <c r="K4751" i="2" s="1"/>
  <c r="C4752" i="2"/>
  <c r="K4752" i="2" s="1"/>
  <c r="C4753" i="2"/>
  <c r="K4753" i="2" s="1"/>
  <c r="C4754" i="2"/>
  <c r="K4754" i="2" s="1"/>
  <c r="C4755" i="2"/>
  <c r="K4755" i="2" s="1"/>
  <c r="C4756" i="2"/>
  <c r="K4756" i="2" s="1"/>
  <c r="C4757" i="2"/>
  <c r="K4757" i="2" s="1"/>
  <c r="C4758" i="2"/>
  <c r="K4758" i="2" s="1"/>
  <c r="C4759" i="2"/>
  <c r="K4759" i="2" s="1"/>
  <c r="C4760" i="2"/>
  <c r="K4760" i="2" s="1"/>
  <c r="C4761" i="2"/>
  <c r="K4761" i="2" s="1"/>
  <c r="C4762" i="2"/>
  <c r="K4762" i="2" s="1"/>
  <c r="C4763" i="2"/>
  <c r="K4763" i="2" s="1"/>
  <c r="C4764" i="2"/>
  <c r="K4764" i="2" s="1"/>
  <c r="C4765" i="2"/>
  <c r="K4765" i="2" s="1"/>
  <c r="C4766" i="2"/>
  <c r="K4766" i="2" s="1"/>
  <c r="C4767" i="2"/>
  <c r="K4767" i="2" s="1"/>
  <c r="C4768" i="2"/>
  <c r="K4768" i="2" s="1"/>
  <c r="C4769" i="2"/>
  <c r="K4769" i="2" s="1"/>
  <c r="C4770" i="2"/>
  <c r="K4770" i="2" s="1"/>
  <c r="C4771" i="2"/>
  <c r="K4771" i="2" s="1"/>
  <c r="C4772" i="2"/>
  <c r="K4772" i="2" s="1"/>
  <c r="C4773" i="2"/>
  <c r="K4773" i="2" s="1"/>
  <c r="C4774" i="2"/>
  <c r="K4774" i="2" s="1"/>
  <c r="C4775" i="2"/>
  <c r="K4775" i="2" s="1"/>
  <c r="C4776" i="2"/>
  <c r="K4776" i="2" s="1"/>
  <c r="C4777" i="2"/>
  <c r="K4777" i="2" s="1"/>
  <c r="C4778" i="2"/>
  <c r="K4778" i="2" s="1"/>
  <c r="C4779" i="2"/>
  <c r="K4779" i="2" s="1"/>
  <c r="C4780" i="2"/>
  <c r="K4780" i="2" s="1"/>
  <c r="C4781" i="2"/>
  <c r="K4781" i="2" s="1"/>
  <c r="C4782" i="2"/>
  <c r="K4782" i="2" s="1"/>
  <c r="C4783" i="2"/>
  <c r="K4783" i="2" s="1"/>
  <c r="C4784" i="2"/>
  <c r="K4784" i="2" s="1"/>
  <c r="C4785" i="2"/>
  <c r="K4785" i="2" s="1"/>
  <c r="C4786" i="2"/>
  <c r="K4786" i="2" s="1"/>
  <c r="C4787" i="2"/>
  <c r="K4787" i="2" s="1"/>
  <c r="C4788" i="2"/>
  <c r="K4788" i="2" s="1"/>
  <c r="C4789" i="2"/>
  <c r="K4789" i="2" s="1"/>
  <c r="C4790" i="2"/>
  <c r="K4790" i="2" s="1"/>
  <c r="C4791" i="2"/>
  <c r="K4791" i="2" s="1"/>
  <c r="C4792" i="2"/>
  <c r="K4792" i="2" s="1"/>
  <c r="C4793" i="2"/>
  <c r="K4793" i="2" s="1"/>
  <c r="C4794" i="2"/>
  <c r="K4794" i="2" s="1"/>
  <c r="C4795" i="2"/>
  <c r="K4795" i="2" s="1"/>
  <c r="C4796" i="2"/>
  <c r="K4796" i="2" s="1"/>
  <c r="C4797" i="2"/>
  <c r="K4797" i="2" s="1"/>
  <c r="C4798" i="2"/>
  <c r="K4798" i="2" s="1"/>
  <c r="C4799" i="2"/>
  <c r="K4799" i="2" s="1"/>
  <c r="C4800" i="2"/>
  <c r="K4800" i="2" s="1"/>
  <c r="C4801" i="2"/>
  <c r="K4801" i="2" s="1"/>
  <c r="C4802" i="2"/>
  <c r="K4802" i="2" s="1"/>
  <c r="C4803" i="2"/>
  <c r="K4803" i="2" s="1"/>
  <c r="C4804" i="2"/>
  <c r="K4804" i="2" s="1"/>
  <c r="C4805" i="2"/>
  <c r="K4805" i="2" s="1"/>
  <c r="C4806" i="2"/>
  <c r="K4806" i="2" s="1"/>
  <c r="C4807" i="2"/>
  <c r="K4807" i="2" s="1"/>
  <c r="C4808" i="2"/>
  <c r="K4808" i="2" s="1"/>
  <c r="C4809" i="2"/>
  <c r="K4809" i="2" s="1"/>
  <c r="C4810" i="2"/>
  <c r="K4810" i="2" s="1"/>
  <c r="C4811" i="2"/>
  <c r="K4811" i="2" s="1"/>
  <c r="C4812" i="2"/>
  <c r="K4812" i="2" s="1"/>
  <c r="C4813" i="2"/>
  <c r="K4813" i="2" s="1"/>
  <c r="C4814" i="2"/>
  <c r="K4814" i="2" s="1"/>
  <c r="C4815" i="2"/>
  <c r="K4815" i="2" s="1"/>
  <c r="C4816" i="2"/>
  <c r="K4816" i="2" s="1"/>
  <c r="C4817" i="2"/>
  <c r="K4817" i="2" s="1"/>
  <c r="C4818" i="2"/>
  <c r="K4818" i="2" s="1"/>
  <c r="C4819" i="2"/>
  <c r="K4819" i="2" s="1"/>
  <c r="C4820" i="2"/>
  <c r="K4820" i="2" s="1"/>
  <c r="C4821" i="2"/>
  <c r="K4821" i="2" s="1"/>
  <c r="C4822" i="2"/>
  <c r="K4822" i="2" s="1"/>
  <c r="C4823" i="2"/>
  <c r="K4823" i="2" s="1"/>
  <c r="C4824" i="2"/>
  <c r="K4824" i="2" s="1"/>
  <c r="C4825" i="2"/>
  <c r="K4825" i="2" s="1"/>
  <c r="C4826" i="2"/>
  <c r="K4826" i="2" s="1"/>
  <c r="C4827" i="2"/>
  <c r="K4827" i="2" s="1"/>
  <c r="C4828" i="2"/>
  <c r="K4828" i="2" s="1"/>
  <c r="C4829" i="2"/>
  <c r="K4829" i="2" s="1"/>
  <c r="C4830" i="2"/>
  <c r="K4830" i="2" s="1"/>
  <c r="C4831" i="2"/>
  <c r="K4831" i="2" s="1"/>
  <c r="C4832" i="2"/>
  <c r="K4832" i="2" s="1"/>
  <c r="C4833" i="2"/>
  <c r="K4833" i="2" s="1"/>
  <c r="C4834" i="2"/>
  <c r="K4834" i="2" s="1"/>
  <c r="C4835" i="2"/>
  <c r="K4835" i="2" s="1"/>
  <c r="C4836" i="2"/>
  <c r="K4836" i="2" s="1"/>
  <c r="C4837" i="2"/>
  <c r="K4837" i="2" s="1"/>
  <c r="C4838" i="2"/>
  <c r="K4838" i="2" s="1"/>
  <c r="C4839" i="2"/>
  <c r="K4839" i="2" s="1"/>
  <c r="C4840" i="2"/>
  <c r="K4840" i="2" s="1"/>
  <c r="C4841" i="2"/>
  <c r="K4841" i="2" s="1"/>
  <c r="C4842" i="2"/>
  <c r="K4842" i="2" s="1"/>
  <c r="C4843" i="2"/>
  <c r="K4843" i="2" s="1"/>
  <c r="C4844" i="2"/>
  <c r="K4844" i="2" s="1"/>
  <c r="C4845" i="2"/>
  <c r="K4845" i="2" s="1"/>
  <c r="C4846" i="2"/>
  <c r="K4846" i="2" s="1"/>
  <c r="C4847" i="2"/>
  <c r="K4847" i="2" s="1"/>
  <c r="C4848" i="2"/>
  <c r="K4848" i="2" s="1"/>
  <c r="C4849" i="2"/>
  <c r="K4849" i="2" s="1"/>
  <c r="C4850" i="2"/>
  <c r="K4850" i="2" s="1"/>
  <c r="C4851" i="2"/>
  <c r="K4851" i="2" s="1"/>
  <c r="C4852" i="2"/>
  <c r="K4852" i="2" s="1"/>
  <c r="C4853" i="2"/>
  <c r="K4853" i="2" s="1"/>
  <c r="C4854" i="2"/>
  <c r="K4854" i="2" s="1"/>
  <c r="C4855" i="2"/>
  <c r="K4855" i="2" s="1"/>
  <c r="C4856" i="2"/>
  <c r="K4856" i="2" s="1"/>
  <c r="C4857" i="2"/>
  <c r="K4857" i="2" s="1"/>
  <c r="C4858" i="2"/>
  <c r="K4858" i="2" s="1"/>
  <c r="C4859" i="2"/>
  <c r="K4859" i="2" s="1"/>
  <c r="C4860" i="2"/>
  <c r="K4860" i="2" s="1"/>
  <c r="C4861" i="2"/>
  <c r="K4861" i="2" s="1"/>
  <c r="C4862" i="2"/>
  <c r="K4862" i="2" s="1"/>
  <c r="C4863" i="2"/>
  <c r="K4863" i="2" s="1"/>
  <c r="C4864" i="2"/>
  <c r="K4864" i="2" s="1"/>
  <c r="C4865" i="2"/>
  <c r="K4865" i="2" s="1"/>
  <c r="C4866" i="2"/>
  <c r="K4866" i="2" s="1"/>
  <c r="C4867" i="2"/>
  <c r="K4867" i="2" s="1"/>
  <c r="C4868" i="2"/>
  <c r="K4868" i="2" s="1"/>
  <c r="C4869" i="2"/>
  <c r="K4869" i="2" s="1"/>
  <c r="C4870" i="2"/>
  <c r="K4870" i="2" s="1"/>
  <c r="C4871" i="2"/>
  <c r="K4871" i="2" s="1"/>
  <c r="C4872" i="2"/>
  <c r="K4872" i="2" s="1"/>
  <c r="C4873" i="2"/>
  <c r="K4873" i="2" s="1"/>
  <c r="C4874" i="2"/>
  <c r="K4874" i="2" s="1"/>
  <c r="C4875" i="2"/>
  <c r="K4875" i="2" s="1"/>
  <c r="C4876" i="2"/>
  <c r="K4876" i="2" s="1"/>
  <c r="C4877" i="2"/>
  <c r="K4877" i="2" s="1"/>
  <c r="C4878" i="2"/>
  <c r="K4878" i="2" s="1"/>
  <c r="C4879" i="2"/>
  <c r="K4879" i="2" s="1"/>
  <c r="C4880" i="2"/>
  <c r="K4880" i="2" s="1"/>
  <c r="C4881" i="2"/>
  <c r="K4881" i="2" s="1"/>
  <c r="C4882" i="2"/>
  <c r="K4882" i="2" s="1"/>
  <c r="C4883" i="2"/>
  <c r="K4883" i="2" s="1"/>
  <c r="C4884" i="2"/>
  <c r="K4884" i="2" s="1"/>
  <c r="C4885" i="2"/>
  <c r="K4885" i="2" s="1"/>
  <c r="C4886" i="2"/>
  <c r="K4886" i="2" s="1"/>
  <c r="C4887" i="2"/>
  <c r="K4887" i="2" s="1"/>
  <c r="C4888" i="2"/>
  <c r="K4888" i="2" s="1"/>
  <c r="C4889" i="2"/>
  <c r="K4889" i="2" s="1"/>
  <c r="C4890" i="2"/>
  <c r="K4890" i="2" s="1"/>
  <c r="C4891" i="2"/>
  <c r="K4891" i="2" s="1"/>
  <c r="C4892" i="2"/>
  <c r="K4892" i="2" s="1"/>
  <c r="C4893" i="2"/>
  <c r="K4893" i="2" s="1"/>
  <c r="C4894" i="2"/>
  <c r="K4894" i="2" s="1"/>
  <c r="C4895" i="2"/>
  <c r="K4895" i="2" s="1"/>
  <c r="C4896" i="2"/>
  <c r="K4896" i="2" s="1"/>
  <c r="C4897" i="2"/>
  <c r="K4897" i="2" s="1"/>
  <c r="C4898" i="2"/>
  <c r="K4898" i="2" s="1"/>
  <c r="C4899" i="2"/>
  <c r="K4899" i="2" s="1"/>
  <c r="C4900" i="2"/>
  <c r="K4900" i="2" s="1"/>
  <c r="C4901" i="2"/>
  <c r="K4901" i="2" s="1"/>
  <c r="C4902" i="2"/>
  <c r="K4902" i="2" s="1"/>
  <c r="C4903" i="2"/>
  <c r="K4903" i="2" s="1"/>
  <c r="C4904" i="2"/>
  <c r="K4904" i="2" s="1"/>
  <c r="C4905" i="2"/>
  <c r="K4905" i="2" s="1"/>
  <c r="C4906" i="2"/>
  <c r="K4906" i="2" s="1"/>
  <c r="C4907" i="2"/>
  <c r="K4907" i="2" s="1"/>
  <c r="C4908" i="2"/>
  <c r="K4908" i="2" s="1"/>
  <c r="C4909" i="2"/>
  <c r="K4909" i="2" s="1"/>
  <c r="C4910" i="2"/>
  <c r="K4910" i="2" s="1"/>
  <c r="C4911" i="2"/>
  <c r="K4911" i="2" s="1"/>
  <c r="C4912" i="2"/>
  <c r="K4912" i="2" s="1"/>
  <c r="C4913" i="2"/>
  <c r="K4913" i="2" s="1"/>
  <c r="C4914" i="2"/>
  <c r="K4914" i="2" s="1"/>
  <c r="C4915" i="2"/>
  <c r="K4915" i="2" s="1"/>
  <c r="C4916" i="2"/>
  <c r="K4916" i="2" s="1"/>
  <c r="C4917" i="2"/>
  <c r="K4917" i="2" s="1"/>
  <c r="C4918" i="2"/>
  <c r="K4918" i="2" s="1"/>
  <c r="C4919" i="2"/>
  <c r="K4919" i="2" s="1"/>
  <c r="C4920" i="2"/>
  <c r="K4920" i="2" s="1"/>
  <c r="C4921" i="2"/>
  <c r="K4921" i="2" s="1"/>
  <c r="C4922" i="2"/>
  <c r="K4922" i="2" s="1"/>
  <c r="C4923" i="2"/>
  <c r="K4923" i="2" s="1"/>
  <c r="C4924" i="2"/>
  <c r="K4924" i="2" s="1"/>
  <c r="C4925" i="2"/>
  <c r="K4925" i="2" s="1"/>
  <c r="C4926" i="2"/>
  <c r="K4926" i="2" s="1"/>
  <c r="C4927" i="2"/>
  <c r="K4927" i="2" s="1"/>
  <c r="C4928" i="2"/>
  <c r="K4928" i="2" s="1"/>
  <c r="C4929" i="2"/>
  <c r="K4929" i="2" s="1"/>
  <c r="C4930" i="2"/>
  <c r="K4930" i="2" s="1"/>
  <c r="C4931" i="2"/>
  <c r="K4931" i="2" s="1"/>
  <c r="C4932" i="2"/>
  <c r="K4932" i="2" s="1"/>
  <c r="C4933" i="2"/>
  <c r="K4933" i="2" s="1"/>
  <c r="C4934" i="2"/>
  <c r="K4934" i="2" s="1"/>
  <c r="C4935" i="2"/>
  <c r="K4935" i="2" s="1"/>
  <c r="C4936" i="2"/>
  <c r="K4936" i="2" s="1"/>
  <c r="C4937" i="2"/>
  <c r="K4937" i="2" s="1"/>
  <c r="C4938" i="2"/>
  <c r="K4938" i="2" s="1"/>
  <c r="C4939" i="2"/>
  <c r="K4939" i="2" s="1"/>
  <c r="C4940" i="2"/>
  <c r="K4940" i="2" s="1"/>
  <c r="C4941" i="2"/>
  <c r="K4941" i="2" s="1"/>
  <c r="C4942" i="2"/>
  <c r="K4942" i="2" s="1"/>
  <c r="C4943" i="2"/>
  <c r="K4943" i="2" s="1"/>
  <c r="C4944" i="2"/>
  <c r="K4944" i="2" s="1"/>
  <c r="C4945" i="2"/>
  <c r="K4945" i="2" s="1"/>
  <c r="C4946" i="2"/>
  <c r="K4946" i="2" s="1"/>
  <c r="C4947" i="2"/>
  <c r="K4947" i="2" s="1"/>
  <c r="C4948" i="2"/>
  <c r="K4948" i="2" s="1"/>
  <c r="C4949" i="2"/>
  <c r="K4949" i="2" s="1"/>
  <c r="C4950" i="2"/>
  <c r="K4950" i="2" s="1"/>
  <c r="C4951" i="2"/>
  <c r="K4951" i="2" s="1"/>
  <c r="C4952" i="2"/>
  <c r="K4952" i="2" s="1"/>
  <c r="C4953" i="2"/>
  <c r="K4953" i="2" s="1"/>
  <c r="C4954" i="2"/>
  <c r="K4954" i="2" s="1"/>
  <c r="C4955" i="2"/>
  <c r="K4955" i="2" s="1"/>
  <c r="C4956" i="2"/>
  <c r="K4956" i="2" s="1"/>
  <c r="C4957" i="2"/>
  <c r="K4957" i="2" s="1"/>
  <c r="C4958" i="2"/>
  <c r="K4958" i="2" s="1"/>
  <c r="C4959" i="2"/>
  <c r="K4959" i="2" s="1"/>
  <c r="C4960" i="2"/>
  <c r="K4960" i="2" s="1"/>
  <c r="C4961" i="2"/>
  <c r="K4961" i="2" s="1"/>
  <c r="C4962" i="2"/>
  <c r="K4962" i="2" s="1"/>
  <c r="C4963" i="2"/>
  <c r="K4963" i="2" s="1"/>
  <c r="C4964" i="2"/>
  <c r="K4964" i="2" s="1"/>
  <c r="C4965" i="2"/>
  <c r="K4965" i="2" s="1"/>
  <c r="C4966" i="2"/>
  <c r="K4966" i="2" s="1"/>
  <c r="C4967" i="2"/>
  <c r="K4967" i="2" s="1"/>
  <c r="C4968" i="2"/>
  <c r="K4968" i="2" s="1"/>
  <c r="C4969" i="2"/>
  <c r="K4969" i="2" s="1"/>
  <c r="C4970" i="2"/>
  <c r="K4970" i="2" s="1"/>
  <c r="C4971" i="2"/>
  <c r="K4971" i="2" s="1"/>
  <c r="C4972" i="2"/>
  <c r="K4972" i="2" s="1"/>
  <c r="C4973" i="2"/>
  <c r="K4973" i="2" s="1"/>
  <c r="C4974" i="2"/>
  <c r="K4974" i="2" s="1"/>
  <c r="C4975" i="2"/>
  <c r="K4975" i="2" s="1"/>
  <c r="C4976" i="2"/>
  <c r="K4976" i="2" s="1"/>
  <c r="C4977" i="2"/>
  <c r="K4977" i="2" s="1"/>
  <c r="C4978" i="2"/>
  <c r="K4978" i="2" s="1"/>
  <c r="C4979" i="2"/>
  <c r="K4979" i="2" s="1"/>
  <c r="C4980" i="2"/>
  <c r="K4980" i="2" s="1"/>
  <c r="C4981" i="2"/>
  <c r="K4981" i="2" s="1"/>
  <c r="C4982" i="2"/>
  <c r="K4982" i="2" s="1"/>
  <c r="C4983" i="2"/>
  <c r="K4983" i="2" s="1"/>
  <c r="C4984" i="2"/>
  <c r="K4984" i="2" s="1"/>
  <c r="C4985" i="2"/>
  <c r="K4985" i="2" s="1"/>
  <c r="C4986" i="2"/>
  <c r="K4986" i="2" s="1"/>
  <c r="C4987" i="2"/>
  <c r="K4987" i="2" s="1"/>
  <c r="C4988" i="2"/>
  <c r="K4988" i="2" s="1"/>
  <c r="C4989" i="2"/>
  <c r="K4989" i="2" s="1"/>
  <c r="C4990" i="2"/>
  <c r="K4990" i="2" s="1"/>
  <c r="C4991" i="2"/>
  <c r="K4991" i="2" s="1"/>
  <c r="C4992" i="2"/>
  <c r="K4992" i="2" s="1"/>
  <c r="C4993" i="2"/>
  <c r="K4993" i="2" s="1"/>
  <c r="C4994" i="2"/>
  <c r="K4994" i="2" s="1"/>
  <c r="C4995" i="2"/>
  <c r="K4995" i="2" s="1"/>
  <c r="C4996" i="2"/>
  <c r="K4996" i="2" s="1"/>
  <c r="C4997" i="2"/>
  <c r="K4997" i="2" s="1"/>
  <c r="C4998" i="2"/>
  <c r="K4998" i="2" s="1"/>
  <c r="C4999" i="2"/>
  <c r="K4999" i="2" s="1"/>
  <c r="C5000" i="2"/>
  <c r="K5000" i="2" s="1"/>
  <c r="C5001" i="2"/>
  <c r="K5001" i="2" s="1"/>
  <c r="C2" i="2"/>
  <c r="K2" i="2" s="1"/>
  <c r="S236" i="1" s="1"/>
  <c r="I3" i="2"/>
  <c r="L3" i="2" s="1"/>
  <c r="I4" i="2"/>
  <c r="L4" i="2" s="1"/>
  <c r="I5" i="2"/>
  <c r="L5" i="2" s="1"/>
  <c r="I6" i="2"/>
  <c r="L6" i="2" s="1"/>
  <c r="I7" i="2"/>
  <c r="L7" i="2" s="1"/>
  <c r="I8" i="2"/>
  <c r="L8" i="2" s="1"/>
  <c r="I9" i="2"/>
  <c r="L9" i="2" s="1"/>
  <c r="I10" i="2"/>
  <c r="L10" i="2" s="1"/>
  <c r="I11" i="2"/>
  <c r="L11" i="2" s="1"/>
  <c r="I12" i="2"/>
  <c r="L12" i="2" s="1"/>
  <c r="I13" i="2"/>
  <c r="L13" i="2" s="1"/>
  <c r="I14" i="2"/>
  <c r="L14" i="2" s="1"/>
  <c r="I15" i="2"/>
  <c r="L15" i="2" s="1"/>
  <c r="I16" i="2"/>
  <c r="L16" i="2" s="1"/>
  <c r="I17" i="2"/>
  <c r="L17" i="2" s="1"/>
  <c r="I18" i="2"/>
  <c r="L18" i="2" s="1"/>
  <c r="I19" i="2"/>
  <c r="L19" i="2" s="1"/>
  <c r="I20" i="2"/>
  <c r="L20" i="2" s="1"/>
  <c r="I21" i="2"/>
  <c r="L21" i="2" s="1"/>
  <c r="I22" i="2"/>
  <c r="L22" i="2" s="1"/>
  <c r="I23" i="2"/>
  <c r="L23" i="2" s="1"/>
  <c r="I24" i="2"/>
  <c r="L24" i="2" s="1"/>
  <c r="I25" i="2"/>
  <c r="L25" i="2" s="1"/>
  <c r="I26" i="2"/>
  <c r="L26" i="2" s="1"/>
  <c r="I27" i="2"/>
  <c r="L27" i="2" s="1"/>
  <c r="I28" i="2"/>
  <c r="L28" i="2" s="1"/>
  <c r="I29" i="2"/>
  <c r="L29" i="2" s="1"/>
  <c r="I30" i="2"/>
  <c r="L30" i="2" s="1"/>
  <c r="I31" i="2"/>
  <c r="L31" i="2" s="1"/>
  <c r="I32" i="2"/>
  <c r="L32" i="2" s="1"/>
  <c r="I33" i="2"/>
  <c r="L33" i="2" s="1"/>
  <c r="I34" i="2"/>
  <c r="L34" i="2" s="1"/>
  <c r="I35" i="2"/>
  <c r="L35" i="2" s="1"/>
  <c r="I36" i="2"/>
  <c r="L36" i="2" s="1"/>
  <c r="I37" i="2"/>
  <c r="L37" i="2" s="1"/>
  <c r="I38" i="2"/>
  <c r="L38" i="2" s="1"/>
  <c r="I39" i="2"/>
  <c r="L39" i="2" s="1"/>
  <c r="I40" i="2"/>
  <c r="L40" i="2" s="1"/>
  <c r="I41" i="2"/>
  <c r="L41" i="2" s="1"/>
  <c r="I42" i="2"/>
  <c r="L42" i="2" s="1"/>
  <c r="I43" i="2"/>
  <c r="L43" i="2" s="1"/>
  <c r="I44" i="2"/>
  <c r="L44" i="2" s="1"/>
  <c r="I45" i="2"/>
  <c r="L45" i="2" s="1"/>
  <c r="I46" i="2"/>
  <c r="L46" i="2" s="1"/>
  <c r="I47" i="2"/>
  <c r="L47" i="2" s="1"/>
  <c r="I48" i="2"/>
  <c r="L48" i="2" s="1"/>
  <c r="I49" i="2"/>
  <c r="L49" i="2" s="1"/>
  <c r="I50" i="2"/>
  <c r="L50" i="2" s="1"/>
  <c r="I51" i="2"/>
  <c r="L51" i="2" s="1"/>
  <c r="I52" i="2"/>
  <c r="L52" i="2" s="1"/>
  <c r="I53" i="2"/>
  <c r="L53" i="2" s="1"/>
  <c r="I54" i="2"/>
  <c r="L54" i="2" s="1"/>
  <c r="I55" i="2"/>
  <c r="L55" i="2" s="1"/>
  <c r="I56" i="2"/>
  <c r="L56" i="2" s="1"/>
  <c r="I57" i="2"/>
  <c r="L57" i="2" s="1"/>
  <c r="I58" i="2"/>
  <c r="L58" i="2" s="1"/>
  <c r="I59" i="2"/>
  <c r="L59" i="2" s="1"/>
  <c r="I60" i="2"/>
  <c r="L60" i="2" s="1"/>
  <c r="I61" i="2"/>
  <c r="L61" i="2" s="1"/>
  <c r="I62" i="2"/>
  <c r="L62" i="2" s="1"/>
  <c r="I63" i="2"/>
  <c r="L63" i="2" s="1"/>
  <c r="I64" i="2"/>
  <c r="L64" i="2" s="1"/>
  <c r="I65" i="2"/>
  <c r="L65" i="2" s="1"/>
  <c r="I66" i="2"/>
  <c r="L66" i="2" s="1"/>
  <c r="I67" i="2"/>
  <c r="L67" i="2" s="1"/>
  <c r="I68" i="2"/>
  <c r="L68" i="2" s="1"/>
  <c r="I69" i="2"/>
  <c r="L69" i="2" s="1"/>
  <c r="I70" i="2"/>
  <c r="L70" i="2" s="1"/>
  <c r="I71" i="2"/>
  <c r="L71" i="2" s="1"/>
  <c r="I72" i="2"/>
  <c r="L72" i="2" s="1"/>
  <c r="I73" i="2"/>
  <c r="L73" i="2" s="1"/>
  <c r="I74" i="2"/>
  <c r="L74" i="2" s="1"/>
  <c r="I75" i="2"/>
  <c r="L75" i="2" s="1"/>
  <c r="I76" i="2"/>
  <c r="L76" i="2" s="1"/>
  <c r="I77" i="2"/>
  <c r="L77" i="2" s="1"/>
  <c r="I78" i="2"/>
  <c r="L78" i="2" s="1"/>
  <c r="I79" i="2"/>
  <c r="L79" i="2" s="1"/>
  <c r="I80" i="2"/>
  <c r="L80" i="2" s="1"/>
  <c r="I81" i="2"/>
  <c r="L81" i="2" s="1"/>
  <c r="I82" i="2"/>
  <c r="L82" i="2" s="1"/>
  <c r="I83" i="2"/>
  <c r="L83" i="2" s="1"/>
  <c r="I84" i="2"/>
  <c r="L84" i="2" s="1"/>
  <c r="I85" i="2"/>
  <c r="L85" i="2" s="1"/>
  <c r="I86" i="2"/>
  <c r="L86" i="2" s="1"/>
  <c r="I87" i="2"/>
  <c r="L87" i="2" s="1"/>
  <c r="I88" i="2"/>
  <c r="L88" i="2" s="1"/>
  <c r="I89" i="2"/>
  <c r="L89" i="2" s="1"/>
  <c r="I90" i="2"/>
  <c r="L90" i="2" s="1"/>
  <c r="I91" i="2"/>
  <c r="L91" i="2" s="1"/>
  <c r="I92" i="2"/>
  <c r="L92" i="2" s="1"/>
  <c r="I93" i="2"/>
  <c r="L93" i="2" s="1"/>
  <c r="I94" i="2"/>
  <c r="L94" i="2" s="1"/>
  <c r="I95" i="2"/>
  <c r="L95" i="2" s="1"/>
  <c r="I96" i="2"/>
  <c r="L96" i="2" s="1"/>
  <c r="I97" i="2"/>
  <c r="L97" i="2" s="1"/>
  <c r="I98" i="2"/>
  <c r="L98" i="2" s="1"/>
  <c r="I99" i="2"/>
  <c r="L99" i="2" s="1"/>
  <c r="I100" i="2"/>
  <c r="L100" i="2" s="1"/>
  <c r="I101" i="2"/>
  <c r="L101" i="2" s="1"/>
  <c r="I102" i="2"/>
  <c r="L102" i="2" s="1"/>
  <c r="I103" i="2"/>
  <c r="L103" i="2" s="1"/>
  <c r="I104" i="2"/>
  <c r="L104" i="2" s="1"/>
  <c r="I105" i="2"/>
  <c r="L105" i="2" s="1"/>
  <c r="I106" i="2"/>
  <c r="L106" i="2" s="1"/>
  <c r="I107" i="2"/>
  <c r="L107" i="2" s="1"/>
  <c r="I108" i="2"/>
  <c r="L108" i="2" s="1"/>
  <c r="I109" i="2"/>
  <c r="L109" i="2" s="1"/>
  <c r="I110" i="2"/>
  <c r="L110" i="2" s="1"/>
  <c r="I111" i="2"/>
  <c r="L111" i="2" s="1"/>
  <c r="I112" i="2"/>
  <c r="L112" i="2" s="1"/>
  <c r="I113" i="2"/>
  <c r="L113" i="2" s="1"/>
  <c r="I114" i="2"/>
  <c r="L114" i="2" s="1"/>
  <c r="I115" i="2"/>
  <c r="L115" i="2" s="1"/>
  <c r="I116" i="2"/>
  <c r="L116" i="2" s="1"/>
  <c r="I117" i="2"/>
  <c r="L117" i="2" s="1"/>
  <c r="I118" i="2"/>
  <c r="L118" i="2" s="1"/>
  <c r="I119" i="2"/>
  <c r="L119" i="2" s="1"/>
  <c r="I120" i="2"/>
  <c r="L120" i="2" s="1"/>
  <c r="I121" i="2"/>
  <c r="L121" i="2" s="1"/>
  <c r="I122" i="2"/>
  <c r="L122" i="2" s="1"/>
  <c r="I123" i="2"/>
  <c r="L123" i="2" s="1"/>
  <c r="I124" i="2"/>
  <c r="L124" i="2" s="1"/>
  <c r="I125" i="2"/>
  <c r="L125" i="2" s="1"/>
  <c r="I126" i="2"/>
  <c r="L126" i="2" s="1"/>
  <c r="I127" i="2"/>
  <c r="L127" i="2" s="1"/>
  <c r="I128" i="2"/>
  <c r="L128" i="2" s="1"/>
  <c r="I129" i="2"/>
  <c r="L129" i="2" s="1"/>
  <c r="I130" i="2"/>
  <c r="L130" i="2" s="1"/>
  <c r="I131" i="2"/>
  <c r="L131" i="2" s="1"/>
  <c r="I132" i="2"/>
  <c r="L132" i="2" s="1"/>
  <c r="I133" i="2"/>
  <c r="L133" i="2" s="1"/>
  <c r="I134" i="2"/>
  <c r="L134" i="2" s="1"/>
  <c r="I135" i="2"/>
  <c r="L135" i="2" s="1"/>
  <c r="I136" i="2"/>
  <c r="L136" i="2" s="1"/>
  <c r="I137" i="2"/>
  <c r="L137" i="2" s="1"/>
  <c r="I138" i="2"/>
  <c r="L138" i="2" s="1"/>
  <c r="I139" i="2"/>
  <c r="L139" i="2" s="1"/>
  <c r="I140" i="2"/>
  <c r="L140" i="2" s="1"/>
  <c r="I141" i="2"/>
  <c r="L141" i="2" s="1"/>
  <c r="I142" i="2"/>
  <c r="L142" i="2" s="1"/>
  <c r="I143" i="2"/>
  <c r="L143" i="2" s="1"/>
  <c r="I144" i="2"/>
  <c r="L144" i="2" s="1"/>
  <c r="I145" i="2"/>
  <c r="L145" i="2" s="1"/>
  <c r="I146" i="2"/>
  <c r="L146" i="2" s="1"/>
  <c r="I147" i="2"/>
  <c r="L147" i="2" s="1"/>
  <c r="I148" i="2"/>
  <c r="L148" i="2" s="1"/>
  <c r="I149" i="2"/>
  <c r="L149" i="2" s="1"/>
  <c r="I150" i="2"/>
  <c r="L150" i="2" s="1"/>
  <c r="I151" i="2"/>
  <c r="L151" i="2" s="1"/>
  <c r="I152" i="2"/>
  <c r="L152" i="2" s="1"/>
  <c r="I153" i="2"/>
  <c r="L153" i="2" s="1"/>
  <c r="I154" i="2"/>
  <c r="L154" i="2" s="1"/>
  <c r="I155" i="2"/>
  <c r="L155" i="2" s="1"/>
  <c r="I156" i="2"/>
  <c r="L156" i="2" s="1"/>
  <c r="I157" i="2"/>
  <c r="L157" i="2" s="1"/>
  <c r="I158" i="2"/>
  <c r="L158" i="2" s="1"/>
  <c r="I159" i="2"/>
  <c r="L159" i="2" s="1"/>
  <c r="I160" i="2"/>
  <c r="L160" i="2" s="1"/>
  <c r="I161" i="2"/>
  <c r="L161" i="2" s="1"/>
  <c r="I162" i="2"/>
  <c r="L162" i="2" s="1"/>
  <c r="I163" i="2"/>
  <c r="L163" i="2" s="1"/>
  <c r="I164" i="2"/>
  <c r="L164" i="2" s="1"/>
  <c r="I165" i="2"/>
  <c r="L165" i="2" s="1"/>
  <c r="I166" i="2"/>
  <c r="L166" i="2" s="1"/>
  <c r="I167" i="2"/>
  <c r="L167" i="2" s="1"/>
  <c r="I168" i="2"/>
  <c r="L168" i="2" s="1"/>
  <c r="I169" i="2"/>
  <c r="L169" i="2" s="1"/>
  <c r="I170" i="2"/>
  <c r="L170" i="2" s="1"/>
  <c r="I171" i="2"/>
  <c r="L171" i="2" s="1"/>
  <c r="I172" i="2"/>
  <c r="L172" i="2" s="1"/>
  <c r="I173" i="2"/>
  <c r="L173" i="2" s="1"/>
  <c r="I174" i="2"/>
  <c r="L174" i="2" s="1"/>
  <c r="I175" i="2"/>
  <c r="L175" i="2" s="1"/>
  <c r="I176" i="2"/>
  <c r="L176" i="2" s="1"/>
  <c r="I177" i="2"/>
  <c r="L177" i="2" s="1"/>
  <c r="I178" i="2"/>
  <c r="L178" i="2" s="1"/>
  <c r="I179" i="2"/>
  <c r="L179" i="2" s="1"/>
  <c r="I180" i="2"/>
  <c r="L180" i="2" s="1"/>
  <c r="I181" i="2"/>
  <c r="L181" i="2" s="1"/>
  <c r="I182" i="2"/>
  <c r="L182" i="2" s="1"/>
  <c r="I183" i="2"/>
  <c r="L183" i="2" s="1"/>
  <c r="I184" i="2"/>
  <c r="L184" i="2" s="1"/>
  <c r="I185" i="2"/>
  <c r="L185" i="2" s="1"/>
  <c r="I186" i="2"/>
  <c r="L186" i="2" s="1"/>
  <c r="I187" i="2"/>
  <c r="L187" i="2" s="1"/>
  <c r="I188" i="2"/>
  <c r="L188" i="2" s="1"/>
  <c r="I189" i="2"/>
  <c r="L189" i="2" s="1"/>
  <c r="I190" i="2"/>
  <c r="L190" i="2" s="1"/>
  <c r="I191" i="2"/>
  <c r="L191" i="2" s="1"/>
  <c r="I192" i="2"/>
  <c r="L192" i="2" s="1"/>
  <c r="I193" i="2"/>
  <c r="L193" i="2" s="1"/>
  <c r="I194" i="2"/>
  <c r="L194" i="2" s="1"/>
  <c r="I195" i="2"/>
  <c r="L195" i="2" s="1"/>
  <c r="I196" i="2"/>
  <c r="L196" i="2" s="1"/>
  <c r="I197" i="2"/>
  <c r="L197" i="2" s="1"/>
  <c r="I198" i="2"/>
  <c r="L198" i="2" s="1"/>
  <c r="I199" i="2"/>
  <c r="L199" i="2" s="1"/>
  <c r="I200" i="2"/>
  <c r="L200" i="2" s="1"/>
  <c r="I201" i="2"/>
  <c r="L201" i="2" s="1"/>
  <c r="I202" i="2"/>
  <c r="L202" i="2" s="1"/>
  <c r="I203" i="2"/>
  <c r="L203" i="2" s="1"/>
  <c r="I204" i="2"/>
  <c r="L204" i="2" s="1"/>
  <c r="I205" i="2"/>
  <c r="L205" i="2" s="1"/>
  <c r="I206" i="2"/>
  <c r="L206" i="2" s="1"/>
  <c r="I207" i="2"/>
  <c r="L207" i="2" s="1"/>
  <c r="I208" i="2"/>
  <c r="L208" i="2" s="1"/>
  <c r="I209" i="2"/>
  <c r="L209" i="2" s="1"/>
  <c r="I210" i="2"/>
  <c r="L210" i="2" s="1"/>
  <c r="I211" i="2"/>
  <c r="L211" i="2" s="1"/>
  <c r="I212" i="2"/>
  <c r="L212" i="2" s="1"/>
  <c r="I213" i="2"/>
  <c r="L213" i="2" s="1"/>
  <c r="I214" i="2"/>
  <c r="L214" i="2" s="1"/>
  <c r="I215" i="2"/>
  <c r="L215" i="2" s="1"/>
  <c r="I216" i="2"/>
  <c r="L216" i="2" s="1"/>
  <c r="I217" i="2"/>
  <c r="L217" i="2" s="1"/>
  <c r="I218" i="2"/>
  <c r="L218" i="2" s="1"/>
  <c r="I219" i="2"/>
  <c r="L219" i="2" s="1"/>
  <c r="I220" i="2"/>
  <c r="L220" i="2" s="1"/>
  <c r="I221" i="2"/>
  <c r="L221" i="2" s="1"/>
  <c r="I222" i="2"/>
  <c r="L222" i="2" s="1"/>
  <c r="I223" i="2"/>
  <c r="L223" i="2" s="1"/>
  <c r="I224" i="2"/>
  <c r="L224" i="2" s="1"/>
  <c r="I225" i="2"/>
  <c r="L225" i="2" s="1"/>
  <c r="I226" i="2"/>
  <c r="L226" i="2" s="1"/>
  <c r="I227" i="2"/>
  <c r="L227" i="2" s="1"/>
  <c r="I228" i="2"/>
  <c r="L228" i="2" s="1"/>
  <c r="I229" i="2"/>
  <c r="L229" i="2" s="1"/>
  <c r="I230" i="2"/>
  <c r="L230" i="2" s="1"/>
  <c r="I231" i="2"/>
  <c r="L231" i="2" s="1"/>
  <c r="I232" i="2"/>
  <c r="L232" i="2" s="1"/>
  <c r="I233" i="2"/>
  <c r="L233" i="2" s="1"/>
  <c r="I234" i="2"/>
  <c r="L234" i="2" s="1"/>
  <c r="I235" i="2"/>
  <c r="L235" i="2" s="1"/>
  <c r="I236" i="2"/>
  <c r="L236" i="2" s="1"/>
  <c r="I237" i="2"/>
  <c r="L237" i="2" s="1"/>
  <c r="I238" i="2"/>
  <c r="L238" i="2" s="1"/>
  <c r="I239" i="2"/>
  <c r="L239" i="2" s="1"/>
  <c r="I240" i="2"/>
  <c r="L240" i="2" s="1"/>
  <c r="I241" i="2"/>
  <c r="L241" i="2" s="1"/>
  <c r="I242" i="2"/>
  <c r="L242" i="2" s="1"/>
  <c r="I243" i="2"/>
  <c r="L243" i="2" s="1"/>
  <c r="I244" i="2"/>
  <c r="L244" i="2" s="1"/>
  <c r="I245" i="2"/>
  <c r="L245" i="2" s="1"/>
  <c r="I246" i="2"/>
  <c r="L246" i="2" s="1"/>
  <c r="I247" i="2"/>
  <c r="L247" i="2" s="1"/>
  <c r="I248" i="2"/>
  <c r="L248" i="2" s="1"/>
  <c r="I249" i="2"/>
  <c r="L249" i="2" s="1"/>
  <c r="I250" i="2"/>
  <c r="L250" i="2" s="1"/>
  <c r="I251" i="2"/>
  <c r="L251" i="2" s="1"/>
  <c r="I252" i="2"/>
  <c r="L252" i="2" s="1"/>
  <c r="I253" i="2"/>
  <c r="L253" i="2" s="1"/>
  <c r="I254" i="2"/>
  <c r="L254" i="2" s="1"/>
  <c r="I255" i="2"/>
  <c r="L255" i="2" s="1"/>
  <c r="I256" i="2"/>
  <c r="L256" i="2" s="1"/>
  <c r="I257" i="2"/>
  <c r="L257" i="2" s="1"/>
  <c r="I258" i="2"/>
  <c r="L258" i="2" s="1"/>
  <c r="I259" i="2"/>
  <c r="L259" i="2" s="1"/>
  <c r="I260" i="2"/>
  <c r="L260" i="2" s="1"/>
  <c r="I261" i="2"/>
  <c r="L261" i="2" s="1"/>
  <c r="I262" i="2"/>
  <c r="L262" i="2" s="1"/>
  <c r="I263" i="2"/>
  <c r="L263" i="2" s="1"/>
  <c r="I264" i="2"/>
  <c r="L264" i="2" s="1"/>
  <c r="I265" i="2"/>
  <c r="L265" i="2" s="1"/>
  <c r="I266" i="2"/>
  <c r="L266" i="2" s="1"/>
  <c r="I267" i="2"/>
  <c r="L267" i="2" s="1"/>
  <c r="I268" i="2"/>
  <c r="L268" i="2" s="1"/>
  <c r="I269" i="2"/>
  <c r="L269" i="2" s="1"/>
  <c r="I270" i="2"/>
  <c r="L270" i="2" s="1"/>
  <c r="I271" i="2"/>
  <c r="L271" i="2" s="1"/>
  <c r="I272" i="2"/>
  <c r="L272" i="2" s="1"/>
  <c r="I273" i="2"/>
  <c r="L273" i="2" s="1"/>
  <c r="I274" i="2"/>
  <c r="L274" i="2" s="1"/>
  <c r="I275" i="2"/>
  <c r="L275" i="2" s="1"/>
  <c r="I276" i="2"/>
  <c r="L276" i="2" s="1"/>
  <c r="I277" i="2"/>
  <c r="L277" i="2" s="1"/>
  <c r="I278" i="2"/>
  <c r="L278" i="2" s="1"/>
  <c r="I279" i="2"/>
  <c r="L279" i="2" s="1"/>
  <c r="I280" i="2"/>
  <c r="L280" i="2" s="1"/>
  <c r="I281" i="2"/>
  <c r="L281" i="2" s="1"/>
  <c r="I282" i="2"/>
  <c r="L282" i="2" s="1"/>
  <c r="I283" i="2"/>
  <c r="L283" i="2" s="1"/>
  <c r="I284" i="2"/>
  <c r="L284" i="2" s="1"/>
  <c r="I285" i="2"/>
  <c r="L285" i="2" s="1"/>
  <c r="I286" i="2"/>
  <c r="L286" i="2" s="1"/>
  <c r="I287" i="2"/>
  <c r="L287" i="2" s="1"/>
  <c r="I288" i="2"/>
  <c r="L288" i="2" s="1"/>
  <c r="I289" i="2"/>
  <c r="L289" i="2" s="1"/>
  <c r="I290" i="2"/>
  <c r="L290" i="2" s="1"/>
  <c r="I291" i="2"/>
  <c r="L291" i="2" s="1"/>
  <c r="I292" i="2"/>
  <c r="L292" i="2" s="1"/>
  <c r="I293" i="2"/>
  <c r="L293" i="2" s="1"/>
  <c r="I294" i="2"/>
  <c r="L294" i="2" s="1"/>
  <c r="I295" i="2"/>
  <c r="L295" i="2" s="1"/>
  <c r="I296" i="2"/>
  <c r="L296" i="2" s="1"/>
  <c r="I297" i="2"/>
  <c r="L297" i="2" s="1"/>
  <c r="I298" i="2"/>
  <c r="L298" i="2" s="1"/>
  <c r="I299" i="2"/>
  <c r="L299" i="2" s="1"/>
  <c r="I300" i="2"/>
  <c r="L300" i="2" s="1"/>
  <c r="I301" i="2"/>
  <c r="L301" i="2" s="1"/>
  <c r="I302" i="2"/>
  <c r="L302" i="2" s="1"/>
  <c r="I303" i="2"/>
  <c r="L303" i="2" s="1"/>
  <c r="I304" i="2"/>
  <c r="L304" i="2" s="1"/>
  <c r="I305" i="2"/>
  <c r="L305" i="2" s="1"/>
  <c r="I306" i="2"/>
  <c r="L306" i="2" s="1"/>
  <c r="I307" i="2"/>
  <c r="L307" i="2" s="1"/>
  <c r="I308" i="2"/>
  <c r="L308" i="2" s="1"/>
  <c r="I309" i="2"/>
  <c r="L309" i="2" s="1"/>
  <c r="I310" i="2"/>
  <c r="L310" i="2" s="1"/>
  <c r="I311" i="2"/>
  <c r="L311" i="2" s="1"/>
  <c r="I312" i="2"/>
  <c r="L312" i="2" s="1"/>
  <c r="I313" i="2"/>
  <c r="L313" i="2" s="1"/>
  <c r="I314" i="2"/>
  <c r="L314" i="2" s="1"/>
  <c r="I315" i="2"/>
  <c r="L315" i="2" s="1"/>
  <c r="I316" i="2"/>
  <c r="L316" i="2" s="1"/>
  <c r="I317" i="2"/>
  <c r="L317" i="2" s="1"/>
  <c r="I318" i="2"/>
  <c r="L318" i="2" s="1"/>
  <c r="I319" i="2"/>
  <c r="L319" i="2" s="1"/>
  <c r="I320" i="2"/>
  <c r="L320" i="2" s="1"/>
  <c r="I321" i="2"/>
  <c r="L321" i="2" s="1"/>
  <c r="I322" i="2"/>
  <c r="L322" i="2" s="1"/>
  <c r="I323" i="2"/>
  <c r="L323" i="2" s="1"/>
  <c r="I324" i="2"/>
  <c r="L324" i="2" s="1"/>
  <c r="I325" i="2"/>
  <c r="L325" i="2" s="1"/>
  <c r="I326" i="2"/>
  <c r="L326" i="2" s="1"/>
  <c r="I327" i="2"/>
  <c r="L327" i="2" s="1"/>
  <c r="I328" i="2"/>
  <c r="L328" i="2" s="1"/>
  <c r="I329" i="2"/>
  <c r="L329" i="2" s="1"/>
  <c r="I330" i="2"/>
  <c r="L330" i="2" s="1"/>
  <c r="I331" i="2"/>
  <c r="L331" i="2" s="1"/>
  <c r="I332" i="2"/>
  <c r="L332" i="2" s="1"/>
  <c r="I333" i="2"/>
  <c r="L333" i="2" s="1"/>
  <c r="I334" i="2"/>
  <c r="L334" i="2" s="1"/>
  <c r="I335" i="2"/>
  <c r="L335" i="2" s="1"/>
  <c r="I336" i="2"/>
  <c r="L336" i="2" s="1"/>
  <c r="I337" i="2"/>
  <c r="L337" i="2" s="1"/>
  <c r="I338" i="2"/>
  <c r="L338" i="2" s="1"/>
  <c r="I339" i="2"/>
  <c r="L339" i="2" s="1"/>
  <c r="I340" i="2"/>
  <c r="L340" i="2" s="1"/>
  <c r="I341" i="2"/>
  <c r="L341" i="2" s="1"/>
  <c r="I342" i="2"/>
  <c r="L342" i="2" s="1"/>
  <c r="I343" i="2"/>
  <c r="L343" i="2" s="1"/>
  <c r="I344" i="2"/>
  <c r="L344" i="2" s="1"/>
  <c r="I345" i="2"/>
  <c r="L345" i="2" s="1"/>
  <c r="I346" i="2"/>
  <c r="L346" i="2" s="1"/>
  <c r="I347" i="2"/>
  <c r="L347" i="2" s="1"/>
  <c r="I348" i="2"/>
  <c r="L348" i="2" s="1"/>
  <c r="I349" i="2"/>
  <c r="L349" i="2" s="1"/>
  <c r="I350" i="2"/>
  <c r="L350" i="2" s="1"/>
  <c r="I351" i="2"/>
  <c r="L351" i="2" s="1"/>
  <c r="I352" i="2"/>
  <c r="L352" i="2" s="1"/>
  <c r="I353" i="2"/>
  <c r="L353" i="2" s="1"/>
  <c r="I354" i="2"/>
  <c r="L354" i="2" s="1"/>
  <c r="I355" i="2"/>
  <c r="L355" i="2" s="1"/>
  <c r="I356" i="2"/>
  <c r="L356" i="2" s="1"/>
  <c r="I357" i="2"/>
  <c r="L357" i="2" s="1"/>
  <c r="I358" i="2"/>
  <c r="L358" i="2" s="1"/>
  <c r="I359" i="2"/>
  <c r="L359" i="2" s="1"/>
  <c r="I360" i="2"/>
  <c r="L360" i="2" s="1"/>
  <c r="I361" i="2"/>
  <c r="L361" i="2" s="1"/>
  <c r="I362" i="2"/>
  <c r="L362" i="2" s="1"/>
  <c r="I363" i="2"/>
  <c r="L363" i="2" s="1"/>
  <c r="I364" i="2"/>
  <c r="L364" i="2" s="1"/>
  <c r="I365" i="2"/>
  <c r="L365" i="2" s="1"/>
  <c r="I366" i="2"/>
  <c r="L366" i="2" s="1"/>
  <c r="I367" i="2"/>
  <c r="L367" i="2" s="1"/>
  <c r="I368" i="2"/>
  <c r="L368" i="2" s="1"/>
  <c r="I369" i="2"/>
  <c r="L369" i="2" s="1"/>
  <c r="I370" i="2"/>
  <c r="L370" i="2" s="1"/>
  <c r="I371" i="2"/>
  <c r="L371" i="2" s="1"/>
  <c r="I372" i="2"/>
  <c r="L372" i="2" s="1"/>
  <c r="I373" i="2"/>
  <c r="L373" i="2" s="1"/>
  <c r="I374" i="2"/>
  <c r="L374" i="2" s="1"/>
  <c r="I375" i="2"/>
  <c r="L375" i="2" s="1"/>
  <c r="I376" i="2"/>
  <c r="L376" i="2" s="1"/>
  <c r="I377" i="2"/>
  <c r="L377" i="2" s="1"/>
  <c r="I378" i="2"/>
  <c r="L378" i="2" s="1"/>
  <c r="I379" i="2"/>
  <c r="L379" i="2" s="1"/>
  <c r="I380" i="2"/>
  <c r="L380" i="2" s="1"/>
  <c r="I381" i="2"/>
  <c r="L381" i="2" s="1"/>
  <c r="I382" i="2"/>
  <c r="L382" i="2" s="1"/>
  <c r="I383" i="2"/>
  <c r="L383" i="2" s="1"/>
  <c r="I384" i="2"/>
  <c r="L384" i="2" s="1"/>
  <c r="I385" i="2"/>
  <c r="L385" i="2" s="1"/>
  <c r="I386" i="2"/>
  <c r="L386" i="2" s="1"/>
  <c r="I387" i="2"/>
  <c r="L387" i="2" s="1"/>
  <c r="I388" i="2"/>
  <c r="L388" i="2" s="1"/>
  <c r="I389" i="2"/>
  <c r="L389" i="2" s="1"/>
  <c r="I390" i="2"/>
  <c r="L390" i="2" s="1"/>
  <c r="I391" i="2"/>
  <c r="L391" i="2" s="1"/>
  <c r="I392" i="2"/>
  <c r="L392" i="2" s="1"/>
  <c r="I393" i="2"/>
  <c r="L393" i="2" s="1"/>
  <c r="I394" i="2"/>
  <c r="L394" i="2" s="1"/>
  <c r="I395" i="2"/>
  <c r="L395" i="2" s="1"/>
  <c r="I396" i="2"/>
  <c r="L396" i="2" s="1"/>
  <c r="I397" i="2"/>
  <c r="L397" i="2" s="1"/>
  <c r="I398" i="2"/>
  <c r="L398" i="2" s="1"/>
  <c r="I399" i="2"/>
  <c r="L399" i="2" s="1"/>
  <c r="I400" i="2"/>
  <c r="L400" i="2" s="1"/>
  <c r="I401" i="2"/>
  <c r="L401" i="2" s="1"/>
  <c r="I402" i="2"/>
  <c r="L402" i="2" s="1"/>
  <c r="I403" i="2"/>
  <c r="L403" i="2" s="1"/>
  <c r="I404" i="2"/>
  <c r="L404" i="2" s="1"/>
  <c r="I405" i="2"/>
  <c r="L405" i="2" s="1"/>
  <c r="I406" i="2"/>
  <c r="L406" i="2" s="1"/>
  <c r="I407" i="2"/>
  <c r="L407" i="2" s="1"/>
  <c r="I408" i="2"/>
  <c r="L408" i="2" s="1"/>
  <c r="I409" i="2"/>
  <c r="L409" i="2" s="1"/>
  <c r="I410" i="2"/>
  <c r="L410" i="2" s="1"/>
  <c r="I411" i="2"/>
  <c r="L411" i="2" s="1"/>
  <c r="I412" i="2"/>
  <c r="L412" i="2" s="1"/>
  <c r="I413" i="2"/>
  <c r="L413" i="2" s="1"/>
  <c r="I414" i="2"/>
  <c r="L414" i="2" s="1"/>
  <c r="I415" i="2"/>
  <c r="L415" i="2" s="1"/>
  <c r="I416" i="2"/>
  <c r="L416" i="2" s="1"/>
  <c r="I417" i="2"/>
  <c r="L417" i="2" s="1"/>
  <c r="I418" i="2"/>
  <c r="L418" i="2" s="1"/>
  <c r="I419" i="2"/>
  <c r="L419" i="2" s="1"/>
  <c r="I420" i="2"/>
  <c r="L420" i="2" s="1"/>
  <c r="I421" i="2"/>
  <c r="L421" i="2" s="1"/>
  <c r="I422" i="2"/>
  <c r="L422" i="2" s="1"/>
  <c r="I423" i="2"/>
  <c r="L423" i="2" s="1"/>
  <c r="I424" i="2"/>
  <c r="L424" i="2" s="1"/>
  <c r="I425" i="2"/>
  <c r="L425" i="2" s="1"/>
  <c r="I426" i="2"/>
  <c r="L426" i="2" s="1"/>
  <c r="I427" i="2"/>
  <c r="L427" i="2" s="1"/>
  <c r="I428" i="2"/>
  <c r="L428" i="2" s="1"/>
  <c r="I429" i="2"/>
  <c r="L429" i="2" s="1"/>
  <c r="I430" i="2"/>
  <c r="L430" i="2" s="1"/>
  <c r="I431" i="2"/>
  <c r="L431" i="2" s="1"/>
  <c r="I432" i="2"/>
  <c r="L432" i="2" s="1"/>
  <c r="I433" i="2"/>
  <c r="L433" i="2" s="1"/>
  <c r="I434" i="2"/>
  <c r="L434" i="2" s="1"/>
  <c r="I435" i="2"/>
  <c r="L435" i="2" s="1"/>
  <c r="I436" i="2"/>
  <c r="L436" i="2" s="1"/>
  <c r="I437" i="2"/>
  <c r="L437" i="2" s="1"/>
  <c r="I438" i="2"/>
  <c r="L438" i="2" s="1"/>
  <c r="I439" i="2"/>
  <c r="L439" i="2" s="1"/>
  <c r="I440" i="2"/>
  <c r="L440" i="2" s="1"/>
  <c r="I441" i="2"/>
  <c r="L441" i="2" s="1"/>
  <c r="I442" i="2"/>
  <c r="L442" i="2" s="1"/>
  <c r="I443" i="2"/>
  <c r="L443" i="2" s="1"/>
  <c r="I444" i="2"/>
  <c r="L444" i="2" s="1"/>
  <c r="I445" i="2"/>
  <c r="L445" i="2" s="1"/>
  <c r="I446" i="2"/>
  <c r="L446" i="2" s="1"/>
  <c r="I447" i="2"/>
  <c r="L447" i="2" s="1"/>
  <c r="I448" i="2"/>
  <c r="L448" i="2" s="1"/>
  <c r="I449" i="2"/>
  <c r="L449" i="2" s="1"/>
  <c r="I450" i="2"/>
  <c r="L450" i="2" s="1"/>
  <c r="I451" i="2"/>
  <c r="L451" i="2" s="1"/>
  <c r="I452" i="2"/>
  <c r="L452" i="2" s="1"/>
  <c r="I453" i="2"/>
  <c r="L453" i="2" s="1"/>
  <c r="I454" i="2"/>
  <c r="L454" i="2" s="1"/>
  <c r="I455" i="2"/>
  <c r="L455" i="2" s="1"/>
  <c r="I456" i="2"/>
  <c r="L456" i="2" s="1"/>
  <c r="I457" i="2"/>
  <c r="L457" i="2" s="1"/>
  <c r="I458" i="2"/>
  <c r="L458" i="2" s="1"/>
  <c r="I459" i="2"/>
  <c r="L459" i="2" s="1"/>
  <c r="I460" i="2"/>
  <c r="L460" i="2" s="1"/>
  <c r="I461" i="2"/>
  <c r="L461" i="2" s="1"/>
  <c r="I462" i="2"/>
  <c r="L462" i="2" s="1"/>
  <c r="I463" i="2"/>
  <c r="L463" i="2" s="1"/>
  <c r="I464" i="2"/>
  <c r="L464" i="2" s="1"/>
  <c r="I465" i="2"/>
  <c r="L465" i="2" s="1"/>
  <c r="I466" i="2"/>
  <c r="L466" i="2" s="1"/>
  <c r="I467" i="2"/>
  <c r="L467" i="2" s="1"/>
  <c r="I468" i="2"/>
  <c r="L468" i="2" s="1"/>
  <c r="I469" i="2"/>
  <c r="L469" i="2" s="1"/>
  <c r="I470" i="2"/>
  <c r="L470" i="2" s="1"/>
  <c r="I471" i="2"/>
  <c r="L471" i="2" s="1"/>
  <c r="I472" i="2"/>
  <c r="L472" i="2" s="1"/>
  <c r="I473" i="2"/>
  <c r="L473" i="2" s="1"/>
  <c r="I474" i="2"/>
  <c r="L474" i="2" s="1"/>
  <c r="I475" i="2"/>
  <c r="L475" i="2" s="1"/>
  <c r="I476" i="2"/>
  <c r="L476" i="2" s="1"/>
  <c r="I477" i="2"/>
  <c r="L477" i="2" s="1"/>
  <c r="I478" i="2"/>
  <c r="L478" i="2" s="1"/>
  <c r="I479" i="2"/>
  <c r="L479" i="2" s="1"/>
  <c r="I480" i="2"/>
  <c r="L480" i="2" s="1"/>
  <c r="I481" i="2"/>
  <c r="L481" i="2" s="1"/>
  <c r="I482" i="2"/>
  <c r="L482" i="2" s="1"/>
  <c r="I483" i="2"/>
  <c r="L483" i="2" s="1"/>
  <c r="I484" i="2"/>
  <c r="L484" i="2" s="1"/>
  <c r="I485" i="2"/>
  <c r="L485" i="2" s="1"/>
  <c r="I486" i="2"/>
  <c r="L486" i="2" s="1"/>
  <c r="I487" i="2"/>
  <c r="L487" i="2" s="1"/>
  <c r="I488" i="2"/>
  <c r="L488" i="2" s="1"/>
  <c r="I489" i="2"/>
  <c r="L489" i="2" s="1"/>
  <c r="I490" i="2"/>
  <c r="L490" i="2" s="1"/>
  <c r="I491" i="2"/>
  <c r="L491" i="2" s="1"/>
  <c r="I492" i="2"/>
  <c r="L492" i="2" s="1"/>
  <c r="I493" i="2"/>
  <c r="L493" i="2" s="1"/>
  <c r="I494" i="2"/>
  <c r="L494" i="2" s="1"/>
  <c r="I495" i="2"/>
  <c r="L495" i="2" s="1"/>
  <c r="I496" i="2"/>
  <c r="L496" i="2" s="1"/>
  <c r="I497" i="2"/>
  <c r="L497" i="2" s="1"/>
  <c r="I498" i="2"/>
  <c r="L498" i="2" s="1"/>
  <c r="I499" i="2"/>
  <c r="L499" i="2" s="1"/>
  <c r="I500" i="2"/>
  <c r="L500" i="2" s="1"/>
  <c r="I501" i="2"/>
  <c r="L501" i="2" s="1"/>
  <c r="I502" i="2"/>
  <c r="L502" i="2" s="1"/>
  <c r="I503" i="2"/>
  <c r="L503" i="2" s="1"/>
  <c r="I504" i="2"/>
  <c r="L504" i="2" s="1"/>
  <c r="I505" i="2"/>
  <c r="L505" i="2" s="1"/>
  <c r="I506" i="2"/>
  <c r="L506" i="2" s="1"/>
  <c r="I507" i="2"/>
  <c r="L507" i="2" s="1"/>
  <c r="I508" i="2"/>
  <c r="L508" i="2" s="1"/>
  <c r="I509" i="2"/>
  <c r="L509" i="2" s="1"/>
  <c r="I510" i="2"/>
  <c r="L510" i="2" s="1"/>
  <c r="I511" i="2"/>
  <c r="L511" i="2" s="1"/>
  <c r="I512" i="2"/>
  <c r="L512" i="2" s="1"/>
  <c r="I513" i="2"/>
  <c r="L513" i="2" s="1"/>
  <c r="I514" i="2"/>
  <c r="L514" i="2" s="1"/>
  <c r="I515" i="2"/>
  <c r="L515" i="2" s="1"/>
  <c r="I516" i="2"/>
  <c r="L516" i="2" s="1"/>
  <c r="I517" i="2"/>
  <c r="L517" i="2" s="1"/>
  <c r="I518" i="2"/>
  <c r="L518" i="2" s="1"/>
  <c r="I519" i="2"/>
  <c r="L519" i="2" s="1"/>
  <c r="I520" i="2"/>
  <c r="L520" i="2" s="1"/>
  <c r="I521" i="2"/>
  <c r="L521" i="2" s="1"/>
  <c r="I522" i="2"/>
  <c r="L522" i="2" s="1"/>
  <c r="I523" i="2"/>
  <c r="L523" i="2" s="1"/>
  <c r="I524" i="2"/>
  <c r="L524" i="2" s="1"/>
  <c r="I525" i="2"/>
  <c r="L525" i="2" s="1"/>
  <c r="I526" i="2"/>
  <c r="L526" i="2" s="1"/>
  <c r="I527" i="2"/>
  <c r="L527" i="2" s="1"/>
  <c r="I528" i="2"/>
  <c r="L528" i="2" s="1"/>
  <c r="I529" i="2"/>
  <c r="L529" i="2" s="1"/>
  <c r="I530" i="2"/>
  <c r="L530" i="2" s="1"/>
  <c r="I531" i="2"/>
  <c r="L531" i="2" s="1"/>
  <c r="I532" i="2"/>
  <c r="L532" i="2" s="1"/>
  <c r="I533" i="2"/>
  <c r="L533" i="2" s="1"/>
  <c r="I534" i="2"/>
  <c r="L534" i="2" s="1"/>
  <c r="I535" i="2"/>
  <c r="L535" i="2" s="1"/>
  <c r="I536" i="2"/>
  <c r="L536" i="2" s="1"/>
  <c r="I537" i="2"/>
  <c r="L537" i="2" s="1"/>
  <c r="I538" i="2"/>
  <c r="L538" i="2" s="1"/>
  <c r="I539" i="2"/>
  <c r="L539" i="2" s="1"/>
  <c r="I540" i="2"/>
  <c r="L540" i="2" s="1"/>
  <c r="I541" i="2"/>
  <c r="L541" i="2" s="1"/>
  <c r="I542" i="2"/>
  <c r="L542" i="2" s="1"/>
  <c r="I543" i="2"/>
  <c r="L543" i="2" s="1"/>
  <c r="I544" i="2"/>
  <c r="L544" i="2" s="1"/>
  <c r="I545" i="2"/>
  <c r="L545" i="2" s="1"/>
  <c r="I546" i="2"/>
  <c r="L546" i="2" s="1"/>
  <c r="I547" i="2"/>
  <c r="L547" i="2" s="1"/>
  <c r="I548" i="2"/>
  <c r="L548" i="2" s="1"/>
  <c r="I549" i="2"/>
  <c r="L549" i="2" s="1"/>
  <c r="I550" i="2"/>
  <c r="L550" i="2" s="1"/>
  <c r="I551" i="2"/>
  <c r="L551" i="2" s="1"/>
  <c r="I552" i="2"/>
  <c r="L552" i="2" s="1"/>
  <c r="I553" i="2"/>
  <c r="L553" i="2" s="1"/>
  <c r="I554" i="2"/>
  <c r="L554" i="2" s="1"/>
  <c r="I555" i="2"/>
  <c r="L555" i="2" s="1"/>
  <c r="I556" i="2"/>
  <c r="L556" i="2" s="1"/>
  <c r="I557" i="2"/>
  <c r="L557" i="2" s="1"/>
  <c r="I558" i="2"/>
  <c r="L558" i="2" s="1"/>
  <c r="I559" i="2"/>
  <c r="L559" i="2" s="1"/>
  <c r="I560" i="2"/>
  <c r="L560" i="2" s="1"/>
  <c r="I561" i="2"/>
  <c r="L561" i="2" s="1"/>
  <c r="I562" i="2"/>
  <c r="L562" i="2" s="1"/>
  <c r="I563" i="2"/>
  <c r="L563" i="2" s="1"/>
  <c r="I564" i="2"/>
  <c r="L564" i="2" s="1"/>
  <c r="I565" i="2"/>
  <c r="L565" i="2" s="1"/>
  <c r="I566" i="2"/>
  <c r="L566" i="2" s="1"/>
  <c r="I567" i="2"/>
  <c r="L567" i="2" s="1"/>
  <c r="I568" i="2"/>
  <c r="L568" i="2" s="1"/>
  <c r="I569" i="2"/>
  <c r="L569" i="2" s="1"/>
  <c r="I570" i="2"/>
  <c r="L570" i="2" s="1"/>
  <c r="I571" i="2"/>
  <c r="L571" i="2" s="1"/>
  <c r="I572" i="2"/>
  <c r="L572" i="2" s="1"/>
  <c r="I573" i="2"/>
  <c r="L573" i="2" s="1"/>
  <c r="I574" i="2"/>
  <c r="L574" i="2" s="1"/>
  <c r="I575" i="2"/>
  <c r="L575" i="2" s="1"/>
  <c r="I576" i="2"/>
  <c r="L576" i="2" s="1"/>
  <c r="I577" i="2"/>
  <c r="L577" i="2" s="1"/>
  <c r="I578" i="2"/>
  <c r="L578" i="2" s="1"/>
  <c r="I579" i="2"/>
  <c r="L579" i="2" s="1"/>
  <c r="I580" i="2"/>
  <c r="L580" i="2" s="1"/>
  <c r="I581" i="2"/>
  <c r="L581" i="2" s="1"/>
  <c r="I582" i="2"/>
  <c r="L582" i="2" s="1"/>
  <c r="I583" i="2"/>
  <c r="L583" i="2" s="1"/>
  <c r="I584" i="2"/>
  <c r="L584" i="2" s="1"/>
  <c r="I585" i="2"/>
  <c r="L585" i="2" s="1"/>
  <c r="I586" i="2"/>
  <c r="L586" i="2" s="1"/>
  <c r="I587" i="2"/>
  <c r="L587" i="2" s="1"/>
  <c r="I588" i="2"/>
  <c r="L588" i="2" s="1"/>
  <c r="I589" i="2"/>
  <c r="L589" i="2" s="1"/>
  <c r="I590" i="2"/>
  <c r="L590" i="2" s="1"/>
  <c r="I591" i="2"/>
  <c r="L591" i="2" s="1"/>
  <c r="I592" i="2"/>
  <c r="L592" i="2" s="1"/>
  <c r="I593" i="2"/>
  <c r="L593" i="2" s="1"/>
  <c r="I594" i="2"/>
  <c r="L594" i="2" s="1"/>
  <c r="I595" i="2"/>
  <c r="L595" i="2" s="1"/>
  <c r="I596" i="2"/>
  <c r="L596" i="2" s="1"/>
  <c r="I597" i="2"/>
  <c r="L597" i="2" s="1"/>
  <c r="I598" i="2"/>
  <c r="L598" i="2" s="1"/>
  <c r="I599" i="2"/>
  <c r="L599" i="2" s="1"/>
  <c r="I600" i="2"/>
  <c r="L600" i="2" s="1"/>
  <c r="I601" i="2"/>
  <c r="L601" i="2" s="1"/>
  <c r="I602" i="2"/>
  <c r="L602" i="2" s="1"/>
  <c r="I603" i="2"/>
  <c r="L603" i="2" s="1"/>
  <c r="I604" i="2"/>
  <c r="L604" i="2" s="1"/>
  <c r="I605" i="2"/>
  <c r="L605" i="2" s="1"/>
  <c r="I606" i="2"/>
  <c r="L606" i="2" s="1"/>
  <c r="I607" i="2"/>
  <c r="L607" i="2" s="1"/>
  <c r="I608" i="2"/>
  <c r="L608" i="2" s="1"/>
  <c r="I609" i="2"/>
  <c r="L609" i="2" s="1"/>
  <c r="I610" i="2"/>
  <c r="L610" i="2" s="1"/>
  <c r="I611" i="2"/>
  <c r="L611" i="2" s="1"/>
  <c r="I612" i="2"/>
  <c r="L612" i="2" s="1"/>
  <c r="I613" i="2"/>
  <c r="L613" i="2" s="1"/>
  <c r="I614" i="2"/>
  <c r="L614" i="2" s="1"/>
  <c r="I615" i="2"/>
  <c r="L615" i="2" s="1"/>
  <c r="I616" i="2"/>
  <c r="L616" i="2" s="1"/>
  <c r="I617" i="2"/>
  <c r="L617" i="2" s="1"/>
  <c r="I618" i="2"/>
  <c r="L618" i="2" s="1"/>
  <c r="I619" i="2"/>
  <c r="L619" i="2" s="1"/>
  <c r="I620" i="2"/>
  <c r="L620" i="2" s="1"/>
  <c r="I621" i="2"/>
  <c r="L621" i="2" s="1"/>
  <c r="I622" i="2"/>
  <c r="L622" i="2" s="1"/>
  <c r="I623" i="2"/>
  <c r="L623" i="2" s="1"/>
  <c r="I624" i="2"/>
  <c r="L624" i="2" s="1"/>
  <c r="I625" i="2"/>
  <c r="L625" i="2" s="1"/>
  <c r="I626" i="2"/>
  <c r="L626" i="2" s="1"/>
  <c r="I627" i="2"/>
  <c r="L627" i="2" s="1"/>
  <c r="I628" i="2"/>
  <c r="L628" i="2" s="1"/>
  <c r="I629" i="2"/>
  <c r="L629" i="2" s="1"/>
  <c r="I630" i="2"/>
  <c r="L630" i="2" s="1"/>
  <c r="I631" i="2"/>
  <c r="L631" i="2" s="1"/>
  <c r="I632" i="2"/>
  <c r="L632" i="2" s="1"/>
  <c r="I633" i="2"/>
  <c r="L633" i="2" s="1"/>
  <c r="I634" i="2"/>
  <c r="L634" i="2" s="1"/>
  <c r="I635" i="2"/>
  <c r="L635" i="2" s="1"/>
  <c r="I636" i="2"/>
  <c r="L636" i="2" s="1"/>
  <c r="I637" i="2"/>
  <c r="L637" i="2" s="1"/>
  <c r="I638" i="2"/>
  <c r="L638" i="2" s="1"/>
  <c r="I639" i="2"/>
  <c r="L639" i="2" s="1"/>
  <c r="I640" i="2"/>
  <c r="L640" i="2" s="1"/>
  <c r="I641" i="2"/>
  <c r="L641" i="2" s="1"/>
  <c r="I642" i="2"/>
  <c r="L642" i="2" s="1"/>
  <c r="I643" i="2"/>
  <c r="L643" i="2" s="1"/>
  <c r="I644" i="2"/>
  <c r="L644" i="2" s="1"/>
  <c r="I645" i="2"/>
  <c r="L645" i="2" s="1"/>
  <c r="I646" i="2"/>
  <c r="L646" i="2" s="1"/>
  <c r="I647" i="2"/>
  <c r="L647" i="2" s="1"/>
  <c r="I648" i="2"/>
  <c r="L648" i="2" s="1"/>
  <c r="I649" i="2"/>
  <c r="L649" i="2" s="1"/>
  <c r="I650" i="2"/>
  <c r="L650" i="2" s="1"/>
  <c r="I651" i="2"/>
  <c r="L651" i="2" s="1"/>
  <c r="I652" i="2"/>
  <c r="L652" i="2" s="1"/>
  <c r="I653" i="2"/>
  <c r="L653" i="2" s="1"/>
  <c r="I654" i="2"/>
  <c r="L654" i="2" s="1"/>
  <c r="I655" i="2"/>
  <c r="L655" i="2" s="1"/>
  <c r="I656" i="2"/>
  <c r="L656" i="2" s="1"/>
  <c r="I657" i="2"/>
  <c r="L657" i="2" s="1"/>
  <c r="I658" i="2"/>
  <c r="L658" i="2" s="1"/>
  <c r="I659" i="2"/>
  <c r="L659" i="2" s="1"/>
  <c r="I660" i="2"/>
  <c r="L660" i="2" s="1"/>
  <c r="I661" i="2"/>
  <c r="L661" i="2" s="1"/>
  <c r="I662" i="2"/>
  <c r="L662" i="2" s="1"/>
  <c r="I663" i="2"/>
  <c r="L663" i="2" s="1"/>
  <c r="I664" i="2"/>
  <c r="L664" i="2" s="1"/>
  <c r="I665" i="2"/>
  <c r="L665" i="2" s="1"/>
  <c r="I666" i="2"/>
  <c r="L666" i="2" s="1"/>
  <c r="I667" i="2"/>
  <c r="L667" i="2" s="1"/>
  <c r="I668" i="2"/>
  <c r="L668" i="2" s="1"/>
  <c r="I669" i="2"/>
  <c r="L669" i="2" s="1"/>
  <c r="I670" i="2"/>
  <c r="L670" i="2" s="1"/>
  <c r="I671" i="2"/>
  <c r="L671" i="2" s="1"/>
  <c r="I672" i="2"/>
  <c r="L672" i="2" s="1"/>
  <c r="I673" i="2"/>
  <c r="L673" i="2" s="1"/>
  <c r="I674" i="2"/>
  <c r="L674" i="2" s="1"/>
  <c r="I675" i="2"/>
  <c r="L675" i="2" s="1"/>
  <c r="I676" i="2"/>
  <c r="L676" i="2" s="1"/>
  <c r="I677" i="2"/>
  <c r="L677" i="2" s="1"/>
  <c r="I678" i="2"/>
  <c r="L678" i="2" s="1"/>
  <c r="I679" i="2"/>
  <c r="L679" i="2" s="1"/>
  <c r="I680" i="2"/>
  <c r="L680" i="2" s="1"/>
  <c r="I681" i="2"/>
  <c r="L681" i="2" s="1"/>
  <c r="I682" i="2"/>
  <c r="L682" i="2" s="1"/>
  <c r="I683" i="2"/>
  <c r="L683" i="2" s="1"/>
  <c r="I684" i="2"/>
  <c r="L684" i="2" s="1"/>
  <c r="I685" i="2"/>
  <c r="L685" i="2" s="1"/>
  <c r="I686" i="2"/>
  <c r="L686" i="2" s="1"/>
  <c r="I687" i="2"/>
  <c r="L687" i="2" s="1"/>
  <c r="I688" i="2"/>
  <c r="L688" i="2" s="1"/>
  <c r="I689" i="2"/>
  <c r="L689" i="2" s="1"/>
  <c r="I690" i="2"/>
  <c r="L690" i="2" s="1"/>
  <c r="I691" i="2"/>
  <c r="L691" i="2" s="1"/>
  <c r="I692" i="2"/>
  <c r="L692" i="2" s="1"/>
  <c r="I693" i="2"/>
  <c r="L693" i="2" s="1"/>
  <c r="I694" i="2"/>
  <c r="L694" i="2" s="1"/>
  <c r="I695" i="2"/>
  <c r="L695" i="2" s="1"/>
  <c r="I696" i="2"/>
  <c r="L696" i="2" s="1"/>
  <c r="I697" i="2"/>
  <c r="L697" i="2" s="1"/>
  <c r="I698" i="2"/>
  <c r="L698" i="2" s="1"/>
  <c r="I699" i="2"/>
  <c r="L699" i="2" s="1"/>
  <c r="I700" i="2"/>
  <c r="L700" i="2" s="1"/>
  <c r="I701" i="2"/>
  <c r="L701" i="2" s="1"/>
  <c r="I702" i="2"/>
  <c r="L702" i="2" s="1"/>
  <c r="I703" i="2"/>
  <c r="L703" i="2" s="1"/>
  <c r="I704" i="2"/>
  <c r="L704" i="2" s="1"/>
  <c r="I705" i="2"/>
  <c r="L705" i="2" s="1"/>
  <c r="I706" i="2"/>
  <c r="L706" i="2" s="1"/>
  <c r="I707" i="2"/>
  <c r="L707" i="2" s="1"/>
  <c r="I708" i="2"/>
  <c r="L708" i="2" s="1"/>
  <c r="I709" i="2"/>
  <c r="L709" i="2" s="1"/>
  <c r="I710" i="2"/>
  <c r="L710" i="2" s="1"/>
  <c r="I711" i="2"/>
  <c r="L711" i="2" s="1"/>
  <c r="I712" i="2"/>
  <c r="L712" i="2" s="1"/>
  <c r="I713" i="2"/>
  <c r="L713" i="2" s="1"/>
  <c r="I714" i="2"/>
  <c r="L714" i="2" s="1"/>
  <c r="I715" i="2"/>
  <c r="L715" i="2" s="1"/>
  <c r="I716" i="2"/>
  <c r="L716" i="2" s="1"/>
  <c r="I717" i="2"/>
  <c r="L717" i="2" s="1"/>
  <c r="I718" i="2"/>
  <c r="L718" i="2" s="1"/>
  <c r="I719" i="2"/>
  <c r="L719" i="2" s="1"/>
  <c r="I720" i="2"/>
  <c r="L720" i="2" s="1"/>
  <c r="I721" i="2"/>
  <c r="L721" i="2" s="1"/>
  <c r="I722" i="2"/>
  <c r="L722" i="2" s="1"/>
  <c r="I723" i="2"/>
  <c r="L723" i="2" s="1"/>
  <c r="I724" i="2"/>
  <c r="L724" i="2" s="1"/>
  <c r="I725" i="2"/>
  <c r="L725" i="2" s="1"/>
  <c r="I726" i="2"/>
  <c r="L726" i="2" s="1"/>
  <c r="I727" i="2"/>
  <c r="L727" i="2" s="1"/>
  <c r="I728" i="2"/>
  <c r="L728" i="2" s="1"/>
  <c r="I729" i="2"/>
  <c r="L729" i="2" s="1"/>
  <c r="I730" i="2"/>
  <c r="L730" i="2" s="1"/>
  <c r="I731" i="2"/>
  <c r="L731" i="2" s="1"/>
  <c r="I732" i="2"/>
  <c r="L732" i="2" s="1"/>
  <c r="I733" i="2"/>
  <c r="L733" i="2" s="1"/>
  <c r="I734" i="2"/>
  <c r="L734" i="2" s="1"/>
  <c r="I735" i="2"/>
  <c r="L735" i="2" s="1"/>
  <c r="I736" i="2"/>
  <c r="L736" i="2" s="1"/>
  <c r="I737" i="2"/>
  <c r="L737" i="2" s="1"/>
  <c r="I738" i="2"/>
  <c r="L738" i="2" s="1"/>
  <c r="I739" i="2"/>
  <c r="L739" i="2" s="1"/>
  <c r="I740" i="2"/>
  <c r="L740" i="2" s="1"/>
  <c r="I741" i="2"/>
  <c r="L741" i="2" s="1"/>
  <c r="I742" i="2"/>
  <c r="L742" i="2" s="1"/>
  <c r="I743" i="2"/>
  <c r="L743" i="2" s="1"/>
  <c r="I744" i="2"/>
  <c r="L744" i="2" s="1"/>
  <c r="I745" i="2"/>
  <c r="L745" i="2" s="1"/>
  <c r="I746" i="2"/>
  <c r="L746" i="2" s="1"/>
  <c r="I747" i="2"/>
  <c r="L747" i="2" s="1"/>
  <c r="I748" i="2"/>
  <c r="L748" i="2" s="1"/>
  <c r="I749" i="2"/>
  <c r="L749" i="2" s="1"/>
  <c r="I750" i="2"/>
  <c r="L750" i="2" s="1"/>
  <c r="I751" i="2"/>
  <c r="L751" i="2" s="1"/>
  <c r="I752" i="2"/>
  <c r="L752" i="2" s="1"/>
  <c r="I753" i="2"/>
  <c r="L753" i="2" s="1"/>
  <c r="I754" i="2"/>
  <c r="L754" i="2" s="1"/>
  <c r="I755" i="2"/>
  <c r="L755" i="2" s="1"/>
  <c r="I756" i="2"/>
  <c r="L756" i="2" s="1"/>
  <c r="I757" i="2"/>
  <c r="L757" i="2" s="1"/>
  <c r="I758" i="2"/>
  <c r="L758" i="2" s="1"/>
  <c r="I759" i="2"/>
  <c r="L759" i="2" s="1"/>
  <c r="I760" i="2"/>
  <c r="L760" i="2" s="1"/>
  <c r="I761" i="2"/>
  <c r="L761" i="2" s="1"/>
  <c r="I762" i="2"/>
  <c r="L762" i="2" s="1"/>
  <c r="I763" i="2"/>
  <c r="L763" i="2" s="1"/>
  <c r="I764" i="2"/>
  <c r="L764" i="2" s="1"/>
  <c r="I765" i="2"/>
  <c r="L765" i="2" s="1"/>
  <c r="I766" i="2"/>
  <c r="L766" i="2" s="1"/>
  <c r="I767" i="2"/>
  <c r="L767" i="2" s="1"/>
  <c r="I768" i="2"/>
  <c r="L768" i="2" s="1"/>
  <c r="I769" i="2"/>
  <c r="L769" i="2" s="1"/>
  <c r="I770" i="2"/>
  <c r="L770" i="2" s="1"/>
  <c r="I771" i="2"/>
  <c r="L771" i="2" s="1"/>
  <c r="I772" i="2"/>
  <c r="L772" i="2" s="1"/>
  <c r="I773" i="2"/>
  <c r="L773" i="2" s="1"/>
  <c r="I774" i="2"/>
  <c r="L774" i="2" s="1"/>
  <c r="I775" i="2"/>
  <c r="L775" i="2" s="1"/>
  <c r="I776" i="2"/>
  <c r="L776" i="2" s="1"/>
  <c r="I777" i="2"/>
  <c r="L777" i="2" s="1"/>
  <c r="I778" i="2"/>
  <c r="L778" i="2" s="1"/>
  <c r="I779" i="2"/>
  <c r="L779" i="2" s="1"/>
  <c r="I780" i="2"/>
  <c r="L780" i="2" s="1"/>
  <c r="I781" i="2"/>
  <c r="L781" i="2" s="1"/>
  <c r="I782" i="2"/>
  <c r="L782" i="2" s="1"/>
  <c r="I783" i="2"/>
  <c r="L783" i="2" s="1"/>
  <c r="I784" i="2"/>
  <c r="L784" i="2" s="1"/>
  <c r="I785" i="2"/>
  <c r="L785" i="2" s="1"/>
  <c r="I786" i="2"/>
  <c r="L786" i="2" s="1"/>
  <c r="I787" i="2"/>
  <c r="L787" i="2" s="1"/>
  <c r="I788" i="2"/>
  <c r="L788" i="2" s="1"/>
  <c r="I789" i="2"/>
  <c r="L789" i="2" s="1"/>
  <c r="I790" i="2"/>
  <c r="L790" i="2" s="1"/>
  <c r="I791" i="2"/>
  <c r="L791" i="2" s="1"/>
  <c r="I792" i="2"/>
  <c r="L792" i="2" s="1"/>
  <c r="I793" i="2"/>
  <c r="L793" i="2" s="1"/>
  <c r="I794" i="2"/>
  <c r="L794" i="2" s="1"/>
  <c r="I795" i="2"/>
  <c r="L795" i="2" s="1"/>
  <c r="I796" i="2"/>
  <c r="L796" i="2" s="1"/>
  <c r="I797" i="2"/>
  <c r="L797" i="2" s="1"/>
  <c r="I798" i="2"/>
  <c r="L798" i="2" s="1"/>
  <c r="I799" i="2"/>
  <c r="L799" i="2" s="1"/>
  <c r="I800" i="2"/>
  <c r="L800" i="2" s="1"/>
  <c r="I801" i="2"/>
  <c r="L801" i="2" s="1"/>
  <c r="I802" i="2"/>
  <c r="L802" i="2" s="1"/>
  <c r="I803" i="2"/>
  <c r="L803" i="2" s="1"/>
  <c r="I804" i="2"/>
  <c r="L804" i="2" s="1"/>
  <c r="I805" i="2"/>
  <c r="L805" i="2" s="1"/>
  <c r="I806" i="2"/>
  <c r="L806" i="2" s="1"/>
  <c r="I807" i="2"/>
  <c r="L807" i="2" s="1"/>
  <c r="I808" i="2"/>
  <c r="L808" i="2" s="1"/>
  <c r="I809" i="2"/>
  <c r="L809" i="2" s="1"/>
  <c r="I810" i="2"/>
  <c r="L810" i="2" s="1"/>
  <c r="I811" i="2"/>
  <c r="L811" i="2" s="1"/>
  <c r="I812" i="2"/>
  <c r="L812" i="2" s="1"/>
  <c r="I813" i="2"/>
  <c r="L813" i="2" s="1"/>
  <c r="I814" i="2"/>
  <c r="L814" i="2" s="1"/>
  <c r="I815" i="2"/>
  <c r="L815" i="2" s="1"/>
  <c r="I816" i="2"/>
  <c r="L816" i="2" s="1"/>
  <c r="I817" i="2"/>
  <c r="L817" i="2" s="1"/>
  <c r="I818" i="2"/>
  <c r="L818" i="2" s="1"/>
  <c r="I819" i="2"/>
  <c r="L819" i="2" s="1"/>
  <c r="I820" i="2"/>
  <c r="L820" i="2" s="1"/>
  <c r="I821" i="2"/>
  <c r="L821" i="2" s="1"/>
  <c r="I822" i="2"/>
  <c r="L822" i="2" s="1"/>
  <c r="I823" i="2"/>
  <c r="L823" i="2" s="1"/>
  <c r="I824" i="2"/>
  <c r="L824" i="2" s="1"/>
  <c r="I825" i="2"/>
  <c r="L825" i="2" s="1"/>
  <c r="I826" i="2"/>
  <c r="L826" i="2" s="1"/>
  <c r="I827" i="2"/>
  <c r="L827" i="2" s="1"/>
  <c r="I828" i="2"/>
  <c r="L828" i="2" s="1"/>
  <c r="I829" i="2"/>
  <c r="L829" i="2" s="1"/>
  <c r="I830" i="2"/>
  <c r="L830" i="2" s="1"/>
  <c r="I831" i="2"/>
  <c r="L831" i="2" s="1"/>
  <c r="I832" i="2"/>
  <c r="L832" i="2" s="1"/>
  <c r="I833" i="2"/>
  <c r="L833" i="2" s="1"/>
  <c r="I834" i="2"/>
  <c r="L834" i="2" s="1"/>
  <c r="I835" i="2"/>
  <c r="L835" i="2" s="1"/>
  <c r="I836" i="2"/>
  <c r="L836" i="2" s="1"/>
  <c r="I837" i="2"/>
  <c r="L837" i="2" s="1"/>
  <c r="I838" i="2"/>
  <c r="L838" i="2" s="1"/>
  <c r="I839" i="2"/>
  <c r="L839" i="2" s="1"/>
  <c r="I840" i="2"/>
  <c r="L840" i="2" s="1"/>
  <c r="I841" i="2"/>
  <c r="L841" i="2" s="1"/>
  <c r="I842" i="2"/>
  <c r="L842" i="2" s="1"/>
  <c r="I843" i="2"/>
  <c r="L843" i="2" s="1"/>
  <c r="I844" i="2"/>
  <c r="L844" i="2" s="1"/>
  <c r="I845" i="2"/>
  <c r="L845" i="2" s="1"/>
  <c r="I846" i="2"/>
  <c r="L846" i="2" s="1"/>
  <c r="I847" i="2"/>
  <c r="L847" i="2" s="1"/>
  <c r="I848" i="2"/>
  <c r="L848" i="2" s="1"/>
  <c r="I849" i="2"/>
  <c r="L849" i="2" s="1"/>
  <c r="I850" i="2"/>
  <c r="L850" i="2" s="1"/>
  <c r="I851" i="2"/>
  <c r="L851" i="2" s="1"/>
  <c r="I852" i="2"/>
  <c r="L852" i="2" s="1"/>
  <c r="I853" i="2"/>
  <c r="L853" i="2" s="1"/>
  <c r="I854" i="2"/>
  <c r="L854" i="2" s="1"/>
  <c r="I855" i="2"/>
  <c r="L855" i="2" s="1"/>
  <c r="I856" i="2"/>
  <c r="L856" i="2" s="1"/>
  <c r="I857" i="2"/>
  <c r="L857" i="2" s="1"/>
  <c r="I858" i="2"/>
  <c r="L858" i="2" s="1"/>
  <c r="I859" i="2"/>
  <c r="L859" i="2" s="1"/>
  <c r="I860" i="2"/>
  <c r="L860" i="2" s="1"/>
  <c r="I861" i="2"/>
  <c r="L861" i="2" s="1"/>
  <c r="I862" i="2"/>
  <c r="L862" i="2" s="1"/>
  <c r="I863" i="2"/>
  <c r="L863" i="2" s="1"/>
  <c r="I864" i="2"/>
  <c r="L864" i="2" s="1"/>
  <c r="I865" i="2"/>
  <c r="L865" i="2" s="1"/>
  <c r="I866" i="2"/>
  <c r="L866" i="2" s="1"/>
  <c r="I867" i="2"/>
  <c r="L867" i="2" s="1"/>
  <c r="I868" i="2"/>
  <c r="L868" i="2" s="1"/>
  <c r="I869" i="2"/>
  <c r="L869" i="2" s="1"/>
  <c r="I870" i="2"/>
  <c r="L870" i="2" s="1"/>
  <c r="I871" i="2"/>
  <c r="L871" i="2" s="1"/>
  <c r="I872" i="2"/>
  <c r="L872" i="2" s="1"/>
  <c r="I873" i="2"/>
  <c r="L873" i="2" s="1"/>
  <c r="I874" i="2"/>
  <c r="L874" i="2" s="1"/>
  <c r="I875" i="2"/>
  <c r="L875" i="2" s="1"/>
  <c r="I876" i="2"/>
  <c r="L876" i="2" s="1"/>
  <c r="I877" i="2"/>
  <c r="L877" i="2" s="1"/>
  <c r="I878" i="2"/>
  <c r="L878" i="2" s="1"/>
  <c r="I879" i="2"/>
  <c r="L879" i="2" s="1"/>
  <c r="I880" i="2"/>
  <c r="L880" i="2" s="1"/>
  <c r="I881" i="2"/>
  <c r="L881" i="2" s="1"/>
  <c r="I882" i="2"/>
  <c r="L882" i="2" s="1"/>
  <c r="I883" i="2"/>
  <c r="L883" i="2" s="1"/>
  <c r="I884" i="2"/>
  <c r="L884" i="2" s="1"/>
  <c r="I885" i="2"/>
  <c r="L885" i="2" s="1"/>
  <c r="I886" i="2"/>
  <c r="L886" i="2" s="1"/>
  <c r="I887" i="2"/>
  <c r="L887" i="2" s="1"/>
  <c r="I888" i="2"/>
  <c r="L888" i="2" s="1"/>
  <c r="I889" i="2"/>
  <c r="L889" i="2" s="1"/>
  <c r="I890" i="2"/>
  <c r="L890" i="2" s="1"/>
  <c r="I891" i="2"/>
  <c r="L891" i="2" s="1"/>
  <c r="I892" i="2"/>
  <c r="L892" i="2" s="1"/>
  <c r="I893" i="2"/>
  <c r="L893" i="2" s="1"/>
  <c r="I894" i="2"/>
  <c r="L894" i="2" s="1"/>
  <c r="I895" i="2"/>
  <c r="L895" i="2" s="1"/>
  <c r="I896" i="2"/>
  <c r="L896" i="2" s="1"/>
  <c r="I897" i="2"/>
  <c r="L897" i="2" s="1"/>
  <c r="I898" i="2"/>
  <c r="L898" i="2" s="1"/>
  <c r="I899" i="2"/>
  <c r="L899" i="2" s="1"/>
  <c r="I900" i="2"/>
  <c r="L900" i="2" s="1"/>
  <c r="I901" i="2"/>
  <c r="L901" i="2" s="1"/>
  <c r="I902" i="2"/>
  <c r="L902" i="2" s="1"/>
  <c r="I903" i="2"/>
  <c r="L903" i="2" s="1"/>
  <c r="I904" i="2"/>
  <c r="L904" i="2" s="1"/>
  <c r="I905" i="2"/>
  <c r="L905" i="2" s="1"/>
  <c r="I906" i="2"/>
  <c r="L906" i="2" s="1"/>
  <c r="I907" i="2"/>
  <c r="L907" i="2" s="1"/>
  <c r="I908" i="2"/>
  <c r="L908" i="2" s="1"/>
  <c r="I909" i="2"/>
  <c r="L909" i="2" s="1"/>
  <c r="I910" i="2"/>
  <c r="L910" i="2" s="1"/>
  <c r="I911" i="2"/>
  <c r="L911" i="2" s="1"/>
  <c r="I912" i="2"/>
  <c r="L912" i="2" s="1"/>
  <c r="I913" i="2"/>
  <c r="L913" i="2" s="1"/>
  <c r="I914" i="2"/>
  <c r="L914" i="2" s="1"/>
  <c r="I915" i="2"/>
  <c r="L915" i="2" s="1"/>
  <c r="I916" i="2"/>
  <c r="L916" i="2" s="1"/>
  <c r="I917" i="2"/>
  <c r="L917" i="2" s="1"/>
  <c r="I918" i="2"/>
  <c r="L918" i="2" s="1"/>
  <c r="I919" i="2"/>
  <c r="L919" i="2" s="1"/>
  <c r="I920" i="2"/>
  <c r="L920" i="2" s="1"/>
  <c r="I921" i="2"/>
  <c r="L921" i="2" s="1"/>
  <c r="I922" i="2"/>
  <c r="L922" i="2" s="1"/>
  <c r="I923" i="2"/>
  <c r="L923" i="2" s="1"/>
  <c r="I924" i="2"/>
  <c r="L924" i="2" s="1"/>
  <c r="I925" i="2"/>
  <c r="L925" i="2" s="1"/>
  <c r="I926" i="2"/>
  <c r="L926" i="2" s="1"/>
  <c r="I927" i="2"/>
  <c r="L927" i="2" s="1"/>
  <c r="I928" i="2"/>
  <c r="L928" i="2" s="1"/>
  <c r="I929" i="2"/>
  <c r="L929" i="2" s="1"/>
  <c r="I930" i="2"/>
  <c r="L930" i="2" s="1"/>
  <c r="I931" i="2"/>
  <c r="L931" i="2" s="1"/>
  <c r="I932" i="2"/>
  <c r="L932" i="2" s="1"/>
  <c r="I933" i="2"/>
  <c r="L933" i="2" s="1"/>
  <c r="I934" i="2"/>
  <c r="L934" i="2" s="1"/>
  <c r="I935" i="2"/>
  <c r="L935" i="2" s="1"/>
  <c r="I936" i="2"/>
  <c r="L936" i="2" s="1"/>
  <c r="I937" i="2"/>
  <c r="L937" i="2" s="1"/>
  <c r="I938" i="2"/>
  <c r="L938" i="2" s="1"/>
  <c r="I939" i="2"/>
  <c r="L939" i="2" s="1"/>
  <c r="I940" i="2"/>
  <c r="L940" i="2" s="1"/>
  <c r="I941" i="2"/>
  <c r="L941" i="2" s="1"/>
  <c r="I942" i="2"/>
  <c r="L942" i="2" s="1"/>
  <c r="I943" i="2"/>
  <c r="L943" i="2" s="1"/>
  <c r="I944" i="2"/>
  <c r="L944" i="2" s="1"/>
  <c r="I945" i="2"/>
  <c r="L945" i="2" s="1"/>
  <c r="I946" i="2"/>
  <c r="L946" i="2" s="1"/>
  <c r="I947" i="2"/>
  <c r="L947" i="2" s="1"/>
  <c r="I948" i="2"/>
  <c r="L948" i="2" s="1"/>
  <c r="I949" i="2"/>
  <c r="L949" i="2" s="1"/>
  <c r="I950" i="2"/>
  <c r="L950" i="2" s="1"/>
  <c r="I951" i="2"/>
  <c r="L951" i="2" s="1"/>
  <c r="I952" i="2"/>
  <c r="L952" i="2" s="1"/>
  <c r="I953" i="2"/>
  <c r="L953" i="2" s="1"/>
  <c r="I954" i="2"/>
  <c r="L954" i="2" s="1"/>
  <c r="I955" i="2"/>
  <c r="L955" i="2" s="1"/>
  <c r="I956" i="2"/>
  <c r="L956" i="2" s="1"/>
  <c r="I957" i="2"/>
  <c r="L957" i="2" s="1"/>
  <c r="I958" i="2"/>
  <c r="L958" i="2" s="1"/>
  <c r="I959" i="2"/>
  <c r="L959" i="2" s="1"/>
  <c r="I960" i="2"/>
  <c r="L960" i="2" s="1"/>
  <c r="I961" i="2"/>
  <c r="L961" i="2" s="1"/>
  <c r="I962" i="2"/>
  <c r="L962" i="2" s="1"/>
  <c r="I963" i="2"/>
  <c r="L963" i="2" s="1"/>
  <c r="I964" i="2"/>
  <c r="L964" i="2" s="1"/>
  <c r="I965" i="2"/>
  <c r="L965" i="2" s="1"/>
  <c r="I966" i="2"/>
  <c r="L966" i="2" s="1"/>
  <c r="I967" i="2"/>
  <c r="L967" i="2" s="1"/>
  <c r="I968" i="2"/>
  <c r="L968" i="2" s="1"/>
  <c r="I969" i="2"/>
  <c r="L969" i="2" s="1"/>
  <c r="I970" i="2"/>
  <c r="L970" i="2" s="1"/>
  <c r="I971" i="2"/>
  <c r="L971" i="2" s="1"/>
  <c r="I972" i="2"/>
  <c r="L972" i="2" s="1"/>
  <c r="I973" i="2"/>
  <c r="L973" i="2" s="1"/>
  <c r="I974" i="2"/>
  <c r="L974" i="2" s="1"/>
  <c r="I975" i="2"/>
  <c r="L975" i="2" s="1"/>
  <c r="I976" i="2"/>
  <c r="L976" i="2" s="1"/>
  <c r="I977" i="2"/>
  <c r="L977" i="2" s="1"/>
  <c r="I978" i="2"/>
  <c r="L978" i="2" s="1"/>
  <c r="I979" i="2"/>
  <c r="L979" i="2" s="1"/>
  <c r="I980" i="2"/>
  <c r="L980" i="2" s="1"/>
  <c r="I981" i="2"/>
  <c r="L981" i="2" s="1"/>
  <c r="I982" i="2"/>
  <c r="L982" i="2" s="1"/>
  <c r="I983" i="2"/>
  <c r="L983" i="2" s="1"/>
  <c r="I984" i="2"/>
  <c r="L984" i="2" s="1"/>
  <c r="I985" i="2"/>
  <c r="L985" i="2" s="1"/>
  <c r="I986" i="2"/>
  <c r="L986" i="2" s="1"/>
  <c r="I987" i="2"/>
  <c r="L987" i="2" s="1"/>
  <c r="I988" i="2"/>
  <c r="L988" i="2" s="1"/>
  <c r="I989" i="2"/>
  <c r="L989" i="2" s="1"/>
  <c r="I990" i="2"/>
  <c r="L990" i="2" s="1"/>
  <c r="I991" i="2"/>
  <c r="L991" i="2" s="1"/>
  <c r="I992" i="2"/>
  <c r="L992" i="2" s="1"/>
  <c r="I993" i="2"/>
  <c r="L993" i="2" s="1"/>
  <c r="I994" i="2"/>
  <c r="L994" i="2" s="1"/>
  <c r="I995" i="2"/>
  <c r="L995" i="2" s="1"/>
  <c r="I996" i="2"/>
  <c r="L996" i="2" s="1"/>
  <c r="I997" i="2"/>
  <c r="L997" i="2" s="1"/>
  <c r="I998" i="2"/>
  <c r="L998" i="2" s="1"/>
  <c r="I999" i="2"/>
  <c r="L999" i="2" s="1"/>
  <c r="I1000" i="2"/>
  <c r="L1000" i="2" s="1"/>
  <c r="I1001" i="2"/>
  <c r="L1001" i="2" s="1"/>
  <c r="I1002" i="2"/>
  <c r="L1002" i="2" s="1"/>
  <c r="I1003" i="2"/>
  <c r="L1003" i="2" s="1"/>
  <c r="I1004" i="2"/>
  <c r="L1004" i="2" s="1"/>
  <c r="I1005" i="2"/>
  <c r="L1005" i="2" s="1"/>
  <c r="I1006" i="2"/>
  <c r="L1006" i="2" s="1"/>
  <c r="I1007" i="2"/>
  <c r="L1007" i="2" s="1"/>
  <c r="I1008" i="2"/>
  <c r="L1008" i="2" s="1"/>
  <c r="I1009" i="2"/>
  <c r="L1009" i="2" s="1"/>
  <c r="I1010" i="2"/>
  <c r="L1010" i="2" s="1"/>
  <c r="I1011" i="2"/>
  <c r="L1011" i="2" s="1"/>
  <c r="I1012" i="2"/>
  <c r="L1012" i="2" s="1"/>
  <c r="I1013" i="2"/>
  <c r="L1013" i="2" s="1"/>
  <c r="I1014" i="2"/>
  <c r="L1014" i="2" s="1"/>
  <c r="I1015" i="2"/>
  <c r="L1015" i="2" s="1"/>
  <c r="I1016" i="2"/>
  <c r="L1016" i="2" s="1"/>
  <c r="I1017" i="2"/>
  <c r="L1017" i="2" s="1"/>
  <c r="I1018" i="2"/>
  <c r="L1018" i="2" s="1"/>
  <c r="I1019" i="2"/>
  <c r="L1019" i="2" s="1"/>
  <c r="I1020" i="2"/>
  <c r="L1020" i="2" s="1"/>
  <c r="I1021" i="2"/>
  <c r="L1021" i="2" s="1"/>
  <c r="I1022" i="2"/>
  <c r="L1022" i="2" s="1"/>
  <c r="I1023" i="2"/>
  <c r="L1023" i="2" s="1"/>
  <c r="I1024" i="2"/>
  <c r="L1024" i="2" s="1"/>
  <c r="I1025" i="2"/>
  <c r="L1025" i="2" s="1"/>
  <c r="I1026" i="2"/>
  <c r="L1026" i="2" s="1"/>
  <c r="I1027" i="2"/>
  <c r="L1027" i="2" s="1"/>
  <c r="I1028" i="2"/>
  <c r="L1028" i="2" s="1"/>
  <c r="I1029" i="2"/>
  <c r="L1029" i="2" s="1"/>
  <c r="I1030" i="2"/>
  <c r="L1030" i="2" s="1"/>
  <c r="I1031" i="2"/>
  <c r="L1031" i="2" s="1"/>
  <c r="I1032" i="2"/>
  <c r="L1032" i="2" s="1"/>
  <c r="I1033" i="2"/>
  <c r="L1033" i="2" s="1"/>
  <c r="I1034" i="2"/>
  <c r="L1034" i="2" s="1"/>
  <c r="I1035" i="2"/>
  <c r="L1035" i="2" s="1"/>
  <c r="I1036" i="2"/>
  <c r="L1036" i="2" s="1"/>
  <c r="I1037" i="2"/>
  <c r="L1037" i="2" s="1"/>
  <c r="I1038" i="2"/>
  <c r="L1038" i="2" s="1"/>
  <c r="I1039" i="2"/>
  <c r="L1039" i="2" s="1"/>
  <c r="I1040" i="2"/>
  <c r="L1040" i="2" s="1"/>
  <c r="I1041" i="2"/>
  <c r="L1041" i="2" s="1"/>
  <c r="I1042" i="2"/>
  <c r="L1042" i="2" s="1"/>
  <c r="I1043" i="2"/>
  <c r="L1043" i="2" s="1"/>
  <c r="I1044" i="2"/>
  <c r="L1044" i="2" s="1"/>
  <c r="I1045" i="2"/>
  <c r="L1045" i="2" s="1"/>
  <c r="I1046" i="2"/>
  <c r="L1046" i="2" s="1"/>
  <c r="I1047" i="2"/>
  <c r="L1047" i="2" s="1"/>
  <c r="I1048" i="2"/>
  <c r="L1048" i="2" s="1"/>
  <c r="I1049" i="2"/>
  <c r="L1049" i="2" s="1"/>
  <c r="I1050" i="2"/>
  <c r="L1050" i="2" s="1"/>
  <c r="I1051" i="2"/>
  <c r="L1051" i="2" s="1"/>
  <c r="I1052" i="2"/>
  <c r="L1052" i="2" s="1"/>
  <c r="I1053" i="2"/>
  <c r="L1053" i="2" s="1"/>
  <c r="I1054" i="2"/>
  <c r="L1054" i="2" s="1"/>
  <c r="I1055" i="2"/>
  <c r="L1055" i="2" s="1"/>
  <c r="I1056" i="2"/>
  <c r="L1056" i="2" s="1"/>
  <c r="I1057" i="2"/>
  <c r="L1057" i="2" s="1"/>
  <c r="I1058" i="2"/>
  <c r="L1058" i="2" s="1"/>
  <c r="I1059" i="2"/>
  <c r="L1059" i="2" s="1"/>
  <c r="I1060" i="2"/>
  <c r="L1060" i="2" s="1"/>
  <c r="I1061" i="2"/>
  <c r="L1061" i="2" s="1"/>
  <c r="I1062" i="2"/>
  <c r="L1062" i="2" s="1"/>
  <c r="I1063" i="2"/>
  <c r="L1063" i="2" s="1"/>
  <c r="I1064" i="2"/>
  <c r="L1064" i="2" s="1"/>
  <c r="I1065" i="2"/>
  <c r="L1065" i="2" s="1"/>
  <c r="I1066" i="2"/>
  <c r="L1066" i="2" s="1"/>
  <c r="I1067" i="2"/>
  <c r="L1067" i="2" s="1"/>
  <c r="I1068" i="2"/>
  <c r="L1068" i="2" s="1"/>
  <c r="I1069" i="2"/>
  <c r="L1069" i="2" s="1"/>
  <c r="I1070" i="2"/>
  <c r="L1070" i="2" s="1"/>
  <c r="I1071" i="2"/>
  <c r="L1071" i="2" s="1"/>
  <c r="I1072" i="2"/>
  <c r="L1072" i="2" s="1"/>
  <c r="I1073" i="2"/>
  <c r="L1073" i="2" s="1"/>
  <c r="I1074" i="2"/>
  <c r="L1074" i="2" s="1"/>
  <c r="I1075" i="2"/>
  <c r="L1075" i="2" s="1"/>
  <c r="I1076" i="2"/>
  <c r="L1076" i="2" s="1"/>
  <c r="I1077" i="2"/>
  <c r="L1077" i="2" s="1"/>
  <c r="I1078" i="2"/>
  <c r="L1078" i="2" s="1"/>
  <c r="I1079" i="2"/>
  <c r="L1079" i="2" s="1"/>
  <c r="I1080" i="2"/>
  <c r="L1080" i="2" s="1"/>
  <c r="I1081" i="2"/>
  <c r="L1081" i="2" s="1"/>
  <c r="I1082" i="2"/>
  <c r="L1082" i="2" s="1"/>
  <c r="I1083" i="2"/>
  <c r="L1083" i="2" s="1"/>
  <c r="I1084" i="2"/>
  <c r="L1084" i="2" s="1"/>
  <c r="I1085" i="2"/>
  <c r="L1085" i="2" s="1"/>
  <c r="I1086" i="2"/>
  <c r="L1086" i="2" s="1"/>
  <c r="I1087" i="2"/>
  <c r="L1087" i="2" s="1"/>
  <c r="I1088" i="2"/>
  <c r="L1088" i="2" s="1"/>
  <c r="I1089" i="2"/>
  <c r="L1089" i="2" s="1"/>
  <c r="I1090" i="2"/>
  <c r="L1090" i="2" s="1"/>
  <c r="I1091" i="2"/>
  <c r="L1091" i="2" s="1"/>
  <c r="I1092" i="2"/>
  <c r="L1092" i="2" s="1"/>
  <c r="I1093" i="2"/>
  <c r="L1093" i="2" s="1"/>
  <c r="I1094" i="2"/>
  <c r="L1094" i="2" s="1"/>
  <c r="I1095" i="2"/>
  <c r="L1095" i="2" s="1"/>
  <c r="I1096" i="2"/>
  <c r="L1096" i="2" s="1"/>
  <c r="I1097" i="2"/>
  <c r="L1097" i="2" s="1"/>
  <c r="I1098" i="2"/>
  <c r="L1098" i="2" s="1"/>
  <c r="I1099" i="2"/>
  <c r="L1099" i="2" s="1"/>
  <c r="I1100" i="2"/>
  <c r="L1100" i="2" s="1"/>
  <c r="I1101" i="2"/>
  <c r="L1101" i="2" s="1"/>
  <c r="I1102" i="2"/>
  <c r="L1102" i="2" s="1"/>
  <c r="I1103" i="2"/>
  <c r="L1103" i="2" s="1"/>
  <c r="I1104" i="2"/>
  <c r="L1104" i="2" s="1"/>
  <c r="I1105" i="2"/>
  <c r="L1105" i="2" s="1"/>
  <c r="I1106" i="2"/>
  <c r="L1106" i="2" s="1"/>
  <c r="I1107" i="2"/>
  <c r="L1107" i="2" s="1"/>
  <c r="I1108" i="2"/>
  <c r="L1108" i="2" s="1"/>
  <c r="I1109" i="2"/>
  <c r="L1109" i="2" s="1"/>
  <c r="I1110" i="2"/>
  <c r="L1110" i="2" s="1"/>
  <c r="I1111" i="2"/>
  <c r="L1111" i="2" s="1"/>
  <c r="I1112" i="2"/>
  <c r="L1112" i="2" s="1"/>
  <c r="I1113" i="2"/>
  <c r="L1113" i="2" s="1"/>
  <c r="I1114" i="2"/>
  <c r="L1114" i="2" s="1"/>
  <c r="I1115" i="2"/>
  <c r="L1115" i="2" s="1"/>
  <c r="I1116" i="2"/>
  <c r="L1116" i="2" s="1"/>
  <c r="I1117" i="2"/>
  <c r="L1117" i="2" s="1"/>
  <c r="I1118" i="2"/>
  <c r="L1118" i="2" s="1"/>
  <c r="I1119" i="2"/>
  <c r="L1119" i="2" s="1"/>
  <c r="I1120" i="2"/>
  <c r="L1120" i="2" s="1"/>
  <c r="I1121" i="2"/>
  <c r="L1121" i="2" s="1"/>
  <c r="I1122" i="2"/>
  <c r="L1122" i="2" s="1"/>
  <c r="I1123" i="2"/>
  <c r="L1123" i="2" s="1"/>
  <c r="I1124" i="2"/>
  <c r="L1124" i="2" s="1"/>
  <c r="I1125" i="2"/>
  <c r="L1125" i="2" s="1"/>
  <c r="I1126" i="2"/>
  <c r="L1126" i="2" s="1"/>
  <c r="I1127" i="2"/>
  <c r="L1127" i="2" s="1"/>
  <c r="I1128" i="2"/>
  <c r="L1128" i="2" s="1"/>
  <c r="I1129" i="2"/>
  <c r="L1129" i="2" s="1"/>
  <c r="I1130" i="2"/>
  <c r="L1130" i="2" s="1"/>
  <c r="I1131" i="2"/>
  <c r="L1131" i="2" s="1"/>
  <c r="I1132" i="2"/>
  <c r="L1132" i="2" s="1"/>
  <c r="I1133" i="2"/>
  <c r="L1133" i="2" s="1"/>
  <c r="I1134" i="2"/>
  <c r="L1134" i="2" s="1"/>
  <c r="I1135" i="2"/>
  <c r="L1135" i="2" s="1"/>
  <c r="I1136" i="2"/>
  <c r="L1136" i="2" s="1"/>
  <c r="I1137" i="2"/>
  <c r="L1137" i="2" s="1"/>
  <c r="I1138" i="2"/>
  <c r="L1138" i="2" s="1"/>
  <c r="I1139" i="2"/>
  <c r="L1139" i="2" s="1"/>
  <c r="I1140" i="2"/>
  <c r="L1140" i="2" s="1"/>
  <c r="I1141" i="2"/>
  <c r="L1141" i="2" s="1"/>
  <c r="I1142" i="2"/>
  <c r="L1142" i="2" s="1"/>
  <c r="I1143" i="2"/>
  <c r="L1143" i="2" s="1"/>
  <c r="I1144" i="2"/>
  <c r="L1144" i="2" s="1"/>
  <c r="I1145" i="2"/>
  <c r="L1145" i="2" s="1"/>
  <c r="I1146" i="2"/>
  <c r="L1146" i="2" s="1"/>
  <c r="I1147" i="2"/>
  <c r="L1147" i="2" s="1"/>
  <c r="I1148" i="2"/>
  <c r="L1148" i="2" s="1"/>
  <c r="I1149" i="2"/>
  <c r="L1149" i="2" s="1"/>
  <c r="I1150" i="2"/>
  <c r="L1150" i="2" s="1"/>
  <c r="I1151" i="2"/>
  <c r="L1151" i="2" s="1"/>
  <c r="I1152" i="2"/>
  <c r="L1152" i="2" s="1"/>
  <c r="I1153" i="2"/>
  <c r="L1153" i="2" s="1"/>
  <c r="I1154" i="2"/>
  <c r="L1154" i="2" s="1"/>
  <c r="I1155" i="2"/>
  <c r="L1155" i="2" s="1"/>
  <c r="I1156" i="2"/>
  <c r="L1156" i="2" s="1"/>
  <c r="I1157" i="2"/>
  <c r="L1157" i="2" s="1"/>
  <c r="I1158" i="2"/>
  <c r="L1158" i="2" s="1"/>
  <c r="I1159" i="2"/>
  <c r="L1159" i="2" s="1"/>
  <c r="I1160" i="2"/>
  <c r="L1160" i="2" s="1"/>
  <c r="I1161" i="2"/>
  <c r="L1161" i="2" s="1"/>
  <c r="I1162" i="2"/>
  <c r="L1162" i="2" s="1"/>
  <c r="I1163" i="2"/>
  <c r="L1163" i="2" s="1"/>
  <c r="I1164" i="2"/>
  <c r="L1164" i="2" s="1"/>
  <c r="I1165" i="2"/>
  <c r="L1165" i="2" s="1"/>
  <c r="I1166" i="2"/>
  <c r="L1166" i="2" s="1"/>
  <c r="I1167" i="2"/>
  <c r="L1167" i="2" s="1"/>
  <c r="I1168" i="2"/>
  <c r="L1168" i="2" s="1"/>
  <c r="I1169" i="2"/>
  <c r="L1169" i="2" s="1"/>
  <c r="I1170" i="2"/>
  <c r="L1170" i="2" s="1"/>
  <c r="I1171" i="2"/>
  <c r="L1171" i="2" s="1"/>
  <c r="I1172" i="2"/>
  <c r="L1172" i="2" s="1"/>
  <c r="I1173" i="2"/>
  <c r="L1173" i="2" s="1"/>
  <c r="I1174" i="2"/>
  <c r="L1174" i="2" s="1"/>
  <c r="I1175" i="2"/>
  <c r="L1175" i="2" s="1"/>
  <c r="I1176" i="2"/>
  <c r="L1176" i="2" s="1"/>
  <c r="I1177" i="2"/>
  <c r="L1177" i="2" s="1"/>
  <c r="I1178" i="2"/>
  <c r="L1178" i="2" s="1"/>
  <c r="I1179" i="2"/>
  <c r="L1179" i="2" s="1"/>
  <c r="I1180" i="2"/>
  <c r="L1180" i="2" s="1"/>
  <c r="I1181" i="2"/>
  <c r="L1181" i="2" s="1"/>
  <c r="I1182" i="2"/>
  <c r="L1182" i="2" s="1"/>
  <c r="I1183" i="2"/>
  <c r="L1183" i="2" s="1"/>
  <c r="I1184" i="2"/>
  <c r="L1184" i="2" s="1"/>
  <c r="I1185" i="2"/>
  <c r="L1185" i="2" s="1"/>
  <c r="I1186" i="2"/>
  <c r="L1186" i="2" s="1"/>
  <c r="I1187" i="2"/>
  <c r="L1187" i="2" s="1"/>
  <c r="I1188" i="2"/>
  <c r="L1188" i="2" s="1"/>
  <c r="I1189" i="2"/>
  <c r="L1189" i="2" s="1"/>
  <c r="I1190" i="2"/>
  <c r="L1190" i="2" s="1"/>
  <c r="I1191" i="2"/>
  <c r="L1191" i="2" s="1"/>
  <c r="I1192" i="2"/>
  <c r="L1192" i="2" s="1"/>
  <c r="I1193" i="2"/>
  <c r="L1193" i="2" s="1"/>
  <c r="I1194" i="2"/>
  <c r="L1194" i="2" s="1"/>
  <c r="I1195" i="2"/>
  <c r="L1195" i="2" s="1"/>
  <c r="I1196" i="2"/>
  <c r="L1196" i="2" s="1"/>
  <c r="I1197" i="2"/>
  <c r="L1197" i="2" s="1"/>
  <c r="I1198" i="2"/>
  <c r="L1198" i="2" s="1"/>
  <c r="I1199" i="2"/>
  <c r="L1199" i="2" s="1"/>
  <c r="I1200" i="2"/>
  <c r="L1200" i="2" s="1"/>
  <c r="I1201" i="2"/>
  <c r="L1201" i="2" s="1"/>
  <c r="I1202" i="2"/>
  <c r="L1202" i="2" s="1"/>
  <c r="I1203" i="2"/>
  <c r="L1203" i="2" s="1"/>
  <c r="I1204" i="2"/>
  <c r="L1204" i="2" s="1"/>
  <c r="I1205" i="2"/>
  <c r="L1205" i="2" s="1"/>
  <c r="I1206" i="2"/>
  <c r="L1206" i="2" s="1"/>
  <c r="I1207" i="2"/>
  <c r="L1207" i="2" s="1"/>
  <c r="I1208" i="2"/>
  <c r="L1208" i="2" s="1"/>
  <c r="I1209" i="2"/>
  <c r="L1209" i="2" s="1"/>
  <c r="I1210" i="2"/>
  <c r="L1210" i="2" s="1"/>
  <c r="I1211" i="2"/>
  <c r="L1211" i="2" s="1"/>
  <c r="I1212" i="2"/>
  <c r="L1212" i="2" s="1"/>
  <c r="I1213" i="2"/>
  <c r="L1213" i="2" s="1"/>
  <c r="I1214" i="2"/>
  <c r="L1214" i="2" s="1"/>
  <c r="I1215" i="2"/>
  <c r="L1215" i="2" s="1"/>
  <c r="I1216" i="2"/>
  <c r="L1216" i="2" s="1"/>
  <c r="I1217" i="2"/>
  <c r="L1217" i="2" s="1"/>
  <c r="I1218" i="2"/>
  <c r="L1218" i="2" s="1"/>
  <c r="I1219" i="2"/>
  <c r="L1219" i="2" s="1"/>
  <c r="I1220" i="2"/>
  <c r="L1220" i="2" s="1"/>
  <c r="I1221" i="2"/>
  <c r="L1221" i="2" s="1"/>
  <c r="I1222" i="2"/>
  <c r="L1222" i="2" s="1"/>
  <c r="I1223" i="2"/>
  <c r="L1223" i="2" s="1"/>
  <c r="I1224" i="2"/>
  <c r="L1224" i="2" s="1"/>
  <c r="I1225" i="2"/>
  <c r="L1225" i="2" s="1"/>
  <c r="I1226" i="2"/>
  <c r="L1226" i="2" s="1"/>
  <c r="I1227" i="2"/>
  <c r="L1227" i="2" s="1"/>
  <c r="I1228" i="2"/>
  <c r="L1228" i="2" s="1"/>
  <c r="I1229" i="2"/>
  <c r="L1229" i="2" s="1"/>
  <c r="I1230" i="2"/>
  <c r="L1230" i="2" s="1"/>
  <c r="I1231" i="2"/>
  <c r="L1231" i="2" s="1"/>
  <c r="I1232" i="2"/>
  <c r="L1232" i="2" s="1"/>
  <c r="I1233" i="2"/>
  <c r="L1233" i="2" s="1"/>
  <c r="I1234" i="2"/>
  <c r="L1234" i="2" s="1"/>
  <c r="I1235" i="2"/>
  <c r="L1235" i="2" s="1"/>
  <c r="I1236" i="2"/>
  <c r="L1236" i="2" s="1"/>
  <c r="I1237" i="2"/>
  <c r="L1237" i="2" s="1"/>
  <c r="I1238" i="2"/>
  <c r="L1238" i="2" s="1"/>
  <c r="I1239" i="2"/>
  <c r="L1239" i="2" s="1"/>
  <c r="I1240" i="2"/>
  <c r="L1240" i="2" s="1"/>
  <c r="I1241" i="2"/>
  <c r="L1241" i="2" s="1"/>
  <c r="I1242" i="2"/>
  <c r="L1242" i="2" s="1"/>
  <c r="I1243" i="2"/>
  <c r="L1243" i="2" s="1"/>
  <c r="I1244" i="2"/>
  <c r="L1244" i="2" s="1"/>
  <c r="I1245" i="2"/>
  <c r="L1245" i="2" s="1"/>
  <c r="I1246" i="2"/>
  <c r="L1246" i="2" s="1"/>
  <c r="I1247" i="2"/>
  <c r="L1247" i="2" s="1"/>
  <c r="I1248" i="2"/>
  <c r="L1248" i="2" s="1"/>
  <c r="I1249" i="2"/>
  <c r="L1249" i="2" s="1"/>
  <c r="I1250" i="2"/>
  <c r="L1250" i="2" s="1"/>
  <c r="I1251" i="2"/>
  <c r="L1251" i="2" s="1"/>
  <c r="I1252" i="2"/>
  <c r="L1252" i="2" s="1"/>
  <c r="I1253" i="2"/>
  <c r="L1253" i="2" s="1"/>
  <c r="I1254" i="2"/>
  <c r="L1254" i="2" s="1"/>
  <c r="I1255" i="2"/>
  <c r="L1255" i="2" s="1"/>
  <c r="I1256" i="2"/>
  <c r="L1256" i="2" s="1"/>
  <c r="I1257" i="2"/>
  <c r="L1257" i="2" s="1"/>
  <c r="I1258" i="2"/>
  <c r="L1258" i="2" s="1"/>
  <c r="I1259" i="2"/>
  <c r="L1259" i="2" s="1"/>
  <c r="I1260" i="2"/>
  <c r="L1260" i="2" s="1"/>
  <c r="I1261" i="2"/>
  <c r="L1261" i="2" s="1"/>
  <c r="I1262" i="2"/>
  <c r="L1262" i="2" s="1"/>
  <c r="I1263" i="2"/>
  <c r="L1263" i="2" s="1"/>
  <c r="I1264" i="2"/>
  <c r="L1264" i="2" s="1"/>
  <c r="I1265" i="2"/>
  <c r="L1265" i="2" s="1"/>
  <c r="I1266" i="2"/>
  <c r="L1266" i="2" s="1"/>
  <c r="I1267" i="2"/>
  <c r="L1267" i="2" s="1"/>
  <c r="I1268" i="2"/>
  <c r="L1268" i="2" s="1"/>
  <c r="I1269" i="2"/>
  <c r="L1269" i="2" s="1"/>
  <c r="I1270" i="2"/>
  <c r="L1270" i="2" s="1"/>
  <c r="I1271" i="2"/>
  <c r="L1271" i="2" s="1"/>
  <c r="I1272" i="2"/>
  <c r="L1272" i="2" s="1"/>
  <c r="I1273" i="2"/>
  <c r="L1273" i="2" s="1"/>
  <c r="I1274" i="2"/>
  <c r="L1274" i="2" s="1"/>
  <c r="I1275" i="2"/>
  <c r="L1275" i="2" s="1"/>
  <c r="I1276" i="2"/>
  <c r="L1276" i="2" s="1"/>
  <c r="I1277" i="2"/>
  <c r="L1277" i="2" s="1"/>
  <c r="I1278" i="2"/>
  <c r="L1278" i="2" s="1"/>
  <c r="I1279" i="2"/>
  <c r="L1279" i="2" s="1"/>
  <c r="I1280" i="2"/>
  <c r="L1280" i="2" s="1"/>
  <c r="I1281" i="2"/>
  <c r="L1281" i="2" s="1"/>
  <c r="I1282" i="2"/>
  <c r="L1282" i="2" s="1"/>
  <c r="I1283" i="2"/>
  <c r="L1283" i="2" s="1"/>
  <c r="I1284" i="2"/>
  <c r="L1284" i="2" s="1"/>
  <c r="I1285" i="2"/>
  <c r="L1285" i="2" s="1"/>
  <c r="I1286" i="2"/>
  <c r="L1286" i="2" s="1"/>
  <c r="I1287" i="2"/>
  <c r="L1287" i="2" s="1"/>
  <c r="I1288" i="2"/>
  <c r="L1288" i="2" s="1"/>
  <c r="I1289" i="2"/>
  <c r="L1289" i="2" s="1"/>
  <c r="I1290" i="2"/>
  <c r="L1290" i="2" s="1"/>
  <c r="I1291" i="2"/>
  <c r="L1291" i="2" s="1"/>
  <c r="I1292" i="2"/>
  <c r="L1292" i="2" s="1"/>
  <c r="I1293" i="2"/>
  <c r="L1293" i="2" s="1"/>
  <c r="I1294" i="2"/>
  <c r="L1294" i="2" s="1"/>
  <c r="I1295" i="2"/>
  <c r="L1295" i="2" s="1"/>
  <c r="I1296" i="2"/>
  <c r="L1296" i="2" s="1"/>
  <c r="I1297" i="2"/>
  <c r="L1297" i="2" s="1"/>
  <c r="I1298" i="2"/>
  <c r="L1298" i="2" s="1"/>
  <c r="I1299" i="2"/>
  <c r="L1299" i="2" s="1"/>
  <c r="I1300" i="2"/>
  <c r="L1300" i="2" s="1"/>
  <c r="I1301" i="2"/>
  <c r="L1301" i="2" s="1"/>
  <c r="I1302" i="2"/>
  <c r="L1302" i="2" s="1"/>
  <c r="I1303" i="2"/>
  <c r="L1303" i="2" s="1"/>
  <c r="I1304" i="2"/>
  <c r="L1304" i="2" s="1"/>
  <c r="I1305" i="2"/>
  <c r="L1305" i="2" s="1"/>
  <c r="I1306" i="2"/>
  <c r="L1306" i="2" s="1"/>
  <c r="I1307" i="2"/>
  <c r="L1307" i="2" s="1"/>
  <c r="I1308" i="2"/>
  <c r="L1308" i="2" s="1"/>
  <c r="I1309" i="2"/>
  <c r="L1309" i="2" s="1"/>
  <c r="I1310" i="2"/>
  <c r="L1310" i="2" s="1"/>
  <c r="I1311" i="2"/>
  <c r="L1311" i="2" s="1"/>
  <c r="I1312" i="2"/>
  <c r="L1312" i="2" s="1"/>
  <c r="I1313" i="2"/>
  <c r="L1313" i="2" s="1"/>
  <c r="I1314" i="2"/>
  <c r="L1314" i="2" s="1"/>
  <c r="I1315" i="2"/>
  <c r="L1315" i="2" s="1"/>
  <c r="I1316" i="2"/>
  <c r="L1316" i="2" s="1"/>
  <c r="I1317" i="2"/>
  <c r="L1317" i="2" s="1"/>
  <c r="I1318" i="2"/>
  <c r="L1318" i="2" s="1"/>
  <c r="I1319" i="2"/>
  <c r="L1319" i="2" s="1"/>
  <c r="I1320" i="2"/>
  <c r="L1320" i="2" s="1"/>
  <c r="I1321" i="2"/>
  <c r="L1321" i="2" s="1"/>
  <c r="I1322" i="2"/>
  <c r="L1322" i="2" s="1"/>
  <c r="I1323" i="2"/>
  <c r="L1323" i="2" s="1"/>
  <c r="I1324" i="2"/>
  <c r="L1324" i="2" s="1"/>
  <c r="I1325" i="2"/>
  <c r="L1325" i="2" s="1"/>
  <c r="I1326" i="2"/>
  <c r="L1326" i="2" s="1"/>
  <c r="I1327" i="2"/>
  <c r="L1327" i="2" s="1"/>
  <c r="I1328" i="2"/>
  <c r="L1328" i="2" s="1"/>
  <c r="I1329" i="2"/>
  <c r="L1329" i="2" s="1"/>
  <c r="I1330" i="2"/>
  <c r="L1330" i="2" s="1"/>
  <c r="I1331" i="2"/>
  <c r="L1331" i="2" s="1"/>
  <c r="I1332" i="2"/>
  <c r="L1332" i="2" s="1"/>
  <c r="I1333" i="2"/>
  <c r="L1333" i="2" s="1"/>
  <c r="I1334" i="2"/>
  <c r="L1334" i="2" s="1"/>
  <c r="I1335" i="2"/>
  <c r="L1335" i="2" s="1"/>
  <c r="I1336" i="2"/>
  <c r="L1336" i="2" s="1"/>
  <c r="I1337" i="2"/>
  <c r="L1337" i="2" s="1"/>
  <c r="I1338" i="2"/>
  <c r="L1338" i="2" s="1"/>
  <c r="I1339" i="2"/>
  <c r="L1339" i="2" s="1"/>
  <c r="I1340" i="2"/>
  <c r="L1340" i="2" s="1"/>
  <c r="I1341" i="2"/>
  <c r="L1341" i="2" s="1"/>
  <c r="I1342" i="2"/>
  <c r="L1342" i="2" s="1"/>
  <c r="I1343" i="2"/>
  <c r="L1343" i="2" s="1"/>
  <c r="I1344" i="2"/>
  <c r="L1344" i="2" s="1"/>
  <c r="I1345" i="2"/>
  <c r="L1345" i="2" s="1"/>
  <c r="I1346" i="2"/>
  <c r="L1346" i="2" s="1"/>
  <c r="I1347" i="2"/>
  <c r="L1347" i="2" s="1"/>
  <c r="I1348" i="2"/>
  <c r="L1348" i="2" s="1"/>
  <c r="I1349" i="2"/>
  <c r="L1349" i="2" s="1"/>
  <c r="I1350" i="2"/>
  <c r="L1350" i="2" s="1"/>
  <c r="I1351" i="2"/>
  <c r="L1351" i="2" s="1"/>
  <c r="I1352" i="2"/>
  <c r="L1352" i="2" s="1"/>
  <c r="I1353" i="2"/>
  <c r="L1353" i="2" s="1"/>
  <c r="I1354" i="2"/>
  <c r="L1354" i="2" s="1"/>
  <c r="I1355" i="2"/>
  <c r="L1355" i="2" s="1"/>
  <c r="I1356" i="2"/>
  <c r="L1356" i="2" s="1"/>
  <c r="I1357" i="2"/>
  <c r="L1357" i="2" s="1"/>
  <c r="I1358" i="2"/>
  <c r="L1358" i="2" s="1"/>
  <c r="I1359" i="2"/>
  <c r="L1359" i="2" s="1"/>
  <c r="I1360" i="2"/>
  <c r="L1360" i="2" s="1"/>
  <c r="I1361" i="2"/>
  <c r="L1361" i="2" s="1"/>
  <c r="I1362" i="2"/>
  <c r="L1362" i="2" s="1"/>
  <c r="I1363" i="2"/>
  <c r="L1363" i="2" s="1"/>
  <c r="I1364" i="2"/>
  <c r="L1364" i="2" s="1"/>
  <c r="I1365" i="2"/>
  <c r="L1365" i="2" s="1"/>
  <c r="I1366" i="2"/>
  <c r="L1366" i="2" s="1"/>
  <c r="I1367" i="2"/>
  <c r="L1367" i="2" s="1"/>
  <c r="I1368" i="2"/>
  <c r="L1368" i="2" s="1"/>
  <c r="I1369" i="2"/>
  <c r="L1369" i="2" s="1"/>
  <c r="I1370" i="2"/>
  <c r="L1370" i="2" s="1"/>
  <c r="I1371" i="2"/>
  <c r="L1371" i="2" s="1"/>
  <c r="I1372" i="2"/>
  <c r="L1372" i="2" s="1"/>
  <c r="I1373" i="2"/>
  <c r="L1373" i="2" s="1"/>
  <c r="I1374" i="2"/>
  <c r="L1374" i="2" s="1"/>
  <c r="I1375" i="2"/>
  <c r="L1375" i="2" s="1"/>
  <c r="I1376" i="2"/>
  <c r="L1376" i="2" s="1"/>
  <c r="I1377" i="2"/>
  <c r="L1377" i="2" s="1"/>
  <c r="I1378" i="2"/>
  <c r="L1378" i="2" s="1"/>
  <c r="I1379" i="2"/>
  <c r="L1379" i="2" s="1"/>
  <c r="I1380" i="2"/>
  <c r="L1380" i="2" s="1"/>
  <c r="I1381" i="2"/>
  <c r="L1381" i="2" s="1"/>
  <c r="I1382" i="2"/>
  <c r="L1382" i="2" s="1"/>
  <c r="I1383" i="2"/>
  <c r="L1383" i="2" s="1"/>
  <c r="I1384" i="2"/>
  <c r="L1384" i="2" s="1"/>
  <c r="I1385" i="2"/>
  <c r="L1385" i="2" s="1"/>
  <c r="I1386" i="2"/>
  <c r="L1386" i="2" s="1"/>
  <c r="I1387" i="2"/>
  <c r="L1387" i="2" s="1"/>
  <c r="I1388" i="2"/>
  <c r="L1388" i="2" s="1"/>
  <c r="I1389" i="2"/>
  <c r="L1389" i="2" s="1"/>
  <c r="I1390" i="2"/>
  <c r="L1390" i="2" s="1"/>
  <c r="I1391" i="2"/>
  <c r="L1391" i="2" s="1"/>
  <c r="I1392" i="2"/>
  <c r="L1392" i="2" s="1"/>
  <c r="I1393" i="2"/>
  <c r="L1393" i="2" s="1"/>
  <c r="I1394" i="2"/>
  <c r="L1394" i="2" s="1"/>
  <c r="I1395" i="2"/>
  <c r="L1395" i="2" s="1"/>
  <c r="I1396" i="2"/>
  <c r="L1396" i="2" s="1"/>
  <c r="I1397" i="2"/>
  <c r="L1397" i="2" s="1"/>
  <c r="I1398" i="2"/>
  <c r="L1398" i="2" s="1"/>
  <c r="I1399" i="2"/>
  <c r="L1399" i="2" s="1"/>
  <c r="I1400" i="2"/>
  <c r="L1400" i="2" s="1"/>
  <c r="I1401" i="2"/>
  <c r="L1401" i="2" s="1"/>
  <c r="I1402" i="2"/>
  <c r="L1402" i="2" s="1"/>
  <c r="I1403" i="2"/>
  <c r="L1403" i="2" s="1"/>
  <c r="I1404" i="2"/>
  <c r="L1404" i="2" s="1"/>
  <c r="I1405" i="2"/>
  <c r="L1405" i="2" s="1"/>
  <c r="I1406" i="2"/>
  <c r="L1406" i="2" s="1"/>
  <c r="I1407" i="2"/>
  <c r="L1407" i="2" s="1"/>
  <c r="I1408" i="2"/>
  <c r="L1408" i="2" s="1"/>
  <c r="I1409" i="2"/>
  <c r="L1409" i="2" s="1"/>
  <c r="I1410" i="2"/>
  <c r="L1410" i="2" s="1"/>
  <c r="I1411" i="2"/>
  <c r="L1411" i="2" s="1"/>
  <c r="I1412" i="2"/>
  <c r="L1412" i="2" s="1"/>
  <c r="I1413" i="2"/>
  <c r="L1413" i="2" s="1"/>
  <c r="I1414" i="2"/>
  <c r="L1414" i="2" s="1"/>
  <c r="I1415" i="2"/>
  <c r="L1415" i="2" s="1"/>
  <c r="I1416" i="2"/>
  <c r="L1416" i="2" s="1"/>
  <c r="I1417" i="2"/>
  <c r="L1417" i="2" s="1"/>
  <c r="I1418" i="2"/>
  <c r="L1418" i="2" s="1"/>
  <c r="I1419" i="2"/>
  <c r="L1419" i="2" s="1"/>
  <c r="I1420" i="2"/>
  <c r="L1420" i="2" s="1"/>
  <c r="I1421" i="2"/>
  <c r="L1421" i="2" s="1"/>
  <c r="I1422" i="2"/>
  <c r="L1422" i="2" s="1"/>
  <c r="I1423" i="2"/>
  <c r="L1423" i="2" s="1"/>
  <c r="I1424" i="2"/>
  <c r="L1424" i="2" s="1"/>
  <c r="I1425" i="2"/>
  <c r="L1425" i="2" s="1"/>
  <c r="I1426" i="2"/>
  <c r="L1426" i="2" s="1"/>
  <c r="I1427" i="2"/>
  <c r="L1427" i="2" s="1"/>
  <c r="I1428" i="2"/>
  <c r="L1428" i="2" s="1"/>
  <c r="I1429" i="2"/>
  <c r="L1429" i="2" s="1"/>
  <c r="I1430" i="2"/>
  <c r="L1430" i="2" s="1"/>
  <c r="I1431" i="2"/>
  <c r="L1431" i="2" s="1"/>
  <c r="I1432" i="2"/>
  <c r="L1432" i="2" s="1"/>
  <c r="I1433" i="2"/>
  <c r="L1433" i="2" s="1"/>
  <c r="I1434" i="2"/>
  <c r="L1434" i="2" s="1"/>
  <c r="I1435" i="2"/>
  <c r="L1435" i="2" s="1"/>
  <c r="I1436" i="2"/>
  <c r="L1436" i="2" s="1"/>
  <c r="I1437" i="2"/>
  <c r="L1437" i="2" s="1"/>
  <c r="I1438" i="2"/>
  <c r="L1438" i="2" s="1"/>
  <c r="I1439" i="2"/>
  <c r="L1439" i="2" s="1"/>
  <c r="I1440" i="2"/>
  <c r="L1440" i="2" s="1"/>
  <c r="I1441" i="2"/>
  <c r="L1441" i="2" s="1"/>
  <c r="I1442" i="2"/>
  <c r="L1442" i="2" s="1"/>
  <c r="I1443" i="2"/>
  <c r="L1443" i="2" s="1"/>
  <c r="I1444" i="2"/>
  <c r="L1444" i="2" s="1"/>
  <c r="I1445" i="2"/>
  <c r="L1445" i="2" s="1"/>
  <c r="I1446" i="2"/>
  <c r="L1446" i="2" s="1"/>
  <c r="I1447" i="2"/>
  <c r="L1447" i="2" s="1"/>
  <c r="I1448" i="2"/>
  <c r="L1448" i="2" s="1"/>
  <c r="I1449" i="2"/>
  <c r="L1449" i="2" s="1"/>
  <c r="I1450" i="2"/>
  <c r="L1450" i="2" s="1"/>
  <c r="I1451" i="2"/>
  <c r="L1451" i="2" s="1"/>
  <c r="I1452" i="2"/>
  <c r="L1452" i="2" s="1"/>
  <c r="I1453" i="2"/>
  <c r="L1453" i="2" s="1"/>
  <c r="I1454" i="2"/>
  <c r="L1454" i="2" s="1"/>
  <c r="I1455" i="2"/>
  <c r="L1455" i="2" s="1"/>
  <c r="I1456" i="2"/>
  <c r="L1456" i="2" s="1"/>
  <c r="I1457" i="2"/>
  <c r="L1457" i="2" s="1"/>
  <c r="I1458" i="2"/>
  <c r="L1458" i="2" s="1"/>
  <c r="I1459" i="2"/>
  <c r="L1459" i="2" s="1"/>
  <c r="I1460" i="2"/>
  <c r="L1460" i="2" s="1"/>
  <c r="I1461" i="2"/>
  <c r="L1461" i="2" s="1"/>
  <c r="I1462" i="2"/>
  <c r="L1462" i="2" s="1"/>
  <c r="I1463" i="2"/>
  <c r="L1463" i="2" s="1"/>
  <c r="I1464" i="2"/>
  <c r="L1464" i="2" s="1"/>
  <c r="I1465" i="2"/>
  <c r="L1465" i="2" s="1"/>
  <c r="I1466" i="2"/>
  <c r="L1466" i="2" s="1"/>
  <c r="I1467" i="2"/>
  <c r="L1467" i="2" s="1"/>
  <c r="I1468" i="2"/>
  <c r="L1468" i="2" s="1"/>
  <c r="I1469" i="2"/>
  <c r="L1469" i="2" s="1"/>
  <c r="I1470" i="2"/>
  <c r="L1470" i="2" s="1"/>
  <c r="I1471" i="2"/>
  <c r="L1471" i="2" s="1"/>
  <c r="I1472" i="2"/>
  <c r="L1472" i="2" s="1"/>
  <c r="I1473" i="2"/>
  <c r="L1473" i="2" s="1"/>
  <c r="I1474" i="2"/>
  <c r="L1474" i="2" s="1"/>
  <c r="I1475" i="2"/>
  <c r="L1475" i="2" s="1"/>
  <c r="I1476" i="2"/>
  <c r="L1476" i="2" s="1"/>
  <c r="I1477" i="2"/>
  <c r="L1477" i="2" s="1"/>
  <c r="I1478" i="2"/>
  <c r="L1478" i="2" s="1"/>
  <c r="I1479" i="2"/>
  <c r="L1479" i="2" s="1"/>
  <c r="I1480" i="2"/>
  <c r="L1480" i="2" s="1"/>
  <c r="I1481" i="2"/>
  <c r="L1481" i="2" s="1"/>
  <c r="I1482" i="2"/>
  <c r="L1482" i="2" s="1"/>
  <c r="I1483" i="2"/>
  <c r="L1483" i="2" s="1"/>
  <c r="I1484" i="2"/>
  <c r="L1484" i="2" s="1"/>
  <c r="I1485" i="2"/>
  <c r="L1485" i="2" s="1"/>
  <c r="I1486" i="2"/>
  <c r="L1486" i="2" s="1"/>
  <c r="I1487" i="2"/>
  <c r="L1487" i="2" s="1"/>
  <c r="I1488" i="2"/>
  <c r="L1488" i="2" s="1"/>
  <c r="I1489" i="2"/>
  <c r="L1489" i="2" s="1"/>
  <c r="I1490" i="2"/>
  <c r="L1490" i="2" s="1"/>
  <c r="I1491" i="2"/>
  <c r="L1491" i="2" s="1"/>
  <c r="I1492" i="2"/>
  <c r="L1492" i="2" s="1"/>
  <c r="I1493" i="2"/>
  <c r="L1493" i="2" s="1"/>
  <c r="I1494" i="2"/>
  <c r="L1494" i="2" s="1"/>
  <c r="I1495" i="2"/>
  <c r="L1495" i="2" s="1"/>
  <c r="I1496" i="2"/>
  <c r="L1496" i="2" s="1"/>
  <c r="I1497" i="2"/>
  <c r="L1497" i="2" s="1"/>
  <c r="I1498" i="2"/>
  <c r="L1498" i="2" s="1"/>
  <c r="I1499" i="2"/>
  <c r="L1499" i="2" s="1"/>
  <c r="I1500" i="2"/>
  <c r="L1500" i="2" s="1"/>
  <c r="I1501" i="2"/>
  <c r="L1501" i="2" s="1"/>
  <c r="I1502" i="2"/>
  <c r="L1502" i="2" s="1"/>
  <c r="I1503" i="2"/>
  <c r="L1503" i="2" s="1"/>
  <c r="I1504" i="2"/>
  <c r="L1504" i="2" s="1"/>
  <c r="I1505" i="2"/>
  <c r="L1505" i="2" s="1"/>
  <c r="I1506" i="2"/>
  <c r="L1506" i="2" s="1"/>
  <c r="I1507" i="2"/>
  <c r="L1507" i="2" s="1"/>
  <c r="I1508" i="2"/>
  <c r="L1508" i="2" s="1"/>
  <c r="I1509" i="2"/>
  <c r="L1509" i="2" s="1"/>
  <c r="I1510" i="2"/>
  <c r="L1510" i="2" s="1"/>
  <c r="I1511" i="2"/>
  <c r="L1511" i="2" s="1"/>
  <c r="I1512" i="2"/>
  <c r="L1512" i="2" s="1"/>
  <c r="I1513" i="2"/>
  <c r="L1513" i="2" s="1"/>
  <c r="I1514" i="2"/>
  <c r="L1514" i="2" s="1"/>
  <c r="I1515" i="2"/>
  <c r="L1515" i="2" s="1"/>
  <c r="I1516" i="2"/>
  <c r="L1516" i="2" s="1"/>
  <c r="I1517" i="2"/>
  <c r="L1517" i="2" s="1"/>
  <c r="I1518" i="2"/>
  <c r="L1518" i="2" s="1"/>
  <c r="I1519" i="2"/>
  <c r="L1519" i="2" s="1"/>
  <c r="I1520" i="2"/>
  <c r="L1520" i="2" s="1"/>
  <c r="I1521" i="2"/>
  <c r="L1521" i="2" s="1"/>
  <c r="I1522" i="2"/>
  <c r="L1522" i="2" s="1"/>
  <c r="I1523" i="2"/>
  <c r="L1523" i="2" s="1"/>
  <c r="I1524" i="2"/>
  <c r="L1524" i="2" s="1"/>
  <c r="I1525" i="2"/>
  <c r="L1525" i="2" s="1"/>
  <c r="I1526" i="2"/>
  <c r="L1526" i="2" s="1"/>
  <c r="I1527" i="2"/>
  <c r="L1527" i="2" s="1"/>
  <c r="I1528" i="2"/>
  <c r="L1528" i="2" s="1"/>
  <c r="I1529" i="2"/>
  <c r="L1529" i="2" s="1"/>
  <c r="I1530" i="2"/>
  <c r="L1530" i="2" s="1"/>
  <c r="I1531" i="2"/>
  <c r="L1531" i="2" s="1"/>
  <c r="I1532" i="2"/>
  <c r="L1532" i="2" s="1"/>
  <c r="I1533" i="2"/>
  <c r="L1533" i="2" s="1"/>
  <c r="I1534" i="2"/>
  <c r="L1534" i="2" s="1"/>
  <c r="I1535" i="2"/>
  <c r="L1535" i="2" s="1"/>
  <c r="I1536" i="2"/>
  <c r="L1536" i="2" s="1"/>
  <c r="I1537" i="2"/>
  <c r="L1537" i="2" s="1"/>
  <c r="I1538" i="2"/>
  <c r="L1538" i="2" s="1"/>
  <c r="I1539" i="2"/>
  <c r="L1539" i="2" s="1"/>
  <c r="I1540" i="2"/>
  <c r="L1540" i="2" s="1"/>
  <c r="I1541" i="2"/>
  <c r="L1541" i="2" s="1"/>
  <c r="I1542" i="2"/>
  <c r="L1542" i="2" s="1"/>
  <c r="I1543" i="2"/>
  <c r="L1543" i="2" s="1"/>
  <c r="I1544" i="2"/>
  <c r="L1544" i="2" s="1"/>
  <c r="I1545" i="2"/>
  <c r="L1545" i="2" s="1"/>
  <c r="I1546" i="2"/>
  <c r="L1546" i="2" s="1"/>
  <c r="I1547" i="2"/>
  <c r="L1547" i="2" s="1"/>
  <c r="I1548" i="2"/>
  <c r="L1548" i="2" s="1"/>
  <c r="I1549" i="2"/>
  <c r="L1549" i="2" s="1"/>
  <c r="I1550" i="2"/>
  <c r="L1550" i="2" s="1"/>
  <c r="I1551" i="2"/>
  <c r="L1551" i="2" s="1"/>
  <c r="I1552" i="2"/>
  <c r="L1552" i="2" s="1"/>
  <c r="I1553" i="2"/>
  <c r="L1553" i="2" s="1"/>
  <c r="I1554" i="2"/>
  <c r="L1554" i="2" s="1"/>
  <c r="I1555" i="2"/>
  <c r="L1555" i="2" s="1"/>
  <c r="I1556" i="2"/>
  <c r="L1556" i="2" s="1"/>
  <c r="I1557" i="2"/>
  <c r="L1557" i="2" s="1"/>
  <c r="I1558" i="2"/>
  <c r="L1558" i="2" s="1"/>
  <c r="I1559" i="2"/>
  <c r="L1559" i="2" s="1"/>
  <c r="I1560" i="2"/>
  <c r="L1560" i="2" s="1"/>
  <c r="I1561" i="2"/>
  <c r="L1561" i="2" s="1"/>
  <c r="I1562" i="2"/>
  <c r="L1562" i="2" s="1"/>
  <c r="I1563" i="2"/>
  <c r="L1563" i="2" s="1"/>
  <c r="I1564" i="2"/>
  <c r="L1564" i="2" s="1"/>
  <c r="I1565" i="2"/>
  <c r="L1565" i="2" s="1"/>
  <c r="I1566" i="2"/>
  <c r="L1566" i="2" s="1"/>
  <c r="I1567" i="2"/>
  <c r="L1567" i="2" s="1"/>
  <c r="I1568" i="2"/>
  <c r="L1568" i="2" s="1"/>
  <c r="I1569" i="2"/>
  <c r="L1569" i="2" s="1"/>
  <c r="I1570" i="2"/>
  <c r="L1570" i="2" s="1"/>
  <c r="I1571" i="2"/>
  <c r="L1571" i="2" s="1"/>
  <c r="I1572" i="2"/>
  <c r="L1572" i="2" s="1"/>
  <c r="I1573" i="2"/>
  <c r="L1573" i="2" s="1"/>
  <c r="I1574" i="2"/>
  <c r="L1574" i="2" s="1"/>
  <c r="I1575" i="2"/>
  <c r="L1575" i="2" s="1"/>
  <c r="I1576" i="2"/>
  <c r="L1576" i="2" s="1"/>
  <c r="I1577" i="2"/>
  <c r="L1577" i="2" s="1"/>
  <c r="I1578" i="2"/>
  <c r="L1578" i="2" s="1"/>
  <c r="I1579" i="2"/>
  <c r="L1579" i="2" s="1"/>
  <c r="I1580" i="2"/>
  <c r="L1580" i="2" s="1"/>
  <c r="I1581" i="2"/>
  <c r="L1581" i="2" s="1"/>
  <c r="I1582" i="2"/>
  <c r="L1582" i="2" s="1"/>
  <c r="I1583" i="2"/>
  <c r="L1583" i="2" s="1"/>
  <c r="I1584" i="2"/>
  <c r="L1584" i="2" s="1"/>
  <c r="I1585" i="2"/>
  <c r="L1585" i="2" s="1"/>
  <c r="I1586" i="2"/>
  <c r="L1586" i="2" s="1"/>
  <c r="I1587" i="2"/>
  <c r="L1587" i="2" s="1"/>
  <c r="I1588" i="2"/>
  <c r="L1588" i="2" s="1"/>
  <c r="I1589" i="2"/>
  <c r="L1589" i="2" s="1"/>
  <c r="I1590" i="2"/>
  <c r="L1590" i="2" s="1"/>
  <c r="I1591" i="2"/>
  <c r="L1591" i="2" s="1"/>
  <c r="I1592" i="2"/>
  <c r="L1592" i="2" s="1"/>
  <c r="I1593" i="2"/>
  <c r="L1593" i="2" s="1"/>
  <c r="I1594" i="2"/>
  <c r="L1594" i="2" s="1"/>
  <c r="I1595" i="2"/>
  <c r="L1595" i="2" s="1"/>
  <c r="I1596" i="2"/>
  <c r="L1596" i="2" s="1"/>
  <c r="I1597" i="2"/>
  <c r="L1597" i="2" s="1"/>
  <c r="I1598" i="2"/>
  <c r="L1598" i="2" s="1"/>
  <c r="I1599" i="2"/>
  <c r="L1599" i="2" s="1"/>
  <c r="I1600" i="2"/>
  <c r="L1600" i="2" s="1"/>
  <c r="I1601" i="2"/>
  <c r="L1601" i="2" s="1"/>
  <c r="I1602" i="2"/>
  <c r="L1602" i="2" s="1"/>
  <c r="I1603" i="2"/>
  <c r="L1603" i="2" s="1"/>
  <c r="I1604" i="2"/>
  <c r="L1604" i="2" s="1"/>
  <c r="I1605" i="2"/>
  <c r="L1605" i="2" s="1"/>
  <c r="I1606" i="2"/>
  <c r="L1606" i="2" s="1"/>
  <c r="I1607" i="2"/>
  <c r="L1607" i="2" s="1"/>
  <c r="I1608" i="2"/>
  <c r="L1608" i="2" s="1"/>
  <c r="I1609" i="2"/>
  <c r="L1609" i="2" s="1"/>
  <c r="I1610" i="2"/>
  <c r="L1610" i="2" s="1"/>
  <c r="I1611" i="2"/>
  <c r="L1611" i="2" s="1"/>
  <c r="I1612" i="2"/>
  <c r="L1612" i="2" s="1"/>
  <c r="I1613" i="2"/>
  <c r="L1613" i="2" s="1"/>
  <c r="I1614" i="2"/>
  <c r="L1614" i="2" s="1"/>
  <c r="I1615" i="2"/>
  <c r="L1615" i="2" s="1"/>
  <c r="I1616" i="2"/>
  <c r="L1616" i="2" s="1"/>
  <c r="I1617" i="2"/>
  <c r="L1617" i="2" s="1"/>
  <c r="I1618" i="2"/>
  <c r="L1618" i="2" s="1"/>
  <c r="I1619" i="2"/>
  <c r="L1619" i="2" s="1"/>
  <c r="I1620" i="2"/>
  <c r="L1620" i="2" s="1"/>
  <c r="I1621" i="2"/>
  <c r="L1621" i="2" s="1"/>
  <c r="I1622" i="2"/>
  <c r="L1622" i="2" s="1"/>
  <c r="I1623" i="2"/>
  <c r="L1623" i="2" s="1"/>
  <c r="I1624" i="2"/>
  <c r="L1624" i="2" s="1"/>
  <c r="I1625" i="2"/>
  <c r="L1625" i="2" s="1"/>
  <c r="I1626" i="2"/>
  <c r="L1626" i="2" s="1"/>
  <c r="I1627" i="2"/>
  <c r="L1627" i="2" s="1"/>
  <c r="I1628" i="2"/>
  <c r="L1628" i="2" s="1"/>
  <c r="I1629" i="2"/>
  <c r="L1629" i="2" s="1"/>
  <c r="I1630" i="2"/>
  <c r="L1630" i="2" s="1"/>
  <c r="I1631" i="2"/>
  <c r="L1631" i="2" s="1"/>
  <c r="I1632" i="2"/>
  <c r="L1632" i="2" s="1"/>
  <c r="I1633" i="2"/>
  <c r="L1633" i="2" s="1"/>
  <c r="I1634" i="2"/>
  <c r="L1634" i="2" s="1"/>
  <c r="I1635" i="2"/>
  <c r="L1635" i="2" s="1"/>
  <c r="I1636" i="2"/>
  <c r="L1636" i="2" s="1"/>
  <c r="I1637" i="2"/>
  <c r="L1637" i="2" s="1"/>
  <c r="I1638" i="2"/>
  <c r="L1638" i="2" s="1"/>
  <c r="I1639" i="2"/>
  <c r="L1639" i="2" s="1"/>
  <c r="I1640" i="2"/>
  <c r="L1640" i="2" s="1"/>
  <c r="I1641" i="2"/>
  <c r="L1641" i="2" s="1"/>
  <c r="I1642" i="2"/>
  <c r="L1642" i="2" s="1"/>
  <c r="I1643" i="2"/>
  <c r="L1643" i="2" s="1"/>
  <c r="I1644" i="2"/>
  <c r="L1644" i="2" s="1"/>
  <c r="I1645" i="2"/>
  <c r="L1645" i="2" s="1"/>
  <c r="I1646" i="2"/>
  <c r="L1646" i="2" s="1"/>
  <c r="I1647" i="2"/>
  <c r="L1647" i="2" s="1"/>
  <c r="I1648" i="2"/>
  <c r="L1648" i="2" s="1"/>
  <c r="I1649" i="2"/>
  <c r="L1649" i="2" s="1"/>
  <c r="I1650" i="2"/>
  <c r="L1650" i="2" s="1"/>
  <c r="I1651" i="2"/>
  <c r="L1651" i="2" s="1"/>
  <c r="I1652" i="2"/>
  <c r="L1652" i="2" s="1"/>
  <c r="I1653" i="2"/>
  <c r="L1653" i="2" s="1"/>
  <c r="I1654" i="2"/>
  <c r="L1654" i="2" s="1"/>
  <c r="I1655" i="2"/>
  <c r="L1655" i="2" s="1"/>
  <c r="I1656" i="2"/>
  <c r="L1656" i="2" s="1"/>
  <c r="I1657" i="2"/>
  <c r="L1657" i="2" s="1"/>
  <c r="I1658" i="2"/>
  <c r="L1658" i="2" s="1"/>
  <c r="I1659" i="2"/>
  <c r="L1659" i="2" s="1"/>
  <c r="I1660" i="2"/>
  <c r="L1660" i="2" s="1"/>
  <c r="I1661" i="2"/>
  <c r="L1661" i="2" s="1"/>
  <c r="I1662" i="2"/>
  <c r="L1662" i="2" s="1"/>
  <c r="I1663" i="2"/>
  <c r="L1663" i="2" s="1"/>
  <c r="I1664" i="2"/>
  <c r="L1664" i="2" s="1"/>
  <c r="I1665" i="2"/>
  <c r="L1665" i="2" s="1"/>
  <c r="I1666" i="2"/>
  <c r="L1666" i="2" s="1"/>
  <c r="I1667" i="2"/>
  <c r="L1667" i="2" s="1"/>
  <c r="I1668" i="2"/>
  <c r="L1668" i="2" s="1"/>
  <c r="I1669" i="2"/>
  <c r="L1669" i="2" s="1"/>
  <c r="I1670" i="2"/>
  <c r="L1670" i="2" s="1"/>
  <c r="I1671" i="2"/>
  <c r="L1671" i="2" s="1"/>
  <c r="I1672" i="2"/>
  <c r="L1672" i="2" s="1"/>
  <c r="I1673" i="2"/>
  <c r="L1673" i="2" s="1"/>
  <c r="I1674" i="2"/>
  <c r="L1674" i="2" s="1"/>
  <c r="I1675" i="2"/>
  <c r="L1675" i="2" s="1"/>
  <c r="I1676" i="2"/>
  <c r="L1676" i="2" s="1"/>
  <c r="I1677" i="2"/>
  <c r="L1677" i="2" s="1"/>
  <c r="I1678" i="2"/>
  <c r="L1678" i="2" s="1"/>
  <c r="I1679" i="2"/>
  <c r="L1679" i="2" s="1"/>
  <c r="I1680" i="2"/>
  <c r="L1680" i="2" s="1"/>
  <c r="I1681" i="2"/>
  <c r="L1681" i="2" s="1"/>
  <c r="I1682" i="2"/>
  <c r="L1682" i="2" s="1"/>
  <c r="I1683" i="2"/>
  <c r="L1683" i="2" s="1"/>
  <c r="I1684" i="2"/>
  <c r="L1684" i="2" s="1"/>
  <c r="I1685" i="2"/>
  <c r="L1685" i="2" s="1"/>
  <c r="I1686" i="2"/>
  <c r="L1686" i="2" s="1"/>
  <c r="I1687" i="2"/>
  <c r="L1687" i="2" s="1"/>
  <c r="I1688" i="2"/>
  <c r="L1688" i="2" s="1"/>
  <c r="I1689" i="2"/>
  <c r="L1689" i="2" s="1"/>
  <c r="I1690" i="2"/>
  <c r="L1690" i="2" s="1"/>
  <c r="I1691" i="2"/>
  <c r="L1691" i="2" s="1"/>
  <c r="I1692" i="2"/>
  <c r="L1692" i="2" s="1"/>
  <c r="I1693" i="2"/>
  <c r="L1693" i="2" s="1"/>
  <c r="I1694" i="2"/>
  <c r="L1694" i="2" s="1"/>
  <c r="I1695" i="2"/>
  <c r="L1695" i="2" s="1"/>
  <c r="I1696" i="2"/>
  <c r="L1696" i="2" s="1"/>
  <c r="I1697" i="2"/>
  <c r="L1697" i="2" s="1"/>
  <c r="I1698" i="2"/>
  <c r="L1698" i="2" s="1"/>
  <c r="I1699" i="2"/>
  <c r="L1699" i="2" s="1"/>
  <c r="I1700" i="2"/>
  <c r="L1700" i="2" s="1"/>
  <c r="I1701" i="2"/>
  <c r="L1701" i="2" s="1"/>
  <c r="I1702" i="2"/>
  <c r="L1702" i="2" s="1"/>
  <c r="I1703" i="2"/>
  <c r="L1703" i="2" s="1"/>
  <c r="I1704" i="2"/>
  <c r="L1704" i="2" s="1"/>
  <c r="I1705" i="2"/>
  <c r="L1705" i="2" s="1"/>
  <c r="I1706" i="2"/>
  <c r="L1706" i="2" s="1"/>
  <c r="I1707" i="2"/>
  <c r="L1707" i="2" s="1"/>
  <c r="I1708" i="2"/>
  <c r="L1708" i="2" s="1"/>
  <c r="I1709" i="2"/>
  <c r="L1709" i="2" s="1"/>
  <c r="I1710" i="2"/>
  <c r="L1710" i="2" s="1"/>
  <c r="I1711" i="2"/>
  <c r="L1711" i="2" s="1"/>
  <c r="I1712" i="2"/>
  <c r="L1712" i="2" s="1"/>
  <c r="I1713" i="2"/>
  <c r="L1713" i="2" s="1"/>
  <c r="I1714" i="2"/>
  <c r="L1714" i="2" s="1"/>
  <c r="I1715" i="2"/>
  <c r="L1715" i="2" s="1"/>
  <c r="I1716" i="2"/>
  <c r="L1716" i="2" s="1"/>
  <c r="I1717" i="2"/>
  <c r="L1717" i="2" s="1"/>
  <c r="I1718" i="2"/>
  <c r="L1718" i="2" s="1"/>
  <c r="I1719" i="2"/>
  <c r="L1719" i="2" s="1"/>
  <c r="I1720" i="2"/>
  <c r="L1720" i="2" s="1"/>
  <c r="I1721" i="2"/>
  <c r="L1721" i="2" s="1"/>
  <c r="I1722" i="2"/>
  <c r="L1722" i="2" s="1"/>
  <c r="I1723" i="2"/>
  <c r="L1723" i="2" s="1"/>
  <c r="I1724" i="2"/>
  <c r="L1724" i="2" s="1"/>
  <c r="I1725" i="2"/>
  <c r="L1725" i="2" s="1"/>
  <c r="I1726" i="2"/>
  <c r="L1726" i="2" s="1"/>
  <c r="I1727" i="2"/>
  <c r="L1727" i="2" s="1"/>
  <c r="I1728" i="2"/>
  <c r="L1728" i="2" s="1"/>
  <c r="I1729" i="2"/>
  <c r="L1729" i="2" s="1"/>
  <c r="I1730" i="2"/>
  <c r="L1730" i="2" s="1"/>
  <c r="I1731" i="2"/>
  <c r="L1731" i="2" s="1"/>
  <c r="I1732" i="2"/>
  <c r="L1732" i="2" s="1"/>
  <c r="I1733" i="2"/>
  <c r="L1733" i="2" s="1"/>
  <c r="I1734" i="2"/>
  <c r="L1734" i="2" s="1"/>
  <c r="I1735" i="2"/>
  <c r="L1735" i="2" s="1"/>
  <c r="I1736" i="2"/>
  <c r="L1736" i="2" s="1"/>
  <c r="I1737" i="2"/>
  <c r="L1737" i="2" s="1"/>
  <c r="I1738" i="2"/>
  <c r="L1738" i="2" s="1"/>
  <c r="I1739" i="2"/>
  <c r="L1739" i="2" s="1"/>
  <c r="I1740" i="2"/>
  <c r="L1740" i="2" s="1"/>
  <c r="I1741" i="2"/>
  <c r="L1741" i="2" s="1"/>
  <c r="I1742" i="2"/>
  <c r="L1742" i="2" s="1"/>
  <c r="I1743" i="2"/>
  <c r="L1743" i="2" s="1"/>
  <c r="I1744" i="2"/>
  <c r="L1744" i="2" s="1"/>
  <c r="I1745" i="2"/>
  <c r="L1745" i="2" s="1"/>
  <c r="I1746" i="2"/>
  <c r="L1746" i="2" s="1"/>
  <c r="I1747" i="2"/>
  <c r="L1747" i="2" s="1"/>
  <c r="I1748" i="2"/>
  <c r="L1748" i="2" s="1"/>
  <c r="I1749" i="2"/>
  <c r="L1749" i="2" s="1"/>
  <c r="I1750" i="2"/>
  <c r="L1750" i="2" s="1"/>
  <c r="I1751" i="2"/>
  <c r="L1751" i="2" s="1"/>
  <c r="I1752" i="2"/>
  <c r="L1752" i="2" s="1"/>
  <c r="I1753" i="2"/>
  <c r="L1753" i="2" s="1"/>
  <c r="I1754" i="2"/>
  <c r="L1754" i="2" s="1"/>
  <c r="I1755" i="2"/>
  <c r="L1755" i="2" s="1"/>
  <c r="I1756" i="2"/>
  <c r="L1756" i="2" s="1"/>
  <c r="I1757" i="2"/>
  <c r="L1757" i="2" s="1"/>
  <c r="I1758" i="2"/>
  <c r="L1758" i="2" s="1"/>
  <c r="I1759" i="2"/>
  <c r="L1759" i="2" s="1"/>
  <c r="I1760" i="2"/>
  <c r="L1760" i="2" s="1"/>
  <c r="I1761" i="2"/>
  <c r="L1761" i="2" s="1"/>
  <c r="I1762" i="2"/>
  <c r="L1762" i="2" s="1"/>
  <c r="I1763" i="2"/>
  <c r="L1763" i="2" s="1"/>
  <c r="I1764" i="2"/>
  <c r="L1764" i="2" s="1"/>
  <c r="I1765" i="2"/>
  <c r="L1765" i="2" s="1"/>
  <c r="I1766" i="2"/>
  <c r="L1766" i="2" s="1"/>
  <c r="I1767" i="2"/>
  <c r="L1767" i="2" s="1"/>
  <c r="I1768" i="2"/>
  <c r="L1768" i="2" s="1"/>
  <c r="I1769" i="2"/>
  <c r="L1769" i="2" s="1"/>
  <c r="I1770" i="2"/>
  <c r="L1770" i="2" s="1"/>
  <c r="I1771" i="2"/>
  <c r="L1771" i="2" s="1"/>
  <c r="I1772" i="2"/>
  <c r="L1772" i="2" s="1"/>
  <c r="I1773" i="2"/>
  <c r="L1773" i="2" s="1"/>
  <c r="I1774" i="2"/>
  <c r="L1774" i="2" s="1"/>
  <c r="I1775" i="2"/>
  <c r="L1775" i="2" s="1"/>
  <c r="I1776" i="2"/>
  <c r="L1776" i="2" s="1"/>
  <c r="I1777" i="2"/>
  <c r="L1777" i="2" s="1"/>
  <c r="I1778" i="2"/>
  <c r="L1778" i="2" s="1"/>
  <c r="I1779" i="2"/>
  <c r="L1779" i="2" s="1"/>
  <c r="I1780" i="2"/>
  <c r="L1780" i="2" s="1"/>
  <c r="I1781" i="2"/>
  <c r="L1781" i="2" s="1"/>
  <c r="I1782" i="2"/>
  <c r="L1782" i="2" s="1"/>
  <c r="I1783" i="2"/>
  <c r="L1783" i="2" s="1"/>
  <c r="I1784" i="2"/>
  <c r="L1784" i="2" s="1"/>
  <c r="I1785" i="2"/>
  <c r="L1785" i="2" s="1"/>
  <c r="I1786" i="2"/>
  <c r="L1786" i="2" s="1"/>
  <c r="I1787" i="2"/>
  <c r="L1787" i="2" s="1"/>
  <c r="I1788" i="2"/>
  <c r="L1788" i="2" s="1"/>
  <c r="I1789" i="2"/>
  <c r="L1789" i="2" s="1"/>
  <c r="I1790" i="2"/>
  <c r="L1790" i="2" s="1"/>
  <c r="I1791" i="2"/>
  <c r="L1791" i="2" s="1"/>
  <c r="I1792" i="2"/>
  <c r="L1792" i="2" s="1"/>
  <c r="I1793" i="2"/>
  <c r="L1793" i="2" s="1"/>
  <c r="I1794" i="2"/>
  <c r="L1794" i="2" s="1"/>
  <c r="I1795" i="2"/>
  <c r="L1795" i="2" s="1"/>
  <c r="I1796" i="2"/>
  <c r="L1796" i="2" s="1"/>
  <c r="I1797" i="2"/>
  <c r="L1797" i="2" s="1"/>
  <c r="I1798" i="2"/>
  <c r="L1798" i="2" s="1"/>
  <c r="I1799" i="2"/>
  <c r="L1799" i="2" s="1"/>
  <c r="I1800" i="2"/>
  <c r="L1800" i="2" s="1"/>
  <c r="I1801" i="2"/>
  <c r="L1801" i="2" s="1"/>
  <c r="I1802" i="2"/>
  <c r="L1802" i="2" s="1"/>
  <c r="I1803" i="2"/>
  <c r="L1803" i="2" s="1"/>
  <c r="I1804" i="2"/>
  <c r="L1804" i="2" s="1"/>
  <c r="I1805" i="2"/>
  <c r="L1805" i="2" s="1"/>
  <c r="I1806" i="2"/>
  <c r="L1806" i="2" s="1"/>
  <c r="I1807" i="2"/>
  <c r="L1807" i="2" s="1"/>
  <c r="I1808" i="2"/>
  <c r="L1808" i="2" s="1"/>
  <c r="I1809" i="2"/>
  <c r="L1809" i="2" s="1"/>
  <c r="I1810" i="2"/>
  <c r="L1810" i="2" s="1"/>
  <c r="I1811" i="2"/>
  <c r="L1811" i="2" s="1"/>
  <c r="I1812" i="2"/>
  <c r="L1812" i="2" s="1"/>
  <c r="I1813" i="2"/>
  <c r="L1813" i="2" s="1"/>
  <c r="I1814" i="2"/>
  <c r="L1814" i="2" s="1"/>
  <c r="I1815" i="2"/>
  <c r="L1815" i="2" s="1"/>
  <c r="I1816" i="2"/>
  <c r="L1816" i="2" s="1"/>
  <c r="I1817" i="2"/>
  <c r="L1817" i="2" s="1"/>
  <c r="I1818" i="2"/>
  <c r="L1818" i="2" s="1"/>
  <c r="I1819" i="2"/>
  <c r="L1819" i="2" s="1"/>
  <c r="I1820" i="2"/>
  <c r="L1820" i="2" s="1"/>
  <c r="I1821" i="2"/>
  <c r="L1821" i="2" s="1"/>
  <c r="I1822" i="2"/>
  <c r="L1822" i="2" s="1"/>
  <c r="I1823" i="2"/>
  <c r="L1823" i="2" s="1"/>
  <c r="I1824" i="2"/>
  <c r="L1824" i="2" s="1"/>
  <c r="I1825" i="2"/>
  <c r="L1825" i="2" s="1"/>
  <c r="I1826" i="2"/>
  <c r="L1826" i="2" s="1"/>
  <c r="I1827" i="2"/>
  <c r="L1827" i="2" s="1"/>
  <c r="I1828" i="2"/>
  <c r="L1828" i="2" s="1"/>
  <c r="I1829" i="2"/>
  <c r="L1829" i="2" s="1"/>
  <c r="I1830" i="2"/>
  <c r="L1830" i="2" s="1"/>
  <c r="I1831" i="2"/>
  <c r="L1831" i="2" s="1"/>
  <c r="I1832" i="2"/>
  <c r="L1832" i="2" s="1"/>
  <c r="I1833" i="2"/>
  <c r="L1833" i="2" s="1"/>
  <c r="I1834" i="2"/>
  <c r="L1834" i="2" s="1"/>
  <c r="I1835" i="2"/>
  <c r="L1835" i="2" s="1"/>
  <c r="I1836" i="2"/>
  <c r="L1836" i="2" s="1"/>
  <c r="I1837" i="2"/>
  <c r="L1837" i="2" s="1"/>
  <c r="I1838" i="2"/>
  <c r="L1838" i="2" s="1"/>
  <c r="I1839" i="2"/>
  <c r="L1839" i="2" s="1"/>
  <c r="I1840" i="2"/>
  <c r="L1840" i="2" s="1"/>
  <c r="I1841" i="2"/>
  <c r="L1841" i="2" s="1"/>
  <c r="I1842" i="2"/>
  <c r="L1842" i="2" s="1"/>
  <c r="I1843" i="2"/>
  <c r="L1843" i="2" s="1"/>
  <c r="I1844" i="2"/>
  <c r="L1844" i="2" s="1"/>
  <c r="I1845" i="2"/>
  <c r="L1845" i="2" s="1"/>
  <c r="I1846" i="2"/>
  <c r="L1846" i="2" s="1"/>
  <c r="I1847" i="2"/>
  <c r="L1847" i="2" s="1"/>
  <c r="I1848" i="2"/>
  <c r="L1848" i="2" s="1"/>
  <c r="I1849" i="2"/>
  <c r="L1849" i="2" s="1"/>
  <c r="I1850" i="2"/>
  <c r="L1850" i="2" s="1"/>
  <c r="I1851" i="2"/>
  <c r="L1851" i="2" s="1"/>
  <c r="I1852" i="2"/>
  <c r="L1852" i="2" s="1"/>
  <c r="I1853" i="2"/>
  <c r="L1853" i="2" s="1"/>
  <c r="I1854" i="2"/>
  <c r="L1854" i="2" s="1"/>
  <c r="I1855" i="2"/>
  <c r="L1855" i="2" s="1"/>
  <c r="I1856" i="2"/>
  <c r="L1856" i="2" s="1"/>
  <c r="I1857" i="2"/>
  <c r="L1857" i="2" s="1"/>
  <c r="I1858" i="2"/>
  <c r="L1858" i="2" s="1"/>
  <c r="I1859" i="2"/>
  <c r="L1859" i="2" s="1"/>
  <c r="I1860" i="2"/>
  <c r="L1860" i="2" s="1"/>
  <c r="I1861" i="2"/>
  <c r="L1861" i="2" s="1"/>
  <c r="I1862" i="2"/>
  <c r="L1862" i="2" s="1"/>
  <c r="I1863" i="2"/>
  <c r="L1863" i="2" s="1"/>
  <c r="I1864" i="2"/>
  <c r="L1864" i="2" s="1"/>
  <c r="I1865" i="2"/>
  <c r="L1865" i="2" s="1"/>
  <c r="I1866" i="2"/>
  <c r="L1866" i="2" s="1"/>
  <c r="I1867" i="2"/>
  <c r="L1867" i="2" s="1"/>
  <c r="I1868" i="2"/>
  <c r="L1868" i="2" s="1"/>
  <c r="I1869" i="2"/>
  <c r="L1869" i="2" s="1"/>
  <c r="I1870" i="2"/>
  <c r="L1870" i="2" s="1"/>
  <c r="I1871" i="2"/>
  <c r="L1871" i="2" s="1"/>
  <c r="I1872" i="2"/>
  <c r="L1872" i="2" s="1"/>
  <c r="I1873" i="2"/>
  <c r="L1873" i="2" s="1"/>
  <c r="I1874" i="2"/>
  <c r="L1874" i="2" s="1"/>
  <c r="I1875" i="2"/>
  <c r="L1875" i="2" s="1"/>
  <c r="I1876" i="2"/>
  <c r="L1876" i="2" s="1"/>
  <c r="I1877" i="2"/>
  <c r="L1877" i="2" s="1"/>
  <c r="I1878" i="2"/>
  <c r="L1878" i="2" s="1"/>
  <c r="I1879" i="2"/>
  <c r="L1879" i="2" s="1"/>
  <c r="I1880" i="2"/>
  <c r="L1880" i="2" s="1"/>
  <c r="I1881" i="2"/>
  <c r="L1881" i="2" s="1"/>
  <c r="I1882" i="2"/>
  <c r="L1882" i="2" s="1"/>
  <c r="I1883" i="2"/>
  <c r="L1883" i="2" s="1"/>
  <c r="I1884" i="2"/>
  <c r="L1884" i="2" s="1"/>
  <c r="I1885" i="2"/>
  <c r="L1885" i="2" s="1"/>
  <c r="I1886" i="2"/>
  <c r="L1886" i="2" s="1"/>
  <c r="I1887" i="2"/>
  <c r="L1887" i="2" s="1"/>
  <c r="I1888" i="2"/>
  <c r="L1888" i="2" s="1"/>
  <c r="I1889" i="2"/>
  <c r="L1889" i="2" s="1"/>
  <c r="I1890" i="2"/>
  <c r="L1890" i="2" s="1"/>
  <c r="I1891" i="2"/>
  <c r="L1891" i="2" s="1"/>
  <c r="I1892" i="2"/>
  <c r="L1892" i="2" s="1"/>
  <c r="I1893" i="2"/>
  <c r="L1893" i="2" s="1"/>
  <c r="I1894" i="2"/>
  <c r="L1894" i="2" s="1"/>
  <c r="I1895" i="2"/>
  <c r="L1895" i="2" s="1"/>
  <c r="I1896" i="2"/>
  <c r="L1896" i="2" s="1"/>
  <c r="I1897" i="2"/>
  <c r="L1897" i="2" s="1"/>
  <c r="I1898" i="2"/>
  <c r="L1898" i="2" s="1"/>
  <c r="I1899" i="2"/>
  <c r="L1899" i="2" s="1"/>
  <c r="I1900" i="2"/>
  <c r="L1900" i="2" s="1"/>
  <c r="I1901" i="2"/>
  <c r="L1901" i="2" s="1"/>
  <c r="I1902" i="2"/>
  <c r="L1902" i="2" s="1"/>
  <c r="I1903" i="2"/>
  <c r="L1903" i="2" s="1"/>
  <c r="I1904" i="2"/>
  <c r="L1904" i="2" s="1"/>
  <c r="I1905" i="2"/>
  <c r="L1905" i="2" s="1"/>
  <c r="I1906" i="2"/>
  <c r="L1906" i="2" s="1"/>
  <c r="I1907" i="2"/>
  <c r="L1907" i="2" s="1"/>
  <c r="I1908" i="2"/>
  <c r="L1908" i="2" s="1"/>
  <c r="I1909" i="2"/>
  <c r="L1909" i="2" s="1"/>
  <c r="I1910" i="2"/>
  <c r="L1910" i="2" s="1"/>
  <c r="I1911" i="2"/>
  <c r="L1911" i="2" s="1"/>
  <c r="I1912" i="2"/>
  <c r="L1912" i="2" s="1"/>
  <c r="I1913" i="2"/>
  <c r="L1913" i="2" s="1"/>
  <c r="I1914" i="2"/>
  <c r="L1914" i="2" s="1"/>
  <c r="I1915" i="2"/>
  <c r="L1915" i="2" s="1"/>
  <c r="I1916" i="2"/>
  <c r="L1916" i="2" s="1"/>
  <c r="I1917" i="2"/>
  <c r="L1917" i="2" s="1"/>
  <c r="I1918" i="2"/>
  <c r="L1918" i="2" s="1"/>
  <c r="I1919" i="2"/>
  <c r="L1919" i="2" s="1"/>
  <c r="I1920" i="2"/>
  <c r="L1920" i="2" s="1"/>
  <c r="I1921" i="2"/>
  <c r="L1921" i="2" s="1"/>
  <c r="I1922" i="2"/>
  <c r="L1922" i="2" s="1"/>
  <c r="I1923" i="2"/>
  <c r="L1923" i="2" s="1"/>
  <c r="I1924" i="2"/>
  <c r="L1924" i="2" s="1"/>
  <c r="I1925" i="2"/>
  <c r="L1925" i="2" s="1"/>
  <c r="I1926" i="2"/>
  <c r="L1926" i="2" s="1"/>
  <c r="I1927" i="2"/>
  <c r="L1927" i="2" s="1"/>
  <c r="I1928" i="2"/>
  <c r="L1928" i="2" s="1"/>
  <c r="I1929" i="2"/>
  <c r="L1929" i="2" s="1"/>
  <c r="I1930" i="2"/>
  <c r="L1930" i="2" s="1"/>
  <c r="I1931" i="2"/>
  <c r="L1931" i="2" s="1"/>
  <c r="I1932" i="2"/>
  <c r="L1932" i="2" s="1"/>
  <c r="I1933" i="2"/>
  <c r="L1933" i="2" s="1"/>
  <c r="I1934" i="2"/>
  <c r="L1934" i="2" s="1"/>
  <c r="I1935" i="2"/>
  <c r="L1935" i="2" s="1"/>
  <c r="I1936" i="2"/>
  <c r="L1936" i="2" s="1"/>
  <c r="I1937" i="2"/>
  <c r="L1937" i="2" s="1"/>
  <c r="I1938" i="2"/>
  <c r="L1938" i="2" s="1"/>
  <c r="I1939" i="2"/>
  <c r="L1939" i="2" s="1"/>
  <c r="I1940" i="2"/>
  <c r="L1940" i="2" s="1"/>
  <c r="I1941" i="2"/>
  <c r="L1941" i="2" s="1"/>
  <c r="I1942" i="2"/>
  <c r="L1942" i="2" s="1"/>
  <c r="I1943" i="2"/>
  <c r="L1943" i="2" s="1"/>
  <c r="I1944" i="2"/>
  <c r="L1944" i="2" s="1"/>
  <c r="I1945" i="2"/>
  <c r="L1945" i="2" s="1"/>
  <c r="I1946" i="2"/>
  <c r="L1946" i="2" s="1"/>
  <c r="I1947" i="2"/>
  <c r="L1947" i="2" s="1"/>
  <c r="I1948" i="2"/>
  <c r="L1948" i="2" s="1"/>
  <c r="I1949" i="2"/>
  <c r="L1949" i="2" s="1"/>
  <c r="I1950" i="2"/>
  <c r="L1950" i="2" s="1"/>
  <c r="I1951" i="2"/>
  <c r="L1951" i="2" s="1"/>
  <c r="I1952" i="2"/>
  <c r="L1952" i="2" s="1"/>
  <c r="I1953" i="2"/>
  <c r="L1953" i="2" s="1"/>
  <c r="I1954" i="2"/>
  <c r="L1954" i="2" s="1"/>
  <c r="I1955" i="2"/>
  <c r="L1955" i="2" s="1"/>
  <c r="I1956" i="2"/>
  <c r="L1956" i="2" s="1"/>
  <c r="I1957" i="2"/>
  <c r="L1957" i="2" s="1"/>
  <c r="I1958" i="2"/>
  <c r="L1958" i="2" s="1"/>
  <c r="I1959" i="2"/>
  <c r="L1959" i="2" s="1"/>
  <c r="I1960" i="2"/>
  <c r="L1960" i="2" s="1"/>
  <c r="I1961" i="2"/>
  <c r="L1961" i="2" s="1"/>
  <c r="I1962" i="2"/>
  <c r="L1962" i="2" s="1"/>
  <c r="I1963" i="2"/>
  <c r="L1963" i="2" s="1"/>
  <c r="I1964" i="2"/>
  <c r="L1964" i="2" s="1"/>
  <c r="I1965" i="2"/>
  <c r="L1965" i="2" s="1"/>
  <c r="I1966" i="2"/>
  <c r="L1966" i="2" s="1"/>
  <c r="I1967" i="2"/>
  <c r="L1967" i="2" s="1"/>
  <c r="I1968" i="2"/>
  <c r="L1968" i="2" s="1"/>
  <c r="I1969" i="2"/>
  <c r="L1969" i="2" s="1"/>
  <c r="I1970" i="2"/>
  <c r="L1970" i="2" s="1"/>
  <c r="I1971" i="2"/>
  <c r="L1971" i="2" s="1"/>
  <c r="I1972" i="2"/>
  <c r="L1972" i="2" s="1"/>
  <c r="I1973" i="2"/>
  <c r="L1973" i="2" s="1"/>
  <c r="I1974" i="2"/>
  <c r="L1974" i="2" s="1"/>
  <c r="I1975" i="2"/>
  <c r="L1975" i="2" s="1"/>
  <c r="I1976" i="2"/>
  <c r="L1976" i="2" s="1"/>
  <c r="I1977" i="2"/>
  <c r="L1977" i="2" s="1"/>
  <c r="I1978" i="2"/>
  <c r="L1978" i="2" s="1"/>
  <c r="I1979" i="2"/>
  <c r="L1979" i="2" s="1"/>
  <c r="I1980" i="2"/>
  <c r="L1980" i="2" s="1"/>
  <c r="I1981" i="2"/>
  <c r="L1981" i="2" s="1"/>
  <c r="I1982" i="2"/>
  <c r="L1982" i="2" s="1"/>
  <c r="I1983" i="2"/>
  <c r="L1983" i="2" s="1"/>
  <c r="I1984" i="2"/>
  <c r="L1984" i="2" s="1"/>
  <c r="I1985" i="2"/>
  <c r="L1985" i="2" s="1"/>
  <c r="I1986" i="2"/>
  <c r="L1986" i="2" s="1"/>
  <c r="I1987" i="2"/>
  <c r="L1987" i="2" s="1"/>
  <c r="I1988" i="2"/>
  <c r="L1988" i="2" s="1"/>
  <c r="I1989" i="2"/>
  <c r="L1989" i="2" s="1"/>
  <c r="I1990" i="2"/>
  <c r="L1990" i="2" s="1"/>
  <c r="I1991" i="2"/>
  <c r="L1991" i="2" s="1"/>
  <c r="I1992" i="2"/>
  <c r="L1992" i="2" s="1"/>
  <c r="I1993" i="2"/>
  <c r="L1993" i="2" s="1"/>
  <c r="I1994" i="2"/>
  <c r="L1994" i="2" s="1"/>
  <c r="I1995" i="2"/>
  <c r="L1995" i="2" s="1"/>
  <c r="I1996" i="2"/>
  <c r="L1996" i="2" s="1"/>
  <c r="I1997" i="2"/>
  <c r="L1997" i="2" s="1"/>
  <c r="I1998" i="2"/>
  <c r="L1998" i="2" s="1"/>
  <c r="I1999" i="2"/>
  <c r="L1999" i="2" s="1"/>
  <c r="I2000" i="2"/>
  <c r="L2000" i="2" s="1"/>
  <c r="I2001" i="2"/>
  <c r="L2001" i="2" s="1"/>
  <c r="I2002" i="2"/>
  <c r="L2002" i="2" s="1"/>
  <c r="I2003" i="2"/>
  <c r="L2003" i="2" s="1"/>
  <c r="I2004" i="2"/>
  <c r="L2004" i="2" s="1"/>
  <c r="I2005" i="2"/>
  <c r="L2005" i="2" s="1"/>
  <c r="I2006" i="2"/>
  <c r="L2006" i="2" s="1"/>
  <c r="I2007" i="2"/>
  <c r="L2007" i="2" s="1"/>
  <c r="I2008" i="2"/>
  <c r="L2008" i="2" s="1"/>
  <c r="I2009" i="2"/>
  <c r="L2009" i="2" s="1"/>
  <c r="I2010" i="2"/>
  <c r="L2010" i="2" s="1"/>
  <c r="I2011" i="2"/>
  <c r="L2011" i="2" s="1"/>
  <c r="I2012" i="2"/>
  <c r="L2012" i="2" s="1"/>
  <c r="I2013" i="2"/>
  <c r="L2013" i="2" s="1"/>
  <c r="I2014" i="2"/>
  <c r="L2014" i="2" s="1"/>
  <c r="I2015" i="2"/>
  <c r="L2015" i="2" s="1"/>
  <c r="I2016" i="2"/>
  <c r="L2016" i="2" s="1"/>
  <c r="I2017" i="2"/>
  <c r="L2017" i="2" s="1"/>
  <c r="I2018" i="2"/>
  <c r="L2018" i="2" s="1"/>
  <c r="I2019" i="2"/>
  <c r="L2019" i="2" s="1"/>
  <c r="I2020" i="2"/>
  <c r="L2020" i="2" s="1"/>
  <c r="I2021" i="2"/>
  <c r="L2021" i="2" s="1"/>
  <c r="I2022" i="2"/>
  <c r="L2022" i="2" s="1"/>
  <c r="I2023" i="2"/>
  <c r="L2023" i="2" s="1"/>
  <c r="I2024" i="2"/>
  <c r="L2024" i="2" s="1"/>
  <c r="I2025" i="2"/>
  <c r="L2025" i="2" s="1"/>
  <c r="I2026" i="2"/>
  <c r="L2026" i="2" s="1"/>
  <c r="I2027" i="2"/>
  <c r="L2027" i="2" s="1"/>
  <c r="I2028" i="2"/>
  <c r="L2028" i="2" s="1"/>
  <c r="I2029" i="2"/>
  <c r="L2029" i="2" s="1"/>
  <c r="I2030" i="2"/>
  <c r="L2030" i="2" s="1"/>
  <c r="I2031" i="2"/>
  <c r="L2031" i="2" s="1"/>
  <c r="I2032" i="2"/>
  <c r="L2032" i="2" s="1"/>
  <c r="I2033" i="2"/>
  <c r="L2033" i="2" s="1"/>
  <c r="I2034" i="2"/>
  <c r="L2034" i="2" s="1"/>
  <c r="I2035" i="2"/>
  <c r="L2035" i="2" s="1"/>
  <c r="I2036" i="2"/>
  <c r="L2036" i="2" s="1"/>
  <c r="I2037" i="2"/>
  <c r="L2037" i="2" s="1"/>
  <c r="I2038" i="2"/>
  <c r="L2038" i="2" s="1"/>
  <c r="I2039" i="2"/>
  <c r="L2039" i="2" s="1"/>
  <c r="I2040" i="2"/>
  <c r="L2040" i="2" s="1"/>
  <c r="I2041" i="2"/>
  <c r="L2041" i="2" s="1"/>
  <c r="I2042" i="2"/>
  <c r="L2042" i="2" s="1"/>
  <c r="I2043" i="2"/>
  <c r="L2043" i="2" s="1"/>
  <c r="I2044" i="2"/>
  <c r="L2044" i="2" s="1"/>
  <c r="I2045" i="2"/>
  <c r="L2045" i="2" s="1"/>
  <c r="I2046" i="2"/>
  <c r="L2046" i="2" s="1"/>
  <c r="I2047" i="2"/>
  <c r="L2047" i="2" s="1"/>
  <c r="I2048" i="2"/>
  <c r="L2048" i="2" s="1"/>
  <c r="I2049" i="2"/>
  <c r="L2049" i="2" s="1"/>
  <c r="I2050" i="2"/>
  <c r="L2050" i="2" s="1"/>
  <c r="I2051" i="2"/>
  <c r="L2051" i="2" s="1"/>
  <c r="I2052" i="2"/>
  <c r="L2052" i="2" s="1"/>
  <c r="I2053" i="2"/>
  <c r="L2053" i="2" s="1"/>
  <c r="I2054" i="2"/>
  <c r="L2054" i="2" s="1"/>
  <c r="I2055" i="2"/>
  <c r="L2055" i="2" s="1"/>
  <c r="I2056" i="2"/>
  <c r="L2056" i="2" s="1"/>
  <c r="I2057" i="2"/>
  <c r="L2057" i="2" s="1"/>
  <c r="I2058" i="2"/>
  <c r="L2058" i="2" s="1"/>
  <c r="I2059" i="2"/>
  <c r="L2059" i="2" s="1"/>
  <c r="I2060" i="2"/>
  <c r="L2060" i="2" s="1"/>
  <c r="I2061" i="2"/>
  <c r="L2061" i="2" s="1"/>
  <c r="I2062" i="2"/>
  <c r="L2062" i="2" s="1"/>
  <c r="I2063" i="2"/>
  <c r="L2063" i="2" s="1"/>
  <c r="I2064" i="2"/>
  <c r="L2064" i="2" s="1"/>
  <c r="I2065" i="2"/>
  <c r="L2065" i="2" s="1"/>
  <c r="I2066" i="2"/>
  <c r="L2066" i="2" s="1"/>
  <c r="I2067" i="2"/>
  <c r="L2067" i="2" s="1"/>
  <c r="I2068" i="2"/>
  <c r="L2068" i="2" s="1"/>
  <c r="I2069" i="2"/>
  <c r="L2069" i="2" s="1"/>
  <c r="I2070" i="2"/>
  <c r="L2070" i="2" s="1"/>
  <c r="I2071" i="2"/>
  <c r="L2071" i="2" s="1"/>
  <c r="I2072" i="2"/>
  <c r="L2072" i="2" s="1"/>
  <c r="I2073" i="2"/>
  <c r="L2073" i="2" s="1"/>
  <c r="I2074" i="2"/>
  <c r="L2074" i="2" s="1"/>
  <c r="I2075" i="2"/>
  <c r="L2075" i="2" s="1"/>
  <c r="I2076" i="2"/>
  <c r="L2076" i="2" s="1"/>
  <c r="I2077" i="2"/>
  <c r="L2077" i="2" s="1"/>
  <c r="I2078" i="2"/>
  <c r="L2078" i="2" s="1"/>
  <c r="I2079" i="2"/>
  <c r="L2079" i="2" s="1"/>
  <c r="I2080" i="2"/>
  <c r="L2080" i="2" s="1"/>
  <c r="I2081" i="2"/>
  <c r="L2081" i="2" s="1"/>
  <c r="I2082" i="2"/>
  <c r="L2082" i="2" s="1"/>
  <c r="I2083" i="2"/>
  <c r="L2083" i="2" s="1"/>
  <c r="I2084" i="2"/>
  <c r="L2084" i="2" s="1"/>
  <c r="I2085" i="2"/>
  <c r="L2085" i="2" s="1"/>
  <c r="I2086" i="2"/>
  <c r="L2086" i="2" s="1"/>
  <c r="I2087" i="2"/>
  <c r="L2087" i="2" s="1"/>
  <c r="I2088" i="2"/>
  <c r="L2088" i="2" s="1"/>
  <c r="I2089" i="2"/>
  <c r="L2089" i="2" s="1"/>
  <c r="I2090" i="2"/>
  <c r="L2090" i="2" s="1"/>
  <c r="I2091" i="2"/>
  <c r="L2091" i="2" s="1"/>
  <c r="I2092" i="2"/>
  <c r="L2092" i="2" s="1"/>
  <c r="I2093" i="2"/>
  <c r="L2093" i="2" s="1"/>
  <c r="I2094" i="2"/>
  <c r="L2094" i="2" s="1"/>
  <c r="I2095" i="2"/>
  <c r="L2095" i="2" s="1"/>
  <c r="I2096" i="2"/>
  <c r="L2096" i="2" s="1"/>
  <c r="I2097" i="2"/>
  <c r="L2097" i="2" s="1"/>
  <c r="I2098" i="2"/>
  <c r="L2098" i="2" s="1"/>
  <c r="I2099" i="2"/>
  <c r="L2099" i="2" s="1"/>
  <c r="I2100" i="2"/>
  <c r="L2100" i="2" s="1"/>
  <c r="I2101" i="2"/>
  <c r="L2101" i="2" s="1"/>
  <c r="I2102" i="2"/>
  <c r="L2102" i="2" s="1"/>
  <c r="I2103" i="2"/>
  <c r="L2103" i="2" s="1"/>
  <c r="I2104" i="2"/>
  <c r="L2104" i="2" s="1"/>
  <c r="I2105" i="2"/>
  <c r="L2105" i="2" s="1"/>
  <c r="I2106" i="2"/>
  <c r="L2106" i="2" s="1"/>
  <c r="I2107" i="2"/>
  <c r="L2107" i="2" s="1"/>
  <c r="I2108" i="2"/>
  <c r="L2108" i="2" s="1"/>
  <c r="I2109" i="2"/>
  <c r="L2109" i="2" s="1"/>
  <c r="I2110" i="2"/>
  <c r="L2110" i="2" s="1"/>
  <c r="I2111" i="2"/>
  <c r="L2111" i="2" s="1"/>
  <c r="I2112" i="2"/>
  <c r="L2112" i="2" s="1"/>
  <c r="I2113" i="2"/>
  <c r="L2113" i="2" s="1"/>
  <c r="I2114" i="2"/>
  <c r="L2114" i="2" s="1"/>
  <c r="I2115" i="2"/>
  <c r="L2115" i="2" s="1"/>
  <c r="I2116" i="2"/>
  <c r="L2116" i="2" s="1"/>
  <c r="I2117" i="2"/>
  <c r="L2117" i="2" s="1"/>
  <c r="I2118" i="2"/>
  <c r="L2118" i="2" s="1"/>
  <c r="I2119" i="2"/>
  <c r="L2119" i="2" s="1"/>
  <c r="I2120" i="2"/>
  <c r="L2120" i="2" s="1"/>
  <c r="I2121" i="2"/>
  <c r="L2121" i="2" s="1"/>
  <c r="I2122" i="2"/>
  <c r="L2122" i="2" s="1"/>
  <c r="I2123" i="2"/>
  <c r="L2123" i="2" s="1"/>
  <c r="I2124" i="2"/>
  <c r="L2124" i="2" s="1"/>
  <c r="I2125" i="2"/>
  <c r="L2125" i="2" s="1"/>
  <c r="I2126" i="2"/>
  <c r="L2126" i="2" s="1"/>
  <c r="I2127" i="2"/>
  <c r="L2127" i="2" s="1"/>
  <c r="I2128" i="2"/>
  <c r="L2128" i="2" s="1"/>
  <c r="I2129" i="2"/>
  <c r="L2129" i="2" s="1"/>
  <c r="I2130" i="2"/>
  <c r="L2130" i="2" s="1"/>
  <c r="I2131" i="2"/>
  <c r="L2131" i="2" s="1"/>
  <c r="I2132" i="2"/>
  <c r="L2132" i="2" s="1"/>
  <c r="I2133" i="2"/>
  <c r="L2133" i="2" s="1"/>
  <c r="I2134" i="2"/>
  <c r="L2134" i="2" s="1"/>
  <c r="I2135" i="2"/>
  <c r="L2135" i="2" s="1"/>
  <c r="I2136" i="2"/>
  <c r="L2136" i="2" s="1"/>
  <c r="I2137" i="2"/>
  <c r="L2137" i="2" s="1"/>
  <c r="I2138" i="2"/>
  <c r="L2138" i="2" s="1"/>
  <c r="I2139" i="2"/>
  <c r="L2139" i="2" s="1"/>
  <c r="I2140" i="2"/>
  <c r="L2140" i="2" s="1"/>
  <c r="I2141" i="2"/>
  <c r="L2141" i="2" s="1"/>
  <c r="I2142" i="2"/>
  <c r="L2142" i="2" s="1"/>
  <c r="I2143" i="2"/>
  <c r="L2143" i="2" s="1"/>
  <c r="I2144" i="2"/>
  <c r="L2144" i="2" s="1"/>
  <c r="I2145" i="2"/>
  <c r="L2145" i="2" s="1"/>
  <c r="I2146" i="2"/>
  <c r="L2146" i="2" s="1"/>
  <c r="I2147" i="2"/>
  <c r="L2147" i="2" s="1"/>
  <c r="I2148" i="2"/>
  <c r="L2148" i="2" s="1"/>
  <c r="I2149" i="2"/>
  <c r="L2149" i="2" s="1"/>
  <c r="I2150" i="2"/>
  <c r="L2150" i="2" s="1"/>
  <c r="I2151" i="2"/>
  <c r="L2151" i="2" s="1"/>
  <c r="I2152" i="2"/>
  <c r="L2152" i="2" s="1"/>
  <c r="I2153" i="2"/>
  <c r="L2153" i="2" s="1"/>
  <c r="I2154" i="2"/>
  <c r="L2154" i="2" s="1"/>
  <c r="I2155" i="2"/>
  <c r="L2155" i="2" s="1"/>
  <c r="I2156" i="2"/>
  <c r="L2156" i="2" s="1"/>
  <c r="I2157" i="2"/>
  <c r="L2157" i="2" s="1"/>
  <c r="I2158" i="2"/>
  <c r="L2158" i="2" s="1"/>
  <c r="I2159" i="2"/>
  <c r="L2159" i="2" s="1"/>
  <c r="I2160" i="2"/>
  <c r="L2160" i="2" s="1"/>
  <c r="I2161" i="2"/>
  <c r="L2161" i="2" s="1"/>
  <c r="I2162" i="2"/>
  <c r="L2162" i="2" s="1"/>
  <c r="I2163" i="2"/>
  <c r="L2163" i="2" s="1"/>
  <c r="I2164" i="2"/>
  <c r="L2164" i="2" s="1"/>
  <c r="I2165" i="2"/>
  <c r="L2165" i="2" s="1"/>
  <c r="I2166" i="2"/>
  <c r="L2166" i="2" s="1"/>
  <c r="I2167" i="2"/>
  <c r="L2167" i="2" s="1"/>
  <c r="I2168" i="2"/>
  <c r="L2168" i="2" s="1"/>
  <c r="I2169" i="2"/>
  <c r="L2169" i="2" s="1"/>
  <c r="I2170" i="2"/>
  <c r="L2170" i="2" s="1"/>
  <c r="I2171" i="2"/>
  <c r="L2171" i="2" s="1"/>
  <c r="I2172" i="2"/>
  <c r="L2172" i="2" s="1"/>
  <c r="I2173" i="2"/>
  <c r="L2173" i="2" s="1"/>
  <c r="I2174" i="2"/>
  <c r="L2174" i="2" s="1"/>
  <c r="I2175" i="2"/>
  <c r="L2175" i="2" s="1"/>
  <c r="I2176" i="2"/>
  <c r="L2176" i="2" s="1"/>
  <c r="I2177" i="2"/>
  <c r="L2177" i="2" s="1"/>
  <c r="I2178" i="2"/>
  <c r="L2178" i="2" s="1"/>
  <c r="I2179" i="2"/>
  <c r="L2179" i="2" s="1"/>
  <c r="I2180" i="2"/>
  <c r="L2180" i="2" s="1"/>
  <c r="I2181" i="2"/>
  <c r="L2181" i="2" s="1"/>
  <c r="I2182" i="2"/>
  <c r="L2182" i="2" s="1"/>
  <c r="I2183" i="2"/>
  <c r="L2183" i="2" s="1"/>
  <c r="I2184" i="2"/>
  <c r="L2184" i="2" s="1"/>
  <c r="I2185" i="2"/>
  <c r="L2185" i="2" s="1"/>
  <c r="I2186" i="2"/>
  <c r="L2186" i="2" s="1"/>
  <c r="I2187" i="2"/>
  <c r="L2187" i="2" s="1"/>
  <c r="I2188" i="2"/>
  <c r="L2188" i="2" s="1"/>
  <c r="I2189" i="2"/>
  <c r="L2189" i="2" s="1"/>
  <c r="I2190" i="2"/>
  <c r="L2190" i="2" s="1"/>
  <c r="I2191" i="2"/>
  <c r="L2191" i="2" s="1"/>
  <c r="I2192" i="2"/>
  <c r="L2192" i="2" s="1"/>
  <c r="I2193" i="2"/>
  <c r="L2193" i="2" s="1"/>
  <c r="I2194" i="2"/>
  <c r="L2194" i="2" s="1"/>
  <c r="I2195" i="2"/>
  <c r="L2195" i="2" s="1"/>
  <c r="I2196" i="2"/>
  <c r="L2196" i="2" s="1"/>
  <c r="I2197" i="2"/>
  <c r="L2197" i="2" s="1"/>
  <c r="I2198" i="2"/>
  <c r="L2198" i="2" s="1"/>
  <c r="I2199" i="2"/>
  <c r="L2199" i="2" s="1"/>
  <c r="I2200" i="2"/>
  <c r="L2200" i="2" s="1"/>
  <c r="I2201" i="2"/>
  <c r="L2201" i="2" s="1"/>
  <c r="I2202" i="2"/>
  <c r="L2202" i="2" s="1"/>
  <c r="I2203" i="2"/>
  <c r="L2203" i="2" s="1"/>
  <c r="I2204" i="2"/>
  <c r="L2204" i="2" s="1"/>
  <c r="I2205" i="2"/>
  <c r="L2205" i="2" s="1"/>
  <c r="I2206" i="2"/>
  <c r="L2206" i="2" s="1"/>
  <c r="I2207" i="2"/>
  <c r="L2207" i="2" s="1"/>
  <c r="I2208" i="2"/>
  <c r="L2208" i="2" s="1"/>
  <c r="I2209" i="2"/>
  <c r="L2209" i="2" s="1"/>
  <c r="I2210" i="2"/>
  <c r="L2210" i="2" s="1"/>
  <c r="I2211" i="2"/>
  <c r="L2211" i="2" s="1"/>
  <c r="I2212" i="2"/>
  <c r="L2212" i="2" s="1"/>
  <c r="I2213" i="2"/>
  <c r="L2213" i="2" s="1"/>
  <c r="I2214" i="2"/>
  <c r="L2214" i="2" s="1"/>
  <c r="I2215" i="2"/>
  <c r="L2215" i="2" s="1"/>
  <c r="I2216" i="2"/>
  <c r="L2216" i="2" s="1"/>
  <c r="I2217" i="2"/>
  <c r="L2217" i="2" s="1"/>
  <c r="I2218" i="2"/>
  <c r="L2218" i="2" s="1"/>
  <c r="I2219" i="2"/>
  <c r="L2219" i="2" s="1"/>
  <c r="I2220" i="2"/>
  <c r="L2220" i="2" s="1"/>
  <c r="I2221" i="2"/>
  <c r="L2221" i="2" s="1"/>
  <c r="I2222" i="2"/>
  <c r="L2222" i="2" s="1"/>
  <c r="I2223" i="2"/>
  <c r="L2223" i="2" s="1"/>
  <c r="I2224" i="2"/>
  <c r="L2224" i="2" s="1"/>
  <c r="I2225" i="2"/>
  <c r="L2225" i="2" s="1"/>
  <c r="I2226" i="2"/>
  <c r="L2226" i="2" s="1"/>
  <c r="I2227" i="2"/>
  <c r="L2227" i="2" s="1"/>
  <c r="I2228" i="2"/>
  <c r="L2228" i="2" s="1"/>
  <c r="I2229" i="2"/>
  <c r="L2229" i="2" s="1"/>
  <c r="I2230" i="2"/>
  <c r="L2230" i="2" s="1"/>
  <c r="I2231" i="2"/>
  <c r="L2231" i="2" s="1"/>
  <c r="I2232" i="2"/>
  <c r="L2232" i="2" s="1"/>
  <c r="I2233" i="2"/>
  <c r="L2233" i="2" s="1"/>
  <c r="I2234" i="2"/>
  <c r="L2234" i="2" s="1"/>
  <c r="I2235" i="2"/>
  <c r="L2235" i="2" s="1"/>
  <c r="I2236" i="2"/>
  <c r="L2236" i="2" s="1"/>
  <c r="I2237" i="2"/>
  <c r="L2237" i="2" s="1"/>
  <c r="I2238" i="2"/>
  <c r="L2238" i="2" s="1"/>
  <c r="I2239" i="2"/>
  <c r="L2239" i="2" s="1"/>
  <c r="I2240" i="2"/>
  <c r="L2240" i="2" s="1"/>
  <c r="I2241" i="2"/>
  <c r="L2241" i="2" s="1"/>
  <c r="I2242" i="2"/>
  <c r="L2242" i="2" s="1"/>
  <c r="I2243" i="2"/>
  <c r="L2243" i="2" s="1"/>
  <c r="I2244" i="2"/>
  <c r="L2244" i="2" s="1"/>
  <c r="I2245" i="2"/>
  <c r="L2245" i="2" s="1"/>
  <c r="I2246" i="2"/>
  <c r="L2246" i="2" s="1"/>
  <c r="I2247" i="2"/>
  <c r="L2247" i="2" s="1"/>
  <c r="I2248" i="2"/>
  <c r="L2248" i="2" s="1"/>
  <c r="I2249" i="2"/>
  <c r="L2249" i="2" s="1"/>
  <c r="I2250" i="2"/>
  <c r="L2250" i="2" s="1"/>
  <c r="I2251" i="2"/>
  <c r="L2251" i="2" s="1"/>
  <c r="I2252" i="2"/>
  <c r="L2252" i="2" s="1"/>
  <c r="I2253" i="2"/>
  <c r="L2253" i="2" s="1"/>
  <c r="I2254" i="2"/>
  <c r="L2254" i="2" s="1"/>
  <c r="I2255" i="2"/>
  <c r="L2255" i="2" s="1"/>
  <c r="I2256" i="2"/>
  <c r="L2256" i="2" s="1"/>
  <c r="I2257" i="2"/>
  <c r="L2257" i="2" s="1"/>
  <c r="I2258" i="2"/>
  <c r="L2258" i="2" s="1"/>
  <c r="I2259" i="2"/>
  <c r="L2259" i="2" s="1"/>
  <c r="I2260" i="2"/>
  <c r="L2260" i="2" s="1"/>
  <c r="I2261" i="2"/>
  <c r="L2261" i="2" s="1"/>
  <c r="I2262" i="2"/>
  <c r="L2262" i="2" s="1"/>
  <c r="I2263" i="2"/>
  <c r="L2263" i="2" s="1"/>
  <c r="I2264" i="2"/>
  <c r="L2264" i="2" s="1"/>
  <c r="I2265" i="2"/>
  <c r="L2265" i="2" s="1"/>
  <c r="I2266" i="2"/>
  <c r="L2266" i="2" s="1"/>
  <c r="I2267" i="2"/>
  <c r="L2267" i="2" s="1"/>
  <c r="I2268" i="2"/>
  <c r="L2268" i="2" s="1"/>
  <c r="I2269" i="2"/>
  <c r="L2269" i="2" s="1"/>
  <c r="I2270" i="2"/>
  <c r="L2270" i="2" s="1"/>
  <c r="I2271" i="2"/>
  <c r="L2271" i="2" s="1"/>
  <c r="I2272" i="2"/>
  <c r="L2272" i="2" s="1"/>
  <c r="I2273" i="2"/>
  <c r="L2273" i="2" s="1"/>
  <c r="I2274" i="2"/>
  <c r="L2274" i="2" s="1"/>
  <c r="I2275" i="2"/>
  <c r="L2275" i="2" s="1"/>
  <c r="I2276" i="2"/>
  <c r="L2276" i="2" s="1"/>
  <c r="I2277" i="2"/>
  <c r="L2277" i="2" s="1"/>
  <c r="I2278" i="2"/>
  <c r="L2278" i="2" s="1"/>
  <c r="I2279" i="2"/>
  <c r="L2279" i="2" s="1"/>
  <c r="I2280" i="2"/>
  <c r="L2280" i="2" s="1"/>
  <c r="I2281" i="2"/>
  <c r="L2281" i="2" s="1"/>
  <c r="I2282" i="2"/>
  <c r="L2282" i="2" s="1"/>
  <c r="I2283" i="2"/>
  <c r="L2283" i="2" s="1"/>
  <c r="I2284" i="2"/>
  <c r="L2284" i="2" s="1"/>
  <c r="I2285" i="2"/>
  <c r="L2285" i="2" s="1"/>
  <c r="I2286" i="2"/>
  <c r="L2286" i="2" s="1"/>
  <c r="I2287" i="2"/>
  <c r="L2287" i="2" s="1"/>
  <c r="I2288" i="2"/>
  <c r="L2288" i="2" s="1"/>
  <c r="I2289" i="2"/>
  <c r="L2289" i="2" s="1"/>
  <c r="I2290" i="2"/>
  <c r="L2290" i="2" s="1"/>
  <c r="I2291" i="2"/>
  <c r="L2291" i="2" s="1"/>
  <c r="I2292" i="2"/>
  <c r="L2292" i="2" s="1"/>
  <c r="I2293" i="2"/>
  <c r="L2293" i="2" s="1"/>
  <c r="I2294" i="2"/>
  <c r="L2294" i="2" s="1"/>
  <c r="I2295" i="2"/>
  <c r="L2295" i="2" s="1"/>
  <c r="I2296" i="2"/>
  <c r="L2296" i="2" s="1"/>
  <c r="I2297" i="2"/>
  <c r="L2297" i="2" s="1"/>
  <c r="I2298" i="2"/>
  <c r="L2298" i="2" s="1"/>
  <c r="I2299" i="2"/>
  <c r="L2299" i="2" s="1"/>
  <c r="I2300" i="2"/>
  <c r="L2300" i="2" s="1"/>
  <c r="I2301" i="2"/>
  <c r="L2301" i="2" s="1"/>
  <c r="I2302" i="2"/>
  <c r="L2302" i="2" s="1"/>
  <c r="I2303" i="2"/>
  <c r="L2303" i="2" s="1"/>
  <c r="I2304" i="2"/>
  <c r="L2304" i="2" s="1"/>
  <c r="I2305" i="2"/>
  <c r="L2305" i="2" s="1"/>
  <c r="I2306" i="2"/>
  <c r="L2306" i="2" s="1"/>
  <c r="I2307" i="2"/>
  <c r="L2307" i="2" s="1"/>
  <c r="I2308" i="2"/>
  <c r="L2308" i="2" s="1"/>
  <c r="I2309" i="2"/>
  <c r="L2309" i="2" s="1"/>
  <c r="I2310" i="2"/>
  <c r="L2310" i="2" s="1"/>
  <c r="I2311" i="2"/>
  <c r="L2311" i="2" s="1"/>
  <c r="I2312" i="2"/>
  <c r="L2312" i="2" s="1"/>
  <c r="I2313" i="2"/>
  <c r="L2313" i="2" s="1"/>
  <c r="I2314" i="2"/>
  <c r="L2314" i="2" s="1"/>
  <c r="I2315" i="2"/>
  <c r="L2315" i="2" s="1"/>
  <c r="I2316" i="2"/>
  <c r="L2316" i="2" s="1"/>
  <c r="I2317" i="2"/>
  <c r="L2317" i="2" s="1"/>
  <c r="I2318" i="2"/>
  <c r="L2318" i="2" s="1"/>
  <c r="I2319" i="2"/>
  <c r="L2319" i="2" s="1"/>
  <c r="I2320" i="2"/>
  <c r="L2320" i="2" s="1"/>
  <c r="I2321" i="2"/>
  <c r="L2321" i="2" s="1"/>
  <c r="I2322" i="2"/>
  <c r="L2322" i="2" s="1"/>
  <c r="I2323" i="2"/>
  <c r="L2323" i="2" s="1"/>
  <c r="I2324" i="2"/>
  <c r="L2324" i="2" s="1"/>
  <c r="I2325" i="2"/>
  <c r="L2325" i="2" s="1"/>
  <c r="I2326" i="2"/>
  <c r="L2326" i="2" s="1"/>
  <c r="I2327" i="2"/>
  <c r="L2327" i="2" s="1"/>
  <c r="I2328" i="2"/>
  <c r="L2328" i="2" s="1"/>
  <c r="I2329" i="2"/>
  <c r="L2329" i="2" s="1"/>
  <c r="I2330" i="2"/>
  <c r="L2330" i="2" s="1"/>
  <c r="I2331" i="2"/>
  <c r="L2331" i="2" s="1"/>
  <c r="I2332" i="2"/>
  <c r="L2332" i="2" s="1"/>
  <c r="I2333" i="2"/>
  <c r="L2333" i="2" s="1"/>
  <c r="I2334" i="2"/>
  <c r="L2334" i="2" s="1"/>
  <c r="I2335" i="2"/>
  <c r="L2335" i="2" s="1"/>
  <c r="I2336" i="2"/>
  <c r="L2336" i="2" s="1"/>
  <c r="I2337" i="2"/>
  <c r="L2337" i="2" s="1"/>
  <c r="I2338" i="2"/>
  <c r="L2338" i="2" s="1"/>
  <c r="I2339" i="2"/>
  <c r="L2339" i="2" s="1"/>
  <c r="I2340" i="2"/>
  <c r="L2340" i="2" s="1"/>
  <c r="I2341" i="2"/>
  <c r="L2341" i="2" s="1"/>
  <c r="I2342" i="2"/>
  <c r="L2342" i="2" s="1"/>
  <c r="I2343" i="2"/>
  <c r="L2343" i="2" s="1"/>
  <c r="I2344" i="2"/>
  <c r="L2344" i="2" s="1"/>
  <c r="I2345" i="2"/>
  <c r="L2345" i="2" s="1"/>
  <c r="I2346" i="2"/>
  <c r="L2346" i="2" s="1"/>
  <c r="I2347" i="2"/>
  <c r="L2347" i="2" s="1"/>
  <c r="I2348" i="2"/>
  <c r="L2348" i="2" s="1"/>
  <c r="I2349" i="2"/>
  <c r="L2349" i="2" s="1"/>
  <c r="I2350" i="2"/>
  <c r="L2350" i="2" s="1"/>
  <c r="I2351" i="2"/>
  <c r="L2351" i="2" s="1"/>
  <c r="I2352" i="2"/>
  <c r="L2352" i="2" s="1"/>
  <c r="I2353" i="2"/>
  <c r="L2353" i="2" s="1"/>
  <c r="I2354" i="2"/>
  <c r="L2354" i="2" s="1"/>
  <c r="I2355" i="2"/>
  <c r="L2355" i="2" s="1"/>
  <c r="I2356" i="2"/>
  <c r="L2356" i="2" s="1"/>
  <c r="I2357" i="2"/>
  <c r="L2357" i="2" s="1"/>
  <c r="I2358" i="2"/>
  <c r="L2358" i="2" s="1"/>
  <c r="I2359" i="2"/>
  <c r="L2359" i="2" s="1"/>
  <c r="I2360" i="2"/>
  <c r="L2360" i="2" s="1"/>
  <c r="I2361" i="2"/>
  <c r="L2361" i="2" s="1"/>
  <c r="I2362" i="2"/>
  <c r="L2362" i="2" s="1"/>
  <c r="I2363" i="2"/>
  <c r="L2363" i="2" s="1"/>
  <c r="I2364" i="2"/>
  <c r="L2364" i="2" s="1"/>
  <c r="I2365" i="2"/>
  <c r="L2365" i="2" s="1"/>
  <c r="I2366" i="2"/>
  <c r="L2366" i="2" s="1"/>
  <c r="I2367" i="2"/>
  <c r="L2367" i="2" s="1"/>
  <c r="I2368" i="2"/>
  <c r="L2368" i="2" s="1"/>
  <c r="I2369" i="2"/>
  <c r="L2369" i="2" s="1"/>
  <c r="I2370" i="2"/>
  <c r="L2370" i="2" s="1"/>
  <c r="I2371" i="2"/>
  <c r="L2371" i="2" s="1"/>
  <c r="I2372" i="2"/>
  <c r="L2372" i="2" s="1"/>
  <c r="I2373" i="2"/>
  <c r="L2373" i="2" s="1"/>
  <c r="I2374" i="2"/>
  <c r="L2374" i="2" s="1"/>
  <c r="I2375" i="2"/>
  <c r="L2375" i="2" s="1"/>
  <c r="I2376" i="2"/>
  <c r="L2376" i="2" s="1"/>
  <c r="I2377" i="2"/>
  <c r="L2377" i="2" s="1"/>
  <c r="I2378" i="2"/>
  <c r="L2378" i="2" s="1"/>
  <c r="I2379" i="2"/>
  <c r="L2379" i="2" s="1"/>
  <c r="I2380" i="2"/>
  <c r="L2380" i="2" s="1"/>
  <c r="I2381" i="2"/>
  <c r="L2381" i="2" s="1"/>
  <c r="I2382" i="2"/>
  <c r="L2382" i="2" s="1"/>
  <c r="I2383" i="2"/>
  <c r="L2383" i="2" s="1"/>
  <c r="I2384" i="2"/>
  <c r="L2384" i="2" s="1"/>
  <c r="I2385" i="2"/>
  <c r="L2385" i="2" s="1"/>
  <c r="I2386" i="2"/>
  <c r="L2386" i="2" s="1"/>
  <c r="I2387" i="2"/>
  <c r="L2387" i="2" s="1"/>
  <c r="I2388" i="2"/>
  <c r="L2388" i="2" s="1"/>
  <c r="I2389" i="2"/>
  <c r="L2389" i="2" s="1"/>
  <c r="I2390" i="2"/>
  <c r="L2390" i="2" s="1"/>
  <c r="I2391" i="2"/>
  <c r="L2391" i="2" s="1"/>
  <c r="I2392" i="2"/>
  <c r="L2392" i="2" s="1"/>
  <c r="I2393" i="2"/>
  <c r="L2393" i="2" s="1"/>
  <c r="I2394" i="2"/>
  <c r="L2394" i="2" s="1"/>
  <c r="I2395" i="2"/>
  <c r="L2395" i="2" s="1"/>
  <c r="I2396" i="2"/>
  <c r="L2396" i="2" s="1"/>
  <c r="I2397" i="2"/>
  <c r="L2397" i="2" s="1"/>
  <c r="I2398" i="2"/>
  <c r="L2398" i="2" s="1"/>
  <c r="I2399" i="2"/>
  <c r="L2399" i="2" s="1"/>
  <c r="I2400" i="2"/>
  <c r="L2400" i="2" s="1"/>
  <c r="I2401" i="2"/>
  <c r="L2401" i="2" s="1"/>
  <c r="I2402" i="2"/>
  <c r="L2402" i="2" s="1"/>
  <c r="I2403" i="2"/>
  <c r="L2403" i="2" s="1"/>
  <c r="I2404" i="2"/>
  <c r="L2404" i="2" s="1"/>
  <c r="I2405" i="2"/>
  <c r="L2405" i="2" s="1"/>
  <c r="I2406" i="2"/>
  <c r="L2406" i="2" s="1"/>
  <c r="I2407" i="2"/>
  <c r="L2407" i="2" s="1"/>
  <c r="I2408" i="2"/>
  <c r="L2408" i="2" s="1"/>
  <c r="I2409" i="2"/>
  <c r="L2409" i="2" s="1"/>
  <c r="I2410" i="2"/>
  <c r="L2410" i="2" s="1"/>
  <c r="I2411" i="2"/>
  <c r="L2411" i="2" s="1"/>
  <c r="I2412" i="2"/>
  <c r="L2412" i="2" s="1"/>
  <c r="I2413" i="2"/>
  <c r="L2413" i="2" s="1"/>
  <c r="I2414" i="2"/>
  <c r="L2414" i="2" s="1"/>
  <c r="I2415" i="2"/>
  <c r="L2415" i="2" s="1"/>
  <c r="I2416" i="2"/>
  <c r="L2416" i="2" s="1"/>
  <c r="I2417" i="2"/>
  <c r="L2417" i="2" s="1"/>
  <c r="I2418" i="2"/>
  <c r="L2418" i="2" s="1"/>
  <c r="I2419" i="2"/>
  <c r="L2419" i="2" s="1"/>
  <c r="I2420" i="2"/>
  <c r="L2420" i="2" s="1"/>
  <c r="I2421" i="2"/>
  <c r="L2421" i="2" s="1"/>
  <c r="I2422" i="2"/>
  <c r="L2422" i="2" s="1"/>
  <c r="I2423" i="2"/>
  <c r="L2423" i="2" s="1"/>
  <c r="I2424" i="2"/>
  <c r="L2424" i="2" s="1"/>
  <c r="I2425" i="2"/>
  <c r="L2425" i="2" s="1"/>
  <c r="I2426" i="2"/>
  <c r="L2426" i="2" s="1"/>
  <c r="I2427" i="2"/>
  <c r="L2427" i="2" s="1"/>
  <c r="I2428" i="2"/>
  <c r="L2428" i="2" s="1"/>
  <c r="I2429" i="2"/>
  <c r="L2429" i="2" s="1"/>
  <c r="I2430" i="2"/>
  <c r="L2430" i="2" s="1"/>
  <c r="I2431" i="2"/>
  <c r="L2431" i="2" s="1"/>
  <c r="I2432" i="2"/>
  <c r="L2432" i="2" s="1"/>
  <c r="I2433" i="2"/>
  <c r="L2433" i="2" s="1"/>
  <c r="I2434" i="2"/>
  <c r="L2434" i="2" s="1"/>
  <c r="I2435" i="2"/>
  <c r="L2435" i="2" s="1"/>
  <c r="I2436" i="2"/>
  <c r="L2436" i="2" s="1"/>
  <c r="I2437" i="2"/>
  <c r="L2437" i="2" s="1"/>
  <c r="I2438" i="2"/>
  <c r="L2438" i="2" s="1"/>
  <c r="I2439" i="2"/>
  <c r="L2439" i="2" s="1"/>
  <c r="I2440" i="2"/>
  <c r="L2440" i="2" s="1"/>
  <c r="I2441" i="2"/>
  <c r="L2441" i="2" s="1"/>
  <c r="I2442" i="2"/>
  <c r="L2442" i="2" s="1"/>
  <c r="I2443" i="2"/>
  <c r="L2443" i="2" s="1"/>
  <c r="I2444" i="2"/>
  <c r="L2444" i="2" s="1"/>
  <c r="I2445" i="2"/>
  <c r="L2445" i="2" s="1"/>
  <c r="I2446" i="2"/>
  <c r="L2446" i="2" s="1"/>
  <c r="I2447" i="2"/>
  <c r="L2447" i="2" s="1"/>
  <c r="I2448" i="2"/>
  <c r="L2448" i="2" s="1"/>
  <c r="I2449" i="2"/>
  <c r="L2449" i="2" s="1"/>
  <c r="I2450" i="2"/>
  <c r="L2450" i="2" s="1"/>
  <c r="I2451" i="2"/>
  <c r="L2451" i="2" s="1"/>
  <c r="I2452" i="2"/>
  <c r="L2452" i="2" s="1"/>
  <c r="I2453" i="2"/>
  <c r="L2453" i="2" s="1"/>
  <c r="I2454" i="2"/>
  <c r="L2454" i="2" s="1"/>
  <c r="I2455" i="2"/>
  <c r="L2455" i="2" s="1"/>
  <c r="I2456" i="2"/>
  <c r="L2456" i="2" s="1"/>
  <c r="I2457" i="2"/>
  <c r="L2457" i="2" s="1"/>
  <c r="I2458" i="2"/>
  <c r="L2458" i="2" s="1"/>
  <c r="I2459" i="2"/>
  <c r="L2459" i="2" s="1"/>
  <c r="I2460" i="2"/>
  <c r="L2460" i="2" s="1"/>
  <c r="I2461" i="2"/>
  <c r="L2461" i="2" s="1"/>
  <c r="I2462" i="2"/>
  <c r="L2462" i="2" s="1"/>
  <c r="I2463" i="2"/>
  <c r="L2463" i="2" s="1"/>
  <c r="I2464" i="2"/>
  <c r="L2464" i="2" s="1"/>
  <c r="I2465" i="2"/>
  <c r="L2465" i="2" s="1"/>
  <c r="I2466" i="2"/>
  <c r="L2466" i="2" s="1"/>
  <c r="I2467" i="2"/>
  <c r="L2467" i="2" s="1"/>
  <c r="I2468" i="2"/>
  <c r="L2468" i="2" s="1"/>
  <c r="I2469" i="2"/>
  <c r="L2469" i="2" s="1"/>
  <c r="I2470" i="2"/>
  <c r="L2470" i="2" s="1"/>
  <c r="I2471" i="2"/>
  <c r="L2471" i="2" s="1"/>
  <c r="I2472" i="2"/>
  <c r="L2472" i="2" s="1"/>
  <c r="I2473" i="2"/>
  <c r="L2473" i="2" s="1"/>
  <c r="I2474" i="2"/>
  <c r="L2474" i="2" s="1"/>
  <c r="I2475" i="2"/>
  <c r="L2475" i="2" s="1"/>
  <c r="I2476" i="2"/>
  <c r="L2476" i="2" s="1"/>
  <c r="I2477" i="2"/>
  <c r="L2477" i="2" s="1"/>
  <c r="I2478" i="2"/>
  <c r="L2478" i="2" s="1"/>
  <c r="I2479" i="2"/>
  <c r="L2479" i="2" s="1"/>
  <c r="I2480" i="2"/>
  <c r="L2480" i="2" s="1"/>
  <c r="I2481" i="2"/>
  <c r="L2481" i="2" s="1"/>
  <c r="I2482" i="2"/>
  <c r="L2482" i="2" s="1"/>
  <c r="I2483" i="2"/>
  <c r="L2483" i="2" s="1"/>
  <c r="I2484" i="2"/>
  <c r="L2484" i="2" s="1"/>
  <c r="I2485" i="2"/>
  <c r="L2485" i="2" s="1"/>
  <c r="I2486" i="2"/>
  <c r="L2486" i="2" s="1"/>
  <c r="I2487" i="2"/>
  <c r="L2487" i="2" s="1"/>
  <c r="I2488" i="2"/>
  <c r="L2488" i="2" s="1"/>
  <c r="I2489" i="2"/>
  <c r="L2489" i="2" s="1"/>
  <c r="I2490" i="2"/>
  <c r="L2490" i="2" s="1"/>
  <c r="I2491" i="2"/>
  <c r="L2491" i="2" s="1"/>
  <c r="I2492" i="2"/>
  <c r="L2492" i="2" s="1"/>
  <c r="I2493" i="2"/>
  <c r="L2493" i="2" s="1"/>
  <c r="I2494" i="2"/>
  <c r="L2494" i="2" s="1"/>
  <c r="I2495" i="2"/>
  <c r="L2495" i="2" s="1"/>
  <c r="I2496" i="2"/>
  <c r="L2496" i="2" s="1"/>
  <c r="I2497" i="2"/>
  <c r="L2497" i="2" s="1"/>
  <c r="I2498" i="2"/>
  <c r="L2498" i="2" s="1"/>
  <c r="I2499" i="2"/>
  <c r="L2499" i="2" s="1"/>
  <c r="I2500" i="2"/>
  <c r="L2500" i="2" s="1"/>
  <c r="I2501" i="2"/>
  <c r="L2501" i="2" s="1"/>
  <c r="I2502" i="2"/>
  <c r="L2502" i="2" s="1"/>
  <c r="I2503" i="2"/>
  <c r="L2503" i="2" s="1"/>
  <c r="I2504" i="2"/>
  <c r="L2504" i="2" s="1"/>
  <c r="I2505" i="2"/>
  <c r="L2505" i="2" s="1"/>
  <c r="I2506" i="2"/>
  <c r="L2506" i="2" s="1"/>
  <c r="I2507" i="2"/>
  <c r="L2507" i="2" s="1"/>
  <c r="I2508" i="2"/>
  <c r="L2508" i="2" s="1"/>
  <c r="I2509" i="2"/>
  <c r="L2509" i="2" s="1"/>
  <c r="I2510" i="2"/>
  <c r="L2510" i="2" s="1"/>
  <c r="I2511" i="2"/>
  <c r="L2511" i="2" s="1"/>
  <c r="I2512" i="2"/>
  <c r="L2512" i="2" s="1"/>
  <c r="I2513" i="2"/>
  <c r="L2513" i="2" s="1"/>
  <c r="I2514" i="2"/>
  <c r="L2514" i="2" s="1"/>
  <c r="I2515" i="2"/>
  <c r="L2515" i="2" s="1"/>
  <c r="I2516" i="2"/>
  <c r="L2516" i="2" s="1"/>
  <c r="I2517" i="2"/>
  <c r="L2517" i="2" s="1"/>
  <c r="I2518" i="2"/>
  <c r="L2518" i="2" s="1"/>
  <c r="I2519" i="2"/>
  <c r="L2519" i="2" s="1"/>
  <c r="I2520" i="2"/>
  <c r="L2520" i="2" s="1"/>
  <c r="I2521" i="2"/>
  <c r="L2521" i="2" s="1"/>
  <c r="I2522" i="2"/>
  <c r="L2522" i="2" s="1"/>
  <c r="I2523" i="2"/>
  <c r="L2523" i="2" s="1"/>
  <c r="I2524" i="2"/>
  <c r="L2524" i="2" s="1"/>
  <c r="I2525" i="2"/>
  <c r="L2525" i="2" s="1"/>
  <c r="I2526" i="2"/>
  <c r="L2526" i="2" s="1"/>
  <c r="I2527" i="2"/>
  <c r="L2527" i="2" s="1"/>
  <c r="I2528" i="2"/>
  <c r="L2528" i="2" s="1"/>
  <c r="I2529" i="2"/>
  <c r="L2529" i="2" s="1"/>
  <c r="I2530" i="2"/>
  <c r="L2530" i="2" s="1"/>
  <c r="I2531" i="2"/>
  <c r="L2531" i="2" s="1"/>
  <c r="I2532" i="2"/>
  <c r="L2532" i="2" s="1"/>
  <c r="I2533" i="2"/>
  <c r="L2533" i="2" s="1"/>
  <c r="I2534" i="2"/>
  <c r="L2534" i="2" s="1"/>
  <c r="I2535" i="2"/>
  <c r="L2535" i="2" s="1"/>
  <c r="I2536" i="2"/>
  <c r="L2536" i="2" s="1"/>
  <c r="I2537" i="2"/>
  <c r="L2537" i="2" s="1"/>
  <c r="I2538" i="2"/>
  <c r="L2538" i="2" s="1"/>
  <c r="I2539" i="2"/>
  <c r="L2539" i="2" s="1"/>
  <c r="I2540" i="2"/>
  <c r="L2540" i="2" s="1"/>
  <c r="I2541" i="2"/>
  <c r="L2541" i="2" s="1"/>
  <c r="I2542" i="2"/>
  <c r="L2542" i="2" s="1"/>
  <c r="I2543" i="2"/>
  <c r="L2543" i="2" s="1"/>
  <c r="I2544" i="2"/>
  <c r="L2544" i="2" s="1"/>
  <c r="I2545" i="2"/>
  <c r="L2545" i="2" s="1"/>
  <c r="I2546" i="2"/>
  <c r="L2546" i="2" s="1"/>
  <c r="I2547" i="2"/>
  <c r="L2547" i="2" s="1"/>
  <c r="I2548" i="2"/>
  <c r="L2548" i="2" s="1"/>
  <c r="I2549" i="2"/>
  <c r="L2549" i="2" s="1"/>
  <c r="I2550" i="2"/>
  <c r="L2550" i="2" s="1"/>
  <c r="I2551" i="2"/>
  <c r="L2551" i="2" s="1"/>
  <c r="I2552" i="2"/>
  <c r="L2552" i="2" s="1"/>
  <c r="I2553" i="2"/>
  <c r="L2553" i="2" s="1"/>
  <c r="I2554" i="2"/>
  <c r="L2554" i="2" s="1"/>
  <c r="I2555" i="2"/>
  <c r="L2555" i="2" s="1"/>
  <c r="I2556" i="2"/>
  <c r="L2556" i="2" s="1"/>
  <c r="I2557" i="2"/>
  <c r="L2557" i="2" s="1"/>
  <c r="I2558" i="2"/>
  <c r="L2558" i="2" s="1"/>
  <c r="I2559" i="2"/>
  <c r="L2559" i="2" s="1"/>
  <c r="I2560" i="2"/>
  <c r="L2560" i="2" s="1"/>
  <c r="I2561" i="2"/>
  <c r="L2561" i="2" s="1"/>
  <c r="I2562" i="2"/>
  <c r="L2562" i="2" s="1"/>
  <c r="I2563" i="2"/>
  <c r="L2563" i="2" s="1"/>
  <c r="I2564" i="2"/>
  <c r="L2564" i="2" s="1"/>
  <c r="I2565" i="2"/>
  <c r="L2565" i="2" s="1"/>
  <c r="I2566" i="2"/>
  <c r="L2566" i="2" s="1"/>
  <c r="I2567" i="2"/>
  <c r="L2567" i="2" s="1"/>
  <c r="I2568" i="2"/>
  <c r="L2568" i="2" s="1"/>
  <c r="I2569" i="2"/>
  <c r="L2569" i="2" s="1"/>
  <c r="I2570" i="2"/>
  <c r="L2570" i="2" s="1"/>
  <c r="I2571" i="2"/>
  <c r="L2571" i="2" s="1"/>
  <c r="I2572" i="2"/>
  <c r="L2572" i="2" s="1"/>
  <c r="I2573" i="2"/>
  <c r="L2573" i="2" s="1"/>
  <c r="I2574" i="2"/>
  <c r="L2574" i="2" s="1"/>
  <c r="I2575" i="2"/>
  <c r="L2575" i="2" s="1"/>
  <c r="I2576" i="2"/>
  <c r="L2576" i="2" s="1"/>
  <c r="I2577" i="2"/>
  <c r="L2577" i="2" s="1"/>
  <c r="I2578" i="2"/>
  <c r="L2578" i="2" s="1"/>
  <c r="I2579" i="2"/>
  <c r="L2579" i="2" s="1"/>
  <c r="I2580" i="2"/>
  <c r="L2580" i="2" s="1"/>
  <c r="I2581" i="2"/>
  <c r="L2581" i="2" s="1"/>
  <c r="I2582" i="2"/>
  <c r="L2582" i="2" s="1"/>
  <c r="I2583" i="2"/>
  <c r="L2583" i="2" s="1"/>
  <c r="I2584" i="2"/>
  <c r="L2584" i="2" s="1"/>
  <c r="I2585" i="2"/>
  <c r="L2585" i="2" s="1"/>
  <c r="I2586" i="2"/>
  <c r="L2586" i="2" s="1"/>
  <c r="I2587" i="2"/>
  <c r="L2587" i="2" s="1"/>
  <c r="I2588" i="2"/>
  <c r="L2588" i="2" s="1"/>
  <c r="I2589" i="2"/>
  <c r="L2589" i="2" s="1"/>
  <c r="I2590" i="2"/>
  <c r="L2590" i="2" s="1"/>
  <c r="I2591" i="2"/>
  <c r="L2591" i="2" s="1"/>
  <c r="I2592" i="2"/>
  <c r="L2592" i="2" s="1"/>
  <c r="I2593" i="2"/>
  <c r="L2593" i="2" s="1"/>
  <c r="I2594" i="2"/>
  <c r="L2594" i="2" s="1"/>
  <c r="I2595" i="2"/>
  <c r="L2595" i="2" s="1"/>
  <c r="I2596" i="2"/>
  <c r="L2596" i="2" s="1"/>
  <c r="I2597" i="2"/>
  <c r="L2597" i="2" s="1"/>
  <c r="I2598" i="2"/>
  <c r="L2598" i="2" s="1"/>
  <c r="I2599" i="2"/>
  <c r="L2599" i="2" s="1"/>
  <c r="I2600" i="2"/>
  <c r="L2600" i="2" s="1"/>
  <c r="I2601" i="2"/>
  <c r="L2601" i="2" s="1"/>
  <c r="I2602" i="2"/>
  <c r="L2602" i="2" s="1"/>
  <c r="I2603" i="2"/>
  <c r="L2603" i="2" s="1"/>
  <c r="I2604" i="2"/>
  <c r="L2604" i="2" s="1"/>
  <c r="I2605" i="2"/>
  <c r="L2605" i="2" s="1"/>
  <c r="I2606" i="2"/>
  <c r="L2606" i="2" s="1"/>
  <c r="I2607" i="2"/>
  <c r="L2607" i="2" s="1"/>
  <c r="I2608" i="2"/>
  <c r="L2608" i="2" s="1"/>
  <c r="I2609" i="2"/>
  <c r="L2609" i="2" s="1"/>
  <c r="I2610" i="2"/>
  <c r="L2610" i="2" s="1"/>
  <c r="I2611" i="2"/>
  <c r="L2611" i="2" s="1"/>
  <c r="I2612" i="2"/>
  <c r="L2612" i="2" s="1"/>
  <c r="I2613" i="2"/>
  <c r="L2613" i="2" s="1"/>
  <c r="I2614" i="2"/>
  <c r="L2614" i="2" s="1"/>
  <c r="I2615" i="2"/>
  <c r="L2615" i="2" s="1"/>
  <c r="I2616" i="2"/>
  <c r="L2616" i="2" s="1"/>
  <c r="I2617" i="2"/>
  <c r="L2617" i="2" s="1"/>
  <c r="I2618" i="2"/>
  <c r="L2618" i="2" s="1"/>
  <c r="I2619" i="2"/>
  <c r="L2619" i="2" s="1"/>
  <c r="I2620" i="2"/>
  <c r="L2620" i="2" s="1"/>
  <c r="I2621" i="2"/>
  <c r="L2621" i="2" s="1"/>
  <c r="I2622" i="2"/>
  <c r="L2622" i="2" s="1"/>
  <c r="I2623" i="2"/>
  <c r="L2623" i="2" s="1"/>
  <c r="I2624" i="2"/>
  <c r="L2624" i="2" s="1"/>
  <c r="I2625" i="2"/>
  <c r="L2625" i="2" s="1"/>
  <c r="I2626" i="2"/>
  <c r="L2626" i="2" s="1"/>
  <c r="I2627" i="2"/>
  <c r="L2627" i="2" s="1"/>
  <c r="I2628" i="2"/>
  <c r="L2628" i="2" s="1"/>
  <c r="I2629" i="2"/>
  <c r="L2629" i="2" s="1"/>
  <c r="I2630" i="2"/>
  <c r="L2630" i="2" s="1"/>
  <c r="I2631" i="2"/>
  <c r="L2631" i="2" s="1"/>
  <c r="I2632" i="2"/>
  <c r="L2632" i="2" s="1"/>
  <c r="I2633" i="2"/>
  <c r="L2633" i="2" s="1"/>
  <c r="I2634" i="2"/>
  <c r="L2634" i="2" s="1"/>
  <c r="I2635" i="2"/>
  <c r="L2635" i="2" s="1"/>
  <c r="I2636" i="2"/>
  <c r="L2636" i="2" s="1"/>
  <c r="I2637" i="2"/>
  <c r="L2637" i="2" s="1"/>
  <c r="I2638" i="2"/>
  <c r="L2638" i="2" s="1"/>
  <c r="I2639" i="2"/>
  <c r="L2639" i="2" s="1"/>
  <c r="I2640" i="2"/>
  <c r="L2640" i="2" s="1"/>
  <c r="I2641" i="2"/>
  <c r="L2641" i="2" s="1"/>
  <c r="I2642" i="2"/>
  <c r="L2642" i="2" s="1"/>
  <c r="I2643" i="2"/>
  <c r="L2643" i="2" s="1"/>
  <c r="I2644" i="2"/>
  <c r="L2644" i="2" s="1"/>
  <c r="I2645" i="2"/>
  <c r="L2645" i="2" s="1"/>
  <c r="I2646" i="2"/>
  <c r="L2646" i="2" s="1"/>
  <c r="I2647" i="2"/>
  <c r="L2647" i="2" s="1"/>
  <c r="I2648" i="2"/>
  <c r="L2648" i="2" s="1"/>
  <c r="I2649" i="2"/>
  <c r="L2649" i="2" s="1"/>
  <c r="I2650" i="2"/>
  <c r="L2650" i="2" s="1"/>
  <c r="I2651" i="2"/>
  <c r="L2651" i="2" s="1"/>
  <c r="I2652" i="2"/>
  <c r="L2652" i="2" s="1"/>
  <c r="I2653" i="2"/>
  <c r="L2653" i="2" s="1"/>
  <c r="I2654" i="2"/>
  <c r="L2654" i="2" s="1"/>
  <c r="I2655" i="2"/>
  <c r="L2655" i="2" s="1"/>
  <c r="I2656" i="2"/>
  <c r="L2656" i="2" s="1"/>
  <c r="I2657" i="2"/>
  <c r="L2657" i="2" s="1"/>
  <c r="I2658" i="2"/>
  <c r="L2658" i="2" s="1"/>
  <c r="I2659" i="2"/>
  <c r="L2659" i="2" s="1"/>
  <c r="I2660" i="2"/>
  <c r="L2660" i="2" s="1"/>
  <c r="I2661" i="2"/>
  <c r="L2661" i="2" s="1"/>
  <c r="I2662" i="2"/>
  <c r="L2662" i="2" s="1"/>
  <c r="I2663" i="2"/>
  <c r="L2663" i="2" s="1"/>
  <c r="I2664" i="2"/>
  <c r="L2664" i="2" s="1"/>
  <c r="I2665" i="2"/>
  <c r="L2665" i="2" s="1"/>
  <c r="I2666" i="2"/>
  <c r="L2666" i="2" s="1"/>
  <c r="I2667" i="2"/>
  <c r="L2667" i="2" s="1"/>
  <c r="I2668" i="2"/>
  <c r="L2668" i="2" s="1"/>
  <c r="I2669" i="2"/>
  <c r="L2669" i="2" s="1"/>
  <c r="I2670" i="2"/>
  <c r="L2670" i="2" s="1"/>
  <c r="I2671" i="2"/>
  <c r="L2671" i="2" s="1"/>
  <c r="I2672" i="2"/>
  <c r="L2672" i="2" s="1"/>
  <c r="I2673" i="2"/>
  <c r="L2673" i="2" s="1"/>
  <c r="I2674" i="2"/>
  <c r="L2674" i="2" s="1"/>
  <c r="I2675" i="2"/>
  <c r="L2675" i="2" s="1"/>
  <c r="I2676" i="2"/>
  <c r="L2676" i="2" s="1"/>
  <c r="I2677" i="2"/>
  <c r="L2677" i="2" s="1"/>
  <c r="I2678" i="2"/>
  <c r="L2678" i="2" s="1"/>
  <c r="I2679" i="2"/>
  <c r="L2679" i="2" s="1"/>
  <c r="I2680" i="2"/>
  <c r="L2680" i="2" s="1"/>
  <c r="I2681" i="2"/>
  <c r="L2681" i="2" s="1"/>
  <c r="I2682" i="2"/>
  <c r="L2682" i="2" s="1"/>
  <c r="I2683" i="2"/>
  <c r="L2683" i="2" s="1"/>
  <c r="I2684" i="2"/>
  <c r="L2684" i="2" s="1"/>
  <c r="I2685" i="2"/>
  <c r="L2685" i="2" s="1"/>
  <c r="I2686" i="2"/>
  <c r="L2686" i="2" s="1"/>
  <c r="I2687" i="2"/>
  <c r="L2687" i="2" s="1"/>
  <c r="I2688" i="2"/>
  <c r="L2688" i="2" s="1"/>
  <c r="I2689" i="2"/>
  <c r="L2689" i="2" s="1"/>
  <c r="I2690" i="2"/>
  <c r="L2690" i="2" s="1"/>
  <c r="I2691" i="2"/>
  <c r="L2691" i="2" s="1"/>
  <c r="I2692" i="2"/>
  <c r="L2692" i="2" s="1"/>
  <c r="I2693" i="2"/>
  <c r="L2693" i="2" s="1"/>
  <c r="I2694" i="2"/>
  <c r="L2694" i="2" s="1"/>
  <c r="I2695" i="2"/>
  <c r="L2695" i="2" s="1"/>
  <c r="I2696" i="2"/>
  <c r="L2696" i="2" s="1"/>
  <c r="I2697" i="2"/>
  <c r="L2697" i="2" s="1"/>
  <c r="I2698" i="2"/>
  <c r="L2698" i="2" s="1"/>
  <c r="I2699" i="2"/>
  <c r="L2699" i="2" s="1"/>
  <c r="I2700" i="2"/>
  <c r="L2700" i="2" s="1"/>
  <c r="I2701" i="2"/>
  <c r="L2701" i="2" s="1"/>
  <c r="I2702" i="2"/>
  <c r="L2702" i="2" s="1"/>
  <c r="I2703" i="2"/>
  <c r="L2703" i="2" s="1"/>
  <c r="I2704" i="2"/>
  <c r="L2704" i="2" s="1"/>
  <c r="I2705" i="2"/>
  <c r="L2705" i="2" s="1"/>
  <c r="I2706" i="2"/>
  <c r="L2706" i="2" s="1"/>
  <c r="I2707" i="2"/>
  <c r="L2707" i="2" s="1"/>
  <c r="I2708" i="2"/>
  <c r="L2708" i="2" s="1"/>
  <c r="I2709" i="2"/>
  <c r="L2709" i="2" s="1"/>
  <c r="I2710" i="2"/>
  <c r="L2710" i="2" s="1"/>
  <c r="I2711" i="2"/>
  <c r="L2711" i="2" s="1"/>
  <c r="I2712" i="2"/>
  <c r="L2712" i="2" s="1"/>
  <c r="I2713" i="2"/>
  <c r="L2713" i="2" s="1"/>
  <c r="I2714" i="2"/>
  <c r="L2714" i="2" s="1"/>
  <c r="I2715" i="2"/>
  <c r="L2715" i="2" s="1"/>
  <c r="I2716" i="2"/>
  <c r="L2716" i="2" s="1"/>
  <c r="I2717" i="2"/>
  <c r="L2717" i="2" s="1"/>
  <c r="I2718" i="2"/>
  <c r="L2718" i="2" s="1"/>
  <c r="I2719" i="2"/>
  <c r="L2719" i="2" s="1"/>
  <c r="I2720" i="2"/>
  <c r="L2720" i="2" s="1"/>
  <c r="I2721" i="2"/>
  <c r="L2721" i="2" s="1"/>
  <c r="I2722" i="2"/>
  <c r="L2722" i="2" s="1"/>
  <c r="I2723" i="2"/>
  <c r="L2723" i="2" s="1"/>
  <c r="I2724" i="2"/>
  <c r="L2724" i="2" s="1"/>
  <c r="I2725" i="2"/>
  <c r="L2725" i="2" s="1"/>
  <c r="I2726" i="2"/>
  <c r="L2726" i="2" s="1"/>
  <c r="I2727" i="2"/>
  <c r="L2727" i="2" s="1"/>
  <c r="I2728" i="2"/>
  <c r="L2728" i="2" s="1"/>
  <c r="I2729" i="2"/>
  <c r="L2729" i="2" s="1"/>
  <c r="I2730" i="2"/>
  <c r="L2730" i="2" s="1"/>
  <c r="I2731" i="2"/>
  <c r="L2731" i="2" s="1"/>
  <c r="I2732" i="2"/>
  <c r="L2732" i="2" s="1"/>
  <c r="I2733" i="2"/>
  <c r="L2733" i="2" s="1"/>
  <c r="I2734" i="2"/>
  <c r="L2734" i="2" s="1"/>
  <c r="I2735" i="2"/>
  <c r="L2735" i="2" s="1"/>
  <c r="I2736" i="2"/>
  <c r="L2736" i="2" s="1"/>
  <c r="I2737" i="2"/>
  <c r="L2737" i="2" s="1"/>
  <c r="I2738" i="2"/>
  <c r="L2738" i="2" s="1"/>
  <c r="I2739" i="2"/>
  <c r="L2739" i="2" s="1"/>
  <c r="I2740" i="2"/>
  <c r="L2740" i="2" s="1"/>
  <c r="I2741" i="2"/>
  <c r="L2741" i="2" s="1"/>
  <c r="I2742" i="2"/>
  <c r="L2742" i="2" s="1"/>
  <c r="I2743" i="2"/>
  <c r="L2743" i="2" s="1"/>
  <c r="I2744" i="2"/>
  <c r="L2744" i="2" s="1"/>
  <c r="I2745" i="2"/>
  <c r="L2745" i="2" s="1"/>
  <c r="I2746" i="2"/>
  <c r="L2746" i="2" s="1"/>
  <c r="I2747" i="2"/>
  <c r="L2747" i="2" s="1"/>
  <c r="I2748" i="2"/>
  <c r="L2748" i="2" s="1"/>
  <c r="I2749" i="2"/>
  <c r="L2749" i="2" s="1"/>
  <c r="I2750" i="2"/>
  <c r="L2750" i="2" s="1"/>
  <c r="I2751" i="2"/>
  <c r="L2751" i="2" s="1"/>
  <c r="I2752" i="2"/>
  <c r="L2752" i="2" s="1"/>
  <c r="I2753" i="2"/>
  <c r="L2753" i="2" s="1"/>
  <c r="I2754" i="2"/>
  <c r="L2754" i="2" s="1"/>
  <c r="I2755" i="2"/>
  <c r="L2755" i="2" s="1"/>
  <c r="I2756" i="2"/>
  <c r="L2756" i="2" s="1"/>
  <c r="I2757" i="2"/>
  <c r="L2757" i="2" s="1"/>
  <c r="I2758" i="2"/>
  <c r="L2758" i="2" s="1"/>
  <c r="I2759" i="2"/>
  <c r="L2759" i="2" s="1"/>
  <c r="I2760" i="2"/>
  <c r="L2760" i="2" s="1"/>
  <c r="I2761" i="2"/>
  <c r="L2761" i="2" s="1"/>
  <c r="I2762" i="2"/>
  <c r="L2762" i="2" s="1"/>
  <c r="I2763" i="2"/>
  <c r="L2763" i="2" s="1"/>
  <c r="I2764" i="2"/>
  <c r="L2764" i="2" s="1"/>
  <c r="I2765" i="2"/>
  <c r="L2765" i="2" s="1"/>
  <c r="I2766" i="2"/>
  <c r="L2766" i="2" s="1"/>
  <c r="I2767" i="2"/>
  <c r="L2767" i="2" s="1"/>
  <c r="I2768" i="2"/>
  <c r="L2768" i="2" s="1"/>
  <c r="I2769" i="2"/>
  <c r="L2769" i="2" s="1"/>
  <c r="I2770" i="2"/>
  <c r="L2770" i="2" s="1"/>
  <c r="I2771" i="2"/>
  <c r="L2771" i="2" s="1"/>
  <c r="I2772" i="2"/>
  <c r="L2772" i="2" s="1"/>
  <c r="I2773" i="2"/>
  <c r="L2773" i="2" s="1"/>
  <c r="I2774" i="2"/>
  <c r="L2774" i="2" s="1"/>
  <c r="I2775" i="2"/>
  <c r="L2775" i="2" s="1"/>
  <c r="I2776" i="2"/>
  <c r="L2776" i="2" s="1"/>
  <c r="I2777" i="2"/>
  <c r="L2777" i="2" s="1"/>
  <c r="I2778" i="2"/>
  <c r="L2778" i="2" s="1"/>
  <c r="I2779" i="2"/>
  <c r="L2779" i="2" s="1"/>
  <c r="I2780" i="2"/>
  <c r="L2780" i="2" s="1"/>
  <c r="I2781" i="2"/>
  <c r="L2781" i="2" s="1"/>
  <c r="I2782" i="2"/>
  <c r="L2782" i="2" s="1"/>
  <c r="I2783" i="2"/>
  <c r="L2783" i="2" s="1"/>
  <c r="I2784" i="2"/>
  <c r="L2784" i="2" s="1"/>
  <c r="I2785" i="2"/>
  <c r="L2785" i="2" s="1"/>
  <c r="I2786" i="2"/>
  <c r="L2786" i="2" s="1"/>
  <c r="I2787" i="2"/>
  <c r="L2787" i="2" s="1"/>
  <c r="I2788" i="2"/>
  <c r="L2788" i="2" s="1"/>
  <c r="I2789" i="2"/>
  <c r="L2789" i="2" s="1"/>
  <c r="I2790" i="2"/>
  <c r="L2790" i="2" s="1"/>
  <c r="I2791" i="2"/>
  <c r="L2791" i="2" s="1"/>
  <c r="I2792" i="2"/>
  <c r="L2792" i="2" s="1"/>
  <c r="I2793" i="2"/>
  <c r="L2793" i="2" s="1"/>
  <c r="I2794" i="2"/>
  <c r="L2794" i="2" s="1"/>
  <c r="I2795" i="2"/>
  <c r="L2795" i="2" s="1"/>
  <c r="I2796" i="2"/>
  <c r="L2796" i="2" s="1"/>
  <c r="I2797" i="2"/>
  <c r="L2797" i="2" s="1"/>
  <c r="I2798" i="2"/>
  <c r="L2798" i="2" s="1"/>
  <c r="I2799" i="2"/>
  <c r="L2799" i="2" s="1"/>
  <c r="I2800" i="2"/>
  <c r="L2800" i="2" s="1"/>
  <c r="I2801" i="2"/>
  <c r="L2801" i="2" s="1"/>
  <c r="I2802" i="2"/>
  <c r="L2802" i="2" s="1"/>
  <c r="I2803" i="2"/>
  <c r="L2803" i="2" s="1"/>
  <c r="I2804" i="2"/>
  <c r="L2804" i="2" s="1"/>
  <c r="I2805" i="2"/>
  <c r="L2805" i="2" s="1"/>
  <c r="I2806" i="2"/>
  <c r="L2806" i="2" s="1"/>
  <c r="I2807" i="2"/>
  <c r="L2807" i="2" s="1"/>
  <c r="I2808" i="2"/>
  <c r="L2808" i="2" s="1"/>
  <c r="I2809" i="2"/>
  <c r="L2809" i="2" s="1"/>
  <c r="I2810" i="2"/>
  <c r="L2810" i="2" s="1"/>
  <c r="I2811" i="2"/>
  <c r="L2811" i="2" s="1"/>
  <c r="I2812" i="2"/>
  <c r="L2812" i="2" s="1"/>
  <c r="I2813" i="2"/>
  <c r="L2813" i="2" s="1"/>
  <c r="I2814" i="2"/>
  <c r="L2814" i="2" s="1"/>
  <c r="I2815" i="2"/>
  <c r="L2815" i="2" s="1"/>
  <c r="I2816" i="2"/>
  <c r="L2816" i="2" s="1"/>
  <c r="I2817" i="2"/>
  <c r="L2817" i="2" s="1"/>
  <c r="I2818" i="2"/>
  <c r="L2818" i="2" s="1"/>
  <c r="I2819" i="2"/>
  <c r="L2819" i="2" s="1"/>
  <c r="I2820" i="2"/>
  <c r="L2820" i="2" s="1"/>
  <c r="I2821" i="2"/>
  <c r="L2821" i="2" s="1"/>
  <c r="I2822" i="2"/>
  <c r="L2822" i="2" s="1"/>
  <c r="I2823" i="2"/>
  <c r="L2823" i="2" s="1"/>
  <c r="I2824" i="2"/>
  <c r="L2824" i="2" s="1"/>
  <c r="I2825" i="2"/>
  <c r="L2825" i="2" s="1"/>
  <c r="I2826" i="2"/>
  <c r="L2826" i="2" s="1"/>
  <c r="I2827" i="2"/>
  <c r="L2827" i="2" s="1"/>
  <c r="I2828" i="2"/>
  <c r="L2828" i="2" s="1"/>
  <c r="I2829" i="2"/>
  <c r="L2829" i="2" s="1"/>
  <c r="I2830" i="2"/>
  <c r="L2830" i="2" s="1"/>
  <c r="I2831" i="2"/>
  <c r="L2831" i="2" s="1"/>
  <c r="I2832" i="2"/>
  <c r="L2832" i="2" s="1"/>
  <c r="I2833" i="2"/>
  <c r="L2833" i="2" s="1"/>
  <c r="I2834" i="2"/>
  <c r="L2834" i="2" s="1"/>
  <c r="I2835" i="2"/>
  <c r="L2835" i="2" s="1"/>
  <c r="I2836" i="2"/>
  <c r="L2836" i="2" s="1"/>
  <c r="I2837" i="2"/>
  <c r="L2837" i="2" s="1"/>
  <c r="I2838" i="2"/>
  <c r="L2838" i="2" s="1"/>
  <c r="I2839" i="2"/>
  <c r="L2839" i="2" s="1"/>
  <c r="I2840" i="2"/>
  <c r="L2840" i="2" s="1"/>
  <c r="I2841" i="2"/>
  <c r="L2841" i="2" s="1"/>
  <c r="I2842" i="2"/>
  <c r="L2842" i="2" s="1"/>
  <c r="I2843" i="2"/>
  <c r="L2843" i="2" s="1"/>
  <c r="I2844" i="2"/>
  <c r="L2844" i="2" s="1"/>
  <c r="I2845" i="2"/>
  <c r="L2845" i="2" s="1"/>
  <c r="I2846" i="2"/>
  <c r="L2846" i="2" s="1"/>
  <c r="I2847" i="2"/>
  <c r="L2847" i="2" s="1"/>
  <c r="I2848" i="2"/>
  <c r="L2848" i="2" s="1"/>
  <c r="I2849" i="2"/>
  <c r="L2849" i="2" s="1"/>
  <c r="I2850" i="2"/>
  <c r="L2850" i="2" s="1"/>
  <c r="I2851" i="2"/>
  <c r="L2851" i="2" s="1"/>
  <c r="I2852" i="2"/>
  <c r="L2852" i="2" s="1"/>
  <c r="I2853" i="2"/>
  <c r="L2853" i="2" s="1"/>
  <c r="I2854" i="2"/>
  <c r="L2854" i="2" s="1"/>
  <c r="I2855" i="2"/>
  <c r="L2855" i="2" s="1"/>
  <c r="I2856" i="2"/>
  <c r="L2856" i="2" s="1"/>
  <c r="I2857" i="2"/>
  <c r="L2857" i="2" s="1"/>
  <c r="I2858" i="2"/>
  <c r="L2858" i="2" s="1"/>
  <c r="I2859" i="2"/>
  <c r="L2859" i="2" s="1"/>
  <c r="I2860" i="2"/>
  <c r="L2860" i="2" s="1"/>
  <c r="I2861" i="2"/>
  <c r="L2861" i="2" s="1"/>
  <c r="I2862" i="2"/>
  <c r="L2862" i="2" s="1"/>
  <c r="I2863" i="2"/>
  <c r="L2863" i="2" s="1"/>
  <c r="I2864" i="2"/>
  <c r="L2864" i="2" s="1"/>
  <c r="I2865" i="2"/>
  <c r="L2865" i="2" s="1"/>
  <c r="I2866" i="2"/>
  <c r="L2866" i="2" s="1"/>
  <c r="I2867" i="2"/>
  <c r="L2867" i="2" s="1"/>
  <c r="I2868" i="2"/>
  <c r="L2868" i="2" s="1"/>
  <c r="I2869" i="2"/>
  <c r="L2869" i="2" s="1"/>
  <c r="I2870" i="2"/>
  <c r="L2870" i="2" s="1"/>
  <c r="I2871" i="2"/>
  <c r="L2871" i="2" s="1"/>
  <c r="I2872" i="2"/>
  <c r="L2872" i="2" s="1"/>
  <c r="I2873" i="2"/>
  <c r="L2873" i="2" s="1"/>
  <c r="I2874" i="2"/>
  <c r="L2874" i="2" s="1"/>
  <c r="I2875" i="2"/>
  <c r="L2875" i="2" s="1"/>
  <c r="I2876" i="2"/>
  <c r="L2876" i="2" s="1"/>
  <c r="I2877" i="2"/>
  <c r="L2877" i="2" s="1"/>
  <c r="I2878" i="2"/>
  <c r="L2878" i="2" s="1"/>
  <c r="I2879" i="2"/>
  <c r="L2879" i="2" s="1"/>
  <c r="I2880" i="2"/>
  <c r="L2880" i="2" s="1"/>
  <c r="I2881" i="2"/>
  <c r="L2881" i="2" s="1"/>
  <c r="I2882" i="2"/>
  <c r="L2882" i="2" s="1"/>
  <c r="I2883" i="2"/>
  <c r="L2883" i="2" s="1"/>
  <c r="I2884" i="2"/>
  <c r="L2884" i="2" s="1"/>
  <c r="I2885" i="2"/>
  <c r="L2885" i="2" s="1"/>
  <c r="I2886" i="2"/>
  <c r="L2886" i="2" s="1"/>
  <c r="I2887" i="2"/>
  <c r="L2887" i="2" s="1"/>
  <c r="I2888" i="2"/>
  <c r="L2888" i="2" s="1"/>
  <c r="I2889" i="2"/>
  <c r="L2889" i="2" s="1"/>
  <c r="I2890" i="2"/>
  <c r="L2890" i="2" s="1"/>
  <c r="I2891" i="2"/>
  <c r="L2891" i="2" s="1"/>
  <c r="I2892" i="2"/>
  <c r="L2892" i="2" s="1"/>
  <c r="I2893" i="2"/>
  <c r="L2893" i="2" s="1"/>
  <c r="I2894" i="2"/>
  <c r="L2894" i="2" s="1"/>
  <c r="I2895" i="2"/>
  <c r="L2895" i="2" s="1"/>
  <c r="I2896" i="2"/>
  <c r="L2896" i="2" s="1"/>
  <c r="I2897" i="2"/>
  <c r="L2897" i="2" s="1"/>
  <c r="I2898" i="2"/>
  <c r="L2898" i="2" s="1"/>
  <c r="I2899" i="2"/>
  <c r="L2899" i="2" s="1"/>
  <c r="I2900" i="2"/>
  <c r="L2900" i="2" s="1"/>
  <c r="I2901" i="2"/>
  <c r="L2901" i="2" s="1"/>
  <c r="I2902" i="2"/>
  <c r="L2902" i="2" s="1"/>
  <c r="I2903" i="2"/>
  <c r="L2903" i="2" s="1"/>
  <c r="I2904" i="2"/>
  <c r="L2904" i="2" s="1"/>
  <c r="I2905" i="2"/>
  <c r="L2905" i="2" s="1"/>
  <c r="I2906" i="2"/>
  <c r="L2906" i="2" s="1"/>
  <c r="I2907" i="2"/>
  <c r="L2907" i="2" s="1"/>
  <c r="I2908" i="2"/>
  <c r="L2908" i="2" s="1"/>
  <c r="I2909" i="2"/>
  <c r="L2909" i="2" s="1"/>
  <c r="I2910" i="2"/>
  <c r="L2910" i="2" s="1"/>
  <c r="I2911" i="2"/>
  <c r="L2911" i="2" s="1"/>
  <c r="I2912" i="2"/>
  <c r="L2912" i="2" s="1"/>
  <c r="I2913" i="2"/>
  <c r="L2913" i="2" s="1"/>
  <c r="I2914" i="2"/>
  <c r="L2914" i="2" s="1"/>
  <c r="I2915" i="2"/>
  <c r="L2915" i="2" s="1"/>
  <c r="I2916" i="2"/>
  <c r="L2916" i="2" s="1"/>
  <c r="I2917" i="2"/>
  <c r="L2917" i="2" s="1"/>
  <c r="I2918" i="2"/>
  <c r="L2918" i="2" s="1"/>
  <c r="I2919" i="2"/>
  <c r="L2919" i="2" s="1"/>
  <c r="I2920" i="2"/>
  <c r="L2920" i="2" s="1"/>
  <c r="I2921" i="2"/>
  <c r="L2921" i="2" s="1"/>
  <c r="I2922" i="2"/>
  <c r="L2922" i="2" s="1"/>
  <c r="I2923" i="2"/>
  <c r="L2923" i="2" s="1"/>
  <c r="I2924" i="2"/>
  <c r="L2924" i="2" s="1"/>
  <c r="I2925" i="2"/>
  <c r="L2925" i="2" s="1"/>
  <c r="I2926" i="2"/>
  <c r="L2926" i="2" s="1"/>
  <c r="I2927" i="2"/>
  <c r="L2927" i="2" s="1"/>
  <c r="I2928" i="2"/>
  <c r="L2928" i="2" s="1"/>
  <c r="I2929" i="2"/>
  <c r="L2929" i="2" s="1"/>
  <c r="I2930" i="2"/>
  <c r="L2930" i="2" s="1"/>
  <c r="I2931" i="2"/>
  <c r="L2931" i="2" s="1"/>
  <c r="I2932" i="2"/>
  <c r="L2932" i="2" s="1"/>
  <c r="I2933" i="2"/>
  <c r="L2933" i="2" s="1"/>
  <c r="I2934" i="2"/>
  <c r="L2934" i="2" s="1"/>
  <c r="I2935" i="2"/>
  <c r="L2935" i="2" s="1"/>
  <c r="I2936" i="2"/>
  <c r="L2936" i="2" s="1"/>
  <c r="I2937" i="2"/>
  <c r="L2937" i="2" s="1"/>
  <c r="I2938" i="2"/>
  <c r="L2938" i="2" s="1"/>
  <c r="I2939" i="2"/>
  <c r="L2939" i="2" s="1"/>
  <c r="I2940" i="2"/>
  <c r="L2940" i="2" s="1"/>
  <c r="I2941" i="2"/>
  <c r="L2941" i="2" s="1"/>
  <c r="I2942" i="2"/>
  <c r="L2942" i="2" s="1"/>
  <c r="I2943" i="2"/>
  <c r="L2943" i="2" s="1"/>
  <c r="I2944" i="2"/>
  <c r="L2944" i="2" s="1"/>
  <c r="I2945" i="2"/>
  <c r="L2945" i="2" s="1"/>
  <c r="I2946" i="2"/>
  <c r="L2946" i="2" s="1"/>
  <c r="I2947" i="2"/>
  <c r="L2947" i="2" s="1"/>
  <c r="I2948" i="2"/>
  <c r="L2948" i="2" s="1"/>
  <c r="I2949" i="2"/>
  <c r="L2949" i="2" s="1"/>
  <c r="I2950" i="2"/>
  <c r="L2950" i="2" s="1"/>
  <c r="I2951" i="2"/>
  <c r="L2951" i="2" s="1"/>
  <c r="I2952" i="2"/>
  <c r="L2952" i="2" s="1"/>
  <c r="I2953" i="2"/>
  <c r="L2953" i="2" s="1"/>
  <c r="I2954" i="2"/>
  <c r="L2954" i="2" s="1"/>
  <c r="I2955" i="2"/>
  <c r="L2955" i="2" s="1"/>
  <c r="I2956" i="2"/>
  <c r="L2956" i="2" s="1"/>
  <c r="I2957" i="2"/>
  <c r="L2957" i="2" s="1"/>
  <c r="I2958" i="2"/>
  <c r="L2958" i="2" s="1"/>
  <c r="I2959" i="2"/>
  <c r="L2959" i="2" s="1"/>
  <c r="I2960" i="2"/>
  <c r="L2960" i="2" s="1"/>
  <c r="I2961" i="2"/>
  <c r="L2961" i="2" s="1"/>
  <c r="I2962" i="2"/>
  <c r="L2962" i="2" s="1"/>
  <c r="I2963" i="2"/>
  <c r="L2963" i="2" s="1"/>
  <c r="I2964" i="2"/>
  <c r="L2964" i="2" s="1"/>
  <c r="I2965" i="2"/>
  <c r="L2965" i="2" s="1"/>
  <c r="I2966" i="2"/>
  <c r="L2966" i="2" s="1"/>
  <c r="I2967" i="2"/>
  <c r="L2967" i="2" s="1"/>
  <c r="I2968" i="2"/>
  <c r="L2968" i="2" s="1"/>
  <c r="I2969" i="2"/>
  <c r="L2969" i="2" s="1"/>
  <c r="I2970" i="2"/>
  <c r="L2970" i="2" s="1"/>
  <c r="I2971" i="2"/>
  <c r="L2971" i="2" s="1"/>
  <c r="I2972" i="2"/>
  <c r="L2972" i="2" s="1"/>
  <c r="I2973" i="2"/>
  <c r="L2973" i="2" s="1"/>
  <c r="I2974" i="2"/>
  <c r="L2974" i="2" s="1"/>
  <c r="I2975" i="2"/>
  <c r="L2975" i="2" s="1"/>
  <c r="I2976" i="2"/>
  <c r="L2976" i="2" s="1"/>
  <c r="I2977" i="2"/>
  <c r="L2977" i="2" s="1"/>
  <c r="I2978" i="2"/>
  <c r="L2978" i="2" s="1"/>
  <c r="I2979" i="2"/>
  <c r="L2979" i="2" s="1"/>
  <c r="I2980" i="2"/>
  <c r="L2980" i="2" s="1"/>
  <c r="I2981" i="2"/>
  <c r="L2981" i="2" s="1"/>
  <c r="I2982" i="2"/>
  <c r="L2982" i="2" s="1"/>
  <c r="I2983" i="2"/>
  <c r="L2983" i="2" s="1"/>
  <c r="I2984" i="2"/>
  <c r="L2984" i="2" s="1"/>
  <c r="I2985" i="2"/>
  <c r="L2985" i="2" s="1"/>
  <c r="I2986" i="2"/>
  <c r="L2986" i="2" s="1"/>
  <c r="I2987" i="2"/>
  <c r="L2987" i="2" s="1"/>
  <c r="I2988" i="2"/>
  <c r="L2988" i="2" s="1"/>
  <c r="I2989" i="2"/>
  <c r="L2989" i="2" s="1"/>
  <c r="I2990" i="2"/>
  <c r="L2990" i="2" s="1"/>
  <c r="I2991" i="2"/>
  <c r="L2991" i="2" s="1"/>
  <c r="I2992" i="2"/>
  <c r="L2992" i="2" s="1"/>
  <c r="I2993" i="2"/>
  <c r="L2993" i="2" s="1"/>
  <c r="I2994" i="2"/>
  <c r="L2994" i="2" s="1"/>
  <c r="I2995" i="2"/>
  <c r="L2995" i="2" s="1"/>
  <c r="I2996" i="2"/>
  <c r="L2996" i="2" s="1"/>
  <c r="I2997" i="2"/>
  <c r="L2997" i="2" s="1"/>
  <c r="I2998" i="2"/>
  <c r="L2998" i="2" s="1"/>
  <c r="I2999" i="2"/>
  <c r="L2999" i="2" s="1"/>
  <c r="I3000" i="2"/>
  <c r="L3000" i="2" s="1"/>
  <c r="I3001" i="2"/>
  <c r="L3001" i="2" s="1"/>
  <c r="I3002" i="2"/>
  <c r="L3002" i="2" s="1"/>
  <c r="I3003" i="2"/>
  <c r="L3003" i="2" s="1"/>
  <c r="I3004" i="2"/>
  <c r="L3004" i="2" s="1"/>
  <c r="I3005" i="2"/>
  <c r="L3005" i="2" s="1"/>
  <c r="I3006" i="2"/>
  <c r="L3006" i="2" s="1"/>
  <c r="I3007" i="2"/>
  <c r="L3007" i="2" s="1"/>
  <c r="I3008" i="2"/>
  <c r="L3008" i="2" s="1"/>
  <c r="I3009" i="2"/>
  <c r="L3009" i="2" s="1"/>
  <c r="I3010" i="2"/>
  <c r="L3010" i="2" s="1"/>
  <c r="I3011" i="2"/>
  <c r="L3011" i="2" s="1"/>
  <c r="I3012" i="2"/>
  <c r="L3012" i="2" s="1"/>
  <c r="I3013" i="2"/>
  <c r="L3013" i="2" s="1"/>
  <c r="I3014" i="2"/>
  <c r="L3014" i="2" s="1"/>
  <c r="I3015" i="2"/>
  <c r="L3015" i="2" s="1"/>
  <c r="I3016" i="2"/>
  <c r="L3016" i="2" s="1"/>
  <c r="I3017" i="2"/>
  <c r="L3017" i="2" s="1"/>
  <c r="I3018" i="2"/>
  <c r="L3018" i="2" s="1"/>
  <c r="I3019" i="2"/>
  <c r="L3019" i="2" s="1"/>
  <c r="I3020" i="2"/>
  <c r="L3020" i="2" s="1"/>
  <c r="I3021" i="2"/>
  <c r="L3021" i="2" s="1"/>
  <c r="I3022" i="2"/>
  <c r="L3022" i="2" s="1"/>
  <c r="I3023" i="2"/>
  <c r="L3023" i="2" s="1"/>
  <c r="I3024" i="2"/>
  <c r="L3024" i="2" s="1"/>
  <c r="I3025" i="2"/>
  <c r="L3025" i="2" s="1"/>
  <c r="I3026" i="2"/>
  <c r="L3026" i="2" s="1"/>
  <c r="I3027" i="2"/>
  <c r="L3027" i="2" s="1"/>
  <c r="I3028" i="2"/>
  <c r="L3028" i="2" s="1"/>
  <c r="I3029" i="2"/>
  <c r="L3029" i="2" s="1"/>
  <c r="I3030" i="2"/>
  <c r="L3030" i="2" s="1"/>
  <c r="I3031" i="2"/>
  <c r="L3031" i="2" s="1"/>
  <c r="I3032" i="2"/>
  <c r="L3032" i="2" s="1"/>
  <c r="I3033" i="2"/>
  <c r="L3033" i="2" s="1"/>
  <c r="I3034" i="2"/>
  <c r="L3034" i="2" s="1"/>
  <c r="I3035" i="2"/>
  <c r="L3035" i="2" s="1"/>
  <c r="I3036" i="2"/>
  <c r="L3036" i="2" s="1"/>
  <c r="I3037" i="2"/>
  <c r="L3037" i="2" s="1"/>
  <c r="I3038" i="2"/>
  <c r="L3038" i="2" s="1"/>
  <c r="I3039" i="2"/>
  <c r="L3039" i="2" s="1"/>
  <c r="I3040" i="2"/>
  <c r="L3040" i="2" s="1"/>
  <c r="I3041" i="2"/>
  <c r="L3041" i="2" s="1"/>
  <c r="I3042" i="2"/>
  <c r="L3042" i="2" s="1"/>
  <c r="I3043" i="2"/>
  <c r="L3043" i="2" s="1"/>
  <c r="I3044" i="2"/>
  <c r="L3044" i="2" s="1"/>
  <c r="I3045" i="2"/>
  <c r="L3045" i="2" s="1"/>
  <c r="I3046" i="2"/>
  <c r="L3046" i="2" s="1"/>
  <c r="I3047" i="2"/>
  <c r="L3047" i="2" s="1"/>
  <c r="I3048" i="2"/>
  <c r="L3048" i="2" s="1"/>
  <c r="I3049" i="2"/>
  <c r="L3049" i="2" s="1"/>
  <c r="I3050" i="2"/>
  <c r="L3050" i="2" s="1"/>
  <c r="I3051" i="2"/>
  <c r="L3051" i="2" s="1"/>
  <c r="I3052" i="2"/>
  <c r="L3052" i="2" s="1"/>
  <c r="I3053" i="2"/>
  <c r="L3053" i="2" s="1"/>
  <c r="I3054" i="2"/>
  <c r="L3054" i="2" s="1"/>
  <c r="I3055" i="2"/>
  <c r="L3055" i="2" s="1"/>
  <c r="I3056" i="2"/>
  <c r="L3056" i="2" s="1"/>
  <c r="I3057" i="2"/>
  <c r="L3057" i="2" s="1"/>
  <c r="I3058" i="2"/>
  <c r="L3058" i="2" s="1"/>
  <c r="I3059" i="2"/>
  <c r="L3059" i="2" s="1"/>
  <c r="I3060" i="2"/>
  <c r="L3060" i="2" s="1"/>
  <c r="I3061" i="2"/>
  <c r="L3061" i="2" s="1"/>
  <c r="I3062" i="2"/>
  <c r="L3062" i="2" s="1"/>
  <c r="I3063" i="2"/>
  <c r="L3063" i="2" s="1"/>
  <c r="I3064" i="2"/>
  <c r="L3064" i="2" s="1"/>
  <c r="I3065" i="2"/>
  <c r="L3065" i="2" s="1"/>
  <c r="I3066" i="2"/>
  <c r="L3066" i="2" s="1"/>
  <c r="I3067" i="2"/>
  <c r="L3067" i="2" s="1"/>
  <c r="I3068" i="2"/>
  <c r="L3068" i="2" s="1"/>
  <c r="I3069" i="2"/>
  <c r="L3069" i="2" s="1"/>
  <c r="I3070" i="2"/>
  <c r="L3070" i="2" s="1"/>
  <c r="I3071" i="2"/>
  <c r="L3071" i="2" s="1"/>
  <c r="I3072" i="2"/>
  <c r="L3072" i="2" s="1"/>
  <c r="I3073" i="2"/>
  <c r="L3073" i="2" s="1"/>
  <c r="I3074" i="2"/>
  <c r="L3074" i="2" s="1"/>
  <c r="I3075" i="2"/>
  <c r="L3075" i="2" s="1"/>
  <c r="I3076" i="2"/>
  <c r="L3076" i="2" s="1"/>
  <c r="I3077" i="2"/>
  <c r="L3077" i="2" s="1"/>
  <c r="I3078" i="2"/>
  <c r="L3078" i="2" s="1"/>
  <c r="I3079" i="2"/>
  <c r="L3079" i="2" s="1"/>
  <c r="I3080" i="2"/>
  <c r="L3080" i="2" s="1"/>
  <c r="I3081" i="2"/>
  <c r="L3081" i="2" s="1"/>
  <c r="I3082" i="2"/>
  <c r="L3082" i="2" s="1"/>
  <c r="I3083" i="2"/>
  <c r="L3083" i="2" s="1"/>
  <c r="I3084" i="2"/>
  <c r="L3084" i="2" s="1"/>
  <c r="I3085" i="2"/>
  <c r="L3085" i="2" s="1"/>
  <c r="I3086" i="2"/>
  <c r="L3086" i="2" s="1"/>
  <c r="I3087" i="2"/>
  <c r="L3087" i="2" s="1"/>
  <c r="I3088" i="2"/>
  <c r="L3088" i="2" s="1"/>
  <c r="I3089" i="2"/>
  <c r="L3089" i="2" s="1"/>
  <c r="I3090" i="2"/>
  <c r="L3090" i="2" s="1"/>
  <c r="I3091" i="2"/>
  <c r="L3091" i="2" s="1"/>
  <c r="I3092" i="2"/>
  <c r="L3092" i="2" s="1"/>
  <c r="I3093" i="2"/>
  <c r="L3093" i="2" s="1"/>
  <c r="I3094" i="2"/>
  <c r="L3094" i="2" s="1"/>
  <c r="I3095" i="2"/>
  <c r="L3095" i="2" s="1"/>
  <c r="I3096" i="2"/>
  <c r="L3096" i="2" s="1"/>
  <c r="I3097" i="2"/>
  <c r="L3097" i="2" s="1"/>
  <c r="I3098" i="2"/>
  <c r="L3098" i="2" s="1"/>
  <c r="I3099" i="2"/>
  <c r="L3099" i="2" s="1"/>
  <c r="I3100" i="2"/>
  <c r="L3100" i="2" s="1"/>
  <c r="I3101" i="2"/>
  <c r="L3101" i="2" s="1"/>
  <c r="I3102" i="2"/>
  <c r="L3102" i="2" s="1"/>
  <c r="I3103" i="2"/>
  <c r="L3103" i="2" s="1"/>
  <c r="I3104" i="2"/>
  <c r="L3104" i="2" s="1"/>
  <c r="I3105" i="2"/>
  <c r="L3105" i="2" s="1"/>
  <c r="I3106" i="2"/>
  <c r="L3106" i="2" s="1"/>
  <c r="I3107" i="2"/>
  <c r="L3107" i="2" s="1"/>
  <c r="I3108" i="2"/>
  <c r="L3108" i="2" s="1"/>
  <c r="I3109" i="2"/>
  <c r="L3109" i="2" s="1"/>
  <c r="I3110" i="2"/>
  <c r="L3110" i="2" s="1"/>
  <c r="I3111" i="2"/>
  <c r="L3111" i="2" s="1"/>
  <c r="I3112" i="2"/>
  <c r="L3112" i="2" s="1"/>
  <c r="I3113" i="2"/>
  <c r="L3113" i="2" s="1"/>
  <c r="I3114" i="2"/>
  <c r="L3114" i="2" s="1"/>
  <c r="I3115" i="2"/>
  <c r="L3115" i="2" s="1"/>
  <c r="I3116" i="2"/>
  <c r="L3116" i="2" s="1"/>
  <c r="I3117" i="2"/>
  <c r="L3117" i="2" s="1"/>
  <c r="I3118" i="2"/>
  <c r="L3118" i="2" s="1"/>
  <c r="I3119" i="2"/>
  <c r="L3119" i="2" s="1"/>
  <c r="I3120" i="2"/>
  <c r="L3120" i="2" s="1"/>
  <c r="I3121" i="2"/>
  <c r="L3121" i="2" s="1"/>
  <c r="I3122" i="2"/>
  <c r="L3122" i="2" s="1"/>
  <c r="I3123" i="2"/>
  <c r="L3123" i="2" s="1"/>
  <c r="I3124" i="2"/>
  <c r="L3124" i="2" s="1"/>
  <c r="I3125" i="2"/>
  <c r="L3125" i="2" s="1"/>
  <c r="I3126" i="2"/>
  <c r="L3126" i="2" s="1"/>
  <c r="I3127" i="2"/>
  <c r="L3127" i="2" s="1"/>
  <c r="I3128" i="2"/>
  <c r="L3128" i="2" s="1"/>
  <c r="I3129" i="2"/>
  <c r="L3129" i="2" s="1"/>
  <c r="I3130" i="2"/>
  <c r="L3130" i="2" s="1"/>
  <c r="I3131" i="2"/>
  <c r="L3131" i="2" s="1"/>
  <c r="I3132" i="2"/>
  <c r="L3132" i="2" s="1"/>
  <c r="I3133" i="2"/>
  <c r="L3133" i="2" s="1"/>
  <c r="I3134" i="2"/>
  <c r="L3134" i="2" s="1"/>
  <c r="I3135" i="2"/>
  <c r="L3135" i="2" s="1"/>
  <c r="I3136" i="2"/>
  <c r="L3136" i="2" s="1"/>
  <c r="I3137" i="2"/>
  <c r="L3137" i="2" s="1"/>
  <c r="I3138" i="2"/>
  <c r="L3138" i="2" s="1"/>
  <c r="I3139" i="2"/>
  <c r="L3139" i="2" s="1"/>
  <c r="I3140" i="2"/>
  <c r="L3140" i="2" s="1"/>
  <c r="I3141" i="2"/>
  <c r="L3141" i="2" s="1"/>
  <c r="I3142" i="2"/>
  <c r="L3142" i="2" s="1"/>
  <c r="I3143" i="2"/>
  <c r="L3143" i="2" s="1"/>
  <c r="I3144" i="2"/>
  <c r="L3144" i="2" s="1"/>
  <c r="I3145" i="2"/>
  <c r="L3145" i="2" s="1"/>
  <c r="I3146" i="2"/>
  <c r="L3146" i="2" s="1"/>
  <c r="I3147" i="2"/>
  <c r="L3147" i="2" s="1"/>
  <c r="I3148" i="2"/>
  <c r="L3148" i="2" s="1"/>
  <c r="I3149" i="2"/>
  <c r="L3149" i="2" s="1"/>
  <c r="I3150" i="2"/>
  <c r="L3150" i="2" s="1"/>
  <c r="I3151" i="2"/>
  <c r="L3151" i="2" s="1"/>
  <c r="I3152" i="2"/>
  <c r="L3152" i="2" s="1"/>
  <c r="I3153" i="2"/>
  <c r="L3153" i="2" s="1"/>
  <c r="I3154" i="2"/>
  <c r="L3154" i="2" s="1"/>
  <c r="I3155" i="2"/>
  <c r="L3155" i="2" s="1"/>
  <c r="I3156" i="2"/>
  <c r="L3156" i="2" s="1"/>
  <c r="I3157" i="2"/>
  <c r="L3157" i="2" s="1"/>
  <c r="I3158" i="2"/>
  <c r="L3158" i="2" s="1"/>
  <c r="I3159" i="2"/>
  <c r="L3159" i="2" s="1"/>
  <c r="I3160" i="2"/>
  <c r="L3160" i="2" s="1"/>
  <c r="I3161" i="2"/>
  <c r="L3161" i="2" s="1"/>
  <c r="I3162" i="2"/>
  <c r="L3162" i="2" s="1"/>
  <c r="I3163" i="2"/>
  <c r="L3163" i="2" s="1"/>
  <c r="I3164" i="2"/>
  <c r="L3164" i="2" s="1"/>
  <c r="I3165" i="2"/>
  <c r="L3165" i="2" s="1"/>
  <c r="I3166" i="2"/>
  <c r="L3166" i="2" s="1"/>
  <c r="I3167" i="2"/>
  <c r="L3167" i="2" s="1"/>
  <c r="I3168" i="2"/>
  <c r="L3168" i="2" s="1"/>
  <c r="I3169" i="2"/>
  <c r="L3169" i="2" s="1"/>
  <c r="I3170" i="2"/>
  <c r="L3170" i="2" s="1"/>
  <c r="I3171" i="2"/>
  <c r="L3171" i="2" s="1"/>
  <c r="I3172" i="2"/>
  <c r="L3172" i="2" s="1"/>
  <c r="I3173" i="2"/>
  <c r="L3173" i="2" s="1"/>
  <c r="I3174" i="2"/>
  <c r="L3174" i="2" s="1"/>
  <c r="I3175" i="2"/>
  <c r="L3175" i="2" s="1"/>
  <c r="I3176" i="2"/>
  <c r="L3176" i="2" s="1"/>
  <c r="I3177" i="2"/>
  <c r="L3177" i="2" s="1"/>
  <c r="I3178" i="2"/>
  <c r="L3178" i="2" s="1"/>
  <c r="I3179" i="2"/>
  <c r="L3179" i="2" s="1"/>
  <c r="I3180" i="2"/>
  <c r="L3180" i="2" s="1"/>
  <c r="I3181" i="2"/>
  <c r="L3181" i="2" s="1"/>
  <c r="I3182" i="2"/>
  <c r="L3182" i="2" s="1"/>
  <c r="I3183" i="2"/>
  <c r="L3183" i="2" s="1"/>
  <c r="I3184" i="2"/>
  <c r="L3184" i="2" s="1"/>
  <c r="I3185" i="2"/>
  <c r="L3185" i="2" s="1"/>
  <c r="I3186" i="2"/>
  <c r="L3186" i="2" s="1"/>
  <c r="I3187" i="2"/>
  <c r="L3187" i="2" s="1"/>
  <c r="I3188" i="2"/>
  <c r="L3188" i="2" s="1"/>
  <c r="I3189" i="2"/>
  <c r="L3189" i="2" s="1"/>
  <c r="I3190" i="2"/>
  <c r="L3190" i="2" s="1"/>
  <c r="I3191" i="2"/>
  <c r="L3191" i="2" s="1"/>
  <c r="I3192" i="2"/>
  <c r="L3192" i="2" s="1"/>
  <c r="I3193" i="2"/>
  <c r="L3193" i="2" s="1"/>
  <c r="I3194" i="2"/>
  <c r="L3194" i="2" s="1"/>
  <c r="I3195" i="2"/>
  <c r="L3195" i="2" s="1"/>
  <c r="I3196" i="2"/>
  <c r="L3196" i="2" s="1"/>
  <c r="I3197" i="2"/>
  <c r="L3197" i="2" s="1"/>
  <c r="I3198" i="2"/>
  <c r="L3198" i="2" s="1"/>
  <c r="I3199" i="2"/>
  <c r="L3199" i="2" s="1"/>
  <c r="I3200" i="2"/>
  <c r="L3200" i="2" s="1"/>
  <c r="I3201" i="2"/>
  <c r="L3201" i="2" s="1"/>
  <c r="I3202" i="2"/>
  <c r="L3202" i="2" s="1"/>
  <c r="I3203" i="2"/>
  <c r="L3203" i="2" s="1"/>
  <c r="I3204" i="2"/>
  <c r="L3204" i="2" s="1"/>
  <c r="I3205" i="2"/>
  <c r="L3205" i="2" s="1"/>
  <c r="I3206" i="2"/>
  <c r="L3206" i="2" s="1"/>
  <c r="I3207" i="2"/>
  <c r="L3207" i="2" s="1"/>
  <c r="I3208" i="2"/>
  <c r="L3208" i="2" s="1"/>
  <c r="I3209" i="2"/>
  <c r="L3209" i="2" s="1"/>
  <c r="I3210" i="2"/>
  <c r="L3210" i="2" s="1"/>
  <c r="I3211" i="2"/>
  <c r="L3211" i="2" s="1"/>
  <c r="I3212" i="2"/>
  <c r="L3212" i="2" s="1"/>
  <c r="I3213" i="2"/>
  <c r="L3213" i="2" s="1"/>
  <c r="I3214" i="2"/>
  <c r="L3214" i="2" s="1"/>
  <c r="I3215" i="2"/>
  <c r="L3215" i="2" s="1"/>
  <c r="I3216" i="2"/>
  <c r="L3216" i="2" s="1"/>
  <c r="I3217" i="2"/>
  <c r="L3217" i="2" s="1"/>
  <c r="I3218" i="2"/>
  <c r="L3218" i="2" s="1"/>
  <c r="I3219" i="2"/>
  <c r="L3219" i="2" s="1"/>
  <c r="I3220" i="2"/>
  <c r="L3220" i="2" s="1"/>
  <c r="I3221" i="2"/>
  <c r="L3221" i="2" s="1"/>
  <c r="I3222" i="2"/>
  <c r="L3222" i="2" s="1"/>
  <c r="I3223" i="2"/>
  <c r="L3223" i="2" s="1"/>
  <c r="I3224" i="2"/>
  <c r="L3224" i="2" s="1"/>
  <c r="I3225" i="2"/>
  <c r="L3225" i="2" s="1"/>
  <c r="I3226" i="2"/>
  <c r="L3226" i="2" s="1"/>
  <c r="I3227" i="2"/>
  <c r="L3227" i="2" s="1"/>
  <c r="I3228" i="2"/>
  <c r="L3228" i="2" s="1"/>
  <c r="I3229" i="2"/>
  <c r="L3229" i="2" s="1"/>
  <c r="I3230" i="2"/>
  <c r="L3230" i="2" s="1"/>
  <c r="I3231" i="2"/>
  <c r="L3231" i="2" s="1"/>
  <c r="I3232" i="2"/>
  <c r="L3232" i="2" s="1"/>
  <c r="I3233" i="2"/>
  <c r="L3233" i="2" s="1"/>
  <c r="I3234" i="2"/>
  <c r="L3234" i="2" s="1"/>
  <c r="I3235" i="2"/>
  <c r="L3235" i="2" s="1"/>
  <c r="I3236" i="2"/>
  <c r="L3236" i="2" s="1"/>
  <c r="I3237" i="2"/>
  <c r="L3237" i="2" s="1"/>
  <c r="I3238" i="2"/>
  <c r="L3238" i="2" s="1"/>
  <c r="I3239" i="2"/>
  <c r="L3239" i="2" s="1"/>
  <c r="I3240" i="2"/>
  <c r="L3240" i="2" s="1"/>
  <c r="I3241" i="2"/>
  <c r="L3241" i="2" s="1"/>
  <c r="I3242" i="2"/>
  <c r="L3242" i="2" s="1"/>
  <c r="I3243" i="2"/>
  <c r="L3243" i="2" s="1"/>
  <c r="I3244" i="2"/>
  <c r="L3244" i="2" s="1"/>
  <c r="I3245" i="2"/>
  <c r="L3245" i="2" s="1"/>
  <c r="I3246" i="2"/>
  <c r="L3246" i="2" s="1"/>
  <c r="I3247" i="2"/>
  <c r="L3247" i="2" s="1"/>
  <c r="I3248" i="2"/>
  <c r="L3248" i="2" s="1"/>
  <c r="I3249" i="2"/>
  <c r="L3249" i="2" s="1"/>
  <c r="I3250" i="2"/>
  <c r="L3250" i="2" s="1"/>
  <c r="I3251" i="2"/>
  <c r="L3251" i="2" s="1"/>
  <c r="I3252" i="2"/>
  <c r="L3252" i="2" s="1"/>
  <c r="I3253" i="2"/>
  <c r="L3253" i="2" s="1"/>
  <c r="I3254" i="2"/>
  <c r="L3254" i="2" s="1"/>
  <c r="I3255" i="2"/>
  <c r="L3255" i="2" s="1"/>
  <c r="I3256" i="2"/>
  <c r="L3256" i="2" s="1"/>
  <c r="I3257" i="2"/>
  <c r="L3257" i="2" s="1"/>
  <c r="I3258" i="2"/>
  <c r="L3258" i="2" s="1"/>
  <c r="I3259" i="2"/>
  <c r="L3259" i="2" s="1"/>
  <c r="I3260" i="2"/>
  <c r="L3260" i="2" s="1"/>
  <c r="I3261" i="2"/>
  <c r="L3261" i="2" s="1"/>
  <c r="I3262" i="2"/>
  <c r="L3262" i="2" s="1"/>
  <c r="I3263" i="2"/>
  <c r="L3263" i="2" s="1"/>
  <c r="I3264" i="2"/>
  <c r="L3264" i="2" s="1"/>
  <c r="I3265" i="2"/>
  <c r="L3265" i="2" s="1"/>
  <c r="I3266" i="2"/>
  <c r="L3266" i="2" s="1"/>
  <c r="I3267" i="2"/>
  <c r="L3267" i="2" s="1"/>
  <c r="I3268" i="2"/>
  <c r="L3268" i="2" s="1"/>
  <c r="I3269" i="2"/>
  <c r="L3269" i="2" s="1"/>
  <c r="I3270" i="2"/>
  <c r="L3270" i="2" s="1"/>
  <c r="I3271" i="2"/>
  <c r="L3271" i="2" s="1"/>
  <c r="I3272" i="2"/>
  <c r="L3272" i="2" s="1"/>
  <c r="I3273" i="2"/>
  <c r="L3273" i="2" s="1"/>
  <c r="I3274" i="2"/>
  <c r="L3274" i="2" s="1"/>
  <c r="I3275" i="2"/>
  <c r="L3275" i="2" s="1"/>
  <c r="I3276" i="2"/>
  <c r="L3276" i="2" s="1"/>
  <c r="I3277" i="2"/>
  <c r="L3277" i="2" s="1"/>
  <c r="I3278" i="2"/>
  <c r="L3278" i="2" s="1"/>
  <c r="I3279" i="2"/>
  <c r="L3279" i="2" s="1"/>
  <c r="I3280" i="2"/>
  <c r="L3280" i="2" s="1"/>
  <c r="I3281" i="2"/>
  <c r="L3281" i="2" s="1"/>
  <c r="I3282" i="2"/>
  <c r="L3282" i="2" s="1"/>
  <c r="I3283" i="2"/>
  <c r="L3283" i="2" s="1"/>
  <c r="I3284" i="2"/>
  <c r="L3284" i="2" s="1"/>
  <c r="I3285" i="2"/>
  <c r="L3285" i="2" s="1"/>
  <c r="I3286" i="2"/>
  <c r="L3286" i="2" s="1"/>
  <c r="I3287" i="2"/>
  <c r="L3287" i="2" s="1"/>
  <c r="I3288" i="2"/>
  <c r="L3288" i="2" s="1"/>
  <c r="I3289" i="2"/>
  <c r="L3289" i="2" s="1"/>
  <c r="I3290" i="2"/>
  <c r="L3290" i="2" s="1"/>
  <c r="I3291" i="2"/>
  <c r="L3291" i="2" s="1"/>
  <c r="I3292" i="2"/>
  <c r="L3292" i="2" s="1"/>
  <c r="I3293" i="2"/>
  <c r="L3293" i="2" s="1"/>
  <c r="I3294" i="2"/>
  <c r="L3294" i="2" s="1"/>
  <c r="I3295" i="2"/>
  <c r="L3295" i="2" s="1"/>
  <c r="I3296" i="2"/>
  <c r="L3296" i="2" s="1"/>
  <c r="I3297" i="2"/>
  <c r="L3297" i="2" s="1"/>
  <c r="I3298" i="2"/>
  <c r="L3298" i="2" s="1"/>
  <c r="I3299" i="2"/>
  <c r="L3299" i="2" s="1"/>
  <c r="I3300" i="2"/>
  <c r="L3300" i="2" s="1"/>
  <c r="I3301" i="2"/>
  <c r="L3301" i="2" s="1"/>
  <c r="I3302" i="2"/>
  <c r="L3302" i="2" s="1"/>
  <c r="I3303" i="2"/>
  <c r="L3303" i="2" s="1"/>
  <c r="I3304" i="2"/>
  <c r="L3304" i="2" s="1"/>
  <c r="I3305" i="2"/>
  <c r="L3305" i="2" s="1"/>
  <c r="I3306" i="2"/>
  <c r="L3306" i="2" s="1"/>
  <c r="I3307" i="2"/>
  <c r="L3307" i="2" s="1"/>
  <c r="I3308" i="2"/>
  <c r="L3308" i="2" s="1"/>
  <c r="I3309" i="2"/>
  <c r="L3309" i="2" s="1"/>
  <c r="I3310" i="2"/>
  <c r="L3310" i="2" s="1"/>
  <c r="I3311" i="2"/>
  <c r="L3311" i="2" s="1"/>
  <c r="I3312" i="2"/>
  <c r="L3312" i="2" s="1"/>
  <c r="I3313" i="2"/>
  <c r="L3313" i="2" s="1"/>
  <c r="I3314" i="2"/>
  <c r="L3314" i="2" s="1"/>
  <c r="I3315" i="2"/>
  <c r="L3315" i="2" s="1"/>
  <c r="I3316" i="2"/>
  <c r="L3316" i="2" s="1"/>
  <c r="I3317" i="2"/>
  <c r="L3317" i="2" s="1"/>
  <c r="I3318" i="2"/>
  <c r="L3318" i="2" s="1"/>
  <c r="I3319" i="2"/>
  <c r="L3319" i="2" s="1"/>
  <c r="I3320" i="2"/>
  <c r="L3320" i="2" s="1"/>
  <c r="I3321" i="2"/>
  <c r="L3321" i="2" s="1"/>
  <c r="I3322" i="2"/>
  <c r="L3322" i="2" s="1"/>
  <c r="I3323" i="2"/>
  <c r="L3323" i="2" s="1"/>
  <c r="I3324" i="2"/>
  <c r="L3324" i="2" s="1"/>
  <c r="I3325" i="2"/>
  <c r="L3325" i="2" s="1"/>
  <c r="I3326" i="2"/>
  <c r="L3326" i="2" s="1"/>
  <c r="I3327" i="2"/>
  <c r="L3327" i="2" s="1"/>
  <c r="I3328" i="2"/>
  <c r="L3328" i="2" s="1"/>
  <c r="I3329" i="2"/>
  <c r="L3329" i="2" s="1"/>
  <c r="I3330" i="2"/>
  <c r="L3330" i="2" s="1"/>
  <c r="I3331" i="2"/>
  <c r="L3331" i="2" s="1"/>
  <c r="I3332" i="2"/>
  <c r="L3332" i="2" s="1"/>
  <c r="I3333" i="2"/>
  <c r="L3333" i="2" s="1"/>
  <c r="I3334" i="2"/>
  <c r="L3334" i="2" s="1"/>
  <c r="I3335" i="2"/>
  <c r="L3335" i="2" s="1"/>
  <c r="I3336" i="2"/>
  <c r="L3336" i="2" s="1"/>
  <c r="I3337" i="2"/>
  <c r="L3337" i="2" s="1"/>
  <c r="I3338" i="2"/>
  <c r="L3338" i="2" s="1"/>
  <c r="I3339" i="2"/>
  <c r="L3339" i="2" s="1"/>
  <c r="I3340" i="2"/>
  <c r="L3340" i="2" s="1"/>
  <c r="I3341" i="2"/>
  <c r="L3341" i="2" s="1"/>
  <c r="I3342" i="2"/>
  <c r="L3342" i="2" s="1"/>
  <c r="I3343" i="2"/>
  <c r="L3343" i="2" s="1"/>
  <c r="I3344" i="2"/>
  <c r="L3344" i="2" s="1"/>
  <c r="I3345" i="2"/>
  <c r="L3345" i="2" s="1"/>
  <c r="I3346" i="2"/>
  <c r="L3346" i="2" s="1"/>
  <c r="I3347" i="2"/>
  <c r="L3347" i="2" s="1"/>
  <c r="I3348" i="2"/>
  <c r="L3348" i="2" s="1"/>
  <c r="I3349" i="2"/>
  <c r="L3349" i="2" s="1"/>
  <c r="I3350" i="2"/>
  <c r="L3350" i="2" s="1"/>
  <c r="I3351" i="2"/>
  <c r="L3351" i="2" s="1"/>
  <c r="I3352" i="2"/>
  <c r="L3352" i="2" s="1"/>
  <c r="I3353" i="2"/>
  <c r="L3353" i="2" s="1"/>
  <c r="I3354" i="2"/>
  <c r="L3354" i="2" s="1"/>
  <c r="I3355" i="2"/>
  <c r="L3355" i="2" s="1"/>
  <c r="I3356" i="2"/>
  <c r="L3356" i="2" s="1"/>
  <c r="I3357" i="2"/>
  <c r="L3357" i="2" s="1"/>
  <c r="I3358" i="2"/>
  <c r="L3358" i="2" s="1"/>
  <c r="I3359" i="2"/>
  <c r="L3359" i="2" s="1"/>
  <c r="I3360" i="2"/>
  <c r="L3360" i="2" s="1"/>
  <c r="I3361" i="2"/>
  <c r="L3361" i="2" s="1"/>
  <c r="I3362" i="2"/>
  <c r="L3362" i="2" s="1"/>
  <c r="I3363" i="2"/>
  <c r="L3363" i="2" s="1"/>
  <c r="I3364" i="2"/>
  <c r="L3364" i="2" s="1"/>
  <c r="I3365" i="2"/>
  <c r="L3365" i="2" s="1"/>
  <c r="I3366" i="2"/>
  <c r="L3366" i="2" s="1"/>
  <c r="I3367" i="2"/>
  <c r="L3367" i="2" s="1"/>
  <c r="I3368" i="2"/>
  <c r="L3368" i="2" s="1"/>
  <c r="I3369" i="2"/>
  <c r="L3369" i="2" s="1"/>
  <c r="I3370" i="2"/>
  <c r="L3370" i="2" s="1"/>
  <c r="I3371" i="2"/>
  <c r="L3371" i="2" s="1"/>
  <c r="I3372" i="2"/>
  <c r="L3372" i="2" s="1"/>
  <c r="I3373" i="2"/>
  <c r="L3373" i="2" s="1"/>
  <c r="I3374" i="2"/>
  <c r="L3374" i="2" s="1"/>
  <c r="I3375" i="2"/>
  <c r="L3375" i="2" s="1"/>
  <c r="I3376" i="2"/>
  <c r="L3376" i="2" s="1"/>
  <c r="I3377" i="2"/>
  <c r="L3377" i="2" s="1"/>
  <c r="I3378" i="2"/>
  <c r="L3378" i="2" s="1"/>
  <c r="I3379" i="2"/>
  <c r="L3379" i="2" s="1"/>
  <c r="I3380" i="2"/>
  <c r="L3380" i="2" s="1"/>
  <c r="I3381" i="2"/>
  <c r="L3381" i="2" s="1"/>
  <c r="I3382" i="2"/>
  <c r="L3382" i="2" s="1"/>
  <c r="I3383" i="2"/>
  <c r="L3383" i="2" s="1"/>
  <c r="I3384" i="2"/>
  <c r="L3384" i="2" s="1"/>
  <c r="I3385" i="2"/>
  <c r="L3385" i="2" s="1"/>
  <c r="I3386" i="2"/>
  <c r="L3386" i="2" s="1"/>
  <c r="I3387" i="2"/>
  <c r="L3387" i="2" s="1"/>
  <c r="I3388" i="2"/>
  <c r="L3388" i="2" s="1"/>
  <c r="I3389" i="2"/>
  <c r="L3389" i="2" s="1"/>
  <c r="I3390" i="2"/>
  <c r="L3390" i="2" s="1"/>
  <c r="I3391" i="2"/>
  <c r="L3391" i="2" s="1"/>
  <c r="I3392" i="2"/>
  <c r="L3392" i="2" s="1"/>
  <c r="I3393" i="2"/>
  <c r="L3393" i="2" s="1"/>
  <c r="I3394" i="2"/>
  <c r="L3394" i="2" s="1"/>
  <c r="I3395" i="2"/>
  <c r="L3395" i="2" s="1"/>
  <c r="I3396" i="2"/>
  <c r="L3396" i="2" s="1"/>
  <c r="I3397" i="2"/>
  <c r="L3397" i="2" s="1"/>
  <c r="I3398" i="2"/>
  <c r="L3398" i="2" s="1"/>
  <c r="I3399" i="2"/>
  <c r="L3399" i="2" s="1"/>
  <c r="I3400" i="2"/>
  <c r="L3400" i="2" s="1"/>
  <c r="I3401" i="2"/>
  <c r="L3401" i="2" s="1"/>
  <c r="I3402" i="2"/>
  <c r="L3402" i="2" s="1"/>
  <c r="I3403" i="2"/>
  <c r="L3403" i="2" s="1"/>
  <c r="I3404" i="2"/>
  <c r="L3404" i="2" s="1"/>
  <c r="I3405" i="2"/>
  <c r="L3405" i="2" s="1"/>
  <c r="I3406" i="2"/>
  <c r="L3406" i="2" s="1"/>
  <c r="I3407" i="2"/>
  <c r="L3407" i="2" s="1"/>
  <c r="I3408" i="2"/>
  <c r="L3408" i="2" s="1"/>
  <c r="I3409" i="2"/>
  <c r="L3409" i="2" s="1"/>
  <c r="I3410" i="2"/>
  <c r="L3410" i="2" s="1"/>
  <c r="I3411" i="2"/>
  <c r="L3411" i="2" s="1"/>
  <c r="I3412" i="2"/>
  <c r="L3412" i="2" s="1"/>
  <c r="I3413" i="2"/>
  <c r="L3413" i="2" s="1"/>
  <c r="I3414" i="2"/>
  <c r="L3414" i="2" s="1"/>
  <c r="I3415" i="2"/>
  <c r="L3415" i="2" s="1"/>
  <c r="I3416" i="2"/>
  <c r="L3416" i="2" s="1"/>
  <c r="I3417" i="2"/>
  <c r="L3417" i="2" s="1"/>
  <c r="I3418" i="2"/>
  <c r="L3418" i="2" s="1"/>
  <c r="I3419" i="2"/>
  <c r="L3419" i="2" s="1"/>
  <c r="I3420" i="2"/>
  <c r="L3420" i="2" s="1"/>
  <c r="I3421" i="2"/>
  <c r="L3421" i="2" s="1"/>
  <c r="I3422" i="2"/>
  <c r="L3422" i="2" s="1"/>
  <c r="I3423" i="2"/>
  <c r="L3423" i="2" s="1"/>
  <c r="I3424" i="2"/>
  <c r="L3424" i="2" s="1"/>
  <c r="I3425" i="2"/>
  <c r="L3425" i="2" s="1"/>
  <c r="I3426" i="2"/>
  <c r="L3426" i="2" s="1"/>
  <c r="I3427" i="2"/>
  <c r="L3427" i="2" s="1"/>
  <c r="I3428" i="2"/>
  <c r="L3428" i="2" s="1"/>
  <c r="I3429" i="2"/>
  <c r="L3429" i="2" s="1"/>
  <c r="I3430" i="2"/>
  <c r="L3430" i="2" s="1"/>
  <c r="I3431" i="2"/>
  <c r="L3431" i="2" s="1"/>
  <c r="I3432" i="2"/>
  <c r="L3432" i="2" s="1"/>
  <c r="I3433" i="2"/>
  <c r="L3433" i="2" s="1"/>
  <c r="I3434" i="2"/>
  <c r="L3434" i="2" s="1"/>
  <c r="I3435" i="2"/>
  <c r="L3435" i="2" s="1"/>
  <c r="I3436" i="2"/>
  <c r="L3436" i="2" s="1"/>
  <c r="I3437" i="2"/>
  <c r="L3437" i="2" s="1"/>
  <c r="I3438" i="2"/>
  <c r="L3438" i="2" s="1"/>
  <c r="I3439" i="2"/>
  <c r="L3439" i="2" s="1"/>
  <c r="I3440" i="2"/>
  <c r="L3440" i="2" s="1"/>
  <c r="I3441" i="2"/>
  <c r="L3441" i="2" s="1"/>
  <c r="I3442" i="2"/>
  <c r="L3442" i="2" s="1"/>
  <c r="I3443" i="2"/>
  <c r="L3443" i="2" s="1"/>
  <c r="I3444" i="2"/>
  <c r="L3444" i="2" s="1"/>
  <c r="I3445" i="2"/>
  <c r="L3445" i="2" s="1"/>
  <c r="I3446" i="2"/>
  <c r="L3446" i="2" s="1"/>
  <c r="I3447" i="2"/>
  <c r="L3447" i="2" s="1"/>
  <c r="I3448" i="2"/>
  <c r="L3448" i="2" s="1"/>
  <c r="I3449" i="2"/>
  <c r="L3449" i="2" s="1"/>
  <c r="I3450" i="2"/>
  <c r="L3450" i="2" s="1"/>
  <c r="I3451" i="2"/>
  <c r="L3451" i="2" s="1"/>
  <c r="I3452" i="2"/>
  <c r="L3452" i="2" s="1"/>
  <c r="I3453" i="2"/>
  <c r="L3453" i="2" s="1"/>
  <c r="I3454" i="2"/>
  <c r="L3454" i="2" s="1"/>
  <c r="I3455" i="2"/>
  <c r="L3455" i="2" s="1"/>
  <c r="I3456" i="2"/>
  <c r="L3456" i="2" s="1"/>
  <c r="I3457" i="2"/>
  <c r="L3457" i="2" s="1"/>
  <c r="I3458" i="2"/>
  <c r="L3458" i="2" s="1"/>
  <c r="I3459" i="2"/>
  <c r="L3459" i="2" s="1"/>
  <c r="I3460" i="2"/>
  <c r="L3460" i="2" s="1"/>
  <c r="I3461" i="2"/>
  <c r="L3461" i="2" s="1"/>
  <c r="I3462" i="2"/>
  <c r="L3462" i="2" s="1"/>
  <c r="I3463" i="2"/>
  <c r="L3463" i="2" s="1"/>
  <c r="I3464" i="2"/>
  <c r="L3464" i="2" s="1"/>
  <c r="I3465" i="2"/>
  <c r="L3465" i="2" s="1"/>
  <c r="I3466" i="2"/>
  <c r="L3466" i="2" s="1"/>
  <c r="I3467" i="2"/>
  <c r="L3467" i="2" s="1"/>
  <c r="I3468" i="2"/>
  <c r="L3468" i="2" s="1"/>
  <c r="I3469" i="2"/>
  <c r="L3469" i="2" s="1"/>
  <c r="I3470" i="2"/>
  <c r="L3470" i="2" s="1"/>
  <c r="I3471" i="2"/>
  <c r="L3471" i="2" s="1"/>
  <c r="I3472" i="2"/>
  <c r="L3472" i="2" s="1"/>
  <c r="I3473" i="2"/>
  <c r="L3473" i="2" s="1"/>
  <c r="I3474" i="2"/>
  <c r="L3474" i="2" s="1"/>
  <c r="I3475" i="2"/>
  <c r="L3475" i="2" s="1"/>
  <c r="I3476" i="2"/>
  <c r="L3476" i="2" s="1"/>
  <c r="I3477" i="2"/>
  <c r="L3477" i="2" s="1"/>
  <c r="I3478" i="2"/>
  <c r="L3478" i="2" s="1"/>
  <c r="I3479" i="2"/>
  <c r="L3479" i="2" s="1"/>
  <c r="I3480" i="2"/>
  <c r="L3480" i="2" s="1"/>
  <c r="I3481" i="2"/>
  <c r="L3481" i="2" s="1"/>
  <c r="I3482" i="2"/>
  <c r="L3482" i="2" s="1"/>
  <c r="I3483" i="2"/>
  <c r="L3483" i="2" s="1"/>
  <c r="I3484" i="2"/>
  <c r="L3484" i="2" s="1"/>
  <c r="I3485" i="2"/>
  <c r="L3485" i="2" s="1"/>
  <c r="I3486" i="2"/>
  <c r="L3486" i="2" s="1"/>
  <c r="I3487" i="2"/>
  <c r="L3487" i="2" s="1"/>
  <c r="I3488" i="2"/>
  <c r="L3488" i="2" s="1"/>
  <c r="I3489" i="2"/>
  <c r="L3489" i="2" s="1"/>
  <c r="I3490" i="2"/>
  <c r="L3490" i="2" s="1"/>
  <c r="I3491" i="2"/>
  <c r="L3491" i="2" s="1"/>
  <c r="I3492" i="2"/>
  <c r="L3492" i="2" s="1"/>
  <c r="I3493" i="2"/>
  <c r="L3493" i="2" s="1"/>
  <c r="I3494" i="2"/>
  <c r="L3494" i="2" s="1"/>
  <c r="I3495" i="2"/>
  <c r="L3495" i="2" s="1"/>
  <c r="I3496" i="2"/>
  <c r="L3496" i="2" s="1"/>
  <c r="I3497" i="2"/>
  <c r="L3497" i="2" s="1"/>
  <c r="I3498" i="2"/>
  <c r="L3498" i="2" s="1"/>
  <c r="I3499" i="2"/>
  <c r="L3499" i="2" s="1"/>
  <c r="I3500" i="2"/>
  <c r="L3500" i="2" s="1"/>
  <c r="I3501" i="2"/>
  <c r="L3501" i="2" s="1"/>
  <c r="I3502" i="2"/>
  <c r="L3502" i="2" s="1"/>
  <c r="I3503" i="2"/>
  <c r="L3503" i="2" s="1"/>
  <c r="I3504" i="2"/>
  <c r="L3504" i="2" s="1"/>
  <c r="I3505" i="2"/>
  <c r="L3505" i="2" s="1"/>
  <c r="I3506" i="2"/>
  <c r="L3506" i="2" s="1"/>
  <c r="I3507" i="2"/>
  <c r="L3507" i="2" s="1"/>
  <c r="I3508" i="2"/>
  <c r="L3508" i="2" s="1"/>
  <c r="I3509" i="2"/>
  <c r="L3509" i="2" s="1"/>
  <c r="I3510" i="2"/>
  <c r="L3510" i="2" s="1"/>
  <c r="I3511" i="2"/>
  <c r="L3511" i="2" s="1"/>
  <c r="I3512" i="2"/>
  <c r="L3512" i="2" s="1"/>
  <c r="I3513" i="2"/>
  <c r="L3513" i="2" s="1"/>
  <c r="I3514" i="2"/>
  <c r="L3514" i="2" s="1"/>
  <c r="I3515" i="2"/>
  <c r="L3515" i="2" s="1"/>
  <c r="I3516" i="2"/>
  <c r="L3516" i="2" s="1"/>
  <c r="I3517" i="2"/>
  <c r="L3517" i="2" s="1"/>
  <c r="I3518" i="2"/>
  <c r="L3518" i="2" s="1"/>
  <c r="I3519" i="2"/>
  <c r="L3519" i="2" s="1"/>
  <c r="I3520" i="2"/>
  <c r="L3520" i="2" s="1"/>
  <c r="I3521" i="2"/>
  <c r="L3521" i="2" s="1"/>
  <c r="I3522" i="2"/>
  <c r="L3522" i="2" s="1"/>
  <c r="I3523" i="2"/>
  <c r="L3523" i="2" s="1"/>
  <c r="I3524" i="2"/>
  <c r="L3524" i="2" s="1"/>
  <c r="I3525" i="2"/>
  <c r="L3525" i="2" s="1"/>
  <c r="I3526" i="2"/>
  <c r="L3526" i="2" s="1"/>
  <c r="I3527" i="2"/>
  <c r="L3527" i="2" s="1"/>
  <c r="I3528" i="2"/>
  <c r="L3528" i="2" s="1"/>
  <c r="I3529" i="2"/>
  <c r="L3529" i="2" s="1"/>
  <c r="I3530" i="2"/>
  <c r="L3530" i="2" s="1"/>
  <c r="I3531" i="2"/>
  <c r="L3531" i="2" s="1"/>
  <c r="I3532" i="2"/>
  <c r="L3532" i="2" s="1"/>
  <c r="I3533" i="2"/>
  <c r="L3533" i="2" s="1"/>
  <c r="I3534" i="2"/>
  <c r="L3534" i="2" s="1"/>
  <c r="I3535" i="2"/>
  <c r="L3535" i="2" s="1"/>
  <c r="I3536" i="2"/>
  <c r="L3536" i="2" s="1"/>
  <c r="I3537" i="2"/>
  <c r="L3537" i="2" s="1"/>
  <c r="I3538" i="2"/>
  <c r="L3538" i="2" s="1"/>
  <c r="I3539" i="2"/>
  <c r="L3539" i="2" s="1"/>
  <c r="I3540" i="2"/>
  <c r="L3540" i="2" s="1"/>
  <c r="I3541" i="2"/>
  <c r="L3541" i="2" s="1"/>
  <c r="I3542" i="2"/>
  <c r="L3542" i="2" s="1"/>
  <c r="I3543" i="2"/>
  <c r="L3543" i="2" s="1"/>
  <c r="I3544" i="2"/>
  <c r="L3544" i="2" s="1"/>
  <c r="I3545" i="2"/>
  <c r="L3545" i="2" s="1"/>
  <c r="I3546" i="2"/>
  <c r="L3546" i="2" s="1"/>
  <c r="I3547" i="2"/>
  <c r="L3547" i="2" s="1"/>
  <c r="I3548" i="2"/>
  <c r="L3548" i="2" s="1"/>
  <c r="I3549" i="2"/>
  <c r="L3549" i="2" s="1"/>
  <c r="I3550" i="2"/>
  <c r="L3550" i="2" s="1"/>
  <c r="I3551" i="2"/>
  <c r="L3551" i="2" s="1"/>
  <c r="I3552" i="2"/>
  <c r="L3552" i="2" s="1"/>
  <c r="I3553" i="2"/>
  <c r="L3553" i="2" s="1"/>
  <c r="I3554" i="2"/>
  <c r="L3554" i="2" s="1"/>
  <c r="I3555" i="2"/>
  <c r="L3555" i="2" s="1"/>
  <c r="I3556" i="2"/>
  <c r="L3556" i="2" s="1"/>
  <c r="I3557" i="2"/>
  <c r="L3557" i="2" s="1"/>
  <c r="I3558" i="2"/>
  <c r="L3558" i="2" s="1"/>
  <c r="I3559" i="2"/>
  <c r="L3559" i="2" s="1"/>
  <c r="I3560" i="2"/>
  <c r="L3560" i="2" s="1"/>
  <c r="I3561" i="2"/>
  <c r="L3561" i="2" s="1"/>
  <c r="I3562" i="2"/>
  <c r="L3562" i="2" s="1"/>
  <c r="I3563" i="2"/>
  <c r="L3563" i="2" s="1"/>
  <c r="I3564" i="2"/>
  <c r="L3564" i="2" s="1"/>
  <c r="I3565" i="2"/>
  <c r="L3565" i="2" s="1"/>
  <c r="I3566" i="2"/>
  <c r="L3566" i="2" s="1"/>
  <c r="I3567" i="2"/>
  <c r="L3567" i="2" s="1"/>
  <c r="I3568" i="2"/>
  <c r="L3568" i="2" s="1"/>
  <c r="I3569" i="2"/>
  <c r="L3569" i="2" s="1"/>
  <c r="I3570" i="2"/>
  <c r="L3570" i="2" s="1"/>
  <c r="I3571" i="2"/>
  <c r="L3571" i="2" s="1"/>
  <c r="I3572" i="2"/>
  <c r="L3572" i="2" s="1"/>
  <c r="I3573" i="2"/>
  <c r="L3573" i="2" s="1"/>
  <c r="I3574" i="2"/>
  <c r="L3574" i="2" s="1"/>
  <c r="I3575" i="2"/>
  <c r="L3575" i="2" s="1"/>
  <c r="I3576" i="2"/>
  <c r="L3576" i="2" s="1"/>
  <c r="I3577" i="2"/>
  <c r="L3577" i="2" s="1"/>
  <c r="I3578" i="2"/>
  <c r="L3578" i="2" s="1"/>
  <c r="I3579" i="2"/>
  <c r="L3579" i="2" s="1"/>
  <c r="I3580" i="2"/>
  <c r="L3580" i="2" s="1"/>
  <c r="I3581" i="2"/>
  <c r="L3581" i="2" s="1"/>
  <c r="I3582" i="2"/>
  <c r="L3582" i="2" s="1"/>
  <c r="I3583" i="2"/>
  <c r="L3583" i="2" s="1"/>
  <c r="I3584" i="2"/>
  <c r="L3584" i="2" s="1"/>
  <c r="I3585" i="2"/>
  <c r="L3585" i="2" s="1"/>
  <c r="I3586" i="2"/>
  <c r="L3586" i="2" s="1"/>
  <c r="I3587" i="2"/>
  <c r="L3587" i="2" s="1"/>
  <c r="I3588" i="2"/>
  <c r="L3588" i="2" s="1"/>
  <c r="I3589" i="2"/>
  <c r="L3589" i="2" s="1"/>
  <c r="I3590" i="2"/>
  <c r="L3590" i="2" s="1"/>
  <c r="I3591" i="2"/>
  <c r="L3591" i="2" s="1"/>
  <c r="I3592" i="2"/>
  <c r="L3592" i="2" s="1"/>
  <c r="I3593" i="2"/>
  <c r="L3593" i="2" s="1"/>
  <c r="I3594" i="2"/>
  <c r="L3594" i="2" s="1"/>
  <c r="I3595" i="2"/>
  <c r="L3595" i="2" s="1"/>
  <c r="I3596" i="2"/>
  <c r="L3596" i="2" s="1"/>
  <c r="I3597" i="2"/>
  <c r="L3597" i="2" s="1"/>
  <c r="I3598" i="2"/>
  <c r="L3598" i="2" s="1"/>
  <c r="I3599" i="2"/>
  <c r="L3599" i="2" s="1"/>
  <c r="I3600" i="2"/>
  <c r="L3600" i="2" s="1"/>
  <c r="I3601" i="2"/>
  <c r="L3601" i="2" s="1"/>
  <c r="I3602" i="2"/>
  <c r="L3602" i="2" s="1"/>
  <c r="I3603" i="2"/>
  <c r="L3603" i="2" s="1"/>
  <c r="I3604" i="2"/>
  <c r="L3604" i="2" s="1"/>
  <c r="I3605" i="2"/>
  <c r="L3605" i="2" s="1"/>
  <c r="I3606" i="2"/>
  <c r="L3606" i="2" s="1"/>
  <c r="I3607" i="2"/>
  <c r="L3607" i="2" s="1"/>
  <c r="I3608" i="2"/>
  <c r="L3608" i="2" s="1"/>
  <c r="I3609" i="2"/>
  <c r="L3609" i="2" s="1"/>
  <c r="I3610" i="2"/>
  <c r="L3610" i="2" s="1"/>
  <c r="I3611" i="2"/>
  <c r="L3611" i="2" s="1"/>
  <c r="I3612" i="2"/>
  <c r="L3612" i="2" s="1"/>
  <c r="I3613" i="2"/>
  <c r="L3613" i="2" s="1"/>
  <c r="I3614" i="2"/>
  <c r="L3614" i="2" s="1"/>
  <c r="I3615" i="2"/>
  <c r="L3615" i="2" s="1"/>
  <c r="I3616" i="2"/>
  <c r="L3616" i="2" s="1"/>
  <c r="I3617" i="2"/>
  <c r="L3617" i="2" s="1"/>
  <c r="I3618" i="2"/>
  <c r="L3618" i="2" s="1"/>
  <c r="I3619" i="2"/>
  <c r="L3619" i="2" s="1"/>
  <c r="I3620" i="2"/>
  <c r="L3620" i="2" s="1"/>
  <c r="I3621" i="2"/>
  <c r="L3621" i="2" s="1"/>
  <c r="I3622" i="2"/>
  <c r="L3622" i="2" s="1"/>
  <c r="I3623" i="2"/>
  <c r="L3623" i="2" s="1"/>
  <c r="I3624" i="2"/>
  <c r="L3624" i="2" s="1"/>
  <c r="I3625" i="2"/>
  <c r="L3625" i="2" s="1"/>
  <c r="I3626" i="2"/>
  <c r="L3626" i="2" s="1"/>
  <c r="I3627" i="2"/>
  <c r="L3627" i="2" s="1"/>
  <c r="I3628" i="2"/>
  <c r="L3628" i="2" s="1"/>
  <c r="I3629" i="2"/>
  <c r="L3629" i="2" s="1"/>
  <c r="I3630" i="2"/>
  <c r="L3630" i="2" s="1"/>
  <c r="I3631" i="2"/>
  <c r="L3631" i="2" s="1"/>
  <c r="I3632" i="2"/>
  <c r="L3632" i="2" s="1"/>
  <c r="I3633" i="2"/>
  <c r="L3633" i="2" s="1"/>
  <c r="I3634" i="2"/>
  <c r="L3634" i="2" s="1"/>
  <c r="I3635" i="2"/>
  <c r="L3635" i="2" s="1"/>
  <c r="I3636" i="2"/>
  <c r="L3636" i="2" s="1"/>
  <c r="I3637" i="2"/>
  <c r="L3637" i="2" s="1"/>
  <c r="I3638" i="2"/>
  <c r="L3638" i="2" s="1"/>
  <c r="I3639" i="2"/>
  <c r="L3639" i="2" s="1"/>
  <c r="I3640" i="2"/>
  <c r="L3640" i="2" s="1"/>
  <c r="I3641" i="2"/>
  <c r="L3641" i="2" s="1"/>
  <c r="I3642" i="2"/>
  <c r="L3642" i="2" s="1"/>
  <c r="I3643" i="2"/>
  <c r="L3643" i="2" s="1"/>
  <c r="I3644" i="2"/>
  <c r="L3644" i="2" s="1"/>
  <c r="I3645" i="2"/>
  <c r="L3645" i="2" s="1"/>
  <c r="I3646" i="2"/>
  <c r="L3646" i="2" s="1"/>
  <c r="I3647" i="2"/>
  <c r="L3647" i="2" s="1"/>
  <c r="I3648" i="2"/>
  <c r="L3648" i="2" s="1"/>
  <c r="I3649" i="2"/>
  <c r="L3649" i="2" s="1"/>
  <c r="I3650" i="2"/>
  <c r="L3650" i="2" s="1"/>
  <c r="I3651" i="2"/>
  <c r="L3651" i="2" s="1"/>
  <c r="I3652" i="2"/>
  <c r="L3652" i="2" s="1"/>
  <c r="I3653" i="2"/>
  <c r="L3653" i="2" s="1"/>
  <c r="I3654" i="2"/>
  <c r="L3654" i="2" s="1"/>
  <c r="I3655" i="2"/>
  <c r="L3655" i="2" s="1"/>
  <c r="I3656" i="2"/>
  <c r="L3656" i="2" s="1"/>
  <c r="I3657" i="2"/>
  <c r="L3657" i="2" s="1"/>
  <c r="I3658" i="2"/>
  <c r="L3658" i="2" s="1"/>
  <c r="I3659" i="2"/>
  <c r="L3659" i="2" s="1"/>
  <c r="I3660" i="2"/>
  <c r="L3660" i="2" s="1"/>
  <c r="I3661" i="2"/>
  <c r="L3661" i="2" s="1"/>
  <c r="I3662" i="2"/>
  <c r="L3662" i="2" s="1"/>
  <c r="I3663" i="2"/>
  <c r="L3663" i="2" s="1"/>
  <c r="I3664" i="2"/>
  <c r="L3664" i="2" s="1"/>
  <c r="I3665" i="2"/>
  <c r="L3665" i="2" s="1"/>
  <c r="I3666" i="2"/>
  <c r="L3666" i="2" s="1"/>
  <c r="I3667" i="2"/>
  <c r="L3667" i="2" s="1"/>
  <c r="I3668" i="2"/>
  <c r="L3668" i="2" s="1"/>
  <c r="I3669" i="2"/>
  <c r="L3669" i="2" s="1"/>
  <c r="I3670" i="2"/>
  <c r="L3670" i="2" s="1"/>
  <c r="I3671" i="2"/>
  <c r="L3671" i="2" s="1"/>
  <c r="I3672" i="2"/>
  <c r="L3672" i="2" s="1"/>
  <c r="I3673" i="2"/>
  <c r="L3673" i="2" s="1"/>
  <c r="I3674" i="2"/>
  <c r="L3674" i="2" s="1"/>
  <c r="I3675" i="2"/>
  <c r="L3675" i="2" s="1"/>
  <c r="I3676" i="2"/>
  <c r="L3676" i="2" s="1"/>
  <c r="I3677" i="2"/>
  <c r="L3677" i="2" s="1"/>
  <c r="I3678" i="2"/>
  <c r="L3678" i="2" s="1"/>
  <c r="I3679" i="2"/>
  <c r="L3679" i="2" s="1"/>
  <c r="I3680" i="2"/>
  <c r="L3680" i="2" s="1"/>
  <c r="I3681" i="2"/>
  <c r="L3681" i="2" s="1"/>
  <c r="I3682" i="2"/>
  <c r="L3682" i="2" s="1"/>
  <c r="I3683" i="2"/>
  <c r="L3683" i="2" s="1"/>
  <c r="I3684" i="2"/>
  <c r="L3684" i="2" s="1"/>
  <c r="I3685" i="2"/>
  <c r="L3685" i="2" s="1"/>
  <c r="I3686" i="2"/>
  <c r="L3686" i="2" s="1"/>
  <c r="I3687" i="2"/>
  <c r="L3687" i="2" s="1"/>
  <c r="I3688" i="2"/>
  <c r="L3688" i="2" s="1"/>
  <c r="I3689" i="2"/>
  <c r="L3689" i="2" s="1"/>
  <c r="I3690" i="2"/>
  <c r="L3690" i="2" s="1"/>
  <c r="I3691" i="2"/>
  <c r="L3691" i="2" s="1"/>
  <c r="I3692" i="2"/>
  <c r="L3692" i="2" s="1"/>
  <c r="I3693" i="2"/>
  <c r="L3693" i="2" s="1"/>
  <c r="I3694" i="2"/>
  <c r="L3694" i="2" s="1"/>
  <c r="I3695" i="2"/>
  <c r="L3695" i="2" s="1"/>
  <c r="I3696" i="2"/>
  <c r="L3696" i="2" s="1"/>
  <c r="I3697" i="2"/>
  <c r="L3697" i="2" s="1"/>
  <c r="I3698" i="2"/>
  <c r="L3698" i="2" s="1"/>
  <c r="I3699" i="2"/>
  <c r="L3699" i="2" s="1"/>
  <c r="I3700" i="2"/>
  <c r="L3700" i="2" s="1"/>
  <c r="I3701" i="2"/>
  <c r="L3701" i="2" s="1"/>
  <c r="I3702" i="2"/>
  <c r="L3702" i="2" s="1"/>
  <c r="I3703" i="2"/>
  <c r="L3703" i="2" s="1"/>
  <c r="I3704" i="2"/>
  <c r="L3704" i="2" s="1"/>
  <c r="I3705" i="2"/>
  <c r="L3705" i="2" s="1"/>
  <c r="I3706" i="2"/>
  <c r="L3706" i="2" s="1"/>
  <c r="I3707" i="2"/>
  <c r="L3707" i="2" s="1"/>
  <c r="I3708" i="2"/>
  <c r="L3708" i="2" s="1"/>
  <c r="I3709" i="2"/>
  <c r="L3709" i="2" s="1"/>
  <c r="I3710" i="2"/>
  <c r="L3710" i="2" s="1"/>
  <c r="I3711" i="2"/>
  <c r="L3711" i="2" s="1"/>
  <c r="I3712" i="2"/>
  <c r="L3712" i="2" s="1"/>
  <c r="I3713" i="2"/>
  <c r="L3713" i="2" s="1"/>
  <c r="I3714" i="2"/>
  <c r="L3714" i="2" s="1"/>
  <c r="I3715" i="2"/>
  <c r="L3715" i="2" s="1"/>
  <c r="I3716" i="2"/>
  <c r="L3716" i="2" s="1"/>
  <c r="I3717" i="2"/>
  <c r="L3717" i="2" s="1"/>
  <c r="I3718" i="2"/>
  <c r="L3718" i="2" s="1"/>
  <c r="I3719" i="2"/>
  <c r="L3719" i="2" s="1"/>
  <c r="I3720" i="2"/>
  <c r="L3720" i="2" s="1"/>
  <c r="I3721" i="2"/>
  <c r="L3721" i="2" s="1"/>
  <c r="I3722" i="2"/>
  <c r="L3722" i="2" s="1"/>
  <c r="I3723" i="2"/>
  <c r="L3723" i="2" s="1"/>
  <c r="I3724" i="2"/>
  <c r="L3724" i="2" s="1"/>
  <c r="I3725" i="2"/>
  <c r="L3725" i="2" s="1"/>
  <c r="I3726" i="2"/>
  <c r="L3726" i="2" s="1"/>
  <c r="I3727" i="2"/>
  <c r="L3727" i="2" s="1"/>
  <c r="I3728" i="2"/>
  <c r="L3728" i="2" s="1"/>
  <c r="I3729" i="2"/>
  <c r="L3729" i="2" s="1"/>
  <c r="I3730" i="2"/>
  <c r="L3730" i="2" s="1"/>
  <c r="I3731" i="2"/>
  <c r="L3731" i="2" s="1"/>
  <c r="I3732" i="2"/>
  <c r="L3732" i="2" s="1"/>
  <c r="I3733" i="2"/>
  <c r="L3733" i="2" s="1"/>
  <c r="I3734" i="2"/>
  <c r="L3734" i="2" s="1"/>
  <c r="I3735" i="2"/>
  <c r="L3735" i="2" s="1"/>
  <c r="I3736" i="2"/>
  <c r="L3736" i="2" s="1"/>
  <c r="I3737" i="2"/>
  <c r="L3737" i="2" s="1"/>
  <c r="I3738" i="2"/>
  <c r="L3738" i="2" s="1"/>
  <c r="I3739" i="2"/>
  <c r="L3739" i="2" s="1"/>
  <c r="I3740" i="2"/>
  <c r="L3740" i="2" s="1"/>
  <c r="I3741" i="2"/>
  <c r="L3741" i="2" s="1"/>
  <c r="I3742" i="2"/>
  <c r="L3742" i="2" s="1"/>
  <c r="I3743" i="2"/>
  <c r="L3743" i="2" s="1"/>
  <c r="I3744" i="2"/>
  <c r="L3744" i="2" s="1"/>
  <c r="I3745" i="2"/>
  <c r="L3745" i="2" s="1"/>
  <c r="I3746" i="2"/>
  <c r="L3746" i="2" s="1"/>
  <c r="I3747" i="2"/>
  <c r="L3747" i="2" s="1"/>
  <c r="I3748" i="2"/>
  <c r="L3748" i="2" s="1"/>
  <c r="I3749" i="2"/>
  <c r="L3749" i="2" s="1"/>
  <c r="I3750" i="2"/>
  <c r="L3750" i="2" s="1"/>
  <c r="I3751" i="2"/>
  <c r="L3751" i="2" s="1"/>
  <c r="I3752" i="2"/>
  <c r="L3752" i="2" s="1"/>
  <c r="I3753" i="2"/>
  <c r="L3753" i="2" s="1"/>
  <c r="I3754" i="2"/>
  <c r="L3754" i="2" s="1"/>
  <c r="I3755" i="2"/>
  <c r="L3755" i="2" s="1"/>
  <c r="I3756" i="2"/>
  <c r="L3756" i="2" s="1"/>
  <c r="I3757" i="2"/>
  <c r="L3757" i="2" s="1"/>
  <c r="I3758" i="2"/>
  <c r="L3758" i="2" s="1"/>
  <c r="I3759" i="2"/>
  <c r="L3759" i="2" s="1"/>
  <c r="I3760" i="2"/>
  <c r="L3760" i="2" s="1"/>
  <c r="I3761" i="2"/>
  <c r="L3761" i="2" s="1"/>
  <c r="I3762" i="2"/>
  <c r="L3762" i="2" s="1"/>
  <c r="I3763" i="2"/>
  <c r="L3763" i="2" s="1"/>
  <c r="I3764" i="2"/>
  <c r="L3764" i="2" s="1"/>
  <c r="I3765" i="2"/>
  <c r="L3765" i="2" s="1"/>
  <c r="I3766" i="2"/>
  <c r="L3766" i="2" s="1"/>
  <c r="I3767" i="2"/>
  <c r="L3767" i="2" s="1"/>
  <c r="I3768" i="2"/>
  <c r="L3768" i="2" s="1"/>
  <c r="I3769" i="2"/>
  <c r="L3769" i="2" s="1"/>
  <c r="I3770" i="2"/>
  <c r="L3770" i="2" s="1"/>
  <c r="I3771" i="2"/>
  <c r="L3771" i="2" s="1"/>
  <c r="I3772" i="2"/>
  <c r="L3772" i="2" s="1"/>
  <c r="I3773" i="2"/>
  <c r="L3773" i="2" s="1"/>
  <c r="I3774" i="2"/>
  <c r="L3774" i="2" s="1"/>
  <c r="I3775" i="2"/>
  <c r="L3775" i="2" s="1"/>
  <c r="I3776" i="2"/>
  <c r="L3776" i="2" s="1"/>
  <c r="I3777" i="2"/>
  <c r="L3777" i="2" s="1"/>
  <c r="I3778" i="2"/>
  <c r="L3778" i="2" s="1"/>
  <c r="I3779" i="2"/>
  <c r="L3779" i="2" s="1"/>
  <c r="I3780" i="2"/>
  <c r="L3780" i="2" s="1"/>
  <c r="I3781" i="2"/>
  <c r="L3781" i="2" s="1"/>
  <c r="I3782" i="2"/>
  <c r="L3782" i="2" s="1"/>
  <c r="I3783" i="2"/>
  <c r="L3783" i="2" s="1"/>
  <c r="I3784" i="2"/>
  <c r="L3784" i="2" s="1"/>
  <c r="I3785" i="2"/>
  <c r="L3785" i="2" s="1"/>
  <c r="I3786" i="2"/>
  <c r="L3786" i="2" s="1"/>
  <c r="I3787" i="2"/>
  <c r="L3787" i="2" s="1"/>
  <c r="I3788" i="2"/>
  <c r="L3788" i="2" s="1"/>
  <c r="I3789" i="2"/>
  <c r="L3789" i="2" s="1"/>
  <c r="I3790" i="2"/>
  <c r="L3790" i="2" s="1"/>
  <c r="I3791" i="2"/>
  <c r="L3791" i="2" s="1"/>
  <c r="I3792" i="2"/>
  <c r="L3792" i="2" s="1"/>
  <c r="I3793" i="2"/>
  <c r="L3793" i="2" s="1"/>
  <c r="I3794" i="2"/>
  <c r="L3794" i="2" s="1"/>
  <c r="I3795" i="2"/>
  <c r="L3795" i="2" s="1"/>
  <c r="I3796" i="2"/>
  <c r="L3796" i="2" s="1"/>
  <c r="I3797" i="2"/>
  <c r="L3797" i="2" s="1"/>
  <c r="I3798" i="2"/>
  <c r="L3798" i="2" s="1"/>
  <c r="I3799" i="2"/>
  <c r="L3799" i="2" s="1"/>
  <c r="I3800" i="2"/>
  <c r="L3800" i="2" s="1"/>
  <c r="I3801" i="2"/>
  <c r="L3801" i="2" s="1"/>
  <c r="I3802" i="2"/>
  <c r="L3802" i="2" s="1"/>
  <c r="I3803" i="2"/>
  <c r="L3803" i="2" s="1"/>
  <c r="I3804" i="2"/>
  <c r="L3804" i="2" s="1"/>
  <c r="I3805" i="2"/>
  <c r="L3805" i="2" s="1"/>
  <c r="I3806" i="2"/>
  <c r="L3806" i="2" s="1"/>
  <c r="I3807" i="2"/>
  <c r="L3807" i="2" s="1"/>
  <c r="I3808" i="2"/>
  <c r="L3808" i="2" s="1"/>
  <c r="I3809" i="2"/>
  <c r="L3809" i="2" s="1"/>
  <c r="I3810" i="2"/>
  <c r="L3810" i="2" s="1"/>
  <c r="I3811" i="2"/>
  <c r="L3811" i="2" s="1"/>
  <c r="I3812" i="2"/>
  <c r="L3812" i="2" s="1"/>
  <c r="I3813" i="2"/>
  <c r="L3813" i="2" s="1"/>
  <c r="I3814" i="2"/>
  <c r="L3814" i="2" s="1"/>
  <c r="I3815" i="2"/>
  <c r="L3815" i="2" s="1"/>
  <c r="I3816" i="2"/>
  <c r="L3816" i="2" s="1"/>
  <c r="I3817" i="2"/>
  <c r="L3817" i="2" s="1"/>
  <c r="I3818" i="2"/>
  <c r="L3818" i="2" s="1"/>
  <c r="I3819" i="2"/>
  <c r="L3819" i="2" s="1"/>
  <c r="I3820" i="2"/>
  <c r="L3820" i="2" s="1"/>
  <c r="I3821" i="2"/>
  <c r="L3821" i="2" s="1"/>
  <c r="I3822" i="2"/>
  <c r="L3822" i="2" s="1"/>
  <c r="I3823" i="2"/>
  <c r="L3823" i="2" s="1"/>
  <c r="I3824" i="2"/>
  <c r="L3824" i="2" s="1"/>
  <c r="I3825" i="2"/>
  <c r="L3825" i="2" s="1"/>
  <c r="I3826" i="2"/>
  <c r="L3826" i="2" s="1"/>
  <c r="I3827" i="2"/>
  <c r="L3827" i="2" s="1"/>
  <c r="I3828" i="2"/>
  <c r="L3828" i="2" s="1"/>
  <c r="I3829" i="2"/>
  <c r="L3829" i="2" s="1"/>
  <c r="I3830" i="2"/>
  <c r="L3830" i="2" s="1"/>
  <c r="I3831" i="2"/>
  <c r="L3831" i="2" s="1"/>
  <c r="I3832" i="2"/>
  <c r="L3832" i="2" s="1"/>
  <c r="I3833" i="2"/>
  <c r="L3833" i="2" s="1"/>
  <c r="I3834" i="2"/>
  <c r="L3834" i="2" s="1"/>
  <c r="I3835" i="2"/>
  <c r="L3835" i="2" s="1"/>
  <c r="I3836" i="2"/>
  <c r="L3836" i="2" s="1"/>
  <c r="I3837" i="2"/>
  <c r="L3837" i="2" s="1"/>
  <c r="I3838" i="2"/>
  <c r="L3838" i="2" s="1"/>
  <c r="I3839" i="2"/>
  <c r="L3839" i="2" s="1"/>
  <c r="I3840" i="2"/>
  <c r="L3840" i="2" s="1"/>
  <c r="I3841" i="2"/>
  <c r="L3841" i="2" s="1"/>
  <c r="I3842" i="2"/>
  <c r="L3842" i="2" s="1"/>
  <c r="I3843" i="2"/>
  <c r="L3843" i="2" s="1"/>
  <c r="I3844" i="2"/>
  <c r="L3844" i="2" s="1"/>
  <c r="I3845" i="2"/>
  <c r="L3845" i="2" s="1"/>
  <c r="I3846" i="2"/>
  <c r="L3846" i="2" s="1"/>
  <c r="I3847" i="2"/>
  <c r="L3847" i="2" s="1"/>
  <c r="I3848" i="2"/>
  <c r="L3848" i="2" s="1"/>
  <c r="I3849" i="2"/>
  <c r="L3849" i="2" s="1"/>
  <c r="I3850" i="2"/>
  <c r="L3850" i="2" s="1"/>
  <c r="I3851" i="2"/>
  <c r="L3851" i="2" s="1"/>
  <c r="I3852" i="2"/>
  <c r="L3852" i="2" s="1"/>
  <c r="I3853" i="2"/>
  <c r="L3853" i="2" s="1"/>
  <c r="I3854" i="2"/>
  <c r="L3854" i="2" s="1"/>
  <c r="I3855" i="2"/>
  <c r="L3855" i="2" s="1"/>
  <c r="I3856" i="2"/>
  <c r="L3856" i="2" s="1"/>
  <c r="I3857" i="2"/>
  <c r="L3857" i="2" s="1"/>
  <c r="I3858" i="2"/>
  <c r="L3858" i="2" s="1"/>
  <c r="I3859" i="2"/>
  <c r="L3859" i="2" s="1"/>
  <c r="I3860" i="2"/>
  <c r="L3860" i="2" s="1"/>
  <c r="I3861" i="2"/>
  <c r="L3861" i="2" s="1"/>
  <c r="I3862" i="2"/>
  <c r="L3862" i="2" s="1"/>
  <c r="I3863" i="2"/>
  <c r="L3863" i="2" s="1"/>
  <c r="I3864" i="2"/>
  <c r="L3864" i="2" s="1"/>
  <c r="I3865" i="2"/>
  <c r="L3865" i="2" s="1"/>
  <c r="I3866" i="2"/>
  <c r="L3866" i="2" s="1"/>
  <c r="I3867" i="2"/>
  <c r="L3867" i="2" s="1"/>
  <c r="I3868" i="2"/>
  <c r="L3868" i="2" s="1"/>
  <c r="I3869" i="2"/>
  <c r="L3869" i="2" s="1"/>
  <c r="I3870" i="2"/>
  <c r="L3870" i="2" s="1"/>
  <c r="I3871" i="2"/>
  <c r="L3871" i="2" s="1"/>
  <c r="I3872" i="2"/>
  <c r="L3872" i="2" s="1"/>
  <c r="I3873" i="2"/>
  <c r="L3873" i="2" s="1"/>
  <c r="I3874" i="2"/>
  <c r="L3874" i="2" s="1"/>
  <c r="I3875" i="2"/>
  <c r="L3875" i="2" s="1"/>
  <c r="I3876" i="2"/>
  <c r="L3876" i="2" s="1"/>
  <c r="I3877" i="2"/>
  <c r="L3877" i="2" s="1"/>
  <c r="I3878" i="2"/>
  <c r="L3878" i="2" s="1"/>
  <c r="I3879" i="2"/>
  <c r="L3879" i="2" s="1"/>
  <c r="I3880" i="2"/>
  <c r="L3880" i="2" s="1"/>
  <c r="I3881" i="2"/>
  <c r="L3881" i="2" s="1"/>
  <c r="I3882" i="2"/>
  <c r="L3882" i="2" s="1"/>
  <c r="I3883" i="2"/>
  <c r="L3883" i="2" s="1"/>
  <c r="I3884" i="2"/>
  <c r="L3884" i="2" s="1"/>
  <c r="I3885" i="2"/>
  <c r="L3885" i="2" s="1"/>
  <c r="I3886" i="2"/>
  <c r="L3886" i="2" s="1"/>
  <c r="I3887" i="2"/>
  <c r="L3887" i="2" s="1"/>
  <c r="I3888" i="2"/>
  <c r="L3888" i="2" s="1"/>
  <c r="I3889" i="2"/>
  <c r="L3889" i="2" s="1"/>
  <c r="I3890" i="2"/>
  <c r="L3890" i="2" s="1"/>
  <c r="I3891" i="2"/>
  <c r="L3891" i="2" s="1"/>
  <c r="I3892" i="2"/>
  <c r="L3892" i="2" s="1"/>
  <c r="I3893" i="2"/>
  <c r="L3893" i="2" s="1"/>
  <c r="I3894" i="2"/>
  <c r="L3894" i="2" s="1"/>
  <c r="I3895" i="2"/>
  <c r="L3895" i="2" s="1"/>
  <c r="I3896" i="2"/>
  <c r="L3896" i="2" s="1"/>
  <c r="I3897" i="2"/>
  <c r="L3897" i="2" s="1"/>
  <c r="I3898" i="2"/>
  <c r="L3898" i="2" s="1"/>
  <c r="I3899" i="2"/>
  <c r="L3899" i="2" s="1"/>
  <c r="I3900" i="2"/>
  <c r="L3900" i="2" s="1"/>
  <c r="I3901" i="2"/>
  <c r="L3901" i="2" s="1"/>
  <c r="I3902" i="2"/>
  <c r="L3902" i="2" s="1"/>
  <c r="I3903" i="2"/>
  <c r="L3903" i="2" s="1"/>
  <c r="I3904" i="2"/>
  <c r="L3904" i="2" s="1"/>
  <c r="I3905" i="2"/>
  <c r="L3905" i="2" s="1"/>
  <c r="I3906" i="2"/>
  <c r="L3906" i="2" s="1"/>
  <c r="I3907" i="2"/>
  <c r="L3907" i="2" s="1"/>
  <c r="I3908" i="2"/>
  <c r="L3908" i="2" s="1"/>
  <c r="I3909" i="2"/>
  <c r="L3909" i="2" s="1"/>
  <c r="I3910" i="2"/>
  <c r="L3910" i="2" s="1"/>
  <c r="I3911" i="2"/>
  <c r="L3911" i="2" s="1"/>
  <c r="I3912" i="2"/>
  <c r="L3912" i="2" s="1"/>
  <c r="I3913" i="2"/>
  <c r="L3913" i="2" s="1"/>
  <c r="I3914" i="2"/>
  <c r="L3914" i="2" s="1"/>
  <c r="I3915" i="2"/>
  <c r="L3915" i="2" s="1"/>
  <c r="I3916" i="2"/>
  <c r="L3916" i="2" s="1"/>
  <c r="I3917" i="2"/>
  <c r="L3917" i="2" s="1"/>
  <c r="I3918" i="2"/>
  <c r="L3918" i="2" s="1"/>
  <c r="I3919" i="2"/>
  <c r="L3919" i="2" s="1"/>
  <c r="I3920" i="2"/>
  <c r="L3920" i="2" s="1"/>
  <c r="I3921" i="2"/>
  <c r="L3921" i="2" s="1"/>
  <c r="I3922" i="2"/>
  <c r="L3922" i="2" s="1"/>
  <c r="I3923" i="2"/>
  <c r="L3923" i="2" s="1"/>
  <c r="I3924" i="2"/>
  <c r="L3924" i="2" s="1"/>
  <c r="I3925" i="2"/>
  <c r="L3925" i="2" s="1"/>
  <c r="I3926" i="2"/>
  <c r="L3926" i="2" s="1"/>
  <c r="I3927" i="2"/>
  <c r="L3927" i="2" s="1"/>
  <c r="I3928" i="2"/>
  <c r="L3928" i="2" s="1"/>
  <c r="I3929" i="2"/>
  <c r="L3929" i="2" s="1"/>
  <c r="I3930" i="2"/>
  <c r="L3930" i="2" s="1"/>
  <c r="I3931" i="2"/>
  <c r="L3931" i="2" s="1"/>
  <c r="I3932" i="2"/>
  <c r="L3932" i="2" s="1"/>
  <c r="I3933" i="2"/>
  <c r="L3933" i="2" s="1"/>
  <c r="I3934" i="2"/>
  <c r="L3934" i="2" s="1"/>
  <c r="I3935" i="2"/>
  <c r="L3935" i="2" s="1"/>
  <c r="I3936" i="2"/>
  <c r="L3936" i="2" s="1"/>
  <c r="I3937" i="2"/>
  <c r="L3937" i="2" s="1"/>
  <c r="I3938" i="2"/>
  <c r="L3938" i="2" s="1"/>
  <c r="I3939" i="2"/>
  <c r="L3939" i="2" s="1"/>
  <c r="I3940" i="2"/>
  <c r="L3940" i="2" s="1"/>
  <c r="I3941" i="2"/>
  <c r="L3941" i="2" s="1"/>
  <c r="I3942" i="2"/>
  <c r="L3942" i="2" s="1"/>
  <c r="I3943" i="2"/>
  <c r="L3943" i="2" s="1"/>
  <c r="I3944" i="2"/>
  <c r="L3944" i="2" s="1"/>
  <c r="I3945" i="2"/>
  <c r="L3945" i="2" s="1"/>
  <c r="I3946" i="2"/>
  <c r="L3946" i="2" s="1"/>
  <c r="I3947" i="2"/>
  <c r="L3947" i="2" s="1"/>
  <c r="I3948" i="2"/>
  <c r="L3948" i="2" s="1"/>
  <c r="I3949" i="2"/>
  <c r="L3949" i="2" s="1"/>
  <c r="I3950" i="2"/>
  <c r="L3950" i="2" s="1"/>
  <c r="I3951" i="2"/>
  <c r="L3951" i="2" s="1"/>
  <c r="I3952" i="2"/>
  <c r="L3952" i="2" s="1"/>
  <c r="I3953" i="2"/>
  <c r="L3953" i="2" s="1"/>
  <c r="I3954" i="2"/>
  <c r="L3954" i="2" s="1"/>
  <c r="I3955" i="2"/>
  <c r="L3955" i="2" s="1"/>
  <c r="I3956" i="2"/>
  <c r="L3956" i="2" s="1"/>
  <c r="I3957" i="2"/>
  <c r="L3957" i="2" s="1"/>
  <c r="I3958" i="2"/>
  <c r="L3958" i="2" s="1"/>
  <c r="I3959" i="2"/>
  <c r="L3959" i="2" s="1"/>
  <c r="I3960" i="2"/>
  <c r="L3960" i="2" s="1"/>
  <c r="I3961" i="2"/>
  <c r="L3961" i="2" s="1"/>
  <c r="I3962" i="2"/>
  <c r="L3962" i="2" s="1"/>
  <c r="I3963" i="2"/>
  <c r="L3963" i="2" s="1"/>
  <c r="I3964" i="2"/>
  <c r="L3964" i="2" s="1"/>
  <c r="I3965" i="2"/>
  <c r="L3965" i="2" s="1"/>
  <c r="I3966" i="2"/>
  <c r="L3966" i="2" s="1"/>
  <c r="I3967" i="2"/>
  <c r="L3967" i="2" s="1"/>
  <c r="I3968" i="2"/>
  <c r="L3968" i="2" s="1"/>
  <c r="I3969" i="2"/>
  <c r="L3969" i="2" s="1"/>
  <c r="I3970" i="2"/>
  <c r="L3970" i="2" s="1"/>
  <c r="I3971" i="2"/>
  <c r="L3971" i="2" s="1"/>
  <c r="I3972" i="2"/>
  <c r="L3972" i="2" s="1"/>
  <c r="I3973" i="2"/>
  <c r="L3973" i="2" s="1"/>
  <c r="I3974" i="2"/>
  <c r="L3974" i="2" s="1"/>
  <c r="I3975" i="2"/>
  <c r="L3975" i="2" s="1"/>
  <c r="I3976" i="2"/>
  <c r="L3976" i="2" s="1"/>
  <c r="I3977" i="2"/>
  <c r="L3977" i="2" s="1"/>
  <c r="I3978" i="2"/>
  <c r="L3978" i="2" s="1"/>
  <c r="I3979" i="2"/>
  <c r="L3979" i="2" s="1"/>
  <c r="I3980" i="2"/>
  <c r="L3980" i="2" s="1"/>
  <c r="I3981" i="2"/>
  <c r="L3981" i="2" s="1"/>
  <c r="I3982" i="2"/>
  <c r="L3982" i="2" s="1"/>
  <c r="I3983" i="2"/>
  <c r="L3983" i="2" s="1"/>
  <c r="I3984" i="2"/>
  <c r="L3984" i="2" s="1"/>
  <c r="I3985" i="2"/>
  <c r="L3985" i="2" s="1"/>
  <c r="I3986" i="2"/>
  <c r="L3986" i="2" s="1"/>
  <c r="I3987" i="2"/>
  <c r="L3987" i="2" s="1"/>
  <c r="I3988" i="2"/>
  <c r="L3988" i="2" s="1"/>
  <c r="I3989" i="2"/>
  <c r="L3989" i="2" s="1"/>
  <c r="I3990" i="2"/>
  <c r="L3990" i="2" s="1"/>
  <c r="I3991" i="2"/>
  <c r="L3991" i="2" s="1"/>
  <c r="I3992" i="2"/>
  <c r="L3992" i="2" s="1"/>
  <c r="I3993" i="2"/>
  <c r="L3993" i="2" s="1"/>
  <c r="I3994" i="2"/>
  <c r="L3994" i="2" s="1"/>
  <c r="I3995" i="2"/>
  <c r="L3995" i="2" s="1"/>
  <c r="I3996" i="2"/>
  <c r="L3996" i="2" s="1"/>
  <c r="I3997" i="2"/>
  <c r="L3997" i="2" s="1"/>
  <c r="I3998" i="2"/>
  <c r="L3998" i="2" s="1"/>
  <c r="I3999" i="2"/>
  <c r="L3999" i="2" s="1"/>
  <c r="I4000" i="2"/>
  <c r="L4000" i="2" s="1"/>
  <c r="I4001" i="2"/>
  <c r="L4001" i="2" s="1"/>
  <c r="I4002" i="2"/>
  <c r="L4002" i="2" s="1"/>
  <c r="I4003" i="2"/>
  <c r="L4003" i="2" s="1"/>
  <c r="I4004" i="2"/>
  <c r="L4004" i="2" s="1"/>
  <c r="I4005" i="2"/>
  <c r="L4005" i="2" s="1"/>
  <c r="I4006" i="2"/>
  <c r="L4006" i="2" s="1"/>
  <c r="I4007" i="2"/>
  <c r="L4007" i="2" s="1"/>
  <c r="I4008" i="2"/>
  <c r="L4008" i="2" s="1"/>
  <c r="I4009" i="2"/>
  <c r="L4009" i="2" s="1"/>
  <c r="I4010" i="2"/>
  <c r="L4010" i="2" s="1"/>
  <c r="I4011" i="2"/>
  <c r="L4011" i="2" s="1"/>
  <c r="I4012" i="2"/>
  <c r="L4012" i="2" s="1"/>
  <c r="I4013" i="2"/>
  <c r="L4013" i="2" s="1"/>
  <c r="I4014" i="2"/>
  <c r="L4014" i="2" s="1"/>
  <c r="I4015" i="2"/>
  <c r="L4015" i="2" s="1"/>
  <c r="I4016" i="2"/>
  <c r="L4016" i="2" s="1"/>
  <c r="I4017" i="2"/>
  <c r="L4017" i="2" s="1"/>
  <c r="I4018" i="2"/>
  <c r="L4018" i="2" s="1"/>
  <c r="I4019" i="2"/>
  <c r="L4019" i="2" s="1"/>
  <c r="I4020" i="2"/>
  <c r="L4020" i="2" s="1"/>
  <c r="I4021" i="2"/>
  <c r="L4021" i="2" s="1"/>
  <c r="I4022" i="2"/>
  <c r="L4022" i="2" s="1"/>
  <c r="I4023" i="2"/>
  <c r="L4023" i="2" s="1"/>
  <c r="I4024" i="2"/>
  <c r="L4024" i="2" s="1"/>
  <c r="I4025" i="2"/>
  <c r="L4025" i="2" s="1"/>
  <c r="I4026" i="2"/>
  <c r="L4026" i="2" s="1"/>
  <c r="I4027" i="2"/>
  <c r="L4027" i="2" s="1"/>
  <c r="I4028" i="2"/>
  <c r="L4028" i="2" s="1"/>
  <c r="I4029" i="2"/>
  <c r="L4029" i="2" s="1"/>
  <c r="I4030" i="2"/>
  <c r="L4030" i="2" s="1"/>
  <c r="I4031" i="2"/>
  <c r="L4031" i="2" s="1"/>
  <c r="I4032" i="2"/>
  <c r="L4032" i="2" s="1"/>
  <c r="I4033" i="2"/>
  <c r="L4033" i="2" s="1"/>
  <c r="I4034" i="2"/>
  <c r="L4034" i="2" s="1"/>
  <c r="I4035" i="2"/>
  <c r="L4035" i="2" s="1"/>
  <c r="I4036" i="2"/>
  <c r="L4036" i="2" s="1"/>
  <c r="I4037" i="2"/>
  <c r="L4037" i="2" s="1"/>
  <c r="I4038" i="2"/>
  <c r="L4038" i="2" s="1"/>
  <c r="I4039" i="2"/>
  <c r="L4039" i="2" s="1"/>
  <c r="I4040" i="2"/>
  <c r="L4040" i="2" s="1"/>
  <c r="I4041" i="2"/>
  <c r="L4041" i="2" s="1"/>
  <c r="I4042" i="2"/>
  <c r="L4042" i="2" s="1"/>
  <c r="I4043" i="2"/>
  <c r="L4043" i="2" s="1"/>
  <c r="I4044" i="2"/>
  <c r="L4044" i="2" s="1"/>
  <c r="I4045" i="2"/>
  <c r="L4045" i="2" s="1"/>
  <c r="I4046" i="2"/>
  <c r="L4046" i="2" s="1"/>
  <c r="I4047" i="2"/>
  <c r="L4047" i="2" s="1"/>
  <c r="I4048" i="2"/>
  <c r="L4048" i="2" s="1"/>
  <c r="I4049" i="2"/>
  <c r="L4049" i="2" s="1"/>
  <c r="I4050" i="2"/>
  <c r="L4050" i="2" s="1"/>
  <c r="I4051" i="2"/>
  <c r="L4051" i="2" s="1"/>
  <c r="I4052" i="2"/>
  <c r="L4052" i="2" s="1"/>
  <c r="I4053" i="2"/>
  <c r="L4053" i="2" s="1"/>
  <c r="I4054" i="2"/>
  <c r="L4054" i="2" s="1"/>
  <c r="I4055" i="2"/>
  <c r="L4055" i="2" s="1"/>
  <c r="I4056" i="2"/>
  <c r="L4056" i="2" s="1"/>
  <c r="I4057" i="2"/>
  <c r="L4057" i="2" s="1"/>
  <c r="I4058" i="2"/>
  <c r="L4058" i="2" s="1"/>
  <c r="I4059" i="2"/>
  <c r="L4059" i="2" s="1"/>
  <c r="I4060" i="2"/>
  <c r="L4060" i="2" s="1"/>
  <c r="I4061" i="2"/>
  <c r="L4061" i="2" s="1"/>
  <c r="I4062" i="2"/>
  <c r="L4062" i="2" s="1"/>
  <c r="I4063" i="2"/>
  <c r="L4063" i="2" s="1"/>
  <c r="I4064" i="2"/>
  <c r="L4064" i="2" s="1"/>
  <c r="I4065" i="2"/>
  <c r="L4065" i="2" s="1"/>
  <c r="I4066" i="2"/>
  <c r="L4066" i="2" s="1"/>
  <c r="I4067" i="2"/>
  <c r="L4067" i="2" s="1"/>
  <c r="I4068" i="2"/>
  <c r="L4068" i="2" s="1"/>
  <c r="I4069" i="2"/>
  <c r="L4069" i="2" s="1"/>
  <c r="I4070" i="2"/>
  <c r="L4070" i="2" s="1"/>
  <c r="I4071" i="2"/>
  <c r="L4071" i="2" s="1"/>
  <c r="I4072" i="2"/>
  <c r="L4072" i="2" s="1"/>
  <c r="I4073" i="2"/>
  <c r="L4073" i="2" s="1"/>
  <c r="I4074" i="2"/>
  <c r="L4074" i="2" s="1"/>
  <c r="I4075" i="2"/>
  <c r="L4075" i="2" s="1"/>
  <c r="I4076" i="2"/>
  <c r="L4076" i="2" s="1"/>
  <c r="I4077" i="2"/>
  <c r="L4077" i="2" s="1"/>
  <c r="I4078" i="2"/>
  <c r="L4078" i="2" s="1"/>
  <c r="I4079" i="2"/>
  <c r="L4079" i="2" s="1"/>
  <c r="I4080" i="2"/>
  <c r="L4080" i="2" s="1"/>
  <c r="I4081" i="2"/>
  <c r="L4081" i="2" s="1"/>
  <c r="I4082" i="2"/>
  <c r="L4082" i="2" s="1"/>
  <c r="I4083" i="2"/>
  <c r="L4083" i="2" s="1"/>
  <c r="I4084" i="2"/>
  <c r="L4084" i="2" s="1"/>
  <c r="I4085" i="2"/>
  <c r="L4085" i="2" s="1"/>
  <c r="I4086" i="2"/>
  <c r="L4086" i="2" s="1"/>
  <c r="I4087" i="2"/>
  <c r="L4087" i="2" s="1"/>
  <c r="I4088" i="2"/>
  <c r="L4088" i="2" s="1"/>
  <c r="I4089" i="2"/>
  <c r="L4089" i="2" s="1"/>
  <c r="I4090" i="2"/>
  <c r="L4090" i="2" s="1"/>
  <c r="I4091" i="2"/>
  <c r="L4091" i="2" s="1"/>
  <c r="I4092" i="2"/>
  <c r="L4092" i="2" s="1"/>
  <c r="I4093" i="2"/>
  <c r="L4093" i="2" s="1"/>
  <c r="I4094" i="2"/>
  <c r="L4094" i="2" s="1"/>
  <c r="I4095" i="2"/>
  <c r="L4095" i="2" s="1"/>
  <c r="I4096" i="2"/>
  <c r="L4096" i="2" s="1"/>
  <c r="I4097" i="2"/>
  <c r="L4097" i="2" s="1"/>
  <c r="I4098" i="2"/>
  <c r="L4098" i="2" s="1"/>
  <c r="I4099" i="2"/>
  <c r="L4099" i="2" s="1"/>
  <c r="I4100" i="2"/>
  <c r="L4100" i="2" s="1"/>
  <c r="I4101" i="2"/>
  <c r="L4101" i="2" s="1"/>
  <c r="I4102" i="2"/>
  <c r="L4102" i="2" s="1"/>
  <c r="I4103" i="2"/>
  <c r="L4103" i="2" s="1"/>
  <c r="I4104" i="2"/>
  <c r="L4104" i="2" s="1"/>
  <c r="I4105" i="2"/>
  <c r="L4105" i="2" s="1"/>
  <c r="I4106" i="2"/>
  <c r="L4106" i="2" s="1"/>
  <c r="I4107" i="2"/>
  <c r="L4107" i="2" s="1"/>
  <c r="I4108" i="2"/>
  <c r="L4108" i="2" s="1"/>
  <c r="I4109" i="2"/>
  <c r="L4109" i="2" s="1"/>
  <c r="I4110" i="2"/>
  <c r="L4110" i="2" s="1"/>
  <c r="I4111" i="2"/>
  <c r="L4111" i="2" s="1"/>
  <c r="I4112" i="2"/>
  <c r="L4112" i="2" s="1"/>
  <c r="I4113" i="2"/>
  <c r="L4113" i="2" s="1"/>
  <c r="I4114" i="2"/>
  <c r="L4114" i="2" s="1"/>
  <c r="I4115" i="2"/>
  <c r="L4115" i="2" s="1"/>
  <c r="I4116" i="2"/>
  <c r="L4116" i="2" s="1"/>
  <c r="I4117" i="2"/>
  <c r="L4117" i="2" s="1"/>
  <c r="I4118" i="2"/>
  <c r="L4118" i="2" s="1"/>
  <c r="I4119" i="2"/>
  <c r="L4119" i="2" s="1"/>
  <c r="I4120" i="2"/>
  <c r="L4120" i="2" s="1"/>
  <c r="I4121" i="2"/>
  <c r="L4121" i="2" s="1"/>
  <c r="I4122" i="2"/>
  <c r="L4122" i="2" s="1"/>
  <c r="I4123" i="2"/>
  <c r="L4123" i="2" s="1"/>
  <c r="I4124" i="2"/>
  <c r="L4124" i="2" s="1"/>
  <c r="I4125" i="2"/>
  <c r="L4125" i="2" s="1"/>
  <c r="I4126" i="2"/>
  <c r="L4126" i="2" s="1"/>
  <c r="I4127" i="2"/>
  <c r="L4127" i="2" s="1"/>
  <c r="I4128" i="2"/>
  <c r="L4128" i="2" s="1"/>
  <c r="I4129" i="2"/>
  <c r="L4129" i="2" s="1"/>
  <c r="I4130" i="2"/>
  <c r="L4130" i="2" s="1"/>
  <c r="I4131" i="2"/>
  <c r="L4131" i="2" s="1"/>
  <c r="I4132" i="2"/>
  <c r="L4132" i="2" s="1"/>
  <c r="I4133" i="2"/>
  <c r="L4133" i="2" s="1"/>
  <c r="I4134" i="2"/>
  <c r="L4134" i="2" s="1"/>
  <c r="I4135" i="2"/>
  <c r="L4135" i="2" s="1"/>
  <c r="I4136" i="2"/>
  <c r="L4136" i="2" s="1"/>
  <c r="I4137" i="2"/>
  <c r="L4137" i="2" s="1"/>
  <c r="I4138" i="2"/>
  <c r="L4138" i="2" s="1"/>
  <c r="I4139" i="2"/>
  <c r="L4139" i="2" s="1"/>
  <c r="I4140" i="2"/>
  <c r="L4140" i="2" s="1"/>
  <c r="I4141" i="2"/>
  <c r="L4141" i="2" s="1"/>
  <c r="I4142" i="2"/>
  <c r="L4142" i="2" s="1"/>
  <c r="I4143" i="2"/>
  <c r="L4143" i="2" s="1"/>
  <c r="I4144" i="2"/>
  <c r="L4144" i="2" s="1"/>
  <c r="I4145" i="2"/>
  <c r="L4145" i="2" s="1"/>
  <c r="I4146" i="2"/>
  <c r="L4146" i="2" s="1"/>
  <c r="I4147" i="2"/>
  <c r="L4147" i="2" s="1"/>
  <c r="I4148" i="2"/>
  <c r="L4148" i="2" s="1"/>
  <c r="I4149" i="2"/>
  <c r="L4149" i="2" s="1"/>
  <c r="I4150" i="2"/>
  <c r="L4150" i="2" s="1"/>
  <c r="I4151" i="2"/>
  <c r="L4151" i="2" s="1"/>
  <c r="I4152" i="2"/>
  <c r="L4152" i="2" s="1"/>
  <c r="I4153" i="2"/>
  <c r="L4153" i="2" s="1"/>
  <c r="I4154" i="2"/>
  <c r="L4154" i="2" s="1"/>
  <c r="I4155" i="2"/>
  <c r="L4155" i="2" s="1"/>
  <c r="I4156" i="2"/>
  <c r="L4156" i="2" s="1"/>
  <c r="I4157" i="2"/>
  <c r="L4157" i="2" s="1"/>
  <c r="I4158" i="2"/>
  <c r="L4158" i="2" s="1"/>
  <c r="I4159" i="2"/>
  <c r="L4159" i="2" s="1"/>
  <c r="I4160" i="2"/>
  <c r="L4160" i="2" s="1"/>
  <c r="I4161" i="2"/>
  <c r="L4161" i="2" s="1"/>
  <c r="I4162" i="2"/>
  <c r="L4162" i="2" s="1"/>
  <c r="I4163" i="2"/>
  <c r="L4163" i="2" s="1"/>
  <c r="I4164" i="2"/>
  <c r="L4164" i="2" s="1"/>
  <c r="I4165" i="2"/>
  <c r="L4165" i="2" s="1"/>
  <c r="I4166" i="2"/>
  <c r="L4166" i="2" s="1"/>
  <c r="I4167" i="2"/>
  <c r="L4167" i="2" s="1"/>
  <c r="I4168" i="2"/>
  <c r="L4168" i="2" s="1"/>
  <c r="I4169" i="2"/>
  <c r="L4169" i="2" s="1"/>
  <c r="I4170" i="2"/>
  <c r="L4170" i="2" s="1"/>
  <c r="I4171" i="2"/>
  <c r="L4171" i="2" s="1"/>
  <c r="I4172" i="2"/>
  <c r="L4172" i="2" s="1"/>
  <c r="I4173" i="2"/>
  <c r="L4173" i="2" s="1"/>
  <c r="I4174" i="2"/>
  <c r="L4174" i="2" s="1"/>
  <c r="I4175" i="2"/>
  <c r="L4175" i="2" s="1"/>
  <c r="I4176" i="2"/>
  <c r="L4176" i="2" s="1"/>
  <c r="I4177" i="2"/>
  <c r="L4177" i="2" s="1"/>
  <c r="I4178" i="2"/>
  <c r="L4178" i="2" s="1"/>
  <c r="I4179" i="2"/>
  <c r="L4179" i="2" s="1"/>
  <c r="I4180" i="2"/>
  <c r="L4180" i="2" s="1"/>
  <c r="I4181" i="2"/>
  <c r="L4181" i="2" s="1"/>
  <c r="I4182" i="2"/>
  <c r="L4182" i="2" s="1"/>
  <c r="I4183" i="2"/>
  <c r="L4183" i="2" s="1"/>
  <c r="I4184" i="2"/>
  <c r="L4184" i="2" s="1"/>
  <c r="I4185" i="2"/>
  <c r="L4185" i="2" s="1"/>
  <c r="I4186" i="2"/>
  <c r="L4186" i="2" s="1"/>
  <c r="I4187" i="2"/>
  <c r="L4187" i="2" s="1"/>
  <c r="I4188" i="2"/>
  <c r="L4188" i="2" s="1"/>
  <c r="I4189" i="2"/>
  <c r="L4189" i="2" s="1"/>
  <c r="I4190" i="2"/>
  <c r="L4190" i="2" s="1"/>
  <c r="I4191" i="2"/>
  <c r="L4191" i="2" s="1"/>
  <c r="I4192" i="2"/>
  <c r="L4192" i="2" s="1"/>
  <c r="I4193" i="2"/>
  <c r="L4193" i="2" s="1"/>
  <c r="I4194" i="2"/>
  <c r="L4194" i="2" s="1"/>
  <c r="I4195" i="2"/>
  <c r="L4195" i="2" s="1"/>
  <c r="I4196" i="2"/>
  <c r="L4196" i="2" s="1"/>
  <c r="I4197" i="2"/>
  <c r="L4197" i="2" s="1"/>
  <c r="I4198" i="2"/>
  <c r="L4198" i="2" s="1"/>
  <c r="I4199" i="2"/>
  <c r="L4199" i="2" s="1"/>
  <c r="I4200" i="2"/>
  <c r="L4200" i="2" s="1"/>
  <c r="I4201" i="2"/>
  <c r="L4201" i="2" s="1"/>
  <c r="I4202" i="2"/>
  <c r="L4202" i="2" s="1"/>
  <c r="I4203" i="2"/>
  <c r="L4203" i="2" s="1"/>
  <c r="I4204" i="2"/>
  <c r="L4204" i="2" s="1"/>
  <c r="I4205" i="2"/>
  <c r="L4205" i="2" s="1"/>
  <c r="I4206" i="2"/>
  <c r="L4206" i="2" s="1"/>
  <c r="I4207" i="2"/>
  <c r="L4207" i="2" s="1"/>
  <c r="I4208" i="2"/>
  <c r="L4208" i="2" s="1"/>
  <c r="I4209" i="2"/>
  <c r="L4209" i="2" s="1"/>
  <c r="I4210" i="2"/>
  <c r="L4210" i="2" s="1"/>
  <c r="I4211" i="2"/>
  <c r="L4211" i="2" s="1"/>
  <c r="I4212" i="2"/>
  <c r="L4212" i="2" s="1"/>
  <c r="I4213" i="2"/>
  <c r="L4213" i="2" s="1"/>
  <c r="I4214" i="2"/>
  <c r="L4214" i="2" s="1"/>
  <c r="I4215" i="2"/>
  <c r="L4215" i="2" s="1"/>
  <c r="I4216" i="2"/>
  <c r="L4216" i="2" s="1"/>
  <c r="I4217" i="2"/>
  <c r="L4217" i="2" s="1"/>
  <c r="I4218" i="2"/>
  <c r="L4218" i="2" s="1"/>
  <c r="I4219" i="2"/>
  <c r="L4219" i="2" s="1"/>
  <c r="I4220" i="2"/>
  <c r="L4220" i="2" s="1"/>
  <c r="I4221" i="2"/>
  <c r="L4221" i="2" s="1"/>
  <c r="I4222" i="2"/>
  <c r="L4222" i="2" s="1"/>
  <c r="I4223" i="2"/>
  <c r="L4223" i="2" s="1"/>
  <c r="I4224" i="2"/>
  <c r="L4224" i="2" s="1"/>
  <c r="I4225" i="2"/>
  <c r="L4225" i="2" s="1"/>
  <c r="I4226" i="2"/>
  <c r="L4226" i="2" s="1"/>
  <c r="I4227" i="2"/>
  <c r="L4227" i="2" s="1"/>
  <c r="I4228" i="2"/>
  <c r="L4228" i="2" s="1"/>
  <c r="I4229" i="2"/>
  <c r="L4229" i="2" s="1"/>
  <c r="I4230" i="2"/>
  <c r="L4230" i="2" s="1"/>
  <c r="I4231" i="2"/>
  <c r="L4231" i="2" s="1"/>
  <c r="I4232" i="2"/>
  <c r="L4232" i="2" s="1"/>
  <c r="I4233" i="2"/>
  <c r="L4233" i="2" s="1"/>
  <c r="I4234" i="2"/>
  <c r="L4234" i="2" s="1"/>
  <c r="I4235" i="2"/>
  <c r="L4235" i="2" s="1"/>
  <c r="I4236" i="2"/>
  <c r="L4236" i="2" s="1"/>
  <c r="I4237" i="2"/>
  <c r="L4237" i="2" s="1"/>
  <c r="I4238" i="2"/>
  <c r="L4238" i="2" s="1"/>
  <c r="I4239" i="2"/>
  <c r="L4239" i="2" s="1"/>
  <c r="I4240" i="2"/>
  <c r="L4240" i="2" s="1"/>
  <c r="I4241" i="2"/>
  <c r="L4241" i="2" s="1"/>
  <c r="I4242" i="2"/>
  <c r="L4242" i="2" s="1"/>
  <c r="I4243" i="2"/>
  <c r="L4243" i="2" s="1"/>
  <c r="I4244" i="2"/>
  <c r="L4244" i="2" s="1"/>
  <c r="I4245" i="2"/>
  <c r="L4245" i="2" s="1"/>
  <c r="I4246" i="2"/>
  <c r="L4246" i="2" s="1"/>
  <c r="I4247" i="2"/>
  <c r="L4247" i="2" s="1"/>
  <c r="I4248" i="2"/>
  <c r="L4248" i="2" s="1"/>
  <c r="I4249" i="2"/>
  <c r="L4249" i="2" s="1"/>
  <c r="I4250" i="2"/>
  <c r="L4250" i="2" s="1"/>
  <c r="I4251" i="2"/>
  <c r="L4251" i="2" s="1"/>
  <c r="I4252" i="2"/>
  <c r="L4252" i="2" s="1"/>
  <c r="I4253" i="2"/>
  <c r="L4253" i="2" s="1"/>
  <c r="I4254" i="2"/>
  <c r="L4254" i="2" s="1"/>
  <c r="I4255" i="2"/>
  <c r="L4255" i="2" s="1"/>
  <c r="I4256" i="2"/>
  <c r="L4256" i="2" s="1"/>
  <c r="I4257" i="2"/>
  <c r="L4257" i="2" s="1"/>
  <c r="I4258" i="2"/>
  <c r="L4258" i="2" s="1"/>
  <c r="I4259" i="2"/>
  <c r="L4259" i="2" s="1"/>
  <c r="I4260" i="2"/>
  <c r="L4260" i="2" s="1"/>
  <c r="I4261" i="2"/>
  <c r="L4261" i="2" s="1"/>
  <c r="I4262" i="2"/>
  <c r="L4262" i="2" s="1"/>
  <c r="I4263" i="2"/>
  <c r="L4263" i="2" s="1"/>
  <c r="I4264" i="2"/>
  <c r="L4264" i="2" s="1"/>
  <c r="I4265" i="2"/>
  <c r="L4265" i="2" s="1"/>
  <c r="I4266" i="2"/>
  <c r="L4266" i="2" s="1"/>
  <c r="I4267" i="2"/>
  <c r="L4267" i="2" s="1"/>
  <c r="I4268" i="2"/>
  <c r="L4268" i="2" s="1"/>
  <c r="I4269" i="2"/>
  <c r="L4269" i="2" s="1"/>
  <c r="I4270" i="2"/>
  <c r="L4270" i="2" s="1"/>
  <c r="I4271" i="2"/>
  <c r="L4271" i="2" s="1"/>
  <c r="I4272" i="2"/>
  <c r="L4272" i="2" s="1"/>
  <c r="I4273" i="2"/>
  <c r="L4273" i="2" s="1"/>
  <c r="I4274" i="2"/>
  <c r="L4274" i="2" s="1"/>
  <c r="I4275" i="2"/>
  <c r="L4275" i="2" s="1"/>
  <c r="I4276" i="2"/>
  <c r="L4276" i="2" s="1"/>
  <c r="I4277" i="2"/>
  <c r="L4277" i="2" s="1"/>
  <c r="I4278" i="2"/>
  <c r="L4278" i="2" s="1"/>
  <c r="I4279" i="2"/>
  <c r="L4279" i="2" s="1"/>
  <c r="I4280" i="2"/>
  <c r="L4280" i="2" s="1"/>
  <c r="I4281" i="2"/>
  <c r="L4281" i="2" s="1"/>
  <c r="I4282" i="2"/>
  <c r="L4282" i="2" s="1"/>
  <c r="I4283" i="2"/>
  <c r="L4283" i="2" s="1"/>
  <c r="I4284" i="2"/>
  <c r="L4284" i="2" s="1"/>
  <c r="I4285" i="2"/>
  <c r="L4285" i="2" s="1"/>
  <c r="I4286" i="2"/>
  <c r="L4286" i="2" s="1"/>
  <c r="I4287" i="2"/>
  <c r="L4287" i="2" s="1"/>
  <c r="I4288" i="2"/>
  <c r="L4288" i="2" s="1"/>
  <c r="I4289" i="2"/>
  <c r="L4289" i="2" s="1"/>
  <c r="I4290" i="2"/>
  <c r="L4290" i="2" s="1"/>
  <c r="I4291" i="2"/>
  <c r="L4291" i="2" s="1"/>
  <c r="I4292" i="2"/>
  <c r="L4292" i="2" s="1"/>
  <c r="I4293" i="2"/>
  <c r="L4293" i="2" s="1"/>
  <c r="I4294" i="2"/>
  <c r="L4294" i="2" s="1"/>
  <c r="I4295" i="2"/>
  <c r="L4295" i="2" s="1"/>
  <c r="I4296" i="2"/>
  <c r="L4296" i="2" s="1"/>
  <c r="I4297" i="2"/>
  <c r="L4297" i="2" s="1"/>
  <c r="I4298" i="2"/>
  <c r="L4298" i="2" s="1"/>
  <c r="I4299" i="2"/>
  <c r="L4299" i="2" s="1"/>
  <c r="I4300" i="2"/>
  <c r="L4300" i="2" s="1"/>
  <c r="I4301" i="2"/>
  <c r="L4301" i="2" s="1"/>
  <c r="I4302" i="2"/>
  <c r="L4302" i="2" s="1"/>
  <c r="I4303" i="2"/>
  <c r="L4303" i="2" s="1"/>
  <c r="I4304" i="2"/>
  <c r="L4304" i="2" s="1"/>
  <c r="I4305" i="2"/>
  <c r="L4305" i="2" s="1"/>
  <c r="I4306" i="2"/>
  <c r="L4306" i="2" s="1"/>
  <c r="I4307" i="2"/>
  <c r="L4307" i="2" s="1"/>
  <c r="I4308" i="2"/>
  <c r="L4308" i="2" s="1"/>
  <c r="I4309" i="2"/>
  <c r="L4309" i="2" s="1"/>
  <c r="I4310" i="2"/>
  <c r="L4310" i="2" s="1"/>
  <c r="I4311" i="2"/>
  <c r="L4311" i="2" s="1"/>
  <c r="I4312" i="2"/>
  <c r="L4312" i="2" s="1"/>
  <c r="I4313" i="2"/>
  <c r="L4313" i="2" s="1"/>
  <c r="I4314" i="2"/>
  <c r="L4314" i="2" s="1"/>
  <c r="I4315" i="2"/>
  <c r="L4315" i="2" s="1"/>
  <c r="I4316" i="2"/>
  <c r="L4316" i="2" s="1"/>
  <c r="I4317" i="2"/>
  <c r="L4317" i="2" s="1"/>
  <c r="I4318" i="2"/>
  <c r="L4318" i="2" s="1"/>
  <c r="I4319" i="2"/>
  <c r="L4319" i="2" s="1"/>
  <c r="I4320" i="2"/>
  <c r="L4320" i="2" s="1"/>
  <c r="I4321" i="2"/>
  <c r="L4321" i="2" s="1"/>
  <c r="I4322" i="2"/>
  <c r="L4322" i="2" s="1"/>
  <c r="I4323" i="2"/>
  <c r="L4323" i="2" s="1"/>
  <c r="I4324" i="2"/>
  <c r="L4324" i="2" s="1"/>
  <c r="I4325" i="2"/>
  <c r="L4325" i="2" s="1"/>
  <c r="I4326" i="2"/>
  <c r="L4326" i="2" s="1"/>
  <c r="I4327" i="2"/>
  <c r="L4327" i="2" s="1"/>
  <c r="I4328" i="2"/>
  <c r="L4328" i="2" s="1"/>
  <c r="I4329" i="2"/>
  <c r="L4329" i="2" s="1"/>
  <c r="I4330" i="2"/>
  <c r="L4330" i="2" s="1"/>
  <c r="I4331" i="2"/>
  <c r="L4331" i="2" s="1"/>
  <c r="I4332" i="2"/>
  <c r="L4332" i="2" s="1"/>
  <c r="I4333" i="2"/>
  <c r="L4333" i="2" s="1"/>
  <c r="I4334" i="2"/>
  <c r="L4334" i="2" s="1"/>
  <c r="I4335" i="2"/>
  <c r="L4335" i="2" s="1"/>
  <c r="I4336" i="2"/>
  <c r="L4336" i="2" s="1"/>
  <c r="I4337" i="2"/>
  <c r="L4337" i="2" s="1"/>
  <c r="I4338" i="2"/>
  <c r="L4338" i="2" s="1"/>
  <c r="I4339" i="2"/>
  <c r="L4339" i="2" s="1"/>
  <c r="I4340" i="2"/>
  <c r="L4340" i="2" s="1"/>
  <c r="I4341" i="2"/>
  <c r="L4341" i="2" s="1"/>
  <c r="I4342" i="2"/>
  <c r="L4342" i="2" s="1"/>
  <c r="I4343" i="2"/>
  <c r="L4343" i="2" s="1"/>
  <c r="I4344" i="2"/>
  <c r="L4344" i="2" s="1"/>
  <c r="I4345" i="2"/>
  <c r="L4345" i="2" s="1"/>
  <c r="I4346" i="2"/>
  <c r="L4346" i="2" s="1"/>
  <c r="I4347" i="2"/>
  <c r="L4347" i="2" s="1"/>
  <c r="I4348" i="2"/>
  <c r="L4348" i="2" s="1"/>
  <c r="I4349" i="2"/>
  <c r="L4349" i="2" s="1"/>
  <c r="I4350" i="2"/>
  <c r="L4350" i="2" s="1"/>
  <c r="I4351" i="2"/>
  <c r="L4351" i="2" s="1"/>
  <c r="I4352" i="2"/>
  <c r="L4352" i="2" s="1"/>
  <c r="I4353" i="2"/>
  <c r="L4353" i="2" s="1"/>
  <c r="I4354" i="2"/>
  <c r="L4354" i="2" s="1"/>
  <c r="I4355" i="2"/>
  <c r="L4355" i="2" s="1"/>
  <c r="I4356" i="2"/>
  <c r="L4356" i="2" s="1"/>
  <c r="I4357" i="2"/>
  <c r="L4357" i="2" s="1"/>
  <c r="I4358" i="2"/>
  <c r="L4358" i="2" s="1"/>
  <c r="I4359" i="2"/>
  <c r="L4359" i="2" s="1"/>
  <c r="I4360" i="2"/>
  <c r="L4360" i="2" s="1"/>
  <c r="I4361" i="2"/>
  <c r="L4361" i="2" s="1"/>
  <c r="I4362" i="2"/>
  <c r="L4362" i="2" s="1"/>
  <c r="I4363" i="2"/>
  <c r="L4363" i="2" s="1"/>
  <c r="I4364" i="2"/>
  <c r="L4364" i="2" s="1"/>
  <c r="I4365" i="2"/>
  <c r="L4365" i="2" s="1"/>
  <c r="I4366" i="2"/>
  <c r="L4366" i="2" s="1"/>
  <c r="I4367" i="2"/>
  <c r="L4367" i="2" s="1"/>
  <c r="I4368" i="2"/>
  <c r="L4368" i="2" s="1"/>
  <c r="I4369" i="2"/>
  <c r="L4369" i="2" s="1"/>
  <c r="I4370" i="2"/>
  <c r="L4370" i="2" s="1"/>
  <c r="I4371" i="2"/>
  <c r="L4371" i="2" s="1"/>
  <c r="I4372" i="2"/>
  <c r="L4372" i="2" s="1"/>
  <c r="I4373" i="2"/>
  <c r="L4373" i="2" s="1"/>
  <c r="I4374" i="2"/>
  <c r="L4374" i="2" s="1"/>
  <c r="I4375" i="2"/>
  <c r="L4375" i="2" s="1"/>
  <c r="I4376" i="2"/>
  <c r="L4376" i="2" s="1"/>
  <c r="I4377" i="2"/>
  <c r="L4377" i="2" s="1"/>
  <c r="I4378" i="2"/>
  <c r="L4378" i="2" s="1"/>
  <c r="I4379" i="2"/>
  <c r="L4379" i="2" s="1"/>
  <c r="I4380" i="2"/>
  <c r="L4380" i="2" s="1"/>
  <c r="I4381" i="2"/>
  <c r="L4381" i="2" s="1"/>
  <c r="I4382" i="2"/>
  <c r="L4382" i="2" s="1"/>
  <c r="I4383" i="2"/>
  <c r="L4383" i="2" s="1"/>
  <c r="I4384" i="2"/>
  <c r="L4384" i="2" s="1"/>
  <c r="I4385" i="2"/>
  <c r="L4385" i="2" s="1"/>
  <c r="I4386" i="2"/>
  <c r="L4386" i="2" s="1"/>
  <c r="I4387" i="2"/>
  <c r="L4387" i="2" s="1"/>
  <c r="I4388" i="2"/>
  <c r="L4388" i="2" s="1"/>
  <c r="I4389" i="2"/>
  <c r="L4389" i="2" s="1"/>
  <c r="I4390" i="2"/>
  <c r="L4390" i="2" s="1"/>
  <c r="I4391" i="2"/>
  <c r="L4391" i="2" s="1"/>
  <c r="I4392" i="2"/>
  <c r="L4392" i="2" s="1"/>
  <c r="I4393" i="2"/>
  <c r="L4393" i="2" s="1"/>
  <c r="I4394" i="2"/>
  <c r="L4394" i="2" s="1"/>
  <c r="I4395" i="2"/>
  <c r="L4395" i="2" s="1"/>
  <c r="I4396" i="2"/>
  <c r="L4396" i="2" s="1"/>
  <c r="I4397" i="2"/>
  <c r="L4397" i="2" s="1"/>
  <c r="I4398" i="2"/>
  <c r="L4398" i="2" s="1"/>
  <c r="I4399" i="2"/>
  <c r="L4399" i="2" s="1"/>
  <c r="I4400" i="2"/>
  <c r="L4400" i="2" s="1"/>
  <c r="I4401" i="2"/>
  <c r="L4401" i="2" s="1"/>
  <c r="I4402" i="2"/>
  <c r="L4402" i="2" s="1"/>
  <c r="I4403" i="2"/>
  <c r="L4403" i="2" s="1"/>
  <c r="I4404" i="2"/>
  <c r="L4404" i="2" s="1"/>
  <c r="I4405" i="2"/>
  <c r="L4405" i="2" s="1"/>
  <c r="I4406" i="2"/>
  <c r="L4406" i="2" s="1"/>
  <c r="I4407" i="2"/>
  <c r="L4407" i="2" s="1"/>
  <c r="I4408" i="2"/>
  <c r="L4408" i="2" s="1"/>
  <c r="I4409" i="2"/>
  <c r="L4409" i="2" s="1"/>
  <c r="I4410" i="2"/>
  <c r="L4410" i="2" s="1"/>
  <c r="I4411" i="2"/>
  <c r="L4411" i="2" s="1"/>
  <c r="I4412" i="2"/>
  <c r="L4412" i="2" s="1"/>
  <c r="I4413" i="2"/>
  <c r="L4413" i="2" s="1"/>
  <c r="I4414" i="2"/>
  <c r="L4414" i="2" s="1"/>
  <c r="I4415" i="2"/>
  <c r="L4415" i="2" s="1"/>
  <c r="I4416" i="2"/>
  <c r="L4416" i="2" s="1"/>
  <c r="I4417" i="2"/>
  <c r="L4417" i="2" s="1"/>
  <c r="I4418" i="2"/>
  <c r="L4418" i="2" s="1"/>
  <c r="I4419" i="2"/>
  <c r="L4419" i="2" s="1"/>
  <c r="I4420" i="2"/>
  <c r="L4420" i="2" s="1"/>
  <c r="I4421" i="2"/>
  <c r="L4421" i="2" s="1"/>
  <c r="I4422" i="2"/>
  <c r="L4422" i="2" s="1"/>
  <c r="I4423" i="2"/>
  <c r="L4423" i="2" s="1"/>
  <c r="I4424" i="2"/>
  <c r="L4424" i="2" s="1"/>
  <c r="I4425" i="2"/>
  <c r="L4425" i="2" s="1"/>
  <c r="I4426" i="2"/>
  <c r="L4426" i="2" s="1"/>
  <c r="I4427" i="2"/>
  <c r="L4427" i="2" s="1"/>
  <c r="I4428" i="2"/>
  <c r="L4428" i="2" s="1"/>
  <c r="I4429" i="2"/>
  <c r="L4429" i="2" s="1"/>
  <c r="I4430" i="2"/>
  <c r="L4430" i="2" s="1"/>
  <c r="I4431" i="2"/>
  <c r="L4431" i="2" s="1"/>
  <c r="I4432" i="2"/>
  <c r="L4432" i="2" s="1"/>
  <c r="I4433" i="2"/>
  <c r="L4433" i="2" s="1"/>
  <c r="I4434" i="2"/>
  <c r="L4434" i="2" s="1"/>
  <c r="I4435" i="2"/>
  <c r="L4435" i="2" s="1"/>
  <c r="I4436" i="2"/>
  <c r="L4436" i="2" s="1"/>
  <c r="I4437" i="2"/>
  <c r="L4437" i="2" s="1"/>
  <c r="I4438" i="2"/>
  <c r="L4438" i="2" s="1"/>
  <c r="I4439" i="2"/>
  <c r="L4439" i="2" s="1"/>
  <c r="I4440" i="2"/>
  <c r="L4440" i="2" s="1"/>
  <c r="I4441" i="2"/>
  <c r="L4441" i="2" s="1"/>
  <c r="I4442" i="2"/>
  <c r="L4442" i="2" s="1"/>
  <c r="I4443" i="2"/>
  <c r="L4443" i="2" s="1"/>
  <c r="I4444" i="2"/>
  <c r="L4444" i="2" s="1"/>
  <c r="I4445" i="2"/>
  <c r="L4445" i="2" s="1"/>
  <c r="I4446" i="2"/>
  <c r="L4446" i="2" s="1"/>
  <c r="I4447" i="2"/>
  <c r="L4447" i="2" s="1"/>
  <c r="I4448" i="2"/>
  <c r="L4448" i="2" s="1"/>
  <c r="I4449" i="2"/>
  <c r="L4449" i="2" s="1"/>
  <c r="I4450" i="2"/>
  <c r="L4450" i="2" s="1"/>
  <c r="I4451" i="2"/>
  <c r="L4451" i="2" s="1"/>
  <c r="I4452" i="2"/>
  <c r="L4452" i="2" s="1"/>
  <c r="I4453" i="2"/>
  <c r="L4453" i="2" s="1"/>
  <c r="I4454" i="2"/>
  <c r="L4454" i="2" s="1"/>
  <c r="I4455" i="2"/>
  <c r="L4455" i="2" s="1"/>
  <c r="I4456" i="2"/>
  <c r="L4456" i="2" s="1"/>
  <c r="I4457" i="2"/>
  <c r="L4457" i="2" s="1"/>
  <c r="I4458" i="2"/>
  <c r="L4458" i="2" s="1"/>
  <c r="I4459" i="2"/>
  <c r="L4459" i="2" s="1"/>
  <c r="I4460" i="2"/>
  <c r="L4460" i="2" s="1"/>
  <c r="I4461" i="2"/>
  <c r="L4461" i="2" s="1"/>
  <c r="I4462" i="2"/>
  <c r="L4462" i="2" s="1"/>
  <c r="I4463" i="2"/>
  <c r="L4463" i="2" s="1"/>
  <c r="I4464" i="2"/>
  <c r="L4464" i="2" s="1"/>
  <c r="I4465" i="2"/>
  <c r="L4465" i="2" s="1"/>
  <c r="I4466" i="2"/>
  <c r="L4466" i="2" s="1"/>
  <c r="I4467" i="2"/>
  <c r="L4467" i="2" s="1"/>
  <c r="I4468" i="2"/>
  <c r="L4468" i="2" s="1"/>
  <c r="I4469" i="2"/>
  <c r="L4469" i="2" s="1"/>
  <c r="I4470" i="2"/>
  <c r="L4470" i="2" s="1"/>
  <c r="I4471" i="2"/>
  <c r="L4471" i="2" s="1"/>
  <c r="I4472" i="2"/>
  <c r="L4472" i="2" s="1"/>
  <c r="I4473" i="2"/>
  <c r="L4473" i="2" s="1"/>
  <c r="I4474" i="2"/>
  <c r="L4474" i="2" s="1"/>
  <c r="I4475" i="2"/>
  <c r="L4475" i="2" s="1"/>
  <c r="I4476" i="2"/>
  <c r="L4476" i="2" s="1"/>
  <c r="I4477" i="2"/>
  <c r="L4477" i="2" s="1"/>
  <c r="I4478" i="2"/>
  <c r="L4478" i="2" s="1"/>
  <c r="I4479" i="2"/>
  <c r="L4479" i="2" s="1"/>
  <c r="I4480" i="2"/>
  <c r="L4480" i="2" s="1"/>
  <c r="I4481" i="2"/>
  <c r="L4481" i="2" s="1"/>
  <c r="I4482" i="2"/>
  <c r="L4482" i="2" s="1"/>
  <c r="I4483" i="2"/>
  <c r="L4483" i="2" s="1"/>
  <c r="I4484" i="2"/>
  <c r="L4484" i="2" s="1"/>
  <c r="I4485" i="2"/>
  <c r="L4485" i="2" s="1"/>
  <c r="I4486" i="2"/>
  <c r="L4486" i="2" s="1"/>
  <c r="I4487" i="2"/>
  <c r="L4487" i="2" s="1"/>
  <c r="I4488" i="2"/>
  <c r="L4488" i="2" s="1"/>
  <c r="I4489" i="2"/>
  <c r="L4489" i="2" s="1"/>
  <c r="I4490" i="2"/>
  <c r="L4490" i="2" s="1"/>
  <c r="I4491" i="2"/>
  <c r="L4491" i="2" s="1"/>
  <c r="I4492" i="2"/>
  <c r="L4492" i="2" s="1"/>
  <c r="I4493" i="2"/>
  <c r="L4493" i="2" s="1"/>
  <c r="I4494" i="2"/>
  <c r="L4494" i="2" s="1"/>
  <c r="I4495" i="2"/>
  <c r="L4495" i="2" s="1"/>
  <c r="I4496" i="2"/>
  <c r="L4496" i="2" s="1"/>
  <c r="I4497" i="2"/>
  <c r="L4497" i="2" s="1"/>
  <c r="I4498" i="2"/>
  <c r="L4498" i="2" s="1"/>
  <c r="I4499" i="2"/>
  <c r="L4499" i="2" s="1"/>
  <c r="I4500" i="2"/>
  <c r="L4500" i="2" s="1"/>
  <c r="I4501" i="2"/>
  <c r="L4501" i="2" s="1"/>
  <c r="I4502" i="2"/>
  <c r="L4502" i="2" s="1"/>
  <c r="I4503" i="2"/>
  <c r="L4503" i="2" s="1"/>
  <c r="I4504" i="2"/>
  <c r="L4504" i="2" s="1"/>
  <c r="I4505" i="2"/>
  <c r="L4505" i="2" s="1"/>
  <c r="I4506" i="2"/>
  <c r="L4506" i="2" s="1"/>
  <c r="I4507" i="2"/>
  <c r="L4507" i="2" s="1"/>
  <c r="I4508" i="2"/>
  <c r="L4508" i="2" s="1"/>
  <c r="I4509" i="2"/>
  <c r="L4509" i="2" s="1"/>
  <c r="I4510" i="2"/>
  <c r="L4510" i="2" s="1"/>
  <c r="I4511" i="2"/>
  <c r="L4511" i="2" s="1"/>
  <c r="I4512" i="2"/>
  <c r="L4512" i="2" s="1"/>
  <c r="I4513" i="2"/>
  <c r="L4513" i="2" s="1"/>
  <c r="I4514" i="2"/>
  <c r="L4514" i="2" s="1"/>
  <c r="I4515" i="2"/>
  <c r="L4515" i="2" s="1"/>
  <c r="I4516" i="2"/>
  <c r="L4516" i="2" s="1"/>
  <c r="I4517" i="2"/>
  <c r="L4517" i="2" s="1"/>
  <c r="I4518" i="2"/>
  <c r="L4518" i="2" s="1"/>
  <c r="I4519" i="2"/>
  <c r="L4519" i="2" s="1"/>
  <c r="I4520" i="2"/>
  <c r="L4520" i="2" s="1"/>
  <c r="I4521" i="2"/>
  <c r="L4521" i="2" s="1"/>
  <c r="I4522" i="2"/>
  <c r="L4522" i="2" s="1"/>
  <c r="I4523" i="2"/>
  <c r="L4523" i="2" s="1"/>
  <c r="I4524" i="2"/>
  <c r="L4524" i="2" s="1"/>
  <c r="I4525" i="2"/>
  <c r="L4525" i="2" s="1"/>
  <c r="I4526" i="2"/>
  <c r="L4526" i="2" s="1"/>
  <c r="I4527" i="2"/>
  <c r="L4527" i="2" s="1"/>
  <c r="I4528" i="2"/>
  <c r="L4528" i="2" s="1"/>
  <c r="I4529" i="2"/>
  <c r="L4529" i="2" s="1"/>
  <c r="I4530" i="2"/>
  <c r="L4530" i="2" s="1"/>
  <c r="I4531" i="2"/>
  <c r="L4531" i="2" s="1"/>
  <c r="I4532" i="2"/>
  <c r="L4532" i="2" s="1"/>
  <c r="I4533" i="2"/>
  <c r="L4533" i="2" s="1"/>
  <c r="I4534" i="2"/>
  <c r="L4534" i="2" s="1"/>
  <c r="I4535" i="2"/>
  <c r="L4535" i="2" s="1"/>
  <c r="I4536" i="2"/>
  <c r="L4536" i="2" s="1"/>
  <c r="I4537" i="2"/>
  <c r="L4537" i="2" s="1"/>
  <c r="I4538" i="2"/>
  <c r="L4538" i="2" s="1"/>
  <c r="I4539" i="2"/>
  <c r="L4539" i="2" s="1"/>
  <c r="I4540" i="2"/>
  <c r="L4540" i="2" s="1"/>
  <c r="I4541" i="2"/>
  <c r="L4541" i="2" s="1"/>
  <c r="I4542" i="2"/>
  <c r="L4542" i="2" s="1"/>
  <c r="I4543" i="2"/>
  <c r="L4543" i="2" s="1"/>
  <c r="I4544" i="2"/>
  <c r="L4544" i="2" s="1"/>
  <c r="I4545" i="2"/>
  <c r="L4545" i="2" s="1"/>
  <c r="I4546" i="2"/>
  <c r="L4546" i="2" s="1"/>
  <c r="I4547" i="2"/>
  <c r="L4547" i="2" s="1"/>
  <c r="I4548" i="2"/>
  <c r="L4548" i="2" s="1"/>
  <c r="I4549" i="2"/>
  <c r="L4549" i="2" s="1"/>
  <c r="I4550" i="2"/>
  <c r="L4550" i="2" s="1"/>
  <c r="I4551" i="2"/>
  <c r="L4551" i="2" s="1"/>
  <c r="I4552" i="2"/>
  <c r="L4552" i="2" s="1"/>
  <c r="I4553" i="2"/>
  <c r="L4553" i="2" s="1"/>
  <c r="I4554" i="2"/>
  <c r="L4554" i="2" s="1"/>
  <c r="I4555" i="2"/>
  <c r="L4555" i="2" s="1"/>
  <c r="I4556" i="2"/>
  <c r="L4556" i="2" s="1"/>
  <c r="I4557" i="2"/>
  <c r="L4557" i="2" s="1"/>
  <c r="I4558" i="2"/>
  <c r="L4558" i="2" s="1"/>
  <c r="I4559" i="2"/>
  <c r="L4559" i="2" s="1"/>
  <c r="I4560" i="2"/>
  <c r="L4560" i="2" s="1"/>
  <c r="I4561" i="2"/>
  <c r="L4561" i="2" s="1"/>
  <c r="I4562" i="2"/>
  <c r="L4562" i="2" s="1"/>
  <c r="I4563" i="2"/>
  <c r="L4563" i="2" s="1"/>
  <c r="I4564" i="2"/>
  <c r="L4564" i="2" s="1"/>
  <c r="I4565" i="2"/>
  <c r="L4565" i="2" s="1"/>
  <c r="I4566" i="2"/>
  <c r="L4566" i="2" s="1"/>
  <c r="I4567" i="2"/>
  <c r="L4567" i="2" s="1"/>
  <c r="I4568" i="2"/>
  <c r="L4568" i="2" s="1"/>
  <c r="I4569" i="2"/>
  <c r="L4569" i="2" s="1"/>
  <c r="I4570" i="2"/>
  <c r="L4570" i="2" s="1"/>
  <c r="I4571" i="2"/>
  <c r="L4571" i="2" s="1"/>
  <c r="I4572" i="2"/>
  <c r="L4572" i="2" s="1"/>
  <c r="I4573" i="2"/>
  <c r="L4573" i="2" s="1"/>
  <c r="I4574" i="2"/>
  <c r="L4574" i="2" s="1"/>
  <c r="I4575" i="2"/>
  <c r="L4575" i="2" s="1"/>
  <c r="I4576" i="2"/>
  <c r="L4576" i="2" s="1"/>
  <c r="I4577" i="2"/>
  <c r="L4577" i="2" s="1"/>
  <c r="I4578" i="2"/>
  <c r="L4578" i="2" s="1"/>
  <c r="I4579" i="2"/>
  <c r="L4579" i="2" s="1"/>
  <c r="I4580" i="2"/>
  <c r="L4580" i="2" s="1"/>
  <c r="I4581" i="2"/>
  <c r="L4581" i="2" s="1"/>
  <c r="I4582" i="2"/>
  <c r="L4582" i="2" s="1"/>
  <c r="I4583" i="2"/>
  <c r="L4583" i="2" s="1"/>
  <c r="I4584" i="2"/>
  <c r="L4584" i="2" s="1"/>
  <c r="I4585" i="2"/>
  <c r="L4585" i="2" s="1"/>
  <c r="I4586" i="2"/>
  <c r="L4586" i="2" s="1"/>
  <c r="I4587" i="2"/>
  <c r="L4587" i="2" s="1"/>
  <c r="I4588" i="2"/>
  <c r="L4588" i="2" s="1"/>
  <c r="I4589" i="2"/>
  <c r="L4589" i="2" s="1"/>
  <c r="I4590" i="2"/>
  <c r="L4590" i="2" s="1"/>
  <c r="I4591" i="2"/>
  <c r="L4591" i="2" s="1"/>
  <c r="I4592" i="2"/>
  <c r="L4592" i="2" s="1"/>
  <c r="I4593" i="2"/>
  <c r="L4593" i="2" s="1"/>
  <c r="I4594" i="2"/>
  <c r="L4594" i="2" s="1"/>
  <c r="I4595" i="2"/>
  <c r="L4595" i="2" s="1"/>
  <c r="I4596" i="2"/>
  <c r="L4596" i="2" s="1"/>
  <c r="I4597" i="2"/>
  <c r="L4597" i="2" s="1"/>
  <c r="I4598" i="2"/>
  <c r="L4598" i="2" s="1"/>
  <c r="I4599" i="2"/>
  <c r="L4599" i="2" s="1"/>
  <c r="I4600" i="2"/>
  <c r="L4600" i="2" s="1"/>
  <c r="I4601" i="2"/>
  <c r="L4601" i="2" s="1"/>
  <c r="I4602" i="2"/>
  <c r="L4602" i="2" s="1"/>
  <c r="I4603" i="2"/>
  <c r="L4603" i="2" s="1"/>
  <c r="I4604" i="2"/>
  <c r="L4604" i="2" s="1"/>
  <c r="I4605" i="2"/>
  <c r="L4605" i="2" s="1"/>
  <c r="I4606" i="2"/>
  <c r="L4606" i="2" s="1"/>
  <c r="I4607" i="2"/>
  <c r="L4607" i="2" s="1"/>
  <c r="I4608" i="2"/>
  <c r="L4608" i="2" s="1"/>
  <c r="I4609" i="2"/>
  <c r="L4609" i="2" s="1"/>
  <c r="I4610" i="2"/>
  <c r="L4610" i="2" s="1"/>
  <c r="I4611" i="2"/>
  <c r="L4611" i="2" s="1"/>
  <c r="I4612" i="2"/>
  <c r="L4612" i="2" s="1"/>
  <c r="I4613" i="2"/>
  <c r="L4613" i="2" s="1"/>
  <c r="I4614" i="2"/>
  <c r="L4614" i="2" s="1"/>
  <c r="I4615" i="2"/>
  <c r="L4615" i="2" s="1"/>
  <c r="I4616" i="2"/>
  <c r="L4616" i="2" s="1"/>
  <c r="I4617" i="2"/>
  <c r="L4617" i="2" s="1"/>
  <c r="I4618" i="2"/>
  <c r="L4618" i="2" s="1"/>
  <c r="I4619" i="2"/>
  <c r="L4619" i="2" s="1"/>
  <c r="I4620" i="2"/>
  <c r="L4620" i="2" s="1"/>
  <c r="I4621" i="2"/>
  <c r="L4621" i="2" s="1"/>
  <c r="I4622" i="2"/>
  <c r="L4622" i="2" s="1"/>
  <c r="I4623" i="2"/>
  <c r="L4623" i="2" s="1"/>
  <c r="I4624" i="2"/>
  <c r="L4624" i="2" s="1"/>
  <c r="I4625" i="2"/>
  <c r="L4625" i="2" s="1"/>
  <c r="I4626" i="2"/>
  <c r="L4626" i="2" s="1"/>
  <c r="I4627" i="2"/>
  <c r="L4627" i="2" s="1"/>
  <c r="I4628" i="2"/>
  <c r="L4628" i="2" s="1"/>
  <c r="I4629" i="2"/>
  <c r="L4629" i="2" s="1"/>
  <c r="I4630" i="2"/>
  <c r="L4630" i="2" s="1"/>
  <c r="I4631" i="2"/>
  <c r="L4631" i="2" s="1"/>
  <c r="I4632" i="2"/>
  <c r="L4632" i="2" s="1"/>
  <c r="I4633" i="2"/>
  <c r="L4633" i="2" s="1"/>
  <c r="I4634" i="2"/>
  <c r="L4634" i="2" s="1"/>
  <c r="I4635" i="2"/>
  <c r="L4635" i="2" s="1"/>
  <c r="I4636" i="2"/>
  <c r="L4636" i="2" s="1"/>
  <c r="I4637" i="2"/>
  <c r="L4637" i="2" s="1"/>
  <c r="I4638" i="2"/>
  <c r="L4638" i="2" s="1"/>
  <c r="I4639" i="2"/>
  <c r="L4639" i="2" s="1"/>
  <c r="I4640" i="2"/>
  <c r="L4640" i="2" s="1"/>
  <c r="I4641" i="2"/>
  <c r="L4641" i="2" s="1"/>
  <c r="I4642" i="2"/>
  <c r="L4642" i="2" s="1"/>
  <c r="I4643" i="2"/>
  <c r="L4643" i="2" s="1"/>
  <c r="I4644" i="2"/>
  <c r="L4644" i="2" s="1"/>
  <c r="I4645" i="2"/>
  <c r="L4645" i="2" s="1"/>
  <c r="I4646" i="2"/>
  <c r="L4646" i="2" s="1"/>
  <c r="I4647" i="2"/>
  <c r="L4647" i="2" s="1"/>
  <c r="I4648" i="2"/>
  <c r="L4648" i="2" s="1"/>
  <c r="I4649" i="2"/>
  <c r="L4649" i="2" s="1"/>
  <c r="I4650" i="2"/>
  <c r="L4650" i="2" s="1"/>
  <c r="I4651" i="2"/>
  <c r="L4651" i="2" s="1"/>
  <c r="I4652" i="2"/>
  <c r="L4652" i="2" s="1"/>
  <c r="I4653" i="2"/>
  <c r="L4653" i="2" s="1"/>
  <c r="I4654" i="2"/>
  <c r="L4654" i="2" s="1"/>
  <c r="I4655" i="2"/>
  <c r="L4655" i="2" s="1"/>
  <c r="I4656" i="2"/>
  <c r="L4656" i="2" s="1"/>
  <c r="I4657" i="2"/>
  <c r="L4657" i="2" s="1"/>
  <c r="I4658" i="2"/>
  <c r="L4658" i="2" s="1"/>
  <c r="I4659" i="2"/>
  <c r="L4659" i="2" s="1"/>
  <c r="I4660" i="2"/>
  <c r="L4660" i="2" s="1"/>
  <c r="I4661" i="2"/>
  <c r="L4661" i="2" s="1"/>
  <c r="I4662" i="2"/>
  <c r="L4662" i="2" s="1"/>
  <c r="I4663" i="2"/>
  <c r="L4663" i="2" s="1"/>
  <c r="I4664" i="2"/>
  <c r="L4664" i="2" s="1"/>
  <c r="I4665" i="2"/>
  <c r="L4665" i="2" s="1"/>
  <c r="I4666" i="2"/>
  <c r="L4666" i="2" s="1"/>
  <c r="I4667" i="2"/>
  <c r="L4667" i="2" s="1"/>
  <c r="I4668" i="2"/>
  <c r="L4668" i="2" s="1"/>
  <c r="I4669" i="2"/>
  <c r="L4669" i="2" s="1"/>
  <c r="I4670" i="2"/>
  <c r="L4670" i="2" s="1"/>
  <c r="I4671" i="2"/>
  <c r="L4671" i="2" s="1"/>
  <c r="I4672" i="2"/>
  <c r="L4672" i="2" s="1"/>
  <c r="I4673" i="2"/>
  <c r="L4673" i="2" s="1"/>
  <c r="I4674" i="2"/>
  <c r="L4674" i="2" s="1"/>
  <c r="I4675" i="2"/>
  <c r="L4675" i="2" s="1"/>
  <c r="I4676" i="2"/>
  <c r="L4676" i="2" s="1"/>
  <c r="I4677" i="2"/>
  <c r="L4677" i="2" s="1"/>
  <c r="I4678" i="2"/>
  <c r="L4678" i="2" s="1"/>
  <c r="I4679" i="2"/>
  <c r="L4679" i="2" s="1"/>
  <c r="I4680" i="2"/>
  <c r="L4680" i="2" s="1"/>
  <c r="I4681" i="2"/>
  <c r="L4681" i="2" s="1"/>
  <c r="I4682" i="2"/>
  <c r="L4682" i="2" s="1"/>
  <c r="I4683" i="2"/>
  <c r="L4683" i="2" s="1"/>
  <c r="I4684" i="2"/>
  <c r="L4684" i="2" s="1"/>
  <c r="I4685" i="2"/>
  <c r="L4685" i="2" s="1"/>
  <c r="I4686" i="2"/>
  <c r="L4686" i="2" s="1"/>
  <c r="I4687" i="2"/>
  <c r="L4687" i="2" s="1"/>
  <c r="I4688" i="2"/>
  <c r="L4688" i="2" s="1"/>
  <c r="I4689" i="2"/>
  <c r="L4689" i="2" s="1"/>
  <c r="I4690" i="2"/>
  <c r="L4690" i="2" s="1"/>
  <c r="I4691" i="2"/>
  <c r="L4691" i="2" s="1"/>
  <c r="I4692" i="2"/>
  <c r="L4692" i="2" s="1"/>
  <c r="I4693" i="2"/>
  <c r="L4693" i="2" s="1"/>
  <c r="I4694" i="2"/>
  <c r="L4694" i="2" s="1"/>
  <c r="I4695" i="2"/>
  <c r="L4695" i="2" s="1"/>
  <c r="I4696" i="2"/>
  <c r="L4696" i="2" s="1"/>
  <c r="I4697" i="2"/>
  <c r="L4697" i="2" s="1"/>
  <c r="I4698" i="2"/>
  <c r="L4698" i="2" s="1"/>
  <c r="I4699" i="2"/>
  <c r="L4699" i="2" s="1"/>
  <c r="I4700" i="2"/>
  <c r="L4700" i="2" s="1"/>
  <c r="I4701" i="2"/>
  <c r="L4701" i="2" s="1"/>
  <c r="I4702" i="2"/>
  <c r="L4702" i="2" s="1"/>
  <c r="I4703" i="2"/>
  <c r="L4703" i="2" s="1"/>
  <c r="I4704" i="2"/>
  <c r="L4704" i="2" s="1"/>
  <c r="I4705" i="2"/>
  <c r="L4705" i="2" s="1"/>
  <c r="I4706" i="2"/>
  <c r="L4706" i="2" s="1"/>
  <c r="I4707" i="2"/>
  <c r="L4707" i="2" s="1"/>
  <c r="I4708" i="2"/>
  <c r="L4708" i="2" s="1"/>
  <c r="I4709" i="2"/>
  <c r="L4709" i="2" s="1"/>
  <c r="I4710" i="2"/>
  <c r="L4710" i="2" s="1"/>
  <c r="I4711" i="2"/>
  <c r="L4711" i="2" s="1"/>
  <c r="I4712" i="2"/>
  <c r="L4712" i="2" s="1"/>
  <c r="I4713" i="2"/>
  <c r="L4713" i="2" s="1"/>
  <c r="I4714" i="2"/>
  <c r="L4714" i="2" s="1"/>
  <c r="I4715" i="2"/>
  <c r="L4715" i="2" s="1"/>
  <c r="I4716" i="2"/>
  <c r="L4716" i="2" s="1"/>
  <c r="I4717" i="2"/>
  <c r="L4717" i="2" s="1"/>
  <c r="I4718" i="2"/>
  <c r="L4718" i="2" s="1"/>
  <c r="I4719" i="2"/>
  <c r="L4719" i="2" s="1"/>
  <c r="I4720" i="2"/>
  <c r="L4720" i="2" s="1"/>
  <c r="I4721" i="2"/>
  <c r="L4721" i="2" s="1"/>
  <c r="I4722" i="2"/>
  <c r="L4722" i="2" s="1"/>
  <c r="I4723" i="2"/>
  <c r="L4723" i="2" s="1"/>
  <c r="I4724" i="2"/>
  <c r="L4724" i="2" s="1"/>
  <c r="I4725" i="2"/>
  <c r="L4725" i="2" s="1"/>
  <c r="I4726" i="2"/>
  <c r="L4726" i="2" s="1"/>
  <c r="I4727" i="2"/>
  <c r="L4727" i="2" s="1"/>
  <c r="I4728" i="2"/>
  <c r="L4728" i="2" s="1"/>
  <c r="I4729" i="2"/>
  <c r="L4729" i="2" s="1"/>
  <c r="I4730" i="2"/>
  <c r="L4730" i="2" s="1"/>
  <c r="I4731" i="2"/>
  <c r="L4731" i="2" s="1"/>
  <c r="I4732" i="2"/>
  <c r="L4732" i="2" s="1"/>
  <c r="I4733" i="2"/>
  <c r="L4733" i="2" s="1"/>
  <c r="I4734" i="2"/>
  <c r="L4734" i="2" s="1"/>
  <c r="I4735" i="2"/>
  <c r="L4735" i="2" s="1"/>
  <c r="I4736" i="2"/>
  <c r="L4736" i="2" s="1"/>
  <c r="I4737" i="2"/>
  <c r="L4737" i="2" s="1"/>
  <c r="I4738" i="2"/>
  <c r="L4738" i="2" s="1"/>
  <c r="I4739" i="2"/>
  <c r="L4739" i="2" s="1"/>
  <c r="I4740" i="2"/>
  <c r="L4740" i="2" s="1"/>
  <c r="I4741" i="2"/>
  <c r="L4741" i="2" s="1"/>
  <c r="I4742" i="2"/>
  <c r="L4742" i="2" s="1"/>
  <c r="I4743" i="2"/>
  <c r="L4743" i="2" s="1"/>
  <c r="I4744" i="2"/>
  <c r="L4744" i="2" s="1"/>
  <c r="I4745" i="2"/>
  <c r="L4745" i="2" s="1"/>
  <c r="I4746" i="2"/>
  <c r="L4746" i="2" s="1"/>
  <c r="I4747" i="2"/>
  <c r="L4747" i="2" s="1"/>
  <c r="I4748" i="2"/>
  <c r="L4748" i="2" s="1"/>
  <c r="I4749" i="2"/>
  <c r="L4749" i="2" s="1"/>
  <c r="I4750" i="2"/>
  <c r="L4750" i="2" s="1"/>
  <c r="I4751" i="2"/>
  <c r="L4751" i="2" s="1"/>
  <c r="I4752" i="2"/>
  <c r="L4752" i="2" s="1"/>
  <c r="I4753" i="2"/>
  <c r="L4753" i="2" s="1"/>
  <c r="I4754" i="2"/>
  <c r="L4754" i="2" s="1"/>
  <c r="I4755" i="2"/>
  <c r="L4755" i="2" s="1"/>
  <c r="I4756" i="2"/>
  <c r="L4756" i="2" s="1"/>
  <c r="I4757" i="2"/>
  <c r="L4757" i="2" s="1"/>
  <c r="I4758" i="2"/>
  <c r="L4758" i="2" s="1"/>
  <c r="I4759" i="2"/>
  <c r="L4759" i="2" s="1"/>
  <c r="I4760" i="2"/>
  <c r="L4760" i="2" s="1"/>
  <c r="I4761" i="2"/>
  <c r="L4761" i="2" s="1"/>
  <c r="I4762" i="2"/>
  <c r="L4762" i="2" s="1"/>
  <c r="I4763" i="2"/>
  <c r="L4763" i="2" s="1"/>
  <c r="I4764" i="2"/>
  <c r="L4764" i="2" s="1"/>
  <c r="I4765" i="2"/>
  <c r="L4765" i="2" s="1"/>
  <c r="I4766" i="2"/>
  <c r="L4766" i="2" s="1"/>
  <c r="I4767" i="2"/>
  <c r="L4767" i="2" s="1"/>
  <c r="I4768" i="2"/>
  <c r="L4768" i="2" s="1"/>
  <c r="I4769" i="2"/>
  <c r="L4769" i="2" s="1"/>
  <c r="I4770" i="2"/>
  <c r="L4770" i="2" s="1"/>
  <c r="I4771" i="2"/>
  <c r="L4771" i="2" s="1"/>
  <c r="I4772" i="2"/>
  <c r="L4772" i="2" s="1"/>
  <c r="I4773" i="2"/>
  <c r="L4773" i="2" s="1"/>
  <c r="I4774" i="2"/>
  <c r="L4774" i="2" s="1"/>
  <c r="I4775" i="2"/>
  <c r="L4775" i="2" s="1"/>
  <c r="I4776" i="2"/>
  <c r="L4776" i="2" s="1"/>
  <c r="I4777" i="2"/>
  <c r="L4777" i="2" s="1"/>
  <c r="I4778" i="2"/>
  <c r="L4778" i="2" s="1"/>
  <c r="I4779" i="2"/>
  <c r="L4779" i="2" s="1"/>
  <c r="I4780" i="2"/>
  <c r="L4780" i="2" s="1"/>
  <c r="I4781" i="2"/>
  <c r="L4781" i="2" s="1"/>
  <c r="I4782" i="2"/>
  <c r="L4782" i="2" s="1"/>
  <c r="I4783" i="2"/>
  <c r="L4783" i="2" s="1"/>
  <c r="I4784" i="2"/>
  <c r="L4784" i="2" s="1"/>
  <c r="I4785" i="2"/>
  <c r="L4785" i="2" s="1"/>
  <c r="I4786" i="2"/>
  <c r="L4786" i="2" s="1"/>
  <c r="I4787" i="2"/>
  <c r="L4787" i="2" s="1"/>
  <c r="I4788" i="2"/>
  <c r="L4788" i="2" s="1"/>
  <c r="I4789" i="2"/>
  <c r="L4789" i="2" s="1"/>
  <c r="I4790" i="2"/>
  <c r="L4790" i="2" s="1"/>
  <c r="I4791" i="2"/>
  <c r="L4791" i="2" s="1"/>
  <c r="I4792" i="2"/>
  <c r="L4792" i="2" s="1"/>
  <c r="I4793" i="2"/>
  <c r="L4793" i="2" s="1"/>
  <c r="I4794" i="2"/>
  <c r="L4794" i="2" s="1"/>
  <c r="I4795" i="2"/>
  <c r="L4795" i="2" s="1"/>
  <c r="I4796" i="2"/>
  <c r="L4796" i="2" s="1"/>
  <c r="I4797" i="2"/>
  <c r="L4797" i="2" s="1"/>
  <c r="I4798" i="2"/>
  <c r="L4798" i="2" s="1"/>
  <c r="I4799" i="2"/>
  <c r="L4799" i="2" s="1"/>
  <c r="I4800" i="2"/>
  <c r="L4800" i="2" s="1"/>
  <c r="I4801" i="2"/>
  <c r="L4801" i="2" s="1"/>
  <c r="I4802" i="2"/>
  <c r="L4802" i="2" s="1"/>
  <c r="I4803" i="2"/>
  <c r="L4803" i="2" s="1"/>
  <c r="I4804" i="2"/>
  <c r="L4804" i="2" s="1"/>
  <c r="I4805" i="2"/>
  <c r="L4805" i="2" s="1"/>
  <c r="I4806" i="2"/>
  <c r="L4806" i="2" s="1"/>
  <c r="I4807" i="2"/>
  <c r="L4807" i="2" s="1"/>
  <c r="I4808" i="2"/>
  <c r="L4808" i="2" s="1"/>
  <c r="I4809" i="2"/>
  <c r="L4809" i="2" s="1"/>
  <c r="I4810" i="2"/>
  <c r="L4810" i="2" s="1"/>
  <c r="I4811" i="2"/>
  <c r="L4811" i="2" s="1"/>
  <c r="I4812" i="2"/>
  <c r="L4812" i="2" s="1"/>
  <c r="I4813" i="2"/>
  <c r="L4813" i="2" s="1"/>
  <c r="I4814" i="2"/>
  <c r="L4814" i="2" s="1"/>
  <c r="I4815" i="2"/>
  <c r="L4815" i="2" s="1"/>
  <c r="I4816" i="2"/>
  <c r="L4816" i="2" s="1"/>
  <c r="I4817" i="2"/>
  <c r="L4817" i="2" s="1"/>
  <c r="I4818" i="2"/>
  <c r="L4818" i="2" s="1"/>
  <c r="I4819" i="2"/>
  <c r="L4819" i="2" s="1"/>
  <c r="I4820" i="2"/>
  <c r="L4820" i="2" s="1"/>
  <c r="I4821" i="2"/>
  <c r="L4821" i="2" s="1"/>
  <c r="I4822" i="2"/>
  <c r="L4822" i="2" s="1"/>
  <c r="I4823" i="2"/>
  <c r="L4823" i="2" s="1"/>
  <c r="I4824" i="2"/>
  <c r="L4824" i="2" s="1"/>
  <c r="I4825" i="2"/>
  <c r="L4825" i="2" s="1"/>
  <c r="I4826" i="2"/>
  <c r="L4826" i="2" s="1"/>
  <c r="I4827" i="2"/>
  <c r="L4827" i="2" s="1"/>
  <c r="I4828" i="2"/>
  <c r="L4828" i="2" s="1"/>
  <c r="I4829" i="2"/>
  <c r="L4829" i="2" s="1"/>
  <c r="I4830" i="2"/>
  <c r="L4830" i="2" s="1"/>
  <c r="I4831" i="2"/>
  <c r="L4831" i="2" s="1"/>
  <c r="I4832" i="2"/>
  <c r="L4832" i="2" s="1"/>
  <c r="I4833" i="2"/>
  <c r="L4833" i="2" s="1"/>
  <c r="I4834" i="2"/>
  <c r="L4834" i="2" s="1"/>
  <c r="I4835" i="2"/>
  <c r="L4835" i="2" s="1"/>
  <c r="I4836" i="2"/>
  <c r="L4836" i="2" s="1"/>
  <c r="I4837" i="2"/>
  <c r="L4837" i="2" s="1"/>
  <c r="I4838" i="2"/>
  <c r="L4838" i="2" s="1"/>
  <c r="I4839" i="2"/>
  <c r="L4839" i="2" s="1"/>
  <c r="I4840" i="2"/>
  <c r="L4840" i="2" s="1"/>
  <c r="I4841" i="2"/>
  <c r="L4841" i="2" s="1"/>
  <c r="I4842" i="2"/>
  <c r="L4842" i="2" s="1"/>
  <c r="I4843" i="2"/>
  <c r="L4843" i="2" s="1"/>
  <c r="I4844" i="2"/>
  <c r="L4844" i="2" s="1"/>
  <c r="I4845" i="2"/>
  <c r="L4845" i="2" s="1"/>
  <c r="I4846" i="2"/>
  <c r="L4846" i="2" s="1"/>
  <c r="I4847" i="2"/>
  <c r="L4847" i="2" s="1"/>
  <c r="I4848" i="2"/>
  <c r="L4848" i="2" s="1"/>
  <c r="I4849" i="2"/>
  <c r="L4849" i="2" s="1"/>
  <c r="I4850" i="2"/>
  <c r="L4850" i="2" s="1"/>
  <c r="I4851" i="2"/>
  <c r="L4851" i="2" s="1"/>
  <c r="I4852" i="2"/>
  <c r="L4852" i="2" s="1"/>
  <c r="I4853" i="2"/>
  <c r="L4853" i="2" s="1"/>
  <c r="I4854" i="2"/>
  <c r="L4854" i="2" s="1"/>
  <c r="I4855" i="2"/>
  <c r="L4855" i="2" s="1"/>
  <c r="I4856" i="2"/>
  <c r="L4856" i="2" s="1"/>
  <c r="I4857" i="2"/>
  <c r="L4857" i="2" s="1"/>
  <c r="I4858" i="2"/>
  <c r="L4858" i="2" s="1"/>
  <c r="I4859" i="2"/>
  <c r="L4859" i="2" s="1"/>
  <c r="I4860" i="2"/>
  <c r="L4860" i="2" s="1"/>
  <c r="I4861" i="2"/>
  <c r="L4861" i="2" s="1"/>
  <c r="I4862" i="2"/>
  <c r="L4862" i="2" s="1"/>
  <c r="I4863" i="2"/>
  <c r="L4863" i="2" s="1"/>
  <c r="I4864" i="2"/>
  <c r="L4864" i="2" s="1"/>
  <c r="I4865" i="2"/>
  <c r="L4865" i="2" s="1"/>
  <c r="I4866" i="2"/>
  <c r="L4866" i="2" s="1"/>
  <c r="I4867" i="2"/>
  <c r="L4867" i="2" s="1"/>
  <c r="I4868" i="2"/>
  <c r="L4868" i="2" s="1"/>
  <c r="I4869" i="2"/>
  <c r="L4869" i="2" s="1"/>
  <c r="I4870" i="2"/>
  <c r="L4870" i="2" s="1"/>
  <c r="I4871" i="2"/>
  <c r="L4871" i="2" s="1"/>
  <c r="I4872" i="2"/>
  <c r="L4872" i="2" s="1"/>
  <c r="I4873" i="2"/>
  <c r="L4873" i="2" s="1"/>
  <c r="I4874" i="2"/>
  <c r="L4874" i="2" s="1"/>
  <c r="I4875" i="2"/>
  <c r="L4875" i="2" s="1"/>
  <c r="I4876" i="2"/>
  <c r="L4876" i="2" s="1"/>
  <c r="I4877" i="2"/>
  <c r="L4877" i="2" s="1"/>
  <c r="I4878" i="2"/>
  <c r="L4878" i="2" s="1"/>
  <c r="I4879" i="2"/>
  <c r="L4879" i="2" s="1"/>
  <c r="I4880" i="2"/>
  <c r="L4880" i="2" s="1"/>
  <c r="I4881" i="2"/>
  <c r="L4881" i="2" s="1"/>
  <c r="I4882" i="2"/>
  <c r="L4882" i="2" s="1"/>
  <c r="I4883" i="2"/>
  <c r="L4883" i="2" s="1"/>
  <c r="I4884" i="2"/>
  <c r="L4884" i="2" s="1"/>
  <c r="I4885" i="2"/>
  <c r="L4885" i="2" s="1"/>
  <c r="I4886" i="2"/>
  <c r="L4886" i="2" s="1"/>
  <c r="I4887" i="2"/>
  <c r="L4887" i="2" s="1"/>
  <c r="I4888" i="2"/>
  <c r="L4888" i="2" s="1"/>
  <c r="I4889" i="2"/>
  <c r="L4889" i="2" s="1"/>
  <c r="I4890" i="2"/>
  <c r="L4890" i="2" s="1"/>
  <c r="I4891" i="2"/>
  <c r="L4891" i="2" s="1"/>
  <c r="I4892" i="2"/>
  <c r="L4892" i="2" s="1"/>
  <c r="I4893" i="2"/>
  <c r="L4893" i="2" s="1"/>
  <c r="I4894" i="2"/>
  <c r="L4894" i="2" s="1"/>
  <c r="I4895" i="2"/>
  <c r="L4895" i="2" s="1"/>
  <c r="I4896" i="2"/>
  <c r="L4896" i="2" s="1"/>
  <c r="I4897" i="2"/>
  <c r="L4897" i="2" s="1"/>
  <c r="I4898" i="2"/>
  <c r="L4898" i="2" s="1"/>
  <c r="I4899" i="2"/>
  <c r="L4899" i="2" s="1"/>
  <c r="I4900" i="2"/>
  <c r="L4900" i="2" s="1"/>
  <c r="I4901" i="2"/>
  <c r="L4901" i="2" s="1"/>
  <c r="I4902" i="2"/>
  <c r="L4902" i="2" s="1"/>
  <c r="I4903" i="2"/>
  <c r="L4903" i="2" s="1"/>
  <c r="I4904" i="2"/>
  <c r="L4904" i="2" s="1"/>
  <c r="I4905" i="2"/>
  <c r="L4905" i="2" s="1"/>
  <c r="I4906" i="2"/>
  <c r="L4906" i="2" s="1"/>
  <c r="I4907" i="2"/>
  <c r="L4907" i="2" s="1"/>
  <c r="I4908" i="2"/>
  <c r="L4908" i="2" s="1"/>
  <c r="I4909" i="2"/>
  <c r="L4909" i="2" s="1"/>
  <c r="I4910" i="2"/>
  <c r="L4910" i="2" s="1"/>
  <c r="I4911" i="2"/>
  <c r="L4911" i="2" s="1"/>
  <c r="I4912" i="2"/>
  <c r="L4912" i="2" s="1"/>
  <c r="I4913" i="2"/>
  <c r="L4913" i="2" s="1"/>
  <c r="I4914" i="2"/>
  <c r="L4914" i="2" s="1"/>
  <c r="I4915" i="2"/>
  <c r="L4915" i="2" s="1"/>
  <c r="I4916" i="2"/>
  <c r="L4916" i="2" s="1"/>
  <c r="I4917" i="2"/>
  <c r="L4917" i="2" s="1"/>
  <c r="I4918" i="2"/>
  <c r="L4918" i="2" s="1"/>
  <c r="I4919" i="2"/>
  <c r="L4919" i="2" s="1"/>
  <c r="I4920" i="2"/>
  <c r="L4920" i="2" s="1"/>
  <c r="I4921" i="2"/>
  <c r="L4921" i="2" s="1"/>
  <c r="I4922" i="2"/>
  <c r="L4922" i="2" s="1"/>
  <c r="I4923" i="2"/>
  <c r="L4923" i="2" s="1"/>
  <c r="I4924" i="2"/>
  <c r="L4924" i="2" s="1"/>
  <c r="I4925" i="2"/>
  <c r="L4925" i="2" s="1"/>
  <c r="I4926" i="2"/>
  <c r="L4926" i="2" s="1"/>
  <c r="I4927" i="2"/>
  <c r="L4927" i="2" s="1"/>
  <c r="I4928" i="2"/>
  <c r="L4928" i="2" s="1"/>
  <c r="I4929" i="2"/>
  <c r="L4929" i="2" s="1"/>
  <c r="I4930" i="2"/>
  <c r="L4930" i="2" s="1"/>
  <c r="I4931" i="2"/>
  <c r="L4931" i="2" s="1"/>
  <c r="I4932" i="2"/>
  <c r="L4932" i="2" s="1"/>
  <c r="I4933" i="2"/>
  <c r="L4933" i="2" s="1"/>
  <c r="I4934" i="2"/>
  <c r="L4934" i="2" s="1"/>
  <c r="I4935" i="2"/>
  <c r="L4935" i="2" s="1"/>
  <c r="I4936" i="2"/>
  <c r="L4936" i="2" s="1"/>
  <c r="I4937" i="2"/>
  <c r="L4937" i="2" s="1"/>
  <c r="I4938" i="2"/>
  <c r="L4938" i="2" s="1"/>
  <c r="I4939" i="2"/>
  <c r="L4939" i="2" s="1"/>
  <c r="I4940" i="2"/>
  <c r="L4940" i="2" s="1"/>
  <c r="I4941" i="2"/>
  <c r="L4941" i="2" s="1"/>
  <c r="I4942" i="2"/>
  <c r="L4942" i="2" s="1"/>
  <c r="I4943" i="2"/>
  <c r="L4943" i="2" s="1"/>
  <c r="I4944" i="2"/>
  <c r="L4944" i="2" s="1"/>
  <c r="I4945" i="2"/>
  <c r="L4945" i="2" s="1"/>
  <c r="I4946" i="2"/>
  <c r="L4946" i="2" s="1"/>
  <c r="I4947" i="2"/>
  <c r="L4947" i="2" s="1"/>
  <c r="I4948" i="2"/>
  <c r="L4948" i="2" s="1"/>
  <c r="I4949" i="2"/>
  <c r="L4949" i="2" s="1"/>
  <c r="I4950" i="2"/>
  <c r="L4950" i="2" s="1"/>
  <c r="I4951" i="2"/>
  <c r="L4951" i="2" s="1"/>
  <c r="I4952" i="2"/>
  <c r="L4952" i="2" s="1"/>
  <c r="I4953" i="2"/>
  <c r="L4953" i="2" s="1"/>
  <c r="I4954" i="2"/>
  <c r="L4954" i="2" s="1"/>
  <c r="I4955" i="2"/>
  <c r="L4955" i="2" s="1"/>
  <c r="I4956" i="2"/>
  <c r="L4956" i="2" s="1"/>
  <c r="I4957" i="2"/>
  <c r="L4957" i="2" s="1"/>
  <c r="I4958" i="2"/>
  <c r="L4958" i="2" s="1"/>
  <c r="I4959" i="2"/>
  <c r="L4959" i="2" s="1"/>
  <c r="I4960" i="2"/>
  <c r="L4960" i="2" s="1"/>
  <c r="I4961" i="2"/>
  <c r="L4961" i="2" s="1"/>
  <c r="I4962" i="2"/>
  <c r="L4962" i="2" s="1"/>
  <c r="I4963" i="2"/>
  <c r="L4963" i="2" s="1"/>
  <c r="I4964" i="2"/>
  <c r="L4964" i="2" s="1"/>
  <c r="I4965" i="2"/>
  <c r="L4965" i="2" s="1"/>
  <c r="I4966" i="2"/>
  <c r="L4966" i="2" s="1"/>
  <c r="I4967" i="2"/>
  <c r="L4967" i="2" s="1"/>
  <c r="I4968" i="2"/>
  <c r="L4968" i="2" s="1"/>
  <c r="I4969" i="2"/>
  <c r="L4969" i="2" s="1"/>
  <c r="I4970" i="2"/>
  <c r="L4970" i="2" s="1"/>
  <c r="I4971" i="2"/>
  <c r="L4971" i="2" s="1"/>
  <c r="I4972" i="2"/>
  <c r="L4972" i="2" s="1"/>
  <c r="I4973" i="2"/>
  <c r="L4973" i="2" s="1"/>
  <c r="I4974" i="2"/>
  <c r="L4974" i="2" s="1"/>
  <c r="I4975" i="2"/>
  <c r="L4975" i="2" s="1"/>
  <c r="I4976" i="2"/>
  <c r="L4976" i="2" s="1"/>
  <c r="I4977" i="2"/>
  <c r="L4977" i="2" s="1"/>
  <c r="I4978" i="2"/>
  <c r="L4978" i="2" s="1"/>
  <c r="I4979" i="2"/>
  <c r="L4979" i="2" s="1"/>
  <c r="I4980" i="2"/>
  <c r="L4980" i="2" s="1"/>
  <c r="I4981" i="2"/>
  <c r="L4981" i="2" s="1"/>
  <c r="I4982" i="2"/>
  <c r="L4982" i="2" s="1"/>
  <c r="I4983" i="2"/>
  <c r="L4983" i="2" s="1"/>
  <c r="I4984" i="2"/>
  <c r="L4984" i="2" s="1"/>
  <c r="I4985" i="2"/>
  <c r="L4985" i="2" s="1"/>
  <c r="I4986" i="2"/>
  <c r="L4986" i="2" s="1"/>
  <c r="I4987" i="2"/>
  <c r="L4987" i="2" s="1"/>
  <c r="I4988" i="2"/>
  <c r="L4988" i="2" s="1"/>
  <c r="I4989" i="2"/>
  <c r="L4989" i="2" s="1"/>
  <c r="I4990" i="2"/>
  <c r="L4990" i="2" s="1"/>
  <c r="I4991" i="2"/>
  <c r="L4991" i="2" s="1"/>
  <c r="I4992" i="2"/>
  <c r="L4992" i="2" s="1"/>
  <c r="I4993" i="2"/>
  <c r="L4993" i="2" s="1"/>
  <c r="I4994" i="2"/>
  <c r="L4994" i="2" s="1"/>
  <c r="I4995" i="2"/>
  <c r="L4995" i="2" s="1"/>
  <c r="I4996" i="2"/>
  <c r="L4996" i="2" s="1"/>
  <c r="I4997" i="2"/>
  <c r="L4997" i="2" s="1"/>
  <c r="I4998" i="2"/>
  <c r="L4998" i="2" s="1"/>
  <c r="I4999" i="2"/>
  <c r="L4999" i="2" s="1"/>
  <c r="I5000" i="2"/>
  <c r="L5000" i="2" s="1"/>
  <c r="I5001" i="2"/>
  <c r="L5001" i="2" s="1"/>
  <c r="I2" i="2"/>
  <c r="L2" i="2" s="1"/>
  <c r="J2" i="1"/>
  <c r="L2" i="1" s="1"/>
  <c r="K2" i="1"/>
  <c r="M2" i="1"/>
  <c r="J3" i="1"/>
  <c r="K3" i="1"/>
  <c r="L3" i="1"/>
  <c r="M3" i="1"/>
  <c r="J4" i="1"/>
  <c r="L4" i="1" s="1"/>
  <c r="K4" i="1"/>
  <c r="M4" i="1"/>
  <c r="J5" i="1"/>
  <c r="K5" i="1"/>
  <c r="L5" i="1"/>
  <c r="M5" i="1"/>
  <c r="J6" i="1"/>
  <c r="L6" i="1" s="1"/>
  <c r="K6" i="1"/>
  <c r="M6" i="1"/>
  <c r="J7" i="1"/>
  <c r="K7" i="1"/>
  <c r="L7" i="1"/>
  <c r="M7" i="1"/>
  <c r="J8" i="1"/>
  <c r="L8" i="1" s="1"/>
  <c r="K8" i="1"/>
  <c r="M8" i="1"/>
  <c r="J9" i="1"/>
  <c r="K9" i="1"/>
  <c r="L9" i="1"/>
  <c r="M9" i="1"/>
  <c r="J10" i="1"/>
  <c r="L10" i="1" s="1"/>
  <c r="K10" i="1"/>
  <c r="M10" i="1"/>
  <c r="J11" i="1"/>
  <c r="K11" i="1"/>
  <c r="L11" i="1"/>
  <c r="M11" i="1"/>
  <c r="J12" i="1"/>
  <c r="L12" i="1" s="1"/>
  <c r="K12" i="1"/>
  <c r="M12" i="1"/>
  <c r="J13" i="1"/>
  <c r="K13" i="1"/>
  <c r="L13" i="1"/>
  <c r="M13" i="1"/>
  <c r="J14" i="1"/>
  <c r="L14" i="1" s="1"/>
  <c r="K14" i="1"/>
  <c r="M14" i="1"/>
  <c r="J15" i="1"/>
  <c r="K15" i="1"/>
  <c r="L15" i="1"/>
  <c r="M15" i="1"/>
  <c r="J16" i="1"/>
  <c r="L16" i="1" s="1"/>
  <c r="K16" i="1"/>
  <c r="M16" i="1"/>
  <c r="J17" i="1"/>
  <c r="K17" i="1"/>
  <c r="L17" i="1"/>
  <c r="M17" i="1"/>
  <c r="J18" i="1"/>
  <c r="L18" i="1" s="1"/>
  <c r="K18" i="1"/>
  <c r="M18" i="1"/>
  <c r="J19" i="1"/>
  <c r="K19" i="1"/>
  <c r="L19" i="1"/>
  <c r="M19" i="1"/>
  <c r="J20" i="1"/>
  <c r="L20" i="1" s="1"/>
  <c r="K20" i="1"/>
  <c r="M20" i="1"/>
  <c r="J21" i="1"/>
  <c r="K21" i="1"/>
  <c r="L21" i="1"/>
  <c r="M21" i="1"/>
  <c r="J22" i="1"/>
  <c r="L22" i="1" s="1"/>
  <c r="K22" i="1"/>
  <c r="M22" i="1"/>
  <c r="J23" i="1"/>
  <c r="K23" i="1"/>
  <c r="L23" i="1"/>
  <c r="M23" i="1"/>
  <c r="J24" i="1"/>
  <c r="L24" i="1" s="1"/>
  <c r="K24" i="1"/>
  <c r="M24" i="1"/>
  <c r="J25" i="1"/>
  <c r="K25" i="1"/>
  <c r="L25" i="1"/>
  <c r="M25" i="1"/>
  <c r="J26" i="1"/>
  <c r="L26" i="1" s="1"/>
  <c r="K26" i="1"/>
  <c r="M26" i="1"/>
  <c r="J27" i="1"/>
  <c r="K27" i="1"/>
  <c r="L27" i="1"/>
  <c r="M27" i="1"/>
  <c r="J28" i="1"/>
  <c r="L28" i="1" s="1"/>
  <c r="K28" i="1"/>
  <c r="M28" i="1"/>
  <c r="J29" i="1"/>
  <c r="K29" i="1"/>
  <c r="L29" i="1"/>
  <c r="M29" i="1"/>
  <c r="J30" i="1"/>
  <c r="L30" i="1" s="1"/>
  <c r="K30" i="1"/>
  <c r="M30" i="1"/>
  <c r="J31" i="1"/>
  <c r="K31" i="1"/>
  <c r="L31" i="1"/>
  <c r="M31" i="1"/>
  <c r="J32" i="1"/>
  <c r="L32" i="1" s="1"/>
  <c r="K32" i="1"/>
  <c r="M32" i="1"/>
  <c r="J33" i="1"/>
  <c r="K33" i="1"/>
  <c r="L33" i="1"/>
  <c r="M33" i="1"/>
  <c r="J34" i="1"/>
  <c r="L34" i="1" s="1"/>
  <c r="K34" i="1"/>
  <c r="M34" i="1"/>
  <c r="J35" i="1"/>
  <c r="K35" i="1"/>
  <c r="L35" i="1"/>
  <c r="M35" i="1"/>
  <c r="J36" i="1"/>
  <c r="L36" i="1" s="1"/>
  <c r="K36" i="1"/>
  <c r="M36" i="1"/>
  <c r="J37" i="1"/>
  <c r="K37" i="1"/>
  <c r="L37" i="1"/>
  <c r="M37" i="1"/>
  <c r="J38" i="1"/>
  <c r="L38" i="1" s="1"/>
  <c r="K38" i="1"/>
  <c r="M38" i="1"/>
  <c r="J39" i="1"/>
  <c r="K39" i="1"/>
  <c r="L39" i="1"/>
  <c r="M39" i="1"/>
  <c r="J40" i="1"/>
  <c r="L40" i="1" s="1"/>
  <c r="K40" i="1"/>
  <c r="M40" i="1"/>
  <c r="J41" i="1"/>
  <c r="K41" i="1"/>
  <c r="L41" i="1"/>
  <c r="M41" i="1"/>
  <c r="J42" i="1"/>
  <c r="L42" i="1" s="1"/>
  <c r="K42" i="1"/>
  <c r="M42" i="1"/>
  <c r="J43" i="1"/>
  <c r="K43" i="1"/>
  <c r="L43" i="1"/>
  <c r="M43" i="1"/>
  <c r="J44" i="1"/>
  <c r="L44" i="1" s="1"/>
  <c r="K44" i="1"/>
  <c r="M44" i="1"/>
  <c r="J45" i="1"/>
  <c r="K45" i="1"/>
  <c r="L45" i="1"/>
  <c r="M45" i="1"/>
  <c r="J46" i="1"/>
  <c r="L46" i="1" s="1"/>
  <c r="K46" i="1"/>
  <c r="M46" i="1"/>
  <c r="J47" i="1"/>
  <c r="K47" i="1"/>
  <c r="L47" i="1"/>
  <c r="M47" i="1"/>
  <c r="J48" i="1"/>
  <c r="L48" i="1" s="1"/>
  <c r="K48" i="1"/>
  <c r="M48" i="1"/>
  <c r="J49" i="1"/>
  <c r="K49" i="1"/>
  <c r="L49" i="1"/>
  <c r="M49" i="1"/>
  <c r="J50" i="1"/>
  <c r="L50" i="1" s="1"/>
  <c r="K50" i="1"/>
  <c r="M50" i="1"/>
  <c r="J51" i="1"/>
  <c r="K51" i="1"/>
  <c r="L51" i="1"/>
  <c r="M51" i="1"/>
  <c r="J52" i="1"/>
  <c r="L52" i="1" s="1"/>
  <c r="K52" i="1"/>
  <c r="M52" i="1"/>
  <c r="J53" i="1"/>
  <c r="K53" i="1"/>
  <c r="L53" i="1"/>
  <c r="M53" i="1"/>
  <c r="J54" i="1"/>
  <c r="L54" i="1" s="1"/>
  <c r="K54" i="1"/>
  <c r="M54" i="1"/>
  <c r="J55" i="1"/>
  <c r="K55" i="1"/>
  <c r="L55" i="1"/>
  <c r="M55" i="1"/>
  <c r="J56" i="1"/>
  <c r="L56" i="1" s="1"/>
  <c r="K56" i="1"/>
  <c r="M56" i="1"/>
  <c r="J57" i="1"/>
  <c r="K57" i="1"/>
  <c r="L57" i="1"/>
  <c r="M57" i="1"/>
  <c r="J58" i="1"/>
  <c r="L58" i="1" s="1"/>
  <c r="K58" i="1"/>
  <c r="M58" i="1"/>
  <c r="J59" i="1"/>
  <c r="K59" i="1"/>
  <c r="L59" i="1"/>
  <c r="M59" i="1"/>
  <c r="J60" i="1"/>
  <c r="L60" i="1" s="1"/>
  <c r="K60" i="1"/>
  <c r="M60" i="1"/>
  <c r="J61" i="1"/>
  <c r="K61" i="1"/>
  <c r="L61" i="1"/>
  <c r="M61" i="1"/>
  <c r="J62" i="1"/>
  <c r="L62" i="1" s="1"/>
  <c r="K62" i="1"/>
  <c r="M62" i="1"/>
  <c r="J63" i="1"/>
  <c r="K63" i="1"/>
  <c r="L63" i="1"/>
  <c r="M63" i="1"/>
  <c r="J64" i="1"/>
  <c r="L64" i="1" s="1"/>
  <c r="K64" i="1"/>
  <c r="M64" i="1"/>
  <c r="J65" i="1"/>
  <c r="K65" i="1"/>
  <c r="L65" i="1"/>
  <c r="M65" i="1"/>
  <c r="J66" i="1"/>
  <c r="L66" i="1" s="1"/>
  <c r="K66" i="1"/>
  <c r="M66" i="1"/>
  <c r="J67" i="1"/>
  <c r="K67" i="1"/>
  <c r="L67" i="1"/>
  <c r="M67" i="1"/>
  <c r="J68" i="1"/>
  <c r="L68" i="1" s="1"/>
  <c r="K68" i="1"/>
  <c r="M68" i="1"/>
  <c r="J69" i="1"/>
  <c r="K69" i="1"/>
  <c r="L69" i="1"/>
  <c r="M69" i="1"/>
  <c r="J70" i="1"/>
  <c r="L70" i="1" s="1"/>
  <c r="K70" i="1"/>
  <c r="M70" i="1"/>
  <c r="J71" i="1"/>
  <c r="K71" i="1"/>
  <c r="L71" i="1"/>
  <c r="M71" i="1"/>
  <c r="J72" i="1"/>
  <c r="L72" i="1" s="1"/>
  <c r="K72" i="1"/>
  <c r="M72" i="1"/>
  <c r="J73" i="1"/>
  <c r="K73" i="1"/>
  <c r="L73" i="1"/>
  <c r="M73" i="1"/>
  <c r="J74" i="1"/>
  <c r="L74" i="1" s="1"/>
  <c r="K74" i="1"/>
  <c r="M74" i="1"/>
  <c r="J75" i="1"/>
  <c r="K75" i="1"/>
  <c r="L75" i="1"/>
  <c r="M75" i="1"/>
  <c r="J76" i="1"/>
  <c r="L76" i="1" s="1"/>
  <c r="K76" i="1"/>
  <c r="M76" i="1"/>
  <c r="J77" i="1"/>
  <c r="K77" i="1"/>
  <c r="L77" i="1"/>
  <c r="M77" i="1"/>
  <c r="J78" i="1"/>
  <c r="L78" i="1" s="1"/>
  <c r="K78" i="1"/>
  <c r="M78" i="1"/>
  <c r="J79" i="1"/>
  <c r="K79" i="1"/>
  <c r="L79" i="1"/>
  <c r="M79" i="1"/>
  <c r="J80" i="1"/>
  <c r="L80" i="1" s="1"/>
  <c r="K80" i="1"/>
  <c r="M80" i="1"/>
  <c r="J81" i="1"/>
  <c r="K81" i="1"/>
  <c r="L81" i="1"/>
  <c r="M81" i="1"/>
  <c r="J82" i="1"/>
  <c r="L82" i="1" s="1"/>
  <c r="K82" i="1"/>
  <c r="M82" i="1"/>
  <c r="J83" i="1"/>
  <c r="K83" i="1"/>
  <c r="L83" i="1"/>
  <c r="M83" i="1"/>
  <c r="J84" i="1"/>
  <c r="L84" i="1" s="1"/>
  <c r="K84" i="1"/>
  <c r="M84" i="1"/>
  <c r="J85" i="1"/>
  <c r="K85" i="1"/>
  <c r="L85" i="1"/>
  <c r="M85" i="1"/>
  <c r="J86" i="1"/>
  <c r="L86" i="1" s="1"/>
  <c r="K86" i="1"/>
  <c r="M86" i="1"/>
  <c r="J87" i="1"/>
  <c r="K87" i="1"/>
  <c r="L87" i="1"/>
  <c r="M87" i="1"/>
  <c r="J88" i="1"/>
  <c r="L88" i="1" s="1"/>
  <c r="K88" i="1"/>
  <c r="M88" i="1"/>
  <c r="J89" i="1"/>
  <c r="K89" i="1"/>
  <c r="L89" i="1"/>
  <c r="M89" i="1"/>
  <c r="J90" i="1"/>
  <c r="L90" i="1" s="1"/>
  <c r="K90" i="1"/>
  <c r="M90" i="1"/>
  <c r="J91" i="1"/>
  <c r="K91" i="1"/>
  <c r="L91" i="1"/>
  <c r="M91" i="1"/>
  <c r="J92" i="1"/>
  <c r="L92" i="1" s="1"/>
  <c r="K92" i="1"/>
  <c r="M92" i="1"/>
  <c r="J93" i="1"/>
  <c r="K93" i="1"/>
  <c r="M93" i="1" s="1"/>
  <c r="L93" i="1"/>
  <c r="J94" i="1"/>
  <c r="L94" i="1" s="1"/>
  <c r="K94" i="1"/>
  <c r="M94" i="1"/>
  <c r="J95" i="1"/>
  <c r="K95" i="1"/>
  <c r="M95" i="1" s="1"/>
  <c r="L95" i="1"/>
  <c r="J96" i="1"/>
  <c r="L96" i="1" s="1"/>
  <c r="K96" i="1"/>
  <c r="M96" i="1"/>
  <c r="J97" i="1"/>
  <c r="K97" i="1"/>
  <c r="L97" i="1"/>
  <c r="M97" i="1"/>
  <c r="J98" i="1"/>
  <c r="L98" i="1" s="1"/>
  <c r="K98" i="1"/>
  <c r="M98" i="1"/>
  <c r="J99" i="1"/>
  <c r="L99" i="1" s="1"/>
  <c r="K99" i="1"/>
  <c r="M99" i="1"/>
  <c r="J100" i="1"/>
  <c r="L100" i="1" s="1"/>
  <c r="K100" i="1"/>
  <c r="M100" i="1"/>
  <c r="J101" i="1"/>
  <c r="L101" i="1" s="1"/>
  <c r="K101" i="1"/>
  <c r="M101" i="1" s="1"/>
  <c r="J102" i="1"/>
  <c r="L102" i="1" s="1"/>
  <c r="K102" i="1"/>
  <c r="M102" i="1"/>
  <c r="J103" i="1"/>
  <c r="K103" i="1"/>
  <c r="M103" i="1" s="1"/>
  <c r="L103" i="1"/>
  <c r="J104" i="1"/>
  <c r="L104" i="1" s="1"/>
  <c r="K104" i="1"/>
  <c r="M104" i="1"/>
  <c r="J105" i="1"/>
  <c r="K105" i="1"/>
  <c r="L105" i="1"/>
  <c r="M105" i="1"/>
  <c r="J106" i="1"/>
  <c r="L106" i="1" s="1"/>
  <c r="K106" i="1"/>
  <c r="M106" i="1"/>
  <c r="J107" i="1"/>
  <c r="L107" i="1" s="1"/>
  <c r="K107" i="1"/>
  <c r="M107" i="1"/>
  <c r="J108" i="1"/>
  <c r="L108" i="1" s="1"/>
  <c r="K108" i="1"/>
  <c r="M108" i="1"/>
  <c r="J109" i="1"/>
  <c r="L109" i="1" s="1"/>
  <c r="K109" i="1"/>
  <c r="M109" i="1" s="1"/>
  <c r="J110" i="1"/>
  <c r="L110" i="1" s="1"/>
  <c r="K110" i="1"/>
  <c r="M110" i="1"/>
  <c r="J111" i="1"/>
  <c r="K111" i="1"/>
  <c r="M111" i="1" s="1"/>
  <c r="L111" i="1"/>
  <c r="J112" i="1"/>
  <c r="L112" i="1" s="1"/>
  <c r="K112" i="1"/>
  <c r="M112" i="1"/>
  <c r="J113" i="1"/>
  <c r="K113" i="1"/>
  <c r="L113" i="1"/>
  <c r="M113" i="1"/>
  <c r="J114" i="1"/>
  <c r="L114" i="1" s="1"/>
  <c r="K114" i="1"/>
  <c r="M114" i="1"/>
  <c r="J115" i="1"/>
  <c r="L115" i="1" s="1"/>
  <c r="K115" i="1"/>
  <c r="M115" i="1"/>
  <c r="J116" i="1"/>
  <c r="L116" i="1" s="1"/>
  <c r="K116" i="1"/>
  <c r="M116" i="1"/>
  <c r="J117" i="1"/>
  <c r="L117" i="1" s="1"/>
  <c r="K117" i="1"/>
  <c r="M117" i="1" s="1"/>
  <c r="J118" i="1"/>
  <c r="L118" i="1" s="1"/>
  <c r="K118" i="1"/>
  <c r="M118" i="1"/>
  <c r="J119" i="1"/>
  <c r="K119" i="1"/>
  <c r="M119" i="1" s="1"/>
  <c r="L119" i="1"/>
  <c r="J120" i="1"/>
  <c r="L120" i="1" s="1"/>
  <c r="K120" i="1"/>
  <c r="M120" i="1"/>
  <c r="J121" i="1"/>
  <c r="K121" i="1"/>
  <c r="L121" i="1"/>
  <c r="M121" i="1"/>
  <c r="J122" i="1"/>
  <c r="L122" i="1" s="1"/>
  <c r="K122" i="1"/>
  <c r="M122" i="1"/>
  <c r="J123" i="1"/>
  <c r="L123" i="1" s="1"/>
  <c r="K123" i="1"/>
  <c r="M123" i="1"/>
  <c r="J124" i="1"/>
  <c r="L124" i="1" s="1"/>
  <c r="K124" i="1"/>
  <c r="M124" i="1" s="1"/>
  <c r="J125" i="1"/>
  <c r="L125" i="1" s="1"/>
  <c r="K125" i="1"/>
  <c r="M125" i="1" s="1"/>
  <c r="J126" i="1"/>
  <c r="L126" i="1" s="1"/>
  <c r="K126" i="1"/>
  <c r="M126" i="1" s="1"/>
  <c r="J127" i="1"/>
  <c r="K127" i="1"/>
  <c r="M127" i="1" s="1"/>
  <c r="L127" i="1"/>
  <c r="J128" i="1"/>
  <c r="L128" i="1" s="1"/>
  <c r="K128" i="1"/>
  <c r="M128" i="1" s="1"/>
  <c r="J129" i="1"/>
  <c r="K129" i="1"/>
  <c r="L129" i="1"/>
  <c r="M129" i="1"/>
  <c r="J130" i="1"/>
  <c r="L130" i="1" s="1"/>
  <c r="K130" i="1"/>
  <c r="M130" i="1"/>
  <c r="J131" i="1"/>
  <c r="L131" i="1" s="1"/>
  <c r="K131" i="1"/>
  <c r="M131" i="1"/>
  <c r="J132" i="1"/>
  <c r="L132" i="1" s="1"/>
  <c r="K132" i="1"/>
  <c r="M132" i="1" s="1"/>
  <c r="J133" i="1"/>
  <c r="L133" i="1" s="1"/>
  <c r="K133" i="1"/>
  <c r="M133" i="1" s="1"/>
  <c r="J134" i="1"/>
  <c r="L134" i="1" s="1"/>
  <c r="K134" i="1"/>
  <c r="M134" i="1" s="1"/>
  <c r="J135" i="1"/>
  <c r="K135" i="1"/>
  <c r="M135" i="1" s="1"/>
  <c r="L135" i="1"/>
  <c r="J136" i="1"/>
  <c r="L136" i="1" s="1"/>
  <c r="K136" i="1"/>
  <c r="M136" i="1"/>
  <c r="J137" i="1"/>
  <c r="K137" i="1"/>
  <c r="L137" i="1"/>
  <c r="M137" i="1"/>
  <c r="J138" i="1"/>
  <c r="L138" i="1" s="1"/>
  <c r="K138" i="1"/>
  <c r="M138" i="1"/>
  <c r="J139" i="1"/>
  <c r="L139" i="1" s="1"/>
  <c r="K139" i="1"/>
  <c r="M139" i="1"/>
  <c r="J140" i="1"/>
  <c r="L140" i="1" s="1"/>
  <c r="K140" i="1"/>
  <c r="M140" i="1" s="1"/>
  <c r="J141" i="1"/>
  <c r="L141" i="1" s="1"/>
  <c r="K141" i="1"/>
  <c r="M141" i="1" s="1"/>
  <c r="J142" i="1"/>
  <c r="L142" i="1" s="1"/>
  <c r="K142" i="1"/>
  <c r="M142" i="1" s="1"/>
  <c r="J143" i="1"/>
  <c r="K143" i="1"/>
  <c r="M143" i="1" s="1"/>
  <c r="L143" i="1"/>
  <c r="J144" i="1"/>
  <c r="L144" i="1" s="1"/>
  <c r="K144" i="1"/>
  <c r="M144" i="1" s="1"/>
  <c r="J145" i="1"/>
  <c r="K145" i="1"/>
  <c r="L145" i="1"/>
  <c r="M145" i="1"/>
  <c r="J146" i="1"/>
  <c r="L146" i="1" s="1"/>
  <c r="K146" i="1"/>
  <c r="M146" i="1"/>
  <c r="J147" i="1"/>
  <c r="L147" i="1" s="1"/>
  <c r="K147" i="1"/>
  <c r="M147" i="1"/>
  <c r="J148" i="1"/>
  <c r="L148" i="1" s="1"/>
  <c r="K148" i="1"/>
  <c r="M148" i="1"/>
  <c r="J149" i="1"/>
  <c r="L149" i="1" s="1"/>
  <c r="K149" i="1"/>
  <c r="M149" i="1" s="1"/>
  <c r="J150" i="1"/>
  <c r="L150" i="1" s="1"/>
  <c r="K150" i="1"/>
  <c r="M150" i="1" s="1"/>
  <c r="J151" i="1"/>
  <c r="K151" i="1"/>
  <c r="M151" i="1" s="1"/>
  <c r="L151" i="1"/>
  <c r="J152" i="1"/>
  <c r="L152" i="1" s="1"/>
  <c r="K152" i="1"/>
  <c r="M152" i="1"/>
  <c r="J153" i="1"/>
  <c r="K153" i="1"/>
  <c r="L153" i="1"/>
  <c r="M153" i="1"/>
  <c r="J154" i="1"/>
  <c r="L154" i="1" s="1"/>
  <c r="K154" i="1"/>
  <c r="M154" i="1"/>
  <c r="J155" i="1"/>
  <c r="L155" i="1" s="1"/>
  <c r="K155" i="1"/>
  <c r="M155" i="1"/>
  <c r="J156" i="1"/>
  <c r="L156" i="1" s="1"/>
  <c r="K156" i="1"/>
  <c r="M156" i="1" s="1"/>
  <c r="J157" i="1"/>
  <c r="L157" i="1" s="1"/>
  <c r="K157" i="1"/>
  <c r="M157" i="1" s="1"/>
  <c r="J158" i="1"/>
  <c r="L158" i="1" s="1"/>
  <c r="K158" i="1"/>
  <c r="M158" i="1" s="1"/>
  <c r="J159" i="1"/>
  <c r="K159" i="1"/>
  <c r="M159" i="1" s="1"/>
  <c r="L159" i="1"/>
  <c r="J160" i="1"/>
  <c r="L160" i="1" s="1"/>
  <c r="K160" i="1"/>
  <c r="M160" i="1" s="1"/>
  <c r="J161" i="1"/>
  <c r="K161" i="1"/>
  <c r="L161" i="1"/>
  <c r="M161" i="1"/>
  <c r="J162" i="1"/>
  <c r="L162" i="1" s="1"/>
  <c r="K162" i="1"/>
  <c r="M162" i="1"/>
  <c r="J163" i="1"/>
  <c r="L163" i="1" s="1"/>
  <c r="K163" i="1"/>
  <c r="M163" i="1"/>
  <c r="J164" i="1"/>
  <c r="L164" i="1" s="1"/>
  <c r="K164" i="1"/>
  <c r="M164" i="1"/>
  <c r="J165" i="1"/>
  <c r="L165" i="1" s="1"/>
  <c r="K165" i="1"/>
  <c r="M165" i="1" s="1"/>
  <c r="J166" i="1"/>
  <c r="L166" i="1" s="1"/>
  <c r="K166" i="1"/>
  <c r="M166" i="1" s="1"/>
  <c r="J167" i="1"/>
  <c r="K167" i="1"/>
  <c r="M167" i="1" s="1"/>
  <c r="L167" i="1"/>
  <c r="J168" i="1"/>
  <c r="L168" i="1" s="1"/>
  <c r="K168" i="1"/>
  <c r="M168" i="1"/>
  <c r="J169" i="1"/>
  <c r="K169" i="1"/>
  <c r="L169" i="1"/>
  <c r="M169" i="1"/>
  <c r="J170" i="1"/>
  <c r="L170" i="1" s="1"/>
  <c r="K170" i="1"/>
  <c r="M170" i="1"/>
  <c r="J171" i="1"/>
  <c r="L171" i="1" s="1"/>
  <c r="K171" i="1"/>
  <c r="M171" i="1"/>
  <c r="J172" i="1"/>
  <c r="L172" i="1" s="1"/>
  <c r="K172" i="1"/>
  <c r="M172" i="1"/>
  <c r="J173" i="1"/>
  <c r="L173" i="1" s="1"/>
  <c r="K173" i="1"/>
  <c r="M173" i="1"/>
  <c r="J174" i="1"/>
  <c r="L174" i="1" s="1"/>
  <c r="K174" i="1"/>
  <c r="M174" i="1"/>
  <c r="J175" i="1"/>
  <c r="L175" i="1" s="1"/>
  <c r="K175" i="1"/>
  <c r="M175" i="1"/>
  <c r="J176" i="1"/>
  <c r="L176" i="1" s="1"/>
  <c r="K176" i="1"/>
  <c r="M176" i="1"/>
  <c r="J177" i="1"/>
  <c r="L177" i="1" s="1"/>
  <c r="K177" i="1"/>
  <c r="M177" i="1"/>
  <c r="J178" i="1"/>
  <c r="L178" i="1" s="1"/>
  <c r="K178" i="1"/>
  <c r="M178" i="1"/>
  <c r="J179" i="1"/>
  <c r="L179" i="1" s="1"/>
  <c r="K179" i="1"/>
  <c r="M179" i="1"/>
  <c r="J180" i="1"/>
  <c r="L180" i="1" s="1"/>
  <c r="K180" i="1"/>
  <c r="M180" i="1"/>
  <c r="J181" i="1"/>
  <c r="L181" i="1" s="1"/>
  <c r="K181" i="1"/>
  <c r="M181" i="1"/>
  <c r="J182" i="1"/>
  <c r="L182" i="1" s="1"/>
  <c r="K182" i="1"/>
  <c r="M182" i="1"/>
  <c r="J183" i="1"/>
  <c r="L183" i="1" s="1"/>
  <c r="K183" i="1"/>
  <c r="M183" i="1"/>
  <c r="J184" i="1"/>
  <c r="L184" i="1" s="1"/>
  <c r="K184" i="1"/>
  <c r="M184" i="1"/>
  <c r="J185" i="1"/>
  <c r="L185" i="1" s="1"/>
  <c r="K185" i="1"/>
  <c r="M185" i="1"/>
  <c r="J186" i="1"/>
  <c r="L186" i="1" s="1"/>
  <c r="K186" i="1"/>
  <c r="M186" i="1"/>
  <c r="J187" i="1"/>
  <c r="L187" i="1" s="1"/>
  <c r="K187" i="1"/>
  <c r="M187" i="1"/>
  <c r="J188" i="1"/>
  <c r="L188" i="1" s="1"/>
  <c r="K188" i="1"/>
  <c r="M188" i="1"/>
  <c r="J189" i="1"/>
  <c r="L189" i="1" s="1"/>
  <c r="K189" i="1"/>
  <c r="M189" i="1"/>
  <c r="J190" i="1"/>
  <c r="L190" i="1" s="1"/>
  <c r="K190" i="1"/>
  <c r="M190" i="1"/>
  <c r="J191" i="1"/>
  <c r="L191" i="1" s="1"/>
  <c r="K191" i="1"/>
  <c r="M191" i="1"/>
  <c r="J192" i="1"/>
  <c r="L192" i="1" s="1"/>
  <c r="K192" i="1"/>
  <c r="M192" i="1"/>
  <c r="J193" i="1"/>
  <c r="L193" i="1" s="1"/>
  <c r="K193" i="1"/>
  <c r="M193" i="1"/>
  <c r="J194" i="1"/>
  <c r="L194" i="1" s="1"/>
  <c r="K194" i="1"/>
  <c r="M194" i="1"/>
  <c r="J195" i="1"/>
  <c r="L195" i="1" s="1"/>
  <c r="K195" i="1"/>
  <c r="M195" i="1"/>
  <c r="J196" i="1"/>
  <c r="L196" i="1" s="1"/>
  <c r="K196" i="1"/>
  <c r="M196" i="1"/>
  <c r="J197" i="1"/>
  <c r="L197" i="1" s="1"/>
  <c r="K197" i="1"/>
  <c r="M197" i="1"/>
  <c r="J198" i="1"/>
  <c r="L198" i="1" s="1"/>
  <c r="K198" i="1"/>
  <c r="M198" i="1"/>
  <c r="J199" i="1"/>
  <c r="L199" i="1" s="1"/>
  <c r="K199" i="1"/>
  <c r="M199" i="1"/>
  <c r="J200" i="1"/>
  <c r="L200" i="1" s="1"/>
  <c r="K200" i="1"/>
  <c r="M200" i="1"/>
  <c r="J201" i="1"/>
  <c r="L201" i="1" s="1"/>
  <c r="K201" i="1"/>
  <c r="M201" i="1"/>
  <c r="J202" i="1"/>
  <c r="L202" i="1" s="1"/>
  <c r="K202" i="1"/>
  <c r="M202" i="1"/>
  <c r="J203" i="1"/>
  <c r="L203" i="1" s="1"/>
  <c r="K203" i="1"/>
  <c r="M203" i="1"/>
  <c r="J204" i="1"/>
  <c r="L204" i="1" s="1"/>
  <c r="K204" i="1"/>
  <c r="M204" i="1"/>
  <c r="J205" i="1"/>
  <c r="L205" i="1" s="1"/>
  <c r="K205" i="1"/>
  <c r="M205" i="1"/>
  <c r="J206" i="1"/>
  <c r="L206" i="1" s="1"/>
  <c r="K206" i="1"/>
  <c r="M206" i="1"/>
  <c r="J207" i="1"/>
  <c r="L207" i="1" s="1"/>
  <c r="K207" i="1"/>
  <c r="M207" i="1"/>
  <c r="J208" i="1"/>
  <c r="L208" i="1" s="1"/>
  <c r="K208" i="1"/>
  <c r="M208" i="1"/>
  <c r="J209" i="1"/>
  <c r="L209" i="1" s="1"/>
  <c r="K209" i="1"/>
  <c r="M209" i="1"/>
  <c r="J210" i="1"/>
  <c r="L210" i="1" s="1"/>
  <c r="K210" i="1"/>
  <c r="M210" i="1"/>
  <c r="J211" i="1"/>
  <c r="L211" i="1" s="1"/>
  <c r="K211" i="1"/>
  <c r="M211" i="1"/>
  <c r="J212" i="1"/>
  <c r="L212" i="1" s="1"/>
  <c r="K212" i="1"/>
  <c r="M212" i="1"/>
  <c r="J213" i="1"/>
  <c r="L213" i="1" s="1"/>
  <c r="K213" i="1"/>
  <c r="M213" i="1"/>
  <c r="J214" i="1"/>
  <c r="L214" i="1" s="1"/>
  <c r="K214" i="1"/>
  <c r="M214" i="1"/>
  <c r="J215" i="1"/>
  <c r="L215" i="1" s="1"/>
  <c r="K215" i="1"/>
  <c r="M215" i="1"/>
  <c r="J216" i="1"/>
  <c r="L216" i="1" s="1"/>
  <c r="K216" i="1"/>
  <c r="M216" i="1"/>
  <c r="J217" i="1"/>
  <c r="L217" i="1" s="1"/>
  <c r="K217" i="1"/>
  <c r="M217" i="1"/>
  <c r="J218" i="1"/>
  <c r="L218" i="1" s="1"/>
  <c r="K218" i="1"/>
  <c r="M218" i="1"/>
  <c r="J219" i="1"/>
  <c r="L219" i="1" s="1"/>
  <c r="K219" i="1"/>
  <c r="M219" i="1"/>
  <c r="J220" i="1"/>
  <c r="L220" i="1" s="1"/>
  <c r="K220" i="1"/>
  <c r="M220" i="1"/>
  <c r="J221" i="1"/>
  <c r="L221" i="1" s="1"/>
  <c r="K221" i="1"/>
  <c r="M221" i="1"/>
  <c r="J222" i="1"/>
  <c r="L222" i="1" s="1"/>
  <c r="K222" i="1"/>
  <c r="M222" i="1"/>
  <c r="J223" i="1"/>
  <c r="L223" i="1" s="1"/>
  <c r="K223" i="1"/>
  <c r="M223" i="1"/>
  <c r="J224" i="1"/>
  <c r="L224" i="1" s="1"/>
  <c r="K224" i="1"/>
  <c r="M224" i="1"/>
  <c r="J225" i="1"/>
  <c r="L225" i="1" s="1"/>
  <c r="K225" i="1"/>
  <c r="M225" i="1"/>
  <c r="J226" i="1"/>
  <c r="L226" i="1" s="1"/>
  <c r="K226" i="1"/>
  <c r="M226" i="1"/>
  <c r="J227" i="1"/>
  <c r="L227" i="1" s="1"/>
  <c r="K227" i="1"/>
  <c r="M227" i="1"/>
  <c r="J228" i="1"/>
  <c r="L228" i="1" s="1"/>
  <c r="K228" i="1"/>
  <c r="M228" i="1"/>
  <c r="J229" i="1"/>
  <c r="L229" i="1" s="1"/>
  <c r="K229" i="1"/>
  <c r="M229" i="1"/>
  <c r="J230" i="1"/>
  <c r="L230" i="1" s="1"/>
  <c r="K230" i="1"/>
  <c r="M230" i="1"/>
  <c r="J231" i="1"/>
  <c r="L231" i="1" s="1"/>
  <c r="K231" i="1"/>
  <c r="M231" i="1"/>
  <c r="J232" i="1"/>
  <c r="L232" i="1" s="1"/>
  <c r="K232" i="1"/>
  <c r="M232" i="1"/>
  <c r="J233" i="1"/>
  <c r="L233" i="1" s="1"/>
  <c r="K233" i="1"/>
  <c r="M233" i="1"/>
  <c r="J234" i="1"/>
  <c r="L234" i="1" s="1"/>
  <c r="K234" i="1"/>
  <c r="M234" i="1"/>
  <c r="J235" i="1"/>
  <c r="L235" i="1" s="1"/>
  <c r="K235" i="1"/>
  <c r="M235" i="1"/>
  <c r="J236" i="1"/>
  <c r="L236" i="1" s="1"/>
  <c r="K236" i="1"/>
  <c r="M236" i="1"/>
  <c r="J237" i="1"/>
  <c r="L237" i="1" s="1"/>
  <c r="K237" i="1"/>
  <c r="M237" i="1"/>
  <c r="J238" i="1"/>
  <c r="L238" i="1" s="1"/>
  <c r="K238" i="1"/>
  <c r="M238" i="1"/>
  <c r="J239" i="1"/>
  <c r="L239" i="1" s="1"/>
  <c r="K239" i="1"/>
  <c r="M239" i="1"/>
  <c r="J240" i="1"/>
  <c r="L240" i="1" s="1"/>
  <c r="K240" i="1"/>
  <c r="M240" i="1"/>
  <c r="J241" i="1"/>
  <c r="L241" i="1" s="1"/>
  <c r="K241" i="1"/>
  <c r="M241" i="1"/>
  <c r="J242" i="1"/>
  <c r="L242" i="1" s="1"/>
  <c r="K242" i="1"/>
  <c r="M242" i="1" s="1"/>
  <c r="J243" i="1"/>
  <c r="L243" i="1" s="1"/>
  <c r="K243" i="1"/>
  <c r="M243" i="1"/>
  <c r="J244" i="1"/>
  <c r="L244" i="1" s="1"/>
  <c r="K244" i="1"/>
  <c r="M244" i="1" s="1"/>
  <c r="J245" i="1"/>
  <c r="L245" i="1" s="1"/>
  <c r="K245" i="1"/>
  <c r="M245" i="1"/>
  <c r="J246" i="1"/>
  <c r="L246" i="1" s="1"/>
  <c r="K246" i="1"/>
  <c r="M246" i="1"/>
  <c r="J247" i="1"/>
  <c r="L247" i="1" s="1"/>
  <c r="K247" i="1"/>
  <c r="M247" i="1"/>
  <c r="J248" i="1"/>
  <c r="L248" i="1" s="1"/>
  <c r="K248" i="1"/>
  <c r="M248" i="1"/>
  <c r="J249" i="1"/>
  <c r="L249" i="1" s="1"/>
  <c r="K249" i="1"/>
  <c r="M249" i="1" s="1"/>
  <c r="J250" i="1"/>
  <c r="L250" i="1" s="1"/>
  <c r="K250" i="1"/>
  <c r="M250" i="1" s="1"/>
  <c r="J251" i="1"/>
  <c r="L251" i="1" s="1"/>
  <c r="K251" i="1"/>
  <c r="M251" i="1" s="1"/>
  <c r="J252" i="1"/>
  <c r="L252" i="1" s="1"/>
  <c r="K252" i="1"/>
  <c r="M252" i="1" s="1"/>
  <c r="J253" i="1"/>
  <c r="L253" i="1" s="1"/>
  <c r="K253" i="1"/>
  <c r="M253" i="1"/>
  <c r="J254" i="1"/>
  <c r="L254" i="1" s="1"/>
  <c r="K254" i="1"/>
  <c r="M254" i="1"/>
  <c r="J255" i="1"/>
  <c r="L255" i="1" s="1"/>
  <c r="K255" i="1"/>
  <c r="M255" i="1" s="1"/>
  <c r="J256" i="1"/>
  <c r="L256" i="1" s="1"/>
  <c r="K256" i="1"/>
  <c r="M256" i="1"/>
  <c r="J257" i="1"/>
  <c r="L257" i="1" s="1"/>
  <c r="K257" i="1"/>
  <c r="M257" i="1" s="1"/>
  <c r="J258" i="1"/>
  <c r="L258" i="1" s="1"/>
  <c r="K258" i="1"/>
  <c r="M258" i="1" s="1"/>
  <c r="J259" i="1"/>
  <c r="L259" i="1" s="1"/>
  <c r="K259" i="1"/>
  <c r="M259" i="1" s="1"/>
  <c r="J260" i="1"/>
  <c r="L260" i="1" s="1"/>
  <c r="K260" i="1"/>
  <c r="M260" i="1" s="1"/>
  <c r="J261" i="1"/>
  <c r="L261" i="1" s="1"/>
  <c r="K261" i="1"/>
  <c r="M261" i="1"/>
  <c r="J262" i="1"/>
  <c r="L262" i="1" s="1"/>
  <c r="K262" i="1"/>
  <c r="M262" i="1"/>
  <c r="J263" i="1"/>
  <c r="L263" i="1" s="1"/>
  <c r="K263" i="1"/>
  <c r="M263" i="1" s="1"/>
  <c r="J264" i="1"/>
  <c r="L264" i="1" s="1"/>
  <c r="K264" i="1"/>
  <c r="M264" i="1"/>
  <c r="J265" i="1"/>
  <c r="L265" i="1" s="1"/>
  <c r="K265" i="1"/>
  <c r="M265" i="1" s="1"/>
  <c r="J266" i="1"/>
  <c r="L266" i="1" s="1"/>
  <c r="K266" i="1"/>
  <c r="M266" i="1" s="1"/>
  <c r="J267" i="1"/>
  <c r="L267" i="1" s="1"/>
  <c r="K267" i="1"/>
  <c r="M267" i="1" s="1"/>
  <c r="J268" i="1"/>
  <c r="L268" i="1" s="1"/>
  <c r="K268" i="1"/>
  <c r="M268" i="1" s="1"/>
  <c r="J269" i="1"/>
  <c r="L269" i="1" s="1"/>
  <c r="K269" i="1"/>
  <c r="M269" i="1"/>
  <c r="J270" i="1"/>
  <c r="L270" i="1" s="1"/>
  <c r="K270" i="1"/>
  <c r="M270" i="1"/>
  <c r="J271" i="1"/>
  <c r="L271" i="1" s="1"/>
  <c r="K271" i="1"/>
  <c r="M271" i="1" s="1"/>
  <c r="J272" i="1"/>
  <c r="L272" i="1" s="1"/>
  <c r="K272" i="1"/>
  <c r="M272" i="1"/>
  <c r="J273" i="1"/>
  <c r="L273" i="1" s="1"/>
  <c r="K273" i="1"/>
  <c r="M273" i="1" s="1"/>
  <c r="J274" i="1"/>
  <c r="L274" i="1" s="1"/>
  <c r="K274" i="1"/>
  <c r="M274" i="1" s="1"/>
  <c r="J275" i="1"/>
  <c r="L275" i="1" s="1"/>
  <c r="K275" i="1"/>
  <c r="M275" i="1" s="1"/>
  <c r="J276" i="1"/>
  <c r="L276" i="1" s="1"/>
  <c r="K276" i="1"/>
  <c r="M276" i="1" s="1"/>
  <c r="J277" i="1"/>
  <c r="L277" i="1" s="1"/>
  <c r="K277" i="1"/>
  <c r="M277" i="1"/>
  <c r="J278" i="1"/>
  <c r="L278" i="1" s="1"/>
  <c r="K278" i="1"/>
  <c r="M278" i="1"/>
  <c r="J279" i="1"/>
  <c r="L279" i="1" s="1"/>
  <c r="K279" i="1"/>
  <c r="M279" i="1" s="1"/>
  <c r="J280" i="1"/>
  <c r="L280" i="1" s="1"/>
  <c r="K280" i="1"/>
  <c r="M280" i="1"/>
  <c r="J281" i="1"/>
  <c r="L281" i="1" s="1"/>
  <c r="K281" i="1"/>
  <c r="M281" i="1" s="1"/>
  <c r="J282" i="1"/>
  <c r="L282" i="1" s="1"/>
  <c r="K282" i="1"/>
  <c r="M282" i="1" s="1"/>
  <c r="J283" i="1"/>
  <c r="L283" i="1" s="1"/>
  <c r="K283" i="1"/>
  <c r="M283" i="1" s="1"/>
  <c r="J284" i="1"/>
  <c r="L284" i="1" s="1"/>
  <c r="K284" i="1"/>
  <c r="M284" i="1" s="1"/>
  <c r="J285" i="1"/>
  <c r="L285" i="1" s="1"/>
  <c r="K285" i="1"/>
  <c r="M285" i="1"/>
  <c r="J286" i="1"/>
  <c r="L286" i="1" s="1"/>
  <c r="K286" i="1"/>
  <c r="M286" i="1"/>
  <c r="J287" i="1"/>
  <c r="L287" i="1" s="1"/>
  <c r="K287" i="1"/>
  <c r="M287" i="1" s="1"/>
  <c r="J288" i="1"/>
  <c r="L288" i="1" s="1"/>
  <c r="K288" i="1"/>
  <c r="M288" i="1"/>
  <c r="J289" i="1"/>
  <c r="L289" i="1" s="1"/>
  <c r="K289" i="1"/>
  <c r="M289" i="1" s="1"/>
  <c r="J290" i="1"/>
  <c r="L290" i="1" s="1"/>
  <c r="K290" i="1"/>
  <c r="M290" i="1" s="1"/>
  <c r="J291" i="1"/>
  <c r="L291" i="1" s="1"/>
  <c r="K291" i="1"/>
  <c r="M291" i="1" s="1"/>
  <c r="J292" i="1"/>
  <c r="L292" i="1" s="1"/>
  <c r="K292" i="1"/>
  <c r="M292" i="1" s="1"/>
  <c r="J293" i="1"/>
  <c r="L293" i="1" s="1"/>
  <c r="K293" i="1"/>
  <c r="M293" i="1"/>
  <c r="J294" i="1"/>
  <c r="L294" i="1" s="1"/>
  <c r="K294" i="1"/>
  <c r="M294" i="1"/>
  <c r="J295" i="1"/>
  <c r="L295" i="1" s="1"/>
  <c r="K295" i="1"/>
  <c r="M295" i="1" s="1"/>
  <c r="J296" i="1"/>
  <c r="L296" i="1" s="1"/>
  <c r="K296" i="1"/>
  <c r="M296" i="1"/>
  <c r="J297" i="1"/>
  <c r="L297" i="1" s="1"/>
  <c r="K297" i="1"/>
  <c r="M297" i="1" s="1"/>
  <c r="J298" i="1"/>
  <c r="L298" i="1" s="1"/>
  <c r="K298" i="1"/>
  <c r="M298" i="1" s="1"/>
  <c r="J299" i="1"/>
  <c r="L299" i="1" s="1"/>
  <c r="K299" i="1"/>
  <c r="M299" i="1" s="1"/>
  <c r="J300" i="1"/>
  <c r="L300" i="1" s="1"/>
  <c r="K300" i="1"/>
  <c r="M300" i="1" s="1"/>
  <c r="J301" i="1"/>
  <c r="K301" i="1"/>
  <c r="M301" i="1" s="1"/>
  <c r="L301" i="1"/>
  <c r="J302" i="1"/>
  <c r="L302" i="1" s="1"/>
  <c r="K302" i="1"/>
  <c r="M302" i="1" s="1"/>
  <c r="J303" i="1"/>
  <c r="K303" i="1"/>
  <c r="L303" i="1"/>
  <c r="M303" i="1"/>
  <c r="J304" i="1"/>
  <c r="L304" i="1" s="1"/>
  <c r="K304" i="1"/>
  <c r="M304" i="1" s="1"/>
  <c r="J305" i="1"/>
  <c r="L305" i="1" s="1"/>
  <c r="K305" i="1"/>
  <c r="M305" i="1"/>
  <c r="J306" i="1"/>
  <c r="L306" i="1" s="1"/>
  <c r="K306" i="1"/>
  <c r="M306" i="1"/>
  <c r="J307" i="1"/>
  <c r="L307" i="1" s="1"/>
  <c r="K307" i="1"/>
  <c r="M307" i="1" s="1"/>
  <c r="J308" i="1"/>
  <c r="L308" i="1" s="1"/>
  <c r="K308" i="1"/>
  <c r="M308" i="1" s="1"/>
  <c r="J309" i="1"/>
  <c r="L309" i="1" s="1"/>
  <c r="K309" i="1"/>
  <c r="M309" i="1" s="1"/>
  <c r="J310" i="1"/>
  <c r="L310" i="1" s="1"/>
  <c r="K310" i="1"/>
  <c r="M310" i="1" s="1"/>
  <c r="J311" i="1"/>
  <c r="K311" i="1"/>
  <c r="M311" i="1" s="1"/>
  <c r="L311" i="1"/>
  <c r="J312" i="1"/>
  <c r="L312" i="1" s="1"/>
  <c r="K312" i="1"/>
  <c r="M312" i="1"/>
  <c r="J313" i="1"/>
  <c r="L313" i="1" s="1"/>
  <c r="K313" i="1"/>
  <c r="M313" i="1"/>
  <c r="J314" i="1"/>
  <c r="L314" i="1" s="1"/>
  <c r="K314" i="1"/>
  <c r="M314" i="1" s="1"/>
  <c r="J315" i="1"/>
  <c r="L315" i="1" s="1"/>
  <c r="K315" i="1"/>
  <c r="M315" i="1"/>
  <c r="J316" i="1"/>
  <c r="L316" i="1" s="1"/>
  <c r="K316" i="1"/>
  <c r="M316" i="1" s="1"/>
  <c r="J317" i="1"/>
  <c r="L317" i="1" s="1"/>
  <c r="K317" i="1"/>
  <c r="M317" i="1" s="1"/>
  <c r="J318" i="1"/>
  <c r="L318" i="1" s="1"/>
  <c r="K318" i="1"/>
  <c r="M318" i="1" s="1"/>
  <c r="J319" i="1"/>
  <c r="L319" i="1" s="1"/>
  <c r="K319" i="1"/>
  <c r="M319" i="1"/>
  <c r="J320" i="1"/>
  <c r="L320" i="1" s="1"/>
  <c r="K320" i="1"/>
  <c r="M320" i="1" s="1"/>
  <c r="J321" i="1"/>
  <c r="L321" i="1" s="1"/>
  <c r="K321" i="1"/>
  <c r="M321" i="1" s="1"/>
  <c r="J322" i="1"/>
  <c r="L322" i="1" s="1"/>
  <c r="K322" i="1"/>
  <c r="M322" i="1" s="1"/>
  <c r="J323" i="1"/>
  <c r="L323" i="1" s="1"/>
  <c r="K323" i="1"/>
  <c r="M323" i="1" s="1"/>
  <c r="J324" i="1"/>
  <c r="L324" i="1" s="1"/>
  <c r="K324" i="1"/>
  <c r="M324" i="1" s="1"/>
  <c r="J325" i="1"/>
  <c r="L325" i="1" s="1"/>
  <c r="K325" i="1"/>
  <c r="M325" i="1" s="1"/>
  <c r="J326" i="1"/>
  <c r="L326" i="1" s="1"/>
  <c r="K326" i="1"/>
  <c r="M326" i="1" s="1"/>
  <c r="J327" i="1"/>
  <c r="L327" i="1" s="1"/>
  <c r="K327" i="1"/>
  <c r="M327" i="1"/>
  <c r="J328" i="1"/>
  <c r="L328" i="1" s="1"/>
  <c r="K328" i="1"/>
  <c r="M328" i="1" s="1"/>
  <c r="J329" i="1"/>
  <c r="L329" i="1" s="1"/>
  <c r="K329" i="1"/>
  <c r="M329" i="1"/>
  <c r="J330" i="1"/>
  <c r="L330" i="1" s="1"/>
  <c r="K330" i="1"/>
  <c r="M330" i="1" s="1"/>
  <c r="J331" i="1"/>
  <c r="L331" i="1" s="1"/>
  <c r="K331" i="1"/>
  <c r="M331" i="1"/>
  <c r="J332" i="1"/>
  <c r="L332" i="1" s="1"/>
  <c r="K332" i="1"/>
  <c r="M332" i="1" s="1"/>
  <c r="J333" i="1"/>
  <c r="L333" i="1" s="1"/>
  <c r="K333" i="1"/>
  <c r="M333" i="1" s="1"/>
  <c r="J334" i="1"/>
  <c r="L334" i="1" s="1"/>
  <c r="K334" i="1"/>
  <c r="M334" i="1" s="1"/>
  <c r="J335" i="1"/>
  <c r="L335" i="1" s="1"/>
  <c r="K335" i="1"/>
  <c r="M335" i="1"/>
  <c r="J336" i="1"/>
  <c r="L336" i="1" s="1"/>
  <c r="K336" i="1"/>
  <c r="M336" i="1" s="1"/>
  <c r="J337" i="1"/>
  <c r="L337" i="1" s="1"/>
  <c r="K337" i="1"/>
  <c r="M337" i="1" s="1"/>
  <c r="J338" i="1"/>
  <c r="L338" i="1" s="1"/>
  <c r="K338" i="1"/>
  <c r="M338" i="1" s="1"/>
  <c r="J339" i="1"/>
  <c r="L339" i="1" s="1"/>
  <c r="K339" i="1"/>
  <c r="M339" i="1" s="1"/>
  <c r="J340" i="1"/>
  <c r="L340" i="1" s="1"/>
  <c r="K340" i="1"/>
  <c r="M340" i="1" s="1"/>
  <c r="J341" i="1"/>
  <c r="L341" i="1" s="1"/>
  <c r="K341" i="1"/>
  <c r="M341" i="1" s="1"/>
  <c r="J342" i="1"/>
  <c r="L342" i="1" s="1"/>
  <c r="K342" i="1"/>
  <c r="M342" i="1" s="1"/>
  <c r="J343" i="1"/>
  <c r="L343" i="1" s="1"/>
  <c r="K343" i="1"/>
  <c r="M343" i="1"/>
  <c r="J344" i="1"/>
  <c r="L344" i="1" s="1"/>
  <c r="K344" i="1"/>
  <c r="M344" i="1" s="1"/>
  <c r="J345" i="1"/>
  <c r="L345" i="1" s="1"/>
  <c r="K345" i="1"/>
  <c r="M345" i="1"/>
  <c r="J346" i="1"/>
  <c r="L346" i="1" s="1"/>
  <c r="K346" i="1"/>
  <c r="M346" i="1" s="1"/>
  <c r="J347" i="1"/>
  <c r="L347" i="1" s="1"/>
  <c r="K347" i="1"/>
  <c r="M347" i="1"/>
  <c r="J348" i="1"/>
  <c r="L348" i="1" s="1"/>
  <c r="K348" i="1"/>
  <c r="M348" i="1" s="1"/>
  <c r="J349" i="1"/>
  <c r="L349" i="1" s="1"/>
  <c r="K349" i="1"/>
  <c r="M349" i="1" s="1"/>
  <c r="J350" i="1"/>
  <c r="L350" i="1" s="1"/>
  <c r="K350" i="1"/>
  <c r="M350" i="1" s="1"/>
  <c r="J351" i="1"/>
  <c r="L351" i="1" s="1"/>
  <c r="K351" i="1"/>
  <c r="M351" i="1"/>
  <c r="J352" i="1"/>
  <c r="L352" i="1" s="1"/>
  <c r="K352" i="1"/>
  <c r="M352" i="1" s="1"/>
  <c r="J353" i="1"/>
  <c r="L353" i="1" s="1"/>
  <c r="K353" i="1"/>
  <c r="M353" i="1" s="1"/>
  <c r="J354" i="1"/>
  <c r="L354" i="1" s="1"/>
  <c r="K354" i="1"/>
  <c r="M354" i="1" s="1"/>
  <c r="J355" i="1"/>
  <c r="L355" i="1" s="1"/>
  <c r="K355" i="1"/>
  <c r="M355" i="1" s="1"/>
  <c r="J356" i="1"/>
  <c r="L356" i="1" s="1"/>
  <c r="K356" i="1"/>
  <c r="M356" i="1" s="1"/>
  <c r="J357" i="1"/>
  <c r="L357" i="1" s="1"/>
  <c r="K357" i="1"/>
  <c r="M357" i="1" s="1"/>
  <c r="J358" i="1"/>
  <c r="L358" i="1" s="1"/>
  <c r="K358" i="1"/>
  <c r="M358" i="1" s="1"/>
  <c r="J359" i="1"/>
  <c r="L359" i="1" s="1"/>
  <c r="K359" i="1"/>
  <c r="M359" i="1"/>
  <c r="J360" i="1"/>
  <c r="L360" i="1" s="1"/>
  <c r="K360" i="1"/>
  <c r="M360" i="1" s="1"/>
  <c r="J361" i="1"/>
  <c r="L361" i="1" s="1"/>
  <c r="K361" i="1"/>
  <c r="M361" i="1"/>
  <c r="J362" i="1"/>
  <c r="L362" i="1" s="1"/>
  <c r="K362" i="1"/>
  <c r="M362" i="1" s="1"/>
  <c r="J363" i="1"/>
  <c r="L363" i="1" s="1"/>
  <c r="K363" i="1"/>
  <c r="M363" i="1"/>
  <c r="J364" i="1"/>
  <c r="L364" i="1" s="1"/>
  <c r="K364" i="1"/>
  <c r="M364" i="1" s="1"/>
  <c r="J365" i="1"/>
  <c r="L365" i="1" s="1"/>
  <c r="K365" i="1"/>
  <c r="M365" i="1" s="1"/>
  <c r="J366" i="1"/>
  <c r="L366" i="1" s="1"/>
  <c r="K366" i="1"/>
  <c r="M366" i="1" s="1"/>
  <c r="J367" i="1"/>
  <c r="L367" i="1" s="1"/>
  <c r="K367" i="1"/>
  <c r="M367" i="1"/>
  <c r="J368" i="1"/>
  <c r="L368" i="1" s="1"/>
  <c r="K368" i="1"/>
  <c r="M368" i="1" s="1"/>
  <c r="J369" i="1"/>
  <c r="L369" i="1" s="1"/>
  <c r="K369" i="1"/>
  <c r="M369" i="1" s="1"/>
  <c r="J370" i="1"/>
  <c r="L370" i="1" s="1"/>
  <c r="K370" i="1"/>
  <c r="M370" i="1" s="1"/>
  <c r="J371" i="1"/>
  <c r="L371" i="1" s="1"/>
  <c r="K371" i="1"/>
  <c r="M371" i="1" s="1"/>
  <c r="J372" i="1"/>
  <c r="L372" i="1" s="1"/>
  <c r="K372" i="1"/>
  <c r="M372" i="1" s="1"/>
  <c r="J373" i="1"/>
  <c r="L373" i="1" s="1"/>
  <c r="K373" i="1"/>
  <c r="M373" i="1" s="1"/>
  <c r="J374" i="1"/>
  <c r="L374" i="1" s="1"/>
  <c r="K374" i="1"/>
  <c r="M374" i="1" s="1"/>
  <c r="J375" i="1"/>
  <c r="L375" i="1" s="1"/>
  <c r="K375" i="1"/>
  <c r="M375" i="1"/>
  <c r="J376" i="1"/>
  <c r="L376" i="1" s="1"/>
  <c r="K376" i="1"/>
  <c r="M376" i="1" s="1"/>
  <c r="J377" i="1"/>
  <c r="L377" i="1" s="1"/>
  <c r="K377" i="1"/>
  <c r="M377" i="1"/>
  <c r="J378" i="1"/>
  <c r="L378" i="1" s="1"/>
  <c r="K378" i="1"/>
  <c r="M378" i="1" s="1"/>
  <c r="J379" i="1"/>
  <c r="L379" i="1" s="1"/>
  <c r="K379" i="1"/>
  <c r="M379" i="1"/>
  <c r="J380" i="1"/>
  <c r="L380" i="1" s="1"/>
  <c r="K380" i="1"/>
  <c r="M380" i="1" s="1"/>
  <c r="J381" i="1"/>
  <c r="L381" i="1" s="1"/>
  <c r="K381" i="1"/>
  <c r="M381" i="1"/>
  <c r="J382" i="1"/>
  <c r="L382" i="1" s="1"/>
  <c r="K382" i="1"/>
  <c r="M382" i="1" s="1"/>
  <c r="J383" i="1"/>
  <c r="L383" i="1" s="1"/>
  <c r="K383" i="1"/>
  <c r="M383" i="1"/>
  <c r="J384" i="1"/>
  <c r="L384" i="1" s="1"/>
  <c r="K384" i="1"/>
  <c r="M384" i="1" s="1"/>
  <c r="J385" i="1"/>
  <c r="L385" i="1" s="1"/>
  <c r="K385" i="1"/>
  <c r="M385" i="1" s="1"/>
  <c r="J386" i="1"/>
  <c r="L386" i="1" s="1"/>
  <c r="K386" i="1"/>
  <c r="M386" i="1" s="1"/>
  <c r="J387" i="1"/>
  <c r="L387" i="1" s="1"/>
  <c r="K387" i="1"/>
  <c r="M387" i="1" s="1"/>
  <c r="J388" i="1"/>
  <c r="L388" i="1" s="1"/>
  <c r="K388" i="1"/>
  <c r="M388" i="1" s="1"/>
  <c r="J389" i="1"/>
  <c r="L389" i="1" s="1"/>
  <c r="K389" i="1"/>
  <c r="M389" i="1" s="1"/>
  <c r="J390" i="1"/>
  <c r="L390" i="1" s="1"/>
  <c r="K390" i="1"/>
  <c r="M390" i="1" s="1"/>
  <c r="J391" i="1"/>
  <c r="L391" i="1" s="1"/>
  <c r="K391" i="1"/>
  <c r="M391" i="1"/>
  <c r="J392" i="1"/>
  <c r="L392" i="1" s="1"/>
  <c r="K392" i="1"/>
  <c r="M392" i="1" s="1"/>
  <c r="J393" i="1"/>
  <c r="L393" i="1" s="1"/>
  <c r="K393" i="1"/>
  <c r="M393" i="1"/>
  <c r="J394" i="1"/>
  <c r="L394" i="1" s="1"/>
  <c r="K394" i="1"/>
  <c r="M394" i="1" s="1"/>
  <c r="J395" i="1"/>
  <c r="L395" i="1" s="1"/>
  <c r="K395" i="1"/>
  <c r="M395" i="1"/>
  <c r="J396" i="1"/>
  <c r="L396" i="1" s="1"/>
  <c r="K396" i="1"/>
  <c r="M396" i="1" s="1"/>
  <c r="J397" i="1"/>
  <c r="L397" i="1" s="1"/>
  <c r="K397" i="1"/>
  <c r="M397" i="1"/>
  <c r="J398" i="1"/>
  <c r="L398" i="1" s="1"/>
  <c r="K398" i="1"/>
  <c r="M398" i="1" s="1"/>
  <c r="J399" i="1"/>
  <c r="L399" i="1" s="1"/>
  <c r="K399" i="1"/>
  <c r="M399" i="1"/>
  <c r="J400" i="1"/>
  <c r="L400" i="1" s="1"/>
  <c r="K400" i="1"/>
  <c r="M400" i="1" s="1"/>
  <c r="J401" i="1"/>
  <c r="L401" i="1" s="1"/>
  <c r="K401" i="1"/>
  <c r="M401" i="1" s="1"/>
  <c r="J402" i="1"/>
  <c r="L402" i="1" s="1"/>
  <c r="K402" i="1"/>
  <c r="M402" i="1" s="1"/>
  <c r="J403" i="1"/>
  <c r="L403" i="1" s="1"/>
  <c r="K403" i="1"/>
  <c r="M403" i="1" s="1"/>
  <c r="J404" i="1"/>
  <c r="L404" i="1" s="1"/>
  <c r="K404" i="1"/>
  <c r="M404" i="1" s="1"/>
  <c r="J405" i="1"/>
  <c r="L405" i="1" s="1"/>
  <c r="K405" i="1"/>
  <c r="M405" i="1" s="1"/>
  <c r="J406" i="1"/>
  <c r="L406" i="1" s="1"/>
  <c r="K406" i="1"/>
  <c r="M406" i="1" s="1"/>
  <c r="J407" i="1"/>
  <c r="L407" i="1" s="1"/>
  <c r="K407" i="1"/>
  <c r="M407" i="1"/>
  <c r="J408" i="1"/>
  <c r="L408" i="1" s="1"/>
  <c r="K408" i="1"/>
  <c r="M408" i="1" s="1"/>
  <c r="J409" i="1"/>
  <c r="L409" i="1" s="1"/>
  <c r="K409" i="1"/>
  <c r="M409" i="1" s="1"/>
  <c r="J410" i="1"/>
  <c r="L410" i="1" s="1"/>
  <c r="K410" i="1"/>
  <c r="M410" i="1" s="1"/>
  <c r="J411" i="1"/>
  <c r="L411" i="1" s="1"/>
  <c r="K411" i="1"/>
  <c r="M411" i="1"/>
  <c r="J412" i="1"/>
  <c r="L412" i="1" s="1"/>
  <c r="K412" i="1"/>
  <c r="M412" i="1" s="1"/>
  <c r="J413" i="1"/>
  <c r="L413" i="1" s="1"/>
  <c r="K413" i="1"/>
  <c r="M413" i="1"/>
  <c r="J414" i="1"/>
  <c r="L414" i="1" s="1"/>
  <c r="K414" i="1"/>
  <c r="M414" i="1" s="1"/>
  <c r="J415" i="1"/>
  <c r="L415" i="1" s="1"/>
  <c r="K415" i="1"/>
  <c r="M415" i="1"/>
  <c r="J416" i="1"/>
  <c r="L416" i="1" s="1"/>
  <c r="K416" i="1"/>
  <c r="M416" i="1" s="1"/>
  <c r="J417" i="1"/>
  <c r="L417" i="1" s="1"/>
  <c r="K417" i="1"/>
  <c r="M417" i="1" s="1"/>
  <c r="J418" i="1"/>
  <c r="L418" i="1" s="1"/>
  <c r="K418" i="1"/>
  <c r="M418" i="1" s="1"/>
  <c r="J419" i="1"/>
  <c r="L419" i="1" s="1"/>
  <c r="K419" i="1"/>
  <c r="M419" i="1" s="1"/>
  <c r="J420" i="1"/>
  <c r="L420" i="1" s="1"/>
  <c r="K420" i="1"/>
  <c r="M420" i="1" s="1"/>
  <c r="J421" i="1"/>
  <c r="L421" i="1" s="1"/>
  <c r="K421" i="1"/>
  <c r="M421" i="1" s="1"/>
  <c r="J422" i="1"/>
  <c r="L422" i="1" s="1"/>
  <c r="K422" i="1"/>
  <c r="M422" i="1" s="1"/>
  <c r="J423" i="1"/>
  <c r="L423" i="1" s="1"/>
  <c r="K423" i="1"/>
  <c r="M423" i="1"/>
  <c r="J424" i="1"/>
  <c r="L424" i="1" s="1"/>
  <c r="K424" i="1"/>
  <c r="M424" i="1" s="1"/>
  <c r="J425" i="1"/>
  <c r="L425" i="1" s="1"/>
  <c r="K425" i="1"/>
  <c r="M425" i="1" s="1"/>
  <c r="J426" i="1"/>
  <c r="K426" i="1"/>
  <c r="M426" i="1" s="1"/>
  <c r="L426" i="1"/>
  <c r="J427" i="1"/>
  <c r="L427" i="1" s="1"/>
  <c r="K427" i="1"/>
  <c r="M427" i="1" s="1"/>
  <c r="J428" i="1"/>
  <c r="L428" i="1" s="1"/>
  <c r="K428" i="1"/>
  <c r="M428" i="1" s="1"/>
  <c r="J429" i="1"/>
  <c r="L429" i="1" s="1"/>
  <c r="K429" i="1"/>
  <c r="M429" i="1" s="1"/>
  <c r="J430" i="1"/>
  <c r="L430" i="1" s="1"/>
  <c r="K430" i="1"/>
  <c r="M430" i="1" s="1"/>
  <c r="J431" i="1"/>
  <c r="L431" i="1" s="1"/>
  <c r="K431" i="1"/>
  <c r="M431" i="1"/>
  <c r="J432" i="1"/>
  <c r="K432" i="1"/>
  <c r="M432" i="1" s="1"/>
  <c r="L432" i="1"/>
  <c r="J433" i="1"/>
  <c r="L433" i="1" s="1"/>
  <c r="K433" i="1"/>
  <c r="M433" i="1" s="1"/>
  <c r="J434" i="1"/>
  <c r="K434" i="1"/>
  <c r="M434" i="1" s="1"/>
  <c r="L434" i="1"/>
  <c r="J435" i="1"/>
  <c r="L435" i="1" s="1"/>
  <c r="K435" i="1"/>
  <c r="M435" i="1" s="1"/>
  <c r="J436" i="1"/>
  <c r="L436" i="1" s="1"/>
  <c r="K436" i="1"/>
  <c r="M436" i="1" s="1"/>
  <c r="J437" i="1"/>
  <c r="L437" i="1" s="1"/>
  <c r="K437" i="1"/>
  <c r="M437" i="1" s="1"/>
  <c r="J438" i="1"/>
  <c r="L438" i="1" s="1"/>
  <c r="K438" i="1"/>
  <c r="M438" i="1" s="1"/>
  <c r="J439" i="1"/>
  <c r="L439" i="1" s="1"/>
  <c r="K439" i="1"/>
  <c r="M439" i="1"/>
  <c r="J440" i="1"/>
  <c r="K440" i="1"/>
  <c r="M440" i="1" s="1"/>
  <c r="L440" i="1"/>
  <c r="J441" i="1"/>
  <c r="L441" i="1" s="1"/>
  <c r="K441" i="1"/>
  <c r="M441" i="1" s="1"/>
  <c r="J442" i="1"/>
  <c r="K442" i="1"/>
  <c r="M442" i="1" s="1"/>
  <c r="L442" i="1"/>
  <c r="J443" i="1"/>
  <c r="L443" i="1" s="1"/>
  <c r="K443" i="1"/>
  <c r="M443" i="1" s="1"/>
  <c r="J444" i="1"/>
  <c r="L444" i="1" s="1"/>
  <c r="K444" i="1"/>
  <c r="M444" i="1" s="1"/>
  <c r="J445" i="1"/>
  <c r="L445" i="1" s="1"/>
  <c r="K445" i="1"/>
  <c r="M445" i="1" s="1"/>
  <c r="J446" i="1"/>
  <c r="L446" i="1" s="1"/>
  <c r="K446" i="1"/>
  <c r="M446" i="1" s="1"/>
  <c r="J447" i="1"/>
  <c r="L447" i="1" s="1"/>
  <c r="K447" i="1"/>
  <c r="M447" i="1"/>
  <c r="J448" i="1"/>
  <c r="K448" i="1"/>
  <c r="M448" i="1" s="1"/>
  <c r="L448" i="1"/>
  <c r="J449" i="1"/>
  <c r="L449" i="1" s="1"/>
  <c r="K449" i="1"/>
  <c r="M449" i="1" s="1"/>
  <c r="J450" i="1"/>
  <c r="K450" i="1"/>
  <c r="M450" i="1" s="1"/>
  <c r="L450" i="1"/>
  <c r="J451" i="1"/>
  <c r="L451" i="1" s="1"/>
  <c r="K451" i="1"/>
  <c r="M451" i="1" s="1"/>
  <c r="J452" i="1"/>
  <c r="L452" i="1" s="1"/>
  <c r="K452" i="1"/>
  <c r="M452" i="1" s="1"/>
  <c r="J453" i="1"/>
  <c r="L453" i="1" s="1"/>
  <c r="K453" i="1"/>
  <c r="M453" i="1" s="1"/>
  <c r="J454" i="1"/>
  <c r="L454" i="1" s="1"/>
  <c r="K454" i="1"/>
  <c r="M454" i="1" s="1"/>
  <c r="J455" i="1"/>
  <c r="L455" i="1" s="1"/>
  <c r="K455" i="1"/>
  <c r="M455" i="1"/>
  <c r="J456" i="1"/>
  <c r="K456" i="1"/>
  <c r="M456" i="1" s="1"/>
  <c r="L456" i="1"/>
  <c r="J457" i="1"/>
  <c r="L457" i="1" s="1"/>
  <c r="K457" i="1"/>
  <c r="M457" i="1" s="1"/>
  <c r="J458" i="1"/>
  <c r="K458" i="1"/>
  <c r="M458" i="1" s="1"/>
  <c r="L458" i="1"/>
  <c r="J459" i="1"/>
  <c r="L459" i="1" s="1"/>
  <c r="K459" i="1"/>
  <c r="M459" i="1" s="1"/>
  <c r="J460" i="1"/>
  <c r="L460" i="1" s="1"/>
  <c r="K460" i="1"/>
  <c r="M460" i="1" s="1"/>
  <c r="J461" i="1"/>
  <c r="L461" i="1" s="1"/>
  <c r="K461" i="1"/>
  <c r="M461" i="1" s="1"/>
  <c r="J462" i="1"/>
  <c r="L462" i="1" s="1"/>
  <c r="K462" i="1"/>
  <c r="M462" i="1" s="1"/>
  <c r="J463" i="1"/>
  <c r="L463" i="1" s="1"/>
  <c r="K463" i="1"/>
  <c r="M463" i="1"/>
  <c r="J464" i="1"/>
  <c r="K464" i="1"/>
  <c r="M464" i="1" s="1"/>
  <c r="L464" i="1"/>
  <c r="J465" i="1"/>
  <c r="L465" i="1" s="1"/>
  <c r="K465" i="1"/>
  <c r="M465" i="1" s="1"/>
  <c r="J466" i="1"/>
  <c r="K466" i="1"/>
  <c r="L466" i="1"/>
  <c r="M466" i="1"/>
  <c r="J467" i="1"/>
  <c r="K467" i="1"/>
  <c r="M467" i="1" s="1"/>
  <c r="L467" i="1"/>
  <c r="J468" i="1"/>
  <c r="K468" i="1"/>
  <c r="L468" i="1"/>
  <c r="M468" i="1"/>
  <c r="J469" i="1"/>
  <c r="K469" i="1"/>
  <c r="M469" i="1" s="1"/>
  <c r="L469" i="1"/>
  <c r="J470" i="1"/>
  <c r="K470" i="1"/>
  <c r="L470" i="1"/>
  <c r="M470" i="1"/>
  <c r="J471" i="1"/>
  <c r="K471" i="1"/>
  <c r="M471" i="1" s="1"/>
  <c r="L471" i="1"/>
  <c r="J472" i="1"/>
  <c r="K472" i="1"/>
  <c r="L472" i="1"/>
  <c r="M472" i="1"/>
  <c r="J473" i="1"/>
  <c r="K473" i="1"/>
  <c r="M473" i="1" s="1"/>
  <c r="L473" i="1"/>
  <c r="J474" i="1"/>
  <c r="K474" i="1"/>
  <c r="L474" i="1"/>
  <c r="M474" i="1"/>
  <c r="J475" i="1"/>
  <c r="K475" i="1"/>
  <c r="M475" i="1" s="1"/>
  <c r="L475" i="1"/>
  <c r="J476" i="1"/>
  <c r="K476" i="1"/>
  <c r="L476" i="1"/>
  <c r="M476" i="1"/>
  <c r="J477" i="1"/>
  <c r="K477" i="1"/>
  <c r="M477" i="1" s="1"/>
  <c r="L477" i="1"/>
  <c r="J478" i="1"/>
  <c r="K478" i="1"/>
  <c r="L478" i="1"/>
  <c r="M478" i="1"/>
  <c r="J479" i="1"/>
  <c r="K479" i="1"/>
  <c r="M479" i="1" s="1"/>
  <c r="L479" i="1"/>
  <c r="J480" i="1"/>
  <c r="K480" i="1"/>
  <c r="L480" i="1"/>
  <c r="M480" i="1"/>
  <c r="J481" i="1"/>
  <c r="K481" i="1"/>
  <c r="M481" i="1" s="1"/>
  <c r="L481" i="1"/>
  <c r="J482" i="1"/>
  <c r="K482" i="1"/>
  <c r="L482" i="1"/>
  <c r="M482" i="1"/>
  <c r="J483" i="1"/>
  <c r="K483" i="1"/>
  <c r="M483" i="1" s="1"/>
  <c r="L483" i="1"/>
  <c r="J484" i="1"/>
  <c r="K484" i="1"/>
  <c r="L484" i="1"/>
  <c r="M484" i="1"/>
  <c r="J485" i="1"/>
  <c r="K485" i="1"/>
  <c r="M485" i="1" s="1"/>
  <c r="L485" i="1"/>
  <c r="J486" i="1"/>
  <c r="K486" i="1"/>
  <c r="L486" i="1"/>
  <c r="M486" i="1"/>
  <c r="J487" i="1"/>
  <c r="K487" i="1"/>
  <c r="M487" i="1" s="1"/>
  <c r="L487" i="1"/>
  <c r="J488" i="1"/>
  <c r="K488" i="1"/>
  <c r="L488" i="1"/>
  <c r="M488" i="1"/>
  <c r="J489" i="1"/>
  <c r="K489" i="1"/>
  <c r="M489" i="1" s="1"/>
  <c r="L489" i="1"/>
  <c r="J490" i="1"/>
  <c r="K490" i="1"/>
  <c r="L490" i="1"/>
  <c r="M490" i="1"/>
  <c r="J491" i="1"/>
  <c r="K491" i="1"/>
  <c r="M491" i="1" s="1"/>
  <c r="L491" i="1"/>
  <c r="J492" i="1"/>
  <c r="K492" i="1"/>
  <c r="L492" i="1"/>
  <c r="M492" i="1"/>
  <c r="J493" i="1"/>
  <c r="K493" i="1"/>
  <c r="M493" i="1" s="1"/>
  <c r="L493" i="1"/>
  <c r="J494" i="1"/>
  <c r="K494" i="1"/>
  <c r="L494" i="1"/>
  <c r="M494" i="1"/>
  <c r="J495" i="1"/>
  <c r="K495" i="1"/>
  <c r="M495" i="1" s="1"/>
  <c r="L495" i="1"/>
  <c r="J496" i="1"/>
  <c r="K496" i="1"/>
  <c r="M496" i="1" s="1"/>
  <c r="L496" i="1"/>
  <c r="J497" i="1"/>
  <c r="K497" i="1"/>
  <c r="M497" i="1" s="1"/>
  <c r="L497" i="1"/>
  <c r="J498" i="1"/>
  <c r="K498" i="1"/>
  <c r="L498" i="1"/>
  <c r="M498" i="1"/>
  <c r="J499" i="1"/>
  <c r="K499" i="1"/>
  <c r="M499" i="1" s="1"/>
  <c r="L499" i="1"/>
  <c r="J500" i="1"/>
  <c r="K500" i="1"/>
  <c r="M500" i="1" s="1"/>
  <c r="L500" i="1"/>
  <c r="J501" i="1"/>
  <c r="K501" i="1"/>
  <c r="M501" i="1" s="1"/>
  <c r="L501" i="1"/>
  <c r="J502" i="1"/>
  <c r="K502" i="1"/>
  <c r="L502" i="1"/>
  <c r="M502" i="1"/>
  <c r="J503" i="1"/>
  <c r="K503" i="1"/>
  <c r="M503" i="1" s="1"/>
  <c r="L503" i="1"/>
  <c r="J504" i="1"/>
  <c r="K504" i="1"/>
  <c r="L504" i="1"/>
  <c r="M504" i="1"/>
  <c r="J505" i="1"/>
  <c r="K505" i="1"/>
  <c r="M505" i="1" s="1"/>
  <c r="L505" i="1"/>
  <c r="J506" i="1"/>
  <c r="K506" i="1"/>
  <c r="L506" i="1"/>
  <c r="M506" i="1"/>
  <c r="J507" i="1"/>
  <c r="K507" i="1"/>
  <c r="M507" i="1" s="1"/>
  <c r="L507" i="1"/>
  <c r="J508" i="1"/>
  <c r="K508" i="1"/>
  <c r="M508" i="1" s="1"/>
  <c r="L508" i="1"/>
  <c r="J509" i="1"/>
  <c r="K509" i="1"/>
  <c r="M509" i="1" s="1"/>
  <c r="L509" i="1"/>
  <c r="J510" i="1"/>
  <c r="K510" i="1"/>
  <c r="M510" i="1" s="1"/>
  <c r="L510" i="1"/>
  <c r="J511" i="1"/>
  <c r="K511" i="1"/>
  <c r="M511" i="1" s="1"/>
  <c r="L511" i="1"/>
  <c r="J512" i="1"/>
  <c r="K512" i="1"/>
  <c r="M512" i="1" s="1"/>
  <c r="L512" i="1"/>
  <c r="J513" i="1"/>
  <c r="K513" i="1"/>
  <c r="M513" i="1" s="1"/>
  <c r="L513" i="1"/>
  <c r="J514" i="1"/>
  <c r="K514" i="1"/>
  <c r="L514" i="1"/>
  <c r="M514" i="1"/>
  <c r="J515" i="1"/>
  <c r="K515" i="1"/>
  <c r="M515" i="1" s="1"/>
  <c r="L515" i="1"/>
  <c r="J516" i="1"/>
  <c r="K516" i="1"/>
  <c r="M516" i="1" s="1"/>
  <c r="L516" i="1"/>
  <c r="J517" i="1"/>
  <c r="K517" i="1"/>
  <c r="M517" i="1" s="1"/>
  <c r="L517" i="1"/>
  <c r="J518" i="1"/>
  <c r="K518" i="1"/>
  <c r="L518" i="1"/>
  <c r="M518" i="1"/>
  <c r="J519" i="1"/>
  <c r="K519" i="1"/>
  <c r="M519" i="1" s="1"/>
  <c r="L519" i="1"/>
  <c r="J520" i="1"/>
  <c r="K520" i="1"/>
  <c r="L520" i="1"/>
  <c r="M520" i="1"/>
  <c r="J521" i="1"/>
  <c r="K521" i="1"/>
  <c r="M521" i="1" s="1"/>
  <c r="L521" i="1"/>
  <c r="J522" i="1"/>
  <c r="K522" i="1"/>
  <c r="L522" i="1"/>
  <c r="M522" i="1"/>
  <c r="J523" i="1"/>
  <c r="K523" i="1"/>
  <c r="M523" i="1" s="1"/>
  <c r="L523" i="1"/>
  <c r="J524" i="1"/>
  <c r="K524" i="1"/>
  <c r="M524" i="1" s="1"/>
  <c r="L524" i="1"/>
  <c r="J525" i="1"/>
  <c r="K525" i="1"/>
  <c r="M525" i="1" s="1"/>
  <c r="L525" i="1"/>
  <c r="J526" i="1"/>
  <c r="K526" i="1"/>
  <c r="M526" i="1" s="1"/>
  <c r="L526" i="1"/>
  <c r="J527" i="1"/>
  <c r="K527" i="1"/>
  <c r="M527" i="1" s="1"/>
  <c r="L527" i="1"/>
  <c r="J528" i="1"/>
  <c r="K528" i="1"/>
  <c r="M528" i="1" s="1"/>
  <c r="L528" i="1"/>
  <c r="J529" i="1"/>
  <c r="K529" i="1"/>
  <c r="M529" i="1" s="1"/>
  <c r="L529" i="1"/>
  <c r="J530" i="1"/>
  <c r="L530" i="1" s="1"/>
  <c r="K530" i="1"/>
  <c r="M530" i="1"/>
  <c r="J531" i="1"/>
  <c r="K531" i="1"/>
  <c r="M531" i="1" s="1"/>
  <c r="L531" i="1"/>
  <c r="J532" i="1"/>
  <c r="K532" i="1"/>
  <c r="M532" i="1" s="1"/>
  <c r="L532" i="1"/>
  <c r="J533" i="1"/>
  <c r="K533" i="1"/>
  <c r="M533" i="1" s="1"/>
  <c r="L533" i="1"/>
  <c r="J534" i="1"/>
  <c r="K534" i="1"/>
  <c r="L534" i="1"/>
  <c r="M534" i="1"/>
  <c r="J535" i="1"/>
  <c r="K535" i="1"/>
  <c r="M535" i="1" s="1"/>
  <c r="L535" i="1"/>
  <c r="J536" i="1"/>
  <c r="K536" i="1"/>
  <c r="L536" i="1"/>
  <c r="M536" i="1"/>
  <c r="J537" i="1"/>
  <c r="K537" i="1"/>
  <c r="M537" i="1" s="1"/>
  <c r="L537" i="1"/>
  <c r="J538" i="1"/>
  <c r="L538" i="1" s="1"/>
  <c r="K538" i="1"/>
  <c r="M538" i="1"/>
  <c r="J539" i="1"/>
  <c r="K539" i="1"/>
  <c r="M539" i="1" s="1"/>
  <c r="L539" i="1"/>
  <c r="J540" i="1"/>
  <c r="L540" i="1" s="1"/>
  <c r="K540" i="1"/>
  <c r="M540" i="1" s="1"/>
  <c r="J541" i="1"/>
  <c r="K541" i="1"/>
  <c r="M541" i="1" s="1"/>
  <c r="L541" i="1"/>
  <c r="J542" i="1"/>
  <c r="L542" i="1" s="1"/>
  <c r="K542" i="1"/>
  <c r="M542" i="1" s="1"/>
  <c r="J543" i="1"/>
  <c r="K543" i="1"/>
  <c r="M543" i="1" s="1"/>
  <c r="L543" i="1"/>
  <c r="J544" i="1"/>
  <c r="K544" i="1"/>
  <c r="M544" i="1" s="1"/>
  <c r="L544" i="1"/>
  <c r="J545" i="1"/>
  <c r="K545" i="1"/>
  <c r="M545" i="1" s="1"/>
  <c r="L545" i="1"/>
  <c r="J546" i="1"/>
  <c r="L546" i="1" s="1"/>
  <c r="K546" i="1"/>
  <c r="M546" i="1"/>
  <c r="J547" i="1"/>
  <c r="K547" i="1"/>
  <c r="M547" i="1" s="1"/>
  <c r="L547" i="1"/>
  <c r="J548" i="1"/>
  <c r="L548" i="1" s="1"/>
  <c r="K548" i="1"/>
  <c r="M548" i="1" s="1"/>
  <c r="J549" i="1"/>
  <c r="K549" i="1"/>
  <c r="M549" i="1" s="1"/>
  <c r="L549" i="1"/>
  <c r="J550" i="1"/>
  <c r="K550" i="1"/>
  <c r="L550" i="1"/>
  <c r="M550" i="1"/>
  <c r="J551" i="1"/>
  <c r="K551" i="1"/>
  <c r="M551" i="1" s="1"/>
  <c r="L551" i="1"/>
  <c r="J552" i="1"/>
  <c r="K552" i="1"/>
  <c r="L552" i="1"/>
  <c r="M552" i="1"/>
  <c r="J553" i="1"/>
  <c r="K553" i="1"/>
  <c r="M553" i="1" s="1"/>
  <c r="L553" i="1"/>
  <c r="J554" i="1"/>
  <c r="L554" i="1" s="1"/>
  <c r="K554" i="1"/>
  <c r="M554" i="1"/>
  <c r="J555" i="1"/>
  <c r="K555" i="1"/>
  <c r="M555" i="1" s="1"/>
  <c r="L555" i="1"/>
  <c r="J556" i="1"/>
  <c r="L556" i="1" s="1"/>
  <c r="K556" i="1"/>
  <c r="M556" i="1" s="1"/>
  <c r="J557" i="1"/>
  <c r="K557" i="1"/>
  <c r="M557" i="1" s="1"/>
  <c r="L557" i="1"/>
  <c r="J558" i="1"/>
  <c r="L558" i="1" s="1"/>
  <c r="K558" i="1"/>
  <c r="M558" i="1" s="1"/>
  <c r="J559" i="1"/>
  <c r="K559" i="1"/>
  <c r="M559" i="1" s="1"/>
  <c r="L559" i="1"/>
  <c r="J560" i="1"/>
  <c r="K560" i="1"/>
  <c r="M560" i="1" s="1"/>
  <c r="L560" i="1"/>
  <c r="J561" i="1"/>
  <c r="K561" i="1"/>
  <c r="M561" i="1" s="1"/>
  <c r="L561" i="1"/>
  <c r="J562" i="1"/>
  <c r="L562" i="1" s="1"/>
  <c r="K562" i="1"/>
  <c r="M562" i="1"/>
  <c r="J563" i="1"/>
  <c r="K563" i="1"/>
  <c r="M563" i="1" s="1"/>
  <c r="L563" i="1"/>
  <c r="J564" i="1"/>
  <c r="L564" i="1" s="1"/>
  <c r="K564" i="1"/>
  <c r="M564" i="1" s="1"/>
  <c r="J565" i="1"/>
  <c r="K565" i="1"/>
  <c r="M565" i="1" s="1"/>
  <c r="L565" i="1"/>
  <c r="J566" i="1"/>
  <c r="K566" i="1"/>
  <c r="M566" i="1" s="1"/>
  <c r="L566" i="1"/>
  <c r="J567" i="1"/>
  <c r="K567" i="1"/>
  <c r="M567" i="1" s="1"/>
  <c r="L567" i="1"/>
  <c r="J568" i="1"/>
  <c r="K568" i="1"/>
  <c r="L568" i="1"/>
  <c r="M568" i="1"/>
  <c r="J569" i="1"/>
  <c r="K569" i="1"/>
  <c r="M569" i="1" s="1"/>
  <c r="L569" i="1"/>
  <c r="J570" i="1"/>
  <c r="L570" i="1" s="1"/>
  <c r="K570" i="1"/>
  <c r="M570" i="1"/>
  <c r="J571" i="1"/>
  <c r="K571" i="1"/>
  <c r="M571" i="1" s="1"/>
  <c r="L571" i="1"/>
  <c r="J572" i="1"/>
  <c r="L572" i="1" s="1"/>
  <c r="K572" i="1"/>
  <c r="M572" i="1" s="1"/>
  <c r="J573" i="1"/>
  <c r="K573" i="1"/>
  <c r="M573" i="1" s="1"/>
  <c r="L573" i="1"/>
  <c r="J574" i="1"/>
  <c r="L574" i="1" s="1"/>
  <c r="K574" i="1"/>
  <c r="M574" i="1" s="1"/>
  <c r="J575" i="1"/>
  <c r="K575" i="1"/>
  <c r="M575" i="1" s="1"/>
  <c r="L575" i="1"/>
  <c r="J576" i="1"/>
  <c r="K576" i="1"/>
  <c r="M576" i="1" s="1"/>
  <c r="L576" i="1"/>
  <c r="J577" i="1"/>
  <c r="K577" i="1"/>
  <c r="M577" i="1" s="1"/>
  <c r="L577" i="1"/>
  <c r="J578" i="1"/>
  <c r="L578" i="1" s="1"/>
  <c r="K578" i="1"/>
  <c r="M578" i="1"/>
  <c r="J579" i="1"/>
  <c r="K579" i="1"/>
  <c r="M579" i="1" s="1"/>
  <c r="L579" i="1"/>
  <c r="J580" i="1"/>
  <c r="L580" i="1" s="1"/>
  <c r="K580" i="1"/>
  <c r="M580" i="1" s="1"/>
  <c r="J581" i="1"/>
  <c r="K581" i="1"/>
  <c r="M581" i="1" s="1"/>
  <c r="L581" i="1"/>
  <c r="J582" i="1"/>
  <c r="K582" i="1"/>
  <c r="M582" i="1" s="1"/>
  <c r="L582" i="1"/>
  <c r="J583" i="1"/>
  <c r="K583" i="1"/>
  <c r="M583" i="1" s="1"/>
  <c r="L583" i="1"/>
  <c r="J584" i="1"/>
  <c r="K584" i="1"/>
  <c r="L584" i="1"/>
  <c r="M584" i="1"/>
  <c r="J585" i="1"/>
  <c r="K585" i="1"/>
  <c r="M585" i="1" s="1"/>
  <c r="L585" i="1"/>
  <c r="J586" i="1"/>
  <c r="L586" i="1" s="1"/>
  <c r="K586" i="1"/>
  <c r="M586" i="1"/>
  <c r="J587" i="1"/>
  <c r="K587" i="1"/>
  <c r="M587" i="1" s="1"/>
  <c r="L587" i="1"/>
  <c r="J588" i="1"/>
  <c r="L588" i="1" s="1"/>
  <c r="K588" i="1"/>
  <c r="M588" i="1" s="1"/>
  <c r="J589" i="1"/>
  <c r="K589" i="1"/>
  <c r="M589" i="1" s="1"/>
  <c r="L589" i="1"/>
  <c r="J590" i="1"/>
  <c r="L590" i="1" s="1"/>
  <c r="K590" i="1"/>
  <c r="M590" i="1" s="1"/>
  <c r="J591" i="1"/>
  <c r="K591" i="1"/>
  <c r="M591" i="1" s="1"/>
  <c r="L591" i="1"/>
  <c r="J592" i="1"/>
  <c r="K592" i="1"/>
  <c r="M592" i="1" s="1"/>
  <c r="L592" i="1"/>
  <c r="J593" i="1"/>
  <c r="K593" i="1"/>
  <c r="M593" i="1" s="1"/>
  <c r="L593" i="1"/>
  <c r="J594" i="1"/>
  <c r="L594" i="1" s="1"/>
  <c r="K594" i="1"/>
  <c r="M594" i="1"/>
  <c r="J595" i="1"/>
  <c r="K595" i="1"/>
  <c r="M595" i="1" s="1"/>
  <c r="L595" i="1"/>
  <c r="J596" i="1"/>
  <c r="L596" i="1" s="1"/>
  <c r="K596" i="1"/>
  <c r="M596" i="1" s="1"/>
  <c r="J597" i="1"/>
  <c r="K597" i="1"/>
  <c r="M597" i="1" s="1"/>
  <c r="L597" i="1"/>
  <c r="J598" i="1"/>
  <c r="K598" i="1"/>
  <c r="M598" i="1" s="1"/>
  <c r="L598" i="1"/>
  <c r="J599" i="1"/>
  <c r="K599" i="1"/>
  <c r="M599" i="1" s="1"/>
  <c r="L599" i="1"/>
  <c r="J600" i="1"/>
  <c r="K600" i="1"/>
  <c r="L600" i="1"/>
  <c r="M600" i="1"/>
  <c r="J601" i="1"/>
  <c r="K601" i="1"/>
  <c r="M601" i="1" s="1"/>
  <c r="L601" i="1"/>
  <c r="J602" i="1"/>
  <c r="L602" i="1" s="1"/>
  <c r="K602" i="1"/>
  <c r="M602" i="1"/>
  <c r="J603" i="1"/>
  <c r="K603" i="1"/>
  <c r="M603" i="1" s="1"/>
  <c r="L603" i="1"/>
  <c r="J604" i="1"/>
  <c r="L604" i="1" s="1"/>
  <c r="K604" i="1"/>
  <c r="M604" i="1" s="1"/>
  <c r="J605" i="1"/>
  <c r="K605" i="1"/>
  <c r="M605" i="1" s="1"/>
  <c r="L605" i="1"/>
  <c r="J606" i="1"/>
  <c r="L606" i="1" s="1"/>
  <c r="K606" i="1"/>
  <c r="M606" i="1" s="1"/>
  <c r="J607" i="1"/>
  <c r="K607" i="1"/>
  <c r="M607" i="1" s="1"/>
  <c r="L607" i="1"/>
  <c r="J608" i="1"/>
  <c r="K608" i="1"/>
  <c r="M608" i="1" s="1"/>
  <c r="L608" i="1"/>
  <c r="J609" i="1"/>
  <c r="K609" i="1"/>
  <c r="M609" i="1" s="1"/>
  <c r="L609" i="1"/>
  <c r="J610" i="1"/>
  <c r="L610" i="1" s="1"/>
  <c r="K610" i="1"/>
  <c r="M610" i="1"/>
  <c r="J611" i="1"/>
  <c r="K611" i="1"/>
  <c r="M611" i="1" s="1"/>
  <c r="L611" i="1"/>
  <c r="J612" i="1"/>
  <c r="L612" i="1" s="1"/>
  <c r="K612" i="1"/>
  <c r="M612" i="1" s="1"/>
  <c r="J613" i="1"/>
  <c r="K613" i="1"/>
  <c r="M613" i="1" s="1"/>
  <c r="L613" i="1"/>
  <c r="J614" i="1"/>
  <c r="K614" i="1"/>
  <c r="M614" i="1" s="1"/>
  <c r="L614" i="1"/>
  <c r="J615" i="1"/>
  <c r="K615" i="1"/>
  <c r="M615" i="1" s="1"/>
  <c r="L615" i="1"/>
  <c r="J616" i="1"/>
  <c r="K616" i="1"/>
  <c r="L616" i="1"/>
  <c r="M616" i="1"/>
  <c r="J617" i="1"/>
  <c r="K617" i="1"/>
  <c r="M617" i="1" s="1"/>
  <c r="L617" i="1"/>
  <c r="J618" i="1"/>
  <c r="L618" i="1" s="1"/>
  <c r="K618" i="1"/>
  <c r="M618" i="1"/>
  <c r="J619" i="1"/>
  <c r="K619" i="1"/>
  <c r="M619" i="1" s="1"/>
  <c r="L619" i="1"/>
  <c r="J620" i="1"/>
  <c r="L620" i="1" s="1"/>
  <c r="K620" i="1"/>
  <c r="M620" i="1" s="1"/>
  <c r="J621" i="1"/>
  <c r="K621" i="1"/>
  <c r="M621" i="1" s="1"/>
  <c r="L621" i="1"/>
  <c r="J622" i="1"/>
  <c r="L622" i="1" s="1"/>
  <c r="K622" i="1"/>
  <c r="M622" i="1" s="1"/>
  <c r="J623" i="1"/>
  <c r="K623" i="1"/>
  <c r="M623" i="1" s="1"/>
  <c r="L623" i="1"/>
  <c r="J624" i="1"/>
  <c r="K624" i="1"/>
  <c r="M624" i="1" s="1"/>
  <c r="L624" i="1"/>
  <c r="J625" i="1"/>
  <c r="K625" i="1"/>
  <c r="M625" i="1" s="1"/>
  <c r="L625" i="1"/>
  <c r="J626" i="1"/>
  <c r="L626" i="1" s="1"/>
  <c r="K626" i="1"/>
  <c r="M626" i="1"/>
  <c r="J627" i="1"/>
  <c r="K627" i="1"/>
  <c r="M627" i="1" s="1"/>
  <c r="L627" i="1"/>
  <c r="J628" i="1"/>
  <c r="L628" i="1" s="1"/>
  <c r="K628" i="1"/>
  <c r="M628" i="1" s="1"/>
  <c r="J629" i="1"/>
  <c r="K629" i="1"/>
  <c r="M629" i="1" s="1"/>
  <c r="L629" i="1"/>
  <c r="J630" i="1"/>
  <c r="K630" i="1"/>
  <c r="M630" i="1" s="1"/>
  <c r="L630" i="1"/>
  <c r="J631" i="1"/>
  <c r="K631" i="1"/>
  <c r="M631" i="1" s="1"/>
  <c r="L631" i="1"/>
  <c r="J632" i="1"/>
  <c r="K632" i="1"/>
  <c r="L632" i="1"/>
  <c r="M632" i="1"/>
  <c r="J633" i="1"/>
  <c r="K633" i="1"/>
  <c r="M633" i="1" s="1"/>
  <c r="L633" i="1"/>
  <c r="J634" i="1"/>
  <c r="L634" i="1" s="1"/>
  <c r="K634" i="1"/>
  <c r="M634" i="1"/>
  <c r="J635" i="1"/>
  <c r="K635" i="1"/>
  <c r="M635" i="1" s="1"/>
  <c r="L635" i="1"/>
  <c r="J636" i="1"/>
  <c r="L636" i="1" s="1"/>
  <c r="K636" i="1"/>
  <c r="M636" i="1" s="1"/>
  <c r="J637" i="1"/>
  <c r="K637" i="1"/>
  <c r="M637" i="1" s="1"/>
  <c r="L637" i="1"/>
  <c r="J638" i="1"/>
  <c r="L638" i="1" s="1"/>
  <c r="K638" i="1"/>
  <c r="M638" i="1" s="1"/>
  <c r="J639" i="1"/>
  <c r="K639" i="1"/>
  <c r="M639" i="1" s="1"/>
  <c r="L639" i="1"/>
  <c r="J640" i="1"/>
  <c r="K640" i="1"/>
  <c r="M640" i="1" s="1"/>
  <c r="L640" i="1"/>
  <c r="J641" i="1"/>
  <c r="K641" i="1"/>
  <c r="M641" i="1" s="1"/>
  <c r="L641" i="1"/>
  <c r="J642" i="1"/>
  <c r="L642" i="1" s="1"/>
  <c r="K642" i="1"/>
  <c r="M642" i="1"/>
  <c r="J643" i="1"/>
  <c r="L643" i="1" s="1"/>
  <c r="K643" i="1"/>
  <c r="M643" i="1" s="1"/>
  <c r="J644" i="1"/>
  <c r="L644" i="1" s="1"/>
  <c r="K644" i="1"/>
  <c r="M644" i="1" s="1"/>
  <c r="J645" i="1"/>
  <c r="L645" i="1" s="1"/>
  <c r="K645" i="1"/>
  <c r="M645" i="1" s="1"/>
  <c r="J646" i="1"/>
  <c r="K646" i="1"/>
  <c r="M646" i="1" s="1"/>
  <c r="L646" i="1"/>
  <c r="J647" i="1"/>
  <c r="L647" i="1" s="1"/>
  <c r="K647" i="1"/>
  <c r="M647" i="1" s="1"/>
  <c r="J648" i="1"/>
  <c r="K648" i="1"/>
  <c r="L648" i="1"/>
  <c r="M648" i="1"/>
  <c r="J649" i="1"/>
  <c r="K649" i="1"/>
  <c r="M649" i="1" s="1"/>
  <c r="L649" i="1"/>
  <c r="J650" i="1"/>
  <c r="L650" i="1" s="1"/>
  <c r="K650" i="1"/>
  <c r="M650" i="1"/>
  <c r="J651" i="1"/>
  <c r="L651" i="1" s="1"/>
  <c r="K651" i="1"/>
  <c r="M651" i="1" s="1"/>
  <c r="J652" i="1"/>
  <c r="L652" i="1" s="1"/>
  <c r="K652" i="1"/>
  <c r="M652" i="1" s="1"/>
  <c r="J653" i="1"/>
  <c r="L653" i="1" s="1"/>
  <c r="K653" i="1"/>
  <c r="M653" i="1" s="1"/>
  <c r="J654" i="1"/>
  <c r="L654" i="1" s="1"/>
  <c r="K654" i="1"/>
  <c r="M654" i="1" s="1"/>
  <c r="J655" i="1"/>
  <c r="K655" i="1"/>
  <c r="M655" i="1" s="1"/>
  <c r="L655" i="1"/>
  <c r="J656" i="1"/>
  <c r="K656" i="1"/>
  <c r="M656" i="1" s="1"/>
  <c r="L656" i="1"/>
  <c r="J657" i="1"/>
  <c r="K657" i="1"/>
  <c r="M657" i="1" s="1"/>
  <c r="L657" i="1"/>
  <c r="J658" i="1"/>
  <c r="L658" i="1" s="1"/>
  <c r="K658" i="1"/>
  <c r="M658" i="1"/>
  <c r="J659" i="1"/>
  <c r="L659" i="1" s="1"/>
  <c r="K659" i="1"/>
  <c r="M659" i="1" s="1"/>
  <c r="J660" i="1"/>
  <c r="L660" i="1" s="1"/>
  <c r="K660" i="1"/>
  <c r="M660" i="1" s="1"/>
  <c r="J661" i="1"/>
  <c r="L661" i="1" s="1"/>
  <c r="K661" i="1"/>
  <c r="M661" i="1" s="1"/>
  <c r="J662" i="1"/>
  <c r="K662" i="1"/>
  <c r="M662" i="1" s="1"/>
  <c r="L662" i="1"/>
  <c r="J663" i="1"/>
  <c r="L663" i="1" s="1"/>
  <c r="K663" i="1"/>
  <c r="M663" i="1" s="1"/>
  <c r="J664" i="1"/>
  <c r="K664" i="1"/>
  <c r="L664" i="1"/>
  <c r="M664" i="1"/>
  <c r="J665" i="1"/>
  <c r="K665" i="1"/>
  <c r="M665" i="1" s="1"/>
  <c r="L665" i="1"/>
  <c r="J666" i="1"/>
  <c r="L666" i="1" s="1"/>
  <c r="K666" i="1"/>
  <c r="M666" i="1"/>
  <c r="J667" i="1"/>
  <c r="L667" i="1" s="1"/>
  <c r="K667" i="1"/>
  <c r="M667" i="1" s="1"/>
  <c r="J668" i="1"/>
  <c r="L668" i="1" s="1"/>
  <c r="K668" i="1"/>
  <c r="M668" i="1" s="1"/>
  <c r="J669" i="1"/>
  <c r="L669" i="1" s="1"/>
  <c r="K669" i="1"/>
  <c r="M669" i="1" s="1"/>
  <c r="J670" i="1"/>
  <c r="L670" i="1" s="1"/>
  <c r="K670" i="1"/>
  <c r="M670" i="1" s="1"/>
  <c r="J671" i="1"/>
  <c r="K671" i="1"/>
  <c r="M671" i="1" s="1"/>
  <c r="L671" i="1"/>
  <c r="J672" i="1"/>
  <c r="K672" i="1"/>
  <c r="M672" i="1" s="1"/>
  <c r="L672" i="1"/>
  <c r="J673" i="1"/>
  <c r="K673" i="1"/>
  <c r="M673" i="1" s="1"/>
  <c r="L673" i="1"/>
  <c r="J674" i="1"/>
  <c r="L674" i="1" s="1"/>
  <c r="K674" i="1"/>
  <c r="M674" i="1"/>
  <c r="J675" i="1"/>
  <c r="L675" i="1" s="1"/>
  <c r="K675" i="1"/>
  <c r="M675" i="1" s="1"/>
  <c r="J676" i="1"/>
  <c r="L676" i="1" s="1"/>
  <c r="K676" i="1"/>
  <c r="M676" i="1" s="1"/>
  <c r="J677" i="1"/>
  <c r="L677" i="1" s="1"/>
  <c r="K677" i="1"/>
  <c r="M677" i="1" s="1"/>
  <c r="J678" i="1"/>
  <c r="K678" i="1"/>
  <c r="M678" i="1" s="1"/>
  <c r="L678" i="1"/>
  <c r="J679" i="1"/>
  <c r="L679" i="1" s="1"/>
  <c r="K679" i="1"/>
  <c r="M679" i="1" s="1"/>
  <c r="J680" i="1"/>
  <c r="K680" i="1"/>
  <c r="L680" i="1"/>
  <c r="M680" i="1"/>
  <c r="J681" i="1"/>
  <c r="K681" i="1"/>
  <c r="M681" i="1" s="1"/>
  <c r="L681" i="1"/>
  <c r="J682" i="1"/>
  <c r="L682" i="1" s="1"/>
  <c r="K682" i="1"/>
  <c r="M682" i="1"/>
  <c r="J683" i="1"/>
  <c r="L683" i="1" s="1"/>
  <c r="K683" i="1"/>
  <c r="M683" i="1" s="1"/>
  <c r="J684" i="1"/>
  <c r="L684" i="1" s="1"/>
  <c r="K684" i="1"/>
  <c r="M684" i="1" s="1"/>
  <c r="J685" i="1"/>
  <c r="L685" i="1" s="1"/>
  <c r="K685" i="1"/>
  <c r="M685" i="1" s="1"/>
  <c r="J686" i="1"/>
  <c r="L686" i="1" s="1"/>
  <c r="K686" i="1"/>
  <c r="M686" i="1" s="1"/>
  <c r="J687" i="1"/>
  <c r="K687" i="1"/>
  <c r="M687" i="1" s="1"/>
  <c r="L687" i="1"/>
  <c r="J688" i="1"/>
  <c r="K688" i="1"/>
  <c r="M688" i="1" s="1"/>
  <c r="L688" i="1"/>
  <c r="J689" i="1"/>
  <c r="K689" i="1"/>
  <c r="M689" i="1" s="1"/>
  <c r="L689" i="1"/>
  <c r="J690" i="1"/>
  <c r="L690" i="1" s="1"/>
  <c r="K690" i="1"/>
  <c r="M690" i="1"/>
  <c r="J691" i="1"/>
  <c r="L691" i="1" s="1"/>
  <c r="K691" i="1"/>
  <c r="M691" i="1" s="1"/>
  <c r="J692" i="1"/>
  <c r="L692" i="1" s="1"/>
  <c r="K692" i="1"/>
  <c r="M692" i="1" s="1"/>
  <c r="J693" i="1"/>
  <c r="L693" i="1" s="1"/>
  <c r="K693" i="1"/>
  <c r="M693" i="1" s="1"/>
  <c r="J694" i="1"/>
  <c r="K694" i="1"/>
  <c r="M694" i="1" s="1"/>
  <c r="L694" i="1"/>
  <c r="J695" i="1"/>
  <c r="L695" i="1" s="1"/>
  <c r="K695" i="1"/>
  <c r="M695" i="1" s="1"/>
  <c r="J696" i="1"/>
  <c r="K696" i="1"/>
  <c r="L696" i="1"/>
  <c r="M696" i="1"/>
  <c r="J697" i="1"/>
  <c r="K697" i="1"/>
  <c r="M697" i="1" s="1"/>
  <c r="L697" i="1"/>
  <c r="J698" i="1"/>
  <c r="L698" i="1" s="1"/>
  <c r="K698" i="1"/>
  <c r="M698" i="1"/>
  <c r="J699" i="1"/>
  <c r="L699" i="1" s="1"/>
  <c r="K699" i="1"/>
  <c r="M699" i="1" s="1"/>
  <c r="J700" i="1"/>
  <c r="L700" i="1" s="1"/>
  <c r="K700" i="1"/>
  <c r="M700" i="1" s="1"/>
  <c r="J701" i="1"/>
  <c r="L701" i="1" s="1"/>
  <c r="K701" i="1"/>
  <c r="M701" i="1" s="1"/>
  <c r="J702" i="1"/>
  <c r="L702" i="1" s="1"/>
  <c r="K702" i="1"/>
  <c r="M702" i="1" s="1"/>
  <c r="J703" i="1"/>
  <c r="K703" i="1"/>
  <c r="M703" i="1" s="1"/>
  <c r="L703" i="1"/>
  <c r="J704" i="1"/>
  <c r="K704" i="1"/>
  <c r="M704" i="1" s="1"/>
  <c r="L704" i="1"/>
  <c r="J705" i="1"/>
  <c r="K705" i="1"/>
  <c r="M705" i="1" s="1"/>
  <c r="L705" i="1"/>
  <c r="J706" i="1"/>
  <c r="L706" i="1" s="1"/>
  <c r="K706" i="1"/>
  <c r="M706" i="1"/>
  <c r="J707" i="1"/>
  <c r="L707" i="1" s="1"/>
  <c r="K707" i="1"/>
  <c r="M707" i="1" s="1"/>
  <c r="J708" i="1"/>
  <c r="L708" i="1" s="1"/>
  <c r="K708" i="1"/>
  <c r="M708" i="1" s="1"/>
  <c r="J709" i="1"/>
  <c r="L709" i="1" s="1"/>
  <c r="K709" i="1"/>
  <c r="M709" i="1" s="1"/>
  <c r="J710" i="1"/>
  <c r="K710" i="1"/>
  <c r="M710" i="1" s="1"/>
  <c r="L710" i="1"/>
  <c r="J711" i="1"/>
  <c r="L711" i="1" s="1"/>
  <c r="K711" i="1"/>
  <c r="M711" i="1" s="1"/>
  <c r="J712" i="1"/>
  <c r="K712" i="1"/>
  <c r="L712" i="1"/>
  <c r="M712" i="1"/>
  <c r="J713" i="1"/>
  <c r="K713" i="1"/>
  <c r="M713" i="1" s="1"/>
  <c r="L713" i="1"/>
  <c r="J714" i="1"/>
  <c r="L714" i="1" s="1"/>
  <c r="K714" i="1"/>
  <c r="M714" i="1"/>
  <c r="J715" i="1"/>
  <c r="L715" i="1" s="1"/>
  <c r="K715" i="1"/>
  <c r="M715" i="1" s="1"/>
  <c r="J716" i="1"/>
  <c r="L716" i="1" s="1"/>
  <c r="K716" i="1"/>
  <c r="M716" i="1" s="1"/>
  <c r="J717" i="1"/>
  <c r="L717" i="1" s="1"/>
  <c r="K717" i="1"/>
  <c r="M717" i="1" s="1"/>
  <c r="J718" i="1"/>
  <c r="L718" i="1" s="1"/>
  <c r="K718" i="1"/>
  <c r="M718" i="1" s="1"/>
  <c r="J719" i="1"/>
  <c r="K719" i="1"/>
  <c r="M719" i="1" s="1"/>
  <c r="L719" i="1"/>
  <c r="J720" i="1"/>
  <c r="K720" i="1"/>
  <c r="M720" i="1" s="1"/>
  <c r="L720" i="1"/>
  <c r="J721" i="1"/>
  <c r="K721" i="1"/>
  <c r="M721" i="1" s="1"/>
  <c r="L721" i="1"/>
  <c r="J722" i="1"/>
  <c r="L722" i="1" s="1"/>
  <c r="K722" i="1"/>
  <c r="M722" i="1"/>
  <c r="J723" i="1"/>
  <c r="L723" i="1" s="1"/>
  <c r="K723" i="1"/>
  <c r="M723" i="1" s="1"/>
  <c r="J724" i="1"/>
  <c r="L724" i="1" s="1"/>
  <c r="K724" i="1"/>
  <c r="M724" i="1" s="1"/>
  <c r="J725" i="1"/>
  <c r="L725" i="1" s="1"/>
  <c r="K725" i="1"/>
  <c r="M725" i="1" s="1"/>
  <c r="J726" i="1"/>
  <c r="K726" i="1"/>
  <c r="M726" i="1" s="1"/>
  <c r="L726" i="1"/>
  <c r="J727" i="1"/>
  <c r="L727" i="1" s="1"/>
  <c r="K727" i="1"/>
  <c r="M727" i="1" s="1"/>
  <c r="J728" i="1"/>
  <c r="K728" i="1"/>
  <c r="L728" i="1"/>
  <c r="M728" i="1"/>
  <c r="J729" i="1"/>
  <c r="K729" i="1"/>
  <c r="M729" i="1" s="1"/>
  <c r="L729" i="1"/>
  <c r="J730" i="1"/>
  <c r="L730" i="1" s="1"/>
  <c r="K730" i="1"/>
  <c r="M730" i="1"/>
  <c r="J731" i="1"/>
  <c r="L731" i="1" s="1"/>
  <c r="K731" i="1"/>
  <c r="M731" i="1" s="1"/>
  <c r="J732" i="1"/>
  <c r="L732" i="1" s="1"/>
  <c r="K732" i="1"/>
  <c r="M732" i="1" s="1"/>
  <c r="J733" i="1"/>
  <c r="L733" i="1" s="1"/>
  <c r="K733" i="1"/>
  <c r="M733" i="1" s="1"/>
  <c r="J734" i="1"/>
  <c r="L734" i="1" s="1"/>
  <c r="K734" i="1"/>
  <c r="M734" i="1" s="1"/>
  <c r="J735" i="1"/>
  <c r="K735" i="1"/>
  <c r="M735" i="1" s="1"/>
  <c r="L735" i="1"/>
  <c r="J736" i="1"/>
  <c r="K736" i="1"/>
  <c r="M736" i="1" s="1"/>
  <c r="L736" i="1"/>
  <c r="J737" i="1"/>
  <c r="K737" i="1"/>
  <c r="M737" i="1" s="1"/>
  <c r="L737" i="1"/>
  <c r="J738" i="1"/>
  <c r="L738" i="1" s="1"/>
  <c r="K738" i="1"/>
  <c r="M738" i="1"/>
  <c r="J739" i="1"/>
  <c r="L739" i="1" s="1"/>
  <c r="K739" i="1"/>
  <c r="M739" i="1" s="1"/>
  <c r="J740" i="1"/>
  <c r="L740" i="1" s="1"/>
  <c r="K740" i="1"/>
  <c r="M740" i="1" s="1"/>
  <c r="J741" i="1"/>
  <c r="L741" i="1" s="1"/>
  <c r="K741" i="1"/>
  <c r="M741" i="1" s="1"/>
  <c r="J742" i="1"/>
  <c r="K742" i="1"/>
  <c r="M742" i="1" s="1"/>
  <c r="L742" i="1"/>
  <c r="J743" i="1"/>
  <c r="L743" i="1" s="1"/>
  <c r="K743" i="1"/>
  <c r="M743" i="1" s="1"/>
  <c r="J744" i="1"/>
  <c r="K744" i="1"/>
  <c r="L744" i="1"/>
  <c r="M744" i="1"/>
  <c r="J745" i="1"/>
  <c r="K745" i="1"/>
  <c r="M745" i="1" s="1"/>
  <c r="L745" i="1"/>
  <c r="J746" i="1"/>
  <c r="L746" i="1" s="1"/>
  <c r="K746" i="1"/>
  <c r="M746" i="1"/>
  <c r="J747" i="1"/>
  <c r="L747" i="1" s="1"/>
  <c r="K747" i="1"/>
  <c r="M747" i="1" s="1"/>
  <c r="J748" i="1"/>
  <c r="L748" i="1" s="1"/>
  <c r="K748" i="1"/>
  <c r="M748" i="1" s="1"/>
  <c r="J749" i="1"/>
  <c r="L749" i="1" s="1"/>
  <c r="K749" i="1"/>
  <c r="M749" i="1" s="1"/>
  <c r="J750" i="1"/>
  <c r="L750" i="1" s="1"/>
  <c r="K750" i="1"/>
  <c r="M750" i="1" s="1"/>
  <c r="J751" i="1"/>
  <c r="K751" i="1"/>
  <c r="M751" i="1" s="1"/>
  <c r="L751" i="1"/>
  <c r="J752" i="1"/>
  <c r="K752" i="1"/>
  <c r="M752" i="1" s="1"/>
  <c r="L752" i="1"/>
  <c r="J753" i="1"/>
  <c r="K753" i="1"/>
  <c r="M753" i="1" s="1"/>
  <c r="L753" i="1"/>
  <c r="J754" i="1"/>
  <c r="L754" i="1" s="1"/>
  <c r="K754" i="1"/>
  <c r="M754" i="1"/>
  <c r="J755" i="1"/>
  <c r="L755" i="1" s="1"/>
  <c r="K755" i="1"/>
  <c r="M755" i="1" s="1"/>
  <c r="J756" i="1"/>
  <c r="L756" i="1" s="1"/>
  <c r="K756" i="1"/>
  <c r="M756" i="1" s="1"/>
  <c r="J757" i="1"/>
  <c r="L757" i="1" s="1"/>
  <c r="K757" i="1"/>
  <c r="M757" i="1" s="1"/>
  <c r="J758" i="1"/>
  <c r="K758" i="1"/>
  <c r="M758" i="1" s="1"/>
  <c r="L758" i="1"/>
  <c r="J759" i="1"/>
  <c r="L759" i="1" s="1"/>
  <c r="K759" i="1"/>
  <c r="M759" i="1" s="1"/>
  <c r="J760" i="1"/>
  <c r="K760" i="1"/>
  <c r="L760" i="1"/>
  <c r="M760" i="1"/>
  <c r="J761" i="1"/>
  <c r="K761" i="1"/>
  <c r="M761" i="1" s="1"/>
  <c r="L761" i="1"/>
  <c r="J762" i="1"/>
  <c r="L762" i="1" s="1"/>
  <c r="K762" i="1"/>
  <c r="M762" i="1"/>
  <c r="J763" i="1"/>
  <c r="L763" i="1" s="1"/>
  <c r="K763" i="1"/>
  <c r="M763" i="1" s="1"/>
  <c r="J764" i="1"/>
  <c r="L764" i="1" s="1"/>
  <c r="K764" i="1"/>
  <c r="M764" i="1" s="1"/>
  <c r="J765" i="1"/>
  <c r="L765" i="1" s="1"/>
  <c r="K765" i="1"/>
  <c r="M765" i="1" s="1"/>
  <c r="J766" i="1"/>
  <c r="L766" i="1" s="1"/>
  <c r="K766" i="1"/>
  <c r="M766" i="1" s="1"/>
  <c r="J767" i="1"/>
  <c r="K767" i="1"/>
  <c r="M767" i="1" s="1"/>
  <c r="L767" i="1"/>
  <c r="J768" i="1"/>
  <c r="K768" i="1"/>
  <c r="M768" i="1" s="1"/>
  <c r="L768" i="1"/>
  <c r="J769" i="1"/>
  <c r="K769" i="1"/>
  <c r="M769" i="1" s="1"/>
  <c r="L769" i="1"/>
  <c r="J770" i="1"/>
  <c r="L770" i="1" s="1"/>
  <c r="K770" i="1"/>
  <c r="M770" i="1"/>
  <c r="J771" i="1"/>
  <c r="L771" i="1" s="1"/>
  <c r="K771" i="1"/>
  <c r="M771" i="1" s="1"/>
  <c r="J772" i="1"/>
  <c r="L772" i="1" s="1"/>
  <c r="K772" i="1"/>
  <c r="M772" i="1" s="1"/>
  <c r="J773" i="1"/>
  <c r="L773" i="1" s="1"/>
  <c r="K773" i="1"/>
  <c r="M773" i="1" s="1"/>
  <c r="J774" i="1"/>
  <c r="K774" i="1"/>
  <c r="M774" i="1" s="1"/>
  <c r="L774" i="1"/>
  <c r="J775" i="1"/>
  <c r="L775" i="1" s="1"/>
  <c r="K775" i="1"/>
  <c r="M775" i="1" s="1"/>
  <c r="J776" i="1"/>
  <c r="K776" i="1"/>
  <c r="L776" i="1"/>
  <c r="M776" i="1"/>
  <c r="J777" i="1"/>
  <c r="K777" i="1"/>
  <c r="M777" i="1" s="1"/>
  <c r="L777" i="1"/>
  <c r="J778" i="1"/>
  <c r="L778" i="1" s="1"/>
  <c r="K778" i="1"/>
  <c r="M778" i="1"/>
  <c r="J779" i="1"/>
  <c r="L779" i="1" s="1"/>
  <c r="K779" i="1"/>
  <c r="M779" i="1" s="1"/>
  <c r="J780" i="1"/>
  <c r="L780" i="1" s="1"/>
  <c r="K780" i="1"/>
  <c r="M780" i="1" s="1"/>
  <c r="J781" i="1"/>
  <c r="L781" i="1" s="1"/>
  <c r="K781" i="1"/>
  <c r="M781" i="1" s="1"/>
  <c r="J782" i="1"/>
  <c r="L782" i="1" s="1"/>
  <c r="K782" i="1"/>
  <c r="M782" i="1" s="1"/>
  <c r="J783" i="1"/>
  <c r="L783" i="1" s="1"/>
  <c r="K783" i="1"/>
  <c r="M783" i="1" s="1"/>
  <c r="J784" i="1"/>
  <c r="L784" i="1" s="1"/>
  <c r="K784" i="1"/>
  <c r="M784" i="1" s="1"/>
  <c r="J785" i="1"/>
  <c r="L785" i="1" s="1"/>
  <c r="K785" i="1"/>
  <c r="M785" i="1" s="1"/>
  <c r="J786" i="1"/>
  <c r="L786" i="1" s="1"/>
  <c r="K786" i="1"/>
  <c r="M786" i="1" s="1"/>
  <c r="J787" i="1"/>
  <c r="L787" i="1" s="1"/>
  <c r="K787" i="1"/>
  <c r="M787" i="1" s="1"/>
  <c r="J788" i="1"/>
  <c r="L788" i="1" s="1"/>
  <c r="K788" i="1"/>
  <c r="M788" i="1" s="1"/>
  <c r="J789" i="1"/>
  <c r="L789" i="1" s="1"/>
  <c r="K789" i="1"/>
  <c r="M789" i="1" s="1"/>
  <c r="J790" i="1"/>
  <c r="L790" i="1" s="1"/>
  <c r="K790" i="1"/>
  <c r="M790" i="1" s="1"/>
  <c r="J791" i="1"/>
  <c r="L791" i="1" s="1"/>
  <c r="K791" i="1"/>
  <c r="M791" i="1" s="1"/>
  <c r="J792" i="1"/>
  <c r="L792" i="1" s="1"/>
  <c r="K792" i="1"/>
  <c r="M792" i="1" s="1"/>
  <c r="J793" i="1"/>
  <c r="L793" i="1" s="1"/>
  <c r="K793" i="1"/>
  <c r="M793" i="1" s="1"/>
  <c r="J794" i="1"/>
  <c r="L794" i="1" s="1"/>
  <c r="K794" i="1"/>
  <c r="M794" i="1" s="1"/>
  <c r="J795" i="1"/>
  <c r="L795" i="1" s="1"/>
  <c r="K795" i="1"/>
  <c r="M795" i="1" s="1"/>
  <c r="J796" i="1"/>
  <c r="L796" i="1" s="1"/>
  <c r="K796" i="1"/>
  <c r="M796" i="1" s="1"/>
  <c r="J797" i="1"/>
  <c r="L797" i="1" s="1"/>
  <c r="K797" i="1"/>
  <c r="M797" i="1" s="1"/>
  <c r="J798" i="1"/>
  <c r="L798" i="1" s="1"/>
  <c r="K798" i="1"/>
  <c r="M798" i="1" s="1"/>
  <c r="J799" i="1"/>
  <c r="L799" i="1" s="1"/>
  <c r="K799" i="1"/>
  <c r="M799" i="1" s="1"/>
  <c r="J800" i="1"/>
  <c r="L800" i="1" s="1"/>
  <c r="K800" i="1"/>
  <c r="M800" i="1" s="1"/>
  <c r="J801" i="1"/>
  <c r="L801" i="1" s="1"/>
  <c r="K801" i="1"/>
  <c r="M801" i="1" s="1"/>
  <c r="J802" i="1"/>
  <c r="L802" i="1" s="1"/>
  <c r="K802" i="1"/>
  <c r="M802" i="1" s="1"/>
  <c r="J803" i="1"/>
  <c r="L803" i="1" s="1"/>
  <c r="K803" i="1"/>
  <c r="M803" i="1" s="1"/>
  <c r="J804" i="1"/>
  <c r="L804" i="1" s="1"/>
  <c r="K804" i="1"/>
  <c r="M804" i="1" s="1"/>
  <c r="J805" i="1"/>
  <c r="L805" i="1" s="1"/>
  <c r="K805" i="1"/>
  <c r="M805" i="1" s="1"/>
  <c r="J806" i="1"/>
  <c r="L806" i="1" s="1"/>
  <c r="K806" i="1"/>
  <c r="M806" i="1" s="1"/>
  <c r="J807" i="1"/>
  <c r="L807" i="1" s="1"/>
  <c r="K807" i="1"/>
  <c r="M807" i="1" s="1"/>
  <c r="J808" i="1"/>
  <c r="L808" i="1" s="1"/>
  <c r="K808" i="1"/>
  <c r="M808" i="1" s="1"/>
  <c r="J809" i="1"/>
  <c r="L809" i="1" s="1"/>
  <c r="K809" i="1"/>
  <c r="M809" i="1" s="1"/>
  <c r="J810" i="1"/>
  <c r="L810" i="1" s="1"/>
  <c r="K810" i="1"/>
  <c r="M810" i="1" s="1"/>
  <c r="J811" i="1"/>
  <c r="L811" i="1" s="1"/>
  <c r="K811" i="1"/>
  <c r="M811" i="1" s="1"/>
  <c r="J812" i="1"/>
  <c r="L812" i="1" s="1"/>
  <c r="K812" i="1"/>
  <c r="M812" i="1" s="1"/>
  <c r="J813" i="1"/>
  <c r="L813" i="1" s="1"/>
  <c r="K813" i="1"/>
  <c r="M813" i="1" s="1"/>
  <c r="J814" i="1"/>
  <c r="L814" i="1" s="1"/>
  <c r="K814" i="1"/>
  <c r="M814" i="1" s="1"/>
  <c r="J815" i="1"/>
  <c r="L815" i="1" s="1"/>
  <c r="K815" i="1"/>
  <c r="M815" i="1" s="1"/>
  <c r="J816" i="1"/>
  <c r="L816" i="1" s="1"/>
  <c r="K816" i="1"/>
  <c r="M816" i="1" s="1"/>
  <c r="J817" i="1"/>
  <c r="L817" i="1" s="1"/>
  <c r="K817" i="1"/>
  <c r="M817" i="1" s="1"/>
  <c r="J818" i="1"/>
  <c r="L818" i="1" s="1"/>
  <c r="K818" i="1"/>
  <c r="M818" i="1" s="1"/>
  <c r="J819" i="1"/>
  <c r="K819" i="1"/>
  <c r="M819" i="1" s="1"/>
  <c r="L819" i="1"/>
  <c r="J820" i="1"/>
  <c r="L820" i="1" s="1"/>
  <c r="K820" i="1"/>
  <c r="M820" i="1" s="1"/>
  <c r="J821" i="1"/>
  <c r="L821" i="1" s="1"/>
  <c r="K821" i="1"/>
  <c r="M821" i="1" s="1"/>
  <c r="J822" i="1"/>
  <c r="L822" i="1" s="1"/>
  <c r="K822" i="1"/>
  <c r="M822" i="1" s="1"/>
  <c r="J823" i="1"/>
  <c r="L823" i="1" s="1"/>
  <c r="K823" i="1"/>
  <c r="M823" i="1" s="1"/>
  <c r="J824" i="1"/>
  <c r="L824" i="1" s="1"/>
  <c r="K824" i="1"/>
  <c r="M824" i="1" s="1"/>
  <c r="J825" i="1"/>
  <c r="K825" i="1"/>
  <c r="M825" i="1" s="1"/>
  <c r="L825" i="1"/>
  <c r="J826" i="1"/>
  <c r="L826" i="1" s="1"/>
  <c r="K826" i="1"/>
  <c r="M826" i="1" s="1"/>
  <c r="J827" i="1"/>
  <c r="K827" i="1"/>
  <c r="M827" i="1" s="1"/>
  <c r="L827" i="1"/>
  <c r="J828" i="1"/>
  <c r="L828" i="1" s="1"/>
  <c r="K828" i="1"/>
  <c r="M828" i="1" s="1"/>
  <c r="J829" i="1"/>
  <c r="K829" i="1"/>
  <c r="M829" i="1" s="1"/>
  <c r="L829" i="1"/>
  <c r="J830" i="1"/>
  <c r="L830" i="1" s="1"/>
  <c r="K830" i="1"/>
  <c r="M830" i="1" s="1"/>
  <c r="J831" i="1"/>
  <c r="K831" i="1"/>
  <c r="M831" i="1" s="1"/>
  <c r="L831" i="1"/>
  <c r="J832" i="1"/>
  <c r="L832" i="1" s="1"/>
  <c r="K832" i="1"/>
  <c r="M832" i="1" s="1"/>
  <c r="J833" i="1"/>
  <c r="L833" i="1" s="1"/>
  <c r="K833" i="1"/>
  <c r="M833" i="1" s="1"/>
  <c r="J834" i="1"/>
  <c r="L834" i="1" s="1"/>
  <c r="K834" i="1"/>
  <c r="M834" i="1" s="1"/>
  <c r="J835" i="1"/>
  <c r="K835" i="1"/>
  <c r="M835" i="1" s="1"/>
  <c r="L835" i="1"/>
  <c r="J836" i="1"/>
  <c r="L836" i="1" s="1"/>
  <c r="K836" i="1"/>
  <c r="M836" i="1" s="1"/>
  <c r="J837" i="1"/>
  <c r="L837" i="1" s="1"/>
  <c r="K837" i="1"/>
  <c r="M837" i="1" s="1"/>
  <c r="J838" i="1"/>
  <c r="L838" i="1" s="1"/>
  <c r="K838" i="1"/>
  <c r="M838" i="1" s="1"/>
  <c r="J839" i="1"/>
  <c r="L839" i="1" s="1"/>
  <c r="K839" i="1"/>
  <c r="M839" i="1" s="1"/>
  <c r="J840" i="1"/>
  <c r="L840" i="1" s="1"/>
  <c r="K840" i="1"/>
  <c r="M840" i="1" s="1"/>
  <c r="J841" i="1"/>
  <c r="K841" i="1"/>
  <c r="M841" i="1" s="1"/>
  <c r="L841" i="1"/>
  <c r="J842" i="1"/>
  <c r="L842" i="1" s="1"/>
  <c r="K842" i="1"/>
  <c r="M842" i="1" s="1"/>
  <c r="J843" i="1"/>
  <c r="K843" i="1"/>
  <c r="M843" i="1" s="1"/>
  <c r="L843" i="1"/>
  <c r="J844" i="1"/>
  <c r="L844" i="1" s="1"/>
  <c r="K844" i="1"/>
  <c r="M844" i="1" s="1"/>
  <c r="J845" i="1"/>
  <c r="K845" i="1"/>
  <c r="M845" i="1" s="1"/>
  <c r="L845" i="1"/>
  <c r="J846" i="1"/>
  <c r="L846" i="1" s="1"/>
  <c r="K846" i="1"/>
  <c r="M846" i="1" s="1"/>
  <c r="J847" i="1"/>
  <c r="L847" i="1" s="1"/>
  <c r="K847" i="1"/>
  <c r="M847" i="1" s="1"/>
  <c r="J848" i="1"/>
  <c r="L848" i="1" s="1"/>
  <c r="K848" i="1"/>
  <c r="M848" i="1" s="1"/>
  <c r="J849" i="1"/>
  <c r="L849" i="1" s="1"/>
  <c r="K849" i="1"/>
  <c r="M849" i="1" s="1"/>
  <c r="J850" i="1"/>
  <c r="L850" i="1" s="1"/>
  <c r="K850" i="1"/>
  <c r="M850" i="1" s="1"/>
  <c r="J851" i="1"/>
  <c r="K851" i="1"/>
  <c r="M851" i="1" s="1"/>
  <c r="L851" i="1"/>
  <c r="J852" i="1"/>
  <c r="L852" i="1" s="1"/>
  <c r="K852" i="1"/>
  <c r="M852" i="1" s="1"/>
  <c r="J853" i="1"/>
  <c r="L853" i="1" s="1"/>
  <c r="K853" i="1"/>
  <c r="M853" i="1" s="1"/>
  <c r="J854" i="1"/>
  <c r="L854" i="1" s="1"/>
  <c r="K854" i="1"/>
  <c r="M854" i="1" s="1"/>
  <c r="J855" i="1"/>
  <c r="L855" i="1" s="1"/>
  <c r="K855" i="1"/>
  <c r="M855" i="1" s="1"/>
  <c r="J856" i="1"/>
  <c r="L856" i="1" s="1"/>
  <c r="K856" i="1"/>
  <c r="M856" i="1" s="1"/>
  <c r="J857" i="1"/>
  <c r="K857" i="1"/>
  <c r="M857" i="1" s="1"/>
  <c r="L857" i="1"/>
  <c r="J858" i="1"/>
  <c r="L858" i="1" s="1"/>
  <c r="K858" i="1"/>
  <c r="M858" i="1" s="1"/>
  <c r="J859" i="1"/>
  <c r="K859" i="1"/>
  <c r="M859" i="1" s="1"/>
  <c r="L859" i="1"/>
  <c r="J860" i="1"/>
  <c r="L860" i="1" s="1"/>
  <c r="K860" i="1"/>
  <c r="M860" i="1" s="1"/>
  <c r="J861" i="1"/>
  <c r="K861" i="1"/>
  <c r="M861" i="1" s="1"/>
  <c r="L861" i="1"/>
  <c r="J862" i="1"/>
  <c r="L862" i="1" s="1"/>
  <c r="K862" i="1"/>
  <c r="M862" i="1" s="1"/>
  <c r="J863" i="1"/>
  <c r="L863" i="1" s="1"/>
  <c r="K863" i="1"/>
  <c r="M863" i="1" s="1"/>
  <c r="J864" i="1"/>
  <c r="L864" i="1" s="1"/>
  <c r="K864" i="1"/>
  <c r="M864" i="1" s="1"/>
  <c r="J865" i="1"/>
  <c r="L865" i="1" s="1"/>
  <c r="K865" i="1"/>
  <c r="M865" i="1" s="1"/>
  <c r="J866" i="1"/>
  <c r="L866" i="1" s="1"/>
  <c r="K866" i="1"/>
  <c r="M866" i="1" s="1"/>
  <c r="J867" i="1"/>
  <c r="K867" i="1"/>
  <c r="M867" i="1" s="1"/>
  <c r="L867" i="1"/>
  <c r="J868" i="1"/>
  <c r="L868" i="1" s="1"/>
  <c r="K868" i="1"/>
  <c r="M868" i="1" s="1"/>
  <c r="J869" i="1"/>
  <c r="L869" i="1" s="1"/>
  <c r="K869" i="1"/>
  <c r="M869" i="1" s="1"/>
  <c r="J870" i="1"/>
  <c r="K870" i="1"/>
  <c r="M870" i="1" s="1"/>
  <c r="L870" i="1"/>
  <c r="J871" i="1"/>
  <c r="K871" i="1"/>
  <c r="M871" i="1" s="1"/>
  <c r="L871" i="1"/>
  <c r="J872" i="1"/>
  <c r="K872" i="1"/>
  <c r="M872" i="1" s="1"/>
  <c r="L872" i="1"/>
  <c r="J873" i="1"/>
  <c r="L873" i="1" s="1"/>
  <c r="K873" i="1"/>
  <c r="M873" i="1"/>
  <c r="J874" i="1"/>
  <c r="K874" i="1"/>
  <c r="M874" i="1" s="1"/>
  <c r="L874" i="1"/>
  <c r="J875" i="1"/>
  <c r="L875" i="1" s="1"/>
  <c r="K875" i="1"/>
  <c r="M875" i="1" s="1"/>
  <c r="J876" i="1"/>
  <c r="L876" i="1" s="1"/>
  <c r="K876" i="1"/>
  <c r="M876" i="1" s="1"/>
  <c r="J877" i="1"/>
  <c r="K877" i="1"/>
  <c r="M877" i="1" s="1"/>
  <c r="L877" i="1"/>
  <c r="J878" i="1"/>
  <c r="L878" i="1" s="1"/>
  <c r="K878" i="1"/>
  <c r="M878" i="1" s="1"/>
  <c r="J879" i="1"/>
  <c r="K879" i="1"/>
  <c r="L879" i="1"/>
  <c r="M879" i="1"/>
  <c r="J880" i="1"/>
  <c r="K880" i="1"/>
  <c r="M880" i="1" s="1"/>
  <c r="L880" i="1"/>
  <c r="J881" i="1"/>
  <c r="K881" i="1"/>
  <c r="L881" i="1"/>
  <c r="M881" i="1"/>
  <c r="J882" i="1"/>
  <c r="L882" i="1" s="1"/>
  <c r="K882" i="1"/>
  <c r="M882" i="1" s="1"/>
  <c r="J883" i="1"/>
  <c r="L883" i="1" s="1"/>
  <c r="K883" i="1"/>
  <c r="M883" i="1"/>
  <c r="J884" i="1"/>
  <c r="L884" i="1" s="1"/>
  <c r="K884" i="1"/>
  <c r="M884" i="1" s="1"/>
  <c r="J885" i="1"/>
  <c r="L885" i="1" s="1"/>
  <c r="K885" i="1"/>
  <c r="M885" i="1" s="1"/>
  <c r="J886" i="1"/>
  <c r="K886" i="1"/>
  <c r="M886" i="1" s="1"/>
  <c r="L886" i="1"/>
  <c r="J887" i="1"/>
  <c r="K887" i="1"/>
  <c r="M887" i="1" s="1"/>
  <c r="L887" i="1"/>
  <c r="J888" i="1"/>
  <c r="K888" i="1"/>
  <c r="M888" i="1" s="1"/>
  <c r="L888" i="1"/>
  <c r="J889" i="1"/>
  <c r="L889" i="1" s="1"/>
  <c r="K889" i="1"/>
  <c r="M889" i="1"/>
  <c r="J890" i="1"/>
  <c r="K890" i="1"/>
  <c r="M890" i="1" s="1"/>
  <c r="L890" i="1"/>
  <c r="J891" i="1"/>
  <c r="L891" i="1" s="1"/>
  <c r="K891" i="1"/>
  <c r="M891" i="1" s="1"/>
  <c r="J892" i="1"/>
  <c r="L892" i="1" s="1"/>
  <c r="K892" i="1"/>
  <c r="M892" i="1" s="1"/>
  <c r="J893" i="1"/>
  <c r="K893" i="1"/>
  <c r="M893" i="1" s="1"/>
  <c r="L893" i="1"/>
  <c r="J894" i="1"/>
  <c r="L894" i="1" s="1"/>
  <c r="K894" i="1"/>
  <c r="M894" i="1" s="1"/>
  <c r="J895" i="1"/>
  <c r="K895" i="1"/>
  <c r="L895" i="1"/>
  <c r="M895" i="1"/>
  <c r="J896" i="1"/>
  <c r="K896" i="1"/>
  <c r="M896" i="1" s="1"/>
  <c r="L896" i="1"/>
  <c r="J897" i="1"/>
  <c r="K897" i="1"/>
  <c r="L897" i="1"/>
  <c r="M897" i="1"/>
  <c r="J898" i="1"/>
  <c r="L898" i="1" s="1"/>
  <c r="K898" i="1"/>
  <c r="M898" i="1" s="1"/>
  <c r="J899" i="1"/>
  <c r="L899" i="1" s="1"/>
  <c r="K899" i="1"/>
  <c r="M899" i="1"/>
  <c r="J900" i="1"/>
  <c r="L900" i="1" s="1"/>
  <c r="K900" i="1"/>
  <c r="M900" i="1" s="1"/>
  <c r="J901" i="1"/>
  <c r="L901" i="1" s="1"/>
  <c r="K901" i="1"/>
  <c r="M901" i="1" s="1"/>
  <c r="J902" i="1"/>
  <c r="K902" i="1"/>
  <c r="M902" i="1" s="1"/>
  <c r="L902" i="1"/>
  <c r="J903" i="1"/>
  <c r="K903" i="1"/>
  <c r="M903" i="1" s="1"/>
  <c r="L903" i="1"/>
  <c r="J904" i="1"/>
  <c r="K904" i="1"/>
  <c r="M904" i="1" s="1"/>
  <c r="L904" i="1"/>
  <c r="J905" i="1"/>
  <c r="L905" i="1" s="1"/>
  <c r="K905" i="1"/>
  <c r="M905" i="1"/>
  <c r="J906" i="1"/>
  <c r="K906" i="1"/>
  <c r="M906" i="1" s="1"/>
  <c r="L906" i="1"/>
  <c r="J907" i="1"/>
  <c r="L907" i="1" s="1"/>
  <c r="K907" i="1"/>
  <c r="M907" i="1" s="1"/>
  <c r="J908" i="1"/>
  <c r="L908" i="1" s="1"/>
  <c r="K908" i="1"/>
  <c r="M908" i="1" s="1"/>
  <c r="J909" i="1"/>
  <c r="K909" i="1"/>
  <c r="M909" i="1" s="1"/>
  <c r="L909" i="1"/>
  <c r="J910" i="1"/>
  <c r="L910" i="1" s="1"/>
  <c r="K910" i="1"/>
  <c r="M910" i="1" s="1"/>
  <c r="J911" i="1"/>
  <c r="K911" i="1"/>
  <c r="L911" i="1"/>
  <c r="M911" i="1"/>
  <c r="J912" i="1"/>
  <c r="K912" i="1"/>
  <c r="M912" i="1" s="1"/>
  <c r="L912" i="1"/>
  <c r="J913" i="1"/>
  <c r="K913" i="1"/>
  <c r="L913" i="1"/>
  <c r="M913" i="1"/>
  <c r="J914" i="1"/>
  <c r="L914" i="1" s="1"/>
  <c r="K914" i="1"/>
  <c r="M914" i="1" s="1"/>
  <c r="J915" i="1"/>
  <c r="L915" i="1" s="1"/>
  <c r="K915" i="1"/>
  <c r="M915" i="1"/>
  <c r="J916" i="1"/>
  <c r="L916" i="1" s="1"/>
  <c r="K916" i="1"/>
  <c r="M916" i="1" s="1"/>
  <c r="J917" i="1"/>
  <c r="L917" i="1" s="1"/>
  <c r="K917" i="1"/>
  <c r="M917" i="1" s="1"/>
  <c r="J918" i="1"/>
  <c r="K918" i="1"/>
  <c r="M918" i="1" s="1"/>
  <c r="L918" i="1"/>
  <c r="J919" i="1"/>
  <c r="K919" i="1"/>
  <c r="M919" i="1" s="1"/>
  <c r="L919" i="1"/>
  <c r="J920" i="1"/>
  <c r="K920" i="1"/>
  <c r="M920" i="1" s="1"/>
  <c r="L920" i="1"/>
  <c r="J921" i="1"/>
  <c r="L921" i="1" s="1"/>
  <c r="K921" i="1"/>
  <c r="M921" i="1"/>
  <c r="J922" i="1"/>
  <c r="K922" i="1"/>
  <c r="M922" i="1" s="1"/>
  <c r="L922" i="1"/>
  <c r="J923" i="1"/>
  <c r="L923" i="1" s="1"/>
  <c r="K923" i="1"/>
  <c r="M923" i="1" s="1"/>
  <c r="J924" i="1"/>
  <c r="L924" i="1" s="1"/>
  <c r="K924" i="1"/>
  <c r="M924" i="1" s="1"/>
  <c r="J925" i="1"/>
  <c r="K925" i="1"/>
  <c r="M925" i="1" s="1"/>
  <c r="L925" i="1"/>
  <c r="J926" i="1"/>
  <c r="L926" i="1" s="1"/>
  <c r="K926" i="1"/>
  <c r="M926" i="1" s="1"/>
  <c r="J927" i="1"/>
  <c r="K927" i="1"/>
  <c r="L927" i="1"/>
  <c r="M927" i="1"/>
  <c r="J928" i="1"/>
  <c r="K928" i="1"/>
  <c r="M928" i="1" s="1"/>
  <c r="L928" i="1"/>
  <c r="J929" i="1"/>
  <c r="K929" i="1"/>
  <c r="L929" i="1"/>
  <c r="M929" i="1"/>
  <c r="J930" i="1"/>
  <c r="L930" i="1" s="1"/>
  <c r="K930" i="1"/>
  <c r="M930" i="1" s="1"/>
  <c r="J931" i="1"/>
  <c r="L931" i="1" s="1"/>
  <c r="K931" i="1"/>
  <c r="M931" i="1"/>
  <c r="J932" i="1"/>
  <c r="L932" i="1" s="1"/>
  <c r="K932" i="1"/>
  <c r="M932" i="1" s="1"/>
  <c r="J933" i="1"/>
  <c r="L933" i="1" s="1"/>
  <c r="K933" i="1"/>
  <c r="M933" i="1" s="1"/>
  <c r="J934" i="1"/>
  <c r="K934" i="1"/>
  <c r="M934" i="1" s="1"/>
  <c r="L934" i="1"/>
  <c r="J935" i="1"/>
  <c r="K935" i="1"/>
  <c r="M935" i="1" s="1"/>
  <c r="L935" i="1"/>
  <c r="J936" i="1"/>
  <c r="K936" i="1"/>
  <c r="L936" i="1"/>
  <c r="M936" i="1"/>
  <c r="J937" i="1"/>
  <c r="K937" i="1"/>
  <c r="M937" i="1" s="1"/>
  <c r="L937" i="1"/>
  <c r="J938" i="1"/>
  <c r="K938" i="1"/>
  <c r="L938" i="1"/>
  <c r="M938" i="1"/>
  <c r="J939" i="1"/>
  <c r="K939" i="1"/>
  <c r="M939" i="1" s="1"/>
  <c r="L939" i="1"/>
  <c r="J940" i="1"/>
  <c r="K940" i="1"/>
  <c r="L940" i="1"/>
  <c r="M940" i="1"/>
  <c r="J941" i="1"/>
  <c r="K941" i="1"/>
  <c r="M941" i="1" s="1"/>
  <c r="L941" i="1"/>
  <c r="J942" i="1"/>
  <c r="K942" i="1"/>
  <c r="L942" i="1"/>
  <c r="M942" i="1"/>
  <c r="J943" i="1"/>
  <c r="K943" i="1"/>
  <c r="M943" i="1" s="1"/>
  <c r="L943" i="1"/>
  <c r="J944" i="1"/>
  <c r="K944" i="1"/>
  <c r="L944" i="1"/>
  <c r="M944" i="1"/>
  <c r="J945" i="1"/>
  <c r="K945" i="1"/>
  <c r="M945" i="1" s="1"/>
  <c r="L945" i="1"/>
  <c r="J946" i="1"/>
  <c r="K946" i="1"/>
  <c r="L946" i="1"/>
  <c r="M946" i="1"/>
  <c r="J947" i="1"/>
  <c r="K947" i="1"/>
  <c r="M947" i="1" s="1"/>
  <c r="L947" i="1"/>
  <c r="J948" i="1"/>
  <c r="K948" i="1"/>
  <c r="L948" i="1"/>
  <c r="M948" i="1"/>
  <c r="J949" i="1"/>
  <c r="K949" i="1"/>
  <c r="M949" i="1" s="1"/>
  <c r="L949" i="1"/>
  <c r="J950" i="1"/>
  <c r="K950" i="1"/>
  <c r="L950" i="1"/>
  <c r="M950" i="1"/>
  <c r="J951" i="1"/>
  <c r="K951" i="1"/>
  <c r="M951" i="1" s="1"/>
  <c r="L951" i="1"/>
  <c r="J952" i="1"/>
  <c r="K952" i="1"/>
  <c r="L952" i="1"/>
  <c r="M952" i="1"/>
  <c r="J953" i="1"/>
  <c r="K953" i="1"/>
  <c r="M953" i="1" s="1"/>
  <c r="L953" i="1"/>
  <c r="J954" i="1"/>
  <c r="K954" i="1"/>
  <c r="L954" i="1"/>
  <c r="M954" i="1"/>
  <c r="J955" i="1"/>
  <c r="K955" i="1"/>
  <c r="M955" i="1" s="1"/>
  <c r="L955" i="1"/>
  <c r="J956" i="1"/>
  <c r="K956" i="1"/>
  <c r="L956" i="1"/>
  <c r="M956" i="1"/>
  <c r="J957" i="1"/>
  <c r="K957" i="1"/>
  <c r="M957" i="1" s="1"/>
  <c r="L957" i="1"/>
  <c r="J958" i="1"/>
  <c r="K958" i="1"/>
  <c r="L958" i="1"/>
  <c r="M958" i="1"/>
  <c r="J959" i="1"/>
  <c r="K959" i="1"/>
  <c r="M959" i="1" s="1"/>
  <c r="L959" i="1"/>
  <c r="J960" i="1"/>
  <c r="K960" i="1"/>
  <c r="L960" i="1"/>
  <c r="M960" i="1"/>
  <c r="J961" i="1"/>
  <c r="K961" i="1"/>
  <c r="M961" i="1" s="1"/>
  <c r="L961" i="1"/>
  <c r="J962" i="1"/>
  <c r="K962" i="1"/>
  <c r="L962" i="1"/>
  <c r="M962" i="1"/>
  <c r="J963" i="1"/>
  <c r="K963" i="1"/>
  <c r="M963" i="1" s="1"/>
  <c r="L963" i="1"/>
  <c r="J964" i="1"/>
  <c r="K964" i="1"/>
  <c r="L964" i="1"/>
  <c r="M964" i="1"/>
  <c r="J965" i="1"/>
  <c r="K965" i="1"/>
  <c r="M965" i="1" s="1"/>
  <c r="L965" i="1"/>
  <c r="J966" i="1"/>
  <c r="K966" i="1"/>
  <c r="L966" i="1"/>
  <c r="M966" i="1"/>
  <c r="J967" i="1"/>
  <c r="K967" i="1"/>
  <c r="M967" i="1" s="1"/>
  <c r="L967" i="1"/>
  <c r="J968" i="1"/>
  <c r="K968" i="1"/>
  <c r="L968" i="1"/>
  <c r="M968" i="1"/>
  <c r="J969" i="1"/>
  <c r="K969" i="1"/>
  <c r="M969" i="1" s="1"/>
  <c r="L969" i="1"/>
  <c r="J970" i="1"/>
  <c r="K970" i="1"/>
  <c r="L970" i="1"/>
  <c r="M970" i="1"/>
  <c r="J971" i="1"/>
  <c r="K971" i="1"/>
  <c r="M971" i="1" s="1"/>
  <c r="L971" i="1"/>
  <c r="J972" i="1"/>
  <c r="K972" i="1"/>
  <c r="L972" i="1"/>
  <c r="M972" i="1"/>
  <c r="J973" i="1"/>
  <c r="K973" i="1"/>
  <c r="M973" i="1" s="1"/>
  <c r="L973" i="1"/>
  <c r="J974" i="1"/>
  <c r="K974" i="1"/>
  <c r="L974" i="1"/>
  <c r="M974" i="1"/>
  <c r="J975" i="1"/>
  <c r="K975" i="1"/>
  <c r="M975" i="1" s="1"/>
  <c r="L975" i="1"/>
  <c r="J976" i="1"/>
  <c r="K976" i="1"/>
  <c r="L976" i="1"/>
  <c r="M976" i="1"/>
  <c r="J977" i="1"/>
  <c r="K977" i="1"/>
  <c r="M977" i="1" s="1"/>
  <c r="L977" i="1"/>
  <c r="J978" i="1"/>
  <c r="K978" i="1"/>
  <c r="L978" i="1"/>
  <c r="M978" i="1"/>
  <c r="J979" i="1"/>
  <c r="K979" i="1"/>
  <c r="M979" i="1" s="1"/>
  <c r="L979" i="1"/>
  <c r="J980" i="1"/>
  <c r="K980" i="1"/>
  <c r="L980" i="1"/>
  <c r="M980" i="1"/>
  <c r="J981" i="1"/>
  <c r="K981" i="1"/>
  <c r="M981" i="1" s="1"/>
  <c r="L981" i="1"/>
  <c r="J982" i="1"/>
  <c r="K982" i="1"/>
  <c r="M982" i="1" s="1"/>
  <c r="L982" i="1"/>
  <c r="J983" i="1"/>
  <c r="K983" i="1"/>
  <c r="M983" i="1" s="1"/>
  <c r="L983" i="1"/>
  <c r="J984" i="1"/>
  <c r="K984" i="1"/>
  <c r="M984" i="1" s="1"/>
  <c r="L984" i="1"/>
  <c r="J985" i="1"/>
  <c r="K985" i="1"/>
  <c r="M985" i="1" s="1"/>
  <c r="L985" i="1"/>
  <c r="J986" i="1"/>
  <c r="K986" i="1"/>
  <c r="L986" i="1"/>
  <c r="M986" i="1"/>
  <c r="J987" i="1"/>
  <c r="K987" i="1"/>
  <c r="M987" i="1" s="1"/>
  <c r="L987" i="1"/>
  <c r="J988" i="1"/>
  <c r="K988" i="1"/>
  <c r="L988" i="1"/>
  <c r="M988" i="1"/>
  <c r="J989" i="1"/>
  <c r="K989" i="1"/>
  <c r="M989" i="1" s="1"/>
  <c r="L989" i="1"/>
  <c r="J990" i="1"/>
  <c r="K990" i="1"/>
  <c r="M990" i="1" s="1"/>
  <c r="L990" i="1"/>
  <c r="J991" i="1"/>
  <c r="K991" i="1"/>
  <c r="M991" i="1" s="1"/>
  <c r="L991" i="1"/>
  <c r="J992" i="1"/>
  <c r="K992" i="1"/>
  <c r="L992" i="1"/>
  <c r="M992" i="1"/>
  <c r="J993" i="1"/>
  <c r="K993" i="1"/>
  <c r="M993" i="1" s="1"/>
  <c r="L993" i="1"/>
  <c r="J994" i="1"/>
  <c r="K994" i="1"/>
  <c r="L994" i="1"/>
  <c r="M994" i="1"/>
  <c r="J995" i="1"/>
  <c r="K995" i="1"/>
  <c r="M995" i="1" s="1"/>
  <c r="L995" i="1"/>
  <c r="J996" i="1"/>
  <c r="K996" i="1"/>
  <c r="L996" i="1"/>
  <c r="M996" i="1"/>
  <c r="J997" i="1"/>
  <c r="K997" i="1"/>
  <c r="M997" i="1" s="1"/>
  <c r="L997" i="1"/>
  <c r="J998" i="1"/>
  <c r="K998" i="1"/>
  <c r="M998" i="1" s="1"/>
  <c r="L998" i="1"/>
  <c r="J999" i="1"/>
  <c r="K999" i="1"/>
  <c r="M999" i="1" s="1"/>
  <c r="L999" i="1"/>
  <c r="J1000" i="1"/>
  <c r="K1000" i="1"/>
  <c r="M1000" i="1" s="1"/>
  <c r="L1000" i="1"/>
  <c r="J1001" i="1"/>
  <c r="K1001" i="1"/>
  <c r="M1001" i="1" s="1"/>
  <c r="L1001" i="1"/>
  <c r="J1002" i="1"/>
  <c r="K1002" i="1"/>
  <c r="L1002" i="1"/>
  <c r="M1002" i="1"/>
  <c r="J1003" i="1"/>
  <c r="K1003" i="1"/>
  <c r="M1003" i="1" s="1"/>
  <c r="L1003" i="1"/>
  <c r="J1004" i="1"/>
  <c r="K1004" i="1"/>
  <c r="L1004" i="1"/>
  <c r="M1004" i="1"/>
  <c r="J1005" i="1"/>
  <c r="K1005" i="1"/>
  <c r="M1005" i="1" s="1"/>
  <c r="L1005" i="1"/>
  <c r="J1006" i="1"/>
  <c r="K1006" i="1"/>
  <c r="M1006" i="1" s="1"/>
  <c r="L1006" i="1"/>
  <c r="J1007" i="1"/>
  <c r="K1007" i="1"/>
  <c r="M1007" i="1" s="1"/>
  <c r="L1007" i="1"/>
  <c r="J1008" i="1"/>
  <c r="K1008" i="1"/>
  <c r="L1008" i="1"/>
  <c r="M1008" i="1"/>
  <c r="J1009" i="1"/>
  <c r="K1009" i="1"/>
  <c r="M1009" i="1" s="1"/>
  <c r="L1009" i="1"/>
  <c r="J1010" i="1"/>
  <c r="K1010" i="1"/>
  <c r="L1010" i="1"/>
  <c r="M1010" i="1"/>
  <c r="J1011" i="1"/>
  <c r="K1011" i="1"/>
  <c r="M1011" i="1" s="1"/>
  <c r="L1011" i="1"/>
  <c r="J1012" i="1"/>
  <c r="K1012" i="1"/>
  <c r="L1012" i="1"/>
  <c r="M1012" i="1"/>
  <c r="J1013" i="1"/>
  <c r="K1013" i="1"/>
  <c r="M1013" i="1" s="1"/>
  <c r="L1013" i="1"/>
  <c r="J1014" i="1"/>
  <c r="K1014" i="1"/>
  <c r="M1014" i="1" s="1"/>
  <c r="L1014" i="1"/>
  <c r="J1015" i="1"/>
  <c r="K1015" i="1"/>
  <c r="M1015" i="1" s="1"/>
  <c r="L1015" i="1"/>
  <c r="J1016" i="1"/>
  <c r="K1016" i="1"/>
  <c r="M1016" i="1" s="1"/>
  <c r="L1016" i="1"/>
  <c r="J1017" i="1"/>
  <c r="K1017" i="1"/>
  <c r="M1017" i="1" s="1"/>
  <c r="L1017" i="1"/>
  <c r="J1018" i="1"/>
  <c r="K1018" i="1"/>
  <c r="L1018" i="1"/>
  <c r="M1018" i="1"/>
  <c r="J1019" i="1"/>
  <c r="K1019" i="1"/>
  <c r="M1019" i="1" s="1"/>
  <c r="L1019" i="1"/>
  <c r="J1020" i="1"/>
  <c r="K1020" i="1"/>
  <c r="L1020" i="1"/>
  <c r="M1020" i="1"/>
  <c r="J1021" i="1"/>
  <c r="K1021" i="1"/>
  <c r="M1021" i="1" s="1"/>
  <c r="L1021" i="1"/>
  <c r="J1022" i="1"/>
  <c r="K1022" i="1"/>
  <c r="M1022" i="1" s="1"/>
  <c r="L1022" i="1"/>
  <c r="J1023" i="1"/>
  <c r="K1023" i="1"/>
  <c r="M1023" i="1" s="1"/>
  <c r="L1023" i="1"/>
  <c r="J1024" i="1"/>
  <c r="K1024" i="1"/>
  <c r="L1024" i="1"/>
  <c r="M1024" i="1"/>
  <c r="J1025" i="1"/>
  <c r="K1025" i="1"/>
  <c r="M1025" i="1" s="1"/>
  <c r="L1025" i="1"/>
  <c r="J1026" i="1"/>
  <c r="K1026" i="1"/>
  <c r="L1026" i="1"/>
  <c r="M1026" i="1"/>
  <c r="J1027" i="1"/>
  <c r="K1027" i="1"/>
  <c r="M1027" i="1" s="1"/>
  <c r="L1027" i="1"/>
  <c r="J1028" i="1"/>
  <c r="K1028" i="1"/>
  <c r="L1028" i="1"/>
  <c r="M1028" i="1"/>
  <c r="J1029" i="1"/>
  <c r="K1029" i="1"/>
  <c r="M1029" i="1" s="1"/>
  <c r="L1029" i="1"/>
  <c r="J1030" i="1"/>
  <c r="K1030" i="1"/>
  <c r="M1030" i="1" s="1"/>
  <c r="L1030" i="1"/>
  <c r="J1031" i="1"/>
  <c r="K1031" i="1"/>
  <c r="M1031" i="1" s="1"/>
  <c r="L1031" i="1"/>
  <c r="J1032" i="1"/>
  <c r="K1032" i="1"/>
  <c r="M1032" i="1" s="1"/>
  <c r="L1032" i="1"/>
  <c r="J1033" i="1"/>
  <c r="K1033" i="1"/>
  <c r="M1033" i="1" s="1"/>
  <c r="L1033" i="1"/>
  <c r="J1034" i="1"/>
  <c r="K1034" i="1"/>
  <c r="L1034" i="1"/>
  <c r="M1034" i="1"/>
  <c r="J1035" i="1"/>
  <c r="K1035" i="1"/>
  <c r="M1035" i="1" s="1"/>
  <c r="L1035" i="1"/>
  <c r="J1036" i="1"/>
  <c r="K1036" i="1"/>
  <c r="L1036" i="1"/>
  <c r="M1036" i="1"/>
  <c r="J1037" i="1"/>
  <c r="K1037" i="1"/>
  <c r="M1037" i="1" s="1"/>
  <c r="L1037" i="1"/>
  <c r="J1038" i="1"/>
  <c r="K1038" i="1"/>
  <c r="M1038" i="1" s="1"/>
  <c r="L1038" i="1"/>
  <c r="J1039" i="1"/>
  <c r="K1039" i="1"/>
  <c r="M1039" i="1" s="1"/>
  <c r="L1039" i="1"/>
  <c r="J1040" i="1"/>
  <c r="K1040" i="1"/>
  <c r="L1040" i="1"/>
  <c r="M1040" i="1"/>
  <c r="J1041" i="1"/>
  <c r="K1041" i="1"/>
  <c r="M1041" i="1" s="1"/>
  <c r="L1041" i="1"/>
  <c r="J1042" i="1"/>
  <c r="K1042" i="1"/>
  <c r="L1042" i="1"/>
  <c r="M1042" i="1"/>
  <c r="J1043" i="1"/>
  <c r="K1043" i="1"/>
  <c r="M1043" i="1" s="1"/>
  <c r="L1043" i="1"/>
  <c r="J1044" i="1"/>
  <c r="K1044" i="1"/>
  <c r="L1044" i="1"/>
  <c r="M1044" i="1"/>
  <c r="J1045" i="1"/>
  <c r="K1045" i="1"/>
  <c r="M1045" i="1" s="1"/>
  <c r="L1045" i="1"/>
  <c r="J1046" i="1"/>
  <c r="K1046" i="1"/>
  <c r="M1046" i="1" s="1"/>
  <c r="L1046" i="1"/>
  <c r="J1047" i="1"/>
  <c r="K1047" i="1"/>
  <c r="M1047" i="1" s="1"/>
  <c r="L1047" i="1"/>
  <c r="J1048" i="1"/>
  <c r="K1048" i="1"/>
  <c r="M1048" i="1" s="1"/>
  <c r="L1048" i="1"/>
  <c r="J1049" i="1"/>
  <c r="K1049" i="1"/>
  <c r="M1049" i="1" s="1"/>
  <c r="L1049" i="1"/>
  <c r="J1050" i="1"/>
  <c r="K1050" i="1"/>
  <c r="L1050" i="1"/>
  <c r="M1050" i="1"/>
  <c r="J1051" i="1"/>
  <c r="K1051" i="1"/>
  <c r="M1051" i="1" s="1"/>
  <c r="L1051" i="1"/>
  <c r="J1052" i="1"/>
  <c r="L1052" i="1" s="1"/>
  <c r="K1052" i="1"/>
  <c r="M1052" i="1"/>
  <c r="J1053" i="1"/>
  <c r="L1053" i="1" s="1"/>
  <c r="K1053" i="1"/>
  <c r="M1053" i="1" s="1"/>
  <c r="J1054" i="1"/>
  <c r="K1054" i="1"/>
  <c r="M1054" i="1" s="1"/>
  <c r="L1054" i="1"/>
  <c r="J1055" i="1"/>
  <c r="L1055" i="1" s="1"/>
  <c r="K1055" i="1"/>
  <c r="M1055" i="1" s="1"/>
  <c r="J1056" i="1"/>
  <c r="K1056" i="1"/>
  <c r="L1056" i="1"/>
  <c r="M1056" i="1"/>
  <c r="J1057" i="1"/>
  <c r="K1057" i="1"/>
  <c r="M1057" i="1" s="1"/>
  <c r="L1057" i="1"/>
  <c r="J1058" i="1"/>
  <c r="K1058" i="1"/>
  <c r="L1058" i="1"/>
  <c r="M1058" i="1"/>
  <c r="J1059" i="1"/>
  <c r="K1059" i="1"/>
  <c r="M1059" i="1" s="1"/>
  <c r="L1059" i="1"/>
  <c r="J1060" i="1"/>
  <c r="L1060" i="1" s="1"/>
  <c r="K1060" i="1"/>
  <c r="M1060" i="1"/>
  <c r="J1061" i="1"/>
  <c r="L1061" i="1" s="1"/>
  <c r="K1061" i="1"/>
  <c r="M1061" i="1" s="1"/>
  <c r="J1062" i="1"/>
  <c r="L1062" i="1" s="1"/>
  <c r="K1062" i="1"/>
  <c r="M1062" i="1" s="1"/>
  <c r="J1063" i="1"/>
  <c r="K1063" i="1"/>
  <c r="M1063" i="1" s="1"/>
  <c r="L1063" i="1"/>
  <c r="J1064" i="1"/>
  <c r="K1064" i="1"/>
  <c r="M1064" i="1" s="1"/>
  <c r="L1064" i="1"/>
  <c r="J1065" i="1"/>
  <c r="K1065" i="1"/>
  <c r="M1065" i="1" s="1"/>
  <c r="L1065" i="1"/>
  <c r="J1066" i="1"/>
  <c r="K1066" i="1"/>
  <c r="L1066" i="1"/>
  <c r="M1066" i="1"/>
  <c r="J1067" i="1"/>
  <c r="K1067" i="1"/>
  <c r="M1067" i="1" s="1"/>
  <c r="L1067" i="1"/>
  <c r="J1068" i="1"/>
  <c r="L1068" i="1" s="1"/>
  <c r="K1068" i="1"/>
  <c r="M1068" i="1"/>
  <c r="J1069" i="1"/>
  <c r="L1069" i="1" s="1"/>
  <c r="K1069" i="1"/>
  <c r="M1069" i="1" s="1"/>
  <c r="J1070" i="1"/>
  <c r="K1070" i="1"/>
  <c r="M1070" i="1" s="1"/>
  <c r="L1070" i="1"/>
  <c r="J1071" i="1"/>
  <c r="L1071" i="1" s="1"/>
  <c r="K1071" i="1"/>
  <c r="M1071" i="1" s="1"/>
  <c r="J1072" i="1"/>
  <c r="K1072" i="1"/>
  <c r="L1072" i="1"/>
  <c r="M1072" i="1"/>
  <c r="J1073" i="1"/>
  <c r="K1073" i="1"/>
  <c r="M1073" i="1" s="1"/>
  <c r="L1073" i="1"/>
  <c r="J1074" i="1"/>
  <c r="K1074" i="1"/>
  <c r="L1074" i="1"/>
  <c r="M1074" i="1"/>
  <c r="J1075" i="1"/>
  <c r="K1075" i="1"/>
  <c r="L1075" i="1"/>
  <c r="M1075" i="1"/>
  <c r="J1076" i="1"/>
  <c r="K1076" i="1"/>
  <c r="L1076" i="1"/>
  <c r="M1076" i="1"/>
  <c r="J1077" i="1"/>
  <c r="K1077" i="1"/>
  <c r="L1077" i="1"/>
  <c r="M1077" i="1"/>
  <c r="J1078" i="1"/>
  <c r="K1078" i="1"/>
  <c r="L1078" i="1"/>
  <c r="M1078" i="1"/>
  <c r="J1079" i="1"/>
  <c r="K1079" i="1"/>
  <c r="L1079" i="1"/>
  <c r="M1079" i="1"/>
  <c r="J1080" i="1"/>
  <c r="K1080" i="1"/>
  <c r="L1080" i="1"/>
  <c r="M1080" i="1"/>
  <c r="J1081" i="1"/>
  <c r="K1081" i="1"/>
  <c r="L1081" i="1"/>
  <c r="M1081" i="1"/>
  <c r="J1082" i="1"/>
  <c r="K1082" i="1"/>
  <c r="L1082" i="1"/>
  <c r="M1082" i="1"/>
  <c r="J1083" i="1"/>
  <c r="K1083" i="1"/>
  <c r="L1083" i="1"/>
  <c r="M1083" i="1"/>
  <c r="J1084" i="1"/>
  <c r="K1084" i="1"/>
  <c r="L1084" i="1"/>
  <c r="M1084" i="1"/>
  <c r="J1085" i="1"/>
  <c r="K1085" i="1"/>
  <c r="L1085" i="1"/>
  <c r="M1085" i="1"/>
  <c r="J1086" i="1"/>
  <c r="K1086" i="1"/>
  <c r="L1086" i="1"/>
  <c r="M1086" i="1"/>
  <c r="J1087" i="1"/>
  <c r="K1087" i="1"/>
  <c r="L1087" i="1"/>
  <c r="M1087" i="1"/>
  <c r="J1088" i="1"/>
  <c r="K1088" i="1"/>
  <c r="L1088" i="1"/>
  <c r="M1088" i="1"/>
  <c r="J1089" i="1"/>
  <c r="K1089" i="1"/>
  <c r="L1089" i="1"/>
  <c r="M1089" i="1"/>
  <c r="J1090" i="1"/>
  <c r="K1090" i="1"/>
  <c r="L1090" i="1"/>
  <c r="M1090" i="1"/>
  <c r="J1091" i="1"/>
  <c r="K1091" i="1"/>
  <c r="L1091" i="1"/>
  <c r="M1091" i="1"/>
  <c r="J1092" i="1"/>
  <c r="K1092" i="1"/>
  <c r="L1092" i="1"/>
  <c r="M1092" i="1"/>
  <c r="J1093" i="1"/>
  <c r="K1093" i="1"/>
  <c r="L1093" i="1"/>
  <c r="M1093" i="1"/>
  <c r="J1094" i="1"/>
  <c r="K1094" i="1"/>
  <c r="L1094" i="1"/>
  <c r="M1094" i="1"/>
  <c r="J1095" i="1"/>
  <c r="K1095" i="1"/>
  <c r="L1095" i="1"/>
  <c r="M1095" i="1"/>
  <c r="J1096" i="1"/>
  <c r="K1096" i="1"/>
  <c r="L1096" i="1"/>
  <c r="M1096" i="1"/>
  <c r="J1097" i="1"/>
  <c r="K1097" i="1"/>
  <c r="L1097" i="1"/>
  <c r="M1097" i="1"/>
  <c r="J1098" i="1"/>
  <c r="K1098" i="1"/>
  <c r="L1098" i="1"/>
  <c r="M1098" i="1"/>
  <c r="J1099" i="1"/>
  <c r="K1099" i="1"/>
  <c r="L1099" i="1"/>
  <c r="M1099" i="1"/>
  <c r="J1100" i="1"/>
  <c r="K1100" i="1"/>
  <c r="L1100" i="1"/>
  <c r="M1100" i="1"/>
  <c r="J1101" i="1"/>
  <c r="K1101" i="1"/>
  <c r="L1101" i="1"/>
  <c r="M1101" i="1"/>
  <c r="J1102" i="1"/>
  <c r="K1102" i="1"/>
  <c r="L1102" i="1"/>
  <c r="M1102" i="1"/>
  <c r="J1103" i="1"/>
  <c r="K1103" i="1"/>
  <c r="L1103" i="1"/>
  <c r="M1103" i="1"/>
  <c r="J1104" i="1"/>
  <c r="K1104" i="1"/>
  <c r="L1104" i="1"/>
  <c r="M1104" i="1"/>
  <c r="J1105" i="1"/>
  <c r="K1105" i="1"/>
  <c r="L1105" i="1"/>
  <c r="M1105" i="1"/>
  <c r="J1106" i="1"/>
  <c r="K1106" i="1"/>
  <c r="L1106" i="1"/>
  <c r="M1106" i="1"/>
  <c r="J1107" i="1"/>
  <c r="K1107" i="1"/>
  <c r="L1107" i="1"/>
  <c r="M1107" i="1"/>
  <c r="J1108" i="1"/>
  <c r="K1108" i="1"/>
  <c r="L1108" i="1"/>
  <c r="M1108" i="1"/>
  <c r="J1109" i="1"/>
  <c r="K1109" i="1"/>
  <c r="L1109" i="1"/>
  <c r="M1109" i="1"/>
  <c r="J1110" i="1"/>
  <c r="K1110" i="1"/>
  <c r="L1110" i="1"/>
  <c r="M1110" i="1"/>
  <c r="J1111" i="1"/>
  <c r="K1111" i="1"/>
  <c r="L1111" i="1"/>
  <c r="M1111" i="1"/>
  <c r="J1112" i="1"/>
  <c r="K1112" i="1"/>
  <c r="L1112" i="1"/>
  <c r="M1112" i="1"/>
  <c r="J1113" i="1"/>
  <c r="K1113" i="1"/>
  <c r="L1113" i="1"/>
  <c r="M1113" i="1"/>
  <c r="J1114" i="1"/>
  <c r="K1114" i="1"/>
  <c r="L1114" i="1"/>
  <c r="M1114" i="1"/>
  <c r="J1115" i="1"/>
  <c r="K1115" i="1"/>
  <c r="L1115" i="1"/>
  <c r="M1115" i="1"/>
  <c r="J1116" i="1"/>
  <c r="K1116" i="1"/>
  <c r="L1116" i="1"/>
  <c r="M1116" i="1"/>
  <c r="J1117" i="1"/>
  <c r="K1117" i="1"/>
  <c r="L1117" i="1"/>
  <c r="M1117" i="1"/>
  <c r="J1118" i="1"/>
  <c r="K1118" i="1"/>
  <c r="L1118" i="1"/>
  <c r="M1118" i="1"/>
  <c r="J1119" i="1"/>
  <c r="K1119" i="1"/>
  <c r="L1119" i="1"/>
  <c r="M1119" i="1"/>
  <c r="J1120" i="1"/>
  <c r="K1120" i="1"/>
  <c r="L1120" i="1"/>
  <c r="M1120" i="1"/>
  <c r="J1121" i="1"/>
  <c r="K1121" i="1"/>
  <c r="L1121" i="1"/>
  <c r="M1121" i="1"/>
  <c r="J1122" i="1"/>
  <c r="K1122" i="1"/>
  <c r="L1122" i="1"/>
  <c r="M1122" i="1"/>
  <c r="J1123" i="1"/>
  <c r="K1123" i="1"/>
  <c r="L1123" i="1"/>
  <c r="M1123" i="1"/>
  <c r="J1124" i="1"/>
  <c r="K1124" i="1"/>
  <c r="L1124" i="1"/>
  <c r="M1124" i="1"/>
  <c r="J1125" i="1"/>
  <c r="K1125" i="1"/>
  <c r="L1125" i="1"/>
  <c r="M1125" i="1"/>
  <c r="J1126" i="1"/>
  <c r="K1126" i="1"/>
  <c r="L1126" i="1"/>
  <c r="M1126" i="1"/>
  <c r="J1127" i="1"/>
  <c r="K1127" i="1"/>
  <c r="L1127" i="1"/>
  <c r="M1127" i="1"/>
  <c r="J1128" i="1"/>
  <c r="K1128" i="1"/>
  <c r="L1128" i="1"/>
  <c r="M1128" i="1"/>
  <c r="J1129" i="1"/>
  <c r="K1129" i="1"/>
  <c r="L1129" i="1"/>
  <c r="M1129" i="1"/>
  <c r="J1130" i="1"/>
  <c r="K1130" i="1"/>
  <c r="L1130" i="1"/>
  <c r="M1130" i="1"/>
  <c r="J1131" i="1"/>
  <c r="K1131" i="1"/>
  <c r="L1131" i="1"/>
  <c r="M1131" i="1"/>
  <c r="J1132" i="1"/>
  <c r="K1132" i="1"/>
  <c r="L1132" i="1"/>
  <c r="M1132" i="1"/>
  <c r="J1133" i="1"/>
  <c r="K1133" i="1"/>
  <c r="L1133" i="1"/>
  <c r="M1133" i="1"/>
  <c r="J1134" i="1"/>
  <c r="K1134" i="1"/>
  <c r="L1134" i="1"/>
  <c r="M1134" i="1"/>
  <c r="J1135" i="1"/>
  <c r="K1135" i="1"/>
  <c r="L1135" i="1"/>
  <c r="M1135" i="1"/>
  <c r="J1136" i="1"/>
  <c r="K1136" i="1"/>
  <c r="L1136" i="1"/>
  <c r="M1136" i="1"/>
  <c r="J1137" i="1"/>
  <c r="K1137" i="1"/>
  <c r="L1137" i="1"/>
  <c r="M1137" i="1"/>
  <c r="J1138" i="1"/>
  <c r="K1138" i="1"/>
  <c r="L1138" i="1"/>
  <c r="M1138" i="1"/>
  <c r="J1139" i="1"/>
  <c r="K1139" i="1"/>
  <c r="L1139" i="1"/>
  <c r="M1139" i="1"/>
  <c r="J1140" i="1"/>
  <c r="K1140" i="1"/>
  <c r="L1140" i="1"/>
  <c r="M1140" i="1"/>
  <c r="J1141" i="1"/>
  <c r="K1141" i="1"/>
  <c r="L1141" i="1"/>
  <c r="M1141" i="1"/>
  <c r="J1142" i="1"/>
  <c r="K1142" i="1"/>
  <c r="L1142" i="1"/>
  <c r="M1142" i="1"/>
  <c r="J1143" i="1"/>
  <c r="K1143" i="1"/>
  <c r="L1143" i="1"/>
  <c r="M1143" i="1"/>
  <c r="J1144" i="1"/>
  <c r="K1144" i="1"/>
  <c r="L1144" i="1"/>
  <c r="M1144" i="1"/>
  <c r="J1145" i="1"/>
  <c r="K1145" i="1"/>
  <c r="L1145" i="1"/>
  <c r="M1145" i="1"/>
  <c r="J1146" i="1"/>
  <c r="K1146" i="1"/>
  <c r="L1146" i="1"/>
  <c r="M1146" i="1"/>
  <c r="J1147" i="1"/>
  <c r="K1147" i="1"/>
  <c r="L1147" i="1"/>
  <c r="M1147" i="1"/>
  <c r="J1148" i="1"/>
  <c r="K1148" i="1"/>
  <c r="L1148" i="1"/>
  <c r="M1148" i="1"/>
  <c r="J1149" i="1"/>
  <c r="K1149" i="1"/>
  <c r="L1149" i="1"/>
  <c r="M1149" i="1"/>
  <c r="J1150" i="1"/>
  <c r="K1150" i="1"/>
  <c r="L1150" i="1"/>
  <c r="M1150" i="1"/>
  <c r="J1151" i="1"/>
  <c r="K1151" i="1"/>
  <c r="L1151" i="1"/>
  <c r="M1151" i="1"/>
  <c r="J1152" i="1"/>
  <c r="K1152" i="1"/>
  <c r="L1152" i="1"/>
  <c r="M1152" i="1"/>
  <c r="J1153" i="1"/>
  <c r="K1153" i="1"/>
  <c r="L1153" i="1"/>
  <c r="M1153" i="1"/>
  <c r="J1154" i="1"/>
  <c r="K1154" i="1"/>
  <c r="L1154" i="1"/>
  <c r="M1154" i="1"/>
  <c r="J1155" i="1"/>
  <c r="K1155" i="1"/>
  <c r="L1155" i="1"/>
  <c r="M1155" i="1"/>
  <c r="J1156" i="1"/>
  <c r="K1156" i="1"/>
  <c r="L1156" i="1"/>
  <c r="M1156" i="1"/>
  <c r="J1157" i="1"/>
  <c r="K1157" i="1"/>
  <c r="L1157" i="1"/>
  <c r="M1157" i="1"/>
  <c r="J1158" i="1"/>
  <c r="K1158" i="1"/>
  <c r="L1158" i="1"/>
  <c r="M1158" i="1"/>
  <c r="J1159" i="1"/>
  <c r="K1159" i="1"/>
  <c r="L1159" i="1"/>
  <c r="M1159" i="1"/>
  <c r="J1160" i="1"/>
  <c r="K1160" i="1"/>
  <c r="L1160" i="1"/>
  <c r="M1160" i="1"/>
  <c r="J1161" i="1"/>
  <c r="K1161" i="1"/>
  <c r="L1161" i="1"/>
  <c r="M1161" i="1"/>
  <c r="J1162" i="1"/>
  <c r="K1162" i="1"/>
  <c r="L1162" i="1"/>
  <c r="M1162" i="1"/>
  <c r="J1163" i="1"/>
  <c r="K1163" i="1"/>
  <c r="L1163" i="1"/>
  <c r="M1163" i="1"/>
  <c r="J1164" i="1"/>
  <c r="K1164" i="1"/>
  <c r="L1164" i="1"/>
  <c r="M1164" i="1"/>
  <c r="J1165" i="1"/>
  <c r="K1165" i="1"/>
  <c r="L1165" i="1"/>
  <c r="M1165" i="1"/>
  <c r="J1166" i="1"/>
  <c r="K1166" i="1"/>
  <c r="L1166" i="1"/>
  <c r="M1166" i="1"/>
  <c r="J1167" i="1"/>
  <c r="K1167" i="1"/>
  <c r="L1167" i="1"/>
  <c r="M1167" i="1"/>
  <c r="J1168" i="1"/>
  <c r="K1168" i="1"/>
  <c r="L1168" i="1"/>
  <c r="M1168" i="1"/>
  <c r="J1169" i="1"/>
  <c r="K1169" i="1"/>
  <c r="L1169" i="1"/>
  <c r="M1169" i="1"/>
  <c r="J1170" i="1"/>
  <c r="K1170" i="1"/>
  <c r="L1170" i="1"/>
  <c r="M1170" i="1"/>
  <c r="J1171" i="1"/>
  <c r="K1171" i="1"/>
  <c r="L1171" i="1"/>
  <c r="M1171" i="1"/>
  <c r="J1172" i="1"/>
  <c r="K1172" i="1"/>
  <c r="L1172" i="1"/>
  <c r="M1172" i="1"/>
  <c r="J1173" i="1"/>
  <c r="K1173" i="1"/>
  <c r="L1173" i="1"/>
  <c r="M1173" i="1"/>
  <c r="J1174" i="1"/>
  <c r="K1174" i="1"/>
  <c r="L1174" i="1"/>
  <c r="M1174" i="1"/>
  <c r="J1175" i="1"/>
  <c r="K1175" i="1"/>
  <c r="L1175" i="1"/>
  <c r="M1175" i="1"/>
  <c r="J1176" i="1"/>
  <c r="K1176" i="1"/>
  <c r="L1176" i="1"/>
  <c r="M1176" i="1"/>
  <c r="J1177" i="1"/>
  <c r="K1177" i="1"/>
  <c r="L1177" i="1"/>
  <c r="M1177" i="1"/>
  <c r="J1178" i="1"/>
  <c r="K1178" i="1"/>
  <c r="L1178" i="1"/>
  <c r="M1178" i="1"/>
  <c r="J1179" i="1"/>
  <c r="K1179" i="1"/>
  <c r="L1179" i="1"/>
  <c r="M1179" i="1"/>
  <c r="J1180" i="1"/>
  <c r="K1180" i="1"/>
  <c r="L1180" i="1"/>
  <c r="M1180" i="1"/>
  <c r="J1181" i="1"/>
  <c r="K1181" i="1"/>
  <c r="L1181" i="1"/>
  <c r="M1181" i="1"/>
  <c r="J1182" i="1"/>
  <c r="K1182" i="1"/>
  <c r="L1182" i="1"/>
  <c r="M1182" i="1"/>
  <c r="J1183" i="1"/>
  <c r="K1183" i="1"/>
  <c r="L1183" i="1"/>
  <c r="M1183" i="1"/>
  <c r="J1184" i="1"/>
  <c r="K1184" i="1"/>
  <c r="L1184" i="1"/>
  <c r="M1184" i="1"/>
  <c r="J1185" i="1"/>
  <c r="K1185" i="1"/>
  <c r="L1185" i="1"/>
  <c r="M1185" i="1"/>
  <c r="J1186" i="1"/>
  <c r="K1186" i="1"/>
  <c r="L1186" i="1"/>
  <c r="M1186" i="1"/>
  <c r="J1187" i="1"/>
  <c r="K1187" i="1"/>
  <c r="L1187" i="1"/>
  <c r="M1187" i="1"/>
  <c r="J1188" i="1"/>
  <c r="K1188" i="1"/>
  <c r="L1188" i="1"/>
  <c r="M1188" i="1"/>
  <c r="J1189" i="1"/>
  <c r="K1189" i="1"/>
  <c r="L1189" i="1"/>
  <c r="M1189" i="1"/>
  <c r="J1190" i="1"/>
  <c r="K1190" i="1"/>
  <c r="L1190" i="1"/>
  <c r="M1190" i="1"/>
  <c r="J1191" i="1"/>
  <c r="K1191" i="1"/>
  <c r="L1191" i="1"/>
  <c r="M1191" i="1"/>
  <c r="J1192" i="1"/>
  <c r="K1192" i="1"/>
  <c r="L1192" i="1"/>
  <c r="M1192" i="1"/>
  <c r="J1193" i="1"/>
  <c r="K1193" i="1"/>
  <c r="L1193" i="1"/>
  <c r="M1193" i="1"/>
  <c r="J1194" i="1"/>
  <c r="K1194" i="1"/>
  <c r="L1194" i="1"/>
  <c r="M1194" i="1"/>
  <c r="J1195" i="1"/>
  <c r="K1195" i="1"/>
  <c r="L1195" i="1"/>
  <c r="M1195" i="1"/>
  <c r="J1196" i="1"/>
  <c r="K1196" i="1"/>
  <c r="L1196" i="1"/>
  <c r="M1196" i="1"/>
  <c r="J1197" i="1"/>
  <c r="K1197" i="1"/>
  <c r="L1197" i="1"/>
  <c r="M1197" i="1"/>
  <c r="J1198" i="1"/>
  <c r="K1198" i="1"/>
  <c r="L1198" i="1"/>
  <c r="M1198" i="1"/>
  <c r="J1199" i="1"/>
  <c r="K1199" i="1"/>
  <c r="L1199" i="1"/>
  <c r="M1199" i="1"/>
  <c r="J1200" i="1"/>
  <c r="K1200" i="1"/>
  <c r="L1200" i="1"/>
  <c r="M1200" i="1"/>
  <c r="J1201" i="1"/>
  <c r="K1201" i="1"/>
  <c r="L1201" i="1"/>
  <c r="M1201" i="1"/>
  <c r="J1202" i="1"/>
  <c r="K1202" i="1"/>
  <c r="L1202" i="1"/>
  <c r="M1202" i="1"/>
  <c r="J1203" i="1"/>
  <c r="K1203" i="1"/>
  <c r="L1203" i="1"/>
  <c r="M1203" i="1"/>
  <c r="J1204" i="1"/>
  <c r="K1204" i="1"/>
  <c r="L1204" i="1"/>
  <c r="M1204" i="1"/>
  <c r="J1205" i="1"/>
  <c r="K1205" i="1"/>
  <c r="L1205" i="1"/>
  <c r="M1205" i="1"/>
  <c r="J1206" i="1"/>
  <c r="K1206" i="1"/>
  <c r="L1206" i="1"/>
  <c r="M1206" i="1"/>
  <c r="J1207" i="1"/>
  <c r="K1207" i="1"/>
  <c r="L1207" i="1"/>
  <c r="M1207" i="1"/>
  <c r="J1208" i="1"/>
  <c r="K1208" i="1"/>
  <c r="L1208" i="1"/>
  <c r="M1208" i="1"/>
  <c r="J1209" i="1"/>
  <c r="K1209" i="1"/>
  <c r="L1209" i="1"/>
  <c r="M1209" i="1"/>
  <c r="J1210" i="1"/>
  <c r="K1210" i="1"/>
  <c r="L1210" i="1"/>
  <c r="M1210" i="1"/>
  <c r="J1211" i="1"/>
  <c r="K1211" i="1"/>
  <c r="L1211" i="1"/>
  <c r="M1211" i="1"/>
  <c r="J1212" i="1"/>
  <c r="K1212" i="1"/>
  <c r="L1212" i="1"/>
  <c r="M1212" i="1"/>
  <c r="J1213" i="1"/>
  <c r="K1213" i="1"/>
  <c r="L1213" i="1"/>
  <c r="M1213" i="1"/>
  <c r="J1214" i="1"/>
  <c r="K1214" i="1"/>
  <c r="L1214" i="1"/>
  <c r="M1214" i="1"/>
  <c r="J1215" i="1"/>
  <c r="K1215" i="1"/>
  <c r="L1215" i="1"/>
  <c r="M1215" i="1"/>
  <c r="J1216" i="1"/>
  <c r="K1216" i="1"/>
  <c r="L1216" i="1"/>
  <c r="M1216" i="1"/>
  <c r="J1217" i="1"/>
  <c r="K1217" i="1"/>
  <c r="L1217" i="1"/>
  <c r="M1217" i="1"/>
  <c r="J1218" i="1"/>
  <c r="K1218" i="1"/>
  <c r="L1218" i="1"/>
  <c r="M1218" i="1"/>
  <c r="J1219" i="1"/>
  <c r="K1219" i="1"/>
  <c r="L1219" i="1"/>
  <c r="M1219" i="1"/>
  <c r="J1220" i="1"/>
  <c r="K1220" i="1"/>
  <c r="L1220" i="1"/>
  <c r="M1220" i="1"/>
  <c r="J1221" i="1"/>
  <c r="K1221" i="1"/>
  <c r="L1221" i="1"/>
  <c r="M1221" i="1"/>
  <c r="J1222" i="1"/>
  <c r="K1222" i="1"/>
  <c r="L1222" i="1"/>
  <c r="M1222" i="1"/>
  <c r="J1223" i="1"/>
  <c r="K1223" i="1"/>
  <c r="L1223" i="1"/>
  <c r="M1223" i="1"/>
  <c r="J1224" i="1"/>
  <c r="K1224" i="1"/>
  <c r="L1224" i="1"/>
  <c r="M1224" i="1"/>
  <c r="J1225" i="1"/>
  <c r="K1225" i="1"/>
  <c r="L1225" i="1"/>
  <c r="M1225" i="1"/>
  <c r="J1226" i="1"/>
  <c r="K1226" i="1"/>
  <c r="L1226" i="1"/>
  <c r="M1226" i="1"/>
  <c r="J1227" i="1"/>
  <c r="K1227" i="1"/>
  <c r="L1227" i="1"/>
  <c r="M1227" i="1"/>
  <c r="J1228" i="1"/>
  <c r="K1228" i="1"/>
  <c r="L1228" i="1"/>
  <c r="M1228" i="1"/>
  <c r="J1229" i="1"/>
  <c r="K1229" i="1"/>
  <c r="L1229" i="1"/>
  <c r="M1229" i="1"/>
  <c r="J1230" i="1"/>
  <c r="K1230" i="1"/>
  <c r="L1230" i="1"/>
  <c r="M1230" i="1"/>
  <c r="J1231" i="1"/>
  <c r="K1231" i="1"/>
  <c r="L1231" i="1"/>
  <c r="M1231" i="1"/>
  <c r="J1232" i="1"/>
  <c r="K1232" i="1"/>
  <c r="L1232" i="1"/>
  <c r="M1232" i="1"/>
  <c r="J1233" i="1"/>
  <c r="K1233" i="1"/>
  <c r="L1233" i="1"/>
  <c r="M1233" i="1"/>
  <c r="J1234" i="1"/>
  <c r="K1234" i="1"/>
  <c r="L1234" i="1"/>
  <c r="M1234" i="1"/>
  <c r="J1235" i="1"/>
  <c r="K1235" i="1"/>
  <c r="L1235" i="1"/>
  <c r="M1235" i="1"/>
  <c r="J1236" i="1"/>
  <c r="K1236" i="1"/>
  <c r="L1236" i="1"/>
  <c r="M1236" i="1"/>
  <c r="J1237" i="1"/>
  <c r="K1237" i="1"/>
  <c r="L1237" i="1"/>
  <c r="M1237" i="1"/>
  <c r="J1238" i="1"/>
  <c r="K1238" i="1"/>
  <c r="L1238" i="1"/>
  <c r="M1238" i="1"/>
  <c r="J1239" i="1"/>
  <c r="K1239" i="1"/>
  <c r="L1239" i="1"/>
  <c r="M1239" i="1"/>
  <c r="J1240" i="1"/>
  <c r="K1240" i="1"/>
  <c r="L1240" i="1"/>
  <c r="M1240" i="1"/>
  <c r="J1241" i="1"/>
  <c r="K1241" i="1"/>
  <c r="L1241" i="1"/>
  <c r="M1241" i="1"/>
  <c r="J1242" i="1"/>
  <c r="K1242" i="1"/>
  <c r="L1242" i="1"/>
  <c r="M1242" i="1"/>
  <c r="J1243" i="1"/>
  <c r="K1243" i="1"/>
  <c r="L1243" i="1"/>
  <c r="M1243" i="1"/>
  <c r="J1244" i="1"/>
  <c r="K1244" i="1"/>
  <c r="L1244" i="1"/>
  <c r="M1244" i="1"/>
  <c r="J1245" i="1"/>
  <c r="K1245" i="1"/>
  <c r="L1245" i="1"/>
  <c r="M1245" i="1"/>
  <c r="J1246" i="1"/>
  <c r="K1246" i="1"/>
  <c r="L1246" i="1"/>
  <c r="M1246" i="1"/>
  <c r="J1247" i="1"/>
  <c r="K1247" i="1"/>
  <c r="L1247" i="1"/>
  <c r="M1247" i="1"/>
  <c r="J1248" i="1"/>
  <c r="K1248" i="1"/>
  <c r="L1248" i="1"/>
  <c r="M1248" i="1"/>
  <c r="J1249" i="1"/>
  <c r="K1249" i="1"/>
  <c r="L1249" i="1"/>
  <c r="M1249" i="1"/>
  <c r="J1250" i="1"/>
  <c r="K1250" i="1"/>
  <c r="L1250" i="1"/>
  <c r="M1250" i="1"/>
  <c r="J1251" i="1"/>
  <c r="K1251" i="1"/>
  <c r="L1251" i="1"/>
  <c r="M1251" i="1"/>
  <c r="J1252" i="1"/>
  <c r="K1252" i="1"/>
  <c r="L1252" i="1"/>
  <c r="M1252" i="1"/>
  <c r="J1253" i="1"/>
  <c r="K1253" i="1"/>
  <c r="L1253" i="1"/>
  <c r="M1253" i="1"/>
  <c r="J1254" i="1"/>
  <c r="K1254" i="1"/>
  <c r="L1254" i="1"/>
  <c r="M1254" i="1"/>
  <c r="J1255" i="1"/>
  <c r="K1255" i="1"/>
  <c r="L1255" i="1"/>
  <c r="M1255" i="1"/>
  <c r="J1256" i="1"/>
  <c r="K1256" i="1"/>
  <c r="L1256" i="1"/>
  <c r="M1256" i="1"/>
  <c r="J1257" i="1"/>
  <c r="K1257" i="1"/>
  <c r="L1257" i="1"/>
  <c r="M1257" i="1"/>
  <c r="J1258" i="1"/>
  <c r="K1258" i="1"/>
  <c r="L1258" i="1"/>
  <c r="M1258" i="1"/>
  <c r="J1259" i="1"/>
  <c r="K1259" i="1"/>
  <c r="L1259" i="1"/>
  <c r="M1259" i="1"/>
  <c r="J1260" i="1"/>
  <c r="K1260" i="1"/>
  <c r="L1260" i="1"/>
  <c r="M1260" i="1"/>
  <c r="J1261" i="1"/>
  <c r="K1261" i="1"/>
  <c r="L1261" i="1"/>
  <c r="M1261" i="1"/>
  <c r="J1262" i="1"/>
  <c r="K1262" i="1"/>
  <c r="L1262" i="1"/>
  <c r="M1262" i="1"/>
  <c r="J1263" i="1"/>
  <c r="K1263" i="1"/>
  <c r="L1263" i="1"/>
  <c r="M1263" i="1"/>
  <c r="J1264" i="1"/>
  <c r="K1264" i="1"/>
  <c r="L1264" i="1"/>
  <c r="M1264" i="1"/>
  <c r="J1265" i="1"/>
  <c r="K1265" i="1"/>
  <c r="L1265" i="1"/>
  <c r="M1265" i="1"/>
  <c r="J1266" i="1"/>
  <c r="K1266" i="1"/>
  <c r="L1266" i="1"/>
  <c r="M1266" i="1"/>
  <c r="J1267" i="1"/>
  <c r="K1267" i="1"/>
  <c r="L1267" i="1"/>
  <c r="M1267" i="1"/>
  <c r="J1268" i="1"/>
  <c r="K1268" i="1"/>
  <c r="L1268" i="1"/>
  <c r="M1268" i="1"/>
  <c r="J1269" i="1"/>
  <c r="K1269" i="1"/>
  <c r="L1269" i="1"/>
  <c r="M1269" i="1"/>
  <c r="J1270" i="1"/>
  <c r="K1270" i="1"/>
  <c r="L1270" i="1"/>
  <c r="M1270" i="1"/>
  <c r="J1271" i="1"/>
  <c r="K1271" i="1"/>
  <c r="L1271" i="1"/>
  <c r="M1271" i="1"/>
  <c r="J1272" i="1"/>
  <c r="K1272" i="1"/>
  <c r="L1272" i="1"/>
  <c r="M1272" i="1"/>
  <c r="J1273" i="1"/>
  <c r="K1273" i="1"/>
  <c r="L1273" i="1"/>
  <c r="M1273" i="1"/>
  <c r="J1274" i="1"/>
  <c r="K1274" i="1"/>
  <c r="L1274" i="1"/>
  <c r="M1274" i="1"/>
  <c r="J1275" i="1"/>
  <c r="K1275" i="1"/>
  <c r="L1275" i="1"/>
  <c r="M1275" i="1"/>
  <c r="J1276" i="1"/>
  <c r="K1276" i="1"/>
  <c r="L1276" i="1"/>
  <c r="M1276" i="1"/>
  <c r="J1277" i="1"/>
  <c r="K1277" i="1"/>
  <c r="L1277" i="1"/>
  <c r="M1277" i="1"/>
  <c r="J1278" i="1"/>
  <c r="K1278" i="1"/>
  <c r="L1278" i="1"/>
  <c r="M1278" i="1"/>
  <c r="J1279" i="1"/>
  <c r="K1279" i="1"/>
  <c r="L1279" i="1"/>
  <c r="M1279" i="1"/>
  <c r="J1280" i="1"/>
  <c r="K1280" i="1"/>
  <c r="L1280" i="1"/>
  <c r="M1280" i="1"/>
  <c r="J1281" i="1"/>
  <c r="K1281" i="1"/>
  <c r="L1281" i="1"/>
  <c r="M1281" i="1"/>
  <c r="J1282" i="1"/>
  <c r="K1282" i="1"/>
  <c r="L1282" i="1"/>
  <c r="M1282" i="1"/>
  <c r="J1283" i="1"/>
  <c r="K1283" i="1"/>
  <c r="L1283" i="1"/>
  <c r="M1283" i="1"/>
  <c r="J1284" i="1"/>
  <c r="K1284" i="1"/>
  <c r="L1284" i="1"/>
  <c r="M1284" i="1"/>
  <c r="J1285" i="1"/>
  <c r="K1285" i="1"/>
  <c r="L1285" i="1"/>
  <c r="M1285" i="1"/>
  <c r="J1286" i="1"/>
  <c r="K1286" i="1"/>
  <c r="L1286" i="1"/>
  <c r="M1286" i="1"/>
  <c r="J1287" i="1"/>
  <c r="K1287" i="1"/>
  <c r="L1287" i="1"/>
  <c r="M1287" i="1"/>
  <c r="J1288" i="1"/>
  <c r="K1288" i="1"/>
  <c r="L1288" i="1"/>
  <c r="M1288" i="1"/>
  <c r="J1289" i="1"/>
  <c r="K1289" i="1"/>
  <c r="L1289" i="1"/>
  <c r="M1289" i="1"/>
  <c r="J1290" i="1"/>
  <c r="K1290" i="1"/>
  <c r="L1290" i="1"/>
  <c r="M1290" i="1"/>
  <c r="J1291" i="1"/>
  <c r="K1291" i="1"/>
  <c r="L1291" i="1"/>
  <c r="M1291" i="1"/>
  <c r="J1292" i="1"/>
  <c r="K1292" i="1"/>
  <c r="L1292" i="1"/>
  <c r="M1292" i="1"/>
  <c r="J1293" i="1"/>
  <c r="K1293" i="1"/>
  <c r="L1293" i="1"/>
  <c r="M1293" i="1"/>
  <c r="J1294" i="1"/>
  <c r="K1294" i="1"/>
  <c r="L1294" i="1"/>
  <c r="M1294" i="1"/>
  <c r="J1295" i="1"/>
  <c r="K1295" i="1"/>
  <c r="L1295" i="1"/>
  <c r="M1295" i="1"/>
  <c r="J1296" i="1"/>
  <c r="K1296" i="1"/>
  <c r="L1296" i="1"/>
  <c r="M1296" i="1"/>
  <c r="J1297" i="1"/>
  <c r="K1297" i="1"/>
  <c r="L1297" i="1"/>
  <c r="M1297" i="1"/>
  <c r="J1298" i="1"/>
  <c r="K1298" i="1"/>
  <c r="L1298" i="1"/>
  <c r="M1298" i="1"/>
  <c r="J1299" i="1"/>
  <c r="K1299" i="1"/>
  <c r="L1299" i="1"/>
  <c r="M1299" i="1"/>
  <c r="J1300" i="1"/>
  <c r="K1300" i="1"/>
  <c r="L1300" i="1"/>
  <c r="M1300" i="1"/>
  <c r="J1301" i="1"/>
  <c r="K1301" i="1"/>
  <c r="L1301" i="1"/>
  <c r="M1301" i="1"/>
  <c r="J1302" i="1"/>
  <c r="K1302" i="1"/>
  <c r="L1302" i="1"/>
  <c r="M1302" i="1"/>
  <c r="J1303" i="1"/>
  <c r="K1303" i="1"/>
  <c r="L1303" i="1"/>
  <c r="M1303" i="1"/>
  <c r="J1304" i="1"/>
  <c r="K1304" i="1"/>
  <c r="L1304" i="1"/>
  <c r="M1304" i="1"/>
  <c r="J1305" i="1"/>
  <c r="K1305" i="1"/>
  <c r="L1305" i="1"/>
  <c r="M1305" i="1"/>
  <c r="J1306" i="1"/>
  <c r="K1306" i="1"/>
  <c r="L1306" i="1"/>
  <c r="M1306" i="1"/>
  <c r="J1307" i="1"/>
  <c r="K1307" i="1"/>
  <c r="L1307" i="1"/>
  <c r="M1307" i="1"/>
  <c r="J1308" i="1"/>
  <c r="K1308" i="1"/>
  <c r="L1308" i="1"/>
  <c r="M1308" i="1"/>
  <c r="J1309" i="1"/>
  <c r="K1309" i="1"/>
  <c r="L1309" i="1"/>
  <c r="M1309" i="1"/>
  <c r="J1310" i="1"/>
  <c r="K1310" i="1"/>
  <c r="L1310" i="1"/>
  <c r="M1310" i="1"/>
  <c r="J1311" i="1"/>
  <c r="K1311" i="1"/>
  <c r="L1311" i="1"/>
  <c r="M1311" i="1"/>
  <c r="J1312" i="1"/>
  <c r="K1312" i="1"/>
  <c r="L1312" i="1"/>
  <c r="M1312" i="1"/>
  <c r="J1313" i="1"/>
  <c r="K1313" i="1"/>
  <c r="L1313" i="1"/>
  <c r="M1313" i="1"/>
  <c r="J1314" i="1"/>
  <c r="K1314" i="1"/>
  <c r="L1314" i="1"/>
  <c r="M1314" i="1"/>
  <c r="J1315" i="1"/>
  <c r="K1315" i="1"/>
  <c r="L1315" i="1"/>
  <c r="M1315" i="1"/>
  <c r="J1316" i="1"/>
  <c r="K1316" i="1"/>
  <c r="L1316" i="1"/>
  <c r="M1316" i="1"/>
  <c r="J1317" i="1"/>
  <c r="K1317" i="1"/>
  <c r="L1317" i="1"/>
  <c r="M1317" i="1"/>
  <c r="J1318" i="1"/>
  <c r="K1318" i="1"/>
  <c r="L1318" i="1"/>
  <c r="M1318" i="1"/>
  <c r="J1319" i="1"/>
  <c r="K1319" i="1"/>
  <c r="L1319" i="1"/>
  <c r="M1319" i="1"/>
  <c r="J1320" i="1"/>
  <c r="K1320" i="1"/>
  <c r="L1320" i="1"/>
  <c r="M1320" i="1"/>
  <c r="J1321" i="1"/>
  <c r="K1321" i="1"/>
  <c r="L1321" i="1"/>
  <c r="M1321" i="1"/>
  <c r="J1322" i="1"/>
  <c r="K1322" i="1"/>
  <c r="L1322" i="1"/>
  <c r="M1322" i="1"/>
  <c r="J1323" i="1"/>
  <c r="K1323" i="1"/>
  <c r="L1323" i="1"/>
  <c r="M1323" i="1"/>
  <c r="J1324" i="1"/>
  <c r="K1324" i="1"/>
  <c r="L1324" i="1"/>
  <c r="M1324" i="1"/>
  <c r="J1325" i="1"/>
  <c r="K1325" i="1"/>
  <c r="L1325" i="1"/>
  <c r="M1325" i="1"/>
  <c r="J1326" i="1"/>
  <c r="K1326" i="1"/>
  <c r="L1326" i="1"/>
  <c r="M1326" i="1"/>
  <c r="J1327" i="1"/>
  <c r="K1327" i="1"/>
  <c r="L1327" i="1"/>
  <c r="M1327" i="1"/>
  <c r="J1328" i="1"/>
  <c r="K1328" i="1"/>
  <c r="L1328" i="1"/>
  <c r="M1328" i="1"/>
  <c r="J1329" i="1"/>
  <c r="K1329" i="1"/>
  <c r="L1329" i="1"/>
  <c r="M1329" i="1"/>
  <c r="J1330" i="1"/>
  <c r="K1330" i="1"/>
  <c r="L1330" i="1"/>
  <c r="M1330" i="1"/>
  <c r="J1331" i="1"/>
  <c r="K1331" i="1"/>
  <c r="L1331" i="1"/>
  <c r="M1331" i="1"/>
  <c r="J1332" i="1"/>
  <c r="K1332" i="1"/>
  <c r="L1332" i="1"/>
  <c r="M1332" i="1"/>
  <c r="J1333" i="1"/>
  <c r="K1333" i="1"/>
  <c r="L1333" i="1"/>
  <c r="M1333" i="1"/>
  <c r="J1334" i="1"/>
  <c r="K1334" i="1"/>
  <c r="L1334" i="1"/>
  <c r="M1334" i="1"/>
  <c r="J1335" i="1"/>
  <c r="K1335" i="1"/>
  <c r="L1335" i="1"/>
  <c r="M1335" i="1"/>
  <c r="J1336" i="1"/>
  <c r="K1336" i="1"/>
  <c r="L1336" i="1"/>
  <c r="M1336" i="1"/>
  <c r="J1337" i="1"/>
  <c r="K1337" i="1"/>
  <c r="L1337" i="1"/>
  <c r="M1337" i="1"/>
  <c r="J1338" i="1"/>
  <c r="K1338" i="1"/>
  <c r="L1338" i="1"/>
  <c r="M1338" i="1"/>
  <c r="J1339" i="1"/>
  <c r="K1339" i="1"/>
  <c r="L1339" i="1"/>
  <c r="M1339" i="1"/>
  <c r="J1340" i="1"/>
  <c r="K1340" i="1"/>
  <c r="L1340" i="1"/>
  <c r="M1340" i="1"/>
  <c r="J1341" i="1"/>
  <c r="K1341" i="1"/>
  <c r="L1341" i="1"/>
  <c r="M1341" i="1"/>
  <c r="J1342" i="1"/>
  <c r="K1342" i="1"/>
  <c r="L1342" i="1"/>
  <c r="M1342" i="1"/>
  <c r="J1343" i="1"/>
  <c r="K1343" i="1"/>
  <c r="L1343" i="1"/>
  <c r="M1343" i="1"/>
  <c r="J1344" i="1"/>
  <c r="K1344" i="1"/>
  <c r="L1344" i="1"/>
  <c r="M1344" i="1"/>
  <c r="J1345" i="1"/>
  <c r="K1345" i="1"/>
  <c r="L1345" i="1"/>
  <c r="M1345" i="1"/>
  <c r="J1346" i="1"/>
  <c r="K1346" i="1"/>
  <c r="L1346" i="1"/>
  <c r="M1346" i="1"/>
  <c r="J1347" i="1"/>
  <c r="K1347" i="1"/>
  <c r="L1347" i="1"/>
  <c r="M1347" i="1"/>
  <c r="J1348" i="1"/>
  <c r="K1348" i="1"/>
  <c r="L1348" i="1"/>
  <c r="M1348" i="1"/>
  <c r="J1349" i="1"/>
  <c r="K1349" i="1"/>
  <c r="L1349" i="1"/>
  <c r="M1349" i="1"/>
  <c r="J1350" i="1"/>
  <c r="K1350" i="1"/>
  <c r="L1350" i="1"/>
  <c r="M1350" i="1"/>
  <c r="J1351" i="1"/>
  <c r="K1351" i="1"/>
  <c r="L1351" i="1"/>
  <c r="M1351" i="1"/>
  <c r="J1352" i="1"/>
  <c r="K1352" i="1"/>
  <c r="L1352" i="1"/>
  <c r="M1352" i="1"/>
  <c r="J1353" i="1"/>
  <c r="K1353" i="1"/>
  <c r="L1353" i="1"/>
  <c r="M1353" i="1"/>
  <c r="J1354" i="1"/>
  <c r="K1354" i="1"/>
  <c r="L1354" i="1"/>
  <c r="M1354" i="1"/>
  <c r="J1355" i="1"/>
  <c r="K1355" i="1"/>
  <c r="L1355" i="1"/>
  <c r="M1355" i="1"/>
  <c r="J1356" i="1"/>
  <c r="K1356" i="1"/>
  <c r="L1356" i="1"/>
  <c r="M1356" i="1"/>
  <c r="J1357" i="1"/>
  <c r="K1357" i="1"/>
  <c r="L1357" i="1"/>
  <c r="M1357" i="1"/>
  <c r="J1358" i="1"/>
  <c r="K1358" i="1"/>
  <c r="L1358" i="1"/>
  <c r="M1358" i="1"/>
  <c r="J1359" i="1"/>
  <c r="K1359" i="1"/>
  <c r="L1359" i="1"/>
  <c r="M1359" i="1"/>
  <c r="J1360" i="1"/>
  <c r="K1360" i="1"/>
  <c r="L1360" i="1"/>
  <c r="M1360" i="1"/>
  <c r="J1361" i="1"/>
  <c r="K1361" i="1"/>
  <c r="L1361" i="1"/>
  <c r="M1361" i="1"/>
  <c r="J1362" i="1"/>
  <c r="K1362" i="1"/>
  <c r="L1362" i="1"/>
  <c r="M1362" i="1"/>
  <c r="J1363" i="1"/>
  <c r="K1363" i="1"/>
  <c r="L1363" i="1"/>
  <c r="M1363" i="1"/>
  <c r="J1364" i="1"/>
  <c r="K1364" i="1"/>
  <c r="L1364" i="1"/>
  <c r="M1364" i="1"/>
  <c r="J1365" i="1"/>
  <c r="K1365" i="1"/>
  <c r="L1365" i="1"/>
  <c r="M1365" i="1"/>
  <c r="J1366" i="1"/>
  <c r="K1366" i="1"/>
  <c r="L1366" i="1"/>
  <c r="M1366" i="1"/>
  <c r="J1367" i="1"/>
  <c r="K1367" i="1"/>
  <c r="L1367" i="1"/>
  <c r="M1367" i="1"/>
  <c r="J1368" i="1"/>
  <c r="K1368" i="1"/>
  <c r="L1368" i="1"/>
  <c r="M1368" i="1"/>
  <c r="J1369" i="1"/>
  <c r="K1369" i="1"/>
  <c r="L1369" i="1"/>
  <c r="M1369" i="1"/>
  <c r="J1370" i="1"/>
  <c r="K1370" i="1"/>
  <c r="L1370" i="1"/>
  <c r="M1370" i="1"/>
  <c r="J1371" i="1"/>
  <c r="K1371" i="1"/>
  <c r="L1371" i="1"/>
  <c r="M1371" i="1"/>
  <c r="J1372" i="1"/>
  <c r="K1372" i="1"/>
  <c r="L1372" i="1"/>
  <c r="M1372" i="1"/>
  <c r="J1373" i="1"/>
  <c r="K1373" i="1"/>
  <c r="L1373" i="1"/>
  <c r="M1373" i="1"/>
  <c r="J1374" i="1"/>
  <c r="K1374" i="1"/>
  <c r="L1374" i="1"/>
  <c r="M1374" i="1"/>
  <c r="J1375" i="1"/>
  <c r="K1375" i="1"/>
  <c r="L1375" i="1"/>
  <c r="M1375" i="1"/>
  <c r="J1376" i="1"/>
  <c r="K1376" i="1"/>
  <c r="L1376" i="1"/>
  <c r="M1376" i="1"/>
  <c r="J1377" i="1"/>
  <c r="K1377" i="1"/>
  <c r="L1377" i="1"/>
  <c r="M1377" i="1"/>
  <c r="J1378" i="1"/>
  <c r="K1378" i="1"/>
  <c r="L1378" i="1"/>
  <c r="M1378" i="1"/>
  <c r="J1379" i="1"/>
  <c r="K1379" i="1"/>
  <c r="L1379" i="1"/>
  <c r="M1379" i="1"/>
  <c r="J1380" i="1"/>
  <c r="K1380" i="1"/>
  <c r="L1380" i="1"/>
  <c r="M1380" i="1"/>
  <c r="J1381" i="1"/>
  <c r="K1381" i="1"/>
  <c r="L1381" i="1"/>
  <c r="M1381" i="1"/>
  <c r="J1382" i="1"/>
  <c r="K1382" i="1"/>
  <c r="L1382" i="1"/>
  <c r="M1382" i="1"/>
  <c r="J1383" i="1"/>
  <c r="K1383" i="1"/>
  <c r="L1383" i="1"/>
  <c r="M1383" i="1"/>
  <c r="J1384" i="1"/>
  <c r="K1384" i="1"/>
  <c r="L1384" i="1"/>
  <c r="M1384" i="1"/>
  <c r="J1385" i="1"/>
  <c r="K1385" i="1"/>
  <c r="L1385" i="1"/>
  <c r="M1385" i="1"/>
  <c r="J1386" i="1"/>
  <c r="K1386" i="1"/>
  <c r="L1386" i="1"/>
  <c r="M1386" i="1"/>
  <c r="J1387" i="1"/>
  <c r="K1387" i="1"/>
  <c r="L1387" i="1"/>
  <c r="M1387" i="1"/>
  <c r="J1388" i="1"/>
  <c r="K1388" i="1"/>
  <c r="L1388" i="1"/>
  <c r="M1388" i="1"/>
  <c r="J1389" i="1"/>
  <c r="K1389" i="1"/>
  <c r="L1389" i="1"/>
  <c r="M1389" i="1"/>
  <c r="J1390" i="1"/>
  <c r="K1390" i="1"/>
  <c r="L1390" i="1"/>
  <c r="M1390" i="1"/>
  <c r="J1391" i="1"/>
  <c r="K1391" i="1"/>
  <c r="L1391" i="1"/>
  <c r="M1391" i="1"/>
  <c r="J1392" i="1"/>
  <c r="K1392" i="1"/>
  <c r="L1392" i="1"/>
  <c r="M1392" i="1"/>
  <c r="J1393" i="1"/>
  <c r="K1393" i="1"/>
  <c r="L1393" i="1"/>
  <c r="M1393" i="1"/>
  <c r="J1394" i="1"/>
  <c r="K1394" i="1"/>
  <c r="L1394" i="1"/>
  <c r="M1394" i="1"/>
  <c r="J1395" i="1"/>
  <c r="K1395" i="1"/>
  <c r="L1395" i="1"/>
  <c r="M1395" i="1"/>
  <c r="J1396" i="1"/>
  <c r="K1396" i="1"/>
  <c r="L1396" i="1"/>
  <c r="M1396" i="1"/>
  <c r="J1397" i="1"/>
  <c r="K1397" i="1"/>
  <c r="L1397" i="1"/>
  <c r="M1397" i="1"/>
  <c r="J1398" i="1"/>
  <c r="K1398" i="1"/>
  <c r="L1398" i="1"/>
  <c r="M1398" i="1"/>
  <c r="J1399" i="1"/>
  <c r="K1399" i="1"/>
  <c r="L1399" i="1"/>
  <c r="M1399" i="1"/>
  <c r="J1400" i="1"/>
  <c r="K1400" i="1"/>
  <c r="L1400" i="1"/>
  <c r="M1400" i="1"/>
  <c r="J1401" i="1"/>
  <c r="K1401" i="1"/>
  <c r="L1401" i="1"/>
  <c r="M1401" i="1"/>
  <c r="J1402" i="1"/>
  <c r="K1402" i="1"/>
  <c r="L1402" i="1"/>
  <c r="M1402" i="1"/>
  <c r="J1403" i="1"/>
  <c r="K1403" i="1"/>
  <c r="L1403" i="1"/>
  <c r="M1403" i="1"/>
  <c r="J1404" i="1"/>
  <c r="K1404" i="1"/>
  <c r="L1404" i="1"/>
  <c r="M1404" i="1"/>
  <c r="J1405" i="1"/>
  <c r="K1405" i="1"/>
  <c r="L1405" i="1"/>
  <c r="M1405" i="1"/>
  <c r="J1406" i="1"/>
  <c r="K1406" i="1"/>
  <c r="L1406" i="1"/>
  <c r="M1406" i="1"/>
  <c r="J1407" i="1"/>
  <c r="K1407" i="1"/>
  <c r="L1407" i="1"/>
  <c r="M1407" i="1"/>
  <c r="J1408" i="1"/>
  <c r="K1408" i="1"/>
  <c r="L1408" i="1"/>
  <c r="M1408" i="1"/>
  <c r="J1409" i="1"/>
  <c r="K1409" i="1"/>
  <c r="L1409" i="1"/>
  <c r="M1409" i="1"/>
  <c r="J1410" i="1"/>
  <c r="K1410" i="1"/>
  <c r="L1410" i="1"/>
  <c r="M1410" i="1"/>
  <c r="J1411" i="1"/>
  <c r="K1411" i="1"/>
  <c r="L1411" i="1"/>
  <c r="M1411" i="1"/>
  <c r="J1412" i="1"/>
  <c r="K1412" i="1"/>
  <c r="L1412" i="1"/>
  <c r="M1412" i="1"/>
  <c r="J1413" i="1"/>
  <c r="K1413" i="1"/>
  <c r="L1413" i="1"/>
  <c r="M1413" i="1"/>
  <c r="J1414" i="1"/>
  <c r="K1414" i="1"/>
  <c r="L1414" i="1"/>
  <c r="M1414" i="1"/>
  <c r="J1415" i="1"/>
  <c r="K1415" i="1"/>
  <c r="L1415" i="1"/>
  <c r="M1415" i="1"/>
  <c r="J1416" i="1"/>
  <c r="K1416" i="1"/>
  <c r="L1416" i="1"/>
  <c r="M1416" i="1"/>
  <c r="J1417" i="1"/>
  <c r="K1417" i="1"/>
  <c r="L1417" i="1"/>
  <c r="M1417" i="1"/>
  <c r="J1418" i="1"/>
  <c r="K1418" i="1"/>
  <c r="L1418" i="1"/>
  <c r="M1418" i="1"/>
  <c r="J1419" i="1"/>
  <c r="K1419" i="1"/>
  <c r="L1419" i="1"/>
  <c r="M1419" i="1"/>
  <c r="J1420" i="1"/>
  <c r="K1420" i="1"/>
  <c r="L1420" i="1"/>
  <c r="M1420" i="1"/>
  <c r="J1421" i="1"/>
  <c r="K1421" i="1"/>
  <c r="L1421" i="1"/>
  <c r="M1421" i="1"/>
  <c r="J1422" i="1"/>
  <c r="K1422" i="1"/>
  <c r="L1422" i="1"/>
  <c r="M1422" i="1"/>
  <c r="J1423" i="1"/>
  <c r="K1423" i="1"/>
  <c r="L1423" i="1"/>
  <c r="M1423" i="1"/>
  <c r="J1424" i="1"/>
  <c r="K1424" i="1"/>
  <c r="L1424" i="1"/>
  <c r="M1424" i="1"/>
  <c r="J1425" i="1"/>
  <c r="K1425" i="1"/>
  <c r="L1425" i="1"/>
  <c r="M1425" i="1"/>
  <c r="J1426" i="1"/>
  <c r="K1426" i="1"/>
  <c r="L1426" i="1"/>
  <c r="M1426" i="1"/>
  <c r="J1427" i="1"/>
  <c r="K1427" i="1"/>
  <c r="L1427" i="1"/>
  <c r="M1427" i="1"/>
  <c r="J1428" i="1"/>
  <c r="K1428" i="1"/>
  <c r="L1428" i="1"/>
  <c r="M1428" i="1"/>
  <c r="J1429" i="1"/>
  <c r="K1429" i="1"/>
  <c r="L1429" i="1"/>
  <c r="M1429" i="1"/>
  <c r="J1430" i="1"/>
  <c r="K1430" i="1"/>
  <c r="L1430" i="1"/>
  <c r="M1430" i="1"/>
  <c r="J1431" i="1"/>
  <c r="K1431" i="1"/>
  <c r="L1431" i="1"/>
  <c r="M1431" i="1"/>
  <c r="J1432" i="1"/>
  <c r="K1432" i="1"/>
  <c r="L1432" i="1"/>
  <c r="M1432" i="1"/>
  <c r="J1433" i="1"/>
  <c r="K1433" i="1"/>
  <c r="L1433" i="1"/>
  <c r="M1433" i="1"/>
  <c r="J1434" i="1"/>
  <c r="K1434" i="1"/>
  <c r="L1434" i="1"/>
  <c r="M1434" i="1"/>
  <c r="J1435" i="1"/>
  <c r="K1435" i="1"/>
  <c r="L1435" i="1"/>
  <c r="M1435" i="1"/>
  <c r="J1436" i="1"/>
  <c r="K1436" i="1"/>
  <c r="L1436" i="1"/>
  <c r="M1436" i="1"/>
  <c r="J1437" i="1"/>
  <c r="K1437" i="1"/>
  <c r="L1437" i="1"/>
  <c r="M1437" i="1"/>
  <c r="J1438" i="1"/>
  <c r="K1438" i="1"/>
  <c r="L1438" i="1"/>
  <c r="M1438" i="1"/>
  <c r="J1439" i="1"/>
  <c r="K1439" i="1"/>
  <c r="L1439" i="1"/>
  <c r="M1439" i="1"/>
  <c r="J1440" i="1"/>
  <c r="K1440" i="1"/>
  <c r="L1440" i="1"/>
  <c r="M1440" i="1"/>
  <c r="J1441" i="1"/>
  <c r="K1441" i="1"/>
  <c r="L1441" i="1"/>
  <c r="M1441" i="1"/>
  <c r="J1442" i="1"/>
  <c r="K1442" i="1"/>
  <c r="L1442" i="1"/>
  <c r="M1442" i="1"/>
  <c r="J1443" i="1"/>
  <c r="K1443" i="1"/>
  <c r="L1443" i="1"/>
  <c r="M1443" i="1"/>
  <c r="J1444" i="1"/>
  <c r="K1444" i="1"/>
  <c r="L1444" i="1"/>
  <c r="M1444" i="1"/>
  <c r="J1445" i="1"/>
  <c r="K1445" i="1"/>
  <c r="L1445" i="1"/>
  <c r="M1445" i="1"/>
  <c r="J1446" i="1"/>
  <c r="K1446" i="1"/>
  <c r="L1446" i="1"/>
  <c r="M1446" i="1"/>
  <c r="J1447" i="1"/>
  <c r="K1447" i="1"/>
  <c r="L1447" i="1"/>
  <c r="M1447" i="1"/>
  <c r="J1448" i="1"/>
  <c r="K1448" i="1"/>
  <c r="L1448" i="1"/>
  <c r="M1448" i="1"/>
  <c r="J1449" i="1"/>
  <c r="K1449" i="1"/>
  <c r="L1449" i="1"/>
  <c r="M1449" i="1"/>
  <c r="J1450" i="1"/>
  <c r="K1450" i="1"/>
  <c r="L1450" i="1"/>
  <c r="M1450" i="1"/>
  <c r="J1451" i="1"/>
  <c r="K1451" i="1"/>
  <c r="L1451" i="1"/>
  <c r="M1451" i="1"/>
  <c r="J1452" i="1"/>
  <c r="K1452" i="1"/>
  <c r="L1452" i="1"/>
  <c r="M1452" i="1"/>
  <c r="J1453" i="1"/>
  <c r="K1453" i="1"/>
  <c r="L1453" i="1"/>
  <c r="M1453" i="1"/>
  <c r="J1454" i="1"/>
  <c r="K1454" i="1"/>
  <c r="L1454" i="1"/>
  <c r="M1454" i="1"/>
  <c r="J1455" i="1"/>
  <c r="K1455" i="1"/>
  <c r="L1455" i="1"/>
  <c r="M1455" i="1"/>
  <c r="J1456" i="1"/>
  <c r="K1456" i="1"/>
  <c r="L1456" i="1"/>
  <c r="M1456" i="1"/>
  <c r="J1457" i="1"/>
  <c r="K1457" i="1"/>
  <c r="L1457" i="1"/>
  <c r="M1457" i="1"/>
  <c r="J1458" i="1"/>
  <c r="K1458" i="1"/>
  <c r="L1458" i="1"/>
  <c r="M1458" i="1"/>
  <c r="J1459" i="1"/>
  <c r="K1459" i="1"/>
  <c r="L1459" i="1"/>
  <c r="M1459" i="1"/>
  <c r="J1460" i="1"/>
  <c r="K1460" i="1"/>
  <c r="L1460" i="1"/>
  <c r="M1460" i="1"/>
  <c r="J1461" i="1"/>
  <c r="K1461" i="1"/>
  <c r="L1461" i="1"/>
  <c r="M1461" i="1"/>
  <c r="J1462" i="1"/>
  <c r="K1462" i="1"/>
  <c r="L1462" i="1"/>
  <c r="M1462" i="1"/>
  <c r="J1463" i="1"/>
  <c r="K1463" i="1"/>
  <c r="L1463" i="1"/>
  <c r="M1463" i="1"/>
  <c r="J1464" i="1"/>
  <c r="K1464" i="1"/>
  <c r="L1464" i="1"/>
  <c r="M1464" i="1"/>
  <c r="J1465" i="1"/>
  <c r="K1465" i="1"/>
  <c r="L1465" i="1"/>
  <c r="M1465" i="1"/>
  <c r="J1466" i="1"/>
  <c r="K1466" i="1"/>
  <c r="L1466" i="1"/>
  <c r="M1466" i="1"/>
  <c r="J1467" i="1"/>
  <c r="K1467" i="1"/>
  <c r="L1467" i="1"/>
  <c r="M1467" i="1"/>
  <c r="J1468" i="1"/>
  <c r="K1468" i="1"/>
  <c r="L1468" i="1"/>
  <c r="M1468" i="1"/>
  <c r="J1469" i="1"/>
  <c r="K1469" i="1"/>
  <c r="L1469" i="1"/>
  <c r="M1469" i="1"/>
  <c r="J1470" i="1"/>
  <c r="K1470" i="1"/>
  <c r="L1470" i="1"/>
  <c r="M1470" i="1"/>
  <c r="J1471" i="1"/>
  <c r="K1471" i="1"/>
  <c r="L1471" i="1"/>
  <c r="M1471" i="1"/>
  <c r="J1472" i="1"/>
  <c r="K1472" i="1"/>
  <c r="L1472" i="1"/>
  <c r="M1472" i="1"/>
  <c r="J1473" i="1"/>
  <c r="K1473" i="1"/>
  <c r="L1473" i="1"/>
  <c r="M1473" i="1"/>
  <c r="J1474" i="1"/>
  <c r="K1474" i="1"/>
  <c r="L1474" i="1"/>
  <c r="M1474" i="1"/>
  <c r="J1475" i="1"/>
  <c r="K1475" i="1"/>
  <c r="L1475" i="1"/>
  <c r="M1475" i="1"/>
  <c r="J1476" i="1"/>
  <c r="K1476" i="1"/>
  <c r="L1476" i="1"/>
  <c r="M1476" i="1"/>
  <c r="J1477" i="1"/>
  <c r="K1477" i="1"/>
  <c r="L1477" i="1"/>
  <c r="M1477" i="1"/>
  <c r="J1478" i="1"/>
  <c r="K1478" i="1"/>
  <c r="L1478" i="1"/>
  <c r="M1478" i="1"/>
  <c r="J1479" i="1"/>
  <c r="K1479" i="1"/>
  <c r="L1479" i="1"/>
  <c r="M1479" i="1"/>
  <c r="J1480" i="1"/>
  <c r="K1480" i="1"/>
  <c r="L1480" i="1"/>
  <c r="M1480" i="1"/>
  <c r="J1481" i="1"/>
  <c r="K1481" i="1"/>
  <c r="L1481" i="1"/>
  <c r="M1481" i="1"/>
  <c r="J1482" i="1"/>
  <c r="K1482" i="1"/>
  <c r="L1482" i="1"/>
  <c r="M1482" i="1"/>
  <c r="J1483" i="1"/>
  <c r="K1483" i="1"/>
  <c r="L1483" i="1"/>
  <c r="M1483" i="1"/>
  <c r="J1484" i="1"/>
  <c r="K1484" i="1"/>
  <c r="L1484" i="1"/>
  <c r="M1484" i="1"/>
  <c r="J1485" i="1"/>
  <c r="K1485" i="1"/>
  <c r="L1485" i="1"/>
  <c r="M1485" i="1"/>
  <c r="J1486" i="1"/>
  <c r="K1486" i="1"/>
  <c r="L1486" i="1"/>
  <c r="M1486" i="1"/>
  <c r="J1487" i="1"/>
  <c r="K1487" i="1"/>
  <c r="L1487" i="1"/>
  <c r="M1487" i="1"/>
  <c r="J1488" i="1"/>
  <c r="K1488" i="1"/>
  <c r="L1488" i="1"/>
  <c r="M1488" i="1"/>
  <c r="J1489" i="1"/>
  <c r="K1489" i="1"/>
  <c r="L1489" i="1"/>
  <c r="M1489" i="1"/>
  <c r="J1490" i="1"/>
  <c r="K1490" i="1"/>
  <c r="L1490" i="1"/>
  <c r="M1490" i="1"/>
  <c r="J1491" i="1"/>
  <c r="K1491" i="1"/>
  <c r="L1491" i="1"/>
  <c r="M1491" i="1"/>
  <c r="J1492" i="1"/>
  <c r="K1492" i="1"/>
  <c r="L1492" i="1"/>
  <c r="M1492" i="1"/>
  <c r="J1493" i="1"/>
  <c r="K1493" i="1"/>
  <c r="L1493" i="1"/>
  <c r="M1493" i="1"/>
  <c r="J1494" i="1"/>
  <c r="K1494" i="1"/>
  <c r="L1494" i="1"/>
  <c r="M1494" i="1"/>
  <c r="J1495" i="1"/>
  <c r="K1495" i="1"/>
  <c r="L1495" i="1"/>
  <c r="M1495" i="1"/>
  <c r="J1496" i="1"/>
  <c r="K1496" i="1"/>
  <c r="L1496" i="1"/>
  <c r="M1496" i="1"/>
  <c r="J1497" i="1"/>
  <c r="K1497" i="1"/>
  <c r="L1497" i="1"/>
  <c r="M1497" i="1"/>
  <c r="J1498" i="1"/>
  <c r="K1498" i="1"/>
  <c r="L1498" i="1"/>
  <c r="M1498" i="1"/>
  <c r="J1499" i="1"/>
  <c r="K1499" i="1"/>
  <c r="L1499" i="1"/>
  <c r="M1499" i="1"/>
  <c r="J1500" i="1"/>
  <c r="K1500" i="1"/>
  <c r="L1500" i="1"/>
  <c r="M1500" i="1"/>
  <c r="J1501" i="1"/>
  <c r="K1501" i="1"/>
  <c r="L1501" i="1"/>
  <c r="M1501" i="1"/>
  <c r="J1502" i="1"/>
  <c r="K1502" i="1"/>
  <c r="L1502" i="1"/>
  <c r="M1502" i="1"/>
  <c r="J1503" i="1"/>
  <c r="K1503" i="1"/>
  <c r="L1503" i="1"/>
  <c r="M1503" i="1"/>
  <c r="J1504" i="1"/>
  <c r="K1504" i="1"/>
  <c r="L1504" i="1"/>
  <c r="M1504" i="1"/>
  <c r="J1505" i="1"/>
  <c r="K1505" i="1"/>
  <c r="L1505" i="1"/>
  <c r="M1505" i="1"/>
  <c r="J1506" i="1"/>
  <c r="K1506" i="1"/>
  <c r="L1506" i="1"/>
  <c r="M1506" i="1"/>
  <c r="J1507" i="1"/>
  <c r="K1507" i="1"/>
  <c r="L1507" i="1"/>
  <c r="M1507" i="1"/>
  <c r="J1508" i="1"/>
  <c r="K1508" i="1"/>
  <c r="L1508" i="1"/>
  <c r="M1508" i="1"/>
  <c r="J1509" i="1"/>
  <c r="K1509" i="1"/>
  <c r="L1509" i="1"/>
  <c r="M1509" i="1"/>
  <c r="J1510" i="1"/>
  <c r="K1510" i="1"/>
  <c r="L1510" i="1"/>
  <c r="M1510" i="1"/>
  <c r="J1511" i="1"/>
  <c r="K1511" i="1"/>
  <c r="L1511" i="1"/>
  <c r="M1511" i="1"/>
  <c r="J1512" i="1"/>
  <c r="K1512" i="1"/>
  <c r="L1512" i="1"/>
  <c r="M1512" i="1"/>
  <c r="J1513" i="1"/>
  <c r="K1513" i="1"/>
  <c r="L1513" i="1"/>
  <c r="M1513" i="1"/>
  <c r="J1514" i="1"/>
  <c r="K1514" i="1"/>
  <c r="L1514" i="1"/>
  <c r="M1514" i="1"/>
  <c r="J1515" i="1"/>
  <c r="K1515" i="1"/>
  <c r="L1515" i="1"/>
  <c r="M1515" i="1"/>
  <c r="J1516" i="1"/>
  <c r="K1516" i="1"/>
  <c r="L1516" i="1"/>
  <c r="M1516" i="1"/>
  <c r="J1517" i="1"/>
  <c r="K1517" i="1"/>
  <c r="L1517" i="1"/>
  <c r="M1517" i="1"/>
  <c r="J1518" i="1"/>
  <c r="K1518" i="1"/>
  <c r="L1518" i="1"/>
  <c r="M1518" i="1"/>
  <c r="J1519" i="1"/>
  <c r="K1519" i="1"/>
  <c r="L1519" i="1"/>
  <c r="M1519" i="1"/>
  <c r="J1520" i="1"/>
  <c r="K1520" i="1"/>
  <c r="L1520" i="1"/>
  <c r="M1520" i="1"/>
  <c r="J1521" i="1"/>
  <c r="K1521" i="1"/>
  <c r="L1521" i="1"/>
  <c r="M1521" i="1"/>
  <c r="J1522" i="1"/>
  <c r="K1522" i="1"/>
  <c r="L1522" i="1"/>
  <c r="M1522" i="1"/>
  <c r="J1523" i="1"/>
  <c r="K1523" i="1"/>
  <c r="L1523" i="1"/>
  <c r="M1523" i="1"/>
  <c r="J1524" i="1"/>
  <c r="K1524" i="1"/>
  <c r="L1524" i="1"/>
  <c r="M1524" i="1"/>
  <c r="J1525" i="1"/>
  <c r="K1525" i="1"/>
  <c r="L1525" i="1"/>
  <c r="M1525" i="1"/>
  <c r="J1526" i="1"/>
  <c r="K1526" i="1"/>
  <c r="L1526" i="1"/>
  <c r="M1526" i="1"/>
  <c r="J1527" i="1"/>
  <c r="K1527" i="1"/>
  <c r="L1527" i="1"/>
  <c r="M1527" i="1"/>
  <c r="J1528" i="1"/>
  <c r="K1528" i="1"/>
  <c r="L1528" i="1"/>
  <c r="M1528" i="1"/>
  <c r="J1529" i="1"/>
  <c r="K1529" i="1"/>
  <c r="L1529" i="1"/>
  <c r="M1529" i="1"/>
  <c r="J1530" i="1"/>
  <c r="K1530" i="1"/>
  <c r="L1530" i="1"/>
  <c r="M1530" i="1"/>
  <c r="J1531" i="1"/>
  <c r="K1531" i="1"/>
  <c r="L1531" i="1"/>
  <c r="M1531" i="1"/>
  <c r="J1532" i="1"/>
  <c r="K1532" i="1"/>
  <c r="L1532" i="1"/>
  <c r="M1532" i="1"/>
  <c r="J1533" i="1"/>
  <c r="K1533" i="1"/>
  <c r="L1533" i="1"/>
  <c r="M1533" i="1"/>
  <c r="J1534" i="1"/>
  <c r="K1534" i="1"/>
  <c r="L1534" i="1"/>
  <c r="M1534" i="1"/>
  <c r="J1535" i="1"/>
  <c r="K1535" i="1"/>
  <c r="L1535" i="1"/>
  <c r="M1535" i="1"/>
  <c r="J1536" i="1"/>
  <c r="K1536" i="1"/>
  <c r="L1536" i="1"/>
  <c r="M1536" i="1"/>
  <c r="J1537" i="1"/>
  <c r="K1537" i="1"/>
  <c r="L1537" i="1"/>
  <c r="M1537" i="1"/>
  <c r="J1538" i="1"/>
  <c r="K1538" i="1"/>
  <c r="L1538" i="1"/>
  <c r="M1538" i="1"/>
  <c r="J1539" i="1"/>
  <c r="K1539" i="1"/>
  <c r="L1539" i="1"/>
  <c r="M1539" i="1"/>
  <c r="J1540" i="1"/>
  <c r="K1540" i="1"/>
  <c r="L1540" i="1"/>
  <c r="M1540" i="1"/>
  <c r="J1541" i="1"/>
  <c r="K1541" i="1"/>
  <c r="L1541" i="1"/>
  <c r="M1541" i="1"/>
  <c r="J1542" i="1"/>
  <c r="K1542" i="1"/>
  <c r="L1542" i="1"/>
  <c r="M1542" i="1"/>
  <c r="J1543" i="1"/>
  <c r="K1543" i="1"/>
  <c r="L1543" i="1"/>
  <c r="M1543" i="1"/>
  <c r="J1544" i="1"/>
  <c r="K1544" i="1"/>
  <c r="L1544" i="1"/>
  <c r="M1544" i="1"/>
  <c r="J1545" i="1"/>
  <c r="K1545" i="1"/>
  <c r="L1545" i="1"/>
  <c r="M1545" i="1"/>
  <c r="J1546" i="1"/>
  <c r="K1546" i="1"/>
  <c r="L1546" i="1"/>
  <c r="M1546" i="1"/>
  <c r="J1547" i="1"/>
  <c r="K1547" i="1"/>
  <c r="L1547" i="1"/>
  <c r="M1547" i="1"/>
  <c r="J1548" i="1"/>
  <c r="K1548" i="1"/>
  <c r="L1548" i="1"/>
  <c r="M1548" i="1"/>
  <c r="J1549" i="1"/>
  <c r="K1549" i="1"/>
  <c r="L1549" i="1"/>
  <c r="M1549" i="1"/>
  <c r="J1550" i="1"/>
  <c r="K1550" i="1"/>
  <c r="L1550" i="1"/>
  <c r="M1550" i="1"/>
  <c r="J1551" i="1"/>
  <c r="K1551" i="1"/>
  <c r="L1551" i="1"/>
  <c r="M1551" i="1"/>
  <c r="J1552" i="1"/>
  <c r="K1552" i="1"/>
  <c r="L1552" i="1"/>
  <c r="M1552" i="1"/>
  <c r="J1553" i="1"/>
  <c r="K1553" i="1"/>
  <c r="L1553" i="1"/>
  <c r="M1553" i="1"/>
  <c r="J1554" i="1"/>
  <c r="K1554" i="1"/>
  <c r="L1554" i="1"/>
  <c r="M1554" i="1"/>
  <c r="J1555" i="1"/>
  <c r="K1555" i="1"/>
  <c r="L1555" i="1"/>
  <c r="M1555" i="1"/>
  <c r="J1556" i="1"/>
  <c r="K1556" i="1"/>
  <c r="L1556" i="1"/>
  <c r="M1556" i="1"/>
  <c r="J1557" i="1"/>
  <c r="K1557" i="1"/>
  <c r="L1557" i="1"/>
  <c r="M1557" i="1"/>
  <c r="J1558" i="1"/>
  <c r="K1558" i="1"/>
  <c r="L1558" i="1"/>
  <c r="M1558" i="1"/>
  <c r="J1559" i="1"/>
  <c r="K1559" i="1"/>
  <c r="L1559" i="1"/>
  <c r="M1559" i="1"/>
  <c r="J1560" i="1"/>
  <c r="K1560" i="1"/>
  <c r="L1560" i="1"/>
  <c r="M1560" i="1"/>
  <c r="J1561" i="1"/>
  <c r="K1561" i="1"/>
  <c r="L1561" i="1"/>
  <c r="M1561" i="1"/>
  <c r="J1562" i="1"/>
  <c r="K1562" i="1"/>
  <c r="L1562" i="1"/>
  <c r="M1562" i="1"/>
  <c r="J1563" i="1"/>
  <c r="K1563" i="1"/>
  <c r="L1563" i="1"/>
  <c r="M1563" i="1"/>
  <c r="J1564" i="1"/>
  <c r="K1564" i="1"/>
  <c r="L1564" i="1"/>
  <c r="M1564" i="1"/>
  <c r="J1565" i="1"/>
  <c r="K1565" i="1"/>
  <c r="L1565" i="1"/>
  <c r="M1565" i="1"/>
  <c r="J1566" i="1"/>
  <c r="K1566" i="1"/>
  <c r="L1566" i="1"/>
  <c r="M1566" i="1"/>
  <c r="J1567" i="1"/>
  <c r="K1567" i="1"/>
  <c r="L1567" i="1"/>
  <c r="M1567" i="1"/>
  <c r="J1568" i="1"/>
  <c r="K1568" i="1"/>
  <c r="L1568" i="1"/>
  <c r="M1568" i="1"/>
  <c r="J1569" i="1"/>
  <c r="K1569" i="1"/>
  <c r="L1569" i="1"/>
  <c r="M1569" i="1"/>
  <c r="J1570" i="1"/>
  <c r="K1570" i="1"/>
  <c r="L1570" i="1"/>
  <c r="M1570" i="1"/>
  <c r="J1571" i="1"/>
  <c r="K1571" i="1"/>
  <c r="L1571" i="1"/>
  <c r="M1571" i="1"/>
  <c r="J1572" i="1"/>
  <c r="K1572" i="1"/>
  <c r="L1572" i="1"/>
  <c r="M1572" i="1"/>
  <c r="J1573" i="1"/>
  <c r="K1573" i="1"/>
  <c r="L1573" i="1"/>
  <c r="M1573" i="1"/>
  <c r="J1574" i="1"/>
  <c r="K1574" i="1"/>
  <c r="L1574" i="1"/>
  <c r="M1574" i="1"/>
  <c r="J1575" i="1"/>
  <c r="K1575" i="1"/>
  <c r="L1575" i="1"/>
  <c r="M1575" i="1"/>
  <c r="J1576" i="1"/>
  <c r="K1576" i="1"/>
  <c r="L1576" i="1"/>
  <c r="M1576" i="1"/>
  <c r="J1577" i="1"/>
  <c r="K1577" i="1"/>
  <c r="L1577" i="1"/>
  <c r="M1577" i="1"/>
  <c r="J1578" i="1"/>
  <c r="K1578" i="1"/>
  <c r="L1578" i="1"/>
  <c r="M1578" i="1"/>
  <c r="J1579" i="1"/>
  <c r="K1579" i="1"/>
  <c r="L1579" i="1"/>
  <c r="M1579" i="1"/>
  <c r="J1580" i="1"/>
  <c r="K1580" i="1"/>
  <c r="L1580" i="1"/>
  <c r="M1580" i="1"/>
  <c r="J1581" i="1"/>
  <c r="K1581" i="1"/>
  <c r="L1581" i="1"/>
  <c r="M1581" i="1"/>
  <c r="J1582" i="1"/>
  <c r="K1582" i="1"/>
  <c r="L1582" i="1"/>
  <c r="M1582" i="1"/>
  <c r="J1583" i="1"/>
  <c r="K1583" i="1"/>
  <c r="L1583" i="1"/>
  <c r="M1583" i="1"/>
  <c r="J1584" i="1"/>
  <c r="K1584" i="1"/>
  <c r="L1584" i="1"/>
  <c r="M1584" i="1"/>
  <c r="J1585" i="1"/>
  <c r="K1585" i="1"/>
  <c r="L1585" i="1"/>
  <c r="M1585" i="1"/>
  <c r="J1586" i="1"/>
  <c r="K1586" i="1"/>
  <c r="L1586" i="1"/>
  <c r="M1586" i="1"/>
  <c r="J1587" i="1"/>
  <c r="K1587" i="1"/>
  <c r="L1587" i="1"/>
  <c r="M1587" i="1"/>
  <c r="J1588" i="1"/>
  <c r="K1588" i="1"/>
  <c r="L1588" i="1"/>
  <c r="M1588" i="1"/>
  <c r="J1589" i="1"/>
  <c r="K1589" i="1"/>
  <c r="L1589" i="1"/>
  <c r="M1589" i="1"/>
  <c r="J1590" i="1"/>
  <c r="K1590" i="1"/>
  <c r="L1590" i="1"/>
  <c r="M1590" i="1"/>
  <c r="J1591" i="1"/>
  <c r="K1591" i="1"/>
  <c r="L1591" i="1"/>
  <c r="M1591" i="1"/>
  <c r="J1592" i="1"/>
  <c r="K1592" i="1"/>
  <c r="L1592" i="1"/>
  <c r="M1592" i="1"/>
  <c r="J1593" i="1"/>
  <c r="K1593" i="1"/>
  <c r="L1593" i="1"/>
  <c r="M1593" i="1"/>
  <c r="J1594" i="1"/>
  <c r="K1594" i="1"/>
  <c r="L1594" i="1"/>
  <c r="M1594" i="1"/>
  <c r="J1595" i="1"/>
  <c r="K1595" i="1"/>
  <c r="L1595" i="1"/>
  <c r="M1595" i="1"/>
  <c r="J1596" i="1"/>
  <c r="K1596" i="1"/>
  <c r="L1596" i="1"/>
  <c r="M1596" i="1"/>
  <c r="J1597" i="1"/>
  <c r="K1597" i="1"/>
  <c r="L1597" i="1"/>
  <c r="M1597" i="1"/>
  <c r="J1598" i="1"/>
  <c r="K1598" i="1"/>
  <c r="L1598" i="1"/>
  <c r="M1598" i="1"/>
  <c r="J1599" i="1"/>
  <c r="K1599" i="1"/>
  <c r="L1599" i="1"/>
  <c r="M1599" i="1"/>
  <c r="J1600" i="1"/>
  <c r="K1600" i="1"/>
  <c r="L1600" i="1"/>
  <c r="M1600" i="1"/>
  <c r="J1601" i="1"/>
  <c r="K1601" i="1"/>
  <c r="L1601" i="1"/>
  <c r="M1601" i="1"/>
  <c r="J1602" i="1"/>
  <c r="K1602" i="1"/>
  <c r="L1602" i="1"/>
  <c r="M1602" i="1"/>
  <c r="J1603" i="1"/>
  <c r="K1603" i="1"/>
  <c r="L1603" i="1"/>
  <c r="M1603" i="1"/>
  <c r="J1604" i="1"/>
  <c r="K1604" i="1"/>
  <c r="L1604" i="1"/>
  <c r="M1604" i="1"/>
  <c r="J1605" i="1"/>
  <c r="K1605" i="1"/>
  <c r="L1605" i="1"/>
  <c r="M1605" i="1"/>
  <c r="J1606" i="1"/>
  <c r="K1606" i="1"/>
  <c r="L1606" i="1"/>
  <c r="M1606" i="1"/>
  <c r="J1607" i="1"/>
  <c r="K1607" i="1"/>
  <c r="L1607" i="1"/>
  <c r="M1607" i="1"/>
  <c r="J1608" i="1"/>
  <c r="K1608" i="1"/>
  <c r="L1608" i="1"/>
  <c r="M1608" i="1"/>
  <c r="J1609" i="1"/>
  <c r="K1609" i="1"/>
  <c r="L1609" i="1"/>
  <c r="M1609" i="1"/>
  <c r="J1610" i="1"/>
  <c r="K1610" i="1"/>
  <c r="L1610" i="1"/>
  <c r="M1610" i="1"/>
  <c r="J1611" i="1"/>
  <c r="K1611" i="1"/>
  <c r="L1611" i="1"/>
  <c r="M1611" i="1"/>
  <c r="J1612" i="1"/>
  <c r="K1612" i="1"/>
  <c r="L1612" i="1"/>
  <c r="M1612" i="1"/>
  <c r="J1613" i="1"/>
  <c r="K1613" i="1"/>
  <c r="L1613" i="1"/>
  <c r="M1613" i="1"/>
  <c r="J1614" i="1"/>
  <c r="K1614" i="1"/>
  <c r="L1614" i="1"/>
  <c r="M1614" i="1"/>
  <c r="J1615" i="1"/>
  <c r="K1615" i="1"/>
  <c r="L1615" i="1"/>
  <c r="M1615" i="1"/>
  <c r="J1616" i="1"/>
  <c r="K1616" i="1"/>
  <c r="L1616" i="1"/>
  <c r="M1616" i="1"/>
  <c r="J1617" i="1"/>
  <c r="K1617" i="1"/>
  <c r="L1617" i="1"/>
  <c r="M1617" i="1"/>
  <c r="J1618" i="1"/>
  <c r="K1618" i="1"/>
  <c r="L1618" i="1"/>
  <c r="M1618" i="1"/>
  <c r="J1619" i="1"/>
  <c r="K1619" i="1"/>
  <c r="L1619" i="1"/>
  <c r="M1619" i="1"/>
  <c r="J1620" i="1"/>
  <c r="K1620" i="1"/>
  <c r="L1620" i="1"/>
  <c r="M1620" i="1"/>
  <c r="J1621" i="1"/>
  <c r="K1621" i="1"/>
  <c r="L1621" i="1"/>
  <c r="M1621" i="1"/>
  <c r="J1622" i="1"/>
  <c r="K1622" i="1"/>
  <c r="L1622" i="1"/>
  <c r="M1622" i="1"/>
  <c r="J1623" i="1"/>
  <c r="K1623" i="1"/>
  <c r="L1623" i="1"/>
  <c r="M1623" i="1"/>
  <c r="J1624" i="1"/>
  <c r="K1624" i="1"/>
  <c r="L1624" i="1"/>
  <c r="M1624" i="1"/>
  <c r="J1625" i="1"/>
  <c r="K1625" i="1"/>
  <c r="L1625" i="1"/>
  <c r="M1625" i="1"/>
  <c r="J1626" i="1"/>
  <c r="K1626" i="1"/>
  <c r="L1626" i="1"/>
  <c r="M1626" i="1"/>
  <c r="J1627" i="1"/>
  <c r="K1627" i="1"/>
  <c r="L1627" i="1"/>
  <c r="M1627" i="1"/>
  <c r="J1628" i="1"/>
  <c r="K1628" i="1"/>
  <c r="L1628" i="1"/>
  <c r="M1628" i="1"/>
  <c r="J1629" i="1"/>
  <c r="K1629" i="1"/>
  <c r="L1629" i="1"/>
  <c r="M1629" i="1"/>
  <c r="J1630" i="1"/>
  <c r="K1630" i="1"/>
  <c r="L1630" i="1"/>
  <c r="M1630" i="1"/>
  <c r="J1631" i="1"/>
  <c r="K1631" i="1"/>
  <c r="L1631" i="1"/>
  <c r="M1631" i="1"/>
  <c r="J1632" i="1"/>
  <c r="K1632" i="1"/>
  <c r="L1632" i="1"/>
  <c r="M1632" i="1"/>
  <c r="J1633" i="1"/>
  <c r="K1633" i="1"/>
  <c r="L1633" i="1"/>
  <c r="M1633" i="1"/>
  <c r="J1634" i="1"/>
  <c r="K1634" i="1"/>
  <c r="L1634" i="1"/>
  <c r="M1634" i="1"/>
  <c r="J1635" i="1"/>
  <c r="K1635" i="1"/>
  <c r="L1635" i="1"/>
  <c r="M1635" i="1"/>
  <c r="J1636" i="1"/>
  <c r="K1636" i="1"/>
  <c r="L1636" i="1"/>
  <c r="M1636" i="1"/>
  <c r="J1637" i="1"/>
  <c r="K1637" i="1"/>
  <c r="L1637" i="1"/>
  <c r="M1637" i="1"/>
  <c r="J1638" i="1"/>
  <c r="K1638" i="1"/>
  <c r="L1638" i="1"/>
  <c r="M1638" i="1"/>
  <c r="J1639" i="1"/>
  <c r="K1639" i="1"/>
  <c r="L1639" i="1"/>
  <c r="M1639" i="1"/>
  <c r="J1640" i="1"/>
  <c r="K1640" i="1"/>
  <c r="L1640" i="1"/>
  <c r="M1640" i="1"/>
  <c r="J1641" i="1"/>
  <c r="K1641" i="1"/>
  <c r="L1641" i="1"/>
  <c r="M1641" i="1"/>
  <c r="J1642" i="1"/>
  <c r="K1642" i="1"/>
  <c r="L1642" i="1"/>
  <c r="M1642" i="1"/>
  <c r="J1643" i="1"/>
  <c r="K1643" i="1"/>
  <c r="L1643" i="1"/>
  <c r="M1643" i="1"/>
  <c r="J1644" i="1"/>
  <c r="K1644" i="1"/>
  <c r="L1644" i="1"/>
  <c r="M1644" i="1"/>
  <c r="J1645" i="1"/>
  <c r="K1645" i="1"/>
  <c r="L1645" i="1"/>
  <c r="M1645" i="1"/>
  <c r="J1646" i="1"/>
  <c r="K1646" i="1"/>
  <c r="L1646" i="1"/>
  <c r="M1646" i="1"/>
  <c r="J1647" i="1"/>
  <c r="K1647" i="1"/>
  <c r="L1647" i="1"/>
  <c r="M1647" i="1"/>
  <c r="J1648" i="1"/>
  <c r="K1648" i="1"/>
  <c r="L1648" i="1"/>
  <c r="M1648" i="1"/>
  <c r="J1649" i="1"/>
  <c r="K1649" i="1"/>
  <c r="L1649" i="1"/>
  <c r="M1649" i="1"/>
  <c r="J1650" i="1"/>
  <c r="K1650" i="1"/>
  <c r="L1650" i="1"/>
  <c r="M1650" i="1"/>
  <c r="J1651" i="1"/>
  <c r="K1651" i="1"/>
  <c r="L1651" i="1"/>
  <c r="M1651" i="1"/>
  <c r="J1652" i="1"/>
  <c r="K1652" i="1"/>
  <c r="L1652" i="1"/>
  <c r="M1652" i="1"/>
  <c r="J1653" i="1"/>
  <c r="K1653" i="1"/>
  <c r="L1653" i="1"/>
  <c r="M1653" i="1"/>
  <c r="J1654" i="1"/>
  <c r="K1654" i="1"/>
  <c r="L1654" i="1"/>
  <c r="M1654" i="1"/>
  <c r="J1655" i="1"/>
  <c r="K1655" i="1"/>
  <c r="L1655" i="1"/>
  <c r="M1655" i="1"/>
  <c r="J1656" i="1"/>
  <c r="K1656" i="1"/>
  <c r="L1656" i="1"/>
  <c r="M1656" i="1"/>
  <c r="J1657" i="1"/>
  <c r="K1657" i="1"/>
  <c r="L1657" i="1"/>
  <c r="M1657" i="1"/>
  <c r="J1658" i="1"/>
  <c r="K1658" i="1"/>
  <c r="L1658" i="1"/>
  <c r="M1658" i="1"/>
  <c r="J1659" i="1"/>
  <c r="K1659" i="1"/>
  <c r="L1659" i="1"/>
  <c r="M1659" i="1"/>
  <c r="J1660" i="1"/>
  <c r="K1660" i="1"/>
  <c r="L1660" i="1"/>
  <c r="M1660" i="1"/>
  <c r="J1661" i="1"/>
  <c r="K1661" i="1"/>
  <c r="L1661" i="1"/>
  <c r="M1661" i="1"/>
  <c r="J1662" i="1"/>
  <c r="K1662" i="1"/>
  <c r="L1662" i="1"/>
  <c r="M1662" i="1"/>
  <c r="J1663" i="1"/>
  <c r="K1663" i="1"/>
  <c r="L1663" i="1"/>
  <c r="M1663" i="1"/>
  <c r="J1664" i="1"/>
  <c r="K1664" i="1"/>
  <c r="L1664" i="1"/>
  <c r="M1664" i="1"/>
  <c r="J1665" i="1"/>
  <c r="K1665" i="1"/>
  <c r="L1665" i="1"/>
  <c r="M1665" i="1"/>
  <c r="J1666" i="1"/>
  <c r="K1666" i="1"/>
  <c r="L1666" i="1"/>
  <c r="M1666" i="1"/>
  <c r="J1667" i="1"/>
  <c r="K1667" i="1"/>
  <c r="L1667" i="1"/>
  <c r="M1667" i="1"/>
  <c r="J1668" i="1"/>
  <c r="K1668" i="1"/>
  <c r="L1668" i="1"/>
  <c r="M1668" i="1"/>
  <c r="J1669" i="1"/>
  <c r="K1669" i="1"/>
  <c r="L1669" i="1"/>
  <c r="M1669" i="1"/>
  <c r="J1670" i="1"/>
  <c r="K1670" i="1"/>
  <c r="L1670" i="1"/>
  <c r="M1670" i="1"/>
  <c r="J1671" i="1"/>
  <c r="K1671" i="1"/>
  <c r="L1671" i="1"/>
  <c r="M1671" i="1"/>
  <c r="J1672" i="1"/>
  <c r="K1672" i="1"/>
  <c r="L1672" i="1"/>
  <c r="M1672" i="1"/>
  <c r="J1673" i="1"/>
  <c r="K1673" i="1"/>
  <c r="L1673" i="1"/>
  <c r="M1673" i="1"/>
  <c r="J1674" i="1"/>
  <c r="K1674" i="1"/>
  <c r="L1674" i="1"/>
  <c r="M1674" i="1"/>
  <c r="J1675" i="1"/>
  <c r="K1675" i="1"/>
  <c r="L1675" i="1"/>
  <c r="M1675" i="1"/>
  <c r="J1676" i="1"/>
  <c r="K1676" i="1"/>
  <c r="L1676" i="1"/>
  <c r="M1676" i="1"/>
  <c r="J1677" i="1"/>
  <c r="K1677" i="1"/>
  <c r="L1677" i="1"/>
  <c r="M1677" i="1"/>
  <c r="J1678" i="1"/>
  <c r="K1678" i="1"/>
  <c r="L1678" i="1"/>
  <c r="M1678" i="1"/>
  <c r="J1679" i="1"/>
  <c r="K1679" i="1"/>
  <c r="L1679" i="1"/>
  <c r="M1679" i="1"/>
  <c r="J1680" i="1"/>
  <c r="K1680" i="1"/>
  <c r="L1680" i="1"/>
  <c r="M1680" i="1"/>
  <c r="J1681" i="1"/>
  <c r="K1681" i="1"/>
  <c r="L1681" i="1"/>
  <c r="M1681" i="1"/>
  <c r="J1682" i="1"/>
  <c r="K1682" i="1"/>
  <c r="L1682" i="1"/>
  <c r="M1682" i="1"/>
  <c r="J1683" i="1"/>
  <c r="K1683" i="1"/>
  <c r="L1683" i="1"/>
  <c r="M1683" i="1"/>
  <c r="J1684" i="1"/>
  <c r="K1684" i="1"/>
  <c r="L1684" i="1"/>
  <c r="M1684" i="1"/>
  <c r="J1685" i="1"/>
  <c r="K1685" i="1"/>
  <c r="L1685" i="1"/>
  <c r="M1685" i="1"/>
  <c r="J1686" i="1"/>
  <c r="K1686" i="1"/>
  <c r="L1686" i="1"/>
  <c r="M1686" i="1"/>
  <c r="J1687" i="1"/>
  <c r="K1687" i="1"/>
  <c r="L1687" i="1"/>
  <c r="M1687" i="1"/>
  <c r="J1688" i="1"/>
  <c r="K1688" i="1"/>
  <c r="L1688" i="1"/>
  <c r="M1688" i="1"/>
  <c r="J1689" i="1"/>
  <c r="K1689" i="1"/>
  <c r="L1689" i="1"/>
  <c r="M1689" i="1"/>
  <c r="J1690" i="1"/>
  <c r="K1690" i="1"/>
  <c r="L1690" i="1"/>
  <c r="M1690" i="1"/>
  <c r="J1691" i="1"/>
  <c r="K1691" i="1"/>
  <c r="L1691" i="1"/>
  <c r="M1691" i="1"/>
  <c r="J1692" i="1"/>
  <c r="K1692" i="1"/>
  <c r="L1692" i="1"/>
  <c r="M1692" i="1"/>
  <c r="J1693" i="1"/>
  <c r="K1693" i="1"/>
  <c r="L1693" i="1"/>
  <c r="M1693" i="1"/>
  <c r="J1694" i="1"/>
  <c r="K1694" i="1"/>
  <c r="L1694" i="1"/>
  <c r="M1694" i="1"/>
  <c r="J1695" i="1"/>
  <c r="K1695" i="1"/>
  <c r="L1695" i="1"/>
  <c r="M1695" i="1"/>
  <c r="J1696" i="1"/>
  <c r="K1696" i="1"/>
  <c r="L1696" i="1"/>
  <c r="M1696" i="1"/>
  <c r="J1697" i="1"/>
  <c r="K1697" i="1"/>
  <c r="L1697" i="1"/>
  <c r="M1697" i="1"/>
  <c r="J1698" i="1"/>
  <c r="K1698" i="1"/>
  <c r="L1698" i="1"/>
  <c r="M1698" i="1"/>
  <c r="J1699" i="1"/>
  <c r="K1699" i="1"/>
  <c r="L1699" i="1"/>
  <c r="M1699" i="1"/>
  <c r="J1700" i="1"/>
  <c r="K1700" i="1"/>
  <c r="L1700" i="1"/>
  <c r="M1700" i="1"/>
  <c r="J1701" i="1"/>
  <c r="K1701" i="1"/>
  <c r="L1701" i="1"/>
  <c r="M1701" i="1"/>
  <c r="J1702" i="1"/>
  <c r="K1702" i="1"/>
  <c r="L1702" i="1"/>
  <c r="M1702" i="1"/>
  <c r="J1703" i="1"/>
  <c r="K1703" i="1"/>
  <c r="L1703" i="1"/>
  <c r="M1703" i="1"/>
  <c r="J1704" i="1"/>
  <c r="K1704" i="1"/>
  <c r="L1704" i="1"/>
  <c r="M1704" i="1"/>
  <c r="J1705" i="1"/>
  <c r="K1705" i="1"/>
  <c r="L1705" i="1"/>
  <c r="M1705" i="1"/>
  <c r="J1706" i="1"/>
  <c r="K1706" i="1"/>
  <c r="L1706" i="1"/>
  <c r="M1706" i="1"/>
  <c r="J1707" i="1"/>
  <c r="K1707" i="1"/>
  <c r="L1707" i="1"/>
  <c r="M1707" i="1"/>
  <c r="J1708" i="1"/>
  <c r="K1708" i="1"/>
  <c r="L1708" i="1"/>
  <c r="M1708" i="1"/>
  <c r="J1709" i="1"/>
  <c r="K1709" i="1"/>
  <c r="L1709" i="1"/>
  <c r="M1709" i="1"/>
  <c r="J1710" i="1"/>
  <c r="K1710" i="1"/>
  <c r="L1710" i="1"/>
  <c r="M1710" i="1"/>
  <c r="J1711" i="1"/>
  <c r="K1711" i="1"/>
  <c r="L1711" i="1"/>
  <c r="M1711" i="1"/>
  <c r="J1712" i="1"/>
  <c r="K1712" i="1"/>
  <c r="L1712" i="1"/>
  <c r="M1712" i="1"/>
  <c r="J1713" i="1"/>
  <c r="K1713" i="1"/>
  <c r="L1713" i="1"/>
  <c r="M1713" i="1"/>
  <c r="J1714" i="1"/>
  <c r="K1714" i="1"/>
  <c r="L1714" i="1"/>
  <c r="M1714" i="1"/>
  <c r="J1715" i="1"/>
  <c r="K1715" i="1"/>
  <c r="L1715" i="1"/>
  <c r="M1715" i="1"/>
  <c r="J1716" i="1"/>
  <c r="K1716" i="1"/>
  <c r="L1716" i="1"/>
  <c r="M1716" i="1"/>
  <c r="J1717" i="1"/>
  <c r="K1717" i="1"/>
  <c r="L1717" i="1"/>
  <c r="M1717" i="1"/>
  <c r="J1718" i="1"/>
  <c r="K1718" i="1"/>
  <c r="L1718" i="1"/>
  <c r="M1718" i="1"/>
  <c r="J1719" i="1"/>
  <c r="K1719" i="1"/>
  <c r="L1719" i="1"/>
  <c r="M1719" i="1"/>
  <c r="J1720" i="1"/>
  <c r="K1720" i="1"/>
  <c r="L1720" i="1"/>
  <c r="M1720" i="1"/>
  <c r="J1721" i="1"/>
  <c r="K1721" i="1"/>
  <c r="L1721" i="1"/>
  <c r="M1721" i="1"/>
  <c r="J1722" i="1"/>
  <c r="K1722" i="1"/>
  <c r="L1722" i="1"/>
  <c r="M1722" i="1"/>
  <c r="J1723" i="1"/>
  <c r="K1723" i="1"/>
  <c r="L1723" i="1"/>
  <c r="M1723" i="1"/>
  <c r="J1724" i="1"/>
  <c r="K1724" i="1"/>
  <c r="L1724" i="1"/>
  <c r="M1724" i="1"/>
  <c r="J1725" i="1"/>
  <c r="K1725" i="1"/>
  <c r="L1725" i="1"/>
  <c r="M1725" i="1"/>
  <c r="J1726" i="1"/>
  <c r="K1726" i="1"/>
  <c r="L1726" i="1"/>
  <c r="M1726" i="1"/>
  <c r="J1727" i="1"/>
  <c r="K1727" i="1"/>
  <c r="L1727" i="1"/>
  <c r="M1727" i="1"/>
  <c r="J1728" i="1"/>
  <c r="K1728" i="1"/>
  <c r="L1728" i="1"/>
  <c r="M1728" i="1"/>
  <c r="J1729" i="1"/>
  <c r="K1729" i="1"/>
  <c r="L1729" i="1"/>
  <c r="M1729" i="1"/>
  <c r="J1730" i="1"/>
  <c r="K1730" i="1"/>
  <c r="L1730" i="1"/>
  <c r="M1730" i="1"/>
  <c r="J1731" i="1"/>
  <c r="K1731" i="1"/>
  <c r="L1731" i="1"/>
  <c r="M1731" i="1"/>
  <c r="J1732" i="1"/>
  <c r="K1732" i="1"/>
  <c r="L1732" i="1"/>
  <c r="M1732" i="1"/>
  <c r="J1733" i="1"/>
  <c r="K1733" i="1"/>
  <c r="L1733" i="1"/>
  <c r="M1733" i="1"/>
  <c r="J1734" i="1"/>
  <c r="K1734" i="1"/>
  <c r="L1734" i="1"/>
  <c r="M1734" i="1"/>
  <c r="J1735" i="1"/>
  <c r="K1735" i="1"/>
  <c r="L1735" i="1"/>
  <c r="M1735" i="1"/>
  <c r="J1736" i="1"/>
  <c r="K1736" i="1"/>
  <c r="L1736" i="1"/>
  <c r="M1736" i="1"/>
  <c r="J1737" i="1"/>
  <c r="K1737" i="1"/>
  <c r="L1737" i="1"/>
  <c r="M1737" i="1"/>
  <c r="J1738" i="1"/>
  <c r="K1738" i="1"/>
  <c r="L1738" i="1"/>
  <c r="M1738" i="1"/>
  <c r="J1739" i="1"/>
  <c r="K1739" i="1"/>
  <c r="L1739" i="1"/>
  <c r="M1739" i="1"/>
  <c r="J1740" i="1"/>
  <c r="K1740" i="1"/>
  <c r="L1740" i="1"/>
  <c r="M1740" i="1"/>
  <c r="J1741" i="1"/>
  <c r="K1741" i="1"/>
  <c r="L1741" i="1"/>
  <c r="M1741" i="1"/>
  <c r="J1742" i="1"/>
  <c r="K1742" i="1"/>
  <c r="L1742" i="1"/>
  <c r="M1742" i="1"/>
  <c r="J1743" i="1"/>
  <c r="K1743" i="1"/>
  <c r="L1743" i="1"/>
  <c r="M1743" i="1"/>
  <c r="J1744" i="1"/>
  <c r="K1744" i="1"/>
  <c r="L1744" i="1"/>
  <c r="M1744" i="1"/>
  <c r="J1745" i="1"/>
  <c r="K1745" i="1"/>
  <c r="L1745" i="1"/>
  <c r="M1745" i="1"/>
  <c r="J1746" i="1"/>
  <c r="K1746" i="1"/>
  <c r="L1746" i="1"/>
  <c r="M1746" i="1"/>
  <c r="J1747" i="1"/>
  <c r="K1747" i="1"/>
  <c r="L1747" i="1"/>
  <c r="M1747" i="1"/>
  <c r="J1748" i="1"/>
  <c r="K1748" i="1"/>
  <c r="L1748" i="1"/>
  <c r="M1748" i="1"/>
  <c r="J1749" i="1"/>
  <c r="K1749" i="1"/>
  <c r="L1749" i="1"/>
  <c r="M1749" i="1"/>
  <c r="J1750" i="1"/>
  <c r="K1750" i="1"/>
  <c r="L1750" i="1"/>
  <c r="M1750" i="1"/>
  <c r="J1751" i="1"/>
  <c r="K1751" i="1"/>
  <c r="L1751" i="1"/>
  <c r="M1751" i="1"/>
  <c r="J1752" i="1"/>
  <c r="K1752" i="1"/>
  <c r="L1752" i="1"/>
  <c r="M1752" i="1"/>
  <c r="J1753" i="1"/>
  <c r="K1753" i="1"/>
  <c r="L1753" i="1"/>
  <c r="M1753" i="1"/>
  <c r="J1754" i="1"/>
  <c r="K1754" i="1"/>
  <c r="L1754" i="1"/>
  <c r="M1754" i="1"/>
  <c r="J1755" i="1"/>
  <c r="K1755" i="1"/>
  <c r="L1755" i="1"/>
  <c r="M1755" i="1"/>
  <c r="J1756" i="1"/>
  <c r="K1756" i="1"/>
  <c r="L1756" i="1"/>
  <c r="M1756" i="1"/>
  <c r="J1757" i="1"/>
  <c r="K1757" i="1"/>
  <c r="L1757" i="1"/>
  <c r="M1757" i="1"/>
  <c r="J1758" i="1"/>
  <c r="K1758" i="1"/>
  <c r="L1758" i="1"/>
  <c r="M1758" i="1"/>
  <c r="J1759" i="1"/>
  <c r="K1759" i="1"/>
  <c r="L1759" i="1"/>
  <c r="M1759" i="1"/>
  <c r="J1760" i="1"/>
  <c r="K1760" i="1"/>
  <c r="L1760" i="1"/>
  <c r="M1760" i="1"/>
  <c r="J1761" i="1"/>
  <c r="K1761" i="1"/>
  <c r="L1761" i="1"/>
  <c r="M1761" i="1"/>
  <c r="J1762" i="1"/>
  <c r="K1762" i="1"/>
  <c r="L1762" i="1"/>
  <c r="M1762" i="1"/>
  <c r="J1763" i="1"/>
  <c r="K1763" i="1"/>
  <c r="L1763" i="1"/>
  <c r="M1763" i="1"/>
  <c r="J1764" i="1"/>
  <c r="K1764" i="1"/>
  <c r="L1764" i="1"/>
  <c r="M1764" i="1"/>
  <c r="J1765" i="1"/>
  <c r="K1765" i="1"/>
  <c r="L1765" i="1"/>
  <c r="M1765" i="1"/>
  <c r="J1766" i="1"/>
  <c r="K1766" i="1"/>
  <c r="L1766" i="1"/>
  <c r="M1766" i="1"/>
  <c r="J1767" i="1"/>
  <c r="K1767" i="1"/>
  <c r="L1767" i="1"/>
  <c r="M1767" i="1"/>
  <c r="J1768" i="1"/>
  <c r="K1768" i="1"/>
  <c r="L1768" i="1"/>
  <c r="M1768" i="1"/>
  <c r="J1769" i="1"/>
  <c r="K1769" i="1"/>
  <c r="L1769" i="1"/>
  <c r="M1769" i="1"/>
  <c r="J1770" i="1"/>
  <c r="K1770" i="1"/>
  <c r="L1770" i="1"/>
  <c r="M1770" i="1"/>
  <c r="J1771" i="1"/>
  <c r="K1771" i="1"/>
  <c r="L1771" i="1"/>
  <c r="M1771" i="1"/>
  <c r="J1772" i="1"/>
  <c r="K1772" i="1"/>
  <c r="L1772" i="1"/>
  <c r="M1772" i="1"/>
  <c r="J1773" i="1"/>
  <c r="K1773" i="1"/>
  <c r="L1773" i="1"/>
  <c r="M1773" i="1"/>
  <c r="J1774" i="1"/>
  <c r="K1774" i="1"/>
  <c r="L1774" i="1"/>
  <c r="M1774" i="1"/>
  <c r="J1775" i="1"/>
  <c r="K1775" i="1"/>
  <c r="L1775" i="1"/>
  <c r="M1775" i="1"/>
  <c r="J1776" i="1"/>
  <c r="K1776" i="1"/>
  <c r="L1776" i="1"/>
  <c r="M1776" i="1"/>
  <c r="J1777" i="1"/>
  <c r="K1777" i="1"/>
  <c r="L1777" i="1"/>
  <c r="M1777" i="1"/>
  <c r="J1778" i="1"/>
  <c r="K1778" i="1"/>
  <c r="L1778" i="1"/>
  <c r="M1778" i="1"/>
  <c r="J1779" i="1"/>
  <c r="K1779" i="1"/>
  <c r="L1779" i="1"/>
  <c r="M1779" i="1"/>
  <c r="J1780" i="1"/>
  <c r="K1780" i="1"/>
  <c r="L1780" i="1"/>
  <c r="M1780" i="1"/>
  <c r="J1781" i="1"/>
  <c r="K1781" i="1"/>
  <c r="L1781" i="1"/>
  <c r="M1781" i="1"/>
  <c r="J1782" i="1"/>
  <c r="K1782" i="1"/>
  <c r="L1782" i="1"/>
  <c r="M1782" i="1"/>
  <c r="J1783" i="1"/>
  <c r="K1783" i="1"/>
  <c r="L1783" i="1"/>
  <c r="M1783" i="1"/>
  <c r="J1784" i="1"/>
  <c r="K1784" i="1"/>
  <c r="L1784" i="1"/>
  <c r="M1784" i="1"/>
  <c r="J1785" i="1"/>
  <c r="K1785" i="1"/>
  <c r="L1785" i="1"/>
  <c r="M1785" i="1"/>
  <c r="J1786" i="1"/>
  <c r="K1786" i="1"/>
  <c r="L1786" i="1"/>
  <c r="M1786" i="1"/>
  <c r="J1787" i="1"/>
  <c r="K1787" i="1"/>
  <c r="L1787" i="1"/>
  <c r="M1787" i="1"/>
  <c r="J1788" i="1"/>
  <c r="K1788" i="1"/>
  <c r="L1788" i="1"/>
  <c r="M1788" i="1"/>
  <c r="J1789" i="1"/>
  <c r="K1789" i="1"/>
  <c r="L1789" i="1"/>
  <c r="M1789" i="1"/>
  <c r="J1790" i="1"/>
  <c r="K1790" i="1"/>
  <c r="L1790" i="1"/>
  <c r="M1790" i="1"/>
  <c r="J1791" i="1"/>
  <c r="K1791" i="1"/>
  <c r="L1791" i="1"/>
  <c r="M1791" i="1"/>
  <c r="J1792" i="1"/>
  <c r="K1792" i="1"/>
  <c r="L1792" i="1"/>
  <c r="M1792" i="1"/>
  <c r="J1793" i="1"/>
  <c r="K1793" i="1"/>
  <c r="L1793" i="1"/>
  <c r="M1793" i="1"/>
  <c r="J1794" i="1"/>
  <c r="K1794" i="1"/>
  <c r="L1794" i="1"/>
  <c r="M1794" i="1"/>
  <c r="J1795" i="1"/>
  <c r="K1795" i="1"/>
  <c r="L1795" i="1"/>
  <c r="M1795" i="1"/>
  <c r="J1796" i="1"/>
  <c r="K1796" i="1"/>
  <c r="L1796" i="1"/>
  <c r="M1796" i="1"/>
  <c r="J1797" i="1"/>
  <c r="K1797" i="1"/>
  <c r="L1797" i="1"/>
  <c r="M1797" i="1"/>
  <c r="J1798" i="1"/>
  <c r="K1798" i="1"/>
  <c r="L1798" i="1"/>
  <c r="M1798" i="1"/>
  <c r="J1799" i="1"/>
  <c r="K1799" i="1"/>
  <c r="L1799" i="1"/>
  <c r="M1799" i="1"/>
  <c r="J1800" i="1"/>
  <c r="K1800" i="1"/>
  <c r="L1800" i="1"/>
  <c r="M1800" i="1"/>
  <c r="J1801" i="1"/>
  <c r="K1801" i="1"/>
  <c r="L1801" i="1"/>
  <c r="M1801" i="1"/>
  <c r="J1802" i="1"/>
  <c r="K1802" i="1"/>
  <c r="L1802" i="1"/>
  <c r="M1802" i="1"/>
  <c r="J1803" i="1"/>
  <c r="K1803" i="1"/>
  <c r="L1803" i="1"/>
  <c r="M1803" i="1"/>
  <c r="J1804" i="1"/>
  <c r="K1804" i="1"/>
  <c r="L1804" i="1"/>
  <c r="M1804" i="1"/>
  <c r="J1805" i="1"/>
  <c r="K1805" i="1"/>
  <c r="L1805" i="1"/>
  <c r="M1805" i="1"/>
  <c r="J1806" i="1"/>
  <c r="K1806" i="1"/>
  <c r="L1806" i="1"/>
  <c r="M1806" i="1"/>
  <c r="J1807" i="1"/>
  <c r="K1807" i="1"/>
  <c r="L1807" i="1"/>
  <c r="M1807" i="1"/>
  <c r="J1808" i="1"/>
  <c r="K1808" i="1"/>
  <c r="L1808" i="1"/>
  <c r="M1808" i="1"/>
  <c r="J1809" i="1"/>
  <c r="K1809" i="1"/>
  <c r="L1809" i="1"/>
  <c r="M1809" i="1"/>
  <c r="J1810" i="1"/>
  <c r="K1810" i="1"/>
  <c r="L1810" i="1"/>
  <c r="M1810" i="1"/>
  <c r="J1811" i="1"/>
  <c r="K1811" i="1"/>
  <c r="L1811" i="1"/>
  <c r="M1811" i="1"/>
  <c r="J1812" i="1"/>
  <c r="K1812" i="1"/>
  <c r="L1812" i="1"/>
  <c r="M1812" i="1"/>
  <c r="J1813" i="1"/>
  <c r="K1813" i="1"/>
  <c r="L1813" i="1"/>
  <c r="M1813" i="1"/>
  <c r="J1814" i="1"/>
  <c r="K1814" i="1"/>
  <c r="L1814" i="1"/>
  <c r="M1814" i="1"/>
  <c r="J1815" i="1"/>
  <c r="K1815" i="1"/>
  <c r="L1815" i="1"/>
  <c r="M1815" i="1"/>
  <c r="J1816" i="1"/>
  <c r="K1816" i="1"/>
  <c r="L1816" i="1"/>
  <c r="M1816" i="1"/>
  <c r="J1817" i="1"/>
  <c r="K1817" i="1"/>
  <c r="L1817" i="1"/>
  <c r="M1817" i="1"/>
  <c r="J1818" i="1"/>
  <c r="K1818" i="1"/>
  <c r="L1818" i="1"/>
  <c r="M1818" i="1"/>
  <c r="J1819" i="1"/>
  <c r="K1819" i="1"/>
  <c r="L1819" i="1"/>
  <c r="M1819" i="1"/>
  <c r="J1820" i="1"/>
  <c r="K1820" i="1"/>
  <c r="L1820" i="1"/>
  <c r="M1820" i="1"/>
  <c r="J1821" i="1"/>
  <c r="K1821" i="1"/>
  <c r="L1821" i="1"/>
  <c r="M1821" i="1"/>
  <c r="J1822" i="1"/>
  <c r="K1822" i="1"/>
  <c r="L1822" i="1"/>
  <c r="M1822" i="1"/>
  <c r="J1823" i="1"/>
  <c r="K1823" i="1"/>
  <c r="L1823" i="1"/>
  <c r="M1823" i="1"/>
  <c r="J1824" i="1"/>
  <c r="K1824" i="1"/>
  <c r="L1824" i="1"/>
  <c r="M1824" i="1"/>
  <c r="J1825" i="1"/>
  <c r="K1825" i="1"/>
  <c r="L1825" i="1"/>
  <c r="M1825" i="1"/>
  <c r="J1826" i="1"/>
  <c r="K1826" i="1"/>
  <c r="L1826" i="1"/>
  <c r="M1826" i="1"/>
  <c r="J1827" i="1"/>
  <c r="K1827" i="1"/>
  <c r="L1827" i="1"/>
  <c r="M1827" i="1"/>
  <c r="J1828" i="1"/>
  <c r="K1828" i="1"/>
  <c r="L1828" i="1"/>
  <c r="M1828" i="1"/>
  <c r="J1829" i="1"/>
  <c r="K1829" i="1"/>
  <c r="L1829" i="1"/>
  <c r="M1829" i="1"/>
  <c r="J1830" i="1"/>
  <c r="K1830" i="1"/>
  <c r="L1830" i="1"/>
  <c r="M1830" i="1"/>
  <c r="J1831" i="1"/>
  <c r="K1831" i="1"/>
  <c r="L1831" i="1"/>
  <c r="M1831" i="1"/>
  <c r="J1832" i="1"/>
  <c r="K1832" i="1"/>
  <c r="L1832" i="1"/>
  <c r="M1832" i="1"/>
  <c r="J1833" i="1"/>
  <c r="K1833" i="1"/>
  <c r="L1833" i="1"/>
  <c r="M1833" i="1"/>
  <c r="J1834" i="1"/>
  <c r="K1834" i="1"/>
  <c r="L1834" i="1"/>
  <c r="M1834" i="1"/>
  <c r="J1835" i="1"/>
  <c r="K1835" i="1"/>
  <c r="L1835" i="1"/>
  <c r="M1835" i="1"/>
  <c r="J1836" i="1"/>
  <c r="K1836" i="1"/>
  <c r="L1836" i="1"/>
  <c r="M1836" i="1"/>
  <c r="J1837" i="1"/>
  <c r="K1837" i="1"/>
  <c r="L1837" i="1"/>
  <c r="M1837" i="1"/>
  <c r="J1838" i="1"/>
  <c r="K1838" i="1"/>
  <c r="L1838" i="1"/>
  <c r="M1838" i="1"/>
  <c r="J1839" i="1"/>
  <c r="K1839" i="1"/>
  <c r="L1839" i="1"/>
  <c r="M1839" i="1"/>
  <c r="J1840" i="1"/>
  <c r="K1840" i="1"/>
  <c r="L1840" i="1"/>
  <c r="M1840" i="1"/>
  <c r="J1841" i="1"/>
  <c r="K1841" i="1"/>
  <c r="L1841" i="1"/>
  <c r="M1841" i="1"/>
  <c r="J1842" i="1"/>
  <c r="K1842" i="1"/>
  <c r="L1842" i="1"/>
  <c r="M1842" i="1"/>
  <c r="J1843" i="1"/>
  <c r="K1843" i="1"/>
  <c r="L1843" i="1"/>
  <c r="M1843" i="1"/>
  <c r="J1844" i="1"/>
  <c r="K1844" i="1"/>
  <c r="L1844" i="1"/>
  <c r="M1844" i="1"/>
  <c r="J1845" i="1"/>
  <c r="K1845" i="1"/>
  <c r="L1845" i="1"/>
  <c r="M1845" i="1"/>
  <c r="J1846" i="1"/>
  <c r="K1846" i="1"/>
  <c r="L1846" i="1"/>
  <c r="M1846" i="1"/>
  <c r="J1847" i="1"/>
  <c r="K1847" i="1"/>
  <c r="L1847" i="1"/>
  <c r="M1847" i="1"/>
  <c r="J1848" i="1"/>
  <c r="K1848" i="1"/>
  <c r="L1848" i="1"/>
  <c r="M1848" i="1"/>
  <c r="J1849" i="1"/>
  <c r="K1849" i="1"/>
  <c r="L1849" i="1"/>
  <c r="M1849" i="1"/>
  <c r="J1850" i="1"/>
  <c r="K1850" i="1"/>
  <c r="L1850" i="1"/>
  <c r="M1850" i="1"/>
  <c r="J1851" i="1"/>
  <c r="K1851" i="1"/>
  <c r="L1851" i="1"/>
  <c r="M1851" i="1"/>
  <c r="J1852" i="1"/>
  <c r="K1852" i="1"/>
  <c r="L1852" i="1"/>
  <c r="M1852" i="1"/>
  <c r="J1853" i="1"/>
  <c r="K1853" i="1"/>
  <c r="L1853" i="1"/>
  <c r="M1853" i="1"/>
  <c r="J1854" i="1"/>
  <c r="K1854" i="1"/>
  <c r="L1854" i="1"/>
  <c r="M1854" i="1"/>
  <c r="J1855" i="1"/>
  <c r="K1855" i="1"/>
  <c r="L1855" i="1"/>
  <c r="M1855" i="1"/>
  <c r="J1856" i="1"/>
  <c r="K1856" i="1"/>
  <c r="L1856" i="1"/>
  <c r="M1856" i="1"/>
  <c r="J1857" i="1"/>
  <c r="K1857" i="1"/>
  <c r="L1857" i="1"/>
  <c r="M1857" i="1"/>
  <c r="J1858" i="1"/>
  <c r="K1858" i="1"/>
  <c r="L1858" i="1"/>
  <c r="M1858" i="1"/>
  <c r="J1859" i="1"/>
  <c r="K1859" i="1"/>
  <c r="L1859" i="1"/>
  <c r="M1859" i="1"/>
  <c r="J1860" i="1"/>
  <c r="K1860" i="1"/>
  <c r="L1860" i="1"/>
  <c r="M1860" i="1"/>
  <c r="J1861" i="1"/>
  <c r="K1861" i="1"/>
  <c r="L1861" i="1"/>
  <c r="M1861" i="1"/>
  <c r="J1862" i="1"/>
  <c r="K1862" i="1"/>
  <c r="L1862" i="1"/>
  <c r="M1862" i="1"/>
  <c r="J1863" i="1"/>
  <c r="K1863" i="1"/>
  <c r="L1863" i="1"/>
  <c r="M1863" i="1"/>
  <c r="J1864" i="1"/>
  <c r="K1864" i="1"/>
  <c r="L1864" i="1"/>
  <c r="M1864" i="1"/>
  <c r="J1865" i="1"/>
  <c r="K1865" i="1"/>
  <c r="L1865" i="1"/>
  <c r="M1865" i="1"/>
  <c r="J1866" i="1"/>
  <c r="K1866" i="1"/>
  <c r="L1866" i="1"/>
  <c r="M1866" i="1"/>
  <c r="J1867" i="1"/>
  <c r="K1867" i="1"/>
  <c r="L1867" i="1"/>
  <c r="M1867" i="1"/>
  <c r="J1868" i="1"/>
  <c r="K1868" i="1"/>
  <c r="L1868" i="1"/>
  <c r="M1868" i="1"/>
  <c r="J1869" i="1"/>
  <c r="K1869" i="1"/>
  <c r="L1869" i="1"/>
  <c r="M1869" i="1"/>
  <c r="J1870" i="1"/>
  <c r="K1870" i="1"/>
  <c r="L1870" i="1"/>
  <c r="M1870" i="1"/>
  <c r="J1871" i="1"/>
  <c r="K1871" i="1"/>
  <c r="L1871" i="1"/>
  <c r="M1871" i="1"/>
  <c r="J1872" i="1"/>
  <c r="K1872" i="1"/>
  <c r="L1872" i="1"/>
  <c r="M1872" i="1"/>
  <c r="J1873" i="1"/>
  <c r="K1873" i="1"/>
  <c r="L1873" i="1"/>
  <c r="M1873" i="1"/>
  <c r="J1874" i="1"/>
  <c r="K1874" i="1"/>
  <c r="L1874" i="1"/>
  <c r="M1874" i="1"/>
  <c r="J1875" i="1"/>
  <c r="K1875" i="1"/>
  <c r="L1875" i="1"/>
  <c r="M1875" i="1"/>
  <c r="J1876" i="1"/>
  <c r="K1876" i="1"/>
  <c r="L1876" i="1"/>
  <c r="M1876" i="1"/>
  <c r="J1877" i="1"/>
  <c r="K1877" i="1"/>
  <c r="L1877" i="1"/>
  <c r="M1877" i="1"/>
  <c r="J1878" i="1"/>
  <c r="K1878" i="1"/>
  <c r="L1878" i="1"/>
  <c r="M1878" i="1"/>
  <c r="J1879" i="1"/>
  <c r="K1879" i="1"/>
  <c r="L1879" i="1"/>
  <c r="M1879" i="1"/>
  <c r="J1880" i="1"/>
  <c r="K1880" i="1"/>
  <c r="L1880" i="1"/>
  <c r="M1880" i="1"/>
  <c r="J1881" i="1"/>
  <c r="K1881" i="1"/>
  <c r="L1881" i="1"/>
  <c r="M1881" i="1"/>
  <c r="J1882" i="1"/>
  <c r="K1882" i="1"/>
  <c r="L1882" i="1"/>
  <c r="M1882" i="1"/>
  <c r="J1883" i="1"/>
  <c r="K1883" i="1"/>
  <c r="L1883" i="1"/>
  <c r="M1883" i="1"/>
  <c r="J1884" i="1"/>
  <c r="K1884" i="1"/>
  <c r="L1884" i="1"/>
  <c r="M1884" i="1"/>
  <c r="J1885" i="1"/>
  <c r="K1885" i="1"/>
  <c r="L1885" i="1"/>
  <c r="M1885" i="1"/>
  <c r="J1886" i="1"/>
  <c r="K1886" i="1"/>
  <c r="L1886" i="1"/>
  <c r="M1886" i="1"/>
  <c r="J1887" i="1"/>
  <c r="K1887" i="1"/>
  <c r="L1887" i="1"/>
  <c r="M1887" i="1"/>
  <c r="J1888" i="1"/>
  <c r="K1888" i="1"/>
  <c r="L1888" i="1"/>
  <c r="M1888" i="1"/>
  <c r="J1889" i="1"/>
  <c r="K1889" i="1"/>
  <c r="L1889" i="1"/>
  <c r="M1889" i="1"/>
  <c r="J1890" i="1"/>
  <c r="K1890" i="1"/>
  <c r="L1890" i="1"/>
  <c r="M1890" i="1"/>
  <c r="J1891" i="1"/>
  <c r="K1891" i="1"/>
  <c r="L1891" i="1"/>
  <c r="M1891" i="1"/>
  <c r="J1892" i="1"/>
  <c r="K1892" i="1"/>
  <c r="L1892" i="1"/>
  <c r="M1892" i="1"/>
  <c r="J1893" i="1"/>
  <c r="K1893" i="1"/>
  <c r="L1893" i="1"/>
  <c r="M1893" i="1"/>
  <c r="J1894" i="1"/>
  <c r="K1894" i="1"/>
  <c r="L1894" i="1"/>
  <c r="M1894" i="1"/>
  <c r="J1895" i="1"/>
  <c r="K1895" i="1"/>
  <c r="L1895" i="1"/>
  <c r="M1895" i="1"/>
  <c r="J1896" i="1"/>
  <c r="K1896" i="1"/>
  <c r="L1896" i="1"/>
  <c r="M1896" i="1"/>
  <c r="J1897" i="1"/>
  <c r="K1897" i="1"/>
  <c r="L1897" i="1"/>
  <c r="M1897" i="1"/>
  <c r="J1898" i="1"/>
  <c r="K1898" i="1"/>
  <c r="L1898" i="1"/>
  <c r="M1898" i="1"/>
  <c r="J1899" i="1"/>
  <c r="K1899" i="1"/>
  <c r="L1899" i="1"/>
  <c r="M1899" i="1"/>
  <c r="J1900" i="1"/>
  <c r="K1900" i="1"/>
  <c r="L1900" i="1"/>
  <c r="M1900" i="1"/>
  <c r="J1901" i="1"/>
  <c r="K1901" i="1"/>
  <c r="L1901" i="1"/>
  <c r="M1901" i="1"/>
  <c r="J1902" i="1"/>
  <c r="K1902" i="1"/>
  <c r="L1902" i="1"/>
  <c r="M1902" i="1"/>
  <c r="J1903" i="1"/>
  <c r="K1903" i="1"/>
  <c r="L1903" i="1"/>
  <c r="M1903" i="1"/>
  <c r="J1904" i="1"/>
  <c r="K1904" i="1"/>
  <c r="L1904" i="1"/>
  <c r="M1904" i="1"/>
  <c r="J1905" i="1"/>
  <c r="K1905" i="1"/>
  <c r="L1905" i="1"/>
  <c r="M1905" i="1"/>
  <c r="J1906" i="1"/>
  <c r="K1906" i="1"/>
  <c r="L1906" i="1"/>
  <c r="M1906" i="1"/>
  <c r="J1907" i="1"/>
  <c r="K1907" i="1"/>
  <c r="L1907" i="1"/>
  <c r="M1907" i="1"/>
  <c r="J1908" i="1"/>
  <c r="K1908" i="1"/>
  <c r="L1908" i="1"/>
  <c r="M1908" i="1"/>
  <c r="J1909" i="1"/>
  <c r="K1909" i="1"/>
  <c r="L1909" i="1"/>
  <c r="M1909" i="1"/>
  <c r="J1910" i="1"/>
  <c r="K1910" i="1"/>
  <c r="L1910" i="1"/>
  <c r="M1910" i="1"/>
  <c r="J1911" i="1"/>
  <c r="K1911" i="1"/>
  <c r="L1911" i="1"/>
  <c r="M1911" i="1"/>
  <c r="J1912" i="1"/>
  <c r="K1912" i="1"/>
  <c r="L1912" i="1"/>
  <c r="M1912" i="1"/>
  <c r="J1913" i="1"/>
  <c r="K1913" i="1"/>
  <c r="L1913" i="1"/>
  <c r="M1913" i="1"/>
  <c r="J1914" i="1"/>
  <c r="K1914" i="1"/>
  <c r="L1914" i="1"/>
  <c r="M1914" i="1"/>
  <c r="J1915" i="1"/>
  <c r="K1915" i="1"/>
  <c r="L1915" i="1"/>
  <c r="M1915" i="1"/>
  <c r="J1916" i="1"/>
  <c r="K1916" i="1"/>
  <c r="L1916" i="1"/>
  <c r="M1916" i="1"/>
  <c r="J1917" i="1"/>
  <c r="K1917" i="1"/>
  <c r="L1917" i="1"/>
  <c r="M1917" i="1"/>
  <c r="J1918" i="1"/>
  <c r="K1918" i="1"/>
  <c r="L1918" i="1"/>
  <c r="M1918" i="1"/>
  <c r="J1919" i="1"/>
  <c r="K1919" i="1"/>
  <c r="L1919" i="1"/>
  <c r="M1919" i="1"/>
  <c r="J1920" i="1"/>
  <c r="K1920" i="1"/>
  <c r="L1920" i="1"/>
  <c r="M1920" i="1"/>
  <c r="J1921" i="1"/>
  <c r="K1921" i="1"/>
  <c r="L1921" i="1"/>
  <c r="M1921" i="1"/>
  <c r="J1922" i="1"/>
  <c r="K1922" i="1"/>
  <c r="L1922" i="1"/>
  <c r="M1922" i="1"/>
  <c r="J1923" i="1"/>
  <c r="K1923" i="1"/>
  <c r="L1923" i="1"/>
  <c r="M1923" i="1"/>
  <c r="J1924" i="1"/>
  <c r="K1924" i="1"/>
  <c r="L1924" i="1"/>
  <c r="M1924" i="1"/>
  <c r="J1925" i="1"/>
  <c r="K1925" i="1"/>
  <c r="L1925" i="1"/>
  <c r="M1925" i="1"/>
  <c r="J1926" i="1"/>
  <c r="K1926" i="1"/>
  <c r="L1926" i="1"/>
  <c r="M1926" i="1"/>
  <c r="J1927" i="1"/>
  <c r="K1927" i="1"/>
  <c r="L1927" i="1"/>
  <c r="M1927" i="1"/>
  <c r="J1928" i="1"/>
  <c r="K1928" i="1"/>
  <c r="L1928" i="1"/>
  <c r="M1928" i="1"/>
  <c r="J1929" i="1"/>
  <c r="K1929" i="1"/>
  <c r="L1929" i="1"/>
  <c r="M1929" i="1"/>
  <c r="J1930" i="1"/>
  <c r="K1930" i="1"/>
  <c r="L1930" i="1"/>
  <c r="M1930" i="1"/>
  <c r="J1931" i="1"/>
  <c r="K1931" i="1"/>
  <c r="L1931" i="1"/>
  <c r="M1931" i="1"/>
  <c r="J1932" i="1"/>
  <c r="K1932" i="1"/>
  <c r="L1932" i="1"/>
  <c r="M1932" i="1"/>
  <c r="J1933" i="1"/>
  <c r="K1933" i="1"/>
  <c r="L1933" i="1"/>
  <c r="M1933" i="1"/>
  <c r="J1934" i="1"/>
  <c r="K1934" i="1"/>
  <c r="L1934" i="1"/>
  <c r="M1934" i="1"/>
  <c r="J1935" i="1"/>
  <c r="K1935" i="1"/>
  <c r="L1935" i="1"/>
  <c r="M1935" i="1"/>
  <c r="J1936" i="1"/>
  <c r="K1936" i="1"/>
  <c r="L1936" i="1"/>
  <c r="M1936" i="1"/>
  <c r="J1937" i="1"/>
  <c r="K1937" i="1"/>
  <c r="L1937" i="1"/>
  <c r="M1937" i="1"/>
  <c r="J1938" i="1"/>
  <c r="K1938" i="1"/>
  <c r="L1938" i="1"/>
  <c r="M1938" i="1"/>
  <c r="J1939" i="1"/>
  <c r="K1939" i="1"/>
  <c r="L1939" i="1"/>
  <c r="M1939" i="1"/>
  <c r="J1940" i="1"/>
  <c r="K1940" i="1"/>
  <c r="L1940" i="1"/>
  <c r="M1940" i="1"/>
  <c r="J1941" i="1"/>
  <c r="K1941" i="1"/>
  <c r="L1941" i="1"/>
  <c r="M1941" i="1"/>
  <c r="J1942" i="1"/>
  <c r="K1942" i="1"/>
  <c r="L1942" i="1"/>
  <c r="M1942" i="1"/>
  <c r="J1943" i="1"/>
  <c r="K1943" i="1"/>
  <c r="L1943" i="1"/>
  <c r="M1943" i="1"/>
  <c r="J1944" i="1"/>
  <c r="K1944" i="1"/>
  <c r="L1944" i="1"/>
  <c r="M1944" i="1"/>
  <c r="J1945" i="1"/>
  <c r="K1945" i="1"/>
  <c r="L1945" i="1"/>
  <c r="M1945" i="1"/>
  <c r="J1946" i="1"/>
  <c r="K1946" i="1"/>
  <c r="L1946" i="1"/>
  <c r="M1946" i="1"/>
  <c r="J1947" i="1"/>
  <c r="K1947" i="1"/>
  <c r="L1947" i="1"/>
  <c r="M1947" i="1"/>
  <c r="J1948" i="1"/>
  <c r="K1948" i="1"/>
  <c r="L1948" i="1"/>
  <c r="M1948" i="1"/>
  <c r="J1949" i="1"/>
  <c r="K1949" i="1"/>
  <c r="L1949" i="1"/>
  <c r="M1949" i="1"/>
  <c r="J1950" i="1"/>
  <c r="K1950" i="1"/>
  <c r="L1950" i="1"/>
  <c r="M1950" i="1"/>
  <c r="J1951" i="1"/>
  <c r="K1951" i="1"/>
  <c r="L1951" i="1"/>
  <c r="M1951" i="1"/>
  <c r="J1952" i="1"/>
  <c r="K1952" i="1"/>
  <c r="L1952" i="1"/>
  <c r="M1952" i="1"/>
  <c r="J1953" i="1"/>
  <c r="K1953" i="1"/>
  <c r="L1953" i="1"/>
  <c r="M1953" i="1"/>
  <c r="J1954" i="1"/>
  <c r="K1954" i="1"/>
  <c r="L1954" i="1"/>
  <c r="M1954" i="1"/>
  <c r="J1955" i="1"/>
  <c r="K1955" i="1"/>
  <c r="L1955" i="1"/>
  <c r="M1955" i="1"/>
  <c r="J1956" i="1"/>
  <c r="K1956" i="1"/>
  <c r="L1956" i="1"/>
  <c r="M1956" i="1"/>
  <c r="J1957" i="1"/>
  <c r="K1957" i="1"/>
  <c r="L1957" i="1"/>
  <c r="M1957" i="1"/>
  <c r="J1958" i="1"/>
  <c r="K1958" i="1"/>
  <c r="L1958" i="1"/>
  <c r="M1958" i="1"/>
  <c r="J1959" i="1"/>
  <c r="K1959" i="1"/>
  <c r="L1959" i="1"/>
  <c r="M1959" i="1"/>
  <c r="J1960" i="1"/>
  <c r="K1960" i="1"/>
  <c r="L1960" i="1"/>
  <c r="M1960" i="1"/>
  <c r="J1961" i="1"/>
  <c r="K1961" i="1"/>
  <c r="L1961" i="1"/>
  <c r="M1961" i="1"/>
  <c r="J1962" i="1"/>
  <c r="K1962" i="1"/>
  <c r="L1962" i="1"/>
  <c r="M1962" i="1"/>
  <c r="J1963" i="1"/>
  <c r="K1963" i="1"/>
  <c r="L1963" i="1"/>
  <c r="M1963" i="1"/>
  <c r="J1964" i="1"/>
  <c r="K1964" i="1"/>
  <c r="L1964" i="1"/>
  <c r="M1964" i="1"/>
  <c r="J1965" i="1"/>
  <c r="K1965" i="1"/>
  <c r="L1965" i="1"/>
  <c r="M1965" i="1"/>
  <c r="J1966" i="1"/>
  <c r="K1966" i="1"/>
  <c r="L1966" i="1"/>
  <c r="M1966" i="1"/>
  <c r="J1967" i="1"/>
  <c r="K1967" i="1"/>
  <c r="L1967" i="1"/>
  <c r="M1967" i="1"/>
  <c r="J1968" i="1"/>
  <c r="K1968" i="1"/>
  <c r="L1968" i="1"/>
  <c r="M1968" i="1"/>
  <c r="J1969" i="1"/>
  <c r="K1969" i="1"/>
  <c r="L1969" i="1"/>
  <c r="M1969" i="1"/>
  <c r="J1970" i="1"/>
  <c r="K1970" i="1"/>
  <c r="L1970" i="1"/>
  <c r="M1970" i="1"/>
  <c r="J1971" i="1"/>
  <c r="K1971" i="1"/>
  <c r="L1971" i="1"/>
  <c r="M1971" i="1"/>
  <c r="J1972" i="1"/>
  <c r="K1972" i="1"/>
  <c r="L1972" i="1"/>
  <c r="M1972" i="1"/>
  <c r="J1973" i="1"/>
  <c r="K1973" i="1"/>
  <c r="L1973" i="1"/>
  <c r="M1973" i="1"/>
  <c r="J1974" i="1"/>
  <c r="K1974" i="1"/>
  <c r="L1974" i="1"/>
  <c r="M1974" i="1"/>
  <c r="J1975" i="1"/>
  <c r="K1975" i="1"/>
  <c r="L1975" i="1"/>
  <c r="M1975" i="1"/>
  <c r="J1976" i="1"/>
  <c r="K1976" i="1"/>
  <c r="L1976" i="1"/>
  <c r="M1976" i="1"/>
  <c r="J1977" i="1"/>
  <c r="K1977" i="1"/>
  <c r="L1977" i="1"/>
  <c r="M1977" i="1"/>
  <c r="J1978" i="1"/>
  <c r="K1978" i="1"/>
  <c r="L1978" i="1"/>
  <c r="M1978" i="1"/>
  <c r="J1979" i="1"/>
  <c r="K1979" i="1"/>
  <c r="L1979" i="1"/>
  <c r="M1979" i="1"/>
  <c r="J1980" i="1"/>
  <c r="K1980" i="1"/>
  <c r="L1980" i="1"/>
  <c r="M1980" i="1"/>
  <c r="J1981" i="1"/>
  <c r="K1981" i="1"/>
  <c r="L1981" i="1"/>
  <c r="M1981" i="1"/>
  <c r="J1982" i="1"/>
  <c r="K1982" i="1"/>
  <c r="L1982" i="1"/>
  <c r="M1982" i="1"/>
  <c r="J1983" i="1"/>
  <c r="K1983" i="1"/>
  <c r="L1983" i="1"/>
  <c r="M1983" i="1"/>
  <c r="J1984" i="1"/>
  <c r="K1984" i="1"/>
  <c r="L1984" i="1"/>
  <c r="M1984" i="1"/>
  <c r="J1985" i="1"/>
  <c r="K1985" i="1"/>
  <c r="L1985" i="1"/>
  <c r="M1985" i="1"/>
  <c r="J1986" i="1"/>
  <c r="K1986" i="1"/>
  <c r="L1986" i="1"/>
  <c r="M1986" i="1"/>
  <c r="J1987" i="1"/>
  <c r="K1987" i="1"/>
  <c r="L1987" i="1"/>
  <c r="M1987" i="1"/>
  <c r="J1988" i="1"/>
  <c r="K1988" i="1"/>
  <c r="L1988" i="1"/>
  <c r="M1988" i="1"/>
  <c r="J1989" i="1"/>
  <c r="K1989" i="1"/>
  <c r="L1989" i="1"/>
  <c r="M1989" i="1"/>
  <c r="J1990" i="1"/>
  <c r="K1990" i="1"/>
  <c r="L1990" i="1"/>
  <c r="M1990" i="1"/>
  <c r="J1991" i="1"/>
  <c r="K1991" i="1"/>
  <c r="L1991" i="1"/>
  <c r="M1991" i="1"/>
  <c r="J1992" i="1"/>
  <c r="K1992" i="1"/>
  <c r="L1992" i="1"/>
  <c r="M1992" i="1"/>
  <c r="J1993" i="1"/>
  <c r="K1993" i="1"/>
  <c r="L1993" i="1"/>
  <c r="M1993" i="1"/>
  <c r="J1994" i="1"/>
  <c r="K1994" i="1"/>
  <c r="L1994" i="1"/>
  <c r="M1994" i="1"/>
  <c r="J1995" i="1"/>
  <c r="K1995" i="1"/>
  <c r="L1995" i="1"/>
  <c r="M1995" i="1"/>
  <c r="J1996" i="1"/>
  <c r="K1996" i="1"/>
  <c r="L1996" i="1"/>
  <c r="M1996" i="1"/>
  <c r="J1997" i="1"/>
  <c r="K1997" i="1"/>
  <c r="L1997" i="1"/>
  <c r="M1997" i="1"/>
  <c r="J1998" i="1"/>
  <c r="K1998" i="1"/>
  <c r="L1998" i="1"/>
  <c r="M1998" i="1"/>
  <c r="J1999" i="1"/>
  <c r="K1999" i="1"/>
  <c r="L1999" i="1"/>
  <c r="M1999" i="1"/>
  <c r="J2000" i="1"/>
  <c r="K2000" i="1"/>
  <c r="L2000" i="1"/>
  <c r="M2000" i="1"/>
  <c r="J2001" i="1"/>
  <c r="K2001" i="1"/>
  <c r="L2001" i="1"/>
  <c r="M2001" i="1"/>
  <c r="J2002" i="1"/>
  <c r="K2002" i="1"/>
  <c r="L2002" i="1"/>
  <c r="M2002" i="1"/>
  <c r="J2003" i="1"/>
  <c r="K2003" i="1"/>
  <c r="L2003" i="1"/>
  <c r="M2003" i="1"/>
  <c r="J2004" i="1"/>
  <c r="K2004" i="1"/>
  <c r="L2004" i="1"/>
  <c r="M2004" i="1"/>
  <c r="J2005" i="1"/>
  <c r="K2005" i="1"/>
  <c r="L2005" i="1"/>
  <c r="M2005" i="1"/>
  <c r="J2006" i="1"/>
  <c r="K2006" i="1"/>
  <c r="L2006" i="1"/>
  <c r="M2006" i="1"/>
  <c r="J2007" i="1"/>
  <c r="K2007" i="1"/>
  <c r="L2007" i="1"/>
  <c r="M2007" i="1"/>
  <c r="J2008" i="1"/>
  <c r="K2008" i="1"/>
  <c r="L2008" i="1"/>
  <c r="M2008" i="1"/>
  <c r="J2009" i="1"/>
  <c r="K2009" i="1"/>
  <c r="L2009" i="1"/>
  <c r="M2009" i="1"/>
  <c r="J2010" i="1"/>
  <c r="K2010" i="1"/>
  <c r="L2010" i="1"/>
  <c r="M2010" i="1"/>
  <c r="J2011" i="1"/>
  <c r="K2011" i="1"/>
  <c r="L2011" i="1"/>
  <c r="M2011" i="1"/>
  <c r="J2012" i="1"/>
  <c r="K2012" i="1"/>
  <c r="L2012" i="1"/>
  <c r="M2012" i="1"/>
  <c r="J2013" i="1"/>
  <c r="K2013" i="1"/>
  <c r="L2013" i="1"/>
  <c r="M2013" i="1"/>
  <c r="J2014" i="1"/>
  <c r="K2014" i="1"/>
  <c r="L2014" i="1"/>
  <c r="M2014" i="1"/>
  <c r="J2015" i="1"/>
  <c r="K2015" i="1"/>
  <c r="L2015" i="1"/>
  <c r="M2015" i="1"/>
  <c r="J2016" i="1"/>
  <c r="K2016" i="1"/>
  <c r="L2016" i="1"/>
  <c r="M2016" i="1"/>
  <c r="J2017" i="1"/>
  <c r="K2017" i="1"/>
  <c r="L2017" i="1"/>
  <c r="M2017" i="1"/>
  <c r="J2018" i="1"/>
  <c r="K2018" i="1"/>
  <c r="L2018" i="1"/>
  <c r="M2018" i="1"/>
  <c r="J2019" i="1"/>
  <c r="K2019" i="1"/>
  <c r="L2019" i="1"/>
  <c r="M2019" i="1"/>
  <c r="J2020" i="1"/>
  <c r="K2020" i="1"/>
  <c r="L2020" i="1"/>
  <c r="M2020" i="1"/>
  <c r="J2021" i="1"/>
  <c r="K2021" i="1"/>
  <c r="L2021" i="1"/>
  <c r="M2021" i="1"/>
  <c r="J2022" i="1"/>
  <c r="K2022" i="1"/>
  <c r="L2022" i="1"/>
  <c r="M2022" i="1"/>
  <c r="J2023" i="1"/>
  <c r="K2023" i="1"/>
  <c r="L2023" i="1"/>
  <c r="M2023" i="1"/>
  <c r="J2024" i="1"/>
  <c r="K2024" i="1"/>
  <c r="L2024" i="1"/>
  <c r="M2024" i="1"/>
  <c r="J2025" i="1"/>
  <c r="K2025" i="1"/>
  <c r="L2025" i="1"/>
  <c r="M2025" i="1"/>
  <c r="J2026" i="1"/>
  <c r="K2026" i="1"/>
  <c r="L2026" i="1"/>
  <c r="M2026" i="1"/>
  <c r="J2027" i="1"/>
  <c r="K2027" i="1"/>
  <c r="L2027" i="1"/>
  <c r="M2027" i="1"/>
  <c r="J2028" i="1"/>
  <c r="K2028" i="1"/>
  <c r="L2028" i="1"/>
  <c r="M2028" i="1"/>
  <c r="J2029" i="1"/>
  <c r="K2029" i="1"/>
  <c r="L2029" i="1"/>
  <c r="M2029" i="1"/>
  <c r="J2030" i="1"/>
  <c r="K2030" i="1"/>
  <c r="L2030" i="1"/>
  <c r="M2030" i="1"/>
  <c r="J2031" i="1"/>
  <c r="K2031" i="1"/>
  <c r="L2031" i="1"/>
  <c r="M2031" i="1"/>
  <c r="J2032" i="1"/>
  <c r="K2032" i="1"/>
  <c r="L2032" i="1"/>
  <c r="M2032" i="1"/>
  <c r="J2033" i="1"/>
  <c r="K2033" i="1"/>
  <c r="L2033" i="1"/>
  <c r="M2033" i="1"/>
  <c r="J2034" i="1"/>
  <c r="K2034" i="1"/>
  <c r="L2034" i="1"/>
  <c r="M2034" i="1"/>
  <c r="J2035" i="1"/>
  <c r="K2035" i="1"/>
  <c r="L2035" i="1"/>
  <c r="M2035" i="1"/>
  <c r="J2036" i="1"/>
  <c r="K2036" i="1"/>
  <c r="L2036" i="1"/>
  <c r="M2036" i="1"/>
  <c r="J2037" i="1"/>
  <c r="K2037" i="1"/>
  <c r="L2037" i="1"/>
  <c r="M2037" i="1"/>
  <c r="J2038" i="1"/>
  <c r="K2038" i="1"/>
  <c r="L2038" i="1"/>
  <c r="M2038" i="1"/>
  <c r="J2039" i="1"/>
  <c r="K2039" i="1"/>
  <c r="L2039" i="1"/>
  <c r="M2039" i="1"/>
  <c r="J2040" i="1"/>
  <c r="K2040" i="1"/>
  <c r="L2040" i="1"/>
  <c r="M2040" i="1"/>
  <c r="J2041" i="1"/>
  <c r="K2041" i="1"/>
  <c r="L2041" i="1"/>
  <c r="M2041" i="1"/>
  <c r="J2042" i="1"/>
  <c r="K2042" i="1"/>
  <c r="L2042" i="1"/>
  <c r="M2042" i="1"/>
  <c r="J2043" i="1"/>
  <c r="K2043" i="1"/>
  <c r="L2043" i="1"/>
  <c r="M2043" i="1"/>
  <c r="J2044" i="1"/>
  <c r="K2044" i="1"/>
  <c r="L2044" i="1"/>
  <c r="M2044" i="1"/>
  <c r="J2045" i="1"/>
  <c r="K2045" i="1"/>
  <c r="L2045" i="1"/>
  <c r="M2045" i="1"/>
  <c r="J2046" i="1"/>
  <c r="K2046" i="1"/>
  <c r="L2046" i="1"/>
  <c r="M2046" i="1"/>
  <c r="J2047" i="1"/>
  <c r="K2047" i="1"/>
  <c r="L2047" i="1"/>
  <c r="M2047" i="1"/>
  <c r="J2048" i="1"/>
  <c r="K2048" i="1"/>
  <c r="L2048" i="1"/>
  <c r="M2048" i="1"/>
  <c r="J2049" i="1"/>
  <c r="K2049" i="1"/>
  <c r="L2049" i="1"/>
  <c r="M2049" i="1"/>
  <c r="J2050" i="1"/>
  <c r="K2050" i="1"/>
  <c r="L2050" i="1"/>
  <c r="M2050" i="1"/>
  <c r="J2051" i="1"/>
  <c r="K2051" i="1"/>
  <c r="L2051" i="1"/>
  <c r="M2051" i="1"/>
  <c r="J2052" i="1"/>
  <c r="K2052" i="1"/>
  <c r="L2052" i="1"/>
  <c r="M2052" i="1"/>
  <c r="J2053" i="1"/>
  <c r="K2053" i="1"/>
  <c r="L2053" i="1"/>
  <c r="M2053" i="1"/>
  <c r="J2054" i="1"/>
  <c r="K2054" i="1"/>
  <c r="L2054" i="1"/>
  <c r="M2054" i="1"/>
  <c r="J2055" i="1"/>
  <c r="K2055" i="1"/>
  <c r="L2055" i="1"/>
  <c r="M2055" i="1"/>
  <c r="J2056" i="1"/>
  <c r="K2056" i="1"/>
  <c r="L2056" i="1"/>
  <c r="M2056" i="1"/>
  <c r="J2057" i="1"/>
  <c r="K2057" i="1"/>
  <c r="L2057" i="1"/>
  <c r="M2057" i="1"/>
  <c r="J2058" i="1"/>
  <c r="K2058" i="1"/>
  <c r="L2058" i="1"/>
  <c r="M2058" i="1"/>
  <c r="J2059" i="1"/>
  <c r="K2059" i="1"/>
  <c r="L2059" i="1"/>
  <c r="M2059" i="1"/>
  <c r="J2060" i="1"/>
  <c r="K2060" i="1"/>
  <c r="L2060" i="1"/>
  <c r="M2060" i="1"/>
  <c r="J2061" i="1"/>
  <c r="K2061" i="1"/>
  <c r="L2061" i="1"/>
  <c r="M2061" i="1"/>
  <c r="J2062" i="1"/>
  <c r="K2062" i="1"/>
  <c r="L2062" i="1"/>
  <c r="M2062" i="1"/>
  <c r="J2063" i="1"/>
  <c r="K2063" i="1"/>
  <c r="L2063" i="1"/>
  <c r="M2063" i="1"/>
  <c r="J2064" i="1"/>
  <c r="K2064" i="1"/>
  <c r="L2064" i="1"/>
  <c r="M2064" i="1"/>
  <c r="J2065" i="1"/>
  <c r="K2065" i="1"/>
  <c r="L2065" i="1"/>
  <c r="M2065" i="1"/>
  <c r="J2066" i="1"/>
  <c r="K2066" i="1"/>
  <c r="L2066" i="1"/>
  <c r="M2066" i="1"/>
  <c r="J2067" i="1"/>
  <c r="K2067" i="1"/>
  <c r="L2067" i="1"/>
  <c r="M2067" i="1"/>
  <c r="J2068" i="1"/>
  <c r="K2068" i="1"/>
  <c r="L2068" i="1"/>
  <c r="M2068" i="1"/>
  <c r="J2069" i="1"/>
  <c r="K2069" i="1"/>
  <c r="L2069" i="1"/>
  <c r="M2069" i="1"/>
  <c r="J2070" i="1"/>
  <c r="K2070" i="1"/>
  <c r="L2070" i="1"/>
  <c r="M2070" i="1"/>
  <c r="J2071" i="1"/>
  <c r="K2071" i="1"/>
  <c r="L2071" i="1"/>
  <c r="M2071" i="1"/>
  <c r="J2072" i="1"/>
  <c r="K2072" i="1"/>
  <c r="L2072" i="1"/>
  <c r="M2072" i="1"/>
  <c r="J2073" i="1"/>
  <c r="K2073" i="1"/>
  <c r="L2073" i="1"/>
  <c r="M2073" i="1"/>
  <c r="J2074" i="1"/>
  <c r="K2074" i="1"/>
  <c r="L2074" i="1"/>
  <c r="M2074" i="1"/>
  <c r="J2075" i="1"/>
  <c r="K2075" i="1"/>
  <c r="L2075" i="1"/>
  <c r="M2075" i="1"/>
  <c r="J2076" i="1"/>
  <c r="K2076" i="1"/>
  <c r="L2076" i="1"/>
  <c r="M2076" i="1"/>
  <c r="J2077" i="1"/>
  <c r="K2077" i="1"/>
  <c r="L2077" i="1"/>
  <c r="M2077" i="1"/>
  <c r="J2078" i="1"/>
  <c r="K2078" i="1"/>
  <c r="L2078" i="1"/>
  <c r="M2078" i="1"/>
  <c r="J2079" i="1"/>
  <c r="K2079" i="1"/>
  <c r="L2079" i="1"/>
  <c r="M2079" i="1"/>
  <c r="J2080" i="1"/>
  <c r="K2080" i="1"/>
  <c r="L2080" i="1"/>
  <c r="M2080" i="1"/>
  <c r="J2081" i="1"/>
  <c r="K2081" i="1"/>
  <c r="L2081" i="1"/>
  <c r="M2081" i="1"/>
  <c r="J2082" i="1"/>
  <c r="K2082" i="1"/>
  <c r="L2082" i="1"/>
  <c r="M2082" i="1"/>
  <c r="J2083" i="1"/>
  <c r="K2083" i="1"/>
  <c r="L2083" i="1"/>
  <c r="M2083" i="1"/>
  <c r="J2084" i="1"/>
  <c r="K2084" i="1"/>
  <c r="L2084" i="1"/>
  <c r="M2084" i="1"/>
  <c r="J2085" i="1"/>
  <c r="K2085" i="1"/>
  <c r="L2085" i="1"/>
  <c r="M2085" i="1"/>
  <c r="J2086" i="1"/>
  <c r="K2086" i="1"/>
  <c r="L2086" i="1"/>
  <c r="M2086" i="1"/>
  <c r="J2087" i="1"/>
  <c r="K2087" i="1"/>
  <c r="L2087" i="1"/>
  <c r="M2087" i="1"/>
  <c r="J2088" i="1"/>
  <c r="K2088" i="1"/>
  <c r="L2088" i="1"/>
  <c r="M2088" i="1"/>
  <c r="J2089" i="1"/>
  <c r="K2089" i="1"/>
  <c r="L2089" i="1"/>
  <c r="M2089" i="1"/>
  <c r="J2090" i="1"/>
  <c r="K2090" i="1"/>
  <c r="L2090" i="1"/>
  <c r="M2090" i="1"/>
  <c r="J2091" i="1"/>
  <c r="K2091" i="1"/>
  <c r="L2091" i="1"/>
  <c r="M2091" i="1"/>
  <c r="J2092" i="1"/>
  <c r="K2092" i="1"/>
  <c r="L2092" i="1"/>
  <c r="M2092" i="1"/>
  <c r="J2093" i="1"/>
  <c r="K2093" i="1"/>
  <c r="L2093" i="1"/>
  <c r="M2093" i="1"/>
  <c r="J2094" i="1"/>
  <c r="K2094" i="1"/>
  <c r="L2094" i="1"/>
  <c r="M2094" i="1"/>
  <c r="J2095" i="1"/>
  <c r="K2095" i="1"/>
  <c r="L2095" i="1"/>
  <c r="M2095" i="1"/>
  <c r="J2096" i="1"/>
  <c r="K2096" i="1"/>
  <c r="L2096" i="1"/>
  <c r="M2096" i="1"/>
  <c r="J2097" i="1"/>
  <c r="K2097" i="1"/>
  <c r="L2097" i="1"/>
  <c r="M2097" i="1"/>
  <c r="J2098" i="1"/>
  <c r="K2098" i="1"/>
  <c r="L2098" i="1"/>
  <c r="M2098" i="1"/>
  <c r="J2099" i="1"/>
  <c r="K2099" i="1"/>
  <c r="L2099" i="1"/>
  <c r="M2099" i="1"/>
  <c r="J2100" i="1"/>
  <c r="K2100" i="1"/>
  <c r="L2100" i="1"/>
  <c r="M2100" i="1"/>
  <c r="J2101" i="1"/>
  <c r="K2101" i="1"/>
  <c r="L2101" i="1"/>
  <c r="M2101" i="1"/>
  <c r="J2102" i="1"/>
  <c r="K2102" i="1"/>
  <c r="L2102" i="1"/>
  <c r="M2102" i="1"/>
  <c r="J2103" i="1"/>
  <c r="K2103" i="1"/>
  <c r="L2103" i="1"/>
  <c r="M2103" i="1"/>
  <c r="J2104" i="1"/>
  <c r="K2104" i="1"/>
  <c r="L2104" i="1"/>
  <c r="M2104" i="1"/>
  <c r="J2105" i="1"/>
  <c r="K2105" i="1"/>
  <c r="L2105" i="1"/>
  <c r="M2105" i="1"/>
  <c r="J2106" i="1"/>
  <c r="K2106" i="1"/>
  <c r="L2106" i="1"/>
  <c r="M2106" i="1"/>
  <c r="J2107" i="1"/>
  <c r="K2107" i="1"/>
  <c r="L2107" i="1"/>
  <c r="M2107" i="1"/>
  <c r="J2108" i="1"/>
  <c r="K2108" i="1"/>
  <c r="L2108" i="1"/>
  <c r="M2108" i="1"/>
  <c r="J2109" i="1"/>
  <c r="K2109" i="1"/>
  <c r="L2109" i="1"/>
  <c r="M2109" i="1"/>
  <c r="J2110" i="1"/>
  <c r="K2110" i="1"/>
  <c r="L2110" i="1"/>
  <c r="M2110" i="1"/>
  <c r="J2111" i="1"/>
  <c r="K2111" i="1"/>
  <c r="L2111" i="1"/>
  <c r="M2111" i="1"/>
  <c r="J2112" i="1"/>
  <c r="K2112" i="1"/>
  <c r="L2112" i="1"/>
  <c r="M2112" i="1"/>
  <c r="J2113" i="1"/>
  <c r="K2113" i="1"/>
  <c r="L2113" i="1"/>
  <c r="M2113" i="1"/>
  <c r="J2114" i="1"/>
  <c r="K2114" i="1"/>
  <c r="L2114" i="1"/>
  <c r="M2114" i="1"/>
  <c r="J2115" i="1"/>
  <c r="K2115" i="1"/>
  <c r="L2115" i="1"/>
  <c r="M2115" i="1"/>
  <c r="J2116" i="1"/>
  <c r="K2116" i="1"/>
  <c r="L2116" i="1"/>
  <c r="M2116" i="1"/>
  <c r="J2117" i="1"/>
  <c r="K2117" i="1"/>
  <c r="L2117" i="1"/>
  <c r="M2117" i="1"/>
  <c r="J2118" i="1"/>
  <c r="K2118" i="1"/>
  <c r="L2118" i="1"/>
  <c r="M2118" i="1"/>
  <c r="J2119" i="1"/>
  <c r="K2119" i="1"/>
  <c r="L2119" i="1"/>
  <c r="M2119" i="1"/>
  <c r="J2120" i="1"/>
  <c r="K2120" i="1"/>
  <c r="L2120" i="1"/>
  <c r="M2120" i="1"/>
  <c r="J2121" i="1"/>
  <c r="K2121" i="1"/>
  <c r="L2121" i="1"/>
  <c r="M2121" i="1"/>
  <c r="J2122" i="1"/>
  <c r="K2122" i="1"/>
  <c r="L2122" i="1"/>
  <c r="M2122" i="1"/>
  <c r="J2123" i="1"/>
  <c r="K2123" i="1"/>
  <c r="L2123" i="1"/>
  <c r="M2123" i="1"/>
  <c r="J2124" i="1"/>
  <c r="K2124" i="1"/>
  <c r="L2124" i="1"/>
  <c r="M2124" i="1"/>
  <c r="J2125" i="1"/>
  <c r="K2125" i="1"/>
  <c r="L2125" i="1"/>
  <c r="M2125" i="1"/>
  <c r="J2126" i="1"/>
  <c r="K2126" i="1"/>
  <c r="L2126" i="1"/>
  <c r="M2126" i="1"/>
  <c r="J2127" i="1"/>
  <c r="K2127" i="1"/>
  <c r="L2127" i="1"/>
  <c r="M2127" i="1"/>
  <c r="J2128" i="1"/>
  <c r="K2128" i="1"/>
  <c r="L2128" i="1"/>
  <c r="M2128" i="1"/>
  <c r="J2129" i="1"/>
  <c r="K2129" i="1"/>
  <c r="L2129" i="1"/>
  <c r="M2129" i="1"/>
  <c r="J2130" i="1"/>
  <c r="K2130" i="1"/>
  <c r="L2130" i="1"/>
  <c r="M2130" i="1"/>
  <c r="J2131" i="1"/>
  <c r="K2131" i="1"/>
  <c r="L2131" i="1"/>
  <c r="M2131" i="1"/>
  <c r="J2132" i="1"/>
  <c r="K2132" i="1"/>
  <c r="L2132" i="1"/>
  <c r="M2132" i="1"/>
  <c r="J2133" i="1"/>
  <c r="K2133" i="1"/>
  <c r="L2133" i="1"/>
  <c r="M2133" i="1"/>
  <c r="J2134" i="1"/>
  <c r="K2134" i="1"/>
  <c r="L2134" i="1"/>
  <c r="M2134" i="1"/>
  <c r="J2135" i="1"/>
  <c r="K2135" i="1"/>
  <c r="L2135" i="1"/>
  <c r="M2135" i="1"/>
  <c r="J2136" i="1"/>
  <c r="K2136" i="1"/>
  <c r="L2136" i="1"/>
  <c r="M2136" i="1"/>
  <c r="J2137" i="1"/>
  <c r="K2137" i="1"/>
  <c r="L2137" i="1"/>
  <c r="M2137" i="1"/>
  <c r="J2138" i="1"/>
  <c r="K2138" i="1"/>
  <c r="L2138" i="1"/>
  <c r="M2138" i="1"/>
  <c r="J2139" i="1"/>
  <c r="K2139" i="1"/>
  <c r="L2139" i="1"/>
  <c r="M2139" i="1"/>
  <c r="J2140" i="1"/>
  <c r="K2140" i="1"/>
  <c r="L2140" i="1"/>
  <c r="M2140" i="1"/>
  <c r="J2141" i="1"/>
  <c r="K2141" i="1"/>
  <c r="L2141" i="1"/>
  <c r="M2141" i="1"/>
  <c r="J2142" i="1"/>
  <c r="K2142" i="1"/>
  <c r="L2142" i="1"/>
  <c r="M2142" i="1"/>
  <c r="J2143" i="1"/>
  <c r="K2143" i="1"/>
  <c r="L2143" i="1"/>
  <c r="M2143" i="1"/>
  <c r="J2144" i="1"/>
  <c r="K2144" i="1"/>
  <c r="L2144" i="1"/>
  <c r="M2144" i="1"/>
  <c r="J2145" i="1"/>
  <c r="K2145" i="1"/>
  <c r="L2145" i="1"/>
  <c r="M2145" i="1"/>
  <c r="J2146" i="1"/>
  <c r="K2146" i="1"/>
  <c r="L2146" i="1"/>
  <c r="M2146" i="1"/>
  <c r="J2147" i="1"/>
  <c r="K2147" i="1"/>
  <c r="L2147" i="1"/>
  <c r="M2147" i="1"/>
  <c r="J2148" i="1"/>
  <c r="K2148" i="1"/>
  <c r="L2148" i="1"/>
  <c r="M2148" i="1"/>
  <c r="J2149" i="1"/>
  <c r="K2149" i="1"/>
  <c r="L2149" i="1"/>
  <c r="M2149" i="1"/>
  <c r="J2150" i="1"/>
  <c r="K2150" i="1"/>
  <c r="L2150" i="1"/>
  <c r="M2150" i="1"/>
  <c r="J2151" i="1"/>
  <c r="K2151" i="1"/>
  <c r="L2151" i="1"/>
  <c r="M2151" i="1"/>
  <c r="J2152" i="1"/>
  <c r="K2152" i="1"/>
  <c r="L2152" i="1"/>
  <c r="M2152" i="1"/>
  <c r="J2153" i="1"/>
  <c r="K2153" i="1"/>
  <c r="L2153" i="1"/>
  <c r="M2153" i="1"/>
  <c r="J2154" i="1"/>
  <c r="K2154" i="1"/>
  <c r="L2154" i="1"/>
  <c r="M2154" i="1"/>
  <c r="J2155" i="1"/>
  <c r="K2155" i="1"/>
  <c r="L2155" i="1"/>
  <c r="M2155" i="1"/>
  <c r="J2156" i="1"/>
  <c r="K2156" i="1"/>
  <c r="L2156" i="1"/>
  <c r="M2156" i="1"/>
  <c r="J2157" i="1"/>
  <c r="K2157" i="1"/>
  <c r="L2157" i="1"/>
  <c r="M2157" i="1"/>
  <c r="J2158" i="1"/>
  <c r="K2158" i="1"/>
  <c r="L2158" i="1"/>
  <c r="M2158" i="1"/>
  <c r="J2159" i="1"/>
  <c r="K2159" i="1"/>
  <c r="L2159" i="1"/>
  <c r="M2159" i="1"/>
  <c r="J2160" i="1"/>
  <c r="K2160" i="1"/>
  <c r="L2160" i="1"/>
  <c r="M2160" i="1"/>
  <c r="J2161" i="1"/>
  <c r="K2161" i="1"/>
  <c r="L2161" i="1"/>
  <c r="M2161" i="1"/>
  <c r="J2162" i="1"/>
  <c r="K2162" i="1"/>
  <c r="L2162" i="1"/>
  <c r="M2162" i="1"/>
  <c r="J2163" i="1"/>
  <c r="K2163" i="1"/>
  <c r="L2163" i="1"/>
  <c r="M2163" i="1"/>
  <c r="J2164" i="1"/>
  <c r="K2164" i="1"/>
  <c r="L2164" i="1"/>
  <c r="M2164" i="1"/>
  <c r="J2165" i="1"/>
  <c r="K2165" i="1"/>
  <c r="L2165" i="1"/>
  <c r="M2165" i="1"/>
  <c r="J2166" i="1"/>
  <c r="K2166" i="1"/>
  <c r="L2166" i="1"/>
  <c r="M2166" i="1"/>
  <c r="J2167" i="1"/>
  <c r="K2167" i="1"/>
  <c r="L2167" i="1"/>
  <c r="M2167" i="1"/>
  <c r="J2168" i="1"/>
  <c r="K2168" i="1"/>
  <c r="L2168" i="1"/>
  <c r="M2168" i="1"/>
  <c r="J2169" i="1"/>
  <c r="K2169" i="1"/>
  <c r="L2169" i="1"/>
  <c r="M2169" i="1"/>
  <c r="J2170" i="1"/>
  <c r="K2170" i="1"/>
  <c r="L2170" i="1"/>
  <c r="M2170" i="1"/>
  <c r="J2171" i="1"/>
  <c r="K2171" i="1"/>
  <c r="L2171" i="1"/>
  <c r="M2171" i="1"/>
  <c r="J2172" i="1"/>
  <c r="K2172" i="1"/>
  <c r="L2172" i="1"/>
  <c r="M2172" i="1"/>
  <c r="J2173" i="1"/>
  <c r="K2173" i="1"/>
  <c r="L2173" i="1"/>
  <c r="M2173" i="1"/>
  <c r="J2174" i="1"/>
  <c r="K2174" i="1"/>
  <c r="L2174" i="1"/>
  <c r="M2174" i="1"/>
  <c r="J2175" i="1"/>
  <c r="K2175" i="1"/>
  <c r="L2175" i="1"/>
  <c r="M2175" i="1"/>
  <c r="J2176" i="1"/>
  <c r="K2176" i="1"/>
  <c r="L2176" i="1"/>
  <c r="M2176" i="1"/>
  <c r="J2177" i="1"/>
  <c r="K2177" i="1"/>
  <c r="L2177" i="1"/>
  <c r="M2177" i="1"/>
  <c r="J2178" i="1"/>
  <c r="K2178" i="1"/>
  <c r="L2178" i="1"/>
  <c r="M2178" i="1"/>
  <c r="J2179" i="1"/>
  <c r="K2179" i="1"/>
  <c r="L2179" i="1"/>
  <c r="M2179" i="1"/>
  <c r="J2180" i="1"/>
  <c r="K2180" i="1"/>
  <c r="L2180" i="1"/>
  <c r="M2180" i="1"/>
  <c r="J2181" i="1"/>
  <c r="K2181" i="1"/>
  <c r="L2181" i="1"/>
  <c r="M2181" i="1"/>
  <c r="J2182" i="1"/>
  <c r="K2182" i="1"/>
  <c r="L2182" i="1"/>
  <c r="M2182" i="1"/>
  <c r="J2183" i="1"/>
  <c r="K2183" i="1"/>
  <c r="L2183" i="1"/>
  <c r="M2183" i="1"/>
  <c r="J2184" i="1"/>
  <c r="K2184" i="1"/>
  <c r="L2184" i="1"/>
  <c r="M2184" i="1"/>
  <c r="J2185" i="1"/>
  <c r="K2185" i="1"/>
  <c r="L2185" i="1"/>
  <c r="M2185" i="1"/>
  <c r="J2186" i="1"/>
  <c r="K2186" i="1"/>
  <c r="L2186" i="1"/>
  <c r="M2186" i="1"/>
  <c r="J2187" i="1"/>
  <c r="K2187" i="1"/>
  <c r="L2187" i="1"/>
  <c r="M2187" i="1"/>
  <c r="J2188" i="1"/>
  <c r="K2188" i="1"/>
  <c r="L2188" i="1"/>
  <c r="M2188" i="1"/>
  <c r="J2189" i="1"/>
  <c r="K2189" i="1"/>
  <c r="L2189" i="1"/>
  <c r="M2189" i="1"/>
  <c r="J2190" i="1"/>
  <c r="K2190" i="1"/>
  <c r="L2190" i="1"/>
  <c r="M2190" i="1"/>
  <c r="J2191" i="1"/>
  <c r="K2191" i="1"/>
  <c r="L2191" i="1"/>
  <c r="M2191" i="1"/>
  <c r="J2192" i="1"/>
  <c r="K2192" i="1"/>
  <c r="L2192" i="1"/>
  <c r="M2192" i="1"/>
  <c r="J2193" i="1"/>
  <c r="K2193" i="1"/>
  <c r="L2193" i="1"/>
  <c r="M2193" i="1"/>
  <c r="J2194" i="1"/>
  <c r="K2194" i="1"/>
  <c r="L2194" i="1"/>
  <c r="M2194" i="1"/>
  <c r="J2195" i="1"/>
  <c r="K2195" i="1"/>
  <c r="L2195" i="1"/>
  <c r="M2195" i="1"/>
  <c r="J2196" i="1"/>
  <c r="K2196" i="1"/>
  <c r="L2196" i="1"/>
  <c r="M2196" i="1"/>
  <c r="J2197" i="1"/>
  <c r="K2197" i="1"/>
  <c r="L2197" i="1"/>
  <c r="M2197" i="1"/>
  <c r="J2198" i="1"/>
  <c r="K2198" i="1"/>
  <c r="L2198" i="1"/>
  <c r="M2198" i="1"/>
  <c r="J2199" i="1"/>
  <c r="K2199" i="1"/>
  <c r="L2199" i="1"/>
  <c r="M2199" i="1"/>
  <c r="J2200" i="1"/>
  <c r="K2200" i="1"/>
  <c r="L2200" i="1"/>
  <c r="M2200" i="1"/>
  <c r="J2201" i="1"/>
  <c r="K2201" i="1"/>
  <c r="L2201" i="1"/>
  <c r="M2201" i="1"/>
  <c r="J2202" i="1"/>
  <c r="K2202" i="1"/>
  <c r="L2202" i="1"/>
  <c r="M2202" i="1"/>
  <c r="J2203" i="1"/>
  <c r="K2203" i="1"/>
  <c r="L2203" i="1"/>
  <c r="M2203" i="1"/>
  <c r="J2204" i="1"/>
  <c r="K2204" i="1"/>
  <c r="L2204" i="1"/>
  <c r="M2204" i="1"/>
  <c r="J2205" i="1"/>
  <c r="K2205" i="1"/>
  <c r="L2205" i="1"/>
  <c r="M2205" i="1"/>
  <c r="J2206" i="1"/>
  <c r="K2206" i="1"/>
  <c r="L2206" i="1"/>
  <c r="M2206" i="1"/>
  <c r="J2207" i="1"/>
  <c r="K2207" i="1"/>
  <c r="L2207" i="1"/>
  <c r="M2207" i="1"/>
  <c r="J2208" i="1"/>
  <c r="K2208" i="1"/>
  <c r="L2208" i="1"/>
  <c r="M2208" i="1"/>
  <c r="J2209" i="1"/>
  <c r="K2209" i="1"/>
  <c r="L2209" i="1"/>
  <c r="M2209" i="1"/>
  <c r="J2210" i="1"/>
  <c r="K2210" i="1"/>
  <c r="L2210" i="1"/>
  <c r="M2210" i="1"/>
  <c r="J2211" i="1"/>
  <c r="K2211" i="1"/>
  <c r="L2211" i="1"/>
  <c r="M2211" i="1"/>
  <c r="J2212" i="1"/>
  <c r="K2212" i="1"/>
  <c r="L2212" i="1"/>
  <c r="M2212" i="1"/>
  <c r="J2213" i="1"/>
  <c r="K2213" i="1"/>
  <c r="L2213" i="1"/>
  <c r="M2213" i="1"/>
  <c r="J2214" i="1"/>
  <c r="K2214" i="1"/>
  <c r="L2214" i="1"/>
  <c r="M2214" i="1"/>
  <c r="J2215" i="1"/>
  <c r="K2215" i="1"/>
  <c r="L2215" i="1"/>
  <c r="M2215" i="1"/>
  <c r="J2216" i="1"/>
  <c r="K2216" i="1"/>
  <c r="L2216" i="1"/>
  <c r="M2216" i="1"/>
  <c r="J2217" i="1"/>
  <c r="K2217" i="1"/>
  <c r="L2217" i="1"/>
  <c r="M2217" i="1"/>
  <c r="J2218" i="1"/>
  <c r="K2218" i="1"/>
  <c r="L2218" i="1"/>
  <c r="M2218" i="1"/>
  <c r="J2219" i="1"/>
  <c r="K2219" i="1"/>
  <c r="L2219" i="1"/>
  <c r="M2219" i="1"/>
  <c r="J2220" i="1"/>
  <c r="K2220" i="1"/>
  <c r="L2220" i="1"/>
  <c r="M2220" i="1"/>
  <c r="J2221" i="1"/>
  <c r="K2221" i="1"/>
  <c r="L2221" i="1"/>
  <c r="M2221" i="1"/>
  <c r="J2222" i="1"/>
  <c r="K2222" i="1"/>
  <c r="L2222" i="1"/>
  <c r="M2222" i="1"/>
  <c r="J2223" i="1"/>
  <c r="K2223" i="1"/>
  <c r="L2223" i="1"/>
  <c r="M2223" i="1"/>
  <c r="J2224" i="1"/>
  <c r="K2224" i="1"/>
  <c r="L2224" i="1"/>
  <c r="M2224" i="1"/>
  <c r="J2225" i="1"/>
  <c r="K2225" i="1"/>
  <c r="L2225" i="1"/>
  <c r="M2225" i="1"/>
  <c r="J2226" i="1"/>
  <c r="K2226" i="1"/>
  <c r="L2226" i="1"/>
  <c r="M2226" i="1"/>
  <c r="J2227" i="1"/>
  <c r="K2227" i="1"/>
  <c r="L2227" i="1"/>
  <c r="M2227" i="1"/>
  <c r="J2228" i="1"/>
  <c r="K2228" i="1"/>
  <c r="L2228" i="1"/>
  <c r="M2228" i="1"/>
  <c r="J2229" i="1"/>
  <c r="K2229" i="1"/>
  <c r="L2229" i="1"/>
  <c r="M2229" i="1"/>
  <c r="J2230" i="1"/>
  <c r="K2230" i="1"/>
  <c r="L2230" i="1"/>
  <c r="M2230" i="1"/>
  <c r="J2231" i="1"/>
  <c r="K2231" i="1"/>
  <c r="L2231" i="1"/>
  <c r="M2231" i="1"/>
  <c r="J2232" i="1"/>
  <c r="K2232" i="1"/>
  <c r="L2232" i="1"/>
  <c r="M2232" i="1"/>
  <c r="J2233" i="1"/>
  <c r="K2233" i="1"/>
  <c r="L2233" i="1"/>
  <c r="M2233" i="1"/>
  <c r="J2234" i="1"/>
  <c r="K2234" i="1"/>
  <c r="L2234" i="1"/>
  <c r="M2234" i="1"/>
  <c r="J2235" i="1"/>
  <c r="K2235" i="1"/>
  <c r="L2235" i="1"/>
  <c r="M2235" i="1"/>
  <c r="J2236" i="1"/>
  <c r="K2236" i="1"/>
  <c r="L2236" i="1"/>
  <c r="M2236" i="1"/>
  <c r="J2237" i="1"/>
  <c r="K2237" i="1"/>
  <c r="L2237" i="1"/>
  <c r="M2237" i="1"/>
  <c r="J2238" i="1"/>
  <c r="K2238" i="1"/>
  <c r="L2238" i="1"/>
  <c r="M2238" i="1"/>
  <c r="J2239" i="1"/>
  <c r="K2239" i="1"/>
  <c r="L2239" i="1"/>
  <c r="M2239" i="1"/>
  <c r="J2240" i="1"/>
  <c r="K2240" i="1"/>
  <c r="L2240" i="1"/>
  <c r="M2240" i="1"/>
  <c r="J2241" i="1"/>
  <c r="K2241" i="1"/>
  <c r="L2241" i="1"/>
  <c r="M2241" i="1"/>
  <c r="J2242" i="1"/>
  <c r="K2242" i="1"/>
  <c r="L2242" i="1"/>
  <c r="M2242" i="1"/>
  <c r="J2243" i="1"/>
  <c r="K2243" i="1"/>
  <c r="L2243" i="1"/>
  <c r="M2243" i="1"/>
  <c r="J2244" i="1"/>
  <c r="K2244" i="1"/>
  <c r="L2244" i="1"/>
  <c r="M2244" i="1"/>
  <c r="J2245" i="1"/>
  <c r="K2245" i="1"/>
  <c r="L2245" i="1"/>
  <c r="M2245" i="1"/>
  <c r="J2246" i="1"/>
  <c r="K2246" i="1"/>
  <c r="L2246" i="1"/>
  <c r="M2246" i="1"/>
  <c r="J2247" i="1"/>
  <c r="K2247" i="1"/>
  <c r="L2247" i="1"/>
  <c r="M2247" i="1"/>
  <c r="J2248" i="1"/>
  <c r="K2248" i="1"/>
  <c r="L2248" i="1"/>
  <c r="M2248" i="1"/>
  <c r="J2249" i="1"/>
  <c r="K2249" i="1"/>
  <c r="L2249" i="1"/>
  <c r="M2249" i="1"/>
  <c r="J2250" i="1"/>
  <c r="K2250" i="1"/>
  <c r="L2250" i="1"/>
  <c r="M2250" i="1"/>
  <c r="J2251" i="1"/>
  <c r="K2251" i="1"/>
  <c r="L2251" i="1"/>
  <c r="M2251" i="1"/>
  <c r="J2252" i="1"/>
  <c r="K2252" i="1"/>
  <c r="L2252" i="1"/>
  <c r="M2252" i="1"/>
  <c r="J2253" i="1"/>
  <c r="K2253" i="1"/>
  <c r="L2253" i="1"/>
  <c r="M2253" i="1"/>
  <c r="J2254" i="1"/>
  <c r="K2254" i="1"/>
  <c r="L2254" i="1"/>
  <c r="M2254" i="1"/>
  <c r="J2255" i="1"/>
  <c r="K2255" i="1"/>
  <c r="L2255" i="1"/>
  <c r="M2255" i="1"/>
  <c r="J2256" i="1"/>
  <c r="K2256" i="1"/>
  <c r="L2256" i="1"/>
  <c r="M2256" i="1"/>
  <c r="J2257" i="1"/>
  <c r="K2257" i="1"/>
  <c r="L2257" i="1"/>
  <c r="M2257" i="1"/>
  <c r="J2258" i="1"/>
  <c r="K2258" i="1"/>
  <c r="L2258" i="1"/>
  <c r="M2258" i="1"/>
  <c r="J2259" i="1"/>
  <c r="K2259" i="1"/>
  <c r="L2259" i="1"/>
  <c r="M2259" i="1"/>
  <c r="J2260" i="1"/>
  <c r="K2260" i="1"/>
  <c r="L2260" i="1"/>
  <c r="M2260" i="1"/>
  <c r="J2261" i="1"/>
  <c r="K2261" i="1"/>
  <c r="L2261" i="1"/>
  <c r="M2261" i="1"/>
  <c r="J2262" i="1"/>
  <c r="K2262" i="1"/>
  <c r="L2262" i="1"/>
  <c r="M2262" i="1"/>
  <c r="J2263" i="1"/>
  <c r="K2263" i="1"/>
  <c r="L2263" i="1"/>
  <c r="M2263" i="1"/>
  <c r="J2264" i="1"/>
  <c r="K2264" i="1"/>
  <c r="L2264" i="1"/>
  <c r="M2264" i="1"/>
  <c r="J2265" i="1"/>
  <c r="K2265" i="1"/>
  <c r="L2265" i="1"/>
  <c r="M2265" i="1"/>
  <c r="J2266" i="1"/>
  <c r="K2266" i="1"/>
  <c r="L2266" i="1"/>
  <c r="M2266" i="1"/>
  <c r="J2267" i="1"/>
  <c r="K2267" i="1"/>
  <c r="L2267" i="1"/>
  <c r="M2267" i="1"/>
  <c r="J2268" i="1"/>
  <c r="K2268" i="1"/>
  <c r="L2268" i="1"/>
  <c r="M2268" i="1"/>
  <c r="J2269" i="1"/>
  <c r="K2269" i="1"/>
  <c r="L2269" i="1"/>
  <c r="M2269" i="1"/>
  <c r="J2270" i="1"/>
  <c r="K2270" i="1"/>
  <c r="L2270" i="1"/>
  <c r="M2270" i="1"/>
  <c r="J2271" i="1"/>
  <c r="K2271" i="1"/>
  <c r="L2271" i="1"/>
  <c r="M2271" i="1"/>
  <c r="J2272" i="1"/>
  <c r="K2272" i="1"/>
  <c r="L2272" i="1"/>
  <c r="M2272" i="1"/>
  <c r="J2273" i="1"/>
  <c r="K2273" i="1"/>
  <c r="L2273" i="1"/>
  <c r="M2273" i="1"/>
  <c r="J2274" i="1"/>
  <c r="K2274" i="1"/>
  <c r="L2274" i="1"/>
  <c r="M2274" i="1"/>
  <c r="J2275" i="1"/>
  <c r="K2275" i="1"/>
  <c r="L2275" i="1"/>
  <c r="M2275" i="1"/>
  <c r="J2276" i="1"/>
  <c r="K2276" i="1"/>
  <c r="L2276" i="1"/>
  <c r="M2276" i="1"/>
  <c r="J2277" i="1"/>
  <c r="K2277" i="1"/>
  <c r="L2277" i="1"/>
  <c r="M2277" i="1"/>
  <c r="J2278" i="1"/>
  <c r="K2278" i="1"/>
  <c r="L2278" i="1"/>
  <c r="M2278" i="1"/>
  <c r="J2279" i="1"/>
  <c r="K2279" i="1"/>
  <c r="L2279" i="1"/>
  <c r="M2279" i="1"/>
  <c r="J2280" i="1"/>
  <c r="K2280" i="1"/>
  <c r="L2280" i="1"/>
  <c r="M2280" i="1"/>
  <c r="J2281" i="1"/>
  <c r="K2281" i="1"/>
  <c r="L2281" i="1"/>
  <c r="M2281" i="1"/>
  <c r="J2282" i="1"/>
  <c r="K2282" i="1"/>
  <c r="L2282" i="1"/>
  <c r="M2282" i="1"/>
  <c r="J2283" i="1"/>
  <c r="K2283" i="1"/>
  <c r="L2283" i="1"/>
  <c r="M2283" i="1"/>
  <c r="J2284" i="1"/>
  <c r="K2284" i="1"/>
  <c r="L2284" i="1"/>
  <c r="M2284" i="1"/>
  <c r="J2285" i="1"/>
  <c r="K2285" i="1"/>
  <c r="L2285" i="1"/>
  <c r="M2285" i="1"/>
  <c r="J2286" i="1"/>
  <c r="K2286" i="1"/>
  <c r="L2286" i="1"/>
  <c r="M2286" i="1"/>
  <c r="J2287" i="1"/>
  <c r="K2287" i="1"/>
  <c r="L2287" i="1"/>
  <c r="M2287" i="1"/>
  <c r="J2288" i="1"/>
  <c r="K2288" i="1"/>
  <c r="L2288" i="1"/>
  <c r="M2288" i="1"/>
  <c r="J2289" i="1"/>
  <c r="K2289" i="1"/>
  <c r="L2289" i="1"/>
  <c r="M2289" i="1"/>
  <c r="J2290" i="1"/>
  <c r="K2290" i="1"/>
  <c r="L2290" i="1"/>
  <c r="M2290" i="1"/>
  <c r="J2291" i="1"/>
  <c r="K2291" i="1"/>
  <c r="L2291" i="1"/>
  <c r="M2291" i="1"/>
  <c r="J2292" i="1"/>
  <c r="K2292" i="1"/>
  <c r="L2292" i="1"/>
  <c r="M2292" i="1"/>
  <c r="J2293" i="1"/>
  <c r="K2293" i="1"/>
  <c r="L2293" i="1"/>
  <c r="M2293" i="1"/>
  <c r="J2294" i="1"/>
  <c r="K2294" i="1"/>
  <c r="L2294" i="1"/>
  <c r="M2294" i="1"/>
  <c r="J2295" i="1"/>
  <c r="K2295" i="1"/>
  <c r="L2295" i="1"/>
  <c r="M2295" i="1"/>
  <c r="J2296" i="1"/>
  <c r="K2296" i="1"/>
  <c r="L2296" i="1"/>
  <c r="M2296" i="1"/>
  <c r="J2297" i="1"/>
  <c r="K2297" i="1"/>
  <c r="L2297" i="1"/>
  <c r="M2297" i="1"/>
  <c r="J2298" i="1"/>
  <c r="K2298" i="1"/>
  <c r="L2298" i="1"/>
  <c r="M2298" i="1"/>
  <c r="J2299" i="1"/>
  <c r="K2299" i="1"/>
  <c r="L2299" i="1"/>
  <c r="M2299" i="1"/>
  <c r="J2300" i="1"/>
  <c r="K2300" i="1"/>
  <c r="L2300" i="1"/>
  <c r="M2300" i="1"/>
  <c r="J2301" i="1"/>
  <c r="K2301" i="1"/>
  <c r="L2301" i="1"/>
  <c r="M2301" i="1"/>
  <c r="J2302" i="1"/>
  <c r="K2302" i="1"/>
  <c r="L2302" i="1"/>
  <c r="M2302" i="1"/>
  <c r="J2303" i="1"/>
  <c r="K2303" i="1"/>
  <c r="L2303" i="1"/>
  <c r="M2303" i="1"/>
  <c r="J2304" i="1"/>
  <c r="K2304" i="1"/>
  <c r="L2304" i="1"/>
  <c r="M2304" i="1"/>
  <c r="J2305" i="1"/>
  <c r="K2305" i="1"/>
  <c r="L2305" i="1"/>
  <c r="M2305" i="1"/>
  <c r="J2306" i="1"/>
  <c r="K2306" i="1"/>
  <c r="L2306" i="1"/>
  <c r="M2306" i="1"/>
  <c r="J2307" i="1"/>
  <c r="K2307" i="1"/>
  <c r="L2307" i="1"/>
  <c r="M2307" i="1"/>
  <c r="J2308" i="1"/>
  <c r="K2308" i="1"/>
  <c r="L2308" i="1"/>
  <c r="M2308" i="1"/>
  <c r="J2309" i="1"/>
  <c r="K2309" i="1"/>
  <c r="L2309" i="1"/>
  <c r="M2309" i="1"/>
  <c r="J2310" i="1"/>
  <c r="K2310" i="1"/>
  <c r="L2310" i="1"/>
  <c r="M2310" i="1"/>
  <c r="J2311" i="1"/>
  <c r="K2311" i="1"/>
  <c r="L2311" i="1"/>
  <c r="M2311" i="1"/>
  <c r="J2312" i="1"/>
  <c r="K2312" i="1"/>
  <c r="L2312" i="1"/>
  <c r="M2312" i="1"/>
  <c r="J2313" i="1"/>
  <c r="K2313" i="1"/>
  <c r="L2313" i="1"/>
  <c r="M2313" i="1"/>
  <c r="J2314" i="1"/>
  <c r="K2314" i="1"/>
  <c r="L2314" i="1"/>
  <c r="M2314" i="1"/>
  <c r="J2315" i="1"/>
  <c r="K2315" i="1"/>
  <c r="L2315" i="1"/>
  <c r="M2315" i="1"/>
  <c r="J2316" i="1"/>
  <c r="K2316" i="1"/>
  <c r="L2316" i="1"/>
  <c r="M2316" i="1"/>
  <c r="J2317" i="1"/>
  <c r="K2317" i="1"/>
  <c r="L2317" i="1"/>
  <c r="M2317" i="1"/>
  <c r="J2318" i="1"/>
  <c r="K2318" i="1"/>
  <c r="L2318" i="1"/>
  <c r="M2318" i="1"/>
  <c r="J2319" i="1"/>
  <c r="K2319" i="1"/>
  <c r="L2319" i="1"/>
  <c r="M2319" i="1"/>
  <c r="J2320" i="1"/>
  <c r="K2320" i="1"/>
  <c r="L2320" i="1"/>
  <c r="M2320" i="1"/>
  <c r="J2321" i="1"/>
  <c r="K2321" i="1"/>
  <c r="L2321" i="1"/>
  <c r="M2321" i="1"/>
  <c r="J2322" i="1"/>
  <c r="K2322" i="1"/>
  <c r="L2322" i="1"/>
  <c r="M2322" i="1"/>
  <c r="J2323" i="1"/>
  <c r="K2323" i="1"/>
  <c r="L2323" i="1"/>
  <c r="M2323" i="1"/>
  <c r="J2324" i="1"/>
  <c r="K2324" i="1"/>
  <c r="L2324" i="1"/>
  <c r="M2324" i="1"/>
  <c r="J2325" i="1"/>
  <c r="K2325" i="1"/>
  <c r="L2325" i="1"/>
  <c r="M2325" i="1"/>
  <c r="J2326" i="1"/>
  <c r="K2326" i="1"/>
  <c r="L2326" i="1"/>
  <c r="M2326" i="1"/>
  <c r="J2327" i="1"/>
  <c r="K2327" i="1"/>
  <c r="L2327" i="1"/>
  <c r="M2327" i="1"/>
  <c r="J2328" i="1"/>
  <c r="K2328" i="1"/>
  <c r="L2328" i="1"/>
  <c r="M2328" i="1"/>
  <c r="J2329" i="1"/>
  <c r="K2329" i="1"/>
  <c r="L2329" i="1"/>
  <c r="M2329" i="1"/>
  <c r="J2330" i="1"/>
  <c r="K2330" i="1"/>
  <c r="L2330" i="1"/>
  <c r="M2330" i="1"/>
  <c r="J2331" i="1"/>
  <c r="K2331" i="1"/>
  <c r="L2331" i="1"/>
  <c r="M2331" i="1"/>
  <c r="J2332" i="1"/>
  <c r="K2332" i="1"/>
  <c r="L2332" i="1"/>
  <c r="M2332" i="1"/>
  <c r="J2333" i="1"/>
  <c r="K2333" i="1"/>
  <c r="L2333" i="1"/>
  <c r="M2333" i="1"/>
  <c r="J2334" i="1"/>
  <c r="K2334" i="1"/>
  <c r="L2334" i="1"/>
  <c r="M2334" i="1"/>
  <c r="J2335" i="1"/>
  <c r="K2335" i="1"/>
  <c r="L2335" i="1"/>
  <c r="M2335" i="1"/>
  <c r="J2336" i="1"/>
  <c r="K2336" i="1"/>
  <c r="L2336" i="1"/>
  <c r="M2336" i="1"/>
  <c r="J2337" i="1"/>
  <c r="K2337" i="1"/>
  <c r="L2337" i="1"/>
  <c r="M2337" i="1"/>
  <c r="J2338" i="1"/>
  <c r="K2338" i="1"/>
  <c r="L2338" i="1"/>
  <c r="M2338" i="1"/>
  <c r="J2339" i="1"/>
  <c r="K2339" i="1"/>
  <c r="L2339" i="1"/>
  <c r="M2339" i="1"/>
  <c r="J2340" i="1"/>
  <c r="K2340" i="1"/>
  <c r="L2340" i="1"/>
  <c r="M2340" i="1"/>
  <c r="J2341" i="1"/>
  <c r="K2341" i="1"/>
  <c r="L2341" i="1"/>
  <c r="M2341" i="1"/>
  <c r="J2342" i="1"/>
  <c r="K2342" i="1"/>
  <c r="L2342" i="1"/>
  <c r="M2342" i="1"/>
  <c r="J2343" i="1"/>
  <c r="K2343" i="1"/>
  <c r="L2343" i="1"/>
  <c r="M2343" i="1"/>
  <c r="J2344" i="1"/>
  <c r="K2344" i="1"/>
  <c r="L2344" i="1"/>
  <c r="M2344" i="1"/>
  <c r="J2345" i="1"/>
  <c r="K2345" i="1"/>
  <c r="L2345" i="1"/>
  <c r="M2345" i="1"/>
  <c r="J2346" i="1"/>
  <c r="K2346" i="1"/>
  <c r="L2346" i="1"/>
  <c r="M2346" i="1"/>
  <c r="J2347" i="1"/>
  <c r="K2347" i="1"/>
  <c r="L2347" i="1"/>
  <c r="M2347" i="1"/>
  <c r="J2348" i="1"/>
  <c r="K2348" i="1"/>
  <c r="L2348" i="1"/>
  <c r="M2348" i="1"/>
  <c r="J2349" i="1"/>
  <c r="K2349" i="1"/>
  <c r="L2349" i="1"/>
  <c r="M2349" i="1"/>
  <c r="J2350" i="1"/>
  <c r="K2350" i="1"/>
  <c r="L2350" i="1"/>
  <c r="M2350" i="1"/>
  <c r="J2351" i="1"/>
  <c r="K2351" i="1"/>
  <c r="L2351" i="1"/>
  <c r="M2351" i="1"/>
  <c r="J2352" i="1"/>
  <c r="K2352" i="1"/>
  <c r="L2352" i="1"/>
  <c r="M2352" i="1"/>
  <c r="J2353" i="1"/>
  <c r="K2353" i="1"/>
  <c r="L2353" i="1"/>
  <c r="M2353" i="1"/>
  <c r="J2354" i="1"/>
  <c r="K2354" i="1"/>
  <c r="L2354" i="1"/>
  <c r="M2354" i="1"/>
  <c r="J2355" i="1"/>
  <c r="K2355" i="1"/>
  <c r="L2355" i="1"/>
  <c r="M2355" i="1"/>
  <c r="J2356" i="1"/>
  <c r="K2356" i="1"/>
  <c r="L2356" i="1"/>
  <c r="M2356" i="1"/>
  <c r="J2357" i="1"/>
  <c r="K2357" i="1"/>
  <c r="L2357" i="1"/>
  <c r="M2357" i="1"/>
  <c r="J2358" i="1"/>
  <c r="K2358" i="1"/>
  <c r="L2358" i="1"/>
  <c r="M2358" i="1"/>
  <c r="J2359" i="1"/>
  <c r="K2359" i="1"/>
  <c r="L2359" i="1"/>
  <c r="M2359" i="1"/>
  <c r="J2360" i="1"/>
  <c r="K2360" i="1"/>
  <c r="L2360" i="1"/>
  <c r="M2360" i="1"/>
  <c r="J2361" i="1"/>
  <c r="K2361" i="1"/>
  <c r="L2361" i="1"/>
  <c r="M2361" i="1"/>
  <c r="J2362" i="1"/>
  <c r="K2362" i="1"/>
  <c r="L2362" i="1"/>
  <c r="M2362" i="1"/>
  <c r="J2363" i="1"/>
  <c r="K2363" i="1"/>
  <c r="L2363" i="1"/>
  <c r="M2363" i="1"/>
  <c r="J2364" i="1"/>
  <c r="K2364" i="1"/>
  <c r="L2364" i="1"/>
  <c r="M2364" i="1"/>
  <c r="J2365" i="1"/>
  <c r="K2365" i="1"/>
  <c r="L2365" i="1"/>
  <c r="M2365" i="1"/>
  <c r="J2366" i="1"/>
  <c r="K2366" i="1"/>
  <c r="L2366" i="1"/>
  <c r="M2366" i="1"/>
  <c r="J2367" i="1"/>
  <c r="K2367" i="1"/>
  <c r="L2367" i="1"/>
  <c r="M2367" i="1"/>
  <c r="J2368" i="1"/>
  <c r="K2368" i="1"/>
  <c r="L2368" i="1"/>
  <c r="M2368" i="1"/>
  <c r="J2369" i="1"/>
  <c r="K2369" i="1"/>
  <c r="L2369" i="1"/>
  <c r="M2369" i="1"/>
  <c r="J2370" i="1"/>
  <c r="K2370" i="1"/>
  <c r="L2370" i="1"/>
  <c r="M2370" i="1"/>
  <c r="J2371" i="1"/>
  <c r="K2371" i="1"/>
  <c r="L2371" i="1"/>
  <c r="M2371" i="1"/>
  <c r="J2372" i="1"/>
  <c r="K2372" i="1"/>
  <c r="L2372" i="1"/>
  <c r="M2372" i="1"/>
  <c r="J2373" i="1"/>
  <c r="K2373" i="1"/>
  <c r="L2373" i="1"/>
  <c r="M2373" i="1"/>
  <c r="J2374" i="1"/>
  <c r="K2374" i="1"/>
  <c r="L2374" i="1"/>
  <c r="M2374" i="1"/>
  <c r="J2375" i="1"/>
  <c r="K2375" i="1"/>
  <c r="L2375" i="1"/>
  <c r="M2375" i="1"/>
  <c r="J2376" i="1"/>
  <c r="K2376" i="1"/>
  <c r="L2376" i="1"/>
  <c r="M2376" i="1"/>
  <c r="J2377" i="1"/>
  <c r="K2377" i="1"/>
  <c r="L2377" i="1"/>
  <c r="M2377" i="1"/>
  <c r="J2378" i="1"/>
  <c r="K2378" i="1"/>
  <c r="L2378" i="1"/>
  <c r="M2378" i="1"/>
  <c r="J2379" i="1"/>
  <c r="K2379" i="1"/>
  <c r="L2379" i="1"/>
  <c r="M2379" i="1"/>
  <c r="J2380" i="1"/>
  <c r="K2380" i="1"/>
  <c r="L2380" i="1"/>
  <c r="M2380" i="1"/>
  <c r="J2381" i="1"/>
  <c r="K2381" i="1"/>
  <c r="L2381" i="1"/>
  <c r="M2381" i="1"/>
  <c r="J2382" i="1"/>
  <c r="K2382" i="1"/>
  <c r="L2382" i="1"/>
  <c r="M2382" i="1"/>
  <c r="J2383" i="1"/>
  <c r="K2383" i="1"/>
  <c r="L2383" i="1"/>
  <c r="M2383" i="1"/>
  <c r="J2384" i="1"/>
  <c r="K2384" i="1"/>
  <c r="L2384" i="1"/>
  <c r="M2384" i="1"/>
  <c r="J2385" i="1"/>
  <c r="K2385" i="1"/>
  <c r="L2385" i="1"/>
  <c r="M2385" i="1"/>
  <c r="J2386" i="1"/>
  <c r="K2386" i="1"/>
  <c r="L2386" i="1"/>
  <c r="M2386" i="1"/>
  <c r="J2387" i="1"/>
  <c r="K2387" i="1"/>
  <c r="L2387" i="1"/>
  <c r="M2387" i="1"/>
  <c r="J2388" i="1"/>
  <c r="K2388" i="1"/>
  <c r="L2388" i="1"/>
  <c r="M2388" i="1"/>
  <c r="J2389" i="1"/>
  <c r="K2389" i="1"/>
  <c r="L2389" i="1"/>
  <c r="M2389" i="1"/>
  <c r="J2390" i="1"/>
  <c r="K2390" i="1"/>
  <c r="L2390" i="1"/>
  <c r="M2390" i="1"/>
  <c r="J2391" i="1"/>
  <c r="K2391" i="1"/>
  <c r="L2391" i="1"/>
  <c r="M2391" i="1"/>
  <c r="J2392" i="1"/>
  <c r="K2392" i="1"/>
  <c r="L2392" i="1"/>
  <c r="M2392" i="1"/>
  <c r="J2393" i="1"/>
  <c r="K2393" i="1"/>
  <c r="L2393" i="1"/>
  <c r="M2393" i="1"/>
  <c r="J2394" i="1"/>
  <c r="K2394" i="1"/>
  <c r="L2394" i="1"/>
  <c r="M2394" i="1"/>
  <c r="J2395" i="1"/>
  <c r="K2395" i="1"/>
  <c r="L2395" i="1"/>
  <c r="M2395" i="1"/>
  <c r="J2396" i="1"/>
  <c r="K2396" i="1"/>
  <c r="L2396" i="1"/>
  <c r="M2396" i="1"/>
  <c r="J2397" i="1"/>
  <c r="K2397" i="1"/>
  <c r="L2397" i="1"/>
  <c r="M2397" i="1"/>
  <c r="J2398" i="1"/>
  <c r="K2398" i="1"/>
  <c r="L2398" i="1"/>
  <c r="M2398" i="1"/>
  <c r="J2399" i="1"/>
  <c r="K2399" i="1"/>
  <c r="L2399" i="1"/>
  <c r="M2399" i="1"/>
  <c r="J2400" i="1"/>
  <c r="K2400" i="1"/>
  <c r="L2400" i="1"/>
  <c r="M2400" i="1"/>
  <c r="J2401" i="1"/>
  <c r="K2401" i="1"/>
  <c r="L2401" i="1"/>
  <c r="M2401" i="1"/>
  <c r="J2402" i="1"/>
  <c r="K2402" i="1"/>
  <c r="L2402" i="1"/>
  <c r="M2402" i="1"/>
  <c r="J2403" i="1"/>
  <c r="K2403" i="1"/>
  <c r="L2403" i="1"/>
  <c r="M2403" i="1"/>
  <c r="J2404" i="1"/>
  <c r="K2404" i="1"/>
  <c r="L2404" i="1"/>
  <c r="M2404" i="1"/>
  <c r="J2405" i="1"/>
  <c r="K2405" i="1"/>
  <c r="L2405" i="1"/>
  <c r="M2405" i="1"/>
  <c r="J2406" i="1"/>
  <c r="K2406" i="1"/>
  <c r="L2406" i="1"/>
  <c r="M2406" i="1"/>
  <c r="J2407" i="1"/>
  <c r="K2407" i="1"/>
  <c r="L2407" i="1"/>
  <c r="M2407" i="1"/>
  <c r="J2408" i="1"/>
  <c r="K2408" i="1"/>
  <c r="L2408" i="1"/>
  <c r="M2408" i="1"/>
  <c r="J2409" i="1"/>
  <c r="K2409" i="1"/>
  <c r="L2409" i="1"/>
  <c r="M2409" i="1"/>
  <c r="J2410" i="1"/>
  <c r="K2410" i="1"/>
  <c r="L2410" i="1"/>
  <c r="M2410" i="1"/>
  <c r="J2411" i="1"/>
  <c r="K2411" i="1"/>
  <c r="L2411" i="1"/>
  <c r="M2411" i="1"/>
  <c r="J2412" i="1"/>
  <c r="K2412" i="1"/>
  <c r="L2412" i="1"/>
  <c r="M2412" i="1"/>
  <c r="J2413" i="1"/>
  <c r="K2413" i="1"/>
  <c r="L2413" i="1"/>
  <c r="M2413" i="1"/>
  <c r="J2414" i="1"/>
  <c r="K2414" i="1"/>
  <c r="L2414" i="1"/>
  <c r="M2414" i="1"/>
  <c r="J2415" i="1"/>
  <c r="K2415" i="1"/>
  <c r="L2415" i="1"/>
  <c r="M2415" i="1"/>
  <c r="J2416" i="1"/>
  <c r="K2416" i="1"/>
  <c r="L2416" i="1"/>
  <c r="M2416" i="1"/>
  <c r="J2417" i="1"/>
  <c r="K2417" i="1"/>
  <c r="L2417" i="1"/>
  <c r="M2417" i="1"/>
  <c r="J2418" i="1"/>
  <c r="K2418" i="1"/>
  <c r="L2418" i="1"/>
  <c r="M2418" i="1"/>
  <c r="J2419" i="1"/>
  <c r="K2419" i="1"/>
  <c r="L2419" i="1"/>
  <c r="M2419" i="1"/>
  <c r="J2420" i="1"/>
  <c r="K2420" i="1"/>
  <c r="L2420" i="1"/>
  <c r="M2420" i="1"/>
  <c r="J2421" i="1"/>
  <c r="K2421" i="1"/>
  <c r="L2421" i="1"/>
  <c r="M2421" i="1"/>
  <c r="J2422" i="1"/>
  <c r="K2422" i="1"/>
  <c r="L2422" i="1"/>
  <c r="M2422" i="1"/>
  <c r="J2423" i="1"/>
  <c r="K2423" i="1"/>
  <c r="L2423" i="1"/>
  <c r="M2423" i="1"/>
  <c r="J2424" i="1"/>
  <c r="K2424" i="1"/>
  <c r="L2424" i="1"/>
  <c r="M2424" i="1"/>
  <c r="J2425" i="1"/>
  <c r="K2425" i="1"/>
  <c r="L2425" i="1"/>
  <c r="M2425" i="1"/>
  <c r="J2426" i="1"/>
  <c r="K2426" i="1"/>
  <c r="L2426" i="1"/>
  <c r="M2426" i="1"/>
  <c r="J2427" i="1"/>
  <c r="K2427" i="1"/>
  <c r="L2427" i="1"/>
  <c r="M2427" i="1"/>
  <c r="J2428" i="1"/>
  <c r="K2428" i="1"/>
  <c r="L2428" i="1"/>
  <c r="M2428" i="1"/>
  <c r="J2429" i="1"/>
  <c r="K2429" i="1"/>
  <c r="L2429" i="1"/>
  <c r="M2429" i="1"/>
  <c r="J2430" i="1"/>
  <c r="K2430" i="1"/>
  <c r="L2430" i="1"/>
  <c r="M2430" i="1"/>
  <c r="J2431" i="1"/>
  <c r="K2431" i="1"/>
  <c r="L2431" i="1"/>
  <c r="M2431" i="1"/>
  <c r="J2432" i="1"/>
  <c r="K2432" i="1"/>
  <c r="L2432" i="1"/>
  <c r="M2432" i="1"/>
  <c r="J2433" i="1"/>
  <c r="K2433" i="1"/>
  <c r="L2433" i="1"/>
  <c r="M2433" i="1"/>
  <c r="J2434" i="1"/>
  <c r="K2434" i="1"/>
  <c r="L2434" i="1"/>
  <c r="M2434" i="1"/>
  <c r="J2435" i="1"/>
  <c r="K2435" i="1"/>
  <c r="L2435" i="1"/>
  <c r="M2435" i="1"/>
  <c r="J2436" i="1"/>
  <c r="K2436" i="1"/>
  <c r="L2436" i="1"/>
  <c r="M2436" i="1"/>
  <c r="J2437" i="1"/>
  <c r="K2437" i="1"/>
  <c r="L2437" i="1"/>
  <c r="M2437" i="1"/>
  <c r="J2438" i="1"/>
  <c r="K2438" i="1"/>
  <c r="L2438" i="1"/>
  <c r="M2438" i="1"/>
  <c r="J2439" i="1"/>
  <c r="K2439" i="1"/>
  <c r="L2439" i="1"/>
  <c r="M2439" i="1"/>
  <c r="J2440" i="1"/>
  <c r="K2440" i="1"/>
  <c r="L2440" i="1"/>
  <c r="M2440" i="1"/>
  <c r="J2441" i="1"/>
  <c r="K2441" i="1"/>
  <c r="L2441" i="1"/>
  <c r="M2441" i="1"/>
  <c r="J2442" i="1"/>
  <c r="K2442" i="1"/>
  <c r="L2442" i="1"/>
  <c r="M2442" i="1"/>
  <c r="J2443" i="1"/>
  <c r="K2443" i="1"/>
  <c r="L2443" i="1"/>
  <c r="M2443" i="1"/>
  <c r="J2444" i="1"/>
  <c r="K2444" i="1"/>
  <c r="L2444" i="1"/>
  <c r="M2444" i="1"/>
  <c r="J2445" i="1"/>
  <c r="K2445" i="1"/>
  <c r="L2445" i="1"/>
  <c r="M2445" i="1"/>
  <c r="J2446" i="1"/>
  <c r="K2446" i="1"/>
  <c r="L2446" i="1"/>
  <c r="M2446" i="1"/>
  <c r="J2447" i="1"/>
  <c r="K2447" i="1"/>
  <c r="L2447" i="1"/>
  <c r="M2447" i="1"/>
  <c r="J2448" i="1"/>
  <c r="K2448" i="1"/>
  <c r="L2448" i="1"/>
  <c r="M2448" i="1"/>
  <c r="J2449" i="1"/>
  <c r="K2449" i="1"/>
  <c r="L2449" i="1"/>
  <c r="M2449" i="1"/>
  <c r="J2450" i="1"/>
  <c r="K2450" i="1"/>
  <c r="L2450" i="1"/>
  <c r="M2450" i="1"/>
  <c r="J2451" i="1"/>
  <c r="K2451" i="1"/>
  <c r="L2451" i="1"/>
  <c r="M2451" i="1"/>
  <c r="J2452" i="1"/>
  <c r="K2452" i="1"/>
  <c r="L2452" i="1"/>
  <c r="M2452" i="1"/>
  <c r="J2453" i="1"/>
  <c r="K2453" i="1"/>
  <c r="L2453" i="1"/>
  <c r="M2453" i="1"/>
  <c r="J2454" i="1"/>
  <c r="K2454" i="1"/>
  <c r="L2454" i="1"/>
  <c r="M2454" i="1"/>
  <c r="J2455" i="1"/>
  <c r="K2455" i="1"/>
  <c r="L2455" i="1"/>
  <c r="M2455" i="1"/>
  <c r="J2456" i="1"/>
  <c r="K2456" i="1"/>
  <c r="L2456" i="1"/>
  <c r="M2456" i="1"/>
  <c r="J2457" i="1"/>
  <c r="K2457" i="1"/>
  <c r="L2457" i="1"/>
  <c r="M2457" i="1"/>
  <c r="J2458" i="1"/>
  <c r="K2458" i="1"/>
  <c r="L2458" i="1"/>
  <c r="M2458" i="1"/>
  <c r="J2459" i="1"/>
  <c r="K2459" i="1"/>
  <c r="L2459" i="1"/>
  <c r="M2459" i="1"/>
  <c r="J2460" i="1"/>
  <c r="K2460" i="1"/>
  <c r="L2460" i="1"/>
  <c r="M2460" i="1"/>
  <c r="J2461" i="1"/>
  <c r="K2461" i="1"/>
  <c r="L2461" i="1"/>
  <c r="M2461" i="1"/>
  <c r="J2462" i="1"/>
  <c r="K2462" i="1"/>
  <c r="L2462" i="1"/>
  <c r="M2462" i="1"/>
  <c r="J2463" i="1"/>
  <c r="K2463" i="1"/>
  <c r="L2463" i="1"/>
  <c r="M2463" i="1"/>
  <c r="J2464" i="1"/>
  <c r="K2464" i="1"/>
  <c r="L2464" i="1"/>
  <c r="M2464" i="1"/>
  <c r="J2465" i="1"/>
  <c r="K2465" i="1"/>
  <c r="L2465" i="1"/>
  <c r="M2465" i="1"/>
  <c r="J2466" i="1"/>
  <c r="K2466" i="1"/>
  <c r="L2466" i="1"/>
  <c r="M2466" i="1"/>
  <c r="J2467" i="1"/>
  <c r="K2467" i="1"/>
  <c r="L2467" i="1"/>
  <c r="M2467" i="1"/>
  <c r="J2468" i="1"/>
  <c r="K2468" i="1"/>
  <c r="L2468" i="1"/>
  <c r="M2468" i="1"/>
  <c r="J2469" i="1"/>
  <c r="K2469" i="1"/>
  <c r="L2469" i="1"/>
  <c r="M2469" i="1"/>
  <c r="J2470" i="1"/>
  <c r="K2470" i="1"/>
  <c r="L2470" i="1"/>
  <c r="M2470" i="1"/>
  <c r="J2471" i="1"/>
  <c r="K2471" i="1"/>
  <c r="L2471" i="1"/>
  <c r="M2471" i="1"/>
  <c r="J2472" i="1"/>
  <c r="K2472" i="1"/>
  <c r="L2472" i="1"/>
  <c r="M2472" i="1"/>
  <c r="J2473" i="1"/>
  <c r="K2473" i="1"/>
  <c r="L2473" i="1"/>
  <c r="M2473" i="1"/>
  <c r="J2474" i="1"/>
  <c r="K2474" i="1"/>
  <c r="L2474" i="1"/>
  <c r="M2474" i="1"/>
  <c r="J2475" i="1"/>
  <c r="K2475" i="1"/>
  <c r="L2475" i="1"/>
  <c r="M2475" i="1"/>
  <c r="J2476" i="1"/>
  <c r="K2476" i="1"/>
  <c r="L2476" i="1"/>
  <c r="M2476" i="1"/>
  <c r="J2477" i="1"/>
  <c r="K2477" i="1"/>
  <c r="L2477" i="1"/>
  <c r="M2477" i="1"/>
  <c r="J2478" i="1"/>
  <c r="K2478" i="1"/>
  <c r="L2478" i="1"/>
  <c r="M2478" i="1"/>
  <c r="J2479" i="1"/>
  <c r="K2479" i="1"/>
  <c r="L2479" i="1"/>
  <c r="M2479" i="1"/>
  <c r="J2480" i="1"/>
  <c r="K2480" i="1"/>
  <c r="L2480" i="1"/>
  <c r="M2480" i="1"/>
  <c r="J2481" i="1"/>
  <c r="K2481" i="1"/>
  <c r="L2481" i="1"/>
  <c r="M2481" i="1"/>
  <c r="J2482" i="1"/>
  <c r="K2482" i="1"/>
  <c r="L2482" i="1"/>
  <c r="M2482" i="1"/>
  <c r="J2483" i="1"/>
  <c r="K2483" i="1"/>
  <c r="L2483" i="1"/>
  <c r="M2483" i="1"/>
  <c r="J2484" i="1"/>
  <c r="K2484" i="1"/>
  <c r="L2484" i="1"/>
  <c r="M2484" i="1"/>
  <c r="J2485" i="1"/>
  <c r="K2485" i="1"/>
  <c r="L2485" i="1"/>
  <c r="M2485" i="1"/>
  <c r="J2486" i="1"/>
  <c r="K2486" i="1"/>
  <c r="L2486" i="1"/>
  <c r="M2486" i="1"/>
  <c r="J2487" i="1"/>
  <c r="K2487" i="1"/>
  <c r="L2487" i="1"/>
  <c r="M2487" i="1"/>
  <c r="J2488" i="1"/>
  <c r="K2488" i="1"/>
  <c r="L2488" i="1"/>
  <c r="M2488" i="1"/>
  <c r="J2489" i="1"/>
  <c r="K2489" i="1"/>
  <c r="L2489" i="1"/>
  <c r="M2489" i="1"/>
  <c r="J2490" i="1"/>
  <c r="K2490" i="1"/>
  <c r="L2490" i="1"/>
  <c r="M2490" i="1"/>
  <c r="J2491" i="1"/>
  <c r="K2491" i="1"/>
  <c r="L2491" i="1"/>
  <c r="M2491" i="1"/>
  <c r="J2492" i="1"/>
  <c r="K2492" i="1"/>
  <c r="L2492" i="1"/>
  <c r="M2492" i="1"/>
  <c r="J2493" i="1"/>
  <c r="K2493" i="1"/>
  <c r="L2493" i="1"/>
  <c r="M2493" i="1"/>
  <c r="J2494" i="1"/>
  <c r="K2494" i="1"/>
  <c r="L2494" i="1"/>
  <c r="M2494" i="1"/>
  <c r="J2495" i="1"/>
  <c r="K2495" i="1"/>
  <c r="L2495" i="1"/>
  <c r="M2495" i="1"/>
  <c r="J2496" i="1"/>
  <c r="K2496" i="1"/>
  <c r="L2496" i="1"/>
  <c r="M2496" i="1"/>
  <c r="J2497" i="1"/>
  <c r="K2497" i="1"/>
  <c r="L2497" i="1"/>
  <c r="M2497" i="1"/>
  <c r="J2498" i="1"/>
  <c r="K2498" i="1"/>
  <c r="L2498" i="1"/>
  <c r="M2498" i="1"/>
  <c r="J2499" i="1"/>
  <c r="K2499" i="1"/>
  <c r="L2499" i="1"/>
  <c r="M2499" i="1"/>
  <c r="J2500" i="1"/>
  <c r="K2500" i="1"/>
  <c r="L2500" i="1"/>
  <c r="M2500" i="1"/>
  <c r="J2501" i="1"/>
  <c r="K2501" i="1"/>
  <c r="L2501" i="1"/>
  <c r="M2501" i="1"/>
  <c r="J2502" i="1"/>
  <c r="K2502" i="1"/>
  <c r="L2502" i="1"/>
  <c r="M2502" i="1"/>
  <c r="J2503" i="1"/>
  <c r="K2503" i="1"/>
  <c r="L2503" i="1"/>
  <c r="M2503" i="1"/>
  <c r="J2504" i="1"/>
  <c r="K2504" i="1"/>
  <c r="L2504" i="1"/>
  <c r="M2504" i="1"/>
  <c r="J2505" i="1"/>
  <c r="K2505" i="1"/>
  <c r="L2505" i="1"/>
  <c r="M2505" i="1"/>
  <c r="J2506" i="1"/>
  <c r="K2506" i="1"/>
  <c r="L2506" i="1"/>
  <c r="M2506" i="1"/>
  <c r="J2507" i="1"/>
  <c r="K2507" i="1"/>
  <c r="L2507" i="1"/>
  <c r="M2507" i="1"/>
  <c r="J2508" i="1"/>
  <c r="K2508" i="1"/>
  <c r="L2508" i="1"/>
  <c r="M2508" i="1"/>
  <c r="J2509" i="1"/>
  <c r="K2509" i="1"/>
  <c r="L2509" i="1"/>
  <c r="M2509" i="1"/>
  <c r="J2510" i="1"/>
  <c r="K2510" i="1"/>
  <c r="L2510" i="1"/>
  <c r="M2510" i="1"/>
  <c r="J2511" i="1"/>
  <c r="K2511" i="1"/>
  <c r="L2511" i="1"/>
  <c r="M2511" i="1"/>
  <c r="J2512" i="1"/>
  <c r="K2512" i="1"/>
  <c r="L2512" i="1"/>
  <c r="M2512" i="1"/>
  <c r="J2513" i="1"/>
  <c r="K2513" i="1"/>
  <c r="L2513" i="1"/>
  <c r="M2513" i="1"/>
  <c r="J2514" i="1"/>
  <c r="K2514" i="1"/>
  <c r="L2514" i="1"/>
  <c r="M2514" i="1"/>
  <c r="J2515" i="1"/>
  <c r="K2515" i="1"/>
  <c r="L2515" i="1"/>
  <c r="M2515" i="1"/>
  <c r="J2516" i="1"/>
  <c r="K2516" i="1"/>
  <c r="L2516" i="1"/>
  <c r="M2516" i="1"/>
  <c r="J2517" i="1"/>
  <c r="K2517" i="1"/>
  <c r="L2517" i="1"/>
  <c r="M2517" i="1"/>
  <c r="J2518" i="1"/>
  <c r="K2518" i="1"/>
  <c r="L2518" i="1"/>
  <c r="M2518" i="1"/>
  <c r="J2519" i="1"/>
  <c r="K2519" i="1"/>
  <c r="L2519" i="1"/>
  <c r="M2519" i="1"/>
  <c r="J2520" i="1"/>
  <c r="K2520" i="1"/>
  <c r="L2520" i="1"/>
  <c r="M2520" i="1"/>
  <c r="J2521" i="1"/>
  <c r="K2521" i="1"/>
  <c r="L2521" i="1"/>
  <c r="M2521" i="1"/>
  <c r="J2522" i="1"/>
  <c r="K2522" i="1"/>
  <c r="L2522" i="1"/>
  <c r="M2522" i="1"/>
  <c r="J2523" i="1"/>
  <c r="K2523" i="1"/>
  <c r="L2523" i="1"/>
  <c r="M2523" i="1"/>
  <c r="J2524" i="1"/>
  <c r="K2524" i="1"/>
  <c r="L2524" i="1"/>
  <c r="M2524" i="1"/>
  <c r="J2525" i="1"/>
  <c r="K2525" i="1"/>
  <c r="L2525" i="1"/>
  <c r="M2525" i="1"/>
  <c r="J2526" i="1"/>
  <c r="K2526" i="1"/>
  <c r="L2526" i="1"/>
  <c r="M2526" i="1"/>
  <c r="J2527" i="1"/>
  <c r="K2527" i="1"/>
  <c r="L2527" i="1"/>
  <c r="M2527" i="1"/>
  <c r="J2528" i="1"/>
  <c r="K2528" i="1"/>
  <c r="L2528" i="1"/>
  <c r="M2528" i="1"/>
  <c r="J2529" i="1"/>
  <c r="K2529" i="1"/>
  <c r="L2529" i="1"/>
  <c r="M2529" i="1"/>
  <c r="J2530" i="1"/>
  <c r="K2530" i="1"/>
  <c r="L2530" i="1"/>
  <c r="M2530" i="1"/>
  <c r="J2531" i="1"/>
  <c r="K2531" i="1"/>
  <c r="L2531" i="1"/>
  <c r="M2531" i="1"/>
  <c r="J2532" i="1"/>
  <c r="K2532" i="1"/>
  <c r="L2532" i="1"/>
  <c r="M2532" i="1"/>
  <c r="J2533" i="1"/>
  <c r="K2533" i="1"/>
  <c r="L2533" i="1"/>
  <c r="M2533" i="1"/>
  <c r="J2534" i="1"/>
  <c r="K2534" i="1"/>
  <c r="L2534" i="1"/>
  <c r="M2534" i="1"/>
  <c r="J2535" i="1"/>
  <c r="K2535" i="1"/>
  <c r="L2535" i="1"/>
  <c r="M2535" i="1"/>
  <c r="J2536" i="1"/>
  <c r="K2536" i="1"/>
  <c r="L2536" i="1"/>
  <c r="M2536" i="1"/>
  <c r="J2537" i="1"/>
  <c r="K2537" i="1"/>
  <c r="L2537" i="1"/>
  <c r="M2537" i="1"/>
  <c r="J2538" i="1"/>
  <c r="K2538" i="1"/>
  <c r="L2538" i="1"/>
  <c r="M2538" i="1"/>
  <c r="J2539" i="1"/>
  <c r="K2539" i="1"/>
  <c r="L2539" i="1"/>
  <c r="M2539" i="1"/>
  <c r="J2540" i="1"/>
  <c r="K2540" i="1"/>
  <c r="L2540" i="1"/>
  <c r="M2540" i="1"/>
  <c r="J2541" i="1"/>
  <c r="K2541" i="1"/>
  <c r="L2541" i="1"/>
  <c r="M2541" i="1"/>
  <c r="J2542" i="1"/>
  <c r="K2542" i="1"/>
  <c r="L2542" i="1"/>
  <c r="M2542" i="1"/>
  <c r="J2543" i="1"/>
  <c r="K2543" i="1"/>
  <c r="L2543" i="1"/>
  <c r="M2543" i="1"/>
  <c r="J2544" i="1"/>
  <c r="K2544" i="1"/>
  <c r="L2544" i="1"/>
  <c r="M2544" i="1"/>
  <c r="J2545" i="1"/>
  <c r="K2545" i="1"/>
  <c r="L2545" i="1"/>
  <c r="M2545" i="1"/>
  <c r="J2546" i="1"/>
  <c r="K2546" i="1"/>
  <c r="L2546" i="1"/>
  <c r="M2546" i="1"/>
  <c r="J2547" i="1"/>
  <c r="K2547" i="1"/>
  <c r="L2547" i="1"/>
  <c r="M2547" i="1"/>
  <c r="J2548" i="1"/>
  <c r="K2548" i="1"/>
  <c r="L2548" i="1"/>
  <c r="M2548" i="1"/>
  <c r="J2549" i="1"/>
  <c r="K2549" i="1"/>
  <c r="L2549" i="1"/>
  <c r="M2549" i="1"/>
  <c r="J2550" i="1"/>
  <c r="K2550" i="1"/>
  <c r="L2550" i="1"/>
  <c r="M2550" i="1"/>
  <c r="J2551" i="1"/>
  <c r="K2551" i="1"/>
  <c r="L2551" i="1"/>
  <c r="M2551" i="1"/>
  <c r="J2552" i="1"/>
  <c r="K2552" i="1"/>
  <c r="L2552" i="1"/>
  <c r="M2552" i="1"/>
  <c r="J2553" i="1"/>
  <c r="K2553" i="1"/>
  <c r="L2553" i="1"/>
  <c r="M2553" i="1"/>
  <c r="J2554" i="1"/>
  <c r="K2554" i="1"/>
  <c r="L2554" i="1"/>
  <c r="M2554" i="1"/>
  <c r="J2555" i="1"/>
  <c r="K2555" i="1"/>
  <c r="L2555" i="1"/>
  <c r="M2555" i="1"/>
  <c r="J2556" i="1"/>
  <c r="K2556" i="1"/>
  <c r="L2556" i="1"/>
  <c r="M2556" i="1"/>
  <c r="J2557" i="1"/>
  <c r="K2557" i="1"/>
  <c r="L2557" i="1"/>
  <c r="M2557" i="1"/>
  <c r="J2558" i="1"/>
  <c r="K2558" i="1"/>
  <c r="L2558" i="1"/>
  <c r="M2558" i="1"/>
  <c r="J2559" i="1"/>
  <c r="K2559" i="1"/>
  <c r="L2559" i="1"/>
  <c r="M2559" i="1"/>
  <c r="J2560" i="1"/>
  <c r="K2560" i="1"/>
  <c r="L2560" i="1"/>
  <c r="M2560" i="1"/>
  <c r="J2561" i="1"/>
  <c r="K2561" i="1"/>
  <c r="L2561" i="1"/>
  <c r="M2561" i="1"/>
  <c r="J2562" i="1"/>
  <c r="K2562" i="1"/>
  <c r="L2562" i="1"/>
  <c r="M2562" i="1"/>
  <c r="J2563" i="1"/>
  <c r="K2563" i="1"/>
  <c r="L2563" i="1"/>
  <c r="M2563" i="1"/>
  <c r="J2564" i="1"/>
  <c r="K2564" i="1"/>
  <c r="L2564" i="1"/>
  <c r="M2564" i="1"/>
  <c r="J2565" i="1"/>
  <c r="K2565" i="1"/>
  <c r="L2565" i="1"/>
  <c r="M2565" i="1"/>
  <c r="J2566" i="1"/>
  <c r="K2566" i="1"/>
  <c r="L2566" i="1"/>
  <c r="M2566" i="1"/>
  <c r="J2567" i="1"/>
  <c r="K2567" i="1"/>
  <c r="L2567" i="1"/>
  <c r="M2567" i="1"/>
  <c r="J2568" i="1"/>
  <c r="K2568" i="1"/>
  <c r="L2568" i="1"/>
  <c r="M2568" i="1"/>
  <c r="J2569" i="1"/>
  <c r="K2569" i="1"/>
  <c r="L2569" i="1"/>
  <c r="M2569" i="1"/>
  <c r="J2570" i="1"/>
  <c r="K2570" i="1"/>
  <c r="L2570" i="1"/>
  <c r="M2570" i="1"/>
  <c r="J2571" i="1"/>
  <c r="K2571" i="1"/>
  <c r="L2571" i="1"/>
  <c r="M2571" i="1"/>
  <c r="J2572" i="1"/>
  <c r="K2572" i="1"/>
  <c r="L2572" i="1"/>
  <c r="M2572" i="1"/>
  <c r="J2573" i="1"/>
  <c r="K2573" i="1"/>
  <c r="L2573" i="1"/>
  <c r="M2573" i="1"/>
  <c r="J2574" i="1"/>
  <c r="K2574" i="1"/>
  <c r="L2574" i="1"/>
  <c r="M2574" i="1"/>
  <c r="J2575" i="1"/>
  <c r="K2575" i="1"/>
  <c r="L2575" i="1"/>
  <c r="M2575" i="1"/>
  <c r="J2576" i="1"/>
  <c r="K2576" i="1"/>
  <c r="L2576" i="1"/>
  <c r="M2576" i="1"/>
  <c r="J2577" i="1"/>
  <c r="K2577" i="1"/>
  <c r="L2577" i="1"/>
  <c r="M2577" i="1"/>
  <c r="J2578" i="1"/>
  <c r="K2578" i="1"/>
  <c r="L2578" i="1"/>
  <c r="M2578" i="1"/>
  <c r="J2579" i="1"/>
  <c r="K2579" i="1"/>
  <c r="L2579" i="1"/>
  <c r="M2579" i="1"/>
  <c r="J2580" i="1"/>
  <c r="K2580" i="1"/>
  <c r="L2580" i="1"/>
  <c r="M2580" i="1"/>
  <c r="J2581" i="1"/>
  <c r="K2581" i="1"/>
  <c r="L2581" i="1"/>
  <c r="M2581" i="1"/>
  <c r="J2582" i="1"/>
  <c r="K2582" i="1"/>
  <c r="L2582" i="1"/>
  <c r="M2582" i="1"/>
  <c r="J2583" i="1"/>
  <c r="K2583" i="1"/>
  <c r="L2583" i="1"/>
  <c r="M2583" i="1"/>
  <c r="J2584" i="1"/>
  <c r="K2584" i="1"/>
  <c r="L2584" i="1"/>
  <c r="M2584" i="1"/>
  <c r="J2585" i="1"/>
  <c r="K2585" i="1"/>
  <c r="L2585" i="1"/>
  <c r="M2585" i="1"/>
  <c r="J2586" i="1"/>
  <c r="K2586" i="1"/>
  <c r="L2586" i="1"/>
  <c r="M2586" i="1"/>
  <c r="J2587" i="1"/>
  <c r="K2587" i="1"/>
  <c r="L2587" i="1"/>
  <c r="M2587" i="1"/>
  <c r="J2588" i="1"/>
  <c r="K2588" i="1"/>
  <c r="L2588" i="1"/>
  <c r="M2588" i="1"/>
  <c r="J2589" i="1"/>
  <c r="K2589" i="1"/>
  <c r="L2589" i="1"/>
  <c r="M2589" i="1"/>
  <c r="J2590" i="1"/>
  <c r="K2590" i="1"/>
  <c r="L2590" i="1"/>
  <c r="M2590" i="1"/>
  <c r="J2591" i="1"/>
  <c r="K2591" i="1"/>
  <c r="L2591" i="1"/>
  <c r="M2591" i="1"/>
  <c r="J2592" i="1"/>
  <c r="K2592" i="1"/>
  <c r="L2592" i="1"/>
  <c r="M2592" i="1"/>
  <c r="J2593" i="1"/>
  <c r="K2593" i="1"/>
  <c r="L2593" i="1"/>
  <c r="M2593" i="1"/>
  <c r="J2594" i="1"/>
  <c r="K2594" i="1"/>
  <c r="L2594" i="1"/>
  <c r="M2594" i="1"/>
  <c r="J2595" i="1"/>
  <c r="K2595" i="1"/>
  <c r="L2595" i="1"/>
  <c r="M2595" i="1"/>
  <c r="J2596" i="1"/>
  <c r="K2596" i="1"/>
  <c r="L2596" i="1"/>
  <c r="M2596" i="1"/>
  <c r="J2597" i="1"/>
  <c r="K2597" i="1"/>
  <c r="L2597" i="1"/>
  <c r="M2597" i="1"/>
  <c r="J2598" i="1"/>
  <c r="K2598" i="1"/>
  <c r="L2598" i="1"/>
  <c r="M2598" i="1"/>
  <c r="J2599" i="1"/>
  <c r="K2599" i="1"/>
  <c r="L2599" i="1"/>
  <c r="M2599" i="1"/>
  <c r="J2600" i="1"/>
  <c r="K2600" i="1"/>
  <c r="L2600" i="1"/>
  <c r="M2600" i="1"/>
  <c r="J2601" i="1"/>
  <c r="K2601" i="1"/>
  <c r="L2601" i="1"/>
  <c r="M2601" i="1"/>
  <c r="J2602" i="1"/>
  <c r="K2602" i="1"/>
  <c r="L2602" i="1"/>
  <c r="M2602" i="1"/>
  <c r="J2603" i="1"/>
  <c r="K2603" i="1"/>
  <c r="L2603" i="1"/>
  <c r="M2603" i="1"/>
  <c r="J2604" i="1"/>
  <c r="K2604" i="1"/>
  <c r="L2604" i="1"/>
  <c r="M2604" i="1"/>
  <c r="J2605" i="1"/>
  <c r="K2605" i="1"/>
  <c r="L2605" i="1"/>
  <c r="M2605" i="1"/>
  <c r="J2606" i="1"/>
  <c r="K2606" i="1"/>
  <c r="L2606" i="1"/>
  <c r="M2606" i="1"/>
  <c r="J2607" i="1"/>
  <c r="K2607" i="1"/>
  <c r="L2607" i="1"/>
  <c r="M2607" i="1"/>
  <c r="J2608" i="1"/>
  <c r="K2608" i="1"/>
  <c r="L2608" i="1"/>
  <c r="M2608" i="1"/>
  <c r="J2609" i="1"/>
  <c r="K2609" i="1"/>
  <c r="L2609" i="1"/>
  <c r="M2609" i="1"/>
  <c r="J2610" i="1"/>
  <c r="K2610" i="1"/>
  <c r="L2610" i="1"/>
  <c r="M2610" i="1"/>
  <c r="J2611" i="1"/>
  <c r="K2611" i="1"/>
  <c r="L2611" i="1"/>
  <c r="M2611" i="1"/>
  <c r="J2612" i="1"/>
  <c r="K2612" i="1"/>
  <c r="L2612" i="1"/>
  <c r="M2612" i="1"/>
  <c r="J2613" i="1"/>
  <c r="K2613" i="1"/>
  <c r="L2613" i="1"/>
  <c r="M2613" i="1"/>
  <c r="J2614" i="1"/>
  <c r="K2614" i="1"/>
  <c r="L2614" i="1"/>
  <c r="M2614" i="1"/>
  <c r="J2615" i="1"/>
  <c r="K2615" i="1"/>
  <c r="L2615" i="1"/>
  <c r="M2615" i="1"/>
  <c r="J2616" i="1"/>
  <c r="K2616" i="1"/>
  <c r="L2616" i="1"/>
  <c r="M2616" i="1"/>
  <c r="J2617" i="1"/>
  <c r="K2617" i="1"/>
  <c r="L2617" i="1"/>
  <c r="M2617" i="1"/>
  <c r="J2618" i="1"/>
  <c r="K2618" i="1"/>
  <c r="L2618" i="1"/>
  <c r="M2618" i="1"/>
  <c r="J2619" i="1"/>
  <c r="K2619" i="1"/>
  <c r="L2619" i="1"/>
  <c r="M2619" i="1"/>
  <c r="J2620" i="1"/>
  <c r="K2620" i="1"/>
  <c r="L2620" i="1"/>
  <c r="M2620" i="1"/>
  <c r="J2621" i="1"/>
  <c r="K2621" i="1"/>
  <c r="L2621" i="1"/>
  <c r="M2621" i="1"/>
  <c r="J2622" i="1"/>
  <c r="K2622" i="1"/>
  <c r="L2622" i="1"/>
  <c r="M2622" i="1"/>
  <c r="J2623" i="1"/>
  <c r="K2623" i="1"/>
  <c r="L2623" i="1"/>
  <c r="M2623" i="1"/>
  <c r="J2624" i="1"/>
  <c r="K2624" i="1"/>
  <c r="L2624" i="1"/>
  <c r="M2624" i="1"/>
  <c r="J2625" i="1"/>
  <c r="K2625" i="1"/>
  <c r="L2625" i="1"/>
  <c r="M2625" i="1"/>
  <c r="J2626" i="1"/>
  <c r="K2626" i="1"/>
  <c r="L2626" i="1"/>
  <c r="M2626" i="1"/>
  <c r="J2627" i="1"/>
  <c r="K2627" i="1"/>
  <c r="L2627" i="1"/>
  <c r="M2627" i="1"/>
  <c r="J2628" i="1"/>
  <c r="K2628" i="1"/>
  <c r="L2628" i="1"/>
  <c r="M2628" i="1"/>
  <c r="J2629" i="1"/>
  <c r="K2629" i="1"/>
  <c r="L2629" i="1"/>
  <c r="M2629" i="1"/>
  <c r="J2630" i="1"/>
  <c r="K2630" i="1"/>
  <c r="L2630" i="1"/>
  <c r="M2630" i="1"/>
  <c r="J2631" i="1"/>
  <c r="K2631" i="1"/>
  <c r="L2631" i="1"/>
  <c r="M2631" i="1"/>
  <c r="J2632" i="1"/>
  <c r="K2632" i="1"/>
  <c r="L2632" i="1"/>
  <c r="M2632" i="1"/>
  <c r="J2633" i="1"/>
  <c r="K2633" i="1"/>
  <c r="L2633" i="1"/>
  <c r="M2633" i="1"/>
  <c r="J2634" i="1"/>
  <c r="K2634" i="1"/>
  <c r="L2634" i="1"/>
  <c r="M2634" i="1"/>
  <c r="J2635" i="1"/>
  <c r="K2635" i="1"/>
  <c r="L2635" i="1"/>
  <c r="M2635" i="1"/>
  <c r="J2636" i="1"/>
  <c r="K2636" i="1"/>
  <c r="L2636" i="1"/>
  <c r="M2636" i="1"/>
  <c r="J2637" i="1"/>
  <c r="K2637" i="1"/>
  <c r="L2637" i="1"/>
  <c r="M2637" i="1"/>
  <c r="J2638" i="1"/>
  <c r="K2638" i="1"/>
  <c r="L2638" i="1"/>
  <c r="M2638" i="1"/>
  <c r="J2639" i="1"/>
  <c r="K2639" i="1"/>
  <c r="L2639" i="1"/>
  <c r="M2639" i="1"/>
  <c r="J2640" i="1"/>
  <c r="K2640" i="1"/>
  <c r="L2640" i="1"/>
  <c r="M2640" i="1"/>
  <c r="J2641" i="1"/>
  <c r="K2641" i="1"/>
  <c r="L2641" i="1"/>
  <c r="M2641" i="1"/>
  <c r="J2642" i="1"/>
  <c r="K2642" i="1"/>
  <c r="L2642" i="1"/>
  <c r="M2642" i="1"/>
  <c r="J2643" i="1"/>
  <c r="K2643" i="1"/>
  <c r="L2643" i="1"/>
  <c r="M2643" i="1"/>
  <c r="J2644" i="1"/>
  <c r="K2644" i="1"/>
  <c r="L2644" i="1"/>
  <c r="M2644" i="1"/>
  <c r="J2645" i="1"/>
  <c r="K2645" i="1"/>
  <c r="L2645" i="1"/>
  <c r="M2645" i="1"/>
  <c r="J2646" i="1"/>
  <c r="K2646" i="1"/>
  <c r="L2646" i="1"/>
  <c r="M2646" i="1"/>
  <c r="J2647" i="1"/>
  <c r="K2647" i="1"/>
  <c r="L2647" i="1"/>
  <c r="M2647" i="1"/>
  <c r="J2648" i="1"/>
  <c r="K2648" i="1"/>
  <c r="L2648" i="1"/>
  <c r="M2648" i="1"/>
  <c r="J2649" i="1"/>
  <c r="K2649" i="1"/>
  <c r="L2649" i="1"/>
  <c r="M2649" i="1"/>
  <c r="J2650" i="1"/>
  <c r="K2650" i="1"/>
  <c r="L2650" i="1"/>
  <c r="M2650" i="1"/>
  <c r="J2651" i="1"/>
  <c r="K2651" i="1"/>
  <c r="L2651" i="1"/>
  <c r="M2651" i="1"/>
  <c r="J2652" i="1"/>
  <c r="K2652" i="1"/>
  <c r="L2652" i="1"/>
  <c r="M2652" i="1"/>
  <c r="J2653" i="1"/>
  <c r="K2653" i="1"/>
  <c r="L2653" i="1"/>
  <c r="M2653" i="1"/>
  <c r="J2654" i="1"/>
  <c r="K2654" i="1"/>
  <c r="L2654" i="1"/>
  <c r="M2654" i="1"/>
  <c r="J2655" i="1"/>
  <c r="K2655" i="1"/>
  <c r="L2655" i="1"/>
  <c r="M2655" i="1"/>
  <c r="J2656" i="1"/>
  <c r="K2656" i="1"/>
  <c r="L2656" i="1"/>
  <c r="M2656" i="1"/>
  <c r="J2657" i="1"/>
  <c r="K2657" i="1"/>
  <c r="L2657" i="1"/>
  <c r="M2657" i="1"/>
  <c r="J2658" i="1"/>
  <c r="K2658" i="1"/>
  <c r="L2658" i="1"/>
  <c r="M2658" i="1"/>
  <c r="J2659" i="1"/>
  <c r="K2659" i="1"/>
  <c r="L2659" i="1"/>
  <c r="M2659" i="1"/>
  <c r="J2660" i="1"/>
  <c r="K2660" i="1"/>
  <c r="L2660" i="1"/>
  <c r="M2660" i="1"/>
  <c r="J2661" i="1"/>
  <c r="K2661" i="1"/>
  <c r="L2661" i="1"/>
  <c r="M2661" i="1"/>
  <c r="J2662" i="1"/>
  <c r="K2662" i="1"/>
  <c r="L2662" i="1"/>
  <c r="M2662" i="1"/>
  <c r="J2663" i="1"/>
  <c r="K2663" i="1"/>
  <c r="L2663" i="1"/>
  <c r="M2663" i="1"/>
  <c r="J2664" i="1"/>
  <c r="K2664" i="1"/>
  <c r="L2664" i="1"/>
  <c r="M2664" i="1"/>
  <c r="J2665" i="1"/>
  <c r="K2665" i="1"/>
  <c r="L2665" i="1"/>
  <c r="M2665" i="1"/>
  <c r="J2666" i="1"/>
  <c r="K2666" i="1"/>
  <c r="L2666" i="1"/>
  <c r="M2666" i="1"/>
  <c r="J2667" i="1"/>
  <c r="K2667" i="1"/>
  <c r="L2667" i="1"/>
  <c r="M2667" i="1"/>
  <c r="J2668" i="1"/>
  <c r="K2668" i="1"/>
  <c r="L2668" i="1"/>
  <c r="M2668" i="1"/>
  <c r="J2669" i="1"/>
  <c r="K2669" i="1"/>
  <c r="L2669" i="1"/>
  <c r="M2669" i="1"/>
  <c r="J2670" i="1"/>
  <c r="K2670" i="1"/>
  <c r="L2670" i="1"/>
  <c r="M2670" i="1"/>
  <c r="J2671" i="1"/>
  <c r="K2671" i="1"/>
  <c r="L2671" i="1"/>
  <c r="M2671" i="1"/>
  <c r="J2672" i="1"/>
  <c r="K2672" i="1"/>
  <c r="L2672" i="1"/>
  <c r="M2672" i="1"/>
  <c r="J2673" i="1"/>
  <c r="K2673" i="1"/>
  <c r="L2673" i="1"/>
  <c r="M2673" i="1"/>
  <c r="J2674" i="1"/>
  <c r="K2674" i="1"/>
  <c r="L2674" i="1"/>
  <c r="M2674" i="1"/>
  <c r="J2675" i="1"/>
  <c r="K2675" i="1"/>
  <c r="L2675" i="1"/>
  <c r="M2675" i="1"/>
  <c r="J2676" i="1"/>
  <c r="K2676" i="1"/>
  <c r="L2676" i="1"/>
  <c r="M2676" i="1"/>
  <c r="J2677" i="1"/>
  <c r="K2677" i="1"/>
  <c r="L2677" i="1"/>
  <c r="M2677" i="1"/>
  <c r="J2678" i="1"/>
  <c r="K2678" i="1"/>
  <c r="L2678" i="1"/>
  <c r="M2678" i="1"/>
  <c r="J2679" i="1"/>
  <c r="K2679" i="1"/>
  <c r="L2679" i="1"/>
  <c r="M2679" i="1"/>
  <c r="J2680" i="1"/>
  <c r="K2680" i="1"/>
  <c r="L2680" i="1"/>
  <c r="M2680" i="1"/>
  <c r="J2681" i="1"/>
  <c r="K2681" i="1"/>
  <c r="L2681" i="1"/>
  <c r="M2681" i="1"/>
  <c r="J2682" i="1"/>
  <c r="K2682" i="1"/>
  <c r="L2682" i="1"/>
  <c r="M2682" i="1"/>
  <c r="J2683" i="1"/>
  <c r="K2683" i="1"/>
  <c r="L2683" i="1"/>
  <c r="M2683" i="1"/>
  <c r="J2684" i="1"/>
  <c r="K2684" i="1"/>
  <c r="L2684" i="1"/>
  <c r="M2684" i="1"/>
  <c r="J2685" i="1"/>
  <c r="K2685" i="1"/>
  <c r="L2685" i="1"/>
  <c r="M2685" i="1"/>
  <c r="J2686" i="1"/>
  <c r="K2686" i="1"/>
  <c r="L2686" i="1"/>
  <c r="M2686" i="1"/>
  <c r="J2687" i="1"/>
  <c r="K2687" i="1"/>
  <c r="L2687" i="1"/>
  <c r="M2687" i="1"/>
  <c r="J2688" i="1"/>
  <c r="K2688" i="1"/>
  <c r="L2688" i="1"/>
  <c r="M2688" i="1"/>
  <c r="J2689" i="1"/>
  <c r="K2689" i="1"/>
  <c r="L2689" i="1"/>
  <c r="M2689" i="1"/>
  <c r="J2690" i="1"/>
  <c r="K2690" i="1"/>
  <c r="L2690" i="1"/>
  <c r="M2690" i="1"/>
  <c r="J2691" i="1"/>
  <c r="K2691" i="1"/>
  <c r="L2691" i="1"/>
  <c r="M2691" i="1"/>
  <c r="J2692" i="1"/>
  <c r="K2692" i="1"/>
  <c r="L2692" i="1"/>
  <c r="M2692" i="1"/>
  <c r="J2693" i="1"/>
  <c r="K2693" i="1"/>
  <c r="L2693" i="1"/>
  <c r="M2693" i="1"/>
  <c r="J2694" i="1"/>
  <c r="K2694" i="1"/>
  <c r="L2694" i="1"/>
  <c r="M2694" i="1"/>
  <c r="J2695" i="1"/>
  <c r="K2695" i="1"/>
  <c r="L2695" i="1"/>
  <c r="M2695" i="1"/>
  <c r="J2696" i="1"/>
  <c r="K2696" i="1"/>
  <c r="L2696" i="1"/>
  <c r="M2696" i="1"/>
  <c r="J2697" i="1"/>
  <c r="K2697" i="1"/>
  <c r="L2697" i="1"/>
  <c r="M2697" i="1"/>
  <c r="J2698" i="1"/>
  <c r="K2698" i="1"/>
  <c r="L2698" i="1"/>
  <c r="M2698" i="1"/>
  <c r="J2699" i="1"/>
  <c r="K2699" i="1"/>
  <c r="L2699" i="1"/>
  <c r="M2699" i="1"/>
  <c r="J2700" i="1"/>
  <c r="K2700" i="1"/>
  <c r="L2700" i="1"/>
  <c r="M2700" i="1"/>
  <c r="J2701" i="1"/>
  <c r="K2701" i="1"/>
  <c r="L2701" i="1"/>
  <c r="M2701" i="1"/>
  <c r="J2702" i="1"/>
  <c r="K2702" i="1"/>
  <c r="L2702" i="1"/>
  <c r="M2702" i="1"/>
  <c r="J2703" i="1"/>
  <c r="K2703" i="1"/>
  <c r="L2703" i="1"/>
  <c r="M2703" i="1"/>
  <c r="J2704" i="1"/>
  <c r="K2704" i="1"/>
  <c r="L2704" i="1"/>
  <c r="M2704" i="1"/>
  <c r="J2705" i="1"/>
  <c r="K2705" i="1"/>
  <c r="L2705" i="1"/>
  <c r="M2705" i="1"/>
  <c r="J2706" i="1"/>
  <c r="K2706" i="1"/>
  <c r="L2706" i="1"/>
  <c r="M2706" i="1"/>
  <c r="J2707" i="1"/>
  <c r="K2707" i="1"/>
  <c r="L2707" i="1"/>
  <c r="M2707" i="1"/>
  <c r="J2708" i="1"/>
  <c r="K2708" i="1"/>
  <c r="L2708" i="1"/>
  <c r="M2708" i="1"/>
  <c r="J2709" i="1"/>
  <c r="K2709" i="1"/>
  <c r="L2709" i="1"/>
  <c r="M2709" i="1"/>
  <c r="J2710" i="1"/>
  <c r="K2710" i="1"/>
  <c r="L2710" i="1"/>
  <c r="M2710" i="1"/>
  <c r="J2711" i="1"/>
  <c r="K2711" i="1"/>
  <c r="L2711" i="1"/>
  <c r="M2711" i="1"/>
  <c r="J2712" i="1"/>
  <c r="K2712" i="1"/>
  <c r="L2712" i="1"/>
  <c r="M2712" i="1"/>
  <c r="J2713" i="1"/>
  <c r="K2713" i="1"/>
  <c r="L2713" i="1"/>
  <c r="M2713" i="1"/>
  <c r="J2714" i="1"/>
  <c r="K2714" i="1"/>
  <c r="L2714" i="1"/>
  <c r="M2714" i="1"/>
  <c r="J2715" i="1"/>
  <c r="K2715" i="1"/>
  <c r="L2715" i="1"/>
  <c r="M2715" i="1"/>
  <c r="J2716" i="1"/>
  <c r="K2716" i="1"/>
  <c r="L2716" i="1"/>
  <c r="M2716" i="1"/>
  <c r="J2717" i="1"/>
  <c r="K2717" i="1"/>
  <c r="L2717" i="1"/>
  <c r="M2717" i="1"/>
  <c r="J2718" i="1"/>
  <c r="K2718" i="1"/>
  <c r="L2718" i="1"/>
  <c r="M2718" i="1"/>
  <c r="J2719" i="1"/>
  <c r="K2719" i="1"/>
  <c r="L2719" i="1"/>
  <c r="M2719" i="1"/>
  <c r="J2720" i="1"/>
  <c r="K2720" i="1"/>
  <c r="L2720" i="1"/>
  <c r="M2720" i="1"/>
  <c r="J2721" i="1"/>
  <c r="K2721" i="1"/>
  <c r="L2721" i="1"/>
  <c r="M2721" i="1"/>
  <c r="J2722" i="1"/>
  <c r="K2722" i="1"/>
  <c r="L2722" i="1"/>
  <c r="M2722" i="1"/>
  <c r="J2723" i="1"/>
  <c r="K2723" i="1"/>
  <c r="L2723" i="1"/>
  <c r="M2723" i="1"/>
  <c r="J2724" i="1"/>
  <c r="K2724" i="1"/>
  <c r="L2724" i="1"/>
  <c r="M2724" i="1"/>
  <c r="J2725" i="1"/>
  <c r="K2725" i="1"/>
  <c r="L2725" i="1"/>
  <c r="M2725" i="1"/>
  <c r="J2726" i="1"/>
  <c r="K2726" i="1"/>
  <c r="L2726" i="1"/>
  <c r="M2726" i="1"/>
  <c r="J2727" i="1"/>
  <c r="K2727" i="1"/>
  <c r="L2727" i="1"/>
  <c r="M2727" i="1"/>
  <c r="J2728" i="1"/>
  <c r="K2728" i="1"/>
  <c r="L2728" i="1"/>
  <c r="M2728" i="1"/>
  <c r="J2729" i="1"/>
  <c r="K2729" i="1"/>
  <c r="L2729" i="1"/>
  <c r="M2729" i="1"/>
  <c r="J2730" i="1"/>
  <c r="K2730" i="1"/>
  <c r="L2730" i="1"/>
  <c r="M2730" i="1"/>
  <c r="J2731" i="1"/>
  <c r="K2731" i="1"/>
  <c r="L2731" i="1"/>
  <c r="M2731" i="1"/>
  <c r="J2732" i="1"/>
  <c r="K2732" i="1"/>
  <c r="L2732" i="1"/>
  <c r="M2732" i="1"/>
  <c r="J2733" i="1"/>
  <c r="K2733" i="1"/>
  <c r="L2733" i="1"/>
  <c r="M2733" i="1"/>
  <c r="J2734" i="1"/>
  <c r="K2734" i="1"/>
  <c r="L2734" i="1"/>
  <c r="M2734" i="1"/>
  <c r="J2735" i="1"/>
  <c r="K2735" i="1"/>
  <c r="L2735" i="1"/>
  <c r="M2735" i="1"/>
  <c r="J2736" i="1"/>
  <c r="K2736" i="1"/>
  <c r="L2736" i="1"/>
  <c r="M2736" i="1"/>
  <c r="J2737" i="1"/>
  <c r="K2737" i="1"/>
  <c r="L2737" i="1"/>
  <c r="M2737" i="1"/>
  <c r="J2738" i="1"/>
  <c r="K2738" i="1"/>
  <c r="L2738" i="1"/>
  <c r="M2738" i="1"/>
  <c r="J2739" i="1"/>
  <c r="K2739" i="1"/>
  <c r="L2739" i="1"/>
  <c r="M2739" i="1"/>
  <c r="J2740" i="1"/>
  <c r="K2740" i="1"/>
  <c r="L2740" i="1"/>
  <c r="M2740" i="1"/>
  <c r="J2741" i="1"/>
  <c r="K2741" i="1"/>
  <c r="L2741" i="1"/>
  <c r="M2741" i="1"/>
  <c r="J2742" i="1"/>
  <c r="K2742" i="1"/>
  <c r="L2742" i="1"/>
  <c r="M2742" i="1"/>
  <c r="J2743" i="1"/>
  <c r="K2743" i="1"/>
  <c r="L2743" i="1"/>
  <c r="M2743" i="1"/>
  <c r="J2744" i="1"/>
  <c r="K2744" i="1"/>
  <c r="L2744" i="1"/>
  <c r="M2744" i="1"/>
  <c r="J2745" i="1"/>
  <c r="K2745" i="1"/>
  <c r="L2745" i="1"/>
  <c r="M2745" i="1"/>
  <c r="J2746" i="1"/>
  <c r="K2746" i="1"/>
  <c r="L2746" i="1"/>
  <c r="M2746" i="1"/>
  <c r="J2747" i="1"/>
  <c r="K2747" i="1"/>
  <c r="L2747" i="1"/>
  <c r="M2747" i="1"/>
  <c r="J2748" i="1"/>
  <c r="K2748" i="1"/>
  <c r="L2748" i="1"/>
  <c r="M2748" i="1"/>
  <c r="J2749" i="1"/>
  <c r="K2749" i="1"/>
  <c r="L2749" i="1"/>
  <c r="M2749" i="1"/>
  <c r="J2750" i="1"/>
  <c r="K2750" i="1"/>
  <c r="L2750" i="1"/>
  <c r="M2750" i="1"/>
  <c r="J2751" i="1"/>
  <c r="K2751" i="1"/>
  <c r="L2751" i="1"/>
  <c r="M2751" i="1"/>
  <c r="J2752" i="1"/>
  <c r="K2752" i="1"/>
  <c r="L2752" i="1"/>
  <c r="M2752" i="1"/>
  <c r="J2753" i="1"/>
  <c r="K2753" i="1"/>
  <c r="L2753" i="1"/>
  <c r="M2753" i="1"/>
  <c r="J2754" i="1"/>
  <c r="K2754" i="1"/>
  <c r="L2754" i="1"/>
  <c r="M2754" i="1"/>
  <c r="J2755" i="1"/>
  <c r="K2755" i="1"/>
  <c r="L2755" i="1"/>
  <c r="M2755" i="1"/>
  <c r="J2756" i="1"/>
  <c r="K2756" i="1"/>
  <c r="L2756" i="1"/>
  <c r="M2756" i="1"/>
  <c r="J2757" i="1"/>
  <c r="K2757" i="1"/>
  <c r="L2757" i="1"/>
  <c r="M2757" i="1"/>
  <c r="J2758" i="1"/>
  <c r="K2758" i="1"/>
  <c r="L2758" i="1"/>
  <c r="M2758" i="1"/>
  <c r="J2759" i="1"/>
  <c r="K2759" i="1"/>
  <c r="L2759" i="1"/>
  <c r="M2759" i="1"/>
  <c r="J2760" i="1"/>
  <c r="K2760" i="1"/>
  <c r="L2760" i="1"/>
  <c r="M2760" i="1"/>
  <c r="J2761" i="1"/>
  <c r="K2761" i="1"/>
  <c r="L2761" i="1"/>
  <c r="M2761" i="1"/>
  <c r="J2762" i="1"/>
  <c r="K2762" i="1"/>
  <c r="L2762" i="1"/>
  <c r="M2762" i="1"/>
  <c r="J2763" i="1"/>
  <c r="K2763" i="1"/>
  <c r="L2763" i="1"/>
  <c r="M2763" i="1"/>
  <c r="J2764" i="1"/>
  <c r="K2764" i="1"/>
  <c r="L2764" i="1"/>
  <c r="M2764" i="1"/>
  <c r="J2765" i="1"/>
  <c r="K2765" i="1"/>
  <c r="L2765" i="1"/>
  <c r="M2765" i="1"/>
  <c r="J2766" i="1"/>
  <c r="K2766" i="1"/>
  <c r="L2766" i="1"/>
  <c r="M2766" i="1"/>
  <c r="J2767" i="1"/>
  <c r="K2767" i="1"/>
  <c r="L2767" i="1"/>
  <c r="M2767" i="1"/>
  <c r="J2768" i="1"/>
  <c r="K2768" i="1"/>
  <c r="L2768" i="1"/>
  <c r="M2768" i="1"/>
  <c r="J2769" i="1"/>
  <c r="K2769" i="1"/>
  <c r="L2769" i="1"/>
  <c r="M2769" i="1"/>
  <c r="J2770" i="1"/>
  <c r="K2770" i="1"/>
  <c r="L2770" i="1"/>
  <c r="M2770" i="1"/>
  <c r="J2771" i="1"/>
  <c r="K2771" i="1"/>
  <c r="L2771" i="1"/>
  <c r="M2771" i="1"/>
  <c r="J2772" i="1"/>
  <c r="K2772" i="1"/>
  <c r="L2772" i="1"/>
  <c r="M2772" i="1"/>
  <c r="J2773" i="1"/>
  <c r="K2773" i="1"/>
  <c r="L2773" i="1"/>
  <c r="M2773" i="1"/>
  <c r="J2774" i="1"/>
  <c r="K2774" i="1"/>
  <c r="L2774" i="1"/>
  <c r="M2774" i="1"/>
  <c r="J2775" i="1"/>
  <c r="K2775" i="1"/>
  <c r="L2775" i="1"/>
  <c r="M2775" i="1"/>
  <c r="J2776" i="1"/>
  <c r="K2776" i="1"/>
  <c r="L2776" i="1"/>
  <c r="M2776" i="1"/>
  <c r="J2777" i="1"/>
  <c r="K2777" i="1"/>
  <c r="L2777" i="1"/>
  <c r="M2777" i="1"/>
  <c r="J2778" i="1"/>
  <c r="K2778" i="1"/>
  <c r="L2778" i="1"/>
  <c r="M2778" i="1"/>
  <c r="J2779" i="1"/>
  <c r="K2779" i="1"/>
  <c r="L2779" i="1"/>
  <c r="M2779" i="1"/>
  <c r="J2780" i="1"/>
  <c r="K2780" i="1"/>
  <c r="L2780" i="1"/>
  <c r="M2780" i="1"/>
  <c r="J2781" i="1"/>
  <c r="K2781" i="1"/>
  <c r="L2781" i="1"/>
  <c r="M2781" i="1"/>
  <c r="J2782" i="1"/>
  <c r="K2782" i="1"/>
  <c r="L2782" i="1"/>
  <c r="M2782" i="1"/>
  <c r="J2783" i="1"/>
  <c r="K2783" i="1"/>
  <c r="L2783" i="1"/>
  <c r="M2783" i="1"/>
  <c r="J2784" i="1"/>
  <c r="K2784" i="1"/>
  <c r="L2784" i="1"/>
  <c r="M2784" i="1"/>
  <c r="J2785" i="1"/>
  <c r="K2785" i="1"/>
  <c r="L2785" i="1"/>
  <c r="M2785" i="1"/>
  <c r="J2786" i="1"/>
  <c r="K2786" i="1"/>
  <c r="L2786" i="1"/>
  <c r="M2786" i="1"/>
  <c r="J2787" i="1"/>
  <c r="K2787" i="1"/>
  <c r="L2787" i="1"/>
  <c r="M2787" i="1"/>
  <c r="J2788" i="1"/>
  <c r="K2788" i="1"/>
  <c r="L2788" i="1"/>
  <c r="M2788" i="1"/>
  <c r="J2789" i="1"/>
  <c r="K2789" i="1"/>
  <c r="L2789" i="1"/>
  <c r="M2789" i="1"/>
  <c r="J2790" i="1"/>
  <c r="K2790" i="1"/>
  <c r="L2790" i="1"/>
  <c r="M2790" i="1"/>
  <c r="J2791" i="1"/>
  <c r="K2791" i="1"/>
  <c r="L2791" i="1"/>
  <c r="M2791" i="1"/>
  <c r="J2792" i="1"/>
  <c r="K2792" i="1"/>
  <c r="L2792" i="1"/>
  <c r="M2792" i="1"/>
  <c r="J2793" i="1"/>
  <c r="K2793" i="1"/>
  <c r="L2793" i="1"/>
  <c r="M2793" i="1"/>
  <c r="J2794" i="1"/>
  <c r="K2794" i="1"/>
  <c r="L2794" i="1"/>
  <c r="M2794" i="1"/>
  <c r="J2795" i="1"/>
  <c r="K2795" i="1"/>
  <c r="L2795" i="1"/>
  <c r="M2795" i="1"/>
  <c r="J2796" i="1"/>
  <c r="K2796" i="1"/>
  <c r="L2796" i="1"/>
  <c r="M2796" i="1"/>
  <c r="J2797" i="1"/>
  <c r="K2797" i="1"/>
  <c r="L2797" i="1"/>
  <c r="M2797" i="1"/>
  <c r="J2798" i="1"/>
  <c r="K2798" i="1"/>
  <c r="L2798" i="1"/>
  <c r="M2798" i="1"/>
  <c r="J2799" i="1"/>
  <c r="K2799" i="1"/>
  <c r="L2799" i="1"/>
  <c r="M2799" i="1"/>
  <c r="J2800" i="1"/>
  <c r="K2800" i="1"/>
  <c r="L2800" i="1"/>
  <c r="M2800" i="1"/>
  <c r="J2801" i="1"/>
  <c r="K2801" i="1"/>
  <c r="L2801" i="1"/>
  <c r="M2801" i="1"/>
  <c r="J2802" i="1"/>
  <c r="K2802" i="1"/>
  <c r="L2802" i="1"/>
  <c r="M2802" i="1"/>
  <c r="J2803" i="1"/>
  <c r="K2803" i="1"/>
  <c r="L2803" i="1"/>
  <c r="M2803" i="1"/>
  <c r="J2804" i="1"/>
  <c r="K2804" i="1"/>
  <c r="L2804" i="1"/>
  <c r="M2804" i="1"/>
  <c r="J2805" i="1"/>
  <c r="K2805" i="1"/>
  <c r="L2805" i="1"/>
  <c r="M2805" i="1"/>
  <c r="J2806" i="1"/>
  <c r="K2806" i="1"/>
  <c r="L2806" i="1"/>
  <c r="M2806" i="1"/>
  <c r="J2807" i="1"/>
  <c r="K2807" i="1"/>
  <c r="L2807" i="1"/>
  <c r="M2807" i="1"/>
  <c r="J2808" i="1"/>
  <c r="K2808" i="1"/>
  <c r="L2808" i="1"/>
  <c r="M2808" i="1"/>
  <c r="J2809" i="1"/>
  <c r="K2809" i="1"/>
  <c r="L2809" i="1"/>
  <c r="M2809" i="1"/>
  <c r="J2810" i="1"/>
  <c r="K2810" i="1"/>
  <c r="L2810" i="1"/>
  <c r="M2810" i="1"/>
  <c r="J2811" i="1"/>
  <c r="K2811" i="1"/>
  <c r="L2811" i="1"/>
  <c r="M2811" i="1"/>
  <c r="J2812" i="1"/>
  <c r="K2812" i="1"/>
  <c r="L2812" i="1"/>
  <c r="M2812" i="1"/>
  <c r="J2813" i="1"/>
  <c r="K2813" i="1"/>
  <c r="L2813" i="1"/>
  <c r="M2813" i="1"/>
  <c r="J2814" i="1"/>
  <c r="K2814" i="1"/>
  <c r="L2814" i="1"/>
  <c r="M2814" i="1"/>
  <c r="J2815" i="1"/>
  <c r="K2815" i="1"/>
  <c r="L2815" i="1"/>
  <c r="M2815" i="1"/>
  <c r="J2816" i="1"/>
  <c r="K2816" i="1"/>
  <c r="L2816" i="1"/>
  <c r="M2816" i="1"/>
  <c r="J2817" i="1"/>
  <c r="K2817" i="1"/>
  <c r="L2817" i="1"/>
  <c r="M2817" i="1"/>
  <c r="J2818" i="1"/>
  <c r="K2818" i="1"/>
  <c r="L2818" i="1"/>
  <c r="M2818" i="1"/>
  <c r="J2819" i="1"/>
  <c r="K2819" i="1"/>
  <c r="L2819" i="1"/>
  <c r="M2819" i="1"/>
  <c r="J2820" i="1"/>
  <c r="K2820" i="1"/>
  <c r="L2820" i="1"/>
  <c r="M2820" i="1"/>
  <c r="J2821" i="1"/>
  <c r="K2821" i="1"/>
  <c r="L2821" i="1"/>
  <c r="M2821" i="1"/>
  <c r="J2822" i="1"/>
  <c r="K2822" i="1"/>
  <c r="L2822" i="1"/>
  <c r="M2822" i="1"/>
  <c r="J2823" i="1"/>
  <c r="K2823" i="1"/>
  <c r="L2823" i="1"/>
  <c r="M2823" i="1"/>
  <c r="J2824" i="1"/>
  <c r="K2824" i="1"/>
  <c r="L2824" i="1"/>
  <c r="M2824" i="1"/>
  <c r="J2825" i="1"/>
  <c r="K2825" i="1"/>
  <c r="L2825" i="1"/>
  <c r="M2825" i="1"/>
  <c r="J2826" i="1"/>
  <c r="K2826" i="1"/>
  <c r="L2826" i="1"/>
  <c r="M2826" i="1"/>
  <c r="J2827" i="1"/>
  <c r="K2827" i="1"/>
  <c r="L2827" i="1"/>
  <c r="M2827" i="1"/>
  <c r="J2828" i="1"/>
  <c r="K2828" i="1"/>
  <c r="L2828" i="1"/>
  <c r="M2828" i="1"/>
  <c r="J2829" i="1"/>
  <c r="K2829" i="1"/>
  <c r="L2829" i="1"/>
  <c r="M2829" i="1"/>
  <c r="J2830" i="1"/>
  <c r="K2830" i="1"/>
  <c r="L2830" i="1"/>
  <c r="M2830" i="1"/>
  <c r="J2831" i="1"/>
  <c r="K2831" i="1"/>
  <c r="L2831" i="1"/>
  <c r="M2831" i="1"/>
  <c r="J2832" i="1"/>
  <c r="K2832" i="1"/>
  <c r="L2832" i="1"/>
  <c r="M2832" i="1"/>
  <c r="J2833" i="1"/>
  <c r="K2833" i="1"/>
  <c r="L2833" i="1"/>
  <c r="M2833" i="1"/>
  <c r="J2834" i="1"/>
  <c r="K2834" i="1"/>
  <c r="L2834" i="1"/>
  <c r="M2834" i="1"/>
  <c r="J2835" i="1"/>
  <c r="K2835" i="1"/>
  <c r="L2835" i="1"/>
  <c r="M2835" i="1"/>
  <c r="J2836" i="1"/>
  <c r="K2836" i="1"/>
  <c r="L2836" i="1"/>
  <c r="M2836" i="1"/>
  <c r="J2837" i="1"/>
  <c r="K2837" i="1"/>
  <c r="L2837" i="1"/>
  <c r="M2837" i="1"/>
  <c r="J2838" i="1"/>
  <c r="K2838" i="1"/>
  <c r="L2838" i="1"/>
  <c r="M2838" i="1"/>
  <c r="J2839" i="1"/>
  <c r="K2839" i="1"/>
  <c r="L2839" i="1"/>
  <c r="M2839" i="1"/>
  <c r="J2840" i="1"/>
  <c r="K2840" i="1"/>
  <c r="L2840" i="1"/>
  <c r="M2840" i="1"/>
  <c r="J2841" i="1"/>
  <c r="K2841" i="1"/>
  <c r="L2841" i="1"/>
  <c r="M2841" i="1"/>
  <c r="J2842" i="1"/>
  <c r="K2842" i="1"/>
  <c r="L2842" i="1"/>
  <c r="M2842" i="1"/>
  <c r="J2843" i="1"/>
  <c r="K2843" i="1"/>
  <c r="L2843" i="1"/>
  <c r="M2843" i="1"/>
  <c r="J2844" i="1"/>
  <c r="K2844" i="1"/>
  <c r="L2844" i="1"/>
  <c r="M2844" i="1"/>
  <c r="J2845" i="1"/>
  <c r="K2845" i="1"/>
  <c r="L2845" i="1"/>
  <c r="M2845" i="1"/>
  <c r="J2846" i="1"/>
  <c r="K2846" i="1"/>
  <c r="L2846" i="1"/>
  <c r="M2846" i="1"/>
  <c r="J2847" i="1"/>
  <c r="K2847" i="1"/>
  <c r="L2847" i="1"/>
  <c r="M2847" i="1"/>
  <c r="J2848" i="1"/>
  <c r="K2848" i="1"/>
  <c r="L2848" i="1"/>
  <c r="M2848" i="1"/>
  <c r="J2849" i="1"/>
  <c r="K2849" i="1"/>
  <c r="L2849" i="1"/>
  <c r="M2849" i="1"/>
  <c r="J2850" i="1"/>
  <c r="K2850" i="1"/>
  <c r="L2850" i="1"/>
  <c r="M2850" i="1"/>
  <c r="J2851" i="1"/>
  <c r="K2851" i="1"/>
  <c r="L2851" i="1"/>
  <c r="M2851" i="1"/>
  <c r="J2852" i="1"/>
  <c r="K2852" i="1"/>
  <c r="L2852" i="1"/>
  <c r="M2852" i="1"/>
  <c r="J2853" i="1"/>
  <c r="K2853" i="1"/>
  <c r="L2853" i="1"/>
  <c r="M2853" i="1"/>
  <c r="J2854" i="1"/>
  <c r="K2854" i="1"/>
  <c r="L2854" i="1"/>
  <c r="M2854" i="1"/>
  <c r="J2855" i="1"/>
  <c r="K2855" i="1"/>
  <c r="L2855" i="1"/>
  <c r="M2855" i="1"/>
  <c r="J2856" i="1"/>
  <c r="K2856" i="1"/>
  <c r="L2856" i="1"/>
  <c r="M2856" i="1"/>
  <c r="J2857" i="1"/>
  <c r="K2857" i="1"/>
  <c r="L2857" i="1"/>
  <c r="M2857" i="1"/>
  <c r="J2858" i="1"/>
  <c r="K2858" i="1"/>
  <c r="L2858" i="1"/>
  <c r="M2858" i="1"/>
  <c r="J2859" i="1"/>
  <c r="K2859" i="1"/>
  <c r="L2859" i="1"/>
  <c r="M2859" i="1"/>
  <c r="J2860" i="1"/>
  <c r="K2860" i="1"/>
  <c r="L2860" i="1"/>
  <c r="M2860" i="1"/>
  <c r="J2861" i="1"/>
  <c r="K2861" i="1"/>
  <c r="L2861" i="1"/>
  <c r="M2861" i="1"/>
  <c r="J2862" i="1"/>
  <c r="K2862" i="1"/>
  <c r="L2862" i="1"/>
  <c r="M2862" i="1"/>
  <c r="J2863" i="1"/>
  <c r="K2863" i="1"/>
  <c r="L2863" i="1"/>
  <c r="M2863" i="1"/>
  <c r="J2864" i="1"/>
  <c r="K2864" i="1"/>
  <c r="L2864" i="1"/>
  <c r="M2864" i="1"/>
  <c r="J2865" i="1"/>
  <c r="K2865" i="1"/>
  <c r="L2865" i="1"/>
  <c r="M2865" i="1"/>
  <c r="J2866" i="1"/>
  <c r="K2866" i="1"/>
  <c r="L2866" i="1"/>
  <c r="M2866" i="1"/>
  <c r="J2867" i="1"/>
  <c r="K2867" i="1"/>
  <c r="L2867" i="1"/>
  <c r="M2867" i="1"/>
  <c r="J2868" i="1"/>
  <c r="K2868" i="1"/>
  <c r="L2868" i="1"/>
  <c r="M2868" i="1"/>
  <c r="J2869" i="1"/>
  <c r="K2869" i="1"/>
  <c r="L2869" i="1"/>
  <c r="M2869" i="1"/>
  <c r="J2870" i="1"/>
  <c r="K2870" i="1"/>
  <c r="L2870" i="1"/>
  <c r="M2870" i="1"/>
  <c r="J2871" i="1"/>
  <c r="K2871" i="1"/>
  <c r="L2871" i="1"/>
  <c r="M2871" i="1"/>
  <c r="J2872" i="1"/>
  <c r="K2872" i="1"/>
  <c r="L2872" i="1"/>
  <c r="M2872" i="1"/>
  <c r="J2873" i="1"/>
  <c r="K2873" i="1"/>
  <c r="L2873" i="1"/>
  <c r="M2873" i="1"/>
  <c r="J2874" i="1"/>
  <c r="K2874" i="1"/>
  <c r="L2874" i="1"/>
  <c r="M2874" i="1"/>
  <c r="J2875" i="1"/>
  <c r="K2875" i="1"/>
  <c r="L2875" i="1"/>
  <c r="M2875" i="1"/>
  <c r="J2876" i="1"/>
  <c r="K2876" i="1"/>
  <c r="L2876" i="1"/>
  <c r="M2876" i="1"/>
  <c r="J2877" i="1"/>
  <c r="K2877" i="1"/>
  <c r="L2877" i="1"/>
  <c r="M2877" i="1"/>
  <c r="J2878" i="1"/>
  <c r="K2878" i="1"/>
  <c r="L2878" i="1"/>
  <c r="M2878" i="1"/>
  <c r="J2879" i="1"/>
  <c r="K2879" i="1"/>
  <c r="L2879" i="1"/>
  <c r="M2879" i="1"/>
  <c r="J2880" i="1"/>
  <c r="K2880" i="1"/>
  <c r="L2880" i="1"/>
  <c r="M2880" i="1"/>
  <c r="J2881" i="1"/>
  <c r="K2881" i="1"/>
  <c r="L2881" i="1"/>
  <c r="M2881" i="1"/>
  <c r="J2882" i="1"/>
  <c r="K2882" i="1"/>
  <c r="L2882" i="1"/>
  <c r="M2882" i="1"/>
  <c r="J2883" i="1"/>
  <c r="K2883" i="1"/>
  <c r="L2883" i="1"/>
  <c r="M2883" i="1"/>
  <c r="J2884" i="1"/>
  <c r="K2884" i="1"/>
  <c r="L2884" i="1"/>
  <c r="M2884" i="1"/>
  <c r="J2885" i="1"/>
  <c r="K2885" i="1"/>
  <c r="L2885" i="1"/>
  <c r="M2885" i="1"/>
  <c r="J2886" i="1"/>
  <c r="K2886" i="1"/>
  <c r="L2886" i="1"/>
  <c r="M2886" i="1"/>
  <c r="J2887" i="1"/>
  <c r="K2887" i="1"/>
  <c r="L2887" i="1"/>
  <c r="M2887" i="1"/>
  <c r="J2888" i="1"/>
  <c r="K2888" i="1"/>
  <c r="L2888" i="1"/>
  <c r="M2888" i="1"/>
  <c r="J2889" i="1"/>
  <c r="K2889" i="1"/>
  <c r="L2889" i="1"/>
  <c r="M2889" i="1"/>
  <c r="J2890" i="1"/>
  <c r="K2890" i="1"/>
  <c r="L2890" i="1"/>
  <c r="M2890" i="1"/>
  <c r="J2891" i="1"/>
  <c r="K2891" i="1"/>
  <c r="L2891" i="1"/>
  <c r="M2891" i="1"/>
  <c r="J2892" i="1"/>
  <c r="K2892" i="1"/>
  <c r="L2892" i="1"/>
  <c r="M2892" i="1"/>
  <c r="J2893" i="1"/>
  <c r="K2893" i="1"/>
  <c r="L2893" i="1"/>
  <c r="M2893" i="1"/>
  <c r="J2894" i="1"/>
  <c r="K2894" i="1"/>
  <c r="L2894" i="1"/>
  <c r="M2894" i="1"/>
  <c r="J2895" i="1"/>
  <c r="K2895" i="1"/>
  <c r="L2895" i="1"/>
  <c r="M2895" i="1"/>
  <c r="J2896" i="1"/>
  <c r="K2896" i="1"/>
  <c r="L2896" i="1"/>
  <c r="M2896" i="1"/>
  <c r="J2897" i="1"/>
  <c r="K2897" i="1"/>
  <c r="L2897" i="1"/>
  <c r="M2897" i="1"/>
  <c r="J2898" i="1"/>
  <c r="K2898" i="1"/>
  <c r="L2898" i="1"/>
  <c r="M2898" i="1"/>
  <c r="J2899" i="1"/>
  <c r="K2899" i="1"/>
  <c r="L2899" i="1"/>
  <c r="M2899" i="1"/>
  <c r="J2900" i="1"/>
  <c r="K2900" i="1"/>
  <c r="L2900" i="1"/>
  <c r="M2900" i="1"/>
  <c r="J2901" i="1"/>
  <c r="K2901" i="1"/>
  <c r="L2901" i="1"/>
  <c r="M2901" i="1"/>
  <c r="J2902" i="1"/>
  <c r="K2902" i="1"/>
  <c r="L2902" i="1"/>
  <c r="M2902" i="1"/>
  <c r="J2903" i="1"/>
  <c r="K2903" i="1"/>
  <c r="L2903" i="1"/>
  <c r="M2903" i="1"/>
  <c r="J2904" i="1"/>
  <c r="K2904" i="1"/>
  <c r="L2904" i="1"/>
  <c r="M2904" i="1"/>
  <c r="J2905" i="1"/>
  <c r="K2905" i="1"/>
  <c r="L2905" i="1"/>
  <c r="M2905" i="1"/>
  <c r="J2906" i="1"/>
  <c r="K2906" i="1"/>
  <c r="L2906" i="1"/>
  <c r="M2906" i="1"/>
  <c r="J2907" i="1"/>
  <c r="K2907" i="1"/>
  <c r="L2907" i="1"/>
  <c r="M2907" i="1"/>
  <c r="J2908" i="1"/>
  <c r="K2908" i="1"/>
  <c r="L2908" i="1"/>
  <c r="M2908" i="1"/>
  <c r="J2909" i="1"/>
  <c r="K2909" i="1"/>
  <c r="L2909" i="1"/>
  <c r="M2909" i="1"/>
  <c r="J2910" i="1"/>
  <c r="K2910" i="1"/>
  <c r="L2910" i="1"/>
  <c r="M2910" i="1"/>
  <c r="J2911" i="1"/>
  <c r="K2911" i="1"/>
  <c r="L2911" i="1"/>
  <c r="M2911" i="1"/>
  <c r="J2912" i="1"/>
  <c r="K2912" i="1"/>
  <c r="L2912" i="1"/>
  <c r="M2912" i="1"/>
  <c r="J2913" i="1"/>
  <c r="K2913" i="1"/>
  <c r="L2913" i="1"/>
  <c r="M2913" i="1"/>
  <c r="J2914" i="1"/>
  <c r="K2914" i="1"/>
  <c r="L2914" i="1"/>
  <c r="M2914" i="1"/>
  <c r="J2915" i="1"/>
  <c r="K2915" i="1"/>
  <c r="L2915" i="1"/>
  <c r="M2915" i="1"/>
  <c r="J2916" i="1"/>
  <c r="K2916" i="1"/>
  <c r="L2916" i="1"/>
  <c r="M2916" i="1"/>
  <c r="J2917" i="1"/>
  <c r="K2917" i="1"/>
  <c r="L2917" i="1"/>
  <c r="M2917" i="1"/>
  <c r="J2918" i="1"/>
  <c r="K2918" i="1"/>
  <c r="L2918" i="1"/>
  <c r="M2918" i="1"/>
  <c r="J2919" i="1"/>
  <c r="K2919" i="1"/>
  <c r="L2919" i="1"/>
  <c r="M2919" i="1"/>
  <c r="J2920" i="1"/>
  <c r="K2920" i="1"/>
  <c r="L2920" i="1"/>
  <c r="M2920" i="1"/>
  <c r="J2921" i="1"/>
  <c r="K2921" i="1"/>
  <c r="L2921" i="1"/>
  <c r="M2921" i="1"/>
  <c r="J2922" i="1"/>
  <c r="K2922" i="1"/>
  <c r="L2922" i="1"/>
  <c r="M2922" i="1"/>
  <c r="J2923" i="1"/>
  <c r="K2923" i="1"/>
  <c r="L2923" i="1"/>
  <c r="M2923" i="1"/>
  <c r="J2924" i="1"/>
  <c r="K2924" i="1"/>
  <c r="L2924" i="1"/>
  <c r="M2924" i="1"/>
  <c r="J2925" i="1"/>
  <c r="K2925" i="1"/>
  <c r="L2925" i="1"/>
  <c r="M2925" i="1"/>
  <c r="J2926" i="1"/>
  <c r="K2926" i="1"/>
  <c r="L2926" i="1"/>
  <c r="M2926" i="1"/>
  <c r="J2927" i="1"/>
  <c r="K2927" i="1"/>
  <c r="L2927" i="1"/>
  <c r="M2927" i="1"/>
  <c r="J2928" i="1"/>
  <c r="K2928" i="1"/>
  <c r="L2928" i="1"/>
  <c r="M2928" i="1"/>
  <c r="J2929" i="1"/>
  <c r="K2929" i="1"/>
  <c r="L2929" i="1"/>
  <c r="M2929" i="1"/>
  <c r="J2930" i="1"/>
  <c r="K2930" i="1"/>
  <c r="L2930" i="1"/>
  <c r="M2930" i="1"/>
  <c r="J2931" i="1"/>
  <c r="K2931" i="1"/>
  <c r="L2931" i="1"/>
  <c r="M2931" i="1"/>
  <c r="J2932" i="1"/>
  <c r="K2932" i="1"/>
  <c r="L2932" i="1"/>
  <c r="M2932" i="1"/>
  <c r="J2933" i="1"/>
  <c r="K2933" i="1"/>
  <c r="L2933" i="1"/>
  <c r="M2933" i="1"/>
  <c r="J2934" i="1"/>
  <c r="K2934" i="1"/>
  <c r="L2934" i="1"/>
  <c r="M2934" i="1"/>
  <c r="J2935" i="1"/>
  <c r="K2935" i="1"/>
  <c r="L2935" i="1"/>
  <c r="M2935" i="1"/>
  <c r="J2936" i="1"/>
  <c r="K2936" i="1"/>
  <c r="L2936" i="1"/>
  <c r="M2936" i="1"/>
  <c r="J2937" i="1"/>
  <c r="K2937" i="1"/>
  <c r="L2937" i="1"/>
  <c r="M2937" i="1"/>
  <c r="J2938" i="1"/>
  <c r="K2938" i="1"/>
  <c r="L2938" i="1"/>
  <c r="M2938" i="1"/>
  <c r="J2939" i="1"/>
  <c r="K2939" i="1"/>
  <c r="L2939" i="1"/>
  <c r="M2939" i="1"/>
  <c r="J2940" i="1"/>
  <c r="K2940" i="1"/>
  <c r="L2940" i="1"/>
  <c r="M2940" i="1"/>
  <c r="J2941" i="1"/>
  <c r="K2941" i="1"/>
  <c r="L2941" i="1"/>
  <c r="M2941" i="1"/>
  <c r="J2942" i="1"/>
  <c r="K2942" i="1"/>
  <c r="L2942" i="1"/>
  <c r="M2942" i="1"/>
  <c r="J2943" i="1"/>
  <c r="K2943" i="1"/>
  <c r="L2943" i="1"/>
  <c r="M2943" i="1"/>
  <c r="J2944" i="1"/>
  <c r="K2944" i="1"/>
  <c r="L2944" i="1"/>
  <c r="M2944" i="1"/>
  <c r="J2945" i="1"/>
  <c r="K2945" i="1"/>
  <c r="L2945" i="1"/>
  <c r="M2945" i="1"/>
  <c r="J2946" i="1"/>
  <c r="K2946" i="1"/>
  <c r="L2946" i="1"/>
  <c r="M2946" i="1"/>
  <c r="J2947" i="1"/>
  <c r="K2947" i="1"/>
  <c r="L2947" i="1"/>
  <c r="M2947" i="1"/>
  <c r="J2948" i="1"/>
  <c r="K2948" i="1"/>
  <c r="L2948" i="1"/>
  <c r="M2948" i="1"/>
  <c r="J2949" i="1"/>
  <c r="K2949" i="1"/>
  <c r="L2949" i="1"/>
  <c r="M2949" i="1"/>
  <c r="J2950" i="1"/>
  <c r="K2950" i="1"/>
  <c r="L2950" i="1"/>
  <c r="M2950" i="1"/>
  <c r="J2951" i="1"/>
  <c r="K2951" i="1"/>
  <c r="L2951" i="1"/>
  <c r="M2951" i="1"/>
  <c r="J2952" i="1"/>
  <c r="K2952" i="1"/>
  <c r="L2952" i="1"/>
  <c r="M2952" i="1"/>
  <c r="J2953" i="1"/>
  <c r="K2953" i="1"/>
  <c r="L2953" i="1"/>
  <c r="M2953" i="1"/>
  <c r="J2954" i="1"/>
  <c r="K2954" i="1"/>
  <c r="L2954" i="1"/>
  <c r="M2954" i="1"/>
  <c r="J2955" i="1"/>
  <c r="K2955" i="1"/>
  <c r="L2955" i="1"/>
  <c r="M2955" i="1"/>
  <c r="J2956" i="1"/>
  <c r="K2956" i="1"/>
  <c r="L2956" i="1"/>
  <c r="M2956" i="1"/>
  <c r="J2957" i="1"/>
  <c r="K2957" i="1"/>
  <c r="L2957" i="1"/>
  <c r="M2957" i="1"/>
  <c r="J2958" i="1"/>
  <c r="K2958" i="1"/>
  <c r="L2958" i="1"/>
  <c r="M2958" i="1"/>
  <c r="J2959" i="1"/>
  <c r="K2959" i="1"/>
  <c r="L2959" i="1"/>
  <c r="M2959" i="1"/>
  <c r="J2960" i="1"/>
  <c r="K2960" i="1"/>
  <c r="L2960" i="1"/>
  <c r="M2960" i="1"/>
  <c r="J2961" i="1"/>
  <c r="K2961" i="1"/>
  <c r="L2961" i="1"/>
  <c r="M2961" i="1"/>
  <c r="J2962" i="1"/>
  <c r="K2962" i="1"/>
  <c r="L2962" i="1"/>
  <c r="M2962" i="1"/>
  <c r="J2963" i="1"/>
  <c r="K2963" i="1"/>
  <c r="L2963" i="1"/>
  <c r="M2963" i="1"/>
  <c r="J2964" i="1"/>
  <c r="K2964" i="1"/>
  <c r="L2964" i="1"/>
  <c r="M2964" i="1"/>
  <c r="J2965" i="1"/>
  <c r="K2965" i="1"/>
  <c r="L2965" i="1"/>
  <c r="M2965" i="1"/>
  <c r="J2966" i="1"/>
  <c r="K2966" i="1"/>
  <c r="L2966" i="1"/>
  <c r="M2966" i="1"/>
  <c r="J2967" i="1"/>
  <c r="K2967" i="1"/>
  <c r="L2967" i="1"/>
  <c r="M2967" i="1"/>
  <c r="J2968" i="1"/>
  <c r="K2968" i="1"/>
  <c r="L2968" i="1"/>
  <c r="M2968" i="1"/>
  <c r="J2969" i="1"/>
  <c r="K2969" i="1"/>
  <c r="L2969" i="1"/>
  <c r="M2969" i="1"/>
  <c r="J2970" i="1"/>
  <c r="K2970" i="1"/>
  <c r="L2970" i="1"/>
  <c r="M2970" i="1"/>
  <c r="J2971" i="1"/>
  <c r="K2971" i="1"/>
  <c r="L2971" i="1"/>
  <c r="M2971" i="1"/>
  <c r="J2972" i="1"/>
  <c r="K2972" i="1"/>
  <c r="L2972" i="1"/>
  <c r="M2972" i="1"/>
  <c r="J2973" i="1"/>
  <c r="K2973" i="1"/>
  <c r="L2973" i="1"/>
  <c r="M2973" i="1"/>
  <c r="J2974" i="1"/>
  <c r="K2974" i="1"/>
  <c r="L2974" i="1"/>
  <c r="M2974" i="1"/>
  <c r="J2975" i="1"/>
  <c r="K2975" i="1"/>
  <c r="L2975" i="1"/>
  <c r="M2975" i="1"/>
  <c r="J2976" i="1"/>
  <c r="K2976" i="1"/>
  <c r="L2976" i="1"/>
  <c r="M2976" i="1"/>
  <c r="J2977" i="1"/>
  <c r="K2977" i="1"/>
  <c r="L2977" i="1"/>
  <c r="M2977" i="1"/>
  <c r="J2978" i="1"/>
  <c r="K2978" i="1"/>
  <c r="L2978" i="1"/>
  <c r="M2978" i="1"/>
  <c r="J2979" i="1"/>
  <c r="K2979" i="1"/>
  <c r="L2979" i="1"/>
  <c r="M2979" i="1"/>
  <c r="J2980" i="1"/>
  <c r="K2980" i="1"/>
  <c r="L2980" i="1"/>
  <c r="M2980" i="1"/>
  <c r="J2981" i="1"/>
  <c r="K2981" i="1"/>
  <c r="L2981" i="1"/>
  <c r="M2981" i="1"/>
  <c r="J2982" i="1"/>
  <c r="K2982" i="1"/>
  <c r="L2982" i="1"/>
  <c r="M2982" i="1"/>
  <c r="J2983" i="1"/>
  <c r="K2983" i="1"/>
  <c r="L2983" i="1"/>
  <c r="M2983" i="1"/>
  <c r="J2984" i="1"/>
  <c r="K2984" i="1"/>
  <c r="L2984" i="1"/>
  <c r="M2984" i="1"/>
  <c r="J2985" i="1"/>
  <c r="K2985" i="1"/>
  <c r="L2985" i="1"/>
  <c r="M2985" i="1"/>
  <c r="J2986" i="1"/>
  <c r="K2986" i="1"/>
  <c r="L2986" i="1"/>
  <c r="M2986" i="1"/>
  <c r="J2987" i="1"/>
  <c r="K2987" i="1"/>
  <c r="L2987" i="1"/>
  <c r="M2987" i="1"/>
  <c r="J2988" i="1"/>
  <c r="K2988" i="1"/>
  <c r="L2988" i="1"/>
  <c r="M2988" i="1"/>
  <c r="J2989" i="1"/>
  <c r="K2989" i="1"/>
  <c r="L2989" i="1"/>
  <c r="M2989" i="1"/>
  <c r="J2990" i="1"/>
  <c r="K2990" i="1"/>
  <c r="L2990" i="1"/>
  <c r="M2990" i="1"/>
  <c r="J2991" i="1"/>
  <c r="K2991" i="1"/>
  <c r="L2991" i="1"/>
  <c r="M2991" i="1"/>
  <c r="J2992" i="1"/>
  <c r="K2992" i="1"/>
  <c r="L2992" i="1"/>
  <c r="M2992" i="1"/>
  <c r="J2993" i="1"/>
  <c r="K2993" i="1"/>
  <c r="L2993" i="1"/>
  <c r="M2993" i="1"/>
  <c r="J2994" i="1"/>
  <c r="K2994" i="1"/>
  <c r="L2994" i="1"/>
  <c r="M2994" i="1"/>
  <c r="J2995" i="1"/>
  <c r="K2995" i="1"/>
  <c r="L2995" i="1"/>
  <c r="M2995" i="1"/>
  <c r="J2996" i="1"/>
  <c r="K2996" i="1"/>
  <c r="L2996" i="1"/>
  <c r="M2996" i="1"/>
  <c r="J2997" i="1"/>
  <c r="K2997" i="1"/>
  <c r="L2997" i="1"/>
  <c r="M2997" i="1"/>
  <c r="J2998" i="1"/>
  <c r="K2998" i="1"/>
  <c r="L2998" i="1"/>
  <c r="M2998" i="1"/>
  <c r="J2999" i="1"/>
  <c r="K2999" i="1"/>
  <c r="L2999" i="1"/>
  <c r="M2999" i="1"/>
  <c r="J3000" i="1"/>
  <c r="K3000" i="1"/>
  <c r="L3000" i="1"/>
  <c r="M3000" i="1"/>
  <c r="J3001" i="1"/>
  <c r="K3001" i="1"/>
  <c r="L3001" i="1"/>
  <c r="M3001" i="1"/>
  <c r="J3002" i="1"/>
  <c r="K3002" i="1"/>
  <c r="L3002" i="1"/>
  <c r="M3002" i="1"/>
  <c r="J3003" i="1"/>
  <c r="K3003" i="1"/>
  <c r="L3003" i="1"/>
  <c r="M3003" i="1"/>
  <c r="J3004" i="1"/>
  <c r="K3004" i="1"/>
  <c r="L3004" i="1"/>
  <c r="M3004" i="1"/>
  <c r="J3005" i="1"/>
  <c r="K3005" i="1"/>
  <c r="L3005" i="1"/>
  <c r="M3005" i="1"/>
  <c r="J3006" i="1"/>
  <c r="K3006" i="1"/>
  <c r="L3006" i="1"/>
  <c r="M3006" i="1"/>
  <c r="J3007" i="1"/>
  <c r="K3007" i="1"/>
  <c r="L3007" i="1"/>
  <c r="M3007" i="1"/>
  <c r="J3008" i="1"/>
  <c r="K3008" i="1"/>
  <c r="L3008" i="1"/>
  <c r="M3008" i="1"/>
  <c r="J3009" i="1"/>
  <c r="K3009" i="1"/>
  <c r="L3009" i="1"/>
  <c r="M3009" i="1"/>
  <c r="J3010" i="1"/>
  <c r="K3010" i="1"/>
  <c r="L3010" i="1"/>
  <c r="M3010" i="1"/>
  <c r="J3011" i="1"/>
  <c r="K3011" i="1"/>
  <c r="L3011" i="1"/>
  <c r="M3011" i="1"/>
  <c r="J3012" i="1"/>
  <c r="K3012" i="1"/>
  <c r="L3012" i="1"/>
  <c r="M3012" i="1"/>
  <c r="J3013" i="1"/>
  <c r="K3013" i="1"/>
  <c r="L3013" i="1"/>
  <c r="M3013" i="1"/>
  <c r="J3014" i="1"/>
  <c r="K3014" i="1"/>
  <c r="L3014" i="1"/>
  <c r="M3014" i="1"/>
  <c r="J3015" i="1"/>
  <c r="K3015" i="1"/>
  <c r="L3015" i="1"/>
  <c r="M3015" i="1"/>
  <c r="J3016" i="1"/>
  <c r="K3016" i="1"/>
  <c r="L3016" i="1"/>
  <c r="M3016" i="1"/>
  <c r="J3017" i="1"/>
  <c r="K3017" i="1"/>
  <c r="L3017" i="1"/>
  <c r="M3017" i="1"/>
  <c r="J3018" i="1"/>
  <c r="K3018" i="1"/>
  <c r="L3018" i="1"/>
  <c r="M3018" i="1"/>
  <c r="J3019" i="1"/>
  <c r="K3019" i="1"/>
  <c r="L3019" i="1"/>
  <c r="M3019" i="1"/>
  <c r="J3020" i="1"/>
  <c r="K3020" i="1"/>
  <c r="L3020" i="1"/>
  <c r="M3020" i="1"/>
  <c r="J3021" i="1"/>
  <c r="K3021" i="1"/>
  <c r="L3021" i="1"/>
  <c r="M3021" i="1"/>
  <c r="J3022" i="1"/>
  <c r="K3022" i="1"/>
  <c r="L3022" i="1"/>
  <c r="M3022" i="1"/>
  <c r="J3023" i="1"/>
  <c r="K3023" i="1"/>
  <c r="L3023" i="1"/>
  <c r="M3023" i="1"/>
  <c r="J3024" i="1"/>
  <c r="K3024" i="1"/>
  <c r="L3024" i="1"/>
  <c r="M3024" i="1"/>
  <c r="J3025" i="1"/>
  <c r="K3025" i="1"/>
  <c r="L3025" i="1"/>
  <c r="M3025" i="1"/>
  <c r="J3026" i="1"/>
  <c r="K3026" i="1"/>
  <c r="L3026" i="1"/>
  <c r="M3026" i="1"/>
  <c r="J3027" i="1"/>
  <c r="K3027" i="1"/>
  <c r="L3027" i="1"/>
  <c r="M3027" i="1"/>
  <c r="J3028" i="1"/>
  <c r="K3028" i="1"/>
  <c r="L3028" i="1"/>
  <c r="M3028" i="1"/>
  <c r="J3029" i="1"/>
  <c r="K3029" i="1"/>
  <c r="L3029" i="1"/>
  <c r="M3029" i="1"/>
  <c r="J3030" i="1"/>
  <c r="K3030" i="1"/>
  <c r="L3030" i="1"/>
  <c r="M3030" i="1"/>
  <c r="J3031" i="1"/>
  <c r="K3031" i="1"/>
  <c r="L3031" i="1"/>
  <c r="M3031" i="1"/>
  <c r="J3032" i="1"/>
  <c r="K3032" i="1"/>
  <c r="L3032" i="1"/>
  <c r="M3032" i="1"/>
  <c r="J3033" i="1"/>
  <c r="K3033" i="1"/>
  <c r="L3033" i="1"/>
  <c r="M3033" i="1"/>
  <c r="J3034" i="1"/>
  <c r="K3034" i="1"/>
  <c r="L3034" i="1"/>
  <c r="M3034" i="1"/>
  <c r="J3035" i="1"/>
  <c r="K3035" i="1"/>
  <c r="L3035" i="1"/>
  <c r="M3035" i="1"/>
  <c r="J3036" i="1"/>
  <c r="K3036" i="1"/>
  <c r="L3036" i="1"/>
  <c r="M3036" i="1"/>
  <c r="J3037" i="1"/>
  <c r="K3037" i="1"/>
  <c r="L3037" i="1"/>
  <c r="M3037" i="1"/>
  <c r="J3038" i="1"/>
  <c r="K3038" i="1"/>
  <c r="L3038" i="1"/>
  <c r="M3038" i="1"/>
  <c r="J3039" i="1"/>
  <c r="K3039" i="1"/>
  <c r="L3039" i="1"/>
  <c r="M3039" i="1"/>
  <c r="J3040" i="1"/>
  <c r="K3040" i="1"/>
  <c r="L3040" i="1"/>
  <c r="M3040" i="1"/>
  <c r="J3041" i="1"/>
  <c r="K3041" i="1"/>
  <c r="L3041" i="1"/>
  <c r="M3041" i="1"/>
  <c r="J3042" i="1"/>
  <c r="K3042" i="1"/>
  <c r="L3042" i="1"/>
  <c r="M3042" i="1"/>
  <c r="J3043" i="1"/>
  <c r="K3043" i="1"/>
  <c r="L3043" i="1"/>
  <c r="M3043" i="1"/>
  <c r="J3044" i="1"/>
  <c r="K3044" i="1"/>
  <c r="L3044" i="1"/>
  <c r="M3044" i="1"/>
  <c r="J3045" i="1"/>
  <c r="K3045" i="1"/>
  <c r="L3045" i="1"/>
  <c r="M3045" i="1"/>
  <c r="J3046" i="1"/>
  <c r="K3046" i="1"/>
  <c r="L3046" i="1"/>
  <c r="M3046" i="1"/>
  <c r="J3047" i="1"/>
  <c r="K3047" i="1"/>
  <c r="L3047" i="1"/>
  <c r="M3047" i="1"/>
  <c r="J3048" i="1"/>
  <c r="K3048" i="1"/>
  <c r="L3048" i="1"/>
  <c r="M3048" i="1"/>
  <c r="J3049" i="1"/>
  <c r="K3049" i="1"/>
  <c r="L3049" i="1"/>
  <c r="M3049" i="1"/>
  <c r="J3050" i="1"/>
  <c r="K3050" i="1"/>
  <c r="L3050" i="1"/>
  <c r="M3050" i="1"/>
  <c r="J3051" i="1"/>
  <c r="K3051" i="1"/>
  <c r="L3051" i="1"/>
  <c r="M3051" i="1"/>
  <c r="J3052" i="1"/>
  <c r="K3052" i="1"/>
  <c r="L3052" i="1"/>
  <c r="M3052" i="1"/>
  <c r="J3053" i="1"/>
  <c r="K3053" i="1"/>
  <c r="L3053" i="1"/>
  <c r="M3053" i="1"/>
  <c r="J3054" i="1"/>
  <c r="K3054" i="1"/>
  <c r="L3054" i="1"/>
  <c r="M3054" i="1"/>
  <c r="J3055" i="1"/>
  <c r="K3055" i="1"/>
  <c r="L3055" i="1"/>
  <c r="M3055" i="1"/>
  <c r="J3056" i="1"/>
  <c r="K3056" i="1"/>
  <c r="L3056" i="1"/>
  <c r="M3056" i="1"/>
  <c r="J3057" i="1"/>
  <c r="K3057" i="1"/>
  <c r="L3057" i="1"/>
  <c r="M3057" i="1"/>
  <c r="J3058" i="1"/>
  <c r="K3058" i="1"/>
  <c r="L3058" i="1"/>
  <c r="M3058" i="1"/>
  <c r="J3059" i="1"/>
  <c r="K3059" i="1"/>
  <c r="L3059" i="1"/>
  <c r="M3059" i="1"/>
  <c r="J3060" i="1"/>
  <c r="K3060" i="1"/>
  <c r="L3060" i="1"/>
  <c r="M3060" i="1"/>
  <c r="J3061" i="1"/>
  <c r="K3061" i="1"/>
  <c r="L3061" i="1"/>
  <c r="M3061" i="1"/>
  <c r="J3062" i="1"/>
  <c r="K3062" i="1"/>
  <c r="L3062" i="1"/>
  <c r="M3062" i="1"/>
  <c r="J3063" i="1"/>
  <c r="K3063" i="1"/>
  <c r="L3063" i="1"/>
  <c r="M3063" i="1"/>
  <c r="J3064" i="1"/>
  <c r="K3064" i="1"/>
  <c r="L3064" i="1"/>
  <c r="M3064" i="1"/>
  <c r="J3065" i="1"/>
  <c r="K3065" i="1"/>
  <c r="L3065" i="1"/>
  <c r="M3065" i="1"/>
  <c r="J3066" i="1"/>
  <c r="K3066" i="1"/>
  <c r="L3066" i="1"/>
  <c r="M3066" i="1"/>
  <c r="J3067" i="1"/>
  <c r="K3067" i="1"/>
  <c r="L3067" i="1"/>
  <c r="M3067" i="1"/>
  <c r="J3068" i="1"/>
  <c r="K3068" i="1"/>
  <c r="L3068" i="1"/>
  <c r="M3068" i="1"/>
  <c r="J3069" i="1"/>
  <c r="K3069" i="1"/>
  <c r="L3069" i="1"/>
  <c r="M3069" i="1"/>
  <c r="J3070" i="1"/>
  <c r="K3070" i="1"/>
  <c r="L3070" i="1"/>
  <c r="M3070" i="1"/>
  <c r="J3071" i="1"/>
  <c r="K3071" i="1"/>
  <c r="L3071" i="1"/>
  <c r="M3071" i="1"/>
  <c r="J3072" i="1"/>
  <c r="K3072" i="1"/>
  <c r="L3072" i="1"/>
  <c r="M3072" i="1"/>
  <c r="J3073" i="1"/>
  <c r="K3073" i="1"/>
  <c r="L3073" i="1"/>
  <c r="M3073" i="1"/>
  <c r="J3074" i="1"/>
  <c r="K3074" i="1"/>
  <c r="L3074" i="1"/>
  <c r="M3074" i="1"/>
  <c r="J3075" i="1"/>
  <c r="K3075" i="1"/>
  <c r="L3075" i="1"/>
  <c r="M3075" i="1"/>
  <c r="J3076" i="1"/>
  <c r="K3076" i="1"/>
  <c r="L3076" i="1"/>
  <c r="M3076" i="1"/>
  <c r="J3077" i="1"/>
  <c r="K3077" i="1"/>
  <c r="L3077" i="1"/>
  <c r="M3077" i="1"/>
  <c r="J3078" i="1"/>
  <c r="K3078" i="1"/>
  <c r="L3078" i="1"/>
  <c r="M3078" i="1"/>
  <c r="J3079" i="1"/>
  <c r="K3079" i="1"/>
  <c r="L3079" i="1"/>
  <c r="M3079" i="1"/>
  <c r="J3080" i="1"/>
  <c r="K3080" i="1"/>
  <c r="L3080" i="1"/>
  <c r="M3080" i="1"/>
  <c r="J3081" i="1"/>
  <c r="K3081" i="1"/>
  <c r="L3081" i="1"/>
  <c r="M3081" i="1"/>
  <c r="J3082" i="1"/>
  <c r="K3082" i="1"/>
  <c r="L3082" i="1"/>
  <c r="M3082" i="1"/>
  <c r="J3083" i="1"/>
  <c r="K3083" i="1"/>
  <c r="L3083" i="1"/>
  <c r="M3083" i="1"/>
  <c r="J3084" i="1"/>
  <c r="K3084" i="1"/>
  <c r="L3084" i="1"/>
  <c r="M3084" i="1"/>
  <c r="J3085" i="1"/>
  <c r="K3085" i="1"/>
  <c r="L3085" i="1"/>
  <c r="M3085" i="1"/>
  <c r="J3086" i="1"/>
  <c r="K3086" i="1"/>
  <c r="L3086" i="1"/>
  <c r="M3086" i="1"/>
  <c r="J3087" i="1"/>
  <c r="K3087" i="1"/>
  <c r="L3087" i="1"/>
  <c r="M3087" i="1"/>
  <c r="J3088" i="1"/>
  <c r="K3088" i="1"/>
  <c r="L3088" i="1"/>
  <c r="M3088" i="1"/>
  <c r="J3089" i="1"/>
  <c r="K3089" i="1"/>
  <c r="L3089" i="1"/>
  <c r="M3089" i="1"/>
  <c r="J3090" i="1"/>
  <c r="K3090" i="1"/>
  <c r="L3090" i="1"/>
  <c r="M3090" i="1"/>
  <c r="J3091" i="1"/>
  <c r="K3091" i="1"/>
  <c r="L3091" i="1"/>
  <c r="M3091" i="1"/>
  <c r="J3092" i="1"/>
  <c r="K3092" i="1"/>
  <c r="L3092" i="1"/>
  <c r="M3092" i="1"/>
  <c r="J3093" i="1"/>
  <c r="K3093" i="1"/>
  <c r="L3093" i="1"/>
  <c r="M3093" i="1"/>
  <c r="J3094" i="1"/>
  <c r="K3094" i="1"/>
  <c r="L3094" i="1"/>
  <c r="M3094" i="1"/>
  <c r="J3095" i="1"/>
  <c r="K3095" i="1"/>
  <c r="L3095" i="1"/>
  <c r="M3095" i="1"/>
  <c r="J3096" i="1"/>
  <c r="K3096" i="1"/>
  <c r="L3096" i="1"/>
  <c r="M3096" i="1"/>
  <c r="J3097" i="1"/>
  <c r="K3097" i="1"/>
  <c r="L3097" i="1"/>
  <c r="M3097" i="1"/>
  <c r="J3098" i="1"/>
  <c r="K3098" i="1"/>
  <c r="L3098" i="1"/>
  <c r="M3098" i="1"/>
  <c r="J3099" i="1"/>
  <c r="K3099" i="1"/>
  <c r="L3099" i="1"/>
  <c r="M3099" i="1"/>
  <c r="J3100" i="1"/>
  <c r="K3100" i="1"/>
  <c r="L3100" i="1"/>
  <c r="M3100" i="1"/>
  <c r="J3101" i="1"/>
  <c r="K3101" i="1"/>
  <c r="L3101" i="1"/>
  <c r="M3101" i="1"/>
  <c r="J3102" i="1"/>
  <c r="K3102" i="1"/>
  <c r="L3102" i="1"/>
  <c r="M3102" i="1"/>
  <c r="J3103" i="1"/>
  <c r="K3103" i="1"/>
  <c r="L3103" i="1"/>
  <c r="M3103" i="1"/>
  <c r="J3104" i="1"/>
  <c r="K3104" i="1"/>
  <c r="L3104" i="1"/>
  <c r="M3104" i="1"/>
  <c r="J3105" i="1"/>
  <c r="K3105" i="1"/>
  <c r="L3105" i="1"/>
  <c r="M3105" i="1"/>
  <c r="J3106" i="1"/>
  <c r="K3106" i="1"/>
  <c r="L3106" i="1"/>
  <c r="M3106" i="1"/>
  <c r="J3107" i="1"/>
  <c r="K3107" i="1"/>
  <c r="L3107" i="1"/>
  <c r="M3107" i="1"/>
  <c r="J3108" i="1"/>
  <c r="K3108" i="1"/>
  <c r="L3108" i="1"/>
  <c r="M3108" i="1"/>
  <c r="J3109" i="1"/>
  <c r="K3109" i="1"/>
  <c r="L3109" i="1"/>
  <c r="M3109" i="1"/>
  <c r="J3110" i="1"/>
  <c r="K3110" i="1"/>
  <c r="L3110" i="1"/>
  <c r="M3110" i="1"/>
  <c r="J3111" i="1"/>
  <c r="K3111" i="1"/>
  <c r="L3111" i="1"/>
  <c r="M3111" i="1"/>
  <c r="J3112" i="1"/>
  <c r="K3112" i="1"/>
  <c r="L3112" i="1"/>
  <c r="M3112" i="1"/>
  <c r="J3113" i="1"/>
  <c r="K3113" i="1"/>
  <c r="L3113" i="1"/>
  <c r="M3113" i="1"/>
  <c r="J3114" i="1"/>
  <c r="K3114" i="1"/>
  <c r="L3114" i="1"/>
  <c r="M3114" i="1"/>
  <c r="J3115" i="1"/>
  <c r="K3115" i="1"/>
  <c r="L3115" i="1"/>
  <c r="M3115" i="1"/>
  <c r="J3116" i="1"/>
  <c r="K3116" i="1"/>
  <c r="L3116" i="1"/>
  <c r="M3116" i="1"/>
  <c r="J3117" i="1"/>
  <c r="K3117" i="1"/>
  <c r="L3117" i="1"/>
  <c r="M3117" i="1"/>
  <c r="J3118" i="1"/>
  <c r="K3118" i="1"/>
  <c r="L3118" i="1"/>
  <c r="M3118" i="1"/>
  <c r="J3119" i="1"/>
  <c r="K3119" i="1"/>
  <c r="L3119" i="1"/>
  <c r="M3119" i="1"/>
  <c r="J3120" i="1"/>
  <c r="K3120" i="1"/>
  <c r="L3120" i="1"/>
  <c r="M3120" i="1"/>
  <c r="J3121" i="1"/>
  <c r="K3121" i="1"/>
  <c r="L3121" i="1"/>
  <c r="M3121" i="1"/>
  <c r="J3122" i="1"/>
  <c r="K3122" i="1"/>
  <c r="L3122" i="1"/>
  <c r="M3122" i="1"/>
  <c r="J3123" i="1"/>
  <c r="K3123" i="1"/>
  <c r="L3123" i="1"/>
  <c r="M3123" i="1"/>
  <c r="J3124" i="1"/>
  <c r="K3124" i="1"/>
  <c r="L3124" i="1"/>
  <c r="M3124" i="1"/>
  <c r="J3125" i="1"/>
  <c r="K3125" i="1"/>
  <c r="L3125" i="1"/>
  <c r="M3125" i="1"/>
  <c r="J3126" i="1"/>
  <c r="K3126" i="1"/>
  <c r="L3126" i="1"/>
  <c r="M3126" i="1"/>
  <c r="J3127" i="1"/>
  <c r="K3127" i="1"/>
  <c r="L3127" i="1"/>
  <c r="M3127" i="1"/>
  <c r="J3128" i="1"/>
  <c r="K3128" i="1"/>
  <c r="L3128" i="1"/>
  <c r="M3128" i="1"/>
  <c r="J3129" i="1"/>
  <c r="K3129" i="1"/>
  <c r="L3129" i="1"/>
  <c r="M3129" i="1"/>
  <c r="J3130" i="1"/>
  <c r="K3130" i="1"/>
  <c r="L3130" i="1"/>
  <c r="M3130" i="1"/>
  <c r="J3131" i="1"/>
  <c r="K3131" i="1"/>
  <c r="L3131" i="1"/>
  <c r="M3131" i="1"/>
  <c r="J3132" i="1"/>
  <c r="K3132" i="1"/>
  <c r="L3132" i="1"/>
  <c r="M3132" i="1"/>
  <c r="J3133" i="1"/>
  <c r="K3133" i="1"/>
  <c r="L3133" i="1"/>
  <c r="M3133" i="1"/>
  <c r="J3134" i="1"/>
  <c r="K3134" i="1"/>
  <c r="L3134" i="1"/>
  <c r="M3134" i="1"/>
  <c r="J3135" i="1"/>
  <c r="K3135" i="1"/>
  <c r="L3135" i="1"/>
  <c r="M3135" i="1"/>
  <c r="J3136" i="1"/>
  <c r="K3136" i="1"/>
  <c r="L3136" i="1"/>
  <c r="M3136" i="1"/>
  <c r="J3137" i="1"/>
  <c r="K3137" i="1"/>
  <c r="L3137" i="1"/>
  <c r="M3137" i="1"/>
  <c r="J3138" i="1"/>
  <c r="K3138" i="1"/>
  <c r="L3138" i="1"/>
  <c r="M3138" i="1"/>
  <c r="J3139" i="1"/>
  <c r="K3139" i="1"/>
  <c r="L3139" i="1"/>
  <c r="M3139" i="1"/>
  <c r="J3140" i="1"/>
  <c r="K3140" i="1"/>
  <c r="L3140" i="1"/>
  <c r="M3140" i="1"/>
  <c r="J3141" i="1"/>
  <c r="K3141" i="1"/>
  <c r="L3141" i="1"/>
  <c r="M3141" i="1"/>
  <c r="J3142" i="1"/>
  <c r="K3142" i="1"/>
  <c r="L3142" i="1"/>
  <c r="M3142" i="1"/>
  <c r="J3143" i="1"/>
  <c r="K3143" i="1"/>
  <c r="L3143" i="1"/>
  <c r="M3143" i="1"/>
  <c r="J3144" i="1"/>
  <c r="K3144" i="1"/>
  <c r="L3144" i="1"/>
  <c r="M3144" i="1"/>
  <c r="J3145" i="1"/>
  <c r="K3145" i="1"/>
  <c r="L3145" i="1"/>
  <c r="M3145" i="1"/>
  <c r="J3146" i="1"/>
  <c r="K3146" i="1"/>
  <c r="L3146" i="1"/>
  <c r="M3146" i="1"/>
  <c r="J3147" i="1"/>
  <c r="K3147" i="1"/>
  <c r="L3147" i="1"/>
  <c r="M3147" i="1"/>
  <c r="J3148" i="1"/>
  <c r="K3148" i="1"/>
  <c r="L3148" i="1"/>
  <c r="M3148" i="1"/>
  <c r="J3149" i="1"/>
  <c r="K3149" i="1"/>
  <c r="L3149" i="1"/>
  <c r="M3149" i="1"/>
  <c r="J3150" i="1"/>
  <c r="K3150" i="1"/>
  <c r="L3150" i="1"/>
  <c r="M3150" i="1"/>
  <c r="J3151" i="1"/>
  <c r="K3151" i="1"/>
  <c r="L3151" i="1"/>
  <c r="M3151" i="1"/>
  <c r="J3152" i="1"/>
  <c r="K3152" i="1"/>
  <c r="L3152" i="1"/>
  <c r="M3152" i="1"/>
  <c r="J3153" i="1"/>
  <c r="K3153" i="1"/>
  <c r="L3153" i="1"/>
  <c r="M3153" i="1"/>
  <c r="J3154" i="1"/>
  <c r="K3154" i="1"/>
  <c r="L3154" i="1"/>
  <c r="M3154" i="1"/>
  <c r="J3155" i="1"/>
  <c r="K3155" i="1"/>
  <c r="L3155" i="1"/>
  <c r="M3155" i="1"/>
  <c r="J3156" i="1"/>
  <c r="K3156" i="1"/>
  <c r="L3156" i="1"/>
  <c r="M3156" i="1"/>
  <c r="J3157" i="1"/>
  <c r="K3157" i="1"/>
  <c r="L3157" i="1"/>
  <c r="M3157" i="1"/>
  <c r="J3158" i="1"/>
  <c r="K3158" i="1"/>
  <c r="L3158" i="1"/>
  <c r="M3158" i="1"/>
  <c r="J3159" i="1"/>
  <c r="K3159" i="1"/>
  <c r="L3159" i="1"/>
  <c r="M3159" i="1"/>
  <c r="J3160" i="1"/>
  <c r="K3160" i="1"/>
  <c r="L3160" i="1"/>
  <c r="M3160" i="1"/>
  <c r="J3161" i="1"/>
  <c r="K3161" i="1"/>
  <c r="L3161" i="1"/>
  <c r="M3161" i="1"/>
  <c r="J3162" i="1"/>
  <c r="K3162" i="1"/>
  <c r="L3162" i="1"/>
  <c r="M3162" i="1"/>
  <c r="J3163" i="1"/>
  <c r="K3163" i="1"/>
  <c r="L3163" i="1"/>
  <c r="M3163" i="1"/>
  <c r="J3164" i="1"/>
  <c r="K3164" i="1"/>
  <c r="L3164" i="1"/>
  <c r="M3164" i="1"/>
  <c r="J3165" i="1"/>
  <c r="K3165" i="1"/>
  <c r="L3165" i="1"/>
  <c r="M3165" i="1"/>
  <c r="J3166" i="1"/>
  <c r="K3166" i="1"/>
  <c r="L3166" i="1"/>
  <c r="M3166" i="1"/>
  <c r="J3167" i="1"/>
  <c r="K3167" i="1"/>
  <c r="L3167" i="1"/>
  <c r="M3167" i="1"/>
  <c r="J3168" i="1"/>
  <c r="K3168" i="1"/>
  <c r="L3168" i="1"/>
  <c r="M3168" i="1"/>
  <c r="J3169" i="1"/>
  <c r="K3169" i="1"/>
  <c r="L3169" i="1"/>
  <c r="M3169" i="1"/>
  <c r="J3170" i="1"/>
  <c r="K3170" i="1"/>
  <c r="L3170" i="1"/>
  <c r="M3170" i="1"/>
  <c r="J3171" i="1"/>
  <c r="K3171" i="1"/>
  <c r="L3171" i="1"/>
  <c r="M3171" i="1"/>
  <c r="J3172" i="1"/>
  <c r="K3172" i="1"/>
  <c r="L3172" i="1"/>
  <c r="M3172" i="1"/>
  <c r="J3173" i="1"/>
  <c r="K3173" i="1"/>
  <c r="L3173" i="1"/>
  <c r="M3173" i="1"/>
  <c r="J3174" i="1"/>
  <c r="K3174" i="1"/>
  <c r="L3174" i="1"/>
  <c r="M3174" i="1"/>
  <c r="J3175" i="1"/>
  <c r="K3175" i="1"/>
  <c r="L3175" i="1"/>
  <c r="M3175" i="1"/>
  <c r="J3176" i="1"/>
  <c r="K3176" i="1"/>
  <c r="L3176" i="1"/>
  <c r="M3176" i="1"/>
  <c r="J3177" i="1"/>
  <c r="K3177" i="1"/>
  <c r="L3177" i="1"/>
  <c r="M3177" i="1"/>
  <c r="J3178" i="1"/>
  <c r="K3178" i="1"/>
  <c r="L3178" i="1"/>
  <c r="M3178" i="1"/>
  <c r="J3179" i="1"/>
  <c r="K3179" i="1"/>
  <c r="L3179" i="1"/>
  <c r="M3179" i="1"/>
  <c r="J3180" i="1"/>
  <c r="K3180" i="1"/>
  <c r="L3180" i="1"/>
  <c r="M3180" i="1"/>
  <c r="J3181" i="1"/>
  <c r="K3181" i="1"/>
  <c r="L3181" i="1"/>
  <c r="M3181" i="1"/>
  <c r="J3182" i="1"/>
  <c r="K3182" i="1"/>
  <c r="L3182" i="1"/>
  <c r="M3182" i="1"/>
  <c r="J3183" i="1"/>
  <c r="K3183" i="1"/>
  <c r="L3183" i="1"/>
  <c r="M3183" i="1"/>
  <c r="J3184" i="1"/>
  <c r="K3184" i="1"/>
  <c r="L3184" i="1"/>
  <c r="M3184" i="1"/>
  <c r="J3185" i="1"/>
  <c r="K3185" i="1"/>
  <c r="L3185" i="1"/>
  <c r="M3185" i="1"/>
  <c r="J3186" i="1"/>
  <c r="K3186" i="1"/>
  <c r="L3186" i="1"/>
  <c r="M3186" i="1"/>
  <c r="J3187" i="1"/>
  <c r="K3187" i="1"/>
  <c r="L3187" i="1"/>
  <c r="M3187" i="1"/>
  <c r="J3188" i="1"/>
  <c r="K3188" i="1"/>
  <c r="L3188" i="1"/>
  <c r="M3188" i="1"/>
  <c r="J3189" i="1"/>
  <c r="K3189" i="1"/>
  <c r="L3189" i="1"/>
  <c r="M3189" i="1"/>
  <c r="J3190" i="1"/>
  <c r="K3190" i="1"/>
  <c r="L3190" i="1"/>
  <c r="M3190" i="1"/>
  <c r="J3191" i="1"/>
  <c r="K3191" i="1"/>
  <c r="L3191" i="1"/>
  <c r="M3191" i="1"/>
  <c r="J3192" i="1"/>
  <c r="K3192" i="1"/>
  <c r="L3192" i="1"/>
  <c r="M3192" i="1"/>
  <c r="J3193" i="1"/>
  <c r="K3193" i="1"/>
  <c r="L3193" i="1"/>
  <c r="M3193" i="1"/>
  <c r="J3194" i="1"/>
  <c r="K3194" i="1"/>
  <c r="L3194" i="1"/>
  <c r="M3194" i="1"/>
  <c r="J3195" i="1"/>
  <c r="K3195" i="1"/>
  <c r="L3195" i="1"/>
  <c r="M3195" i="1"/>
  <c r="J3196" i="1"/>
  <c r="K3196" i="1"/>
  <c r="L3196" i="1"/>
  <c r="M3196" i="1"/>
  <c r="J3197" i="1"/>
  <c r="K3197" i="1"/>
  <c r="L3197" i="1"/>
  <c r="M3197" i="1"/>
  <c r="J3198" i="1"/>
  <c r="K3198" i="1"/>
  <c r="L3198" i="1"/>
  <c r="M3198" i="1"/>
  <c r="J3199" i="1"/>
  <c r="K3199" i="1"/>
  <c r="L3199" i="1"/>
  <c r="M3199" i="1"/>
  <c r="J3200" i="1"/>
  <c r="K3200" i="1"/>
  <c r="L3200" i="1"/>
  <c r="M3200" i="1"/>
  <c r="J3201" i="1"/>
  <c r="K3201" i="1"/>
  <c r="L3201" i="1"/>
  <c r="M3201" i="1"/>
  <c r="J3202" i="1"/>
  <c r="K3202" i="1"/>
  <c r="L3202" i="1"/>
  <c r="M3202" i="1"/>
  <c r="J3203" i="1"/>
  <c r="K3203" i="1"/>
  <c r="L3203" i="1"/>
  <c r="M3203" i="1"/>
  <c r="J3204" i="1"/>
  <c r="K3204" i="1"/>
  <c r="L3204" i="1"/>
  <c r="M3204" i="1"/>
  <c r="J3205" i="1"/>
  <c r="K3205" i="1"/>
  <c r="L3205" i="1"/>
  <c r="M3205" i="1"/>
  <c r="J3206" i="1"/>
  <c r="K3206" i="1"/>
  <c r="L3206" i="1"/>
  <c r="M3206" i="1"/>
  <c r="J3207" i="1"/>
  <c r="K3207" i="1"/>
  <c r="L3207" i="1"/>
  <c r="M3207" i="1"/>
  <c r="J3208" i="1"/>
  <c r="K3208" i="1"/>
  <c r="L3208" i="1"/>
  <c r="M3208" i="1"/>
  <c r="J3209" i="1"/>
  <c r="K3209" i="1"/>
  <c r="L3209" i="1"/>
  <c r="M3209" i="1"/>
  <c r="J3210" i="1"/>
  <c r="K3210" i="1"/>
  <c r="L3210" i="1"/>
  <c r="M3210" i="1"/>
  <c r="J3211" i="1"/>
  <c r="K3211" i="1"/>
  <c r="L3211" i="1"/>
  <c r="M3211" i="1"/>
  <c r="J3212" i="1"/>
  <c r="K3212" i="1"/>
  <c r="L3212" i="1"/>
  <c r="M3212" i="1"/>
  <c r="J3213" i="1"/>
  <c r="K3213" i="1"/>
  <c r="L3213" i="1"/>
  <c r="M3213" i="1"/>
  <c r="J3214" i="1"/>
  <c r="K3214" i="1"/>
  <c r="L3214" i="1"/>
  <c r="M3214" i="1"/>
  <c r="J3215" i="1"/>
  <c r="K3215" i="1"/>
  <c r="L3215" i="1"/>
  <c r="M3215" i="1"/>
  <c r="J3216" i="1"/>
  <c r="K3216" i="1"/>
  <c r="L3216" i="1"/>
  <c r="M3216" i="1"/>
  <c r="J3217" i="1"/>
  <c r="K3217" i="1"/>
  <c r="L3217" i="1"/>
  <c r="M3217" i="1"/>
  <c r="J3218" i="1"/>
  <c r="K3218" i="1"/>
  <c r="L3218" i="1"/>
  <c r="M3218" i="1"/>
  <c r="J3219" i="1"/>
  <c r="K3219" i="1"/>
  <c r="L3219" i="1"/>
  <c r="M3219" i="1"/>
  <c r="J3220" i="1"/>
  <c r="K3220" i="1"/>
  <c r="L3220" i="1"/>
  <c r="M3220" i="1"/>
  <c r="J3221" i="1"/>
  <c r="K3221" i="1"/>
  <c r="L3221" i="1"/>
  <c r="M3221" i="1"/>
  <c r="J3222" i="1"/>
  <c r="K3222" i="1"/>
  <c r="L3222" i="1"/>
  <c r="M3222" i="1"/>
  <c r="J3223" i="1"/>
  <c r="K3223" i="1"/>
  <c r="L3223" i="1"/>
  <c r="M3223" i="1"/>
  <c r="J3224" i="1"/>
  <c r="K3224" i="1"/>
  <c r="L3224" i="1"/>
  <c r="M3224" i="1"/>
  <c r="J3225" i="1"/>
  <c r="K3225" i="1"/>
  <c r="L3225" i="1"/>
  <c r="M3225" i="1"/>
  <c r="J3226" i="1"/>
  <c r="K3226" i="1"/>
  <c r="L3226" i="1"/>
  <c r="M3226" i="1"/>
  <c r="J3227" i="1"/>
  <c r="K3227" i="1"/>
  <c r="L3227" i="1"/>
  <c r="M3227" i="1"/>
  <c r="J3228" i="1"/>
  <c r="K3228" i="1"/>
  <c r="L3228" i="1"/>
  <c r="M3228" i="1"/>
  <c r="J3229" i="1"/>
  <c r="K3229" i="1"/>
  <c r="L3229" i="1"/>
  <c r="M3229" i="1"/>
  <c r="J3230" i="1"/>
  <c r="K3230" i="1"/>
  <c r="L3230" i="1"/>
  <c r="M3230" i="1"/>
  <c r="J3231" i="1"/>
  <c r="K3231" i="1"/>
  <c r="L3231" i="1"/>
  <c r="M3231" i="1"/>
  <c r="J3232" i="1"/>
  <c r="K3232" i="1"/>
  <c r="L3232" i="1"/>
  <c r="M3232" i="1"/>
  <c r="J3233" i="1"/>
  <c r="K3233" i="1"/>
  <c r="L3233" i="1"/>
  <c r="M3233" i="1"/>
  <c r="J3234" i="1"/>
  <c r="K3234" i="1"/>
  <c r="L3234" i="1"/>
  <c r="M3234" i="1"/>
  <c r="J3235" i="1"/>
  <c r="K3235" i="1"/>
  <c r="L3235" i="1"/>
  <c r="M3235" i="1"/>
  <c r="J3236" i="1"/>
  <c r="K3236" i="1"/>
  <c r="L3236" i="1"/>
  <c r="M3236" i="1"/>
  <c r="J3237" i="1"/>
  <c r="K3237" i="1"/>
  <c r="L3237" i="1"/>
  <c r="M3237" i="1"/>
  <c r="J3238" i="1"/>
  <c r="K3238" i="1"/>
  <c r="L3238" i="1"/>
  <c r="M3238" i="1"/>
  <c r="J3239" i="1"/>
  <c r="K3239" i="1"/>
  <c r="L3239" i="1"/>
  <c r="M3239" i="1"/>
  <c r="J3240" i="1"/>
  <c r="K3240" i="1"/>
  <c r="L3240" i="1"/>
  <c r="M3240" i="1"/>
  <c r="J3241" i="1"/>
  <c r="K3241" i="1"/>
  <c r="L3241" i="1"/>
  <c r="M3241" i="1"/>
  <c r="J3242" i="1"/>
  <c r="K3242" i="1"/>
  <c r="L3242" i="1"/>
  <c r="M3242" i="1"/>
  <c r="J3243" i="1"/>
  <c r="K3243" i="1"/>
  <c r="L3243" i="1"/>
  <c r="M3243" i="1"/>
  <c r="J3244" i="1"/>
  <c r="K3244" i="1"/>
  <c r="L3244" i="1"/>
  <c r="M3244" i="1"/>
  <c r="J3245" i="1"/>
  <c r="K3245" i="1"/>
  <c r="L3245" i="1"/>
  <c r="M3245" i="1"/>
  <c r="J3246" i="1"/>
  <c r="K3246" i="1"/>
  <c r="L3246" i="1"/>
  <c r="M3246" i="1"/>
  <c r="J3247" i="1"/>
  <c r="K3247" i="1"/>
  <c r="L3247" i="1"/>
  <c r="M3247" i="1"/>
  <c r="J3248" i="1"/>
  <c r="K3248" i="1"/>
  <c r="L3248" i="1"/>
  <c r="M3248" i="1"/>
  <c r="J3249" i="1"/>
  <c r="K3249" i="1"/>
  <c r="L3249" i="1"/>
  <c r="M3249" i="1"/>
  <c r="J3250" i="1"/>
  <c r="K3250" i="1"/>
  <c r="L3250" i="1"/>
  <c r="M3250" i="1"/>
  <c r="J3251" i="1"/>
  <c r="K3251" i="1"/>
  <c r="L3251" i="1"/>
  <c r="M3251" i="1"/>
  <c r="J3252" i="1"/>
  <c r="K3252" i="1"/>
  <c r="L3252" i="1"/>
  <c r="M3252" i="1"/>
  <c r="J3253" i="1"/>
  <c r="K3253" i="1"/>
  <c r="L3253" i="1"/>
  <c r="M3253" i="1"/>
  <c r="J3254" i="1"/>
  <c r="K3254" i="1"/>
  <c r="L3254" i="1"/>
  <c r="M3254" i="1"/>
  <c r="J3255" i="1"/>
  <c r="K3255" i="1"/>
  <c r="L3255" i="1"/>
  <c r="M3255" i="1"/>
  <c r="J3256" i="1"/>
  <c r="K3256" i="1"/>
  <c r="L3256" i="1"/>
  <c r="M3256" i="1"/>
  <c r="J3257" i="1"/>
  <c r="K3257" i="1"/>
  <c r="L3257" i="1"/>
  <c r="M3257" i="1"/>
  <c r="J3258" i="1"/>
  <c r="K3258" i="1"/>
  <c r="L3258" i="1"/>
  <c r="M3258" i="1"/>
  <c r="J3259" i="1"/>
  <c r="K3259" i="1"/>
  <c r="L3259" i="1"/>
  <c r="M3259" i="1"/>
  <c r="J3260" i="1"/>
  <c r="K3260" i="1"/>
  <c r="L3260" i="1"/>
  <c r="M3260" i="1"/>
  <c r="J3261" i="1"/>
  <c r="K3261" i="1"/>
  <c r="L3261" i="1"/>
  <c r="M3261" i="1"/>
  <c r="J3262" i="1"/>
  <c r="K3262" i="1"/>
  <c r="L3262" i="1"/>
  <c r="M3262" i="1"/>
  <c r="J3263" i="1"/>
  <c r="K3263" i="1"/>
  <c r="L3263" i="1"/>
  <c r="M3263" i="1"/>
  <c r="J3264" i="1"/>
  <c r="K3264" i="1"/>
  <c r="L3264" i="1"/>
  <c r="M3264" i="1"/>
  <c r="J3265" i="1"/>
  <c r="K3265" i="1"/>
  <c r="L3265" i="1"/>
  <c r="M3265" i="1"/>
  <c r="J3266" i="1"/>
  <c r="K3266" i="1"/>
  <c r="L3266" i="1"/>
  <c r="M3266" i="1"/>
  <c r="J3267" i="1"/>
  <c r="K3267" i="1"/>
  <c r="L3267" i="1"/>
  <c r="M3267" i="1"/>
  <c r="J3268" i="1"/>
  <c r="K3268" i="1"/>
  <c r="L3268" i="1"/>
  <c r="M3268" i="1"/>
  <c r="J3269" i="1"/>
  <c r="K3269" i="1"/>
  <c r="L3269" i="1"/>
  <c r="M3269" i="1"/>
  <c r="J3270" i="1"/>
  <c r="K3270" i="1"/>
  <c r="L3270" i="1"/>
  <c r="M3270" i="1"/>
  <c r="J3271" i="1"/>
  <c r="K3271" i="1"/>
  <c r="L3271" i="1"/>
  <c r="M3271" i="1"/>
  <c r="J3272" i="1"/>
  <c r="K3272" i="1"/>
  <c r="L3272" i="1"/>
  <c r="M3272" i="1"/>
  <c r="J3273" i="1"/>
  <c r="K3273" i="1"/>
  <c r="L3273" i="1"/>
  <c r="M3273" i="1"/>
  <c r="J3274" i="1"/>
  <c r="K3274" i="1"/>
  <c r="L3274" i="1"/>
  <c r="M3274" i="1"/>
  <c r="J3275" i="1"/>
  <c r="K3275" i="1"/>
  <c r="L3275" i="1"/>
  <c r="M3275" i="1"/>
  <c r="J3276" i="1"/>
  <c r="K3276" i="1"/>
  <c r="L3276" i="1"/>
  <c r="M3276" i="1"/>
  <c r="J3277" i="1"/>
  <c r="K3277" i="1"/>
  <c r="L3277" i="1"/>
  <c r="M3277" i="1"/>
  <c r="J3278" i="1"/>
  <c r="K3278" i="1"/>
  <c r="L3278" i="1"/>
  <c r="M3278" i="1"/>
  <c r="J3279" i="1"/>
  <c r="K3279" i="1"/>
  <c r="L3279" i="1"/>
  <c r="M3279" i="1"/>
  <c r="J3280" i="1"/>
  <c r="K3280" i="1"/>
  <c r="L3280" i="1"/>
  <c r="M3280" i="1"/>
  <c r="J3281" i="1"/>
  <c r="K3281" i="1"/>
  <c r="L3281" i="1"/>
  <c r="M3281" i="1"/>
  <c r="J3282" i="1"/>
  <c r="K3282" i="1"/>
  <c r="L3282" i="1"/>
  <c r="M3282" i="1"/>
  <c r="J3283" i="1"/>
  <c r="K3283" i="1"/>
  <c r="L3283" i="1"/>
  <c r="M3283" i="1"/>
  <c r="J3284" i="1"/>
  <c r="K3284" i="1"/>
  <c r="L3284" i="1"/>
  <c r="M3284" i="1"/>
  <c r="J3285" i="1"/>
  <c r="K3285" i="1"/>
  <c r="L3285" i="1"/>
  <c r="M3285" i="1"/>
  <c r="J3286" i="1"/>
  <c r="K3286" i="1"/>
  <c r="L3286" i="1"/>
  <c r="M3286" i="1"/>
  <c r="J3287" i="1"/>
  <c r="K3287" i="1"/>
  <c r="L3287" i="1"/>
  <c r="M3287" i="1"/>
  <c r="J3288" i="1"/>
  <c r="K3288" i="1"/>
  <c r="L3288" i="1"/>
  <c r="M3288" i="1"/>
  <c r="J3289" i="1"/>
  <c r="K3289" i="1"/>
  <c r="L3289" i="1"/>
  <c r="M3289" i="1"/>
  <c r="J3290" i="1"/>
  <c r="K3290" i="1"/>
  <c r="L3290" i="1"/>
  <c r="M3290" i="1"/>
  <c r="J3291" i="1"/>
  <c r="K3291" i="1"/>
  <c r="L3291" i="1"/>
  <c r="M3291" i="1"/>
  <c r="J3292" i="1"/>
  <c r="K3292" i="1"/>
  <c r="L3292" i="1"/>
  <c r="M3292" i="1"/>
  <c r="J3293" i="1"/>
  <c r="K3293" i="1"/>
  <c r="L3293" i="1"/>
  <c r="M3293" i="1"/>
  <c r="J3294" i="1"/>
  <c r="K3294" i="1"/>
  <c r="L3294" i="1"/>
  <c r="M3294" i="1"/>
  <c r="J3295" i="1"/>
  <c r="K3295" i="1"/>
  <c r="L3295" i="1"/>
  <c r="M3295" i="1"/>
  <c r="J3296" i="1"/>
  <c r="K3296" i="1"/>
  <c r="L3296" i="1"/>
  <c r="M3296" i="1"/>
  <c r="J3297" i="1"/>
  <c r="K3297" i="1"/>
  <c r="L3297" i="1"/>
  <c r="M3297" i="1"/>
  <c r="J3298" i="1"/>
  <c r="K3298" i="1"/>
  <c r="L3298" i="1"/>
  <c r="M3298" i="1"/>
  <c r="J3299" i="1"/>
  <c r="K3299" i="1"/>
  <c r="L3299" i="1"/>
  <c r="M3299" i="1"/>
  <c r="J3300" i="1"/>
  <c r="K3300" i="1"/>
  <c r="L3300" i="1"/>
  <c r="M3300" i="1"/>
  <c r="J3301" i="1"/>
  <c r="K3301" i="1"/>
  <c r="L3301" i="1"/>
  <c r="M3301" i="1"/>
  <c r="J3302" i="1"/>
  <c r="K3302" i="1"/>
  <c r="L3302" i="1"/>
  <c r="M3302" i="1"/>
  <c r="J3303" i="1"/>
  <c r="K3303" i="1"/>
  <c r="L3303" i="1"/>
  <c r="M3303" i="1"/>
  <c r="J3304" i="1"/>
  <c r="K3304" i="1"/>
  <c r="L3304" i="1"/>
  <c r="M3304" i="1"/>
  <c r="J3305" i="1"/>
  <c r="K3305" i="1"/>
  <c r="L3305" i="1"/>
  <c r="M3305" i="1"/>
  <c r="J3306" i="1"/>
  <c r="K3306" i="1"/>
  <c r="L3306" i="1"/>
  <c r="M3306" i="1"/>
  <c r="J3307" i="1"/>
  <c r="K3307" i="1"/>
  <c r="L3307" i="1"/>
  <c r="M3307" i="1"/>
  <c r="J3308" i="1"/>
  <c r="K3308" i="1"/>
  <c r="L3308" i="1"/>
  <c r="M3308" i="1"/>
  <c r="J3309" i="1"/>
  <c r="K3309" i="1"/>
  <c r="L3309" i="1"/>
  <c r="M3309" i="1"/>
  <c r="J3310" i="1"/>
  <c r="K3310" i="1"/>
  <c r="L3310" i="1"/>
  <c r="M3310" i="1"/>
  <c r="J3311" i="1"/>
  <c r="K3311" i="1"/>
  <c r="L3311" i="1"/>
  <c r="M3311" i="1"/>
  <c r="J3312" i="1"/>
  <c r="K3312" i="1"/>
  <c r="L3312" i="1"/>
  <c r="M3312" i="1"/>
  <c r="J3313" i="1"/>
  <c r="K3313" i="1"/>
  <c r="L3313" i="1"/>
  <c r="M3313" i="1"/>
  <c r="J3314" i="1"/>
  <c r="K3314" i="1"/>
  <c r="L3314" i="1"/>
  <c r="M3314" i="1"/>
  <c r="J3315" i="1"/>
  <c r="K3315" i="1"/>
  <c r="L3315" i="1"/>
  <c r="M3315" i="1"/>
  <c r="J3316" i="1"/>
  <c r="K3316" i="1"/>
  <c r="L3316" i="1"/>
  <c r="M3316" i="1"/>
  <c r="J3317" i="1"/>
  <c r="K3317" i="1"/>
  <c r="L3317" i="1"/>
  <c r="M3317" i="1"/>
  <c r="J3318" i="1"/>
  <c r="K3318" i="1"/>
  <c r="L3318" i="1"/>
  <c r="M3318" i="1"/>
  <c r="J3319" i="1"/>
  <c r="K3319" i="1"/>
  <c r="L3319" i="1"/>
  <c r="M3319" i="1"/>
  <c r="J3320" i="1"/>
  <c r="K3320" i="1"/>
  <c r="L3320" i="1"/>
  <c r="M3320" i="1"/>
  <c r="J3321" i="1"/>
  <c r="K3321" i="1"/>
  <c r="L3321" i="1"/>
  <c r="M3321" i="1"/>
  <c r="J3322" i="1"/>
  <c r="K3322" i="1"/>
  <c r="L3322" i="1"/>
  <c r="M3322" i="1"/>
  <c r="J3323" i="1"/>
  <c r="K3323" i="1"/>
  <c r="L3323" i="1"/>
  <c r="M3323" i="1"/>
  <c r="J3324" i="1"/>
  <c r="K3324" i="1"/>
  <c r="L3324" i="1"/>
  <c r="M3324" i="1"/>
  <c r="J3325" i="1"/>
  <c r="K3325" i="1"/>
  <c r="L3325" i="1"/>
  <c r="M3325" i="1"/>
  <c r="J3326" i="1"/>
  <c r="K3326" i="1"/>
  <c r="L3326" i="1"/>
  <c r="M3326" i="1"/>
  <c r="J3327" i="1"/>
  <c r="K3327" i="1"/>
  <c r="L3327" i="1"/>
  <c r="M3327" i="1"/>
  <c r="J3328" i="1"/>
  <c r="K3328" i="1"/>
  <c r="L3328" i="1"/>
  <c r="M3328" i="1"/>
  <c r="J3329" i="1"/>
  <c r="K3329" i="1"/>
  <c r="L3329" i="1"/>
  <c r="M3329" i="1"/>
  <c r="J3330" i="1"/>
  <c r="K3330" i="1"/>
  <c r="L3330" i="1"/>
  <c r="M3330" i="1"/>
  <c r="J3331" i="1"/>
  <c r="K3331" i="1"/>
  <c r="L3331" i="1"/>
  <c r="M3331" i="1"/>
  <c r="J3332" i="1"/>
  <c r="K3332" i="1"/>
  <c r="L3332" i="1"/>
  <c r="M3332" i="1"/>
  <c r="J3333" i="1"/>
  <c r="K3333" i="1"/>
  <c r="L3333" i="1"/>
  <c r="M3333" i="1"/>
  <c r="J3334" i="1"/>
  <c r="K3334" i="1"/>
  <c r="L3334" i="1"/>
  <c r="M3334" i="1"/>
  <c r="J3335" i="1"/>
  <c r="K3335" i="1"/>
  <c r="L3335" i="1"/>
  <c r="M3335" i="1"/>
  <c r="J3336" i="1"/>
  <c r="K3336" i="1"/>
  <c r="L3336" i="1"/>
  <c r="M3336" i="1"/>
  <c r="J3337" i="1"/>
  <c r="K3337" i="1"/>
  <c r="L3337" i="1"/>
  <c r="M3337" i="1"/>
  <c r="J3338" i="1"/>
  <c r="K3338" i="1"/>
  <c r="L3338" i="1"/>
  <c r="M3338" i="1"/>
  <c r="J3339" i="1"/>
  <c r="K3339" i="1"/>
  <c r="L3339" i="1"/>
  <c r="M3339" i="1"/>
  <c r="J3340" i="1"/>
  <c r="K3340" i="1"/>
  <c r="L3340" i="1"/>
  <c r="M3340" i="1"/>
  <c r="J3341" i="1"/>
  <c r="K3341" i="1"/>
  <c r="L3341" i="1"/>
  <c r="M3341" i="1"/>
  <c r="J3342" i="1"/>
  <c r="K3342" i="1"/>
  <c r="L3342" i="1"/>
  <c r="M3342" i="1"/>
  <c r="J3343" i="1"/>
  <c r="K3343" i="1"/>
  <c r="L3343" i="1"/>
  <c r="M3343" i="1"/>
  <c r="J3344" i="1"/>
  <c r="K3344" i="1"/>
  <c r="L3344" i="1"/>
  <c r="M3344" i="1"/>
  <c r="J3345" i="1"/>
  <c r="K3345" i="1"/>
  <c r="L3345" i="1"/>
  <c r="M3345" i="1"/>
  <c r="J3346" i="1"/>
  <c r="K3346" i="1"/>
  <c r="L3346" i="1"/>
  <c r="M3346" i="1"/>
  <c r="J3347" i="1"/>
  <c r="K3347" i="1"/>
  <c r="L3347" i="1"/>
  <c r="M3347" i="1"/>
  <c r="J3348" i="1"/>
  <c r="K3348" i="1"/>
  <c r="L3348" i="1"/>
  <c r="M3348" i="1"/>
  <c r="J3349" i="1"/>
  <c r="K3349" i="1"/>
  <c r="L3349" i="1"/>
  <c r="M3349" i="1"/>
  <c r="J3350" i="1"/>
  <c r="K3350" i="1"/>
  <c r="L3350" i="1"/>
  <c r="M3350" i="1"/>
  <c r="J3351" i="1"/>
  <c r="K3351" i="1"/>
  <c r="L3351" i="1"/>
  <c r="M3351" i="1"/>
  <c r="J3352" i="1"/>
  <c r="K3352" i="1"/>
  <c r="L3352" i="1"/>
  <c r="M3352" i="1"/>
  <c r="J3353" i="1"/>
  <c r="K3353" i="1"/>
  <c r="L3353" i="1"/>
  <c r="M3353" i="1"/>
  <c r="J3354" i="1"/>
  <c r="K3354" i="1"/>
  <c r="L3354" i="1"/>
  <c r="M3354" i="1"/>
  <c r="J3355" i="1"/>
  <c r="K3355" i="1"/>
  <c r="L3355" i="1"/>
  <c r="M3355" i="1"/>
  <c r="J3356" i="1"/>
  <c r="K3356" i="1"/>
  <c r="L3356" i="1"/>
  <c r="M3356" i="1"/>
  <c r="J3357" i="1"/>
  <c r="K3357" i="1"/>
  <c r="L3357" i="1"/>
  <c r="M3357" i="1"/>
  <c r="J3358" i="1"/>
  <c r="K3358" i="1"/>
  <c r="L3358" i="1"/>
  <c r="M3358" i="1"/>
  <c r="J3359" i="1"/>
  <c r="K3359" i="1"/>
  <c r="L3359" i="1"/>
  <c r="M3359" i="1"/>
  <c r="J3360" i="1"/>
  <c r="K3360" i="1"/>
  <c r="L3360" i="1"/>
  <c r="M3360" i="1"/>
  <c r="J3361" i="1"/>
  <c r="K3361" i="1"/>
  <c r="L3361" i="1"/>
  <c r="M3361" i="1"/>
  <c r="J3362" i="1"/>
  <c r="K3362" i="1"/>
  <c r="L3362" i="1"/>
  <c r="M3362" i="1"/>
  <c r="J3363" i="1"/>
  <c r="K3363" i="1"/>
  <c r="L3363" i="1"/>
  <c r="M3363" i="1"/>
  <c r="J3364" i="1"/>
  <c r="K3364" i="1"/>
  <c r="L3364" i="1"/>
  <c r="M3364" i="1"/>
  <c r="J3365" i="1"/>
  <c r="K3365" i="1"/>
  <c r="L3365" i="1"/>
  <c r="M3365" i="1"/>
  <c r="J3366" i="1"/>
  <c r="K3366" i="1"/>
  <c r="L3366" i="1"/>
  <c r="M3366" i="1"/>
  <c r="J3367" i="1"/>
  <c r="K3367" i="1"/>
  <c r="L3367" i="1"/>
  <c r="M3367" i="1"/>
  <c r="J3368" i="1"/>
  <c r="K3368" i="1"/>
  <c r="L3368" i="1"/>
  <c r="M3368" i="1"/>
  <c r="J3369" i="1"/>
  <c r="K3369" i="1"/>
  <c r="L3369" i="1"/>
  <c r="M3369" i="1"/>
  <c r="J3370" i="1"/>
  <c r="K3370" i="1"/>
  <c r="L3370" i="1"/>
  <c r="M3370" i="1"/>
  <c r="J3371" i="1"/>
  <c r="K3371" i="1"/>
  <c r="L3371" i="1"/>
  <c r="M3371" i="1"/>
  <c r="J3372" i="1"/>
  <c r="K3372" i="1"/>
  <c r="L3372" i="1"/>
  <c r="M3372" i="1"/>
  <c r="J3373" i="1"/>
  <c r="K3373" i="1"/>
  <c r="L3373" i="1"/>
  <c r="M3373" i="1"/>
  <c r="J3374" i="1"/>
  <c r="K3374" i="1"/>
  <c r="L3374" i="1"/>
  <c r="M3374" i="1"/>
  <c r="J3375" i="1"/>
  <c r="K3375" i="1"/>
  <c r="L3375" i="1"/>
  <c r="M3375" i="1"/>
  <c r="J3376" i="1"/>
  <c r="K3376" i="1"/>
  <c r="L3376" i="1"/>
  <c r="M3376" i="1"/>
  <c r="J3377" i="1"/>
  <c r="K3377" i="1"/>
  <c r="L3377" i="1"/>
  <c r="M3377" i="1"/>
  <c r="J3378" i="1"/>
  <c r="K3378" i="1"/>
  <c r="L3378" i="1"/>
  <c r="M3378" i="1"/>
  <c r="J3379" i="1"/>
  <c r="K3379" i="1"/>
  <c r="L3379" i="1"/>
  <c r="M3379" i="1"/>
  <c r="J3380" i="1"/>
  <c r="K3380" i="1"/>
  <c r="L3380" i="1"/>
  <c r="M3380" i="1"/>
  <c r="J3381" i="1"/>
  <c r="K3381" i="1"/>
  <c r="L3381" i="1"/>
  <c r="M3381" i="1"/>
  <c r="J3382" i="1"/>
  <c r="K3382" i="1"/>
  <c r="L3382" i="1"/>
  <c r="M3382" i="1"/>
  <c r="J3383" i="1"/>
  <c r="K3383" i="1"/>
  <c r="L3383" i="1"/>
  <c r="M3383" i="1"/>
  <c r="J3384" i="1"/>
  <c r="K3384" i="1"/>
  <c r="L3384" i="1"/>
  <c r="M3384" i="1"/>
  <c r="J3385" i="1"/>
  <c r="K3385" i="1"/>
  <c r="L3385" i="1"/>
  <c r="M3385" i="1"/>
  <c r="J3386" i="1"/>
  <c r="K3386" i="1"/>
  <c r="L3386" i="1"/>
  <c r="M3386" i="1"/>
  <c r="J3387" i="1"/>
  <c r="K3387" i="1"/>
  <c r="L3387" i="1"/>
  <c r="M3387" i="1"/>
  <c r="J3388" i="1"/>
  <c r="K3388" i="1"/>
  <c r="L3388" i="1"/>
  <c r="M3388" i="1"/>
  <c r="J3389" i="1"/>
  <c r="K3389" i="1"/>
  <c r="L3389" i="1"/>
  <c r="M3389" i="1"/>
  <c r="J3390" i="1"/>
  <c r="K3390" i="1"/>
  <c r="L3390" i="1"/>
  <c r="M3390" i="1"/>
  <c r="J3391" i="1"/>
  <c r="K3391" i="1"/>
  <c r="L3391" i="1"/>
  <c r="M3391" i="1"/>
  <c r="J3392" i="1"/>
  <c r="K3392" i="1"/>
  <c r="L3392" i="1"/>
  <c r="M3392" i="1"/>
  <c r="J3393" i="1"/>
  <c r="K3393" i="1"/>
  <c r="L3393" i="1"/>
  <c r="M3393" i="1"/>
  <c r="J3394" i="1"/>
  <c r="K3394" i="1"/>
  <c r="L3394" i="1"/>
  <c r="M3394" i="1"/>
  <c r="J3395" i="1"/>
  <c r="K3395" i="1"/>
  <c r="L3395" i="1"/>
  <c r="M3395" i="1"/>
  <c r="J3396" i="1"/>
  <c r="K3396" i="1"/>
  <c r="L3396" i="1"/>
  <c r="M3396" i="1"/>
  <c r="J3397" i="1"/>
  <c r="K3397" i="1"/>
  <c r="L3397" i="1"/>
  <c r="M3397" i="1"/>
  <c r="J3398" i="1"/>
  <c r="K3398" i="1"/>
  <c r="L3398" i="1"/>
  <c r="M3398" i="1"/>
  <c r="J3399" i="1"/>
  <c r="K3399" i="1"/>
  <c r="L3399" i="1"/>
  <c r="M3399" i="1"/>
  <c r="J3400" i="1"/>
  <c r="K3400" i="1"/>
  <c r="L3400" i="1"/>
  <c r="M3400" i="1"/>
  <c r="J3401" i="1"/>
  <c r="K3401" i="1"/>
  <c r="L3401" i="1"/>
  <c r="M3401" i="1"/>
  <c r="J3402" i="1"/>
  <c r="K3402" i="1"/>
  <c r="L3402" i="1"/>
  <c r="M3402" i="1"/>
  <c r="J3403" i="1"/>
  <c r="K3403" i="1"/>
  <c r="L3403" i="1"/>
  <c r="M3403" i="1"/>
  <c r="J3404" i="1"/>
  <c r="K3404" i="1"/>
  <c r="L3404" i="1"/>
  <c r="M3404" i="1"/>
  <c r="J3405" i="1"/>
  <c r="K3405" i="1"/>
  <c r="L3405" i="1"/>
  <c r="M3405" i="1"/>
  <c r="J3406" i="1"/>
  <c r="K3406" i="1"/>
  <c r="L3406" i="1"/>
  <c r="M3406" i="1"/>
  <c r="J3407" i="1"/>
  <c r="K3407" i="1"/>
  <c r="L3407" i="1"/>
  <c r="M3407" i="1"/>
  <c r="J3408" i="1"/>
  <c r="K3408" i="1"/>
  <c r="L3408" i="1"/>
  <c r="M3408" i="1"/>
  <c r="J3409" i="1"/>
  <c r="K3409" i="1"/>
  <c r="L3409" i="1"/>
  <c r="M3409" i="1"/>
  <c r="J3410" i="1"/>
  <c r="K3410" i="1"/>
  <c r="L3410" i="1"/>
  <c r="M3410" i="1"/>
  <c r="J3411" i="1"/>
  <c r="K3411" i="1"/>
  <c r="L3411" i="1"/>
  <c r="M3411" i="1"/>
  <c r="J3412" i="1"/>
  <c r="K3412" i="1"/>
  <c r="L3412" i="1"/>
  <c r="M3412" i="1"/>
  <c r="J3413" i="1"/>
  <c r="K3413" i="1"/>
  <c r="L3413" i="1"/>
  <c r="M3413" i="1"/>
  <c r="J3414" i="1"/>
  <c r="K3414" i="1"/>
  <c r="L3414" i="1"/>
  <c r="M3414" i="1"/>
  <c r="J3415" i="1"/>
  <c r="K3415" i="1"/>
  <c r="L3415" i="1"/>
  <c r="M3415" i="1"/>
  <c r="J3416" i="1"/>
  <c r="K3416" i="1"/>
  <c r="L3416" i="1"/>
  <c r="M3416" i="1"/>
  <c r="J3417" i="1"/>
  <c r="K3417" i="1"/>
  <c r="L3417" i="1"/>
  <c r="M3417" i="1"/>
  <c r="J3418" i="1"/>
  <c r="K3418" i="1"/>
  <c r="L3418" i="1"/>
  <c r="M3418" i="1"/>
  <c r="J3419" i="1"/>
  <c r="K3419" i="1"/>
  <c r="L3419" i="1"/>
  <c r="M3419" i="1"/>
  <c r="J3420" i="1"/>
  <c r="K3420" i="1"/>
  <c r="L3420" i="1"/>
  <c r="M3420" i="1"/>
  <c r="J3421" i="1"/>
  <c r="K3421" i="1"/>
  <c r="L3421" i="1"/>
  <c r="M3421" i="1"/>
  <c r="J3422" i="1"/>
  <c r="K3422" i="1"/>
  <c r="L3422" i="1"/>
  <c r="M3422" i="1"/>
  <c r="J3423" i="1"/>
  <c r="K3423" i="1"/>
  <c r="L3423" i="1"/>
  <c r="M3423" i="1"/>
  <c r="J3424" i="1"/>
  <c r="K3424" i="1"/>
  <c r="L3424" i="1"/>
  <c r="M3424" i="1"/>
  <c r="J3425" i="1"/>
  <c r="K3425" i="1"/>
  <c r="L3425" i="1"/>
  <c r="M3425" i="1"/>
  <c r="J3426" i="1"/>
  <c r="K3426" i="1"/>
  <c r="L3426" i="1"/>
  <c r="M3426" i="1"/>
  <c r="J3427" i="1"/>
  <c r="K3427" i="1"/>
  <c r="L3427" i="1"/>
  <c r="M3427" i="1"/>
  <c r="J3428" i="1"/>
  <c r="K3428" i="1"/>
  <c r="L3428" i="1"/>
  <c r="M3428" i="1"/>
  <c r="J3429" i="1"/>
  <c r="K3429" i="1"/>
  <c r="L3429" i="1"/>
  <c r="M3429" i="1"/>
  <c r="J3430" i="1"/>
  <c r="K3430" i="1"/>
  <c r="L3430" i="1"/>
  <c r="M3430" i="1"/>
  <c r="J3431" i="1"/>
  <c r="K3431" i="1"/>
  <c r="L3431" i="1"/>
  <c r="M3431" i="1"/>
  <c r="J3432" i="1"/>
  <c r="K3432" i="1"/>
  <c r="L3432" i="1"/>
  <c r="M3432" i="1"/>
  <c r="J3433" i="1"/>
  <c r="K3433" i="1"/>
  <c r="L3433" i="1"/>
  <c r="M3433" i="1"/>
  <c r="J3434" i="1"/>
  <c r="K3434" i="1"/>
  <c r="L3434" i="1"/>
  <c r="M3434" i="1"/>
  <c r="J3435" i="1"/>
  <c r="K3435" i="1"/>
  <c r="L3435" i="1"/>
  <c r="M3435" i="1"/>
  <c r="J3436" i="1"/>
  <c r="K3436" i="1"/>
  <c r="L3436" i="1"/>
  <c r="M3436" i="1"/>
  <c r="J3437" i="1"/>
  <c r="K3437" i="1"/>
  <c r="L3437" i="1"/>
  <c r="M3437" i="1"/>
  <c r="J3438" i="1"/>
  <c r="K3438" i="1"/>
  <c r="L3438" i="1"/>
  <c r="M3438" i="1"/>
  <c r="J3439" i="1"/>
  <c r="K3439" i="1"/>
  <c r="L3439" i="1"/>
  <c r="M3439" i="1"/>
  <c r="J3440" i="1"/>
  <c r="K3440" i="1"/>
  <c r="L3440" i="1"/>
  <c r="M3440" i="1"/>
  <c r="J3441" i="1"/>
  <c r="K3441" i="1"/>
  <c r="L3441" i="1"/>
  <c r="M3441" i="1"/>
  <c r="J3442" i="1"/>
  <c r="K3442" i="1"/>
  <c r="L3442" i="1"/>
  <c r="M3442" i="1"/>
  <c r="J3443" i="1"/>
  <c r="K3443" i="1"/>
  <c r="L3443" i="1"/>
  <c r="M3443" i="1"/>
  <c r="J3444" i="1"/>
  <c r="K3444" i="1"/>
  <c r="L3444" i="1"/>
  <c r="M3444" i="1"/>
  <c r="J3445" i="1"/>
  <c r="K3445" i="1"/>
  <c r="L3445" i="1"/>
  <c r="M3445" i="1"/>
  <c r="J3446" i="1"/>
  <c r="K3446" i="1"/>
  <c r="L3446" i="1"/>
  <c r="M3446" i="1"/>
  <c r="J3447" i="1"/>
  <c r="K3447" i="1"/>
  <c r="L3447" i="1"/>
  <c r="M3447" i="1"/>
  <c r="J3448" i="1"/>
  <c r="K3448" i="1"/>
  <c r="L3448" i="1"/>
  <c r="M3448" i="1"/>
  <c r="J3449" i="1"/>
  <c r="K3449" i="1"/>
  <c r="L3449" i="1"/>
  <c r="M3449" i="1"/>
  <c r="J3450" i="1"/>
  <c r="K3450" i="1"/>
  <c r="L3450" i="1"/>
  <c r="M3450" i="1"/>
  <c r="J3451" i="1"/>
  <c r="K3451" i="1"/>
  <c r="L3451" i="1"/>
  <c r="M3451" i="1"/>
  <c r="J3452" i="1"/>
  <c r="K3452" i="1"/>
  <c r="L3452" i="1"/>
  <c r="M3452" i="1"/>
  <c r="J3453" i="1"/>
  <c r="K3453" i="1"/>
  <c r="L3453" i="1"/>
  <c r="M3453" i="1"/>
  <c r="J3454" i="1"/>
  <c r="K3454" i="1"/>
  <c r="L3454" i="1"/>
  <c r="M3454" i="1"/>
  <c r="J3455" i="1"/>
  <c r="K3455" i="1"/>
  <c r="L3455" i="1"/>
  <c r="M3455" i="1"/>
  <c r="J3456" i="1"/>
  <c r="K3456" i="1"/>
  <c r="L3456" i="1"/>
  <c r="M3456" i="1"/>
  <c r="J3457" i="1"/>
  <c r="K3457" i="1"/>
  <c r="L3457" i="1"/>
  <c r="M3457" i="1"/>
  <c r="J3458" i="1"/>
  <c r="K3458" i="1"/>
  <c r="L3458" i="1"/>
  <c r="M3458" i="1"/>
  <c r="J3459" i="1"/>
  <c r="K3459" i="1"/>
  <c r="L3459" i="1"/>
  <c r="M3459" i="1"/>
  <c r="J3460" i="1"/>
  <c r="K3460" i="1"/>
  <c r="L3460" i="1"/>
  <c r="M3460" i="1"/>
  <c r="J3461" i="1"/>
  <c r="K3461" i="1"/>
  <c r="L3461" i="1"/>
  <c r="M3461" i="1"/>
  <c r="J3462" i="1"/>
  <c r="K3462" i="1"/>
  <c r="L3462" i="1"/>
  <c r="M3462" i="1"/>
  <c r="J3463" i="1"/>
  <c r="K3463" i="1"/>
  <c r="L3463" i="1"/>
  <c r="M3463" i="1"/>
  <c r="J3464" i="1"/>
  <c r="K3464" i="1"/>
  <c r="L3464" i="1"/>
  <c r="M3464" i="1"/>
  <c r="J3465" i="1"/>
  <c r="K3465" i="1"/>
  <c r="L3465" i="1"/>
  <c r="M3465" i="1"/>
  <c r="J3466" i="1"/>
  <c r="K3466" i="1"/>
  <c r="L3466" i="1"/>
  <c r="M3466" i="1"/>
  <c r="J3467" i="1"/>
  <c r="K3467" i="1"/>
  <c r="L3467" i="1"/>
  <c r="M3467" i="1"/>
  <c r="J3468" i="1"/>
  <c r="K3468" i="1"/>
  <c r="L3468" i="1"/>
  <c r="M3468" i="1"/>
  <c r="J3469" i="1"/>
  <c r="K3469" i="1"/>
  <c r="L3469" i="1"/>
  <c r="M3469" i="1"/>
  <c r="J3470" i="1"/>
  <c r="K3470" i="1"/>
  <c r="L3470" i="1"/>
  <c r="M3470" i="1"/>
  <c r="J3471" i="1"/>
  <c r="K3471" i="1"/>
  <c r="L3471" i="1"/>
  <c r="M3471" i="1"/>
  <c r="J3472" i="1"/>
  <c r="K3472" i="1"/>
  <c r="L3472" i="1"/>
  <c r="M3472" i="1"/>
  <c r="J3473" i="1"/>
  <c r="K3473" i="1"/>
  <c r="L3473" i="1"/>
  <c r="M3473" i="1"/>
  <c r="J3474" i="1"/>
  <c r="K3474" i="1"/>
  <c r="L3474" i="1"/>
  <c r="M3474" i="1"/>
  <c r="J3475" i="1"/>
  <c r="K3475" i="1"/>
  <c r="L3475" i="1"/>
  <c r="M3475" i="1"/>
  <c r="J3476" i="1"/>
  <c r="K3476" i="1"/>
  <c r="L3476" i="1"/>
  <c r="M3476" i="1"/>
  <c r="J3477" i="1"/>
  <c r="K3477" i="1"/>
  <c r="L3477" i="1"/>
  <c r="M3477" i="1"/>
  <c r="J3478" i="1"/>
  <c r="K3478" i="1"/>
  <c r="L3478" i="1"/>
  <c r="M3478" i="1"/>
  <c r="J3479" i="1"/>
  <c r="K3479" i="1"/>
  <c r="L3479" i="1"/>
  <c r="M3479" i="1"/>
  <c r="J3480" i="1"/>
  <c r="K3480" i="1"/>
  <c r="L3480" i="1"/>
  <c r="M3480" i="1"/>
  <c r="J3481" i="1"/>
  <c r="K3481" i="1"/>
  <c r="L3481" i="1"/>
  <c r="M3481" i="1"/>
  <c r="J3482" i="1"/>
  <c r="K3482" i="1"/>
  <c r="L3482" i="1"/>
  <c r="M3482" i="1"/>
  <c r="J3483" i="1"/>
  <c r="K3483" i="1"/>
  <c r="L3483" i="1"/>
  <c r="M3483" i="1"/>
  <c r="J3484" i="1"/>
  <c r="K3484" i="1"/>
  <c r="L3484" i="1"/>
  <c r="M3484" i="1"/>
  <c r="J3485" i="1"/>
  <c r="K3485" i="1"/>
  <c r="L3485" i="1"/>
  <c r="M3485" i="1"/>
  <c r="J3486" i="1"/>
  <c r="K3486" i="1"/>
  <c r="L3486" i="1"/>
  <c r="M3486" i="1"/>
  <c r="J3487" i="1"/>
  <c r="K3487" i="1"/>
  <c r="L3487" i="1"/>
  <c r="M3487" i="1"/>
  <c r="J3488" i="1"/>
  <c r="K3488" i="1"/>
  <c r="L3488" i="1"/>
  <c r="M3488" i="1"/>
  <c r="J3489" i="1"/>
  <c r="K3489" i="1"/>
  <c r="L3489" i="1"/>
  <c r="M3489" i="1"/>
  <c r="J3490" i="1"/>
  <c r="K3490" i="1"/>
  <c r="L3490" i="1"/>
  <c r="M3490" i="1"/>
  <c r="J3491" i="1"/>
  <c r="K3491" i="1"/>
  <c r="L3491" i="1"/>
  <c r="M3491" i="1"/>
  <c r="J3492" i="1"/>
  <c r="K3492" i="1"/>
  <c r="L3492" i="1"/>
  <c r="M3492" i="1"/>
  <c r="J3493" i="1"/>
  <c r="K3493" i="1"/>
  <c r="L3493" i="1"/>
  <c r="M3493" i="1"/>
  <c r="J3494" i="1"/>
  <c r="K3494" i="1"/>
  <c r="L3494" i="1"/>
  <c r="M3494" i="1"/>
  <c r="J3495" i="1"/>
  <c r="K3495" i="1"/>
  <c r="L3495" i="1"/>
  <c r="M3495" i="1"/>
  <c r="J3496" i="1"/>
  <c r="K3496" i="1"/>
  <c r="L3496" i="1"/>
  <c r="M3496" i="1"/>
  <c r="J3497" i="1"/>
  <c r="K3497" i="1"/>
  <c r="L3497" i="1"/>
  <c r="M3497" i="1"/>
  <c r="J3498" i="1"/>
  <c r="K3498" i="1"/>
  <c r="L3498" i="1"/>
  <c r="M3498" i="1"/>
  <c r="J3499" i="1"/>
  <c r="K3499" i="1"/>
  <c r="L3499" i="1"/>
  <c r="M3499" i="1"/>
  <c r="J3500" i="1"/>
  <c r="K3500" i="1"/>
  <c r="L3500" i="1"/>
  <c r="M3500" i="1"/>
  <c r="J3501" i="1"/>
  <c r="K3501" i="1"/>
  <c r="L3501" i="1"/>
  <c r="M3501" i="1"/>
  <c r="J3502" i="1"/>
  <c r="K3502" i="1"/>
  <c r="L3502" i="1"/>
  <c r="M3502" i="1"/>
  <c r="J3503" i="1"/>
  <c r="K3503" i="1"/>
  <c r="L3503" i="1"/>
  <c r="M3503" i="1"/>
  <c r="J3504" i="1"/>
  <c r="K3504" i="1"/>
  <c r="L3504" i="1"/>
  <c r="M3504" i="1"/>
  <c r="J3505" i="1"/>
  <c r="K3505" i="1"/>
  <c r="L3505" i="1"/>
  <c r="M3505" i="1"/>
  <c r="J3506" i="1"/>
  <c r="K3506" i="1"/>
  <c r="L3506" i="1"/>
  <c r="M3506" i="1"/>
  <c r="J3507" i="1"/>
  <c r="K3507" i="1"/>
  <c r="L3507" i="1"/>
  <c r="M3507" i="1"/>
  <c r="J3508" i="1"/>
  <c r="K3508" i="1"/>
  <c r="L3508" i="1"/>
  <c r="M3508" i="1"/>
  <c r="J3509" i="1"/>
  <c r="K3509" i="1"/>
  <c r="L3509" i="1"/>
  <c r="M3509" i="1"/>
  <c r="J3510" i="1"/>
  <c r="K3510" i="1"/>
  <c r="L3510" i="1"/>
  <c r="M3510" i="1"/>
  <c r="J3511" i="1"/>
  <c r="K3511" i="1"/>
  <c r="L3511" i="1"/>
  <c r="M3511" i="1"/>
  <c r="J3512" i="1"/>
  <c r="K3512" i="1"/>
  <c r="L3512" i="1"/>
  <c r="M3512" i="1"/>
  <c r="J3513" i="1"/>
  <c r="K3513" i="1"/>
  <c r="L3513" i="1"/>
  <c r="M3513" i="1"/>
  <c r="J3514" i="1"/>
  <c r="K3514" i="1"/>
  <c r="L3514" i="1"/>
  <c r="M3514" i="1"/>
  <c r="J3515" i="1"/>
  <c r="K3515" i="1"/>
  <c r="L3515" i="1"/>
  <c r="M3515" i="1"/>
  <c r="J3516" i="1"/>
  <c r="K3516" i="1"/>
  <c r="L3516" i="1"/>
  <c r="M3516" i="1"/>
  <c r="J3517" i="1"/>
  <c r="K3517" i="1"/>
  <c r="L3517" i="1"/>
  <c r="M3517" i="1"/>
  <c r="J3518" i="1"/>
  <c r="K3518" i="1"/>
  <c r="L3518" i="1"/>
  <c r="M3518" i="1"/>
  <c r="J3519" i="1"/>
  <c r="K3519" i="1"/>
  <c r="L3519" i="1"/>
  <c r="M3519" i="1"/>
  <c r="J3520" i="1"/>
  <c r="K3520" i="1"/>
  <c r="L3520" i="1"/>
  <c r="M3520" i="1"/>
  <c r="J3521" i="1"/>
  <c r="K3521" i="1"/>
  <c r="L3521" i="1"/>
  <c r="M3521" i="1"/>
  <c r="J3522" i="1"/>
  <c r="K3522" i="1"/>
  <c r="L3522" i="1"/>
  <c r="M3522" i="1"/>
  <c r="J3523" i="1"/>
  <c r="K3523" i="1"/>
  <c r="L3523" i="1"/>
  <c r="M3523" i="1"/>
  <c r="J3524" i="1"/>
  <c r="K3524" i="1"/>
  <c r="L3524" i="1"/>
  <c r="M3524" i="1"/>
  <c r="J3525" i="1"/>
  <c r="K3525" i="1"/>
  <c r="L3525" i="1"/>
  <c r="M3525" i="1"/>
  <c r="J3526" i="1"/>
  <c r="K3526" i="1"/>
  <c r="L3526" i="1"/>
  <c r="M3526" i="1"/>
  <c r="J3527" i="1"/>
  <c r="K3527" i="1"/>
  <c r="L3527" i="1"/>
  <c r="M3527" i="1"/>
  <c r="J3528" i="1"/>
  <c r="K3528" i="1"/>
  <c r="L3528" i="1"/>
  <c r="M3528" i="1"/>
  <c r="J3529" i="1"/>
  <c r="K3529" i="1"/>
  <c r="L3529" i="1"/>
  <c r="M3529" i="1"/>
  <c r="J3530" i="1"/>
  <c r="K3530" i="1"/>
  <c r="L3530" i="1"/>
  <c r="M3530" i="1"/>
  <c r="J3531" i="1"/>
  <c r="K3531" i="1"/>
  <c r="L3531" i="1"/>
  <c r="M3531" i="1"/>
  <c r="J3532" i="1"/>
  <c r="K3532" i="1"/>
  <c r="L3532" i="1"/>
  <c r="M3532" i="1"/>
  <c r="J3533" i="1"/>
  <c r="K3533" i="1"/>
  <c r="L3533" i="1"/>
  <c r="M3533" i="1"/>
  <c r="J3534" i="1"/>
  <c r="K3534" i="1"/>
  <c r="L3534" i="1"/>
  <c r="M3534" i="1"/>
  <c r="J3535" i="1"/>
  <c r="K3535" i="1"/>
  <c r="L3535" i="1"/>
  <c r="M3535" i="1"/>
  <c r="J3536" i="1"/>
  <c r="K3536" i="1"/>
  <c r="L3536" i="1"/>
  <c r="M3536" i="1"/>
  <c r="J3537" i="1"/>
  <c r="K3537" i="1"/>
  <c r="L3537" i="1"/>
  <c r="M3537" i="1"/>
  <c r="J3538" i="1"/>
  <c r="K3538" i="1"/>
  <c r="L3538" i="1"/>
  <c r="M3538" i="1"/>
  <c r="J3539" i="1"/>
  <c r="K3539" i="1"/>
  <c r="L3539" i="1"/>
  <c r="M3539" i="1"/>
  <c r="J3540" i="1"/>
  <c r="K3540" i="1"/>
  <c r="L3540" i="1"/>
  <c r="M3540" i="1"/>
  <c r="J3541" i="1"/>
  <c r="K3541" i="1"/>
  <c r="L3541" i="1"/>
  <c r="M3541" i="1"/>
  <c r="J3542" i="1"/>
  <c r="K3542" i="1"/>
  <c r="L3542" i="1"/>
  <c r="M3542" i="1"/>
  <c r="J3543" i="1"/>
  <c r="K3543" i="1"/>
  <c r="L3543" i="1"/>
  <c r="M3543" i="1"/>
  <c r="J3544" i="1"/>
  <c r="K3544" i="1"/>
  <c r="L3544" i="1"/>
  <c r="M3544" i="1"/>
  <c r="J3545" i="1"/>
  <c r="K3545" i="1"/>
  <c r="L3545" i="1"/>
  <c r="M3545" i="1"/>
  <c r="J3546" i="1"/>
  <c r="K3546" i="1"/>
  <c r="L3546" i="1"/>
  <c r="M3546" i="1"/>
  <c r="J3547" i="1"/>
  <c r="K3547" i="1"/>
  <c r="L3547" i="1"/>
  <c r="M3547" i="1"/>
  <c r="J3548" i="1"/>
  <c r="K3548" i="1"/>
  <c r="L3548" i="1"/>
  <c r="M3548" i="1"/>
  <c r="J3549" i="1"/>
  <c r="K3549" i="1"/>
  <c r="L3549" i="1"/>
  <c r="M3549" i="1"/>
  <c r="J3550" i="1"/>
  <c r="K3550" i="1"/>
  <c r="L3550" i="1"/>
  <c r="M3550" i="1"/>
  <c r="J3551" i="1"/>
  <c r="K3551" i="1"/>
  <c r="L3551" i="1"/>
  <c r="M3551" i="1"/>
  <c r="J3552" i="1"/>
  <c r="K3552" i="1"/>
  <c r="L3552" i="1"/>
  <c r="M3552" i="1"/>
  <c r="J3553" i="1"/>
  <c r="K3553" i="1"/>
  <c r="L3553" i="1"/>
  <c r="M3553" i="1"/>
  <c r="J3554" i="1"/>
  <c r="K3554" i="1"/>
  <c r="L3554" i="1"/>
  <c r="M3554" i="1"/>
  <c r="J3555" i="1"/>
  <c r="K3555" i="1"/>
  <c r="L3555" i="1"/>
  <c r="M3555" i="1"/>
  <c r="J3556" i="1"/>
  <c r="K3556" i="1"/>
  <c r="L3556" i="1"/>
  <c r="M3556" i="1"/>
  <c r="J3557" i="1"/>
  <c r="K3557" i="1"/>
  <c r="L3557" i="1"/>
  <c r="M3557" i="1"/>
  <c r="J3558" i="1"/>
  <c r="K3558" i="1"/>
  <c r="L3558" i="1"/>
  <c r="M3558" i="1"/>
  <c r="J3559" i="1"/>
  <c r="K3559" i="1"/>
  <c r="L3559" i="1"/>
  <c r="M3559" i="1"/>
  <c r="J3560" i="1"/>
  <c r="K3560" i="1"/>
  <c r="L3560" i="1"/>
  <c r="M3560" i="1"/>
  <c r="J3561" i="1"/>
  <c r="K3561" i="1"/>
  <c r="L3561" i="1"/>
  <c r="M3561" i="1"/>
  <c r="J3562" i="1"/>
  <c r="K3562" i="1"/>
  <c r="L3562" i="1"/>
  <c r="M3562" i="1"/>
  <c r="J3563" i="1"/>
  <c r="K3563" i="1"/>
  <c r="L3563" i="1"/>
  <c r="M3563" i="1"/>
  <c r="J3564" i="1"/>
  <c r="K3564" i="1"/>
  <c r="L3564" i="1"/>
  <c r="M3564" i="1"/>
  <c r="J3565" i="1"/>
  <c r="K3565" i="1"/>
  <c r="L3565" i="1"/>
  <c r="M3565" i="1"/>
  <c r="J3566" i="1"/>
  <c r="K3566" i="1"/>
  <c r="L3566" i="1"/>
  <c r="M3566" i="1"/>
  <c r="J3567" i="1"/>
  <c r="K3567" i="1"/>
  <c r="L3567" i="1"/>
  <c r="M3567" i="1"/>
  <c r="J3568" i="1"/>
  <c r="K3568" i="1"/>
  <c r="L3568" i="1"/>
  <c r="M3568" i="1"/>
  <c r="J3569" i="1"/>
  <c r="K3569" i="1"/>
  <c r="L3569" i="1"/>
  <c r="M3569" i="1"/>
  <c r="J3570" i="1"/>
  <c r="K3570" i="1"/>
  <c r="L3570" i="1"/>
  <c r="M3570" i="1"/>
  <c r="J3571" i="1"/>
  <c r="K3571" i="1"/>
  <c r="L3571" i="1"/>
  <c r="M3571" i="1"/>
  <c r="J3572" i="1"/>
  <c r="K3572" i="1"/>
  <c r="L3572" i="1"/>
  <c r="M3572" i="1"/>
  <c r="J3573" i="1"/>
  <c r="K3573" i="1"/>
  <c r="L3573" i="1"/>
  <c r="M3573" i="1"/>
  <c r="J3574" i="1"/>
  <c r="K3574" i="1"/>
  <c r="L3574" i="1"/>
  <c r="M3574" i="1"/>
  <c r="J3575" i="1"/>
  <c r="K3575" i="1"/>
  <c r="L3575" i="1"/>
  <c r="M3575" i="1"/>
  <c r="J3576" i="1"/>
  <c r="K3576" i="1"/>
  <c r="L3576" i="1"/>
  <c r="M3576" i="1"/>
  <c r="J3577" i="1"/>
  <c r="K3577" i="1"/>
  <c r="L3577" i="1"/>
  <c r="M3577" i="1"/>
  <c r="J3578" i="1"/>
  <c r="K3578" i="1"/>
  <c r="L3578" i="1"/>
  <c r="M3578" i="1"/>
  <c r="J3579" i="1"/>
  <c r="K3579" i="1"/>
  <c r="L3579" i="1"/>
  <c r="M3579" i="1"/>
  <c r="J3580" i="1"/>
  <c r="K3580" i="1"/>
  <c r="L3580" i="1"/>
  <c r="M3580" i="1"/>
  <c r="J3581" i="1"/>
  <c r="K3581" i="1"/>
  <c r="L3581" i="1"/>
  <c r="M3581" i="1"/>
  <c r="J3582" i="1"/>
  <c r="K3582" i="1"/>
  <c r="L3582" i="1"/>
  <c r="M3582" i="1"/>
  <c r="J3583" i="1"/>
  <c r="K3583" i="1"/>
  <c r="L3583" i="1"/>
  <c r="M3583" i="1"/>
  <c r="J3584" i="1"/>
  <c r="K3584" i="1"/>
  <c r="L3584" i="1"/>
  <c r="M3584" i="1"/>
  <c r="J3585" i="1"/>
  <c r="K3585" i="1"/>
  <c r="L3585" i="1"/>
  <c r="M3585" i="1"/>
  <c r="J3586" i="1"/>
  <c r="K3586" i="1"/>
  <c r="L3586" i="1"/>
  <c r="M3586" i="1"/>
  <c r="J3587" i="1"/>
  <c r="K3587" i="1"/>
  <c r="L3587" i="1"/>
  <c r="M3587" i="1"/>
  <c r="J3588" i="1"/>
  <c r="K3588" i="1"/>
  <c r="L3588" i="1"/>
  <c r="M3588" i="1"/>
  <c r="J3589" i="1"/>
  <c r="K3589" i="1"/>
  <c r="L3589" i="1"/>
  <c r="M3589" i="1"/>
  <c r="J3590" i="1"/>
  <c r="K3590" i="1"/>
  <c r="L3590" i="1"/>
  <c r="M3590" i="1"/>
  <c r="J3591" i="1"/>
  <c r="K3591" i="1"/>
  <c r="L3591" i="1"/>
  <c r="M3591" i="1"/>
  <c r="J3592" i="1"/>
  <c r="K3592" i="1"/>
  <c r="L3592" i="1"/>
  <c r="M3592" i="1"/>
  <c r="J3593" i="1"/>
  <c r="K3593" i="1"/>
  <c r="L3593" i="1"/>
  <c r="M3593" i="1"/>
  <c r="J3594" i="1"/>
  <c r="K3594" i="1"/>
  <c r="L3594" i="1"/>
  <c r="M3594" i="1"/>
  <c r="J3595" i="1"/>
  <c r="K3595" i="1"/>
  <c r="L3595" i="1"/>
  <c r="M3595" i="1"/>
  <c r="J3596" i="1"/>
  <c r="K3596" i="1"/>
  <c r="L3596" i="1"/>
  <c r="M3596" i="1"/>
  <c r="J3597" i="1"/>
  <c r="K3597" i="1"/>
  <c r="L3597" i="1"/>
  <c r="M3597" i="1"/>
  <c r="J3598" i="1"/>
  <c r="K3598" i="1"/>
  <c r="L3598" i="1"/>
  <c r="M3598" i="1"/>
  <c r="J3599" i="1"/>
  <c r="K3599" i="1"/>
  <c r="L3599" i="1"/>
  <c r="M3599" i="1"/>
  <c r="J3600" i="1"/>
  <c r="K3600" i="1"/>
  <c r="L3600" i="1"/>
  <c r="M3600" i="1"/>
  <c r="J3601" i="1"/>
  <c r="K3601" i="1"/>
  <c r="L3601" i="1"/>
  <c r="M3601" i="1"/>
  <c r="J3602" i="1"/>
  <c r="K3602" i="1"/>
  <c r="L3602" i="1"/>
  <c r="M3602" i="1"/>
  <c r="J3603" i="1"/>
  <c r="K3603" i="1"/>
  <c r="L3603" i="1"/>
  <c r="M3603" i="1"/>
  <c r="J3604" i="1"/>
  <c r="K3604" i="1"/>
  <c r="L3604" i="1"/>
  <c r="M3604" i="1"/>
  <c r="J3605" i="1"/>
  <c r="K3605" i="1"/>
  <c r="L3605" i="1"/>
  <c r="M3605" i="1"/>
  <c r="J3606" i="1"/>
  <c r="K3606" i="1"/>
  <c r="L3606" i="1"/>
  <c r="M3606" i="1"/>
  <c r="J3607" i="1"/>
  <c r="K3607" i="1"/>
  <c r="L3607" i="1"/>
  <c r="M3607" i="1"/>
  <c r="J3608" i="1"/>
  <c r="K3608" i="1"/>
  <c r="L3608" i="1"/>
  <c r="M3608" i="1"/>
  <c r="J3609" i="1"/>
  <c r="K3609" i="1"/>
  <c r="L3609" i="1"/>
  <c r="M3609" i="1"/>
  <c r="J3610" i="1"/>
  <c r="K3610" i="1"/>
  <c r="L3610" i="1"/>
  <c r="M3610" i="1"/>
  <c r="J3611" i="1"/>
  <c r="K3611" i="1"/>
  <c r="L3611" i="1"/>
  <c r="M3611" i="1"/>
  <c r="J3612" i="1"/>
  <c r="K3612" i="1"/>
  <c r="L3612" i="1"/>
  <c r="M3612" i="1"/>
  <c r="J3613" i="1"/>
  <c r="K3613" i="1"/>
  <c r="L3613" i="1"/>
  <c r="M3613" i="1"/>
  <c r="J3614" i="1"/>
  <c r="K3614" i="1"/>
  <c r="L3614" i="1"/>
  <c r="M3614" i="1"/>
  <c r="J3615" i="1"/>
  <c r="K3615" i="1"/>
  <c r="L3615" i="1"/>
  <c r="M3615" i="1"/>
  <c r="J3616" i="1"/>
  <c r="K3616" i="1"/>
  <c r="L3616" i="1"/>
  <c r="M3616" i="1"/>
  <c r="J3617" i="1"/>
  <c r="K3617" i="1"/>
  <c r="L3617" i="1"/>
  <c r="M3617" i="1"/>
  <c r="J3618" i="1"/>
  <c r="K3618" i="1"/>
  <c r="L3618" i="1"/>
  <c r="M3618" i="1"/>
  <c r="J3619" i="1"/>
  <c r="K3619" i="1"/>
  <c r="L3619" i="1"/>
  <c r="M3619" i="1"/>
  <c r="J3620" i="1"/>
  <c r="K3620" i="1"/>
  <c r="L3620" i="1"/>
  <c r="M3620" i="1"/>
  <c r="J3621" i="1"/>
  <c r="K3621" i="1"/>
  <c r="L3621" i="1"/>
  <c r="M3621" i="1"/>
  <c r="J3622" i="1"/>
  <c r="K3622" i="1"/>
  <c r="L3622" i="1"/>
  <c r="M3622" i="1"/>
  <c r="J3623" i="1"/>
  <c r="K3623" i="1"/>
  <c r="L3623" i="1"/>
  <c r="M3623" i="1"/>
  <c r="J3624" i="1"/>
  <c r="K3624" i="1"/>
  <c r="L3624" i="1"/>
  <c r="M3624" i="1"/>
  <c r="J3625" i="1"/>
  <c r="K3625" i="1"/>
  <c r="L3625" i="1"/>
  <c r="M3625" i="1"/>
  <c r="J3626" i="1"/>
  <c r="K3626" i="1"/>
  <c r="L3626" i="1"/>
  <c r="M3626" i="1"/>
  <c r="J3627" i="1"/>
  <c r="K3627" i="1"/>
  <c r="L3627" i="1"/>
  <c r="M3627" i="1"/>
  <c r="J3628" i="1"/>
  <c r="K3628" i="1"/>
  <c r="L3628" i="1"/>
  <c r="M3628" i="1"/>
  <c r="J3629" i="1"/>
  <c r="K3629" i="1"/>
  <c r="L3629" i="1"/>
  <c r="M3629" i="1"/>
  <c r="J3630" i="1"/>
  <c r="K3630" i="1"/>
  <c r="L3630" i="1"/>
  <c r="M3630" i="1"/>
  <c r="J3631" i="1"/>
  <c r="K3631" i="1"/>
  <c r="L3631" i="1"/>
  <c r="M3631" i="1"/>
  <c r="J3632" i="1"/>
  <c r="K3632" i="1"/>
  <c r="L3632" i="1"/>
  <c r="M3632" i="1"/>
  <c r="J3633" i="1"/>
  <c r="K3633" i="1"/>
  <c r="L3633" i="1"/>
  <c r="M3633" i="1"/>
  <c r="J3634" i="1"/>
  <c r="K3634" i="1"/>
  <c r="L3634" i="1"/>
  <c r="M3634" i="1"/>
  <c r="J3635" i="1"/>
  <c r="K3635" i="1"/>
  <c r="L3635" i="1"/>
  <c r="M3635" i="1"/>
  <c r="J3636" i="1"/>
  <c r="K3636" i="1"/>
  <c r="L3636" i="1"/>
  <c r="M3636" i="1"/>
  <c r="J3637" i="1"/>
  <c r="K3637" i="1"/>
  <c r="L3637" i="1"/>
  <c r="M3637" i="1"/>
  <c r="J3638" i="1"/>
  <c r="K3638" i="1"/>
  <c r="L3638" i="1"/>
  <c r="M3638" i="1"/>
  <c r="J3639" i="1"/>
  <c r="K3639" i="1"/>
  <c r="L3639" i="1"/>
  <c r="M3639" i="1"/>
  <c r="J3640" i="1"/>
  <c r="K3640" i="1"/>
  <c r="L3640" i="1"/>
  <c r="M3640" i="1"/>
  <c r="J3641" i="1"/>
  <c r="K3641" i="1"/>
  <c r="L3641" i="1"/>
  <c r="M3641" i="1"/>
  <c r="J3642" i="1"/>
  <c r="K3642" i="1"/>
  <c r="L3642" i="1"/>
  <c r="M3642" i="1"/>
  <c r="J3643" i="1"/>
  <c r="K3643" i="1"/>
  <c r="L3643" i="1"/>
  <c r="M3643" i="1"/>
  <c r="J3644" i="1"/>
  <c r="K3644" i="1"/>
  <c r="L3644" i="1"/>
  <c r="M3644" i="1"/>
  <c r="J3645" i="1"/>
  <c r="K3645" i="1"/>
  <c r="L3645" i="1"/>
  <c r="M3645" i="1"/>
  <c r="J3646" i="1"/>
  <c r="K3646" i="1"/>
  <c r="L3646" i="1"/>
  <c r="M3646" i="1"/>
  <c r="J3647" i="1"/>
  <c r="K3647" i="1"/>
  <c r="L3647" i="1"/>
  <c r="M3647" i="1"/>
  <c r="J3648" i="1"/>
  <c r="K3648" i="1"/>
  <c r="L3648" i="1"/>
  <c r="M3648" i="1"/>
  <c r="J3649" i="1"/>
  <c r="K3649" i="1"/>
  <c r="L3649" i="1"/>
  <c r="M3649" i="1"/>
  <c r="J3650" i="1"/>
  <c r="K3650" i="1"/>
  <c r="L3650" i="1"/>
  <c r="M3650" i="1"/>
  <c r="J3651" i="1"/>
  <c r="K3651" i="1"/>
  <c r="L3651" i="1"/>
  <c r="M3651" i="1"/>
  <c r="J3652" i="1"/>
  <c r="K3652" i="1"/>
  <c r="L3652" i="1"/>
  <c r="M3652" i="1"/>
  <c r="J3653" i="1"/>
  <c r="K3653" i="1"/>
  <c r="L3653" i="1"/>
  <c r="M3653" i="1"/>
  <c r="J3654" i="1"/>
  <c r="K3654" i="1"/>
  <c r="L3654" i="1"/>
  <c r="M3654" i="1"/>
  <c r="J3655" i="1"/>
  <c r="K3655" i="1"/>
  <c r="L3655" i="1"/>
  <c r="M3655" i="1"/>
  <c r="J3656" i="1"/>
  <c r="K3656" i="1"/>
  <c r="L3656" i="1"/>
  <c r="M3656" i="1"/>
  <c r="J3657" i="1"/>
  <c r="K3657" i="1"/>
  <c r="L3657" i="1"/>
  <c r="M3657" i="1"/>
  <c r="J3658" i="1"/>
  <c r="K3658" i="1"/>
  <c r="L3658" i="1"/>
  <c r="M3658" i="1"/>
  <c r="J3659" i="1"/>
  <c r="K3659" i="1"/>
  <c r="L3659" i="1"/>
  <c r="M3659" i="1"/>
  <c r="J3660" i="1"/>
  <c r="K3660" i="1"/>
  <c r="L3660" i="1"/>
  <c r="M3660" i="1"/>
  <c r="J3661" i="1"/>
  <c r="K3661" i="1"/>
  <c r="L3661" i="1"/>
  <c r="M3661" i="1"/>
  <c r="J3662" i="1"/>
  <c r="K3662" i="1"/>
  <c r="L3662" i="1"/>
  <c r="M3662" i="1"/>
  <c r="J3663" i="1"/>
  <c r="K3663" i="1"/>
  <c r="L3663" i="1"/>
  <c r="M3663" i="1"/>
  <c r="J3664" i="1"/>
  <c r="K3664" i="1"/>
  <c r="L3664" i="1"/>
  <c r="M3664" i="1"/>
  <c r="J3665" i="1"/>
  <c r="K3665" i="1"/>
  <c r="L3665" i="1"/>
  <c r="M3665" i="1"/>
  <c r="J3666" i="1"/>
  <c r="K3666" i="1"/>
  <c r="L3666" i="1"/>
  <c r="M3666" i="1"/>
  <c r="J3667" i="1"/>
  <c r="K3667" i="1"/>
  <c r="L3667" i="1"/>
  <c r="M3667" i="1"/>
  <c r="J3668" i="1"/>
  <c r="K3668" i="1"/>
  <c r="L3668" i="1"/>
  <c r="M3668" i="1"/>
  <c r="J3669" i="1"/>
  <c r="K3669" i="1"/>
  <c r="L3669" i="1"/>
  <c r="M3669" i="1"/>
  <c r="J3670" i="1"/>
  <c r="K3670" i="1"/>
  <c r="L3670" i="1"/>
  <c r="M3670" i="1"/>
  <c r="J3671" i="1"/>
  <c r="K3671" i="1"/>
  <c r="L3671" i="1"/>
  <c r="M3671" i="1"/>
  <c r="J3672" i="1"/>
  <c r="K3672" i="1"/>
  <c r="L3672" i="1"/>
  <c r="M3672" i="1"/>
  <c r="J3673" i="1"/>
  <c r="K3673" i="1"/>
  <c r="L3673" i="1"/>
  <c r="M3673" i="1"/>
  <c r="J3674" i="1"/>
  <c r="K3674" i="1"/>
  <c r="L3674" i="1"/>
  <c r="M3674" i="1"/>
  <c r="J3675" i="1"/>
  <c r="K3675" i="1"/>
  <c r="L3675" i="1"/>
  <c r="M3675" i="1"/>
  <c r="J3676" i="1"/>
  <c r="K3676" i="1"/>
  <c r="L3676" i="1"/>
  <c r="M3676" i="1"/>
  <c r="J3677" i="1"/>
  <c r="K3677" i="1"/>
  <c r="L3677" i="1"/>
  <c r="M3677" i="1"/>
  <c r="J3678" i="1"/>
  <c r="K3678" i="1"/>
  <c r="L3678" i="1"/>
  <c r="M3678" i="1"/>
  <c r="J3679" i="1"/>
  <c r="K3679" i="1"/>
  <c r="L3679" i="1"/>
  <c r="M3679" i="1"/>
  <c r="J3680" i="1"/>
  <c r="K3680" i="1"/>
  <c r="L3680" i="1"/>
  <c r="M3680" i="1"/>
  <c r="J3681" i="1"/>
  <c r="K3681" i="1"/>
  <c r="L3681" i="1"/>
  <c r="M3681" i="1"/>
  <c r="J3682" i="1"/>
  <c r="K3682" i="1"/>
  <c r="L3682" i="1"/>
  <c r="M3682" i="1"/>
  <c r="J3683" i="1"/>
  <c r="K3683" i="1"/>
  <c r="L3683" i="1"/>
  <c r="M3683" i="1"/>
  <c r="J3684" i="1"/>
  <c r="K3684" i="1"/>
  <c r="L3684" i="1"/>
  <c r="M3684" i="1"/>
  <c r="J3685" i="1"/>
  <c r="K3685" i="1"/>
  <c r="L3685" i="1"/>
  <c r="M3685" i="1"/>
  <c r="J3686" i="1"/>
  <c r="K3686" i="1"/>
  <c r="L3686" i="1"/>
  <c r="M3686" i="1"/>
  <c r="J3687" i="1"/>
  <c r="K3687" i="1"/>
  <c r="L3687" i="1"/>
  <c r="M3687" i="1"/>
  <c r="J3688" i="1"/>
  <c r="K3688" i="1"/>
  <c r="L3688" i="1"/>
  <c r="M3688" i="1"/>
  <c r="J3689" i="1"/>
  <c r="K3689" i="1"/>
  <c r="L3689" i="1"/>
  <c r="M3689" i="1"/>
  <c r="J3690" i="1"/>
  <c r="K3690" i="1"/>
  <c r="L3690" i="1"/>
  <c r="M3690" i="1"/>
  <c r="J3691" i="1"/>
  <c r="K3691" i="1"/>
  <c r="L3691" i="1"/>
  <c r="M3691" i="1"/>
  <c r="J3692" i="1"/>
  <c r="K3692" i="1"/>
  <c r="L3692" i="1"/>
  <c r="M3692" i="1"/>
  <c r="J3693" i="1"/>
  <c r="K3693" i="1"/>
  <c r="L3693" i="1"/>
  <c r="M3693" i="1"/>
  <c r="J3694" i="1"/>
  <c r="K3694" i="1"/>
  <c r="L3694" i="1"/>
  <c r="M3694" i="1"/>
  <c r="J3695" i="1"/>
  <c r="K3695" i="1"/>
  <c r="L3695" i="1"/>
  <c r="M3695" i="1"/>
  <c r="J3696" i="1"/>
  <c r="K3696" i="1"/>
  <c r="L3696" i="1"/>
  <c r="M3696" i="1"/>
  <c r="J3697" i="1"/>
  <c r="K3697" i="1"/>
  <c r="L3697" i="1"/>
  <c r="M3697" i="1"/>
  <c r="J3698" i="1"/>
  <c r="K3698" i="1"/>
  <c r="L3698" i="1"/>
  <c r="M3698" i="1"/>
  <c r="J3699" i="1"/>
  <c r="K3699" i="1"/>
  <c r="L3699" i="1"/>
  <c r="M3699" i="1"/>
  <c r="J3700" i="1"/>
  <c r="K3700" i="1"/>
  <c r="L3700" i="1"/>
  <c r="M3700" i="1"/>
  <c r="J3701" i="1"/>
  <c r="K3701" i="1"/>
  <c r="L3701" i="1"/>
  <c r="M3701" i="1"/>
  <c r="J3702" i="1"/>
  <c r="K3702" i="1"/>
  <c r="L3702" i="1"/>
  <c r="M3702" i="1"/>
  <c r="J3703" i="1"/>
  <c r="K3703" i="1"/>
  <c r="L3703" i="1"/>
  <c r="M3703" i="1"/>
  <c r="J3704" i="1"/>
  <c r="K3704" i="1"/>
  <c r="L3704" i="1"/>
  <c r="M3704" i="1"/>
  <c r="J3705" i="1"/>
  <c r="K3705" i="1"/>
  <c r="L3705" i="1"/>
  <c r="M3705" i="1"/>
  <c r="J3706" i="1"/>
  <c r="K3706" i="1"/>
  <c r="L3706" i="1"/>
  <c r="M3706" i="1"/>
  <c r="J3707" i="1"/>
  <c r="K3707" i="1"/>
  <c r="L3707" i="1"/>
  <c r="M3707" i="1"/>
  <c r="J3708" i="1"/>
  <c r="K3708" i="1"/>
  <c r="L3708" i="1"/>
  <c r="M3708" i="1"/>
  <c r="J3709" i="1"/>
  <c r="K3709" i="1"/>
  <c r="L3709" i="1"/>
  <c r="M3709" i="1"/>
  <c r="J3710" i="1"/>
  <c r="K3710" i="1"/>
  <c r="L3710" i="1"/>
  <c r="M3710" i="1"/>
  <c r="J3711" i="1"/>
  <c r="K3711" i="1"/>
  <c r="L3711" i="1"/>
  <c r="M3711" i="1"/>
  <c r="J3712" i="1"/>
  <c r="K3712" i="1"/>
  <c r="L3712" i="1"/>
  <c r="M3712" i="1"/>
  <c r="J3713" i="1"/>
  <c r="K3713" i="1"/>
  <c r="L3713" i="1"/>
  <c r="M3713" i="1"/>
  <c r="J3714" i="1"/>
  <c r="K3714" i="1"/>
  <c r="L3714" i="1"/>
  <c r="M3714" i="1"/>
  <c r="J3715" i="1"/>
  <c r="K3715" i="1"/>
  <c r="L3715" i="1"/>
  <c r="M3715" i="1"/>
  <c r="J3716" i="1"/>
  <c r="K3716" i="1"/>
  <c r="L3716" i="1"/>
  <c r="M3716" i="1"/>
  <c r="J3717" i="1"/>
  <c r="K3717" i="1"/>
  <c r="L3717" i="1"/>
  <c r="M3717" i="1"/>
  <c r="J3718" i="1"/>
  <c r="K3718" i="1"/>
  <c r="L3718" i="1"/>
  <c r="M3718" i="1"/>
  <c r="J3719" i="1"/>
  <c r="K3719" i="1"/>
  <c r="L3719" i="1"/>
  <c r="M3719" i="1"/>
  <c r="J3720" i="1"/>
  <c r="K3720" i="1"/>
  <c r="L3720" i="1"/>
  <c r="M3720" i="1"/>
  <c r="J3721" i="1"/>
  <c r="K3721" i="1"/>
  <c r="L3721" i="1"/>
  <c r="M3721" i="1"/>
  <c r="J3722" i="1"/>
  <c r="K3722" i="1"/>
  <c r="L3722" i="1"/>
  <c r="M3722" i="1"/>
  <c r="J3723" i="1"/>
  <c r="K3723" i="1"/>
  <c r="L3723" i="1"/>
  <c r="M3723" i="1"/>
  <c r="J3724" i="1"/>
  <c r="K3724" i="1"/>
  <c r="L3724" i="1"/>
  <c r="M3724" i="1"/>
  <c r="J3725" i="1"/>
  <c r="K3725" i="1"/>
  <c r="L3725" i="1"/>
  <c r="M3725" i="1"/>
  <c r="J3726" i="1"/>
  <c r="K3726" i="1"/>
  <c r="L3726" i="1"/>
  <c r="M3726" i="1"/>
  <c r="J3727" i="1"/>
  <c r="K3727" i="1"/>
  <c r="L3727" i="1"/>
  <c r="M3727" i="1"/>
  <c r="J3728" i="1"/>
  <c r="K3728" i="1"/>
  <c r="L3728" i="1"/>
  <c r="M3728" i="1"/>
  <c r="J3729" i="1"/>
  <c r="K3729" i="1"/>
  <c r="L3729" i="1"/>
  <c r="M3729" i="1"/>
  <c r="J3730" i="1"/>
  <c r="K3730" i="1"/>
  <c r="L3730" i="1"/>
  <c r="M3730" i="1"/>
  <c r="J3731" i="1"/>
  <c r="K3731" i="1"/>
  <c r="L3731" i="1"/>
  <c r="M3731" i="1"/>
  <c r="J3732" i="1"/>
  <c r="K3732" i="1"/>
  <c r="L3732" i="1"/>
  <c r="M3732" i="1"/>
  <c r="J3733" i="1"/>
  <c r="K3733" i="1"/>
  <c r="L3733" i="1"/>
  <c r="M3733" i="1"/>
  <c r="J3734" i="1"/>
  <c r="K3734" i="1"/>
  <c r="L3734" i="1"/>
  <c r="M3734" i="1"/>
  <c r="J3735" i="1"/>
  <c r="K3735" i="1"/>
  <c r="L3735" i="1"/>
  <c r="M3735" i="1"/>
  <c r="J3736" i="1"/>
  <c r="K3736" i="1"/>
  <c r="L3736" i="1"/>
  <c r="M3736" i="1"/>
  <c r="J3737" i="1"/>
  <c r="K3737" i="1"/>
  <c r="L3737" i="1"/>
  <c r="M3737" i="1"/>
  <c r="J3738" i="1"/>
  <c r="K3738" i="1"/>
  <c r="L3738" i="1"/>
  <c r="M3738" i="1"/>
  <c r="J3739" i="1"/>
  <c r="K3739" i="1"/>
  <c r="L3739" i="1"/>
  <c r="M3739" i="1"/>
  <c r="J3740" i="1"/>
  <c r="K3740" i="1"/>
  <c r="L3740" i="1"/>
  <c r="M3740" i="1"/>
  <c r="J3741" i="1"/>
  <c r="K3741" i="1"/>
  <c r="L3741" i="1"/>
  <c r="M3741" i="1"/>
  <c r="J3742" i="1"/>
  <c r="K3742" i="1"/>
  <c r="L3742" i="1"/>
  <c r="M3742" i="1"/>
  <c r="J3743" i="1"/>
  <c r="K3743" i="1"/>
  <c r="L3743" i="1"/>
  <c r="M3743" i="1"/>
  <c r="J3744" i="1"/>
  <c r="K3744" i="1"/>
  <c r="L3744" i="1"/>
  <c r="M3744" i="1"/>
  <c r="J3745" i="1"/>
  <c r="K3745" i="1"/>
  <c r="L3745" i="1"/>
  <c r="M3745" i="1"/>
  <c r="J3746" i="1"/>
  <c r="K3746" i="1"/>
  <c r="L3746" i="1"/>
  <c r="M3746" i="1"/>
  <c r="J3747" i="1"/>
  <c r="K3747" i="1"/>
  <c r="L3747" i="1"/>
  <c r="M3747" i="1"/>
  <c r="J3748" i="1"/>
  <c r="K3748" i="1"/>
  <c r="L3748" i="1"/>
  <c r="M3748" i="1"/>
  <c r="J3749" i="1"/>
  <c r="K3749" i="1"/>
  <c r="L3749" i="1"/>
  <c r="M3749" i="1"/>
  <c r="J3750" i="1"/>
  <c r="K3750" i="1"/>
  <c r="L3750" i="1"/>
  <c r="M3750" i="1"/>
  <c r="J3751" i="1"/>
  <c r="K3751" i="1"/>
  <c r="L3751" i="1"/>
  <c r="M3751" i="1"/>
  <c r="J3752" i="1"/>
  <c r="K3752" i="1"/>
  <c r="L3752" i="1"/>
  <c r="M3752" i="1"/>
  <c r="J3753" i="1"/>
  <c r="K3753" i="1"/>
  <c r="L3753" i="1"/>
  <c r="M3753" i="1"/>
  <c r="J3754" i="1"/>
  <c r="K3754" i="1"/>
  <c r="L3754" i="1"/>
  <c r="M3754" i="1"/>
  <c r="J3755" i="1"/>
  <c r="K3755" i="1"/>
  <c r="L3755" i="1"/>
  <c r="M3755" i="1"/>
  <c r="J3756" i="1"/>
  <c r="K3756" i="1"/>
  <c r="L3756" i="1"/>
  <c r="M3756" i="1"/>
  <c r="J3757" i="1"/>
  <c r="K3757" i="1"/>
  <c r="L3757" i="1"/>
  <c r="M3757" i="1"/>
  <c r="J3758" i="1"/>
  <c r="K3758" i="1"/>
  <c r="L3758" i="1"/>
  <c r="M3758" i="1"/>
  <c r="J3759" i="1"/>
  <c r="K3759" i="1"/>
  <c r="L3759" i="1"/>
  <c r="M3759" i="1"/>
  <c r="J3760" i="1"/>
  <c r="K3760" i="1"/>
  <c r="L3760" i="1"/>
  <c r="M3760" i="1"/>
  <c r="J3761" i="1"/>
  <c r="K3761" i="1"/>
  <c r="L3761" i="1"/>
  <c r="M3761" i="1"/>
  <c r="J3762" i="1"/>
  <c r="K3762" i="1"/>
  <c r="L3762" i="1"/>
  <c r="M3762" i="1"/>
  <c r="J3763" i="1"/>
  <c r="K3763" i="1"/>
  <c r="L3763" i="1"/>
  <c r="M3763" i="1"/>
  <c r="J3764" i="1"/>
  <c r="K3764" i="1"/>
  <c r="L3764" i="1"/>
  <c r="M3764" i="1"/>
  <c r="J3765" i="1"/>
  <c r="K3765" i="1"/>
  <c r="L3765" i="1"/>
  <c r="M3765" i="1"/>
  <c r="J3766" i="1"/>
  <c r="K3766" i="1"/>
  <c r="L3766" i="1"/>
  <c r="M3766" i="1"/>
  <c r="J3767" i="1"/>
  <c r="K3767" i="1"/>
  <c r="L3767" i="1"/>
  <c r="M3767" i="1"/>
  <c r="J3768" i="1"/>
  <c r="K3768" i="1"/>
  <c r="L3768" i="1"/>
  <c r="M3768" i="1"/>
  <c r="J3769" i="1"/>
  <c r="K3769" i="1"/>
  <c r="L3769" i="1"/>
  <c r="M3769" i="1"/>
  <c r="J3770" i="1"/>
  <c r="K3770" i="1"/>
  <c r="L3770" i="1"/>
  <c r="M3770" i="1"/>
  <c r="J3771" i="1"/>
  <c r="K3771" i="1"/>
  <c r="L3771" i="1"/>
  <c r="M3771" i="1"/>
  <c r="J3772" i="1"/>
  <c r="K3772" i="1"/>
  <c r="L3772" i="1"/>
  <c r="M3772" i="1"/>
  <c r="J3773" i="1"/>
  <c r="K3773" i="1"/>
  <c r="L3773" i="1"/>
  <c r="M3773" i="1"/>
  <c r="J3774" i="1"/>
  <c r="K3774" i="1"/>
  <c r="L3774" i="1"/>
  <c r="M3774" i="1"/>
  <c r="J3775" i="1"/>
  <c r="K3775" i="1"/>
  <c r="L3775" i="1"/>
  <c r="M3775" i="1"/>
  <c r="J3776" i="1"/>
  <c r="K3776" i="1"/>
  <c r="L3776" i="1"/>
  <c r="M3776" i="1"/>
  <c r="J3777" i="1"/>
  <c r="K3777" i="1"/>
  <c r="L3777" i="1"/>
  <c r="M3777" i="1"/>
  <c r="J3778" i="1"/>
  <c r="K3778" i="1"/>
  <c r="L3778" i="1"/>
  <c r="M3778" i="1"/>
  <c r="J3779" i="1"/>
  <c r="K3779" i="1"/>
  <c r="L3779" i="1"/>
  <c r="M3779" i="1"/>
  <c r="J3780" i="1"/>
  <c r="K3780" i="1"/>
  <c r="L3780" i="1"/>
  <c r="M3780" i="1"/>
  <c r="J3781" i="1"/>
  <c r="K3781" i="1"/>
  <c r="L3781" i="1"/>
  <c r="M3781" i="1"/>
  <c r="J3782" i="1"/>
  <c r="K3782" i="1"/>
  <c r="L3782" i="1"/>
  <c r="M3782" i="1"/>
  <c r="J3783" i="1"/>
  <c r="K3783" i="1"/>
  <c r="L3783" i="1"/>
  <c r="M3783" i="1"/>
  <c r="J3784" i="1"/>
  <c r="K3784" i="1"/>
  <c r="L3784" i="1"/>
  <c r="M3784" i="1"/>
  <c r="J3785" i="1"/>
  <c r="K3785" i="1"/>
  <c r="L3785" i="1"/>
  <c r="M3785" i="1"/>
  <c r="J3786" i="1"/>
  <c r="K3786" i="1"/>
  <c r="L3786" i="1"/>
  <c r="M3786" i="1"/>
  <c r="J3787" i="1"/>
  <c r="K3787" i="1"/>
  <c r="L3787" i="1"/>
  <c r="M3787" i="1"/>
  <c r="J3788" i="1"/>
  <c r="K3788" i="1"/>
  <c r="L3788" i="1"/>
  <c r="M3788" i="1"/>
  <c r="J3789" i="1"/>
  <c r="K3789" i="1"/>
  <c r="L3789" i="1"/>
  <c r="M3789" i="1"/>
  <c r="J3790" i="1"/>
  <c r="K3790" i="1"/>
  <c r="L3790" i="1"/>
  <c r="M3790" i="1"/>
  <c r="J3791" i="1"/>
  <c r="K3791" i="1"/>
  <c r="L3791" i="1"/>
  <c r="M3791" i="1"/>
  <c r="J3792" i="1"/>
  <c r="K3792" i="1"/>
  <c r="L3792" i="1"/>
  <c r="M3792" i="1"/>
  <c r="J3793" i="1"/>
  <c r="K3793" i="1"/>
  <c r="L3793" i="1"/>
  <c r="M3793" i="1"/>
  <c r="J3794" i="1"/>
  <c r="K3794" i="1"/>
  <c r="L3794" i="1"/>
  <c r="M3794" i="1"/>
  <c r="J3795" i="1"/>
  <c r="K3795" i="1"/>
  <c r="L3795" i="1"/>
  <c r="M3795" i="1"/>
  <c r="J3796" i="1"/>
  <c r="K3796" i="1"/>
  <c r="L3796" i="1"/>
  <c r="M3796" i="1"/>
  <c r="J3797" i="1"/>
  <c r="K3797" i="1"/>
  <c r="L3797" i="1"/>
  <c r="M3797" i="1"/>
  <c r="J3798" i="1"/>
  <c r="K3798" i="1"/>
  <c r="L3798" i="1"/>
  <c r="M3798" i="1"/>
  <c r="J3799" i="1"/>
  <c r="K3799" i="1"/>
  <c r="L3799" i="1"/>
  <c r="M3799" i="1"/>
  <c r="J3800" i="1"/>
  <c r="K3800" i="1"/>
  <c r="L3800" i="1"/>
  <c r="M3800" i="1"/>
  <c r="J3801" i="1"/>
  <c r="K3801" i="1"/>
  <c r="L3801" i="1"/>
  <c r="M3801" i="1"/>
  <c r="J3802" i="1"/>
  <c r="K3802" i="1"/>
  <c r="L3802" i="1"/>
  <c r="M3802" i="1"/>
  <c r="J3803" i="1"/>
  <c r="K3803" i="1"/>
  <c r="L3803" i="1"/>
  <c r="M3803" i="1"/>
  <c r="J3804" i="1"/>
  <c r="K3804" i="1"/>
  <c r="L3804" i="1"/>
  <c r="M3804" i="1"/>
  <c r="J3805" i="1"/>
  <c r="K3805" i="1"/>
  <c r="L3805" i="1"/>
  <c r="M3805" i="1"/>
  <c r="J3806" i="1"/>
  <c r="K3806" i="1"/>
  <c r="L3806" i="1"/>
  <c r="M3806" i="1"/>
  <c r="J3807" i="1"/>
  <c r="K3807" i="1"/>
  <c r="L3807" i="1"/>
  <c r="M3807" i="1"/>
  <c r="J3808" i="1"/>
  <c r="K3808" i="1"/>
  <c r="L3808" i="1"/>
  <c r="M3808" i="1"/>
  <c r="J3809" i="1"/>
  <c r="K3809" i="1"/>
  <c r="L3809" i="1"/>
  <c r="M3809" i="1"/>
  <c r="J3810" i="1"/>
  <c r="K3810" i="1"/>
  <c r="L3810" i="1"/>
  <c r="M3810" i="1"/>
  <c r="J3811" i="1"/>
  <c r="K3811" i="1"/>
  <c r="L3811" i="1"/>
  <c r="M3811" i="1"/>
  <c r="J3812" i="1"/>
  <c r="K3812" i="1"/>
  <c r="L3812" i="1"/>
  <c r="M3812" i="1"/>
  <c r="J3813" i="1"/>
  <c r="K3813" i="1"/>
  <c r="L3813" i="1"/>
  <c r="M3813" i="1"/>
  <c r="J3814" i="1"/>
  <c r="K3814" i="1"/>
  <c r="L3814" i="1"/>
  <c r="M3814" i="1"/>
  <c r="J3815" i="1"/>
  <c r="K3815" i="1"/>
  <c r="L3815" i="1"/>
  <c r="M3815" i="1"/>
  <c r="J3816" i="1"/>
  <c r="K3816" i="1"/>
  <c r="L3816" i="1"/>
  <c r="M3816" i="1"/>
  <c r="J3817" i="1"/>
  <c r="K3817" i="1"/>
  <c r="L3817" i="1"/>
  <c r="M3817" i="1"/>
  <c r="J3818" i="1"/>
  <c r="K3818" i="1"/>
  <c r="L3818" i="1"/>
  <c r="M3818" i="1"/>
  <c r="J3819" i="1"/>
  <c r="K3819" i="1"/>
  <c r="L3819" i="1"/>
  <c r="M3819" i="1"/>
  <c r="J3820" i="1"/>
  <c r="K3820" i="1"/>
  <c r="L3820" i="1"/>
  <c r="M3820" i="1"/>
  <c r="J3821" i="1"/>
  <c r="K3821" i="1"/>
  <c r="L3821" i="1"/>
  <c r="M3821" i="1"/>
  <c r="J3822" i="1"/>
  <c r="K3822" i="1"/>
  <c r="L3822" i="1"/>
  <c r="M3822" i="1"/>
  <c r="J3823" i="1"/>
  <c r="K3823" i="1"/>
  <c r="L3823" i="1"/>
  <c r="M3823" i="1"/>
  <c r="J3824" i="1"/>
  <c r="K3824" i="1"/>
  <c r="L3824" i="1"/>
  <c r="M3824" i="1"/>
  <c r="J3825" i="1"/>
  <c r="K3825" i="1"/>
  <c r="L3825" i="1"/>
  <c r="M3825" i="1"/>
  <c r="J3826" i="1"/>
  <c r="K3826" i="1"/>
  <c r="L3826" i="1"/>
  <c r="M3826" i="1"/>
  <c r="J3827" i="1"/>
  <c r="K3827" i="1"/>
  <c r="L3827" i="1"/>
  <c r="M3827" i="1"/>
  <c r="J3828" i="1"/>
  <c r="K3828" i="1"/>
  <c r="L3828" i="1"/>
  <c r="M3828" i="1"/>
  <c r="J3829" i="1"/>
  <c r="K3829" i="1"/>
  <c r="L3829" i="1"/>
  <c r="M3829" i="1"/>
  <c r="J3830" i="1"/>
  <c r="K3830" i="1"/>
  <c r="L3830" i="1"/>
  <c r="M3830" i="1"/>
  <c r="J3831" i="1"/>
  <c r="K3831" i="1"/>
  <c r="L3831" i="1"/>
  <c r="M3831" i="1"/>
  <c r="J3832" i="1"/>
  <c r="K3832" i="1"/>
  <c r="L3832" i="1"/>
  <c r="M3832" i="1"/>
  <c r="J3833" i="1"/>
  <c r="K3833" i="1"/>
  <c r="L3833" i="1"/>
  <c r="M3833" i="1"/>
  <c r="J3834" i="1"/>
  <c r="K3834" i="1"/>
  <c r="L3834" i="1"/>
  <c r="M3834" i="1"/>
  <c r="J3835" i="1"/>
  <c r="K3835" i="1"/>
  <c r="L3835" i="1"/>
  <c r="M3835" i="1"/>
  <c r="J3836" i="1"/>
  <c r="K3836" i="1"/>
  <c r="L3836" i="1"/>
  <c r="M3836" i="1"/>
  <c r="J3837" i="1"/>
  <c r="K3837" i="1"/>
  <c r="L3837" i="1"/>
  <c r="M3837" i="1"/>
  <c r="J3838" i="1"/>
  <c r="K3838" i="1"/>
  <c r="L3838" i="1"/>
  <c r="M3838" i="1"/>
  <c r="J3839" i="1"/>
  <c r="K3839" i="1"/>
  <c r="L3839" i="1"/>
  <c r="M3839" i="1"/>
  <c r="J3840" i="1"/>
  <c r="K3840" i="1"/>
  <c r="L3840" i="1"/>
  <c r="M3840" i="1"/>
  <c r="J3841" i="1"/>
  <c r="K3841" i="1"/>
  <c r="L3841" i="1"/>
  <c r="M3841" i="1"/>
  <c r="J3842" i="1"/>
  <c r="K3842" i="1"/>
  <c r="L3842" i="1"/>
  <c r="M3842" i="1"/>
  <c r="J3843" i="1"/>
  <c r="K3843" i="1"/>
  <c r="L3843" i="1"/>
  <c r="M3843" i="1"/>
  <c r="J3844" i="1"/>
  <c r="K3844" i="1"/>
  <c r="L3844" i="1"/>
  <c r="M3844" i="1"/>
  <c r="J3845" i="1"/>
  <c r="K3845" i="1"/>
  <c r="L3845" i="1"/>
  <c r="M3845" i="1"/>
  <c r="J3846" i="1"/>
  <c r="K3846" i="1"/>
  <c r="L3846" i="1"/>
  <c r="M3846" i="1"/>
  <c r="J3847" i="1"/>
  <c r="K3847" i="1"/>
  <c r="L3847" i="1"/>
  <c r="M3847" i="1"/>
  <c r="J3848" i="1"/>
  <c r="K3848" i="1"/>
  <c r="L3848" i="1"/>
  <c r="M3848" i="1"/>
  <c r="J3849" i="1"/>
  <c r="K3849" i="1"/>
  <c r="L3849" i="1"/>
  <c r="M3849" i="1"/>
  <c r="J3850" i="1"/>
  <c r="K3850" i="1"/>
  <c r="L3850" i="1"/>
  <c r="M3850" i="1"/>
  <c r="J3851" i="1"/>
  <c r="K3851" i="1"/>
  <c r="L3851" i="1"/>
  <c r="M3851" i="1"/>
  <c r="J3852" i="1"/>
  <c r="K3852" i="1"/>
  <c r="L3852" i="1"/>
  <c r="M3852" i="1"/>
  <c r="J3853" i="1"/>
  <c r="K3853" i="1"/>
  <c r="L3853" i="1"/>
  <c r="M3853" i="1"/>
  <c r="J3854" i="1"/>
  <c r="K3854" i="1"/>
  <c r="L3854" i="1"/>
  <c r="M3854" i="1"/>
  <c r="J3855" i="1"/>
  <c r="K3855" i="1"/>
  <c r="L3855" i="1"/>
  <c r="M3855" i="1"/>
  <c r="J3856" i="1"/>
  <c r="K3856" i="1"/>
  <c r="L3856" i="1"/>
  <c r="M3856" i="1"/>
  <c r="J3857" i="1"/>
  <c r="K3857" i="1"/>
  <c r="L3857" i="1"/>
  <c r="M3857" i="1"/>
  <c r="J3858" i="1"/>
  <c r="K3858" i="1"/>
  <c r="L3858" i="1"/>
  <c r="M3858" i="1"/>
  <c r="J3859" i="1"/>
  <c r="K3859" i="1"/>
  <c r="L3859" i="1"/>
  <c r="M3859" i="1"/>
  <c r="J3860" i="1"/>
  <c r="K3860" i="1"/>
  <c r="L3860" i="1"/>
  <c r="M3860" i="1"/>
  <c r="J3861" i="1"/>
  <c r="K3861" i="1"/>
  <c r="L3861" i="1"/>
  <c r="M3861" i="1"/>
  <c r="J3862" i="1"/>
  <c r="K3862" i="1"/>
  <c r="L3862" i="1"/>
  <c r="M3862" i="1"/>
  <c r="J3863" i="1"/>
  <c r="K3863" i="1"/>
  <c r="L3863" i="1"/>
  <c r="M3863" i="1"/>
  <c r="J3864" i="1"/>
  <c r="K3864" i="1"/>
  <c r="L3864" i="1"/>
  <c r="M3864" i="1"/>
  <c r="J3865" i="1"/>
  <c r="K3865" i="1"/>
  <c r="L3865" i="1"/>
  <c r="M3865" i="1"/>
  <c r="J3866" i="1"/>
  <c r="K3866" i="1"/>
  <c r="L3866" i="1"/>
  <c r="M3866" i="1"/>
  <c r="J3867" i="1"/>
  <c r="K3867" i="1"/>
  <c r="L3867" i="1"/>
  <c r="M3867" i="1"/>
  <c r="J3868" i="1"/>
  <c r="K3868" i="1"/>
  <c r="L3868" i="1"/>
  <c r="M3868" i="1"/>
  <c r="J3869" i="1"/>
  <c r="K3869" i="1"/>
  <c r="L3869" i="1"/>
  <c r="M3869" i="1"/>
  <c r="J3870" i="1"/>
  <c r="K3870" i="1"/>
  <c r="L3870" i="1"/>
  <c r="M3870" i="1"/>
  <c r="J3871" i="1"/>
  <c r="K3871" i="1"/>
  <c r="L3871" i="1"/>
  <c r="M3871" i="1"/>
  <c r="J3872" i="1"/>
  <c r="K3872" i="1"/>
  <c r="L3872" i="1"/>
  <c r="M3872" i="1"/>
  <c r="J3873" i="1"/>
  <c r="K3873" i="1"/>
  <c r="L3873" i="1"/>
  <c r="M3873" i="1"/>
  <c r="J3874" i="1"/>
  <c r="K3874" i="1"/>
  <c r="L3874" i="1"/>
  <c r="M3874" i="1"/>
  <c r="J3875" i="1"/>
  <c r="K3875" i="1"/>
  <c r="L3875" i="1"/>
  <c r="M3875" i="1"/>
  <c r="J3876" i="1"/>
  <c r="K3876" i="1"/>
  <c r="L3876" i="1"/>
  <c r="M3876" i="1"/>
  <c r="J3877" i="1"/>
  <c r="K3877" i="1"/>
  <c r="L3877" i="1"/>
  <c r="M3877" i="1"/>
  <c r="J3878" i="1"/>
  <c r="K3878" i="1"/>
  <c r="L3878" i="1"/>
  <c r="M3878" i="1"/>
  <c r="J3879" i="1"/>
  <c r="K3879" i="1"/>
  <c r="L3879" i="1"/>
  <c r="M3879" i="1"/>
  <c r="J3880" i="1"/>
  <c r="K3880" i="1"/>
  <c r="L3880" i="1"/>
  <c r="M3880" i="1"/>
  <c r="J3881" i="1"/>
  <c r="K3881" i="1"/>
  <c r="L3881" i="1"/>
  <c r="M3881" i="1"/>
  <c r="J3882" i="1"/>
  <c r="K3882" i="1"/>
  <c r="L3882" i="1"/>
  <c r="M3882" i="1"/>
  <c r="J3883" i="1"/>
  <c r="K3883" i="1"/>
  <c r="L3883" i="1"/>
  <c r="M3883" i="1"/>
  <c r="J3884" i="1"/>
  <c r="K3884" i="1"/>
  <c r="L3884" i="1"/>
  <c r="M3884" i="1"/>
  <c r="J3885" i="1"/>
  <c r="K3885" i="1"/>
  <c r="L3885" i="1"/>
  <c r="M3885" i="1"/>
  <c r="J3886" i="1"/>
  <c r="K3886" i="1"/>
  <c r="L3886" i="1"/>
  <c r="M3886" i="1"/>
  <c r="J3887" i="1"/>
  <c r="K3887" i="1"/>
  <c r="L3887" i="1"/>
  <c r="M3887" i="1"/>
  <c r="J3888" i="1"/>
  <c r="K3888" i="1"/>
  <c r="L3888" i="1"/>
  <c r="M3888" i="1"/>
  <c r="J3889" i="1"/>
  <c r="K3889" i="1"/>
  <c r="L3889" i="1"/>
  <c r="M3889" i="1"/>
  <c r="J3890" i="1"/>
  <c r="K3890" i="1"/>
  <c r="L3890" i="1"/>
  <c r="M3890" i="1"/>
  <c r="J3891" i="1"/>
  <c r="K3891" i="1"/>
  <c r="L3891" i="1"/>
  <c r="M3891" i="1"/>
  <c r="J3892" i="1"/>
  <c r="K3892" i="1"/>
  <c r="L3892" i="1"/>
  <c r="M3892" i="1"/>
  <c r="J3893" i="1"/>
  <c r="K3893" i="1"/>
  <c r="L3893" i="1"/>
  <c r="M3893" i="1"/>
  <c r="J3894" i="1"/>
  <c r="K3894" i="1"/>
  <c r="L3894" i="1"/>
  <c r="M3894" i="1"/>
  <c r="J3895" i="1"/>
  <c r="K3895" i="1"/>
  <c r="L3895" i="1"/>
  <c r="M3895" i="1"/>
  <c r="J3896" i="1"/>
  <c r="K3896" i="1"/>
  <c r="L3896" i="1"/>
  <c r="M3896" i="1"/>
  <c r="J3897" i="1"/>
  <c r="K3897" i="1"/>
  <c r="L3897" i="1"/>
  <c r="M3897" i="1"/>
  <c r="J3898" i="1"/>
  <c r="K3898" i="1"/>
  <c r="L3898" i="1"/>
  <c r="M3898" i="1"/>
  <c r="J3899" i="1"/>
  <c r="K3899" i="1"/>
  <c r="L3899" i="1"/>
  <c r="M3899" i="1"/>
  <c r="J3900" i="1"/>
  <c r="K3900" i="1"/>
  <c r="L3900" i="1"/>
  <c r="M3900" i="1"/>
  <c r="J3901" i="1"/>
  <c r="K3901" i="1"/>
  <c r="L3901" i="1"/>
  <c r="M3901" i="1"/>
  <c r="J3902" i="1"/>
  <c r="K3902" i="1"/>
  <c r="L3902" i="1"/>
  <c r="M3902" i="1"/>
  <c r="J3903" i="1"/>
  <c r="K3903" i="1"/>
  <c r="L3903" i="1"/>
  <c r="M3903" i="1"/>
  <c r="J3904" i="1"/>
  <c r="K3904" i="1"/>
  <c r="L3904" i="1"/>
  <c r="M3904" i="1"/>
  <c r="J3905" i="1"/>
  <c r="K3905" i="1"/>
  <c r="L3905" i="1"/>
  <c r="M3905" i="1"/>
  <c r="J3906" i="1"/>
  <c r="K3906" i="1"/>
  <c r="L3906" i="1"/>
  <c r="M3906" i="1"/>
  <c r="J3907" i="1"/>
  <c r="K3907" i="1"/>
  <c r="L3907" i="1"/>
  <c r="M3907" i="1"/>
  <c r="J3908" i="1"/>
  <c r="K3908" i="1"/>
  <c r="L3908" i="1"/>
  <c r="M3908" i="1"/>
  <c r="J3909" i="1"/>
  <c r="K3909" i="1"/>
  <c r="L3909" i="1"/>
  <c r="M3909" i="1"/>
  <c r="J3910" i="1"/>
  <c r="K3910" i="1"/>
  <c r="L3910" i="1"/>
  <c r="M3910" i="1"/>
  <c r="J3911" i="1"/>
  <c r="K3911" i="1"/>
  <c r="L3911" i="1"/>
  <c r="M3911" i="1"/>
  <c r="J3912" i="1"/>
  <c r="K3912" i="1"/>
  <c r="L3912" i="1"/>
  <c r="M3912" i="1"/>
  <c r="J3913" i="1"/>
  <c r="K3913" i="1"/>
  <c r="L3913" i="1"/>
  <c r="M3913" i="1"/>
  <c r="J3914" i="1"/>
  <c r="K3914" i="1"/>
  <c r="L3914" i="1"/>
  <c r="M3914" i="1"/>
  <c r="J3915" i="1"/>
  <c r="K3915" i="1"/>
  <c r="L3915" i="1"/>
  <c r="M3915" i="1"/>
  <c r="J3916" i="1"/>
  <c r="K3916" i="1"/>
  <c r="L3916" i="1"/>
  <c r="M3916" i="1"/>
  <c r="J3917" i="1"/>
  <c r="K3917" i="1"/>
  <c r="L3917" i="1"/>
  <c r="M3917" i="1"/>
  <c r="J3918" i="1"/>
  <c r="K3918" i="1"/>
  <c r="L3918" i="1"/>
  <c r="M3918" i="1"/>
  <c r="J3919" i="1"/>
  <c r="K3919" i="1"/>
  <c r="L3919" i="1"/>
  <c r="M3919" i="1"/>
  <c r="J3920" i="1"/>
  <c r="K3920" i="1"/>
  <c r="L3920" i="1"/>
  <c r="M3920" i="1"/>
  <c r="J3921" i="1"/>
  <c r="K3921" i="1"/>
  <c r="L3921" i="1"/>
  <c r="M3921" i="1"/>
  <c r="J3922" i="1"/>
  <c r="K3922" i="1"/>
  <c r="L3922" i="1"/>
  <c r="M3922" i="1"/>
  <c r="J3923" i="1"/>
  <c r="K3923" i="1"/>
  <c r="L3923" i="1"/>
  <c r="M3923" i="1"/>
  <c r="J3924" i="1"/>
  <c r="K3924" i="1"/>
  <c r="L3924" i="1"/>
  <c r="M3924" i="1"/>
  <c r="J3925" i="1"/>
  <c r="K3925" i="1"/>
  <c r="L3925" i="1"/>
  <c r="M3925" i="1"/>
  <c r="J3926" i="1"/>
  <c r="K3926" i="1"/>
  <c r="L3926" i="1"/>
  <c r="M3926" i="1"/>
  <c r="J3927" i="1"/>
  <c r="K3927" i="1"/>
  <c r="L3927" i="1"/>
  <c r="M3927" i="1"/>
  <c r="J3928" i="1"/>
  <c r="K3928" i="1"/>
  <c r="L3928" i="1"/>
  <c r="M3928" i="1"/>
  <c r="J3929" i="1"/>
  <c r="K3929" i="1"/>
  <c r="L3929" i="1"/>
  <c r="M3929" i="1"/>
  <c r="J3930" i="1"/>
  <c r="K3930" i="1"/>
  <c r="L3930" i="1"/>
  <c r="M3930" i="1"/>
  <c r="J3931" i="1"/>
  <c r="K3931" i="1"/>
  <c r="L3931" i="1"/>
  <c r="M3931" i="1"/>
  <c r="J3932" i="1"/>
  <c r="K3932" i="1"/>
  <c r="L3932" i="1"/>
  <c r="M3932" i="1"/>
  <c r="J3933" i="1"/>
  <c r="K3933" i="1"/>
  <c r="L3933" i="1"/>
  <c r="M3933" i="1"/>
  <c r="J3934" i="1"/>
  <c r="K3934" i="1"/>
  <c r="L3934" i="1"/>
  <c r="M3934" i="1"/>
  <c r="J3935" i="1"/>
  <c r="K3935" i="1"/>
  <c r="L3935" i="1"/>
  <c r="M3935" i="1"/>
  <c r="J3936" i="1"/>
  <c r="K3936" i="1"/>
  <c r="L3936" i="1"/>
  <c r="M3936" i="1"/>
  <c r="J3937" i="1"/>
  <c r="K3937" i="1"/>
  <c r="L3937" i="1"/>
  <c r="M3937" i="1"/>
  <c r="J3938" i="1"/>
  <c r="K3938" i="1"/>
  <c r="L3938" i="1"/>
  <c r="M3938" i="1"/>
  <c r="J3939" i="1"/>
  <c r="K3939" i="1"/>
  <c r="L3939" i="1"/>
  <c r="M3939" i="1"/>
  <c r="J3940" i="1"/>
  <c r="K3940" i="1"/>
  <c r="L3940" i="1"/>
  <c r="M3940" i="1"/>
  <c r="J3941" i="1"/>
  <c r="K3941" i="1"/>
  <c r="L3941" i="1"/>
  <c r="M3941" i="1"/>
  <c r="J3942" i="1"/>
  <c r="K3942" i="1"/>
  <c r="L3942" i="1"/>
  <c r="M3942" i="1"/>
  <c r="J3943" i="1"/>
  <c r="K3943" i="1"/>
  <c r="L3943" i="1"/>
  <c r="M3943" i="1"/>
  <c r="J3944" i="1"/>
  <c r="K3944" i="1"/>
  <c r="L3944" i="1"/>
  <c r="M3944" i="1"/>
  <c r="J3945" i="1"/>
  <c r="K3945" i="1"/>
  <c r="L3945" i="1"/>
  <c r="M3945" i="1"/>
  <c r="J3946" i="1"/>
  <c r="K3946" i="1"/>
  <c r="L3946" i="1"/>
  <c r="M3946" i="1"/>
  <c r="J3947" i="1"/>
  <c r="K3947" i="1"/>
  <c r="L3947" i="1"/>
  <c r="M3947" i="1"/>
  <c r="J3948" i="1"/>
  <c r="K3948" i="1"/>
  <c r="L3948" i="1"/>
  <c r="M3948" i="1"/>
  <c r="J3949" i="1"/>
  <c r="K3949" i="1"/>
  <c r="L3949" i="1"/>
  <c r="M3949" i="1"/>
  <c r="J3950" i="1"/>
  <c r="K3950" i="1"/>
  <c r="L3950" i="1"/>
  <c r="M3950" i="1"/>
  <c r="J3951" i="1"/>
  <c r="K3951" i="1"/>
  <c r="L3951" i="1"/>
  <c r="M3951" i="1"/>
  <c r="J3952" i="1"/>
  <c r="K3952" i="1"/>
  <c r="L3952" i="1"/>
  <c r="M3952" i="1"/>
  <c r="J3953" i="1"/>
  <c r="K3953" i="1"/>
  <c r="L3953" i="1"/>
  <c r="M3953" i="1"/>
  <c r="J3954" i="1"/>
  <c r="K3954" i="1"/>
  <c r="L3954" i="1"/>
  <c r="M3954" i="1"/>
  <c r="J3955" i="1"/>
  <c r="K3955" i="1"/>
  <c r="L3955" i="1"/>
  <c r="M3955" i="1"/>
  <c r="J3956" i="1"/>
  <c r="K3956" i="1"/>
  <c r="L3956" i="1"/>
  <c r="M3956" i="1"/>
  <c r="J3957" i="1"/>
  <c r="K3957" i="1"/>
  <c r="L3957" i="1"/>
  <c r="M3957" i="1"/>
  <c r="J3958" i="1"/>
  <c r="K3958" i="1"/>
  <c r="L3958" i="1"/>
  <c r="M3958" i="1"/>
  <c r="J3959" i="1"/>
  <c r="K3959" i="1"/>
  <c r="L3959" i="1"/>
  <c r="M3959" i="1"/>
  <c r="J3960" i="1"/>
  <c r="K3960" i="1"/>
  <c r="L3960" i="1"/>
  <c r="M3960" i="1"/>
  <c r="J3961" i="1"/>
  <c r="K3961" i="1"/>
  <c r="L3961" i="1"/>
  <c r="M3961" i="1"/>
  <c r="J3962" i="1"/>
  <c r="K3962" i="1"/>
  <c r="L3962" i="1"/>
  <c r="M3962" i="1"/>
  <c r="J3963" i="1"/>
  <c r="K3963" i="1"/>
  <c r="L3963" i="1"/>
  <c r="M3963" i="1"/>
  <c r="J3964" i="1"/>
  <c r="K3964" i="1"/>
  <c r="L3964" i="1"/>
  <c r="M3964" i="1"/>
  <c r="J3965" i="1"/>
  <c r="K3965" i="1"/>
  <c r="L3965" i="1"/>
  <c r="M3965" i="1"/>
  <c r="J3966" i="1"/>
  <c r="K3966" i="1"/>
  <c r="L3966" i="1"/>
  <c r="M3966" i="1"/>
  <c r="J3967" i="1"/>
  <c r="K3967" i="1"/>
  <c r="L3967" i="1"/>
  <c r="M3967" i="1"/>
  <c r="J3968" i="1"/>
  <c r="K3968" i="1"/>
  <c r="L3968" i="1"/>
  <c r="M3968" i="1"/>
  <c r="J3969" i="1"/>
  <c r="K3969" i="1"/>
  <c r="L3969" i="1"/>
  <c r="M3969" i="1"/>
  <c r="J3970" i="1"/>
  <c r="K3970" i="1"/>
  <c r="L3970" i="1"/>
  <c r="M3970" i="1"/>
  <c r="J3971" i="1"/>
  <c r="K3971" i="1"/>
  <c r="L3971" i="1"/>
  <c r="M3971" i="1"/>
  <c r="J3972" i="1"/>
  <c r="K3972" i="1"/>
  <c r="L3972" i="1"/>
  <c r="M3972" i="1"/>
  <c r="J3973" i="1"/>
  <c r="K3973" i="1"/>
  <c r="L3973" i="1"/>
  <c r="M3973" i="1"/>
  <c r="J3974" i="1"/>
  <c r="K3974" i="1"/>
  <c r="L3974" i="1"/>
  <c r="M3974" i="1"/>
  <c r="J3975" i="1"/>
  <c r="K3975" i="1"/>
  <c r="L3975" i="1"/>
  <c r="M3975" i="1"/>
  <c r="J3976" i="1"/>
  <c r="K3976" i="1"/>
  <c r="L3976" i="1"/>
  <c r="M3976" i="1"/>
  <c r="J3977" i="1"/>
  <c r="K3977" i="1"/>
  <c r="L3977" i="1"/>
  <c r="M3977" i="1"/>
  <c r="J3978" i="1"/>
  <c r="K3978" i="1"/>
  <c r="L3978" i="1"/>
  <c r="M3978" i="1"/>
  <c r="J3979" i="1"/>
  <c r="K3979" i="1"/>
  <c r="L3979" i="1"/>
  <c r="M3979" i="1"/>
  <c r="J3980" i="1"/>
  <c r="K3980" i="1"/>
  <c r="L3980" i="1"/>
  <c r="M3980" i="1"/>
  <c r="J3981" i="1"/>
  <c r="K3981" i="1"/>
  <c r="L3981" i="1"/>
  <c r="M3981" i="1"/>
  <c r="J3982" i="1"/>
  <c r="K3982" i="1"/>
  <c r="L3982" i="1"/>
  <c r="M3982" i="1"/>
  <c r="J3983" i="1"/>
  <c r="K3983" i="1"/>
  <c r="L3983" i="1"/>
  <c r="M3983" i="1"/>
  <c r="J3984" i="1"/>
  <c r="K3984" i="1"/>
  <c r="L3984" i="1"/>
  <c r="M3984" i="1"/>
  <c r="J3985" i="1"/>
  <c r="K3985" i="1"/>
  <c r="L3985" i="1"/>
  <c r="M3985" i="1"/>
  <c r="J3986" i="1"/>
  <c r="K3986" i="1"/>
  <c r="L3986" i="1"/>
  <c r="M3986" i="1"/>
  <c r="J3987" i="1"/>
  <c r="K3987" i="1"/>
  <c r="L3987" i="1"/>
  <c r="M3987" i="1"/>
  <c r="J3988" i="1"/>
  <c r="K3988" i="1"/>
  <c r="L3988" i="1"/>
  <c r="M3988" i="1"/>
  <c r="J3989" i="1"/>
  <c r="K3989" i="1"/>
  <c r="L3989" i="1"/>
  <c r="M3989" i="1"/>
  <c r="J3990" i="1"/>
  <c r="K3990" i="1"/>
  <c r="L3990" i="1"/>
  <c r="M3990" i="1"/>
  <c r="J3991" i="1"/>
  <c r="K3991" i="1"/>
  <c r="L3991" i="1"/>
  <c r="M3991" i="1"/>
  <c r="J3992" i="1"/>
  <c r="K3992" i="1"/>
  <c r="L3992" i="1"/>
  <c r="M3992" i="1"/>
  <c r="J3993" i="1"/>
  <c r="K3993" i="1"/>
  <c r="L3993" i="1"/>
  <c r="M3993" i="1"/>
  <c r="J3994" i="1"/>
  <c r="K3994" i="1"/>
  <c r="L3994" i="1"/>
  <c r="M3994" i="1"/>
  <c r="J3995" i="1"/>
  <c r="K3995" i="1"/>
  <c r="L3995" i="1"/>
  <c r="M3995" i="1"/>
  <c r="J3996" i="1"/>
  <c r="K3996" i="1"/>
  <c r="L3996" i="1"/>
  <c r="M3996" i="1"/>
  <c r="J3997" i="1"/>
  <c r="K3997" i="1"/>
  <c r="L3997" i="1"/>
  <c r="M3997" i="1"/>
  <c r="J3998" i="1"/>
  <c r="K3998" i="1"/>
  <c r="L3998" i="1"/>
  <c r="M3998" i="1"/>
  <c r="J3999" i="1"/>
  <c r="K3999" i="1"/>
  <c r="L3999" i="1"/>
  <c r="M3999" i="1"/>
  <c r="J4000" i="1"/>
  <c r="K4000" i="1"/>
  <c r="L4000" i="1"/>
  <c r="M4000" i="1"/>
  <c r="J4001" i="1"/>
  <c r="K4001" i="1"/>
  <c r="L4001" i="1"/>
  <c r="M4001" i="1"/>
  <c r="J4002" i="1"/>
  <c r="K4002" i="1"/>
  <c r="L4002" i="1"/>
  <c r="M4002" i="1"/>
  <c r="J4003" i="1"/>
  <c r="K4003" i="1"/>
  <c r="L4003" i="1"/>
  <c r="M4003" i="1"/>
  <c r="J4004" i="1"/>
  <c r="K4004" i="1"/>
  <c r="L4004" i="1"/>
  <c r="M4004" i="1"/>
  <c r="J4005" i="1"/>
  <c r="K4005" i="1"/>
  <c r="L4005" i="1"/>
  <c r="M4005" i="1"/>
  <c r="J4006" i="1"/>
  <c r="K4006" i="1"/>
  <c r="L4006" i="1"/>
  <c r="M4006" i="1"/>
  <c r="J4007" i="1"/>
  <c r="K4007" i="1"/>
  <c r="L4007" i="1"/>
  <c r="M4007" i="1"/>
  <c r="J4008" i="1"/>
  <c r="K4008" i="1"/>
  <c r="L4008" i="1"/>
  <c r="M4008" i="1"/>
  <c r="J4009" i="1"/>
  <c r="K4009" i="1"/>
  <c r="L4009" i="1"/>
  <c r="M4009" i="1"/>
  <c r="J4010" i="1"/>
  <c r="K4010" i="1"/>
  <c r="L4010" i="1"/>
  <c r="M4010" i="1"/>
  <c r="J4011" i="1"/>
  <c r="K4011" i="1"/>
  <c r="L4011" i="1"/>
  <c r="M4011" i="1"/>
  <c r="J4012" i="1"/>
  <c r="K4012" i="1"/>
  <c r="L4012" i="1"/>
  <c r="M4012" i="1"/>
  <c r="J4013" i="1"/>
  <c r="K4013" i="1"/>
  <c r="L4013" i="1"/>
  <c r="M4013" i="1"/>
  <c r="J4014" i="1"/>
  <c r="K4014" i="1"/>
  <c r="L4014" i="1"/>
  <c r="M4014" i="1"/>
  <c r="J4015" i="1"/>
  <c r="K4015" i="1"/>
  <c r="L4015" i="1"/>
  <c r="M4015" i="1"/>
  <c r="J4016" i="1"/>
  <c r="K4016" i="1"/>
  <c r="L4016" i="1"/>
  <c r="M4016" i="1"/>
  <c r="J4017" i="1"/>
  <c r="K4017" i="1"/>
  <c r="L4017" i="1"/>
  <c r="M4017" i="1"/>
  <c r="J4018" i="1"/>
  <c r="K4018" i="1"/>
  <c r="L4018" i="1"/>
  <c r="M4018" i="1"/>
  <c r="J4019" i="1"/>
  <c r="K4019" i="1"/>
  <c r="L4019" i="1"/>
  <c r="M4019" i="1"/>
  <c r="J4020" i="1"/>
  <c r="K4020" i="1"/>
  <c r="L4020" i="1"/>
  <c r="M4020" i="1"/>
  <c r="J4021" i="1"/>
  <c r="K4021" i="1"/>
  <c r="L4021" i="1"/>
  <c r="M4021" i="1"/>
  <c r="J4022" i="1"/>
  <c r="K4022" i="1"/>
  <c r="L4022" i="1"/>
  <c r="M4022" i="1"/>
  <c r="J4023" i="1"/>
  <c r="K4023" i="1"/>
  <c r="L4023" i="1"/>
  <c r="M4023" i="1"/>
  <c r="J4024" i="1"/>
  <c r="K4024" i="1"/>
  <c r="L4024" i="1"/>
  <c r="M4024" i="1"/>
  <c r="J4025" i="1"/>
  <c r="K4025" i="1"/>
  <c r="L4025" i="1"/>
  <c r="M4025" i="1"/>
  <c r="J4026" i="1"/>
  <c r="K4026" i="1"/>
  <c r="L4026" i="1"/>
  <c r="M4026" i="1"/>
  <c r="J4027" i="1"/>
  <c r="K4027" i="1"/>
  <c r="L4027" i="1"/>
  <c r="M4027" i="1"/>
  <c r="J4028" i="1"/>
  <c r="K4028" i="1"/>
  <c r="L4028" i="1"/>
  <c r="M4028" i="1"/>
  <c r="J4029" i="1"/>
  <c r="K4029" i="1"/>
  <c r="L4029" i="1"/>
  <c r="M4029" i="1"/>
  <c r="J4030" i="1"/>
  <c r="K4030" i="1"/>
  <c r="L4030" i="1"/>
  <c r="M4030" i="1"/>
  <c r="J4031" i="1"/>
  <c r="K4031" i="1"/>
  <c r="L4031" i="1"/>
  <c r="M4031" i="1"/>
  <c r="J4032" i="1"/>
  <c r="K4032" i="1"/>
  <c r="L4032" i="1"/>
  <c r="M4032" i="1"/>
  <c r="J4033" i="1"/>
  <c r="K4033" i="1"/>
  <c r="L4033" i="1"/>
  <c r="M4033" i="1"/>
  <c r="J4034" i="1"/>
  <c r="K4034" i="1"/>
  <c r="L4034" i="1"/>
  <c r="M4034" i="1"/>
  <c r="J4035" i="1"/>
  <c r="K4035" i="1"/>
  <c r="L4035" i="1"/>
  <c r="M4035" i="1"/>
  <c r="J4036" i="1"/>
  <c r="K4036" i="1"/>
  <c r="L4036" i="1"/>
  <c r="M4036" i="1"/>
  <c r="J4037" i="1"/>
  <c r="K4037" i="1"/>
  <c r="L4037" i="1"/>
  <c r="M4037" i="1"/>
  <c r="J4038" i="1"/>
  <c r="K4038" i="1"/>
  <c r="L4038" i="1"/>
  <c r="M4038" i="1"/>
  <c r="J4039" i="1"/>
  <c r="K4039" i="1"/>
  <c r="L4039" i="1"/>
  <c r="M4039" i="1"/>
  <c r="J4040" i="1"/>
  <c r="K4040" i="1"/>
  <c r="L4040" i="1"/>
  <c r="M4040" i="1"/>
  <c r="J4041" i="1"/>
  <c r="K4041" i="1"/>
  <c r="L4041" i="1"/>
  <c r="M4041" i="1"/>
  <c r="J4042" i="1"/>
  <c r="K4042" i="1"/>
  <c r="L4042" i="1"/>
  <c r="M4042" i="1"/>
  <c r="J4043" i="1"/>
  <c r="K4043" i="1"/>
  <c r="L4043" i="1"/>
  <c r="M4043" i="1"/>
  <c r="J4044" i="1"/>
  <c r="K4044" i="1"/>
  <c r="L4044" i="1"/>
  <c r="M4044" i="1"/>
  <c r="J4045" i="1"/>
  <c r="K4045" i="1"/>
  <c r="L4045" i="1"/>
  <c r="M4045" i="1"/>
  <c r="J4046" i="1"/>
  <c r="K4046" i="1"/>
  <c r="L4046" i="1"/>
  <c r="M4046" i="1"/>
  <c r="J4047" i="1"/>
  <c r="K4047" i="1"/>
  <c r="L4047" i="1"/>
  <c r="M4047" i="1"/>
  <c r="J4048" i="1"/>
  <c r="K4048" i="1"/>
  <c r="L4048" i="1"/>
  <c r="M4048" i="1"/>
  <c r="J4049" i="1"/>
  <c r="K4049" i="1"/>
  <c r="L4049" i="1"/>
  <c r="M4049" i="1"/>
  <c r="J4050" i="1"/>
  <c r="K4050" i="1"/>
  <c r="L4050" i="1"/>
  <c r="M4050" i="1"/>
  <c r="J4051" i="1"/>
  <c r="K4051" i="1"/>
  <c r="L4051" i="1"/>
  <c r="M4051" i="1"/>
  <c r="J4052" i="1"/>
  <c r="K4052" i="1"/>
  <c r="L4052" i="1"/>
  <c r="M4052" i="1"/>
  <c r="J4053" i="1"/>
  <c r="K4053" i="1"/>
  <c r="L4053" i="1"/>
  <c r="M4053" i="1"/>
  <c r="J4054" i="1"/>
  <c r="K4054" i="1"/>
  <c r="L4054" i="1"/>
  <c r="M4054" i="1"/>
  <c r="J4055" i="1"/>
  <c r="K4055" i="1"/>
  <c r="L4055" i="1"/>
  <c r="M4055" i="1"/>
  <c r="J4056" i="1"/>
  <c r="K4056" i="1"/>
  <c r="L4056" i="1"/>
  <c r="M4056" i="1"/>
  <c r="J4057" i="1"/>
  <c r="K4057" i="1"/>
  <c r="L4057" i="1"/>
  <c r="M4057" i="1"/>
  <c r="J4058" i="1"/>
  <c r="K4058" i="1"/>
  <c r="L4058" i="1"/>
  <c r="M4058" i="1"/>
  <c r="J4059" i="1"/>
  <c r="K4059" i="1"/>
  <c r="L4059" i="1"/>
  <c r="M4059" i="1"/>
  <c r="J4060" i="1"/>
  <c r="K4060" i="1"/>
  <c r="L4060" i="1"/>
  <c r="M4060" i="1"/>
  <c r="J4061" i="1"/>
  <c r="K4061" i="1"/>
  <c r="L4061" i="1"/>
  <c r="M4061" i="1"/>
  <c r="J4062" i="1"/>
  <c r="K4062" i="1"/>
  <c r="L4062" i="1"/>
  <c r="M4062" i="1"/>
  <c r="J4063" i="1"/>
  <c r="K4063" i="1"/>
  <c r="L4063" i="1"/>
  <c r="M4063" i="1"/>
  <c r="J4064" i="1"/>
  <c r="K4064" i="1"/>
  <c r="L4064" i="1"/>
  <c r="M4064" i="1"/>
  <c r="J4065" i="1"/>
  <c r="K4065" i="1"/>
  <c r="L4065" i="1"/>
  <c r="M4065" i="1"/>
  <c r="J4066" i="1"/>
  <c r="K4066" i="1"/>
  <c r="L4066" i="1"/>
  <c r="M4066" i="1"/>
  <c r="J4067" i="1"/>
  <c r="K4067" i="1"/>
  <c r="L4067" i="1"/>
  <c r="M4067" i="1"/>
  <c r="J4068" i="1"/>
  <c r="K4068" i="1"/>
  <c r="L4068" i="1"/>
  <c r="M4068" i="1"/>
  <c r="J4069" i="1"/>
  <c r="K4069" i="1"/>
  <c r="L4069" i="1"/>
  <c r="M4069" i="1"/>
  <c r="J4070" i="1"/>
  <c r="K4070" i="1"/>
  <c r="L4070" i="1"/>
  <c r="M4070" i="1"/>
  <c r="J4071" i="1"/>
  <c r="K4071" i="1"/>
  <c r="L4071" i="1"/>
  <c r="M4071" i="1"/>
  <c r="J4072" i="1"/>
  <c r="K4072" i="1"/>
  <c r="L4072" i="1"/>
  <c r="M4072" i="1"/>
  <c r="J4073" i="1"/>
  <c r="K4073" i="1"/>
  <c r="L4073" i="1"/>
  <c r="M4073" i="1"/>
  <c r="J4074" i="1"/>
  <c r="K4074" i="1"/>
  <c r="L4074" i="1"/>
  <c r="M4074" i="1"/>
  <c r="J4075" i="1"/>
  <c r="K4075" i="1"/>
  <c r="L4075" i="1"/>
  <c r="M4075" i="1"/>
  <c r="J4076" i="1"/>
  <c r="K4076" i="1"/>
  <c r="L4076" i="1"/>
  <c r="M4076" i="1"/>
  <c r="J4077" i="1"/>
  <c r="K4077" i="1"/>
  <c r="L4077" i="1"/>
  <c r="M4077" i="1"/>
  <c r="J4078" i="1"/>
  <c r="K4078" i="1"/>
  <c r="L4078" i="1"/>
  <c r="M4078" i="1"/>
  <c r="J4079" i="1"/>
  <c r="K4079" i="1"/>
  <c r="L4079" i="1"/>
  <c r="M4079" i="1"/>
  <c r="J4080" i="1"/>
  <c r="K4080" i="1"/>
  <c r="L4080" i="1"/>
  <c r="M4080" i="1"/>
  <c r="J4081" i="1"/>
  <c r="K4081" i="1"/>
  <c r="L4081" i="1"/>
  <c r="M4081" i="1"/>
  <c r="J4082" i="1"/>
  <c r="K4082" i="1"/>
  <c r="L4082" i="1"/>
  <c r="M4082" i="1"/>
  <c r="J4083" i="1"/>
  <c r="K4083" i="1"/>
  <c r="L4083" i="1"/>
  <c r="M4083" i="1"/>
  <c r="J4084" i="1"/>
  <c r="K4084" i="1"/>
  <c r="L4084" i="1"/>
  <c r="M4084" i="1"/>
  <c r="J4085" i="1"/>
  <c r="K4085" i="1"/>
  <c r="L4085" i="1"/>
  <c r="M4085" i="1"/>
  <c r="J4086" i="1"/>
  <c r="K4086" i="1"/>
  <c r="L4086" i="1"/>
  <c r="M4086" i="1"/>
  <c r="J4087" i="1"/>
  <c r="K4087" i="1"/>
  <c r="L4087" i="1"/>
  <c r="M4087" i="1"/>
  <c r="J4088" i="1"/>
  <c r="K4088" i="1"/>
  <c r="L4088" i="1"/>
  <c r="M4088" i="1"/>
  <c r="J4089" i="1"/>
  <c r="K4089" i="1"/>
  <c r="L4089" i="1"/>
  <c r="M4089" i="1"/>
  <c r="J4090" i="1"/>
  <c r="K4090" i="1"/>
  <c r="L4090" i="1"/>
  <c r="M4090" i="1"/>
  <c r="J4091" i="1"/>
  <c r="K4091" i="1"/>
  <c r="L4091" i="1"/>
  <c r="M4091" i="1"/>
  <c r="J4092" i="1"/>
  <c r="K4092" i="1"/>
  <c r="L4092" i="1"/>
  <c r="M4092" i="1"/>
  <c r="J4093" i="1"/>
  <c r="K4093" i="1"/>
  <c r="L4093" i="1"/>
  <c r="M4093" i="1"/>
  <c r="J4094" i="1"/>
  <c r="K4094" i="1"/>
  <c r="L4094" i="1"/>
  <c r="M4094" i="1"/>
  <c r="J4095" i="1"/>
  <c r="K4095" i="1"/>
  <c r="L4095" i="1"/>
  <c r="M4095" i="1"/>
  <c r="J4096" i="1"/>
  <c r="K4096" i="1"/>
  <c r="L4096" i="1"/>
  <c r="M4096" i="1"/>
  <c r="J4097" i="1"/>
  <c r="K4097" i="1"/>
  <c r="L4097" i="1"/>
  <c r="M4097" i="1"/>
  <c r="J4098" i="1"/>
  <c r="K4098" i="1"/>
  <c r="L4098" i="1"/>
  <c r="M4098" i="1"/>
  <c r="J4099" i="1"/>
  <c r="K4099" i="1"/>
  <c r="L4099" i="1"/>
  <c r="M4099" i="1"/>
  <c r="J4100" i="1"/>
  <c r="K4100" i="1"/>
  <c r="L4100" i="1"/>
  <c r="M4100" i="1"/>
  <c r="J4101" i="1"/>
  <c r="K4101" i="1"/>
  <c r="L4101" i="1"/>
  <c r="M4101" i="1"/>
  <c r="J4102" i="1"/>
  <c r="K4102" i="1"/>
  <c r="L4102" i="1"/>
  <c r="M4102" i="1"/>
  <c r="J4103" i="1"/>
  <c r="K4103" i="1"/>
  <c r="L4103" i="1"/>
  <c r="M4103" i="1"/>
  <c r="J4104" i="1"/>
  <c r="K4104" i="1"/>
  <c r="L4104" i="1"/>
  <c r="M4104" i="1"/>
  <c r="J4105" i="1"/>
  <c r="K4105" i="1"/>
  <c r="L4105" i="1"/>
  <c r="M4105" i="1"/>
  <c r="J4106" i="1"/>
  <c r="K4106" i="1"/>
  <c r="L4106" i="1"/>
  <c r="M4106" i="1"/>
  <c r="J4107" i="1"/>
  <c r="K4107" i="1"/>
  <c r="L4107" i="1"/>
  <c r="M4107" i="1"/>
  <c r="J4108" i="1"/>
  <c r="K4108" i="1"/>
  <c r="L4108" i="1"/>
  <c r="M4108" i="1"/>
  <c r="J4109" i="1"/>
  <c r="K4109" i="1"/>
  <c r="L4109" i="1"/>
  <c r="M4109" i="1"/>
  <c r="J4110" i="1"/>
  <c r="K4110" i="1"/>
  <c r="L4110" i="1"/>
  <c r="M4110" i="1"/>
  <c r="J4111" i="1"/>
  <c r="K4111" i="1"/>
  <c r="L4111" i="1"/>
  <c r="M4111" i="1"/>
  <c r="J4112" i="1"/>
  <c r="K4112" i="1"/>
  <c r="L4112" i="1"/>
  <c r="M4112" i="1"/>
  <c r="J4113" i="1"/>
  <c r="K4113" i="1"/>
  <c r="L4113" i="1"/>
  <c r="M4113" i="1"/>
  <c r="J4114" i="1"/>
  <c r="K4114" i="1"/>
  <c r="L4114" i="1"/>
  <c r="M4114" i="1"/>
  <c r="J4115" i="1"/>
  <c r="K4115" i="1"/>
  <c r="L4115" i="1"/>
  <c r="M4115" i="1"/>
  <c r="J4116" i="1"/>
  <c r="K4116" i="1"/>
  <c r="L4116" i="1"/>
  <c r="M4116" i="1"/>
  <c r="J4117" i="1"/>
  <c r="K4117" i="1"/>
  <c r="L4117" i="1"/>
  <c r="M4117" i="1"/>
  <c r="J4118" i="1"/>
  <c r="K4118" i="1"/>
  <c r="L4118" i="1"/>
  <c r="M4118" i="1"/>
  <c r="J4119" i="1"/>
  <c r="K4119" i="1"/>
  <c r="L4119" i="1"/>
  <c r="M4119" i="1"/>
  <c r="J4120" i="1"/>
  <c r="K4120" i="1"/>
  <c r="L4120" i="1"/>
  <c r="M4120" i="1"/>
  <c r="J4121" i="1"/>
  <c r="K4121" i="1"/>
  <c r="L4121" i="1"/>
  <c r="M4121" i="1"/>
  <c r="J4122" i="1"/>
  <c r="K4122" i="1"/>
  <c r="L4122" i="1"/>
  <c r="M4122" i="1"/>
  <c r="J4123" i="1"/>
  <c r="K4123" i="1"/>
  <c r="L4123" i="1"/>
  <c r="M4123" i="1"/>
  <c r="J4124" i="1"/>
  <c r="K4124" i="1"/>
  <c r="L4124" i="1"/>
  <c r="M4124" i="1"/>
  <c r="J4125" i="1"/>
  <c r="K4125" i="1"/>
  <c r="L4125" i="1"/>
  <c r="M4125" i="1"/>
  <c r="J4126" i="1"/>
  <c r="K4126" i="1"/>
  <c r="L4126" i="1"/>
  <c r="M4126" i="1"/>
  <c r="J4127" i="1"/>
  <c r="K4127" i="1"/>
  <c r="L4127" i="1"/>
  <c r="M4127" i="1"/>
  <c r="J4128" i="1"/>
  <c r="K4128" i="1"/>
  <c r="L4128" i="1"/>
  <c r="M4128" i="1"/>
  <c r="J4129" i="1"/>
  <c r="K4129" i="1"/>
  <c r="L4129" i="1"/>
  <c r="M4129" i="1"/>
  <c r="J4130" i="1"/>
  <c r="K4130" i="1"/>
  <c r="L4130" i="1"/>
  <c r="M4130" i="1"/>
  <c r="J4131" i="1"/>
  <c r="K4131" i="1"/>
  <c r="L4131" i="1"/>
  <c r="M4131" i="1"/>
  <c r="J4132" i="1"/>
  <c r="K4132" i="1"/>
  <c r="L4132" i="1"/>
  <c r="M4132" i="1"/>
  <c r="J4133" i="1"/>
  <c r="K4133" i="1"/>
  <c r="L4133" i="1"/>
  <c r="M4133" i="1"/>
  <c r="J4134" i="1"/>
  <c r="K4134" i="1"/>
  <c r="L4134" i="1"/>
  <c r="M4134" i="1"/>
  <c r="J4135" i="1"/>
  <c r="K4135" i="1"/>
  <c r="L4135" i="1"/>
  <c r="M4135" i="1"/>
  <c r="J4136" i="1"/>
  <c r="K4136" i="1"/>
  <c r="L4136" i="1"/>
  <c r="M4136" i="1"/>
  <c r="J4137" i="1"/>
  <c r="K4137" i="1"/>
  <c r="L4137" i="1"/>
  <c r="M4137" i="1"/>
  <c r="J4138" i="1"/>
  <c r="K4138" i="1"/>
  <c r="L4138" i="1"/>
  <c r="M4138" i="1"/>
  <c r="J4139" i="1"/>
  <c r="K4139" i="1"/>
  <c r="L4139" i="1"/>
  <c r="M4139" i="1"/>
  <c r="J4140" i="1"/>
  <c r="K4140" i="1"/>
  <c r="L4140" i="1"/>
  <c r="M4140" i="1"/>
  <c r="J4141" i="1"/>
  <c r="K4141" i="1"/>
  <c r="L4141" i="1"/>
  <c r="M4141" i="1"/>
  <c r="J4142" i="1"/>
  <c r="K4142" i="1"/>
  <c r="L4142" i="1"/>
  <c r="M4142" i="1"/>
  <c r="J4143" i="1"/>
  <c r="K4143" i="1"/>
  <c r="L4143" i="1"/>
  <c r="M4143" i="1"/>
  <c r="J4144" i="1"/>
  <c r="K4144" i="1"/>
  <c r="L4144" i="1"/>
  <c r="M4144" i="1"/>
  <c r="J4145" i="1"/>
  <c r="K4145" i="1"/>
  <c r="L4145" i="1"/>
  <c r="M4145" i="1"/>
  <c r="J4146" i="1"/>
  <c r="K4146" i="1"/>
  <c r="L4146" i="1"/>
  <c r="M4146" i="1"/>
  <c r="J4147" i="1"/>
  <c r="K4147" i="1"/>
  <c r="L4147" i="1"/>
  <c r="M4147" i="1"/>
  <c r="J4148" i="1"/>
  <c r="K4148" i="1"/>
  <c r="L4148" i="1"/>
  <c r="M4148" i="1"/>
  <c r="J4149" i="1"/>
  <c r="K4149" i="1"/>
  <c r="L4149" i="1"/>
  <c r="M4149" i="1"/>
  <c r="J4150" i="1"/>
  <c r="K4150" i="1"/>
  <c r="L4150" i="1"/>
  <c r="M4150" i="1"/>
  <c r="J4151" i="1"/>
  <c r="K4151" i="1"/>
  <c r="L4151" i="1"/>
  <c r="M4151" i="1"/>
  <c r="J4152" i="1"/>
  <c r="K4152" i="1"/>
  <c r="L4152" i="1"/>
  <c r="M4152" i="1"/>
  <c r="J4153" i="1"/>
  <c r="K4153" i="1"/>
  <c r="L4153" i="1"/>
  <c r="M4153" i="1"/>
  <c r="J4154" i="1"/>
  <c r="K4154" i="1"/>
  <c r="L4154" i="1"/>
  <c r="M4154" i="1"/>
  <c r="J4155" i="1"/>
  <c r="K4155" i="1"/>
  <c r="L4155" i="1"/>
  <c r="M4155" i="1"/>
  <c r="J4156" i="1"/>
  <c r="K4156" i="1"/>
  <c r="L4156" i="1"/>
  <c r="M4156" i="1"/>
  <c r="J4157" i="1"/>
  <c r="K4157" i="1"/>
  <c r="L4157" i="1"/>
  <c r="M4157" i="1"/>
  <c r="J4158" i="1"/>
  <c r="K4158" i="1"/>
  <c r="L4158" i="1"/>
  <c r="M4158" i="1"/>
  <c r="J4159" i="1"/>
  <c r="K4159" i="1"/>
  <c r="L4159" i="1"/>
  <c r="M4159" i="1"/>
  <c r="J4160" i="1"/>
  <c r="K4160" i="1"/>
  <c r="L4160" i="1"/>
  <c r="M4160" i="1"/>
  <c r="J4161" i="1"/>
  <c r="K4161" i="1"/>
  <c r="L4161" i="1"/>
  <c r="M4161" i="1"/>
  <c r="J4162" i="1"/>
  <c r="K4162" i="1"/>
  <c r="L4162" i="1"/>
  <c r="M4162" i="1"/>
  <c r="J4163" i="1"/>
  <c r="K4163" i="1"/>
  <c r="L4163" i="1"/>
  <c r="M4163" i="1"/>
  <c r="J4164" i="1"/>
  <c r="K4164" i="1"/>
  <c r="L4164" i="1"/>
  <c r="M4164" i="1"/>
  <c r="J4165" i="1"/>
  <c r="K4165" i="1"/>
  <c r="L4165" i="1"/>
  <c r="M4165" i="1"/>
  <c r="J4166" i="1"/>
  <c r="K4166" i="1"/>
  <c r="L4166" i="1"/>
  <c r="M4166" i="1"/>
  <c r="J4167" i="1"/>
  <c r="K4167" i="1"/>
  <c r="L4167" i="1"/>
  <c r="M4167" i="1"/>
  <c r="J4168" i="1"/>
  <c r="K4168" i="1"/>
  <c r="L4168" i="1"/>
  <c r="M4168" i="1"/>
  <c r="J4169" i="1"/>
  <c r="K4169" i="1"/>
  <c r="L4169" i="1"/>
  <c r="M4169" i="1"/>
  <c r="J4170" i="1"/>
  <c r="K4170" i="1"/>
  <c r="L4170" i="1"/>
  <c r="M4170" i="1"/>
  <c r="J4171" i="1"/>
  <c r="K4171" i="1"/>
  <c r="L4171" i="1"/>
  <c r="M4171" i="1"/>
  <c r="J4172" i="1"/>
  <c r="K4172" i="1"/>
  <c r="L4172" i="1"/>
  <c r="M4172" i="1"/>
  <c r="J4173" i="1"/>
  <c r="K4173" i="1"/>
  <c r="L4173" i="1"/>
  <c r="M4173" i="1"/>
  <c r="J4174" i="1"/>
  <c r="K4174" i="1"/>
  <c r="L4174" i="1"/>
  <c r="M4174" i="1"/>
  <c r="J4175" i="1"/>
  <c r="K4175" i="1"/>
  <c r="L4175" i="1"/>
  <c r="M4175" i="1"/>
  <c r="J4176" i="1"/>
  <c r="K4176" i="1"/>
  <c r="L4176" i="1"/>
  <c r="M4176" i="1"/>
  <c r="J4177" i="1"/>
  <c r="K4177" i="1"/>
  <c r="L4177" i="1"/>
  <c r="M4177" i="1"/>
  <c r="J4178" i="1"/>
  <c r="K4178" i="1"/>
  <c r="L4178" i="1"/>
  <c r="M4178" i="1"/>
  <c r="J4179" i="1"/>
  <c r="K4179" i="1"/>
  <c r="L4179" i="1"/>
  <c r="M4179" i="1"/>
  <c r="J4180" i="1"/>
  <c r="K4180" i="1"/>
  <c r="L4180" i="1"/>
  <c r="M4180" i="1"/>
  <c r="J4181" i="1"/>
  <c r="K4181" i="1"/>
  <c r="L4181" i="1"/>
  <c r="M4181" i="1"/>
  <c r="J4182" i="1"/>
  <c r="K4182" i="1"/>
  <c r="L4182" i="1"/>
  <c r="M4182" i="1"/>
  <c r="J4183" i="1"/>
  <c r="K4183" i="1"/>
  <c r="L4183" i="1"/>
  <c r="M4183" i="1"/>
  <c r="J4184" i="1"/>
  <c r="K4184" i="1"/>
  <c r="L4184" i="1"/>
  <c r="M4184" i="1"/>
  <c r="J4185" i="1"/>
  <c r="K4185" i="1"/>
  <c r="L4185" i="1"/>
  <c r="M4185" i="1"/>
  <c r="J4186" i="1"/>
  <c r="K4186" i="1"/>
  <c r="L4186" i="1"/>
  <c r="M4186" i="1"/>
  <c r="J4187" i="1"/>
  <c r="K4187" i="1"/>
  <c r="L4187" i="1"/>
  <c r="M4187" i="1"/>
  <c r="J4188" i="1"/>
  <c r="K4188" i="1"/>
  <c r="L4188" i="1"/>
  <c r="M4188" i="1"/>
  <c r="J4189" i="1"/>
  <c r="K4189" i="1"/>
  <c r="L4189" i="1"/>
  <c r="M4189" i="1"/>
  <c r="J4190" i="1"/>
  <c r="K4190" i="1"/>
  <c r="L4190" i="1"/>
  <c r="M4190" i="1"/>
  <c r="J4191" i="1"/>
  <c r="K4191" i="1"/>
  <c r="L4191" i="1"/>
  <c r="M4191" i="1"/>
  <c r="J4192" i="1"/>
  <c r="K4192" i="1"/>
  <c r="L4192" i="1"/>
  <c r="M4192" i="1"/>
  <c r="J4193" i="1"/>
  <c r="K4193" i="1"/>
  <c r="L4193" i="1"/>
  <c r="M4193" i="1"/>
  <c r="J4194" i="1"/>
  <c r="K4194" i="1"/>
  <c r="L4194" i="1"/>
  <c r="M4194" i="1"/>
  <c r="J4195" i="1"/>
  <c r="K4195" i="1"/>
  <c r="L4195" i="1"/>
  <c r="M4195" i="1"/>
  <c r="J4196" i="1"/>
  <c r="K4196" i="1"/>
  <c r="L4196" i="1"/>
  <c r="M4196" i="1"/>
  <c r="J4197" i="1"/>
  <c r="K4197" i="1"/>
  <c r="L4197" i="1"/>
  <c r="M4197" i="1"/>
  <c r="J4198" i="1"/>
  <c r="K4198" i="1"/>
  <c r="L4198" i="1"/>
  <c r="M4198" i="1"/>
  <c r="J4199" i="1"/>
  <c r="K4199" i="1"/>
  <c r="L4199" i="1"/>
  <c r="M4199" i="1"/>
  <c r="J4200" i="1"/>
  <c r="K4200" i="1"/>
  <c r="L4200" i="1"/>
  <c r="M4200" i="1"/>
  <c r="J4201" i="1"/>
  <c r="K4201" i="1"/>
  <c r="L4201" i="1"/>
  <c r="M4201" i="1"/>
  <c r="J4202" i="1"/>
  <c r="K4202" i="1"/>
  <c r="L4202" i="1"/>
  <c r="M4202" i="1"/>
  <c r="J4203" i="1"/>
  <c r="K4203" i="1"/>
  <c r="L4203" i="1"/>
  <c r="M4203" i="1"/>
  <c r="J4204" i="1"/>
  <c r="K4204" i="1"/>
  <c r="L4204" i="1"/>
  <c r="M4204" i="1"/>
  <c r="J4205" i="1"/>
  <c r="K4205" i="1"/>
  <c r="L4205" i="1"/>
  <c r="M4205" i="1"/>
  <c r="J4206" i="1"/>
  <c r="K4206" i="1"/>
  <c r="L4206" i="1"/>
  <c r="M4206" i="1"/>
  <c r="J4207" i="1"/>
  <c r="K4207" i="1"/>
  <c r="L4207" i="1"/>
  <c r="M4207" i="1"/>
  <c r="J4208" i="1"/>
  <c r="K4208" i="1"/>
  <c r="L4208" i="1"/>
  <c r="M4208" i="1"/>
  <c r="J4209" i="1"/>
  <c r="K4209" i="1"/>
  <c r="L4209" i="1"/>
  <c r="M4209" i="1"/>
  <c r="J4210" i="1"/>
  <c r="K4210" i="1"/>
  <c r="L4210" i="1"/>
  <c r="M4210" i="1"/>
  <c r="J4211" i="1"/>
  <c r="K4211" i="1"/>
  <c r="L4211" i="1"/>
  <c r="M4211" i="1"/>
  <c r="J4212" i="1"/>
  <c r="K4212" i="1"/>
  <c r="L4212" i="1"/>
  <c r="M4212" i="1"/>
  <c r="J4213" i="1"/>
  <c r="K4213" i="1"/>
  <c r="L4213" i="1"/>
  <c r="M4213" i="1"/>
  <c r="J4214" i="1"/>
  <c r="K4214" i="1"/>
  <c r="L4214" i="1"/>
  <c r="M4214" i="1"/>
  <c r="J4215" i="1"/>
  <c r="K4215" i="1"/>
  <c r="L4215" i="1"/>
  <c r="M4215" i="1"/>
  <c r="J4216" i="1"/>
  <c r="K4216" i="1"/>
  <c r="L4216" i="1"/>
  <c r="M4216" i="1"/>
  <c r="J4217" i="1"/>
  <c r="K4217" i="1"/>
  <c r="L4217" i="1"/>
  <c r="M4217" i="1"/>
  <c r="J4218" i="1"/>
  <c r="K4218" i="1"/>
  <c r="L4218" i="1"/>
  <c r="M4218" i="1"/>
  <c r="J4219" i="1"/>
  <c r="K4219" i="1"/>
  <c r="L4219" i="1"/>
  <c r="M4219" i="1"/>
  <c r="J4220" i="1"/>
  <c r="K4220" i="1"/>
  <c r="L4220" i="1"/>
  <c r="M4220" i="1"/>
  <c r="J4221" i="1"/>
  <c r="K4221" i="1"/>
  <c r="L4221" i="1"/>
  <c r="M4221" i="1"/>
  <c r="J4222" i="1"/>
  <c r="K4222" i="1"/>
  <c r="L4222" i="1"/>
  <c r="M4222" i="1"/>
  <c r="J4223" i="1"/>
  <c r="K4223" i="1"/>
  <c r="L4223" i="1"/>
  <c r="M4223" i="1"/>
  <c r="J4224" i="1"/>
  <c r="K4224" i="1"/>
  <c r="L4224" i="1"/>
  <c r="M4224" i="1"/>
  <c r="J4225" i="1"/>
  <c r="K4225" i="1"/>
  <c r="L4225" i="1"/>
  <c r="M4225" i="1"/>
  <c r="J4226" i="1"/>
  <c r="K4226" i="1"/>
  <c r="L4226" i="1"/>
  <c r="M4226" i="1"/>
  <c r="J4227" i="1"/>
  <c r="K4227" i="1"/>
  <c r="L4227" i="1"/>
  <c r="M4227" i="1"/>
  <c r="J4228" i="1"/>
  <c r="K4228" i="1"/>
  <c r="L4228" i="1"/>
  <c r="M4228" i="1"/>
  <c r="J4229" i="1"/>
  <c r="K4229" i="1"/>
  <c r="L4229" i="1"/>
  <c r="M4229" i="1"/>
  <c r="J4230" i="1"/>
  <c r="K4230" i="1"/>
  <c r="L4230" i="1"/>
  <c r="M4230" i="1"/>
  <c r="J4231" i="1"/>
  <c r="K4231" i="1"/>
  <c r="L4231" i="1"/>
  <c r="M4231" i="1"/>
  <c r="J4232" i="1"/>
  <c r="K4232" i="1"/>
  <c r="L4232" i="1"/>
  <c r="M4232" i="1"/>
  <c r="J4233" i="1"/>
  <c r="K4233" i="1"/>
  <c r="L4233" i="1"/>
  <c r="M4233" i="1"/>
  <c r="J4234" i="1"/>
  <c r="K4234" i="1"/>
  <c r="L4234" i="1"/>
  <c r="M4234" i="1"/>
  <c r="J4235" i="1"/>
  <c r="K4235" i="1"/>
  <c r="L4235" i="1"/>
  <c r="M4235" i="1"/>
  <c r="J4236" i="1"/>
  <c r="K4236" i="1"/>
  <c r="L4236" i="1"/>
  <c r="M4236" i="1"/>
  <c r="J4237" i="1"/>
  <c r="K4237" i="1"/>
  <c r="L4237" i="1"/>
  <c r="M4237" i="1"/>
  <c r="J4238" i="1"/>
  <c r="K4238" i="1"/>
  <c r="L4238" i="1"/>
  <c r="M4238" i="1"/>
  <c r="J4239" i="1"/>
  <c r="K4239" i="1"/>
  <c r="L4239" i="1"/>
  <c r="M4239" i="1"/>
  <c r="J4240" i="1"/>
  <c r="K4240" i="1"/>
  <c r="L4240" i="1"/>
  <c r="M4240" i="1"/>
  <c r="J4241" i="1"/>
  <c r="K4241" i="1"/>
  <c r="L4241" i="1"/>
  <c r="M4241" i="1"/>
  <c r="J4242" i="1"/>
  <c r="K4242" i="1"/>
  <c r="L4242" i="1"/>
  <c r="M4242" i="1"/>
  <c r="J4243" i="1"/>
  <c r="K4243" i="1"/>
  <c r="L4243" i="1"/>
  <c r="M4243" i="1"/>
  <c r="J4244" i="1"/>
  <c r="K4244" i="1"/>
  <c r="L4244" i="1"/>
  <c r="M4244" i="1"/>
  <c r="J4245" i="1"/>
  <c r="K4245" i="1"/>
  <c r="L4245" i="1"/>
  <c r="M4245" i="1"/>
  <c r="J4246" i="1"/>
  <c r="K4246" i="1"/>
  <c r="L4246" i="1"/>
  <c r="M4246" i="1"/>
  <c r="J4247" i="1"/>
  <c r="K4247" i="1"/>
  <c r="L4247" i="1"/>
  <c r="M4247" i="1"/>
  <c r="J4248" i="1"/>
  <c r="K4248" i="1"/>
  <c r="L4248" i="1"/>
  <c r="M4248" i="1"/>
  <c r="J4249" i="1"/>
  <c r="K4249" i="1"/>
  <c r="L4249" i="1"/>
  <c r="M4249" i="1"/>
  <c r="J4250" i="1"/>
  <c r="K4250" i="1"/>
  <c r="L4250" i="1"/>
  <c r="M4250" i="1"/>
  <c r="J4251" i="1"/>
  <c r="K4251" i="1"/>
  <c r="L4251" i="1"/>
  <c r="M4251" i="1"/>
  <c r="J4252" i="1"/>
  <c r="K4252" i="1"/>
  <c r="L4252" i="1"/>
  <c r="M4252" i="1"/>
  <c r="J4253" i="1"/>
  <c r="K4253" i="1"/>
  <c r="L4253" i="1"/>
  <c r="M4253" i="1"/>
  <c r="J4254" i="1"/>
  <c r="K4254" i="1"/>
  <c r="L4254" i="1"/>
  <c r="M4254" i="1"/>
  <c r="J4255" i="1"/>
  <c r="K4255" i="1"/>
  <c r="L4255" i="1"/>
  <c r="M4255" i="1"/>
  <c r="J4256" i="1"/>
  <c r="K4256" i="1"/>
  <c r="L4256" i="1"/>
  <c r="M4256" i="1"/>
  <c r="J4257" i="1"/>
  <c r="K4257" i="1"/>
  <c r="L4257" i="1"/>
  <c r="M4257" i="1"/>
  <c r="J4258" i="1"/>
  <c r="K4258" i="1"/>
  <c r="L4258" i="1"/>
  <c r="M4258" i="1"/>
  <c r="J4259" i="1"/>
  <c r="K4259" i="1"/>
  <c r="L4259" i="1"/>
  <c r="M4259" i="1"/>
  <c r="J4260" i="1"/>
  <c r="K4260" i="1"/>
  <c r="L4260" i="1"/>
  <c r="M4260" i="1"/>
  <c r="J4261" i="1"/>
  <c r="K4261" i="1"/>
  <c r="L4261" i="1"/>
  <c r="M4261" i="1"/>
  <c r="J4262" i="1"/>
  <c r="K4262" i="1"/>
  <c r="L4262" i="1"/>
  <c r="M4262" i="1"/>
  <c r="J4263" i="1"/>
  <c r="K4263" i="1"/>
  <c r="L4263" i="1"/>
  <c r="M4263" i="1"/>
  <c r="J4264" i="1"/>
  <c r="K4264" i="1"/>
  <c r="L4264" i="1"/>
  <c r="M4264" i="1"/>
  <c r="J4265" i="1"/>
  <c r="K4265" i="1"/>
  <c r="L4265" i="1"/>
  <c r="M4265" i="1"/>
  <c r="J4266" i="1"/>
  <c r="K4266" i="1"/>
  <c r="L4266" i="1"/>
  <c r="M4266" i="1"/>
  <c r="J4267" i="1"/>
  <c r="K4267" i="1"/>
  <c r="L4267" i="1"/>
  <c r="M4267" i="1"/>
  <c r="J4268" i="1"/>
  <c r="K4268" i="1"/>
  <c r="L4268" i="1"/>
  <c r="M4268" i="1"/>
  <c r="J4269" i="1"/>
  <c r="K4269" i="1"/>
  <c r="L4269" i="1"/>
  <c r="M4269" i="1"/>
  <c r="J4270" i="1"/>
  <c r="K4270" i="1"/>
  <c r="L4270" i="1"/>
  <c r="M4270" i="1"/>
  <c r="J4271" i="1"/>
  <c r="K4271" i="1"/>
  <c r="L4271" i="1"/>
  <c r="M4271" i="1"/>
  <c r="J4272" i="1"/>
  <c r="K4272" i="1"/>
  <c r="L4272" i="1"/>
  <c r="M4272" i="1"/>
  <c r="J4273" i="1"/>
  <c r="K4273" i="1"/>
  <c r="L4273" i="1"/>
  <c r="M4273" i="1"/>
  <c r="J4274" i="1"/>
  <c r="K4274" i="1"/>
  <c r="L4274" i="1"/>
  <c r="M4274" i="1"/>
  <c r="J4275" i="1"/>
  <c r="K4275" i="1"/>
  <c r="L4275" i="1"/>
  <c r="M4275" i="1"/>
  <c r="J4276" i="1"/>
  <c r="K4276" i="1"/>
  <c r="L4276" i="1"/>
  <c r="M4276" i="1"/>
  <c r="J4277" i="1"/>
  <c r="K4277" i="1"/>
  <c r="L4277" i="1"/>
  <c r="M4277" i="1"/>
  <c r="J4278" i="1"/>
  <c r="K4278" i="1"/>
  <c r="L4278" i="1"/>
  <c r="M4278" i="1"/>
  <c r="J4279" i="1"/>
  <c r="K4279" i="1"/>
  <c r="L4279" i="1"/>
  <c r="M4279" i="1"/>
  <c r="J4280" i="1"/>
  <c r="K4280" i="1"/>
  <c r="L4280" i="1"/>
  <c r="M4280" i="1"/>
  <c r="J4281" i="1"/>
  <c r="K4281" i="1"/>
  <c r="L4281" i="1"/>
  <c r="M4281" i="1"/>
  <c r="J4282" i="1"/>
  <c r="K4282" i="1"/>
  <c r="L4282" i="1"/>
  <c r="M4282" i="1"/>
  <c r="J4283" i="1"/>
  <c r="K4283" i="1"/>
  <c r="L4283" i="1"/>
  <c r="M4283" i="1"/>
  <c r="J4284" i="1"/>
  <c r="K4284" i="1"/>
  <c r="L4284" i="1"/>
  <c r="M4284" i="1"/>
  <c r="J4285" i="1"/>
  <c r="K4285" i="1"/>
  <c r="L4285" i="1"/>
  <c r="M4285" i="1"/>
  <c r="J4286" i="1"/>
  <c r="K4286" i="1"/>
  <c r="L4286" i="1"/>
  <c r="M4286" i="1"/>
  <c r="J4287" i="1"/>
  <c r="K4287" i="1"/>
  <c r="L4287" i="1"/>
  <c r="M4287" i="1"/>
  <c r="J4288" i="1"/>
  <c r="K4288" i="1"/>
  <c r="L4288" i="1"/>
  <c r="M4288" i="1"/>
  <c r="J4289" i="1"/>
  <c r="K4289" i="1"/>
  <c r="L4289" i="1"/>
  <c r="M4289" i="1"/>
  <c r="J4290" i="1"/>
  <c r="K4290" i="1"/>
  <c r="L4290" i="1"/>
  <c r="M4290" i="1"/>
  <c r="J4291" i="1"/>
  <c r="K4291" i="1"/>
  <c r="L4291" i="1"/>
  <c r="M4291" i="1"/>
  <c r="J4292" i="1"/>
  <c r="K4292" i="1"/>
  <c r="L4292" i="1"/>
  <c r="M4292" i="1"/>
  <c r="J4293" i="1"/>
  <c r="K4293" i="1"/>
  <c r="L4293" i="1"/>
  <c r="M4293" i="1"/>
  <c r="J4294" i="1"/>
  <c r="K4294" i="1"/>
  <c r="L4294" i="1"/>
  <c r="M4294" i="1"/>
  <c r="J4295" i="1"/>
  <c r="K4295" i="1"/>
  <c r="L4295" i="1"/>
  <c r="M4295" i="1"/>
  <c r="J4296" i="1"/>
  <c r="K4296" i="1"/>
  <c r="L4296" i="1"/>
  <c r="M4296" i="1"/>
  <c r="J4297" i="1"/>
  <c r="K4297" i="1"/>
  <c r="L4297" i="1"/>
  <c r="M4297" i="1"/>
  <c r="J4298" i="1"/>
  <c r="K4298" i="1"/>
  <c r="L4298" i="1"/>
  <c r="M4298" i="1"/>
  <c r="J4299" i="1"/>
  <c r="K4299" i="1"/>
  <c r="L4299" i="1"/>
  <c r="M4299" i="1"/>
  <c r="J4300" i="1"/>
  <c r="K4300" i="1"/>
  <c r="L4300" i="1"/>
  <c r="M4300" i="1"/>
  <c r="J4301" i="1"/>
  <c r="K4301" i="1"/>
  <c r="L4301" i="1"/>
  <c r="M4301" i="1"/>
  <c r="J4302" i="1"/>
  <c r="K4302" i="1"/>
  <c r="L4302" i="1"/>
  <c r="M4302" i="1"/>
  <c r="J4303" i="1"/>
  <c r="K4303" i="1"/>
  <c r="L4303" i="1"/>
  <c r="M4303" i="1"/>
  <c r="J4304" i="1"/>
  <c r="K4304" i="1"/>
  <c r="L4304" i="1"/>
  <c r="M4304" i="1"/>
  <c r="J4305" i="1"/>
  <c r="K4305" i="1"/>
  <c r="L4305" i="1"/>
  <c r="M4305" i="1"/>
  <c r="J4306" i="1"/>
  <c r="K4306" i="1"/>
  <c r="L4306" i="1"/>
  <c r="M4306" i="1"/>
  <c r="J4307" i="1"/>
  <c r="K4307" i="1"/>
  <c r="L4307" i="1"/>
  <c r="M4307" i="1"/>
  <c r="J4308" i="1"/>
  <c r="K4308" i="1"/>
  <c r="L4308" i="1"/>
  <c r="M4308" i="1"/>
  <c r="J4309" i="1"/>
  <c r="K4309" i="1"/>
  <c r="L4309" i="1"/>
  <c r="M4309" i="1"/>
  <c r="J4310" i="1"/>
  <c r="K4310" i="1"/>
  <c r="L4310" i="1"/>
  <c r="M4310" i="1"/>
  <c r="J4311" i="1"/>
  <c r="K4311" i="1"/>
  <c r="L4311" i="1"/>
  <c r="M4311" i="1"/>
  <c r="J4312" i="1"/>
  <c r="K4312" i="1"/>
  <c r="L4312" i="1"/>
  <c r="M4312" i="1"/>
  <c r="J4313" i="1"/>
  <c r="K4313" i="1"/>
  <c r="L4313" i="1"/>
  <c r="M4313" i="1"/>
  <c r="J4314" i="1"/>
  <c r="K4314" i="1"/>
  <c r="L4314" i="1"/>
  <c r="M4314" i="1"/>
  <c r="J4315" i="1"/>
  <c r="K4315" i="1"/>
  <c r="L4315" i="1"/>
  <c r="M4315" i="1"/>
  <c r="J4316" i="1"/>
  <c r="K4316" i="1"/>
  <c r="L4316" i="1"/>
  <c r="M4316" i="1"/>
  <c r="J4317" i="1"/>
  <c r="K4317" i="1"/>
  <c r="L4317" i="1"/>
  <c r="M4317" i="1"/>
  <c r="J4318" i="1"/>
  <c r="K4318" i="1"/>
  <c r="L4318" i="1"/>
  <c r="M4318" i="1"/>
  <c r="J4319" i="1"/>
  <c r="K4319" i="1"/>
  <c r="L4319" i="1"/>
  <c r="M4319" i="1"/>
  <c r="J4320" i="1"/>
  <c r="K4320" i="1"/>
  <c r="L4320" i="1"/>
  <c r="M4320" i="1"/>
  <c r="J4321" i="1"/>
  <c r="K4321" i="1"/>
  <c r="L4321" i="1"/>
  <c r="M4321" i="1"/>
  <c r="J4322" i="1"/>
  <c r="K4322" i="1"/>
  <c r="L4322" i="1"/>
  <c r="M4322" i="1"/>
  <c r="J4323" i="1"/>
  <c r="K4323" i="1"/>
  <c r="L4323" i="1"/>
  <c r="M4323" i="1"/>
  <c r="J4324" i="1"/>
  <c r="K4324" i="1"/>
  <c r="L4324" i="1"/>
  <c r="M4324" i="1"/>
  <c r="J4325" i="1"/>
  <c r="K4325" i="1"/>
  <c r="L4325" i="1"/>
  <c r="M4325" i="1"/>
  <c r="J4326" i="1"/>
  <c r="K4326" i="1"/>
  <c r="L4326" i="1"/>
  <c r="M4326" i="1"/>
  <c r="J4327" i="1"/>
  <c r="K4327" i="1"/>
  <c r="L4327" i="1"/>
  <c r="M4327" i="1"/>
  <c r="J4328" i="1"/>
  <c r="K4328" i="1"/>
  <c r="L4328" i="1"/>
  <c r="M4328" i="1"/>
  <c r="J4329" i="1"/>
  <c r="K4329" i="1"/>
  <c r="L4329" i="1"/>
  <c r="M4329" i="1"/>
  <c r="J4330" i="1"/>
  <c r="K4330" i="1"/>
  <c r="L4330" i="1"/>
  <c r="M4330" i="1"/>
  <c r="J4331" i="1"/>
  <c r="K4331" i="1"/>
  <c r="L4331" i="1"/>
  <c r="M4331" i="1"/>
  <c r="J4332" i="1"/>
  <c r="K4332" i="1"/>
  <c r="L4332" i="1"/>
  <c r="M4332" i="1"/>
  <c r="J4333" i="1"/>
  <c r="K4333" i="1"/>
  <c r="L4333" i="1"/>
  <c r="M4333" i="1"/>
  <c r="J4334" i="1"/>
  <c r="K4334" i="1"/>
  <c r="L4334" i="1"/>
  <c r="M4334" i="1"/>
  <c r="J4335" i="1"/>
  <c r="K4335" i="1"/>
  <c r="L4335" i="1"/>
  <c r="M4335" i="1"/>
  <c r="J4336" i="1"/>
  <c r="K4336" i="1"/>
  <c r="L4336" i="1"/>
  <c r="M4336" i="1"/>
  <c r="J4337" i="1"/>
  <c r="K4337" i="1"/>
  <c r="L4337" i="1"/>
  <c r="M4337" i="1"/>
  <c r="J4338" i="1"/>
  <c r="K4338" i="1"/>
  <c r="L4338" i="1"/>
  <c r="M4338" i="1"/>
  <c r="J4339" i="1"/>
  <c r="K4339" i="1"/>
  <c r="L4339" i="1"/>
  <c r="M4339" i="1"/>
  <c r="J4340" i="1"/>
  <c r="K4340" i="1"/>
  <c r="L4340" i="1"/>
  <c r="M4340" i="1"/>
  <c r="J4341" i="1"/>
  <c r="K4341" i="1"/>
  <c r="L4341" i="1"/>
  <c r="M4341" i="1"/>
  <c r="J4342" i="1"/>
  <c r="K4342" i="1"/>
  <c r="L4342" i="1"/>
  <c r="M4342" i="1"/>
  <c r="J4343" i="1"/>
  <c r="K4343" i="1"/>
  <c r="L4343" i="1"/>
  <c r="M4343" i="1"/>
  <c r="J4344" i="1"/>
  <c r="K4344" i="1"/>
  <c r="L4344" i="1"/>
  <c r="M4344" i="1"/>
  <c r="J4345" i="1"/>
  <c r="K4345" i="1"/>
  <c r="L4345" i="1"/>
  <c r="M4345" i="1"/>
  <c r="J4346" i="1"/>
  <c r="K4346" i="1"/>
  <c r="L4346" i="1"/>
  <c r="M4346" i="1"/>
  <c r="J4347" i="1"/>
  <c r="K4347" i="1"/>
  <c r="L4347" i="1"/>
  <c r="M4347" i="1"/>
  <c r="J4348" i="1"/>
  <c r="K4348" i="1"/>
  <c r="L4348" i="1"/>
  <c r="M4348" i="1"/>
  <c r="J4349" i="1"/>
  <c r="K4349" i="1"/>
  <c r="L4349" i="1"/>
  <c r="M4349" i="1"/>
  <c r="J4350" i="1"/>
  <c r="K4350" i="1"/>
  <c r="L4350" i="1"/>
  <c r="M4350" i="1"/>
  <c r="J4351" i="1"/>
  <c r="K4351" i="1"/>
  <c r="L4351" i="1"/>
  <c r="M4351" i="1"/>
  <c r="J4352" i="1"/>
  <c r="K4352" i="1"/>
  <c r="L4352" i="1"/>
  <c r="M4352" i="1"/>
  <c r="J4353" i="1"/>
  <c r="K4353" i="1"/>
  <c r="L4353" i="1"/>
  <c r="M4353" i="1"/>
  <c r="J4354" i="1"/>
  <c r="K4354" i="1"/>
  <c r="L4354" i="1"/>
  <c r="M4354" i="1"/>
  <c r="J4355" i="1"/>
  <c r="K4355" i="1"/>
  <c r="L4355" i="1"/>
  <c r="M4355" i="1"/>
  <c r="J4356" i="1"/>
  <c r="K4356" i="1"/>
  <c r="L4356" i="1"/>
  <c r="M4356" i="1"/>
  <c r="J4357" i="1"/>
  <c r="K4357" i="1"/>
  <c r="L4357" i="1"/>
  <c r="M4357" i="1"/>
  <c r="J4358" i="1"/>
  <c r="K4358" i="1"/>
  <c r="L4358" i="1"/>
  <c r="M4358" i="1"/>
  <c r="J4359" i="1"/>
  <c r="K4359" i="1"/>
  <c r="L4359" i="1"/>
  <c r="M4359" i="1"/>
  <c r="J4360" i="1"/>
  <c r="K4360" i="1"/>
  <c r="L4360" i="1"/>
  <c r="M4360" i="1"/>
  <c r="J4361" i="1"/>
  <c r="K4361" i="1"/>
  <c r="L4361" i="1"/>
  <c r="M4361" i="1"/>
  <c r="J4362" i="1"/>
  <c r="K4362" i="1"/>
  <c r="L4362" i="1"/>
  <c r="M4362" i="1"/>
  <c r="J4363" i="1"/>
  <c r="K4363" i="1"/>
  <c r="L4363" i="1"/>
  <c r="M4363" i="1"/>
  <c r="J4364" i="1"/>
  <c r="K4364" i="1"/>
  <c r="L4364" i="1"/>
  <c r="M4364" i="1"/>
  <c r="J4365" i="1"/>
  <c r="K4365" i="1"/>
  <c r="L4365" i="1"/>
  <c r="M4365" i="1"/>
  <c r="J4366" i="1"/>
  <c r="K4366" i="1"/>
  <c r="L4366" i="1"/>
  <c r="M4366" i="1"/>
  <c r="J4367" i="1"/>
  <c r="K4367" i="1"/>
  <c r="L4367" i="1"/>
  <c r="M4367" i="1"/>
  <c r="J4368" i="1"/>
  <c r="K4368" i="1"/>
  <c r="L4368" i="1"/>
  <c r="M4368" i="1"/>
  <c r="J4369" i="1"/>
  <c r="K4369" i="1"/>
  <c r="L4369" i="1"/>
  <c r="M4369" i="1"/>
  <c r="J4370" i="1"/>
  <c r="K4370" i="1"/>
  <c r="L4370" i="1"/>
  <c r="M4370" i="1"/>
  <c r="J4371" i="1"/>
  <c r="K4371" i="1"/>
  <c r="L4371" i="1"/>
  <c r="M4371" i="1"/>
  <c r="J4372" i="1"/>
  <c r="K4372" i="1"/>
  <c r="L4372" i="1"/>
  <c r="M4372" i="1"/>
  <c r="J4373" i="1"/>
  <c r="K4373" i="1"/>
  <c r="L4373" i="1"/>
  <c r="M4373" i="1"/>
  <c r="J4374" i="1"/>
  <c r="K4374" i="1"/>
  <c r="L4374" i="1"/>
  <c r="M4374" i="1"/>
  <c r="J4375" i="1"/>
  <c r="K4375" i="1"/>
  <c r="L4375" i="1"/>
  <c r="M4375" i="1"/>
  <c r="J4376" i="1"/>
  <c r="K4376" i="1"/>
  <c r="L4376" i="1"/>
  <c r="M4376" i="1"/>
  <c r="J4377" i="1"/>
  <c r="K4377" i="1"/>
  <c r="L4377" i="1"/>
  <c r="M4377" i="1"/>
  <c r="J4378" i="1"/>
  <c r="K4378" i="1"/>
  <c r="L4378" i="1"/>
  <c r="M4378" i="1"/>
  <c r="J4379" i="1"/>
  <c r="K4379" i="1"/>
  <c r="L4379" i="1"/>
  <c r="M4379" i="1"/>
  <c r="J4380" i="1"/>
  <c r="K4380" i="1"/>
  <c r="L4380" i="1"/>
  <c r="M4380" i="1"/>
  <c r="J4381" i="1"/>
  <c r="K4381" i="1"/>
  <c r="L4381" i="1"/>
  <c r="M4381" i="1"/>
  <c r="J4382" i="1"/>
  <c r="K4382" i="1"/>
  <c r="L4382" i="1"/>
  <c r="M4382" i="1"/>
  <c r="J4383" i="1"/>
  <c r="K4383" i="1"/>
  <c r="L4383" i="1"/>
  <c r="M4383" i="1"/>
  <c r="J4384" i="1"/>
  <c r="K4384" i="1"/>
  <c r="L4384" i="1"/>
  <c r="M4384" i="1"/>
  <c r="J4385" i="1"/>
  <c r="K4385" i="1"/>
  <c r="L4385" i="1"/>
  <c r="M4385" i="1"/>
  <c r="J4386" i="1"/>
  <c r="K4386" i="1"/>
  <c r="L4386" i="1"/>
  <c r="M4386" i="1"/>
  <c r="J4387" i="1"/>
  <c r="K4387" i="1"/>
  <c r="L4387" i="1"/>
  <c r="M4387" i="1"/>
  <c r="J4388" i="1"/>
  <c r="K4388" i="1"/>
  <c r="L4388" i="1"/>
  <c r="M4388" i="1"/>
  <c r="J4389" i="1"/>
  <c r="K4389" i="1"/>
  <c r="L4389" i="1"/>
  <c r="M4389" i="1"/>
  <c r="J4390" i="1"/>
  <c r="K4390" i="1"/>
  <c r="L4390" i="1"/>
  <c r="M4390" i="1"/>
  <c r="J4391" i="1"/>
  <c r="K4391" i="1"/>
  <c r="L4391" i="1"/>
  <c r="M4391" i="1"/>
  <c r="J4392" i="1"/>
  <c r="K4392" i="1"/>
  <c r="L4392" i="1"/>
  <c r="M4392" i="1"/>
  <c r="J4393" i="1"/>
  <c r="K4393" i="1"/>
  <c r="L4393" i="1"/>
  <c r="M4393" i="1"/>
  <c r="J4394" i="1"/>
  <c r="K4394" i="1"/>
  <c r="L4394" i="1"/>
  <c r="M4394" i="1"/>
  <c r="J4395" i="1"/>
  <c r="K4395" i="1"/>
  <c r="L4395" i="1"/>
  <c r="M4395" i="1"/>
  <c r="J4396" i="1"/>
  <c r="K4396" i="1"/>
  <c r="L4396" i="1"/>
  <c r="M4396" i="1"/>
  <c r="J4397" i="1"/>
  <c r="K4397" i="1"/>
  <c r="L4397" i="1"/>
  <c r="M4397" i="1"/>
  <c r="J4398" i="1"/>
  <c r="K4398" i="1"/>
  <c r="L4398" i="1"/>
  <c r="M4398" i="1"/>
  <c r="J4399" i="1"/>
  <c r="K4399" i="1"/>
  <c r="L4399" i="1"/>
  <c r="M4399" i="1"/>
  <c r="J4400" i="1"/>
  <c r="K4400" i="1"/>
  <c r="L4400" i="1"/>
  <c r="M4400" i="1"/>
  <c r="J4401" i="1"/>
  <c r="K4401" i="1"/>
  <c r="L4401" i="1"/>
  <c r="M4401" i="1"/>
  <c r="J4402" i="1"/>
  <c r="K4402" i="1"/>
  <c r="L4402" i="1"/>
  <c r="M4402" i="1"/>
  <c r="J4403" i="1"/>
  <c r="K4403" i="1"/>
  <c r="L4403" i="1"/>
  <c r="M4403" i="1"/>
  <c r="J4404" i="1"/>
  <c r="K4404" i="1"/>
  <c r="L4404" i="1"/>
  <c r="M4404" i="1"/>
  <c r="J4405" i="1"/>
  <c r="K4405" i="1"/>
  <c r="L4405" i="1"/>
  <c r="M4405" i="1"/>
  <c r="J4406" i="1"/>
  <c r="K4406" i="1"/>
  <c r="L4406" i="1"/>
  <c r="M4406" i="1"/>
  <c r="J4407" i="1"/>
  <c r="K4407" i="1"/>
  <c r="L4407" i="1"/>
  <c r="M4407" i="1"/>
  <c r="J4408" i="1"/>
  <c r="K4408" i="1"/>
  <c r="L4408" i="1"/>
  <c r="M4408" i="1"/>
  <c r="J4409" i="1"/>
  <c r="K4409" i="1"/>
  <c r="L4409" i="1"/>
  <c r="M4409" i="1"/>
  <c r="J4410" i="1"/>
  <c r="K4410" i="1"/>
  <c r="L4410" i="1"/>
  <c r="M4410" i="1"/>
  <c r="J4411" i="1"/>
  <c r="K4411" i="1"/>
  <c r="L4411" i="1"/>
  <c r="M4411" i="1"/>
  <c r="J4412" i="1"/>
  <c r="K4412" i="1"/>
  <c r="L4412" i="1"/>
  <c r="M4412" i="1"/>
  <c r="J4413" i="1"/>
  <c r="K4413" i="1"/>
  <c r="L4413" i="1"/>
  <c r="M4413" i="1"/>
  <c r="J4414" i="1"/>
  <c r="K4414" i="1"/>
  <c r="L4414" i="1"/>
  <c r="M4414" i="1"/>
  <c r="J4415" i="1"/>
  <c r="K4415" i="1"/>
  <c r="L4415" i="1"/>
  <c r="M4415" i="1"/>
  <c r="J4416" i="1"/>
  <c r="K4416" i="1"/>
  <c r="L4416" i="1"/>
  <c r="M4416" i="1"/>
  <c r="J4417" i="1"/>
  <c r="K4417" i="1"/>
  <c r="L4417" i="1"/>
  <c r="M4417" i="1"/>
  <c r="J4418" i="1"/>
  <c r="K4418" i="1"/>
  <c r="L4418" i="1"/>
  <c r="M4418" i="1"/>
  <c r="J4419" i="1"/>
  <c r="K4419" i="1"/>
  <c r="L4419" i="1"/>
  <c r="M4419" i="1"/>
  <c r="J4420" i="1"/>
  <c r="K4420" i="1"/>
  <c r="L4420" i="1"/>
  <c r="M4420" i="1"/>
  <c r="J4421" i="1"/>
  <c r="K4421" i="1"/>
  <c r="L4421" i="1"/>
  <c r="M4421" i="1"/>
  <c r="J4422" i="1"/>
  <c r="K4422" i="1"/>
  <c r="L4422" i="1"/>
  <c r="M4422" i="1"/>
  <c r="J4423" i="1"/>
  <c r="K4423" i="1"/>
  <c r="L4423" i="1"/>
  <c r="M4423" i="1"/>
  <c r="J4424" i="1"/>
  <c r="K4424" i="1"/>
  <c r="L4424" i="1"/>
  <c r="M4424" i="1"/>
  <c r="J4425" i="1"/>
  <c r="K4425" i="1"/>
  <c r="L4425" i="1"/>
  <c r="M4425" i="1"/>
  <c r="J4426" i="1"/>
  <c r="K4426" i="1"/>
  <c r="L4426" i="1"/>
  <c r="M4426" i="1"/>
  <c r="J4427" i="1"/>
  <c r="K4427" i="1"/>
  <c r="L4427" i="1"/>
  <c r="M4427" i="1"/>
  <c r="J4428" i="1"/>
  <c r="K4428" i="1"/>
  <c r="L4428" i="1"/>
  <c r="M4428" i="1"/>
  <c r="J4429" i="1"/>
  <c r="K4429" i="1"/>
  <c r="L4429" i="1"/>
  <c r="M4429" i="1"/>
  <c r="J4430" i="1"/>
  <c r="K4430" i="1"/>
  <c r="L4430" i="1"/>
  <c r="M4430" i="1"/>
  <c r="J4431" i="1"/>
  <c r="K4431" i="1"/>
  <c r="L4431" i="1"/>
  <c r="M4431" i="1"/>
  <c r="J4432" i="1"/>
  <c r="K4432" i="1"/>
  <c r="L4432" i="1"/>
  <c r="M4432" i="1"/>
  <c r="J4433" i="1"/>
  <c r="K4433" i="1"/>
  <c r="L4433" i="1"/>
  <c r="M4433" i="1"/>
  <c r="J4434" i="1"/>
  <c r="K4434" i="1"/>
  <c r="L4434" i="1"/>
  <c r="M4434" i="1"/>
  <c r="J4435" i="1"/>
  <c r="K4435" i="1"/>
  <c r="L4435" i="1"/>
  <c r="M4435" i="1"/>
  <c r="J4436" i="1"/>
  <c r="K4436" i="1"/>
  <c r="L4436" i="1"/>
  <c r="M4436" i="1"/>
  <c r="J4437" i="1"/>
  <c r="K4437" i="1"/>
  <c r="L4437" i="1"/>
  <c r="M4437" i="1"/>
  <c r="J4438" i="1"/>
  <c r="K4438" i="1"/>
  <c r="L4438" i="1"/>
  <c r="M4438" i="1"/>
  <c r="J4439" i="1"/>
  <c r="K4439" i="1"/>
  <c r="L4439" i="1"/>
  <c r="M4439" i="1"/>
  <c r="J4440" i="1"/>
  <c r="K4440" i="1"/>
  <c r="L4440" i="1"/>
  <c r="M4440" i="1"/>
  <c r="J4441" i="1"/>
  <c r="K4441" i="1"/>
  <c r="L4441" i="1"/>
  <c r="M4441" i="1"/>
  <c r="J4442" i="1"/>
  <c r="K4442" i="1"/>
  <c r="L4442" i="1"/>
  <c r="M4442" i="1"/>
  <c r="J4443" i="1"/>
  <c r="K4443" i="1"/>
  <c r="L4443" i="1"/>
  <c r="M4443" i="1"/>
  <c r="J4444" i="1"/>
  <c r="K4444" i="1"/>
  <c r="L4444" i="1"/>
  <c r="M4444" i="1"/>
  <c r="J4445" i="1"/>
  <c r="K4445" i="1"/>
  <c r="L4445" i="1"/>
  <c r="M4445" i="1"/>
  <c r="J4446" i="1"/>
  <c r="K4446" i="1"/>
  <c r="L4446" i="1"/>
  <c r="M4446" i="1"/>
  <c r="J4447" i="1"/>
  <c r="K4447" i="1"/>
  <c r="L4447" i="1"/>
  <c r="M4447" i="1"/>
  <c r="J4448" i="1"/>
  <c r="K4448" i="1"/>
  <c r="L4448" i="1"/>
  <c r="M4448" i="1"/>
  <c r="J4449" i="1"/>
  <c r="K4449" i="1"/>
  <c r="L4449" i="1"/>
  <c r="M4449" i="1"/>
  <c r="J4450" i="1"/>
  <c r="K4450" i="1"/>
  <c r="L4450" i="1"/>
  <c r="M4450" i="1"/>
  <c r="J4451" i="1"/>
  <c r="K4451" i="1"/>
  <c r="L4451" i="1"/>
  <c r="M4451" i="1"/>
  <c r="J4452" i="1"/>
  <c r="K4452" i="1"/>
  <c r="L4452" i="1"/>
  <c r="M4452" i="1"/>
  <c r="J4453" i="1"/>
  <c r="K4453" i="1"/>
  <c r="L4453" i="1"/>
  <c r="M4453" i="1"/>
  <c r="J4454" i="1"/>
  <c r="K4454" i="1"/>
  <c r="L4454" i="1"/>
  <c r="M4454" i="1"/>
  <c r="J4455" i="1"/>
  <c r="K4455" i="1"/>
  <c r="L4455" i="1"/>
  <c r="M4455" i="1"/>
  <c r="J4456" i="1"/>
  <c r="K4456" i="1"/>
  <c r="L4456" i="1"/>
  <c r="M4456" i="1"/>
  <c r="J4457" i="1"/>
  <c r="K4457" i="1"/>
  <c r="L4457" i="1"/>
  <c r="M4457" i="1"/>
  <c r="J4458" i="1"/>
  <c r="K4458" i="1"/>
  <c r="L4458" i="1"/>
  <c r="M4458" i="1"/>
  <c r="J4459" i="1"/>
  <c r="K4459" i="1"/>
  <c r="L4459" i="1"/>
  <c r="M4459" i="1"/>
  <c r="J4460" i="1"/>
  <c r="K4460" i="1"/>
  <c r="L4460" i="1"/>
  <c r="M4460" i="1"/>
  <c r="J4461" i="1"/>
  <c r="K4461" i="1"/>
  <c r="L4461" i="1"/>
  <c r="M4461" i="1"/>
  <c r="J4462" i="1"/>
  <c r="K4462" i="1"/>
  <c r="L4462" i="1"/>
  <c r="M4462" i="1"/>
  <c r="J4463" i="1"/>
  <c r="K4463" i="1"/>
  <c r="L4463" i="1"/>
  <c r="M4463" i="1"/>
  <c r="J4464" i="1"/>
  <c r="K4464" i="1"/>
  <c r="L4464" i="1"/>
  <c r="M4464" i="1"/>
  <c r="J4465" i="1"/>
  <c r="K4465" i="1"/>
  <c r="L4465" i="1"/>
  <c r="M4465" i="1"/>
  <c r="J4466" i="1"/>
  <c r="K4466" i="1"/>
  <c r="L4466" i="1"/>
  <c r="M4466" i="1"/>
  <c r="J4467" i="1"/>
  <c r="K4467" i="1"/>
  <c r="L4467" i="1"/>
  <c r="M4467" i="1"/>
  <c r="J4468" i="1"/>
  <c r="K4468" i="1"/>
  <c r="L4468" i="1"/>
  <c r="M4468" i="1"/>
  <c r="J4469" i="1"/>
  <c r="K4469" i="1"/>
  <c r="L4469" i="1"/>
  <c r="M4469" i="1"/>
  <c r="J4470" i="1"/>
  <c r="K4470" i="1"/>
  <c r="L4470" i="1"/>
  <c r="M4470" i="1"/>
  <c r="J4471" i="1"/>
  <c r="K4471" i="1"/>
  <c r="L4471" i="1"/>
  <c r="M4471" i="1"/>
  <c r="J4472" i="1"/>
  <c r="K4472" i="1"/>
  <c r="L4472" i="1"/>
  <c r="M4472" i="1"/>
  <c r="J4473" i="1"/>
  <c r="K4473" i="1"/>
  <c r="L4473" i="1"/>
  <c r="M4473" i="1"/>
  <c r="J4474" i="1"/>
  <c r="K4474" i="1"/>
  <c r="L4474" i="1"/>
  <c r="M4474" i="1"/>
  <c r="J4475" i="1"/>
  <c r="K4475" i="1"/>
  <c r="L4475" i="1"/>
  <c r="M4475" i="1"/>
  <c r="J4476" i="1"/>
  <c r="K4476" i="1"/>
  <c r="L4476" i="1"/>
  <c r="M4476" i="1"/>
  <c r="J4477" i="1"/>
  <c r="K4477" i="1"/>
  <c r="L4477" i="1"/>
  <c r="M4477" i="1"/>
  <c r="J4478" i="1"/>
  <c r="K4478" i="1"/>
  <c r="L4478" i="1"/>
  <c r="M4478" i="1"/>
  <c r="J4479" i="1"/>
  <c r="K4479" i="1"/>
  <c r="L4479" i="1"/>
  <c r="M4479" i="1"/>
  <c r="J4480" i="1"/>
  <c r="K4480" i="1"/>
  <c r="L4480" i="1"/>
  <c r="M4480" i="1"/>
  <c r="J4481" i="1"/>
  <c r="K4481" i="1"/>
  <c r="L4481" i="1"/>
  <c r="M4481" i="1"/>
  <c r="J4482" i="1"/>
  <c r="K4482" i="1"/>
  <c r="L4482" i="1"/>
  <c r="M4482" i="1"/>
  <c r="J4483" i="1"/>
  <c r="K4483" i="1"/>
  <c r="L4483" i="1"/>
  <c r="M4483" i="1"/>
  <c r="J4484" i="1"/>
  <c r="K4484" i="1"/>
  <c r="L4484" i="1"/>
  <c r="M4484" i="1"/>
  <c r="J4485" i="1"/>
  <c r="K4485" i="1"/>
  <c r="L4485" i="1"/>
  <c r="M4485" i="1"/>
  <c r="J4486" i="1"/>
  <c r="K4486" i="1"/>
  <c r="L4486" i="1"/>
  <c r="M4486" i="1"/>
  <c r="J4487" i="1"/>
  <c r="K4487" i="1"/>
  <c r="L4487" i="1"/>
  <c r="M4487" i="1"/>
  <c r="J4488" i="1"/>
  <c r="K4488" i="1"/>
  <c r="L4488" i="1"/>
  <c r="M4488" i="1"/>
  <c r="J4489" i="1"/>
  <c r="K4489" i="1"/>
  <c r="L4489" i="1"/>
  <c r="M4489" i="1"/>
  <c r="J4490" i="1"/>
  <c r="K4490" i="1"/>
  <c r="L4490" i="1"/>
  <c r="M4490" i="1"/>
  <c r="J4491" i="1"/>
  <c r="K4491" i="1"/>
  <c r="L4491" i="1"/>
  <c r="M4491" i="1"/>
  <c r="J4492" i="1"/>
  <c r="K4492" i="1"/>
  <c r="L4492" i="1"/>
  <c r="M4492" i="1"/>
  <c r="J4493" i="1"/>
  <c r="K4493" i="1"/>
  <c r="L4493" i="1"/>
  <c r="M4493" i="1"/>
  <c r="J4494" i="1"/>
  <c r="K4494" i="1"/>
  <c r="L4494" i="1"/>
  <c r="M4494" i="1"/>
  <c r="J4495" i="1"/>
  <c r="K4495" i="1"/>
  <c r="L4495" i="1"/>
  <c r="M4495" i="1"/>
  <c r="J4496" i="1"/>
  <c r="K4496" i="1"/>
  <c r="L4496" i="1"/>
  <c r="M4496" i="1"/>
  <c r="J4497" i="1"/>
  <c r="K4497" i="1"/>
  <c r="L4497" i="1"/>
  <c r="M4497" i="1"/>
  <c r="J4498" i="1"/>
  <c r="K4498" i="1"/>
  <c r="L4498" i="1"/>
  <c r="M4498" i="1"/>
  <c r="J4499" i="1"/>
  <c r="K4499" i="1"/>
  <c r="L4499" i="1"/>
  <c r="M4499" i="1"/>
  <c r="J4500" i="1"/>
  <c r="K4500" i="1"/>
  <c r="L4500" i="1"/>
  <c r="M4500" i="1"/>
  <c r="J4501" i="1"/>
  <c r="K4501" i="1"/>
  <c r="L4501" i="1"/>
  <c r="M4501" i="1"/>
  <c r="J4502" i="1"/>
  <c r="K4502" i="1"/>
  <c r="L4502" i="1"/>
  <c r="M4502" i="1"/>
  <c r="J4503" i="1"/>
  <c r="K4503" i="1"/>
  <c r="L4503" i="1"/>
  <c r="M4503" i="1"/>
  <c r="J4504" i="1"/>
  <c r="K4504" i="1"/>
  <c r="L4504" i="1"/>
  <c r="M4504" i="1"/>
  <c r="J4505" i="1"/>
  <c r="K4505" i="1"/>
  <c r="L4505" i="1"/>
  <c r="M4505" i="1"/>
  <c r="J4506" i="1"/>
  <c r="K4506" i="1"/>
  <c r="L4506" i="1"/>
  <c r="M4506" i="1"/>
  <c r="J4507" i="1"/>
  <c r="K4507" i="1"/>
  <c r="L4507" i="1"/>
  <c r="M4507" i="1"/>
  <c r="J4508" i="1"/>
  <c r="K4508" i="1"/>
  <c r="L4508" i="1"/>
  <c r="M4508" i="1"/>
  <c r="J4509" i="1"/>
  <c r="K4509" i="1"/>
  <c r="L4509" i="1"/>
  <c r="M4509" i="1"/>
  <c r="J4510" i="1"/>
  <c r="K4510" i="1"/>
  <c r="L4510" i="1"/>
  <c r="M4510" i="1"/>
  <c r="J4511" i="1"/>
  <c r="K4511" i="1"/>
  <c r="L4511" i="1"/>
  <c r="M4511" i="1"/>
  <c r="J4512" i="1"/>
  <c r="K4512" i="1"/>
  <c r="L4512" i="1"/>
  <c r="M4512" i="1"/>
  <c r="J4513" i="1"/>
  <c r="K4513" i="1"/>
  <c r="L4513" i="1"/>
  <c r="M4513" i="1"/>
  <c r="J4514" i="1"/>
  <c r="K4514" i="1"/>
  <c r="L4514" i="1"/>
  <c r="M4514" i="1"/>
  <c r="J4515" i="1"/>
  <c r="K4515" i="1"/>
  <c r="L4515" i="1"/>
  <c r="M4515" i="1"/>
  <c r="J4516" i="1"/>
  <c r="K4516" i="1"/>
  <c r="L4516" i="1"/>
  <c r="M4516" i="1"/>
  <c r="J4517" i="1"/>
  <c r="K4517" i="1"/>
  <c r="L4517" i="1"/>
  <c r="M4517" i="1"/>
  <c r="J4518" i="1"/>
  <c r="K4518" i="1"/>
  <c r="L4518" i="1"/>
  <c r="M4518" i="1"/>
  <c r="J4519" i="1"/>
  <c r="K4519" i="1"/>
  <c r="L4519" i="1"/>
  <c r="M4519" i="1"/>
  <c r="J4520" i="1"/>
  <c r="K4520" i="1"/>
  <c r="L4520" i="1"/>
  <c r="M4520" i="1"/>
  <c r="J4521" i="1"/>
  <c r="K4521" i="1"/>
  <c r="L4521" i="1"/>
  <c r="M4521" i="1"/>
  <c r="J4522" i="1"/>
  <c r="K4522" i="1"/>
  <c r="L4522" i="1"/>
  <c r="M4522" i="1"/>
  <c r="J4523" i="1"/>
  <c r="K4523" i="1"/>
  <c r="L4523" i="1"/>
  <c r="M4523" i="1"/>
  <c r="J4524" i="1"/>
  <c r="K4524" i="1"/>
  <c r="L4524" i="1"/>
  <c r="M4524" i="1"/>
  <c r="J4525" i="1"/>
  <c r="K4525" i="1"/>
  <c r="L4525" i="1"/>
  <c r="M4525" i="1"/>
  <c r="J4526" i="1"/>
  <c r="K4526" i="1"/>
  <c r="L4526" i="1"/>
  <c r="M4526" i="1"/>
  <c r="J4527" i="1"/>
  <c r="K4527" i="1"/>
  <c r="L4527" i="1"/>
  <c r="M4527" i="1"/>
  <c r="J4528" i="1"/>
  <c r="K4528" i="1"/>
  <c r="L4528" i="1"/>
  <c r="M4528" i="1"/>
  <c r="J4529" i="1"/>
  <c r="K4529" i="1"/>
  <c r="L4529" i="1"/>
  <c r="M4529" i="1"/>
  <c r="J4530" i="1"/>
  <c r="K4530" i="1"/>
  <c r="L4530" i="1"/>
  <c r="M4530" i="1"/>
  <c r="J4531" i="1"/>
  <c r="K4531" i="1"/>
  <c r="L4531" i="1"/>
  <c r="M4531" i="1"/>
  <c r="J4532" i="1"/>
  <c r="K4532" i="1"/>
  <c r="L4532" i="1"/>
  <c r="M4532" i="1"/>
  <c r="J4533" i="1"/>
  <c r="K4533" i="1"/>
  <c r="L4533" i="1"/>
  <c r="M4533" i="1"/>
  <c r="J4534" i="1"/>
  <c r="K4534" i="1"/>
  <c r="L4534" i="1"/>
  <c r="M4534" i="1"/>
  <c r="J4535" i="1"/>
  <c r="K4535" i="1"/>
  <c r="L4535" i="1"/>
  <c r="M4535" i="1"/>
  <c r="J4536" i="1"/>
  <c r="K4536" i="1"/>
  <c r="L4536" i="1"/>
  <c r="M4536" i="1"/>
  <c r="J4537" i="1"/>
  <c r="K4537" i="1"/>
  <c r="L4537" i="1"/>
  <c r="M4537" i="1"/>
  <c r="J4538" i="1"/>
  <c r="K4538" i="1"/>
  <c r="L4538" i="1"/>
  <c r="M4538" i="1"/>
  <c r="J4539" i="1"/>
  <c r="K4539" i="1"/>
  <c r="L4539" i="1"/>
  <c r="M4539" i="1"/>
  <c r="J4540" i="1"/>
  <c r="K4540" i="1"/>
  <c r="L4540" i="1"/>
  <c r="M4540" i="1"/>
  <c r="J4541" i="1"/>
  <c r="K4541" i="1"/>
  <c r="L4541" i="1"/>
  <c r="M4541" i="1"/>
  <c r="J4542" i="1"/>
  <c r="K4542" i="1"/>
  <c r="L4542" i="1"/>
  <c r="M4542" i="1"/>
  <c r="J4543" i="1"/>
  <c r="K4543" i="1"/>
  <c r="L4543" i="1"/>
  <c r="M4543" i="1"/>
  <c r="J4544" i="1"/>
  <c r="K4544" i="1"/>
  <c r="L4544" i="1"/>
  <c r="M4544" i="1"/>
  <c r="J4545" i="1"/>
  <c r="K4545" i="1"/>
  <c r="L4545" i="1"/>
  <c r="M4545" i="1"/>
  <c r="J4546" i="1"/>
  <c r="K4546" i="1"/>
  <c r="L4546" i="1"/>
  <c r="M4546" i="1"/>
  <c r="J4547" i="1"/>
  <c r="K4547" i="1"/>
  <c r="L4547" i="1"/>
  <c r="M4547" i="1"/>
  <c r="J4548" i="1"/>
  <c r="K4548" i="1"/>
  <c r="L4548" i="1"/>
  <c r="M4548" i="1"/>
  <c r="J4549" i="1"/>
  <c r="K4549" i="1"/>
  <c r="L4549" i="1"/>
  <c r="M4549" i="1"/>
  <c r="J4550" i="1"/>
  <c r="K4550" i="1"/>
  <c r="L4550" i="1"/>
  <c r="M4550" i="1"/>
  <c r="J4551" i="1"/>
  <c r="K4551" i="1"/>
  <c r="L4551" i="1"/>
  <c r="M4551" i="1"/>
  <c r="J4552" i="1"/>
  <c r="K4552" i="1"/>
  <c r="L4552" i="1"/>
  <c r="M4552" i="1"/>
  <c r="J4553" i="1"/>
  <c r="K4553" i="1"/>
  <c r="L4553" i="1"/>
  <c r="M4553" i="1"/>
  <c r="J4554" i="1"/>
  <c r="K4554" i="1"/>
  <c r="L4554" i="1"/>
  <c r="M4554" i="1"/>
  <c r="J4555" i="1"/>
  <c r="K4555" i="1"/>
  <c r="L4555" i="1"/>
  <c r="M4555" i="1"/>
  <c r="J4556" i="1"/>
  <c r="K4556" i="1"/>
  <c r="L4556" i="1"/>
  <c r="M4556" i="1"/>
  <c r="J4557" i="1"/>
  <c r="K4557" i="1"/>
  <c r="L4557" i="1"/>
  <c r="M4557" i="1"/>
  <c r="J4558" i="1"/>
  <c r="K4558" i="1"/>
  <c r="L4558" i="1"/>
  <c r="M4558" i="1"/>
  <c r="J4559" i="1"/>
  <c r="K4559" i="1"/>
  <c r="L4559" i="1"/>
  <c r="M4559" i="1"/>
  <c r="J4560" i="1"/>
  <c r="K4560" i="1"/>
  <c r="L4560" i="1"/>
  <c r="M4560" i="1"/>
  <c r="J4561" i="1"/>
  <c r="K4561" i="1"/>
  <c r="L4561" i="1"/>
  <c r="M4561" i="1"/>
  <c r="J4562" i="1"/>
  <c r="K4562" i="1"/>
  <c r="L4562" i="1"/>
  <c r="M4562" i="1"/>
  <c r="J4563" i="1"/>
  <c r="K4563" i="1"/>
  <c r="L4563" i="1"/>
  <c r="M4563" i="1"/>
  <c r="J4564" i="1"/>
  <c r="K4564" i="1"/>
  <c r="L4564" i="1"/>
  <c r="M4564" i="1"/>
  <c r="J4565" i="1"/>
  <c r="K4565" i="1"/>
  <c r="L4565" i="1"/>
  <c r="M4565" i="1"/>
  <c r="J4566" i="1"/>
  <c r="K4566" i="1"/>
  <c r="L4566" i="1"/>
  <c r="M4566" i="1"/>
  <c r="J4567" i="1"/>
  <c r="K4567" i="1"/>
  <c r="L4567" i="1"/>
  <c r="M4567" i="1"/>
  <c r="J4568" i="1"/>
  <c r="K4568" i="1"/>
  <c r="L4568" i="1"/>
  <c r="M4568" i="1"/>
  <c r="J4569" i="1"/>
  <c r="K4569" i="1"/>
  <c r="L4569" i="1"/>
  <c r="M4569" i="1"/>
  <c r="J4570" i="1"/>
  <c r="K4570" i="1"/>
  <c r="L4570" i="1"/>
  <c r="M4570" i="1"/>
  <c r="J4571" i="1"/>
  <c r="K4571" i="1"/>
  <c r="L4571" i="1"/>
  <c r="M4571" i="1"/>
  <c r="J4572" i="1"/>
  <c r="K4572" i="1"/>
  <c r="L4572" i="1"/>
  <c r="M4572" i="1"/>
  <c r="J4573" i="1"/>
  <c r="K4573" i="1"/>
  <c r="L4573" i="1"/>
  <c r="M4573" i="1"/>
  <c r="J4574" i="1"/>
  <c r="K4574" i="1"/>
  <c r="L4574" i="1"/>
  <c r="M4574" i="1"/>
  <c r="J4575" i="1"/>
  <c r="K4575" i="1"/>
  <c r="L4575" i="1"/>
  <c r="M4575" i="1"/>
  <c r="J4576" i="1"/>
  <c r="K4576" i="1"/>
  <c r="L4576" i="1"/>
  <c r="M4576" i="1"/>
  <c r="J4577" i="1"/>
  <c r="K4577" i="1"/>
  <c r="L4577" i="1"/>
  <c r="M4577" i="1"/>
  <c r="J4578" i="1"/>
  <c r="K4578" i="1"/>
  <c r="L4578" i="1"/>
  <c r="M4578" i="1"/>
  <c r="J4579" i="1"/>
  <c r="K4579" i="1"/>
  <c r="L4579" i="1"/>
  <c r="M4579" i="1"/>
  <c r="J4580" i="1"/>
  <c r="K4580" i="1"/>
  <c r="L4580" i="1"/>
  <c r="M4580" i="1"/>
  <c r="J4581" i="1"/>
  <c r="K4581" i="1"/>
  <c r="L4581" i="1"/>
  <c r="M4581" i="1"/>
  <c r="J4582" i="1"/>
  <c r="K4582" i="1"/>
  <c r="L4582" i="1"/>
  <c r="M4582" i="1"/>
  <c r="J4583" i="1"/>
  <c r="K4583" i="1"/>
  <c r="L4583" i="1"/>
  <c r="M4583" i="1"/>
  <c r="J4584" i="1"/>
  <c r="K4584" i="1"/>
  <c r="L4584" i="1"/>
  <c r="M4584" i="1"/>
  <c r="J4585" i="1"/>
  <c r="K4585" i="1"/>
  <c r="L4585" i="1"/>
  <c r="M4585" i="1"/>
  <c r="J4586" i="1"/>
  <c r="K4586" i="1"/>
  <c r="L4586" i="1"/>
  <c r="M4586" i="1"/>
  <c r="J4587" i="1"/>
  <c r="K4587" i="1"/>
  <c r="L4587" i="1"/>
  <c r="M4587" i="1"/>
  <c r="J4588" i="1"/>
  <c r="K4588" i="1"/>
  <c r="L4588" i="1"/>
  <c r="M4588" i="1"/>
  <c r="J4589" i="1"/>
  <c r="K4589" i="1"/>
  <c r="L4589" i="1"/>
  <c r="M4589" i="1"/>
  <c r="J4590" i="1"/>
  <c r="K4590" i="1"/>
  <c r="L4590" i="1"/>
  <c r="M4590" i="1"/>
  <c r="J4591" i="1"/>
  <c r="K4591" i="1"/>
  <c r="L4591" i="1"/>
  <c r="M4591" i="1"/>
  <c r="J4592" i="1"/>
  <c r="K4592" i="1"/>
  <c r="L4592" i="1"/>
  <c r="M4592" i="1"/>
  <c r="J4593" i="1"/>
  <c r="K4593" i="1"/>
  <c r="L4593" i="1"/>
  <c r="M4593" i="1"/>
  <c r="J4594" i="1"/>
  <c r="K4594" i="1"/>
  <c r="L4594" i="1"/>
  <c r="M4594" i="1"/>
  <c r="J4595" i="1"/>
  <c r="K4595" i="1"/>
  <c r="L4595" i="1"/>
  <c r="M4595" i="1"/>
  <c r="J4596" i="1"/>
  <c r="K4596" i="1"/>
  <c r="L4596" i="1"/>
  <c r="M4596" i="1"/>
  <c r="J4597" i="1"/>
  <c r="K4597" i="1"/>
  <c r="L4597" i="1"/>
  <c r="M4597" i="1"/>
  <c r="J4598" i="1"/>
  <c r="K4598" i="1"/>
  <c r="L4598" i="1"/>
  <c r="M4598" i="1"/>
  <c r="J4599" i="1"/>
  <c r="K4599" i="1"/>
  <c r="L4599" i="1"/>
  <c r="M4599" i="1"/>
  <c r="J4600" i="1"/>
  <c r="K4600" i="1"/>
  <c r="L4600" i="1"/>
  <c r="M4600" i="1"/>
  <c r="J4601" i="1"/>
  <c r="K4601" i="1"/>
  <c r="L4601" i="1"/>
  <c r="M4601" i="1"/>
  <c r="J4602" i="1"/>
  <c r="K4602" i="1"/>
  <c r="L4602" i="1"/>
  <c r="M4602" i="1"/>
  <c r="J4603" i="1"/>
  <c r="K4603" i="1"/>
  <c r="L4603" i="1"/>
  <c r="M4603" i="1"/>
  <c r="J4604" i="1"/>
  <c r="K4604" i="1"/>
  <c r="L4604" i="1"/>
  <c r="M4604" i="1"/>
  <c r="J4605" i="1"/>
  <c r="K4605" i="1"/>
  <c r="L4605" i="1"/>
  <c r="M4605" i="1"/>
  <c r="J4606" i="1"/>
  <c r="K4606" i="1"/>
  <c r="L4606" i="1"/>
  <c r="M4606" i="1"/>
  <c r="J4607" i="1"/>
  <c r="K4607" i="1"/>
  <c r="L4607" i="1"/>
  <c r="M4607" i="1"/>
  <c r="J4608" i="1"/>
  <c r="K4608" i="1"/>
  <c r="L4608" i="1"/>
  <c r="M4608" i="1"/>
  <c r="J4609" i="1"/>
  <c r="K4609" i="1"/>
  <c r="L4609" i="1"/>
  <c r="M4609" i="1"/>
  <c r="J4610" i="1"/>
  <c r="K4610" i="1"/>
  <c r="L4610" i="1"/>
  <c r="M4610" i="1"/>
  <c r="J4611" i="1"/>
  <c r="K4611" i="1"/>
  <c r="L4611" i="1"/>
  <c r="M4611" i="1"/>
  <c r="J4612" i="1"/>
  <c r="K4612" i="1"/>
  <c r="L4612" i="1"/>
  <c r="M4612" i="1"/>
  <c r="J4613" i="1"/>
  <c r="K4613" i="1"/>
  <c r="L4613" i="1"/>
  <c r="M4613" i="1"/>
  <c r="J4614" i="1"/>
  <c r="K4614" i="1"/>
  <c r="L4614" i="1"/>
  <c r="M4614" i="1"/>
  <c r="J4615" i="1"/>
  <c r="K4615" i="1"/>
  <c r="L4615" i="1"/>
  <c r="M4615" i="1"/>
  <c r="J4616" i="1"/>
  <c r="K4616" i="1"/>
  <c r="L4616" i="1"/>
  <c r="M4616" i="1"/>
  <c r="J4617" i="1"/>
  <c r="K4617" i="1"/>
  <c r="L4617" i="1"/>
  <c r="M4617" i="1"/>
  <c r="J4618" i="1"/>
  <c r="K4618" i="1"/>
  <c r="L4618" i="1"/>
  <c r="M4618" i="1"/>
  <c r="J4619" i="1"/>
  <c r="K4619" i="1"/>
  <c r="L4619" i="1"/>
  <c r="M4619" i="1"/>
  <c r="J4620" i="1"/>
  <c r="K4620" i="1"/>
  <c r="L4620" i="1"/>
  <c r="M4620" i="1"/>
  <c r="J4621" i="1"/>
  <c r="K4621" i="1"/>
  <c r="L4621" i="1"/>
  <c r="M4621" i="1"/>
  <c r="J4622" i="1"/>
  <c r="K4622" i="1"/>
  <c r="L4622" i="1"/>
  <c r="M4622" i="1"/>
  <c r="J4623" i="1"/>
  <c r="K4623" i="1"/>
  <c r="L4623" i="1"/>
  <c r="M4623" i="1"/>
  <c r="J4624" i="1"/>
  <c r="K4624" i="1"/>
  <c r="L4624" i="1"/>
  <c r="M4624" i="1"/>
  <c r="J4625" i="1"/>
  <c r="K4625" i="1"/>
  <c r="L4625" i="1"/>
  <c r="M4625" i="1"/>
  <c r="J4626" i="1"/>
  <c r="K4626" i="1"/>
  <c r="L4626" i="1"/>
  <c r="M4626" i="1"/>
  <c r="J4627" i="1"/>
  <c r="K4627" i="1"/>
  <c r="L4627" i="1"/>
  <c r="M4627" i="1"/>
  <c r="J4628" i="1"/>
  <c r="K4628" i="1"/>
  <c r="L4628" i="1"/>
  <c r="M4628" i="1"/>
  <c r="J4629" i="1"/>
  <c r="K4629" i="1"/>
  <c r="L4629" i="1"/>
  <c r="M4629" i="1"/>
  <c r="J4630" i="1"/>
  <c r="K4630" i="1"/>
  <c r="L4630" i="1"/>
  <c r="M4630" i="1"/>
  <c r="J4631" i="1"/>
  <c r="K4631" i="1"/>
  <c r="L4631" i="1"/>
  <c r="M4631" i="1"/>
  <c r="J4632" i="1"/>
  <c r="K4632" i="1"/>
  <c r="L4632" i="1"/>
  <c r="M4632" i="1"/>
  <c r="J4633" i="1"/>
  <c r="K4633" i="1"/>
  <c r="L4633" i="1"/>
  <c r="M4633" i="1"/>
  <c r="J4634" i="1"/>
  <c r="K4634" i="1"/>
  <c r="L4634" i="1"/>
  <c r="M4634" i="1"/>
  <c r="J4635" i="1"/>
  <c r="K4635" i="1"/>
  <c r="L4635" i="1"/>
  <c r="M4635" i="1"/>
  <c r="J4636" i="1"/>
  <c r="K4636" i="1"/>
  <c r="L4636" i="1"/>
  <c r="M4636" i="1"/>
  <c r="J4637" i="1"/>
  <c r="K4637" i="1"/>
  <c r="L4637" i="1"/>
  <c r="M4637" i="1"/>
  <c r="J4638" i="1"/>
  <c r="K4638" i="1"/>
  <c r="L4638" i="1"/>
  <c r="M4638" i="1"/>
  <c r="J4639" i="1"/>
  <c r="K4639" i="1"/>
  <c r="L4639" i="1"/>
  <c r="M4639" i="1"/>
  <c r="J4640" i="1"/>
  <c r="K4640" i="1"/>
  <c r="L4640" i="1"/>
  <c r="M4640" i="1"/>
  <c r="J4641" i="1"/>
  <c r="K4641" i="1"/>
  <c r="L4641" i="1"/>
  <c r="M4641" i="1"/>
  <c r="J4642" i="1"/>
  <c r="K4642" i="1"/>
  <c r="L4642" i="1"/>
  <c r="M4642" i="1"/>
  <c r="J4643" i="1"/>
  <c r="K4643" i="1"/>
  <c r="L4643" i="1"/>
  <c r="M4643" i="1"/>
  <c r="J4644" i="1"/>
  <c r="K4644" i="1"/>
  <c r="L4644" i="1"/>
  <c r="M4644" i="1"/>
  <c r="J4645" i="1"/>
  <c r="K4645" i="1"/>
  <c r="L4645" i="1"/>
  <c r="M4645" i="1"/>
  <c r="J4646" i="1"/>
  <c r="K4646" i="1"/>
  <c r="L4646" i="1"/>
  <c r="M4646" i="1"/>
  <c r="J4647" i="1"/>
  <c r="K4647" i="1"/>
  <c r="L4647" i="1"/>
  <c r="M4647" i="1"/>
  <c r="J4648" i="1"/>
  <c r="K4648" i="1"/>
  <c r="L4648" i="1"/>
  <c r="M4648" i="1"/>
  <c r="J4649" i="1"/>
  <c r="K4649" i="1"/>
  <c r="L4649" i="1"/>
  <c r="M4649" i="1"/>
  <c r="J4650" i="1"/>
  <c r="K4650" i="1"/>
  <c r="L4650" i="1"/>
  <c r="M4650" i="1"/>
  <c r="J4651" i="1"/>
  <c r="K4651" i="1"/>
  <c r="L4651" i="1"/>
  <c r="M4651" i="1"/>
  <c r="J4652" i="1"/>
  <c r="K4652" i="1"/>
  <c r="L4652" i="1"/>
  <c r="M4652" i="1"/>
  <c r="J4653" i="1"/>
  <c r="K4653" i="1"/>
  <c r="L4653" i="1"/>
  <c r="M4653" i="1"/>
  <c r="J4654" i="1"/>
  <c r="K4654" i="1"/>
  <c r="L4654" i="1"/>
  <c r="M4654" i="1"/>
  <c r="J4655" i="1"/>
  <c r="K4655" i="1"/>
  <c r="L4655" i="1"/>
  <c r="M4655" i="1"/>
  <c r="J4656" i="1"/>
  <c r="K4656" i="1"/>
  <c r="L4656" i="1"/>
  <c r="M4656" i="1"/>
  <c r="J4657" i="1"/>
  <c r="K4657" i="1"/>
  <c r="L4657" i="1"/>
  <c r="M4657" i="1"/>
  <c r="J4658" i="1"/>
  <c r="K4658" i="1"/>
  <c r="L4658" i="1"/>
  <c r="M4658" i="1"/>
  <c r="J4659" i="1"/>
  <c r="K4659" i="1"/>
  <c r="L4659" i="1"/>
  <c r="M4659" i="1"/>
  <c r="J4660" i="1"/>
  <c r="K4660" i="1"/>
  <c r="L4660" i="1"/>
  <c r="M4660" i="1"/>
  <c r="J4661" i="1"/>
  <c r="K4661" i="1"/>
  <c r="L4661" i="1"/>
  <c r="M4661" i="1"/>
  <c r="J4662" i="1"/>
  <c r="K4662" i="1"/>
  <c r="L4662" i="1"/>
  <c r="M4662" i="1"/>
  <c r="J4663" i="1"/>
  <c r="K4663" i="1"/>
  <c r="L4663" i="1"/>
  <c r="M4663" i="1"/>
  <c r="J4664" i="1"/>
  <c r="K4664" i="1"/>
  <c r="L4664" i="1"/>
  <c r="M4664" i="1"/>
  <c r="J4665" i="1"/>
  <c r="K4665" i="1"/>
  <c r="L4665" i="1"/>
  <c r="M4665" i="1"/>
  <c r="J4666" i="1"/>
  <c r="K4666" i="1"/>
  <c r="L4666" i="1"/>
  <c r="M4666" i="1"/>
  <c r="J4667" i="1"/>
  <c r="K4667" i="1"/>
  <c r="L4667" i="1"/>
  <c r="M4667" i="1"/>
  <c r="J4668" i="1"/>
  <c r="K4668" i="1"/>
  <c r="L4668" i="1"/>
  <c r="M4668" i="1"/>
  <c r="J4669" i="1"/>
  <c r="K4669" i="1"/>
  <c r="L4669" i="1"/>
  <c r="M4669" i="1"/>
  <c r="J4670" i="1"/>
  <c r="K4670" i="1"/>
  <c r="L4670" i="1"/>
  <c r="M4670" i="1"/>
  <c r="J4671" i="1"/>
  <c r="K4671" i="1"/>
  <c r="L4671" i="1"/>
  <c r="M4671" i="1"/>
  <c r="J4672" i="1"/>
  <c r="K4672" i="1"/>
  <c r="L4672" i="1"/>
  <c r="M4672" i="1"/>
  <c r="J4673" i="1"/>
  <c r="K4673" i="1"/>
  <c r="L4673" i="1"/>
  <c r="M4673" i="1"/>
  <c r="J4674" i="1"/>
  <c r="K4674" i="1"/>
  <c r="L4674" i="1"/>
  <c r="M4674" i="1"/>
  <c r="J4675" i="1"/>
  <c r="K4675" i="1"/>
  <c r="L4675" i="1"/>
  <c r="M4675" i="1"/>
  <c r="J4676" i="1"/>
  <c r="K4676" i="1"/>
  <c r="L4676" i="1"/>
  <c r="M4676" i="1"/>
  <c r="J4677" i="1"/>
  <c r="K4677" i="1"/>
  <c r="L4677" i="1"/>
  <c r="M4677" i="1"/>
  <c r="J4678" i="1"/>
  <c r="K4678" i="1"/>
  <c r="L4678" i="1"/>
  <c r="M4678" i="1"/>
  <c r="J4679" i="1"/>
  <c r="K4679" i="1"/>
  <c r="L4679" i="1"/>
  <c r="M4679" i="1"/>
  <c r="J4680" i="1"/>
  <c r="K4680" i="1"/>
  <c r="L4680" i="1"/>
  <c r="M4680" i="1"/>
  <c r="J4681" i="1"/>
  <c r="K4681" i="1"/>
  <c r="L4681" i="1"/>
  <c r="M4681" i="1"/>
  <c r="J4682" i="1"/>
  <c r="K4682" i="1"/>
  <c r="L4682" i="1"/>
  <c r="M4682" i="1"/>
  <c r="J4683" i="1"/>
  <c r="K4683" i="1"/>
  <c r="L4683" i="1"/>
  <c r="M4683" i="1"/>
  <c r="J4684" i="1"/>
  <c r="K4684" i="1"/>
  <c r="L4684" i="1"/>
  <c r="M4684" i="1"/>
  <c r="J4685" i="1"/>
  <c r="K4685" i="1"/>
  <c r="L4685" i="1"/>
  <c r="M4685" i="1"/>
  <c r="J4686" i="1"/>
  <c r="K4686" i="1"/>
  <c r="L4686" i="1"/>
  <c r="M4686" i="1"/>
  <c r="J4687" i="1"/>
  <c r="K4687" i="1"/>
  <c r="L4687" i="1"/>
  <c r="M4687" i="1"/>
  <c r="J4688" i="1"/>
  <c r="K4688" i="1"/>
  <c r="L4688" i="1"/>
  <c r="M4688" i="1"/>
  <c r="J4689" i="1"/>
  <c r="K4689" i="1"/>
  <c r="L4689" i="1"/>
  <c r="M4689" i="1"/>
  <c r="J4690" i="1"/>
  <c r="K4690" i="1"/>
  <c r="L4690" i="1"/>
  <c r="M4690" i="1"/>
  <c r="J4691" i="1"/>
  <c r="K4691" i="1"/>
  <c r="L4691" i="1"/>
  <c r="M4691" i="1"/>
  <c r="J4692" i="1"/>
  <c r="K4692" i="1"/>
  <c r="L4692" i="1"/>
  <c r="M4692" i="1"/>
  <c r="J4693" i="1"/>
  <c r="K4693" i="1"/>
  <c r="L4693" i="1"/>
  <c r="M4693" i="1"/>
  <c r="J4694" i="1"/>
  <c r="K4694" i="1"/>
  <c r="L4694" i="1"/>
  <c r="M4694" i="1"/>
  <c r="J4695" i="1"/>
  <c r="K4695" i="1"/>
  <c r="L4695" i="1"/>
  <c r="M4695" i="1"/>
  <c r="J4696" i="1"/>
  <c r="K4696" i="1"/>
  <c r="L4696" i="1"/>
  <c r="M4696" i="1"/>
  <c r="J4697" i="1"/>
  <c r="K4697" i="1"/>
  <c r="L4697" i="1"/>
  <c r="M4697" i="1"/>
  <c r="J4698" i="1"/>
  <c r="K4698" i="1"/>
  <c r="L4698" i="1"/>
  <c r="M4698" i="1"/>
  <c r="J4699" i="1"/>
  <c r="K4699" i="1"/>
  <c r="L4699" i="1"/>
  <c r="M4699" i="1"/>
  <c r="J4700" i="1"/>
  <c r="K4700" i="1"/>
  <c r="L4700" i="1"/>
  <c r="M4700" i="1"/>
  <c r="J4701" i="1"/>
  <c r="K4701" i="1"/>
  <c r="L4701" i="1"/>
  <c r="M4701" i="1"/>
  <c r="J4702" i="1"/>
  <c r="K4702" i="1"/>
  <c r="L4702" i="1"/>
  <c r="M4702" i="1"/>
  <c r="J4703" i="1"/>
  <c r="K4703" i="1"/>
  <c r="L4703" i="1"/>
  <c r="M4703" i="1"/>
  <c r="J4704" i="1"/>
  <c r="K4704" i="1"/>
  <c r="L4704" i="1"/>
  <c r="M4704" i="1"/>
  <c r="J4705" i="1"/>
  <c r="K4705" i="1"/>
  <c r="L4705" i="1"/>
  <c r="M4705" i="1"/>
  <c r="J4706" i="1"/>
  <c r="K4706" i="1"/>
  <c r="L4706" i="1"/>
  <c r="M4706" i="1"/>
  <c r="J4707" i="1"/>
  <c r="K4707" i="1"/>
  <c r="L4707" i="1"/>
  <c r="M4707" i="1"/>
  <c r="J4708" i="1"/>
  <c r="K4708" i="1"/>
  <c r="L4708" i="1"/>
  <c r="M4708" i="1"/>
  <c r="J4709" i="1"/>
  <c r="K4709" i="1"/>
  <c r="L4709" i="1"/>
  <c r="M4709" i="1"/>
  <c r="J4710" i="1"/>
  <c r="K4710" i="1"/>
  <c r="L4710" i="1"/>
  <c r="M4710" i="1"/>
  <c r="J4711" i="1"/>
  <c r="K4711" i="1"/>
  <c r="L4711" i="1"/>
  <c r="M4711" i="1"/>
  <c r="J4712" i="1"/>
  <c r="K4712" i="1"/>
  <c r="L4712" i="1"/>
  <c r="M4712" i="1"/>
  <c r="J4713" i="1"/>
  <c r="K4713" i="1"/>
  <c r="L4713" i="1"/>
  <c r="M4713" i="1"/>
  <c r="J4714" i="1"/>
  <c r="K4714" i="1"/>
  <c r="L4714" i="1"/>
  <c r="M4714" i="1"/>
  <c r="J4715" i="1"/>
  <c r="K4715" i="1"/>
  <c r="L4715" i="1"/>
  <c r="M4715" i="1"/>
  <c r="J4716" i="1"/>
  <c r="K4716" i="1"/>
  <c r="L4716" i="1"/>
  <c r="M4716" i="1"/>
  <c r="J4717" i="1"/>
  <c r="K4717" i="1"/>
  <c r="L4717" i="1"/>
  <c r="M4717" i="1"/>
  <c r="J4718" i="1"/>
  <c r="K4718" i="1"/>
  <c r="L4718" i="1"/>
  <c r="M4718" i="1"/>
  <c r="J4719" i="1"/>
  <c r="K4719" i="1"/>
  <c r="L4719" i="1"/>
  <c r="M4719" i="1"/>
  <c r="J4720" i="1"/>
  <c r="K4720" i="1"/>
  <c r="L4720" i="1"/>
  <c r="M4720" i="1"/>
  <c r="J4721" i="1"/>
  <c r="K4721" i="1"/>
  <c r="L4721" i="1"/>
  <c r="M4721" i="1"/>
  <c r="J4722" i="1"/>
  <c r="K4722" i="1"/>
  <c r="L4722" i="1"/>
  <c r="M4722" i="1"/>
  <c r="J4723" i="1"/>
  <c r="K4723" i="1"/>
  <c r="L4723" i="1"/>
  <c r="M4723" i="1"/>
  <c r="J4724" i="1"/>
  <c r="K4724" i="1"/>
  <c r="L4724" i="1"/>
  <c r="M4724" i="1"/>
  <c r="J4725" i="1"/>
  <c r="K4725" i="1"/>
  <c r="L4725" i="1"/>
  <c r="M4725" i="1"/>
  <c r="J4726" i="1"/>
  <c r="K4726" i="1"/>
  <c r="L4726" i="1"/>
  <c r="M4726" i="1"/>
  <c r="J4727" i="1"/>
  <c r="K4727" i="1"/>
  <c r="L4727" i="1"/>
  <c r="M4727" i="1"/>
  <c r="J4728" i="1"/>
  <c r="K4728" i="1"/>
  <c r="L4728" i="1"/>
  <c r="M4728" i="1"/>
  <c r="J4729" i="1"/>
  <c r="K4729" i="1"/>
  <c r="L4729" i="1"/>
  <c r="M4729" i="1"/>
  <c r="J4730" i="1"/>
  <c r="K4730" i="1"/>
  <c r="L4730" i="1"/>
  <c r="M4730" i="1"/>
  <c r="J4731" i="1"/>
  <c r="K4731" i="1"/>
  <c r="L4731" i="1"/>
  <c r="M4731" i="1"/>
  <c r="J4732" i="1"/>
  <c r="K4732" i="1"/>
  <c r="L4732" i="1"/>
  <c r="M4732" i="1"/>
  <c r="J4733" i="1"/>
  <c r="K4733" i="1"/>
  <c r="L4733" i="1"/>
  <c r="M4733" i="1"/>
  <c r="J4734" i="1"/>
  <c r="K4734" i="1"/>
  <c r="L4734" i="1"/>
  <c r="M4734" i="1"/>
  <c r="J4735" i="1"/>
  <c r="K4735" i="1"/>
  <c r="L4735" i="1"/>
  <c r="M4735" i="1"/>
  <c r="J4736" i="1"/>
  <c r="K4736" i="1"/>
  <c r="L4736" i="1"/>
  <c r="M4736" i="1"/>
  <c r="J4737" i="1"/>
  <c r="K4737" i="1"/>
  <c r="L4737" i="1"/>
  <c r="M4737" i="1"/>
  <c r="J4738" i="1"/>
  <c r="K4738" i="1"/>
  <c r="L4738" i="1"/>
  <c r="M4738" i="1"/>
  <c r="J4739" i="1"/>
  <c r="K4739" i="1"/>
  <c r="L4739" i="1"/>
  <c r="M4739" i="1"/>
  <c r="J4740" i="1"/>
  <c r="K4740" i="1"/>
  <c r="L4740" i="1"/>
  <c r="M4740" i="1"/>
  <c r="J4741" i="1"/>
  <c r="K4741" i="1"/>
  <c r="L4741" i="1"/>
  <c r="M4741" i="1"/>
  <c r="J4742" i="1"/>
  <c r="K4742" i="1"/>
  <c r="L4742" i="1"/>
  <c r="M4742" i="1"/>
  <c r="J4743" i="1"/>
  <c r="K4743" i="1"/>
  <c r="L4743" i="1"/>
  <c r="M4743" i="1"/>
  <c r="J4744" i="1"/>
  <c r="K4744" i="1"/>
  <c r="L4744" i="1"/>
  <c r="M4744" i="1"/>
  <c r="J4745" i="1"/>
  <c r="K4745" i="1"/>
  <c r="L4745" i="1"/>
  <c r="M4745" i="1"/>
  <c r="J4746" i="1"/>
  <c r="K4746" i="1"/>
  <c r="L4746" i="1"/>
  <c r="M4746" i="1"/>
  <c r="J4747" i="1"/>
  <c r="K4747" i="1"/>
  <c r="L4747" i="1"/>
  <c r="M4747" i="1"/>
  <c r="J4748" i="1"/>
  <c r="K4748" i="1"/>
  <c r="L4748" i="1"/>
  <c r="M4748" i="1"/>
  <c r="J4749" i="1"/>
  <c r="K4749" i="1"/>
  <c r="L4749" i="1"/>
  <c r="M4749" i="1"/>
  <c r="J4750" i="1"/>
  <c r="K4750" i="1"/>
  <c r="L4750" i="1"/>
  <c r="M4750" i="1"/>
  <c r="J4751" i="1"/>
  <c r="K4751" i="1"/>
  <c r="L4751" i="1"/>
  <c r="M4751" i="1"/>
  <c r="J4752" i="1"/>
  <c r="K4752" i="1"/>
  <c r="L4752" i="1"/>
  <c r="M4752" i="1"/>
  <c r="J4753" i="1"/>
  <c r="K4753" i="1"/>
  <c r="L4753" i="1"/>
  <c r="M4753" i="1"/>
  <c r="J4754" i="1"/>
  <c r="K4754" i="1"/>
  <c r="L4754" i="1"/>
  <c r="M4754" i="1"/>
  <c r="J4755" i="1"/>
  <c r="K4755" i="1"/>
  <c r="L4755" i="1"/>
  <c r="M4755" i="1"/>
  <c r="J4756" i="1"/>
  <c r="K4756" i="1"/>
  <c r="L4756" i="1"/>
  <c r="M4756" i="1"/>
  <c r="J4757" i="1"/>
  <c r="K4757" i="1"/>
  <c r="L4757" i="1"/>
  <c r="M4757" i="1"/>
  <c r="J4758" i="1"/>
  <c r="K4758" i="1"/>
  <c r="L4758" i="1"/>
  <c r="M4758" i="1"/>
  <c r="J4759" i="1"/>
  <c r="K4759" i="1"/>
  <c r="L4759" i="1"/>
  <c r="M4759" i="1"/>
  <c r="J4760" i="1"/>
  <c r="K4760" i="1"/>
  <c r="L4760" i="1"/>
  <c r="M4760" i="1"/>
  <c r="J4761" i="1"/>
  <c r="K4761" i="1"/>
  <c r="L4761" i="1"/>
  <c r="M4761" i="1"/>
  <c r="J4762" i="1"/>
  <c r="K4762" i="1"/>
  <c r="L4762" i="1"/>
  <c r="M4762" i="1"/>
  <c r="J4763" i="1"/>
  <c r="K4763" i="1"/>
  <c r="L4763" i="1"/>
  <c r="M4763" i="1"/>
  <c r="J4764" i="1"/>
  <c r="K4764" i="1"/>
  <c r="L4764" i="1"/>
  <c r="M4764" i="1"/>
  <c r="J4765" i="1"/>
  <c r="K4765" i="1"/>
  <c r="L4765" i="1"/>
  <c r="M4765" i="1"/>
  <c r="J4766" i="1"/>
  <c r="K4766" i="1"/>
  <c r="L4766" i="1"/>
  <c r="M4766" i="1"/>
  <c r="J4767" i="1"/>
  <c r="K4767" i="1"/>
  <c r="L4767" i="1"/>
  <c r="M4767" i="1"/>
  <c r="J4768" i="1"/>
  <c r="K4768" i="1"/>
  <c r="L4768" i="1"/>
  <c r="M4768" i="1"/>
  <c r="J4769" i="1"/>
  <c r="K4769" i="1"/>
  <c r="L4769" i="1"/>
  <c r="M4769" i="1"/>
  <c r="J4770" i="1"/>
  <c r="K4770" i="1"/>
  <c r="L4770" i="1"/>
  <c r="M4770" i="1"/>
  <c r="J4771" i="1"/>
  <c r="K4771" i="1"/>
  <c r="L4771" i="1"/>
  <c r="M4771" i="1"/>
  <c r="J4772" i="1"/>
  <c r="K4772" i="1"/>
  <c r="L4772" i="1"/>
  <c r="M4772" i="1"/>
  <c r="J4773" i="1"/>
  <c r="K4773" i="1"/>
  <c r="L4773" i="1"/>
  <c r="M4773" i="1"/>
  <c r="J4774" i="1"/>
  <c r="K4774" i="1"/>
  <c r="L4774" i="1"/>
  <c r="M4774" i="1"/>
  <c r="J4775" i="1"/>
  <c r="K4775" i="1"/>
  <c r="L4775" i="1"/>
  <c r="M4775" i="1"/>
  <c r="J4776" i="1"/>
  <c r="K4776" i="1"/>
  <c r="L4776" i="1"/>
  <c r="M4776" i="1"/>
  <c r="J4777" i="1"/>
  <c r="K4777" i="1"/>
  <c r="L4777" i="1"/>
  <c r="M4777" i="1"/>
  <c r="J4778" i="1"/>
  <c r="K4778" i="1"/>
  <c r="L4778" i="1"/>
  <c r="M4778" i="1"/>
  <c r="J4779" i="1"/>
  <c r="K4779" i="1"/>
  <c r="L4779" i="1"/>
  <c r="M4779" i="1"/>
  <c r="J4780" i="1"/>
  <c r="K4780" i="1"/>
  <c r="L4780" i="1"/>
  <c r="M4780" i="1"/>
  <c r="J4781" i="1"/>
  <c r="K4781" i="1"/>
  <c r="L4781" i="1"/>
  <c r="M4781" i="1"/>
  <c r="J4782" i="1"/>
  <c r="K4782" i="1"/>
  <c r="L4782" i="1"/>
  <c r="M4782" i="1"/>
  <c r="J4783" i="1"/>
  <c r="K4783" i="1"/>
  <c r="L4783" i="1"/>
  <c r="M4783" i="1"/>
  <c r="J4784" i="1"/>
  <c r="K4784" i="1"/>
  <c r="L4784" i="1"/>
  <c r="M4784" i="1"/>
  <c r="J4785" i="1"/>
  <c r="K4785" i="1"/>
  <c r="L4785" i="1"/>
  <c r="M4785" i="1"/>
  <c r="J4786" i="1"/>
  <c r="K4786" i="1"/>
  <c r="L4786" i="1"/>
  <c r="M4786" i="1"/>
  <c r="J4787" i="1"/>
  <c r="K4787" i="1"/>
  <c r="L4787" i="1"/>
  <c r="M4787" i="1"/>
  <c r="J4788" i="1"/>
  <c r="K4788" i="1"/>
  <c r="L4788" i="1"/>
  <c r="M4788" i="1"/>
  <c r="J4789" i="1"/>
  <c r="K4789" i="1"/>
  <c r="L4789" i="1"/>
  <c r="M4789" i="1"/>
  <c r="J4790" i="1"/>
  <c r="K4790" i="1"/>
  <c r="L4790" i="1"/>
  <c r="M4790" i="1"/>
  <c r="J4791" i="1"/>
  <c r="K4791" i="1"/>
  <c r="L4791" i="1"/>
  <c r="M4791" i="1"/>
  <c r="J4792" i="1"/>
  <c r="K4792" i="1"/>
  <c r="L4792" i="1"/>
  <c r="M4792" i="1"/>
  <c r="J4793" i="1"/>
  <c r="K4793" i="1"/>
  <c r="L4793" i="1"/>
  <c r="M4793" i="1"/>
  <c r="J4794" i="1"/>
  <c r="K4794" i="1"/>
  <c r="L4794" i="1"/>
  <c r="M4794" i="1"/>
  <c r="J4795" i="1"/>
  <c r="K4795" i="1"/>
  <c r="L4795" i="1"/>
  <c r="M4795" i="1"/>
  <c r="J4796" i="1"/>
  <c r="K4796" i="1"/>
  <c r="L4796" i="1"/>
  <c r="M4796" i="1"/>
  <c r="J4797" i="1"/>
  <c r="K4797" i="1"/>
  <c r="L4797" i="1"/>
  <c r="M4797" i="1"/>
  <c r="J4798" i="1"/>
  <c r="K4798" i="1"/>
  <c r="L4798" i="1"/>
  <c r="M4798" i="1"/>
  <c r="J4799" i="1"/>
  <c r="K4799" i="1"/>
  <c r="L4799" i="1"/>
  <c r="M4799" i="1"/>
  <c r="J4800" i="1"/>
  <c r="K4800" i="1"/>
  <c r="L4800" i="1"/>
  <c r="M4800" i="1"/>
  <c r="J4801" i="1"/>
  <c r="K4801" i="1"/>
  <c r="L4801" i="1"/>
  <c r="M4801" i="1"/>
  <c r="J4802" i="1"/>
  <c r="K4802" i="1"/>
  <c r="L4802" i="1"/>
  <c r="M4802" i="1"/>
  <c r="J4803" i="1"/>
  <c r="K4803" i="1"/>
  <c r="L4803" i="1"/>
  <c r="M4803" i="1"/>
  <c r="J4804" i="1"/>
  <c r="K4804" i="1"/>
  <c r="L4804" i="1"/>
  <c r="M4804" i="1"/>
  <c r="J4805" i="1"/>
  <c r="K4805" i="1"/>
  <c r="L4805" i="1"/>
  <c r="M4805" i="1"/>
  <c r="J4806" i="1"/>
  <c r="K4806" i="1"/>
  <c r="L4806" i="1"/>
  <c r="M4806" i="1"/>
  <c r="J4807" i="1"/>
  <c r="K4807" i="1"/>
  <c r="L4807" i="1"/>
  <c r="M4807" i="1"/>
  <c r="J4808" i="1"/>
  <c r="K4808" i="1"/>
  <c r="L4808" i="1"/>
  <c r="M4808" i="1"/>
  <c r="J4809" i="1"/>
  <c r="K4809" i="1"/>
  <c r="L4809" i="1"/>
  <c r="M4809" i="1"/>
  <c r="J4810" i="1"/>
  <c r="K4810" i="1"/>
  <c r="L4810" i="1"/>
  <c r="M4810" i="1"/>
  <c r="J4811" i="1"/>
  <c r="K4811" i="1"/>
  <c r="L4811" i="1"/>
  <c r="M4811" i="1"/>
  <c r="J4812" i="1"/>
  <c r="K4812" i="1"/>
  <c r="L4812" i="1"/>
  <c r="M4812" i="1"/>
  <c r="J4813" i="1"/>
  <c r="K4813" i="1"/>
  <c r="L4813" i="1"/>
  <c r="M4813" i="1"/>
  <c r="J4814" i="1"/>
  <c r="K4814" i="1"/>
  <c r="L4814" i="1"/>
  <c r="M4814" i="1"/>
  <c r="J4815" i="1"/>
  <c r="K4815" i="1"/>
  <c r="L4815" i="1"/>
  <c r="M4815" i="1"/>
  <c r="J4816" i="1"/>
  <c r="K4816" i="1"/>
  <c r="L4816" i="1"/>
  <c r="M4816" i="1"/>
  <c r="J4817" i="1"/>
  <c r="K4817" i="1"/>
  <c r="L4817" i="1"/>
  <c r="M4817" i="1"/>
  <c r="J4818" i="1"/>
  <c r="K4818" i="1"/>
  <c r="L4818" i="1"/>
  <c r="M4818" i="1"/>
  <c r="J4819" i="1"/>
  <c r="K4819" i="1"/>
  <c r="L4819" i="1"/>
  <c r="M4819" i="1"/>
  <c r="J4820" i="1"/>
  <c r="K4820" i="1"/>
  <c r="L4820" i="1"/>
  <c r="M4820" i="1"/>
  <c r="J4821" i="1"/>
  <c r="K4821" i="1"/>
  <c r="L4821" i="1"/>
  <c r="M4821" i="1"/>
  <c r="J4822" i="1"/>
  <c r="K4822" i="1"/>
  <c r="L4822" i="1"/>
  <c r="M4822" i="1"/>
  <c r="J4823" i="1"/>
  <c r="K4823" i="1"/>
  <c r="L4823" i="1"/>
  <c r="M4823" i="1"/>
  <c r="J4824" i="1"/>
  <c r="K4824" i="1"/>
  <c r="L4824" i="1"/>
  <c r="M4824" i="1"/>
  <c r="J4825" i="1"/>
  <c r="K4825" i="1"/>
  <c r="L4825" i="1"/>
  <c r="M4825" i="1"/>
  <c r="J4826" i="1"/>
  <c r="K4826" i="1"/>
  <c r="L4826" i="1"/>
  <c r="M4826" i="1"/>
  <c r="J4827" i="1"/>
  <c r="K4827" i="1"/>
  <c r="L4827" i="1"/>
  <c r="M4827" i="1"/>
  <c r="J4828" i="1"/>
  <c r="K4828" i="1"/>
  <c r="L4828" i="1"/>
  <c r="M4828" i="1"/>
  <c r="J4829" i="1"/>
  <c r="K4829" i="1"/>
  <c r="L4829" i="1"/>
  <c r="M4829" i="1"/>
  <c r="J4830" i="1"/>
  <c r="K4830" i="1"/>
  <c r="L4830" i="1"/>
  <c r="M4830" i="1"/>
  <c r="J4831" i="1"/>
  <c r="K4831" i="1"/>
  <c r="L4831" i="1"/>
  <c r="M4831" i="1"/>
  <c r="J4832" i="1"/>
  <c r="K4832" i="1"/>
  <c r="L4832" i="1"/>
  <c r="M4832" i="1"/>
  <c r="J4833" i="1"/>
  <c r="K4833" i="1"/>
  <c r="L4833" i="1"/>
  <c r="M4833" i="1"/>
  <c r="J4834" i="1"/>
  <c r="K4834" i="1"/>
  <c r="L4834" i="1"/>
  <c r="M4834" i="1"/>
  <c r="J4835" i="1"/>
  <c r="K4835" i="1"/>
  <c r="L4835" i="1"/>
  <c r="M4835" i="1"/>
  <c r="J4836" i="1"/>
  <c r="K4836" i="1"/>
  <c r="L4836" i="1"/>
  <c r="M4836" i="1"/>
  <c r="J4837" i="1"/>
  <c r="K4837" i="1"/>
  <c r="L4837" i="1"/>
  <c r="M4837" i="1"/>
  <c r="J4838" i="1"/>
  <c r="K4838" i="1"/>
  <c r="L4838" i="1"/>
  <c r="M4838" i="1"/>
  <c r="J4839" i="1"/>
  <c r="K4839" i="1"/>
  <c r="L4839" i="1"/>
  <c r="M4839" i="1"/>
  <c r="J4840" i="1"/>
  <c r="K4840" i="1"/>
  <c r="L4840" i="1"/>
  <c r="M4840" i="1"/>
  <c r="J4841" i="1"/>
  <c r="K4841" i="1"/>
  <c r="L4841" i="1"/>
  <c r="M4841" i="1"/>
  <c r="J4842" i="1"/>
  <c r="K4842" i="1"/>
  <c r="L4842" i="1"/>
  <c r="M4842" i="1"/>
  <c r="J4843" i="1"/>
  <c r="K4843" i="1"/>
  <c r="L4843" i="1"/>
  <c r="M4843" i="1"/>
  <c r="J4844" i="1"/>
  <c r="K4844" i="1"/>
  <c r="L4844" i="1"/>
  <c r="M4844" i="1"/>
  <c r="J4845" i="1"/>
  <c r="K4845" i="1"/>
  <c r="L4845" i="1"/>
  <c r="M4845" i="1"/>
  <c r="J4846" i="1"/>
  <c r="K4846" i="1"/>
  <c r="L4846" i="1"/>
  <c r="M4846" i="1"/>
  <c r="J4847" i="1"/>
  <c r="K4847" i="1"/>
  <c r="L4847" i="1"/>
  <c r="M4847" i="1"/>
  <c r="J4848" i="1"/>
  <c r="K4848" i="1"/>
  <c r="L4848" i="1"/>
  <c r="M4848" i="1"/>
  <c r="J4849" i="1"/>
  <c r="K4849" i="1"/>
  <c r="L4849" i="1"/>
  <c r="M4849" i="1"/>
  <c r="J4850" i="1"/>
  <c r="K4850" i="1"/>
  <c r="L4850" i="1"/>
  <c r="M4850" i="1"/>
  <c r="J4851" i="1"/>
  <c r="K4851" i="1"/>
  <c r="L4851" i="1"/>
  <c r="M4851" i="1"/>
  <c r="J4852" i="1"/>
  <c r="K4852" i="1"/>
  <c r="L4852" i="1"/>
  <c r="M4852" i="1"/>
  <c r="J4853" i="1"/>
  <c r="K4853" i="1"/>
  <c r="L4853" i="1"/>
  <c r="M4853" i="1"/>
  <c r="J4854" i="1"/>
  <c r="K4854" i="1"/>
  <c r="L4854" i="1"/>
  <c r="M4854" i="1"/>
  <c r="J4855" i="1"/>
  <c r="K4855" i="1"/>
  <c r="L4855" i="1"/>
  <c r="M4855" i="1"/>
  <c r="J4856" i="1"/>
  <c r="K4856" i="1"/>
  <c r="L4856" i="1"/>
  <c r="M4856" i="1"/>
  <c r="J4857" i="1"/>
  <c r="K4857" i="1"/>
  <c r="L4857" i="1"/>
  <c r="M4857" i="1"/>
  <c r="J4858" i="1"/>
  <c r="K4858" i="1"/>
  <c r="L4858" i="1"/>
  <c r="M4858" i="1"/>
  <c r="J4859" i="1"/>
  <c r="K4859" i="1"/>
  <c r="L4859" i="1"/>
  <c r="M4859" i="1"/>
  <c r="J4860" i="1"/>
  <c r="K4860" i="1"/>
  <c r="L4860" i="1"/>
  <c r="M4860" i="1"/>
  <c r="J4861" i="1"/>
  <c r="K4861" i="1"/>
  <c r="L4861" i="1"/>
  <c r="M4861" i="1"/>
  <c r="J4862" i="1"/>
  <c r="K4862" i="1"/>
  <c r="L4862" i="1"/>
  <c r="M4862" i="1"/>
  <c r="J4863" i="1"/>
  <c r="K4863" i="1"/>
  <c r="L4863" i="1"/>
  <c r="M4863" i="1"/>
  <c r="J4864" i="1"/>
  <c r="K4864" i="1"/>
  <c r="L4864" i="1"/>
  <c r="M4864" i="1"/>
  <c r="J4865" i="1"/>
  <c r="K4865" i="1"/>
  <c r="L4865" i="1"/>
  <c r="M4865" i="1"/>
  <c r="J4866" i="1"/>
  <c r="K4866" i="1"/>
  <c r="L4866" i="1"/>
  <c r="M4866" i="1"/>
  <c r="J4867" i="1"/>
  <c r="K4867" i="1"/>
  <c r="L4867" i="1"/>
  <c r="M4867" i="1"/>
  <c r="J4868" i="1"/>
  <c r="K4868" i="1"/>
  <c r="L4868" i="1"/>
  <c r="M4868" i="1"/>
  <c r="J4869" i="1"/>
  <c r="K4869" i="1"/>
  <c r="L4869" i="1"/>
  <c r="M4869" i="1"/>
  <c r="J4870" i="1"/>
  <c r="K4870" i="1"/>
  <c r="L4870" i="1"/>
  <c r="M4870" i="1"/>
  <c r="J4871" i="1"/>
  <c r="K4871" i="1"/>
  <c r="L4871" i="1"/>
  <c r="M4871" i="1"/>
  <c r="J4872" i="1"/>
  <c r="K4872" i="1"/>
  <c r="L4872" i="1"/>
  <c r="M4872" i="1"/>
  <c r="J4873" i="1"/>
  <c r="K4873" i="1"/>
  <c r="L4873" i="1"/>
  <c r="M4873" i="1"/>
  <c r="J4874" i="1"/>
  <c r="K4874" i="1"/>
  <c r="L4874" i="1"/>
  <c r="M4874" i="1"/>
  <c r="J4875" i="1"/>
  <c r="K4875" i="1"/>
  <c r="L4875" i="1"/>
  <c r="M4875" i="1"/>
  <c r="J4876" i="1"/>
  <c r="K4876" i="1"/>
  <c r="L4876" i="1"/>
  <c r="M4876" i="1"/>
  <c r="J4877" i="1"/>
  <c r="K4877" i="1"/>
  <c r="L4877" i="1"/>
  <c r="M4877" i="1"/>
  <c r="J4878" i="1"/>
  <c r="K4878" i="1"/>
  <c r="L4878" i="1"/>
  <c r="M4878" i="1"/>
  <c r="J4879" i="1"/>
  <c r="K4879" i="1"/>
  <c r="L4879" i="1"/>
  <c r="M4879" i="1"/>
  <c r="J4880" i="1"/>
  <c r="K4880" i="1"/>
  <c r="L4880" i="1"/>
  <c r="M4880" i="1"/>
  <c r="J4881" i="1"/>
  <c r="K4881" i="1"/>
  <c r="L4881" i="1"/>
  <c r="M4881" i="1"/>
  <c r="J4882" i="1"/>
  <c r="K4882" i="1"/>
  <c r="L4882" i="1"/>
  <c r="M4882" i="1"/>
  <c r="J4883" i="1"/>
  <c r="K4883" i="1"/>
  <c r="L4883" i="1"/>
  <c r="M4883" i="1"/>
  <c r="J4884" i="1"/>
  <c r="K4884" i="1"/>
  <c r="L4884" i="1"/>
  <c r="M4884" i="1"/>
  <c r="J4885" i="1"/>
  <c r="K4885" i="1"/>
  <c r="L4885" i="1"/>
  <c r="M4885" i="1"/>
  <c r="J4886" i="1"/>
  <c r="K4886" i="1"/>
  <c r="L4886" i="1"/>
  <c r="M4886" i="1"/>
  <c r="J4887" i="1"/>
  <c r="K4887" i="1"/>
  <c r="L4887" i="1"/>
  <c r="M4887" i="1"/>
  <c r="J4888" i="1"/>
  <c r="K4888" i="1"/>
  <c r="L4888" i="1"/>
  <c r="M4888" i="1"/>
  <c r="J4889" i="1"/>
  <c r="K4889" i="1"/>
  <c r="L4889" i="1"/>
  <c r="M4889" i="1"/>
  <c r="J4890" i="1"/>
  <c r="K4890" i="1"/>
  <c r="L4890" i="1"/>
  <c r="M4890" i="1"/>
  <c r="J4891" i="1"/>
  <c r="K4891" i="1"/>
  <c r="L4891" i="1"/>
  <c r="M4891" i="1"/>
  <c r="J4892" i="1"/>
  <c r="K4892" i="1"/>
  <c r="L4892" i="1"/>
  <c r="M4892" i="1"/>
  <c r="J4893" i="1"/>
  <c r="K4893" i="1"/>
  <c r="L4893" i="1"/>
  <c r="M4893" i="1"/>
  <c r="J4894" i="1"/>
  <c r="K4894" i="1"/>
  <c r="L4894" i="1"/>
  <c r="M4894" i="1"/>
  <c r="J4895" i="1"/>
  <c r="K4895" i="1"/>
  <c r="L4895" i="1"/>
  <c r="M4895" i="1"/>
  <c r="J4896" i="1"/>
  <c r="K4896" i="1"/>
  <c r="L4896" i="1"/>
  <c r="M4896" i="1"/>
  <c r="J4897" i="1"/>
  <c r="K4897" i="1"/>
  <c r="L4897" i="1"/>
  <c r="M4897" i="1"/>
  <c r="J4898" i="1"/>
  <c r="K4898" i="1"/>
  <c r="L4898" i="1"/>
  <c r="M4898" i="1"/>
  <c r="J4899" i="1"/>
  <c r="K4899" i="1"/>
  <c r="L4899" i="1"/>
  <c r="M4899" i="1"/>
  <c r="J4900" i="1"/>
  <c r="K4900" i="1"/>
  <c r="L4900" i="1"/>
  <c r="M4900" i="1"/>
  <c r="J4901" i="1"/>
  <c r="K4901" i="1"/>
  <c r="L4901" i="1"/>
  <c r="M4901" i="1"/>
  <c r="J4902" i="1"/>
  <c r="K4902" i="1"/>
  <c r="L4902" i="1"/>
  <c r="M4902" i="1"/>
  <c r="J4903" i="1"/>
  <c r="K4903" i="1"/>
  <c r="L4903" i="1"/>
  <c r="M4903" i="1"/>
  <c r="J4904" i="1"/>
  <c r="K4904" i="1"/>
  <c r="L4904" i="1"/>
  <c r="M4904" i="1"/>
  <c r="J4905" i="1"/>
  <c r="K4905" i="1"/>
  <c r="L4905" i="1"/>
  <c r="M4905" i="1"/>
  <c r="J4906" i="1"/>
  <c r="K4906" i="1"/>
  <c r="L4906" i="1"/>
  <c r="M4906" i="1"/>
  <c r="J4907" i="1"/>
  <c r="K4907" i="1"/>
  <c r="L4907" i="1"/>
  <c r="M4907" i="1"/>
  <c r="J4908" i="1"/>
  <c r="K4908" i="1"/>
  <c r="L4908" i="1"/>
  <c r="M4908" i="1"/>
  <c r="J4909" i="1"/>
  <c r="K4909" i="1"/>
  <c r="L4909" i="1"/>
  <c r="M4909" i="1"/>
  <c r="J4910" i="1"/>
  <c r="K4910" i="1"/>
  <c r="L4910" i="1"/>
  <c r="M4910" i="1"/>
  <c r="J4911" i="1"/>
  <c r="K4911" i="1"/>
  <c r="L4911" i="1"/>
  <c r="M4911" i="1"/>
  <c r="J4912" i="1"/>
  <c r="K4912" i="1"/>
  <c r="L4912" i="1"/>
  <c r="M4912" i="1"/>
  <c r="J4913" i="1"/>
  <c r="K4913" i="1"/>
  <c r="L4913" i="1"/>
  <c r="M4913" i="1"/>
  <c r="J4914" i="1"/>
  <c r="K4914" i="1"/>
  <c r="L4914" i="1"/>
  <c r="M4914" i="1"/>
  <c r="J4915" i="1"/>
  <c r="K4915" i="1"/>
  <c r="L4915" i="1"/>
  <c r="M4915" i="1"/>
  <c r="J4916" i="1"/>
  <c r="K4916" i="1"/>
  <c r="L4916" i="1"/>
  <c r="M4916" i="1"/>
  <c r="J4917" i="1"/>
  <c r="K4917" i="1"/>
  <c r="L4917" i="1"/>
  <c r="M4917" i="1"/>
  <c r="J4918" i="1"/>
  <c r="K4918" i="1"/>
  <c r="L4918" i="1"/>
  <c r="M4918" i="1"/>
  <c r="J4919" i="1"/>
  <c r="K4919" i="1"/>
  <c r="L4919" i="1"/>
  <c r="M4919" i="1"/>
  <c r="J4920" i="1"/>
  <c r="K4920" i="1"/>
  <c r="L4920" i="1"/>
  <c r="M4920" i="1"/>
  <c r="J4921" i="1"/>
  <c r="K4921" i="1"/>
  <c r="L4921" i="1"/>
  <c r="M4921" i="1"/>
  <c r="J4922" i="1"/>
  <c r="K4922" i="1"/>
  <c r="L4922" i="1"/>
  <c r="M4922" i="1"/>
  <c r="J4923" i="1"/>
  <c r="K4923" i="1"/>
  <c r="L4923" i="1"/>
  <c r="M4923" i="1"/>
  <c r="J4924" i="1"/>
  <c r="K4924" i="1"/>
  <c r="L4924" i="1"/>
  <c r="M4924" i="1"/>
  <c r="J4925" i="1"/>
  <c r="K4925" i="1"/>
  <c r="L4925" i="1"/>
  <c r="M4925" i="1"/>
  <c r="J4926" i="1"/>
  <c r="K4926" i="1"/>
  <c r="L4926" i="1"/>
  <c r="M4926" i="1"/>
  <c r="J4927" i="1"/>
  <c r="K4927" i="1"/>
  <c r="L4927" i="1"/>
  <c r="M4927" i="1"/>
  <c r="J4928" i="1"/>
  <c r="K4928" i="1"/>
  <c r="L4928" i="1"/>
  <c r="M4928" i="1"/>
  <c r="J4929" i="1"/>
  <c r="K4929" i="1"/>
  <c r="L4929" i="1"/>
  <c r="M4929" i="1"/>
  <c r="J4930" i="1"/>
  <c r="K4930" i="1"/>
  <c r="L4930" i="1"/>
  <c r="M4930" i="1"/>
  <c r="J4931" i="1"/>
  <c r="K4931" i="1"/>
  <c r="L4931" i="1"/>
  <c r="M4931" i="1"/>
  <c r="J4932" i="1"/>
  <c r="K4932" i="1"/>
  <c r="L4932" i="1"/>
  <c r="M4932" i="1"/>
  <c r="J4933" i="1"/>
  <c r="K4933" i="1"/>
  <c r="L4933" i="1"/>
  <c r="M4933" i="1"/>
  <c r="J4934" i="1"/>
  <c r="K4934" i="1"/>
  <c r="L4934" i="1"/>
  <c r="M4934" i="1"/>
  <c r="J4935" i="1"/>
  <c r="K4935" i="1"/>
  <c r="L4935" i="1"/>
  <c r="M4935" i="1"/>
  <c r="J4936" i="1"/>
  <c r="K4936" i="1"/>
  <c r="L4936" i="1"/>
  <c r="M4936" i="1"/>
  <c r="J4937" i="1"/>
  <c r="K4937" i="1"/>
  <c r="L4937" i="1"/>
  <c r="M4937" i="1"/>
  <c r="J4938" i="1"/>
  <c r="K4938" i="1"/>
  <c r="L4938" i="1"/>
  <c r="M4938" i="1"/>
  <c r="J4939" i="1"/>
  <c r="K4939" i="1"/>
  <c r="L4939" i="1"/>
  <c r="M4939" i="1"/>
  <c r="J4940" i="1"/>
  <c r="K4940" i="1"/>
  <c r="L4940" i="1"/>
  <c r="M4940" i="1"/>
  <c r="J4941" i="1"/>
  <c r="K4941" i="1"/>
  <c r="L4941" i="1"/>
  <c r="M4941" i="1"/>
  <c r="J4942" i="1"/>
  <c r="K4942" i="1"/>
  <c r="L4942" i="1"/>
  <c r="M4942" i="1"/>
  <c r="J4943" i="1"/>
  <c r="K4943" i="1"/>
  <c r="L4943" i="1"/>
  <c r="M4943" i="1"/>
  <c r="J4944" i="1"/>
  <c r="K4944" i="1"/>
  <c r="L4944" i="1"/>
  <c r="M4944" i="1"/>
  <c r="J4945" i="1"/>
  <c r="K4945" i="1"/>
  <c r="L4945" i="1"/>
  <c r="M4945" i="1"/>
  <c r="J4946" i="1"/>
  <c r="K4946" i="1"/>
  <c r="L4946" i="1"/>
  <c r="M4946" i="1"/>
  <c r="J4947" i="1"/>
  <c r="K4947" i="1"/>
  <c r="L4947" i="1"/>
  <c r="M4947" i="1"/>
  <c r="J4948" i="1"/>
  <c r="K4948" i="1"/>
  <c r="L4948" i="1"/>
  <c r="M4948" i="1"/>
  <c r="J4949" i="1"/>
  <c r="K4949" i="1"/>
  <c r="L4949" i="1"/>
  <c r="M4949" i="1"/>
  <c r="J4950" i="1"/>
  <c r="K4950" i="1"/>
  <c r="L4950" i="1"/>
  <c r="M4950" i="1"/>
  <c r="J4951" i="1"/>
  <c r="K4951" i="1"/>
  <c r="L4951" i="1"/>
  <c r="M4951" i="1"/>
  <c r="J4952" i="1"/>
  <c r="K4952" i="1"/>
  <c r="L4952" i="1"/>
  <c r="M4952" i="1"/>
  <c r="J4953" i="1"/>
  <c r="K4953" i="1"/>
  <c r="L4953" i="1"/>
  <c r="M4953" i="1"/>
  <c r="J4954" i="1"/>
  <c r="K4954" i="1"/>
  <c r="L4954" i="1"/>
  <c r="M4954" i="1"/>
  <c r="J4955" i="1"/>
  <c r="K4955" i="1"/>
  <c r="L4955" i="1"/>
  <c r="M4955" i="1"/>
  <c r="J4956" i="1"/>
  <c r="K4956" i="1"/>
  <c r="L4956" i="1"/>
  <c r="M4956" i="1"/>
  <c r="J4957" i="1"/>
  <c r="K4957" i="1"/>
  <c r="L4957" i="1"/>
  <c r="M4957" i="1"/>
  <c r="J4958" i="1"/>
  <c r="K4958" i="1"/>
  <c r="L4958" i="1"/>
  <c r="M4958" i="1"/>
  <c r="J4959" i="1"/>
  <c r="K4959" i="1"/>
  <c r="L4959" i="1"/>
  <c r="M4959" i="1"/>
  <c r="J4960" i="1"/>
  <c r="K4960" i="1"/>
  <c r="L4960" i="1"/>
  <c r="M4960" i="1"/>
  <c r="J4961" i="1"/>
  <c r="K4961" i="1"/>
  <c r="L4961" i="1"/>
  <c r="M4961" i="1"/>
  <c r="J4962" i="1"/>
  <c r="K4962" i="1"/>
  <c r="L4962" i="1"/>
  <c r="M4962" i="1"/>
  <c r="J4963" i="1"/>
  <c r="K4963" i="1"/>
  <c r="L4963" i="1"/>
  <c r="M4963" i="1"/>
  <c r="J4964" i="1"/>
  <c r="K4964" i="1"/>
  <c r="L4964" i="1"/>
  <c r="M4964" i="1"/>
  <c r="J4965" i="1"/>
  <c r="K4965" i="1"/>
  <c r="L4965" i="1"/>
  <c r="M4965" i="1"/>
  <c r="J4966" i="1"/>
  <c r="K4966" i="1"/>
  <c r="L4966" i="1"/>
  <c r="M4966" i="1"/>
  <c r="J4967" i="1"/>
  <c r="K4967" i="1"/>
  <c r="L4967" i="1"/>
  <c r="M4967" i="1"/>
  <c r="J4968" i="1"/>
  <c r="K4968" i="1"/>
  <c r="L4968" i="1"/>
  <c r="M4968" i="1"/>
  <c r="J4969" i="1"/>
  <c r="K4969" i="1"/>
  <c r="L4969" i="1"/>
  <c r="M4969" i="1"/>
  <c r="J4970" i="1"/>
  <c r="K4970" i="1"/>
  <c r="L4970" i="1"/>
  <c r="M4970" i="1"/>
  <c r="J4971" i="1"/>
  <c r="K4971" i="1"/>
  <c r="L4971" i="1"/>
  <c r="M4971" i="1"/>
  <c r="J4972" i="1"/>
  <c r="K4972" i="1"/>
  <c r="L4972" i="1"/>
  <c r="M4972" i="1"/>
  <c r="J4973" i="1"/>
  <c r="K4973" i="1"/>
  <c r="L4973" i="1"/>
  <c r="M4973" i="1"/>
  <c r="J4974" i="1"/>
  <c r="K4974" i="1"/>
  <c r="L4974" i="1"/>
  <c r="M4974" i="1"/>
  <c r="J4975" i="1"/>
  <c r="K4975" i="1"/>
  <c r="L4975" i="1"/>
  <c r="M4975" i="1"/>
  <c r="J4976" i="1"/>
  <c r="K4976" i="1"/>
  <c r="L4976" i="1"/>
  <c r="M4976" i="1"/>
  <c r="J4977" i="1"/>
  <c r="K4977" i="1"/>
  <c r="L4977" i="1"/>
  <c r="M4977" i="1"/>
  <c r="J4978" i="1"/>
  <c r="K4978" i="1"/>
  <c r="L4978" i="1"/>
  <c r="M4978" i="1"/>
  <c r="J4979" i="1"/>
  <c r="K4979" i="1"/>
  <c r="L4979" i="1"/>
  <c r="M4979" i="1"/>
  <c r="J4980" i="1"/>
  <c r="K4980" i="1"/>
  <c r="L4980" i="1"/>
  <c r="M4980" i="1"/>
  <c r="J4981" i="1"/>
  <c r="K4981" i="1"/>
  <c r="L4981" i="1"/>
  <c r="M4981" i="1"/>
  <c r="J4982" i="1"/>
  <c r="K4982" i="1"/>
  <c r="L4982" i="1"/>
  <c r="M4982" i="1"/>
  <c r="J4983" i="1"/>
  <c r="K4983" i="1"/>
  <c r="L4983" i="1"/>
  <c r="M4983" i="1"/>
  <c r="J4984" i="1"/>
  <c r="K4984" i="1"/>
  <c r="L4984" i="1"/>
  <c r="M4984" i="1"/>
  <c r="J4985" i="1"/>
  <c r="K4985" i="1"/>
  <c r="L4985" i="1"/>
  <c r="M4985" i="1"/>
  <c r="J4986" i="1"/>
  <c r="K4986" i="1"/>
  <c r="L4986" i="1"/>
  <c r="M4986" i="1"/>
  <c r="J4987" i="1"/>
  <c r="K4987" i="1"/>
  <c r="L4987" i="1"/>
  <c r="M4987" i="1"/>
  <c r="J4988" i="1"/>
  <c r="K4988" i="1"/>
  <c r="L4988" i="1"/>
  <c r="M4988" i="1"/>
  <c r="J4989" i="1"/>
  <c r="K4989" i="1"/>
  <c r="L4989" i="1"/>
  <c r="M4989" i="1"/>
  <c r="J4990" i="1"/>
  <c r="K4990" i="1"/>
  <c r="L4990" i="1"/>
  <c r="M4990" i="1"/>
  <c r="J4991" i="1"/>
  <c r="K4991" i="1"/>
  <c r="L4991" i="1"/>
  <c r="M4991" i="1"/>
  <c r="J4992" i="1"/>
  <c r="K4992" i="1"/>
  <c r="L4992" i="1"/>
  <c r="M4992" i="1"/>
  <c r="J4993" i="1"/>
  <c r="K4993" i="1"/>
  <c r="L4993" i="1"/>
  <c r="M4993" i="1"/>
  <c r="J4994" i="1"/>
  <c r="K4994" i="1"/>
  <c r="L4994" i="1"/>
  <c r="M4994" i="1"/>
  <c r="J4995" i="1"/>
  <c r="K4995" i="1"/>
  <c r="L4995" i="1"/>
  <c r="M4995" i="1"/>
  <c r="J4996" i="1"/>
  <c r="K4996" i="1"/>
  <c r="L4996" i="1"/>
  <c r="M4996" i="1"/>
  <c r="J4997" i="1"/>
  <c r="K4997" i="1"/>
  <c r="L4997" i="1"/>
  <c r="M4997" i="1"/>
  <c r="J4998" i="1"/>
  <c r="K4998" i="1"/>
  <c r="L4998" i="1"/>
  <c r="M4998" i="1"/>
  <c r="J4999" i="1"/>
  <c r="K4999" i="1"/>
  <c r="L4999" i="1"/>
  <c r="M4999" i="1"/>
  <c r="J5000" i="1"/>
  <c r="K5000" i="1"/>
  <c r="L5000" i="1"/>
  <c r="M5000" i="1"/>
  <c r="J5001" i="1"/>
  <c r="K5001" i="1"/>
  <c r="L5001" i="1"/>
  <c r="M5001" i="1"/>
  <c r="R19" i="1"/>
  <c r="S19" i="1"/>
  <c r="U19" i="1"/>
  <c r="V19" i="1"/>
  <c r="W19" i="1"/>
  <c r="X19" i="1"/>
  <c r="Y19" i="1"/>
  <c r="Q19" i="1"/>
  <c r="Y18" i="1"/>
  <c r="X18" i="1"/>
  <c r="W18" i="1"/>
  <c r="V18" i="1"/>
  <c r="U18" i="1"/>
  <c r="T18" i="1"/>
  <c r="T19" i="1" s="1"/>
  <c r="S18" i="1"/>
  <c r="R18" i="1"/>
  <c r="Q18" i="1"/>
  <c r="Q14" i="1"/>
  <c r="R14" i="1"/>
  <c r="R13" i="1"/>
  <c r="Q13" i="1"/>
  <c r="R9" i="1"/>
  <c r="R8" i="1"/>
  <c r="R7" i="1"/>
  <c r="R6" i="1"/>
  <c r="Q9" i="1"/>
  <c r="Q8" i="1"/>
  <c r="Q7" i="1"/>
  <c r="Q6" i="1"/>
  <c r="R5" i="1"/>
  <c r="Q5" i="1"/>
  <c r="S262" i="1" l="1"/>
  <c r="R129" i="1"/>
  <c r="R124" i="1"/>
  <c r="R125" i="1"/>
  <c r="R126" i="1"/>
  <c r="S235" i="1"/>
  <c r="S234" i="1"/>
  <c r="S233" i="1"/>
  <c r="S232" i="1"/>
  <c r="S237" i="1" s="1"/>
  <c r="R127" i="1"/>
  <c r="R12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20000C-7BFE-4DC3-B45B-8E1AA11C04B9}" name="moras" type="6" refreshedVersion="8" background="1" saveData="1">
    <textPr codePage="850" sourceFile="C:\Users\usuario\Downloads\moras.txt" decimal="," thousands=" " tab="0" comma="1">
      <textFields count="9">
        <textField/>
        <textField/>
        <textField/>
        <textField/>
        <textField/>
        <textField/>
        <textField/>
        <textField/>
        <textField/>
      </textFields>
    </textPr>
  </connection>
  <connection id="2" xr16:uid="{6A28F6E7-5BE6-4830-9844-0EAB56092FC8}" name="moras1" type="6" refreshedVersion="8" background="1" saveData="1">
    <textPr codePage="850" sourceFile="C:\Users\usuario\Downloads\moras.txt" decimal="," thousands=" " tab="0" comma="1">
      <textFields count="9">
        <textField/>
        <textField/>
        <textField/>
        <textField/>
        <textField/>
        <textField/>
        <textField/>
        <textField/>
        <textField/>
      </textFields>
    </textPr>
  </connection>
</connections>
</file>

<file path=xl/sharedStrings.xml><?xml version="1.0" encoding="utf-8"?>
<sst xmlns="http://schemas.openxmlformats.org/spreadsheetml/2006/main" count="55102" uniqueCount="70">
  <si>
    <t>IDENTIFICACION</t>
  </si>
  <si>
    <t>SEXO</t>
  </si>
  <si>
    <t>SALARIO</t>
  </si>
  <si>
    <t>TIPO_ASEGURAMIENTO</t>
  </si>
  <si>
    <t>SECTOR</t>
  </si>
  <si>
    <t>INDICADOR_ACTIVO</t>
  </si>
  <si>
    <t>INDICADOR.EXTRANJERO</t>
  </si>
  <si>
    <t>INDICADOR_MOROSO</t>
  </si>
  <si>
    <t>EDAD</t>
  </si>
  <si>
    <t>HOMBRE</t>
  </si>
  <si>
    <t>ASALARIADO</t>
  </si>
  <si>
    <t>SECTOR PUBLICO</t>
  </si>
  <si>
    <t>SI</t>
  </si>
  <si>
    <t>NO</t>
  </si>
  <si>
    <t>PENSIONADOS EN SU PROPIO SISTEMA</t>
  </si>
  <si>
    <t>MUJER</t>
  </si>
  <si>
    <t>SECTOR PRIVADO</t>
  </si>
  <si>
    <t>ASEGURADO VOLUNTARIO</t>
  </si>
  <si>
    <t>TRABAJADOR INDEPENDIENTE</t>
  </si>
  <si>
    <t>CONVENIOS ESPECIALES DE TRABAJADORES INDEPENDIENTES</t>
  </si>
  <si>
    <t>CONVENIOS ESPECIALES DE ASEGURADOS VOLUNTARIOS</t>
  </si>
  <si>
    <t>2) Resumen</t>
  </si>
  <si>
    <t>Minimo</t>
  </si>
  <si>
    <t>Cuartil 1</t>
  </si>
  <si>
    <t>Mediana</t>
  </si>
  <si>
    <t>Cuartil 3</t>
  </si>
  <si>
    <t>Máximo</t>
  </si>
  <si>
    <t>Salario</t>
  </si>
  <si>
    <t>Edad</t>
  </si>
  <si>
    <t>3)</t>
  </si>
  <si>
    <t>Des.estand.</t>
  </si>
  <si>
    <t>Promedio</t>
  </si>
  <si>
    <t>ES_ATIPICO_SALARIO</t>
  </si>
  <si>
    <t>ES_ATIPICO_EDAD</t>
  </si>
  <si>
    <t>Z-SCORE_EDAD</t>
  </si>
  <si>
    <t>Z-SCORE_SALARIO</t>
  </si>
  <si>
    <t>4)</t>
  </si>
  <si>
    <t>Valores faltantes</t>
  </si>
  <si>
    <t>Porcentaje NA</t>
  </si>
  <si>
    <t xml:space="preserve">5) </t>
  </si>
  <si>
    <t>Para esto voy a imputar mediante el promedio. Creo una nueva hoja llamada Imputacion y ahí imputo la tabla</t>
  </si>
  <si>
    <t xml:space="preserve">Para el caso de TIPO_ASEGURAMIENTO busco la moda </t>
  </si>
  <si>
    <t>Asalariado</t>
  </si>
  <si>
    <t>como solo son cinco mil datos esta es la moda</t>
  </si>
  <si>
    <t>6)</t>
  </si>
  <si>
    <t>7)</t>
  </si>
  <si>
    <t>8)</t>
  </si>
  <si>
    <t>MOROSO_BIN</t>
  </si>
  <si>
    <t xml:space="preserve">Hombre </t>
  </si>
  <si>
    <t>Mujer</t>
  </si>
  <si>
    <t>porcententaje</t>
  </si>
  <si>
    <t>Porcentaje de persona morosa</t>
  </si>
  <si>
    <t>Porcentaje</t>
  </si>
  <si>
    <t xml:space="preserve"> </t>
  </si>
  <si>
    <t>Para simplificar voy a asignar rangos en la hoja "Imputacion" a las variables numericas</t>
  </si>
  <si>
    <t>RANGO_EDAD</t>
  </si>
  <si>
    <t>RANGO_SALARIO</t>
  </si>
  <si>
    <t>0-400k</t>
  </si>
  <si>
    <t>1.2M-2M</t>
  </si>
  <si>
    <t>2M+</t>
  </si>
  <si>
    <t>400k-800k</t>
  </si>
  <si>
    <t>800k-1.2M</t>
  </si>
  <si>
    <t>cantidad</t>
  </si>
  <si>
    <t>No morosos</t>
  </si>
  <si>
    <t>Morosos</t>
  </si>
  <si>
    <t>18-30</t>
  </si>
  <si>
    <t>31-45</t>
  </si>
  <si>
    <t>46-60</t>
  </si>
  <si>
    <t>61-75</t>
  </si>
  <si>
    <t>76-100+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</si>
</sst>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Cuenta de SEXO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
              <c:pt idx="0">
                <c:v>HOMBRE</c:v>
              </c:pt>
              <c:pt idx="1">
                <c:v>MUJER</c:v>
              </c:pt>
            </c:strLit>
          </c:cat>
          <c:val>
            <c:numLit>
              <c:formatCode>General</c:formatCode>
              <c:ptCount val="2"/>
              <c:pt idx="0">
                <c:v>3012</c:v>
              </c:pt>
              <c:pt idx="1">
                <c:v>1988</c:v>
              </c:pt>
            </c:numLit>
          </c:val>
          <c:extLst>
            <c:ext xmlns:c16="http://schemas.microsoft.com/office/drawing/2014/chart" uri="{C3380CC4-5D6E-409C-BE32-E72D297353CC}">
              <c16:uniqueId val="{00000000-FB2D-41F5-B9A0-53A349E709B2}"/>
            </c:ext>
          </c:extLst>
        </c:ser>
        <c:dLbls>
          <c:showLegendKey val="0"/>
          <c:showVal val="0"/>
          <c:showCatName val="0"/>
          <c:showSerName val="0"/>
          <c:showPercent val="0"/>
          <c:showBubbleSize val="0"/>
        </c:dLbls>
        <c:gapWidth val="219"/>
        <c:overlap val="-27"/>
        <c:axId val="560756552"/>
        <c:axId val="560753672"/>
      </c:barChart>
      <c:catAx>
        <c:axId val="560756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60753672"/>
        <c:crosses val="autoZero"/>
        <c:auto val="1"/>
        <c:lblAlgn val="ctr"/>
        <c:lblOffset val="100"/>
        <c:noMultiLvlLbl val="0"/>
      </c:catAx>
      <c:valAx>
        <c:axId val="560753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60756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Cuenta de TIPO_ASEGURAMIENTO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6"/>
              <c:pt idx="0">
                <c:v>ASALARIADO</c:v>
              </c:pt>
              <c:pt idx="1">
                <c:v>ASEGURADO VOLUNTARIO</c:v>
              </c:pt>
              <c:pt idx="2">
                <c:v>CONVENIOS ESPECIALES DE ASEGURADOS VOLUNTARIOS</c:v>
              </c:pt>
              <c:pt idx="3">
                <c:v>CONVENIOS ESPECIALES DE TRABAJADORES INDEPENDIENTES</c:v>
              </c:pt>
              <c:pt idx="4">
                <c:v>PENSIONADOS EN SU PROPIO SISTEMA</c:v>
              </c:pt>
              <c:pt idx="5">
                <c:v>TRABAJADOR INDEPENDIENTE</c:v>
              </c:pt>
            </c:strLit>
          </c:cat>
          <c:val>
            <c:numLit>
              <c:formatCode>General</c:formatCode>
              <c:ptCount val="6"/>
              <c:pt idx="0">
                <c:v>3464</c:v>
              </c:pt>
              <c:pt idx="1">
                <c:v>436</c:v>
              </c:pt>
              <c:pt idx="2">
                <c:v>31</c:v>
              </c:pt>
              <c:pt idx="3">
                <c:v>157</c:v>
              </c:pt>
              <c:pt idx="4">
                <c:v>212</c:v>
              </c:pt>
              <c:pt idx="5">
                <c:v>700</c:v>
              </c:pt>
            </c:numLit>
          </c:val>
          <c:extLst>
            <c:ext xmlns:c16="http://schemas.microsoft.com/office/drawing/2014/chart" uri="{C3380CC4-5D6E-409C-BE32-E72D297353CC}">
              <c16:uniqueId val="{00000000-C9D6-4C58-8AF2-0616B9D26B18}"/>
            </c:ext>
          </c:extLst>
        </c:ser>
        <c:dLbls>
          <c:showLegendKey val="0"/>
          <c:showVal val="0"/>
          <c:showCatName val="0"/>
          <c:showSerName val="0"/>
          <c:showPercent val="0"/>
          <c:showBubbleSize val="0"/>
        </c:dLbls>
        <c:gapWidth val="182"/>
        <c:axId val="557113424"/>
        <c:axId val="557114504"/>
      </c:barChart>
      <c:catAx>
        <c:axId val="557113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57114504"/>
        <c:crosses val="autoZero"/>
        <c:auto val="1"/>
        <c:lblAlgn val="ctr"/>
        <c:lblOffset val="100"/>
        <c:noMultiLvlLbl val="0"/>
      </c:catAx>
      <c:valAx>
        <c:axId val="557114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571134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Cuenta de INDICADOR_ACTIVO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
              <c:pt idx="0">
                <c:v>NO</c:v>
              </c:pt>
              <c:pt idx="1">
                <c:v>SI</c:v>
              </c:pt>
            </c:strLit>
          </c:cat>
          <c:val>
            <c:numLit>
              <c:formatCode>General</c:formatCode>
              <c:ptCount val="2"/>
              <c:pt idx="0">
                <c:v>34</c:v>
              </c:pt>
              <c:pt idx="1">
                <c:v>4966</c:v>
              </c:pt>
            </c:numLit>
          </c:val>
          <c:extLst>
            <c:ext xmlns:c16="http://schemas.microsoft.com/office/drawing/2014/chart" uri="{C3380CC4-5D6E-409C-BE32-E72D297353CC}">
              <c16:uniqueId val="{00000000-F1A3-4CA4-801F-A9E1F4CEDB4B}"/>
            </c:ext>
          </c:extLst>
        </c:ser>
        <c:dLbls>
          <c:showLegendKey val="0"/>
          <c:showVal val="0"/>
          <c:showCatName val="0"/>
          <c:showSerName val="0"/>
          <c:showPercent val="0"/>
          <c:showBubbleSize val="0"/>
        </c:dLbls>
        <c:gapWidth val="219"/>
        <c:overlap val="-27"/>
        <c:axId val="622565680"/>
        <c:axId val="622566040"/>
      </c:barChart>
      <c:catAx>
        <c:axId val="62256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622566040"/>
        <c:crosses val="autoZero"/>
        <c:auto val="1"/>
        <c:lblAlgn val="ctr"/>
        <c:lblOffset val="100"/>
        <c:noMultiLvlLbl val="0"/>
      </c:catAx>
      <c:valAx>
        <c:axId val="622566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6225656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Cuenta de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
              <c:pt idx="0">
                <c:v>SECTOR PRIVADO</c:v>
              </c:pt>
              <c:pt idx="1">
                <c:v>SECTOR PUBLICO</c:v>
              </c:pt>
            </c:strLit>
          </c:cat>
          <c:val>
            <c:numLit>
              <c:formatCode>General</c:formatCode>
              <c:ptCount val="2"/>
              <c:pt idx="0">
                <c:v>3906</c:v>
              </c:pt>
              <c:pt idx="1">
                <c:v>1094</c:v>
              </c:pt>
            </c:numLit>
          </c:val>
          <c:extLst>
            <c:ext xmlns:c16="http://schemas.microsoft.com/office/drawing/2014/chart" uri="{C3380CC4-5D6E-409C-BE32-E72D297353CC}">
              <c16:uniqueId val="{00000000-672B-47FD-82F3-D89E2E7625E2}"/>
            </c:ext>
          </c:extLst>
        </c:ser>
        <c:dLbls>
          <c:showLegendKey val="0"/>
          <c:showVal val="0"/>
          <c:showCatName val="0"/>
          <c:showSerName val="0"/>
          <c:showPercent val="0"/>
          <c:showBubbleSize val="0"/>
        </c:dLbls>
        <c:gapWidth val="219"/>
        <c:overlap val="-27"/>
        <c:axId val="547032400"/>
        <c:axId val="547032760"/>
      </c:barChart>
      <c:catAx>
        <c:axId val="54703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47032760"/>
        <c:crosses val="autoZero"/>
        <c:auto val="1"/>
        <c:lblAlgn val="ctr"/>
        <c:lblOffset val="100"/>
        <c:noMultiLvlLbl val="0"/>
      </c:catAx>
      <c:valAx>
        <c:axId val="547032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470324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Cuenta de INDICADOR.EXTRANJERO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
              <c:pt idx="0">
                <c:v>NO</c:v>
              </c:pt>
              <c:pt idx="1">
                <c:v>SI</c:v>
              </c:pt>
            </c:strLit>
          </c:cat>
          <c:val>
            <c:numLit>
              <c:formatCode>General</c:formatCode>
              <c:ptCount val="2"/>
              <c:pt idx="0">
                <c:v>4397</c:v>
              </c:pt>
              <c:pt idx="1">
                <c:v>603</c:v>
              </c:pt>
            </c:numLit>
          </c:val>
          <c:extLst>
            <c:ext xmlns:c16="http://schemas.microsoft.com/office/drawing/2014/chart" uri="{C3380CC4-5D6E-409C-BE32-E72D297353CC}">
              <c16:uniqueId val="{00000000-2FE9-4108-A0E3-11077299A05F}"/>
            </c:ext>
          </c:extLst>
        </c:ser>
        <c:dLbls>
          <c:showLegendKey val="0"/>
          <c:showVal val="0"/>
          <c:showCatName val="0"/>
          <c:showSerName val="0"/>
          <c:showPercent val="0"/>
          <c:showBubbleSize val="0"/>
        </c:dLbls>
        <c:gapWidth val="219"/>
        <c:overlap val="-27"/>
        <c:axId val="642494744"/>
        <c:axId val="642489704"/>
      </c:barChart>
      <c:catAx>
        <c:axId val="642494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642489704"/>
        <c:crosses val="autoZero"/>
        <c:auto val="1"/>
        <c:lblAlgn val="ctr"/>
        <c:lblOffset val="100"/>
        <c:noMultiLvlLbl val="0"/>
      </c:catAx>
      <c:valAx>
        <c:axId val="642489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642494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Cuenta de INDICADOR_MOROSO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
              <c:pt idx="0">
                <c:v>NO</c:v>
              </c:pt>
              <c:pt idx="1">
                <c:v>SI</c:v>
              </c:pt>
            </c:strLit>
          </c:cat>
          <c:val>
            <c:numLit>
              <c:formatCode>General</c:formatCode>
              <c:ptCount val="2"/>
              <c:pt idx="0">
                <c:v>4130</c:v>
              </c:pt>
              <c:pt idx="1">
                <c:v>870</c:v>
              </c:pt>
            </c:numLit>
          </c:val>
          <c:extLst>
            <c:ext xmlns:c16="http://schemas.microsoft.com/office/drawing/2014/chart" uri="{C3380CC4-5D6E-409C-BE32-E72D297353CC}">
              <c16:uniqueId val="{00000000-5FE5-4369-8CED-3FCF5D500EBA}"/>
            </c:ext>
          </c:extLst>
        </c:ser>
        <c:dLbls>
          <c:showLegendKey val="0"/>
          <c:showVal val="0"/>
          <c:showCatName val="0"/>
          <c:showSerName val="0"/>
          <c:showPercent val="0"/>
          <c:showBubbleSize val="0"/>
        </c:dLbls>
        <c:gapWidth val="219"/>
        <c:overlap val="-27"/>
        <c:axId val="644303064"/>
        <c:axId val="644301984"/>
      </c:barChart>
      <c:catAx>
        <c:axId val="644303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644301984"/>
        <c:crosses val="autoZero"/>
        <c:auto val="1"/>
        <c:lblAlgn val="ctr"/>
        <c:lblOffset val="100"/>
        <c:noMultiLvlLbl val="0"/>
      </c:catAx>
      <c:valAx>
        <c:axId val="64430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6443030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Porcentaje de morosos</a:t>
            </a:r>
            <a:r>
              <a:rPr lang="es-CR" baseline="0"/>
              <a:t> por sexo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spPr>
            <a:solidFill>
              <a:schemeClr val="accent1"/>
            </a:solidFill>
            <a:ln>
              <a:noFill/>
            </a:ln>
            <a:effectLst/>
          </c:spPr>
          <c:invertIfNegative val="0"/>
          <c:cat>
            <c:strRef>
              <c:f>Hoja1!$Q$101:$Q$102</c:f>
              <c:strCache>
                <c:ptCount val="2"/>
                <c:pt idx="0">
                  <c:v>Hombre </c:v>
                </c:pt>
                <c:pt idx="1">
                  <c:v>Mujer</c:v>
                </c:pt>
              </c:strCache>
            </c:strRef>
          </c:cat>
          <c:val>
            <c:numRef>
              <c:f>Hoja1!$R$101:$R$102</c:f>
              <c:numCache>
                <c:formatCode>General</c:formatCode>
                <c:ptCount val="2"/>
                <c:pt idx="0">
                  <c:v>10.68</c:v>
                </c:pt>
                <c:pt idx="1">
                  <c:v>6.72</c:v>
                </c:pt>
              </c:numCache>
            </c:numRef>
          </c:val>
          <c:extLst>
            <c:ext xmlns:c16="http://schemas.microsoft.com/office/drawing/2014/chart" uri="{C3380CC4-5D6E-409C-BE32-E72D297353CC}">
              <c16:uniqueId val="{00000000-6B3D-48F4-9512-D3D0046469A3}"/>
            </c:ext>
          </c:extLst>
        </c:ser>
        <c:dLbls>
          <c:showLegendKey val="0"/>
          <c:showVal val="0"/>
          <c:showCatName val="0"/>
          <c:showSerName val="0"/>
          <c:showPercent val="0"/>
          <c:showBubbleSize val="0"/>
        </c:dLbls>
        <c:gapWidth val="219"/>
        <c:overlap val="-27"/>
        <c:axId val="676803688"/>
        <c:axId val="676804048"/>
      </c:barChart>
      <c:catAx>
        <c:axId val="676803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676804048"/>
        <c:crosses val="autoZero"/>
        <c:auto val="1"/>
        <c:lblAlgn val="ctr"/>
        <c:lblOffset val="100"/>
        <c:noMultiLvlLbl val="0"/>
      </c:catAx>
      <c:valAx>
        <c:axId val="676804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6768036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sz="1400" b="0" i="0" u="none" strike="noStrike" kern="1200" spc="0" baseline="0">
                <a:solidFill>
                  <a:sysClr val="windowText" lastClr="000000">
                    <a:lumMod val="65000"/>
                    <a:lumOff val="35000"/>
                  </a:sysClr>
                </a:solidFill>
              </a:rPr>
              <a:t>Porcentaje de morosos tipo de aseguramiento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bar"/>
        <c:grouping val="clustered"/>
        <c:varyColors val="0"/>
        <c:ser>
          <c:idx val="0"/>
          <c:order val="0"/>
          <c:tx>
            <c:strRef>
              <c:f>Hoja1!$R$123</c:f>
              <c:strCache>
                <c:ptCount val="1"/>
                <c:pt idx="0">
                  <c:v>Porcentaje</c:v>
                </c:pt>
              </c:strCache>
            </c:strRef>
          </c:tx>
          <c:spPr>
            <a:solidFill>
              <a:schemeClr val="accent1"/>
            </a:solidFill>
            <a:ln>
              <a:noFill/>
            </a:ln>
            <a:effectLst/>
          </c:spPr>
          <c:invertIfNegative val="0"/>
          <c:cat>
            <c:strRef>
              <c:f>Hoja1!$Q$124:$Q$129</c:f>
              <c:strCache>
                <c:ptCount val="6"/>
                <c:pt idx="0">
                  <c:v>TRABAJADOR INDEPENDIENTE</c:v>
                </c:pt>
                <c:pt idx="1">
                  <c:v>PENSIONADOS EN SU PROPIO SISTEMA</c:v>
                </c:pt>
                <c:pt idx="2">
                  <c:v>CONVENIOS ESPECIALES DE TRABAJADORES INDEPENDIENTES</c:v>
                </c:pt>
                <c:pt idx="3">
                  <c:v>CONVENIOS ESPECIALES DE ASEGURADOS VOLUNTARIOS</c:v>
                </c:pt>
                <c:pt idx="4">
                  <c:v>ASEGURADO VOLUNTARIO</c:v>
                </c:pt>
                <c:pt idx="5">
                  <c:v>ASALARIADO</c:v>
                </c:pt>
              </c:strCache>
            </c:strRef>
          </c:cat>
          <c:val>
            <c:numRef>
              <c:f>Hoja1!$R$124:$R$129</c:f>
              <c:numCache>
                <c:formatCode>General</c:formatCode>
                <c:ptCount val="6"/>
                <c:pt idx="0">
                  <c:v>7.86</c:v>
                </c:pt>
                <c:pt idx="1">
                  <c:v>0</c:v>
                </c:pt>
                <c:pt idx="2">
                  <c:v>0.08</c:v>
                </c:pt>
                <c:pt idx="3">
                  <c:v>0</c:v>
                </c:pt>
                <c:pt idx="4">
                  <c:v>1.1599999999999999</c:v>
                </c:pt>
                <c:pt idx="5">
                  <c:v>8.3000000000000007</c:v>
                </c:pt>
              </c:numCache>
            </c:numRef>
          </c:val>
          <c:extLst>
            <c:ext xmlns:c16="http://schemas.microsoft.com/office/drawing/2014/chart" uri="{C3380CC4-5D6E-409C-BE32-E72D297353CC}">
              <c16:uniqueId val="{00000000-65E3-4E69-AB2A-46ABDB0894A4}"/>
            </c:ext>
          </c:extLst>
        </c:ser>
        <c:dLbls>
          <c:showLegendKey val="0"/>
          <c:showVal val="0"/>
          <c:showCatName val="0"/>
          <c:showSerName val="0"/>
          <c:showPercent val="0"/>
          <c:showBubbleSize val="0"/>
        </c:dLbls>
        <c:gapWidth val="182"/>
        <c:axId val="551173752"/>
        <c:axId val="611239032"/>
      </c:barChart>
      <c:catAx>
        <c:axId val="551173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611239032"/>
        <c:crosses val="autoZero"/>
        <c:auto val="1"/>
        <c:lblAlgn val="ctr"/>
        <c:lblOffset val="100"/>
        <c:noMultiLvlLbl val="0"/>
      </c:catAx>
      <c:valAx>
        <c:axId val="611239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511737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sz="1400" b="0" i="0" u="none" strike="noStrike" kern="1200" spc="0" baseline="0">
                <a:solidFill>
                  <a:sysClr val="windowText" lastClr="000000">
                    <a:lumMod val="65000"/>
                    <a:lumOff val="35000"/>
                  </a:sysClr>
                </a:solidFill>
              </a:rPr>
              <a:t>Porcentaje de morosos por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bar"/>
        <c:grouping val="clustered"/>
        <c:varyColors val="0"/>
        <c:ser>
          <c:idx val="0"/>
          <c:order val="0"/>
          <c:tx>
            <c:strRef>
              <c:f>Hoja1!$R$151</c:f>
              <c:strCache>
                <c:ptCount val="1"/>
                <c:pt idx="0">
                  <c:v>Porcentaje</c:v>
                </c:pt>
              </c:strCache>
            </c:strRef>
          </c:tx>
          <c:spPr>
            <a:solidFill>
              <a:schemeClr val="accent1"/>
            </a:solidFill>
            <a:ln>
              <a:noFill/>
            </a:ln>
            <a:effectLst/>
          </c:spPr>
          <c:invertIfNegative val="0"/>
          <c:cat>
            <c:strRef>
              <c:f>Hoja1!$Q$152:$Q$153</c:f>
              <c:strCache>
                <c:ptCount val="2"/>
                <c:pt idx="0">
                  <c:v>SECTOR PUBLICO</c:v>
                </c:pt>
                <c:pt idx="1">
                  <c:v>SECTOR PRIVADO</c:v>
                </c:pt>
              </c:strCache>
            </c:strRef>
          </c:cat>
          <c:val>
            <c:numRef>
              <c:f>Hoja1!$R$152:$R$153</c:f>
              <c:numCache>
                <c:formatCode>General</c:formatCode>
                <c:ptCount val="2"/>
                <c:pt idx="0">
                  <c:v>3.32</c:v>
                </c:pt>
                <c:pt idx="1">
                  <c:v>14.08</c:v>
                </c:pt>
              </c:numCache>
            </c:numRef>
          </c:val>
          <c:extLst>
            <c:ext xmlns:c16="http://schemas.microsoft.com/office/drawing/2014/chart" uri="{C3380CC4-5D6E-409C-BE32-E72D297353CC}">
              <c16:uniqueId val="{00000000-C440-4596-AB2A-7AA9C2C594D2}"/>
            </c:ext>
          </c:extLst>
        </c:ser>
        <c:dLbls>
          <c:showLegendKey val="0"/>
          <c:showVal val="0"/>
          <c:showCatName val="0"/>
          <c:showSerName val="0"/>
          <c:showPercent val="0"/>
          <c:showBubbleSize val="0"/>
        </c:dLbls>
        <c:gapWidth val="182"/>
        <c:axId val="562131024"/>
        <c:axId val="562133544"/>
      </c:barChart>
      <c:catAx>
        <c:axId val="562131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62133544"/>
        <c:crosses val="autoZero"/>
        <c:auto val="1"/>
        <c:lblAlgn val="ctr"/>
        <c:lblOffset val="100"/>
        <c:noMultiLvlLbl val="0"/>
      </c:catAx>
      <c:valAx>
        <c:axId val="562133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62131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s-CR" sz="1400" b="0" i="0" u="none" strike="noStrike" kern="1200" spc="0" baseline="0">
                <a:solidFill>
                  <a:sysClr val="windowText" lastClr="000000">
                    <a:lumMod val="65000"/>
                    <a:lumOff val="35000"/>
                  </a:sysClr>
                </a:solidFill>
              </a:rPr>
              <a:t>Porcentaje de morosos segun si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s-CR" sz="1400" b="0" i="0" u="none" strike="noStrike" kern="1200" spc="0" baseline="0">
                <a:solidFill>
                  <a:sysClr val="windowText" lastClr="000000">
                    <a:lumMod val="65000"/>
                    <a:lumOff val="35000"/>
                  </a:sysClr>
                </a:solidFill>
              </a:rPr>
              <a:t>es seguro esta activo</a:t>
            </a:r>
          </a:p>
        </c:rich>
      </c:tx>
      <c:layout>
        <c:manualLayout>
          <c:xMode val="edge"/>
          <c:yMode val="edge"/>
          <c:x val="0.28526813951066837"/>
          <c:y val="3.240740740740740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s-CR"/>
        </a:p>
      </c:txPr>
    </c:title>
    <c:autoTitleDeleted val="0"/>
    <c:plotArea>
      <c:layout/>
      <c:barChart>
        <c:barDir val="col"/>
        <c:grouping val="clustered"/>
        <c:varyColors val="0"/>
        <c:ser>
          <c:idx val="0"/>
          <c:order val="0"/>
          <c:tx>
            <c:strRef>
              <c:f>Hoja1!$R$175</c:f>
              <c:strCache>
                <c:ptCount val="1"/>
                <c:pt idx="0">
                  <c:v>Porcentaje</c:v>
                </c:pt>
              </c:strCache>
            </c:strRef>
          </c:tx>
          <c:spPr>
            <a:solidFill>
              <a:schemeClr val="accent1"/>
            </a:solidFill>
            <a:ln>
              <a:noFill/>
            </a:ln>
            <a:effectLst/>
          </c:spPr>
          <c:invertIfNegative val="0"/>
          <c:cat>
            <c:strRef>
              <c:f>Hoja1!$Q$176:$Q$177</c:f>
              <c:strCache>
                <c:ptCount val="2"/>
                <c:pt idx="0">
                  <c:v>SI</c:v>
                </c:pt>
                <c:pt idx="1">
                  <c:v>NO</c:v>
                </c:pt>
              </c:strCache>
            </c:strRef>
          </c:cat>
          <c:val>
            <c:numRef>
              <c:f>Hoja1!$R$176:$R$177</c:f>
              <c:numCache>
                <c:formatCode>General</c:formatCode>
                <c:ptCount val="2"/>
                <c:pt idx="0">
                  <c:v>17.04</c:v>
                </c:pt>
                <c:pt idx="1">
                  <c:v>0.36</c:v>
                </c:pt>
              </c:numCache>
            </c:numRef>
          </c:val>
          <c:extLst>
            <c:ext xmlns:c16="http://schemas.microsoft.com/office/drawing/2014/chart" uri="{C3380CC4-5D6E-409C-BE32-E72D297353CC}">
              <c16:uniqueId val="{00000000-594B-4488-9CED-0464E057C73C}"/>
            </c:ext>
          </c:extLst>
        </c:ser>
        <c:dLbls>
          <c:showLegendKey val="0"/>
          <c:showVal val="0"/>
          <c:showCatName val="0"/>
          <c:showSerName val="0"/>
          <c:showPercent val="0"/>
          <c:showBubbleSize val="0"/>
        </c:dLbls>
        <c:gapWidth val="219"/>
        <c:overlap val="-27"/>
        <c:axId val="642496184"/>
        <c:axId val="642495104"/>
      </c:barChart>
      <c:catAx>
        <c:axId val="642496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642495104"/>
        <c:crosses val="autoZero"/>
        <c:auto val="1"/>
        <c:lblAlgn val="ctr"/>
        <c:lblOffset val="100"/>
        <c:noMultiLvlLbl val="0"/>
      </c:catAx>
      <c:valAx>
        <c:axId val="64249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642496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s-CR" sz="1400" b="0" i="0" u="none" strike="noStrike" kern="1200" spc="0" baseline="0">
                <a:solidFill>
                  <a:sysClr val="windowText" lastClr="000000">
                    <a:lumMod val="65000"/>
                    <a:lumOff val="35000"/>
                  </a:sysClr>
                </a:solidFill>
              </a:rPr>
              <a:t>Porcentaje de morosos</a:t>
            </a:r>
            <a:r>
              <a:rPr lang="en-US" sz="1400" b="0" i="0" u="none" strike="noStrike" kern="1200" spc="0" baseline="0">
                <a:solidFill>
                  <a:sysClr val="windowText" lastClr="000000">
                    <a:lumMod val="65000"/>
                    <a:lumOff val="35000"/>
                  </a:sysClr>
                </a:solidFill>
              </a:rPr>
              <a:t> segun si son extranjeros</a:t>
            </a:r>
            <a:endParaRPr lang="es-CR"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s-CR"/>
        </a:p>
      </c:txPr>
    </c:title>
    <c:autoTitleDeleted val="0"/>
    <c:plotArea>
      <c:layout/>
      <c:barChart>
        <c:barDir val="col"/>
        <c:grouping val="clustered"/>
        <c:varyColors val="0"/>
        <c:ser>
          <c:idx val="0"/>
          <c:order val="0"/>
          <c:tx>
            <c:strRef>
              <c:f>Hoja1!$R$199</c:f>
              <c:strCache>
                <c:ptCount val="1"/>
                <c:pt idx="0">
                  <c:v>Porcentaje</c:v>
                </c:pt>
              </c:strCache>
            </c:strRef>
          </c:tx>
          <c:spPr>
            <a:solidFill>
              <a:schemeClr val="accent1"/>
            </a:solidFill>
            <a:ln>
              <a:noFill/>
            </a:ln>
            <a:effectLst/>
          </c:spPr>
          <c:invertIfNegative val="0"/>
          <c:cat>
            <c:strRef>
              <c:f>Hoja1!$Q$200:$Q$201</c:f>
              <c:strCache>
                <c:ptCount val="2"/>
                <c:pt idx="0">
                  <c:v>SI</c:v>
                </c:pt>
                <c:pt idx="1">
                  <c:v>NO</c:v>
                </c:pt>
              </c:strCache>
            </c:strRef>
          </c:cat>
          <c:val>
            <c:numRef>
              <c:f>Hoja1!$R$200:$R$201</c:f>
              <c:numCache>
                <c:formatCode>General</c:formatCode>
                <c:ptCount val="2"/>
                <c:pt idx="0">
                  <c:v>2.9000000000000004</c:v>
                </c:pt>
                <c:pt idx="1">
                  <c:v>14.499999999999998</c:v>
                </c:pt>
              </c:numCache>
            </c:numRef>
          </c:val>
          <c:extLst>
            <c:ext xmlns:c16="http://schemas.microsoft.com/office/drawing/2014/chart" uri="{C3380CC4-5D6E-409C-BE32-E72D297353CC}">
              <c16:uniqueId val="{00000000-530B-4DA4-B2A4-BE0B70A9F879}"/>
            </c:ext>
          </c:extLst>
        </c:ser>
        <c:dLbls>
          <c:showLegendKey val="0"/>
          <c:showVal val="0"/>
          <c:showCatName val="0"/>
          <c:showSerName val="0"/>
          <c:showPercent val="0"/>
          <c:showBubbleSize val="0"/>
        </c:dLbls>
        <c:gapWidth val="219"/>
        <c:overlap val="-27"/>
        <c:axId val="633483888"/>
        <c:axId val="633482808"/>
      </c:barChart>
      <c:catAx>
        <c:axId val="63348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633482808"/>
        <c:crosses val="autoZero"/>
        <c:auto val="1"/>
        <c:lblAlgn val="ctr"/>
        <c:lblOffset val="100"/>
        <c:noMultiLvlLbl val="0"/>
      </c:catAx>
      <c:valAx>
        <c:axId val="633482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633483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Cantidad</a:t>
            </a:r>
            <a:r>
              <a:rPr lang="es-CR" baseline="0"/>
              <a:t> de morosos  por rango </a:t>
            </a:r>
          </a:p>
          <a:p>
            <a:pPr>
              <a:defRPr/>
            </a:pPr>
            <a:r>
              <a:rPr lang="es-CR" baseline="0"/>
              <a:t>de Salario</a:t>
            </a:r>
            <a:endParaRPr lang="es-C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Hoja1!$Q$231</c:f>
              <c:strCache>
                <c:ptCount val="1"/>
                <c:pt idx="0">
                  <c:v>Morosos</c:v>
                </c:pt>
              </c:strCache>
            </c:strRef>
          </c:tx>
          <c:spPr>
            <a:solidFill>
              <a:schemeClr val="accent1"/>
            </a:solidFill>
            <a:ln>
              <a:noFill/>
            </a:ln>
            <a:effectLst/>
          </c:spPr>
          <c:invertIfNegative val="0"/>
          <c:cat>
            <c:strRef>
              <c:f>Hoja1!$P$232:$P$236</c:f>
              <c:strCache>
                <c:ptCount val="5"/>
                <c:pt idx="0">
                  <c:v>0-400k</c:v>
                </c:pt>
                <c:pt idx="1">
                  <c:v>400k-800k</c:v>
                </c:pt>
                <c:pt idx="2">
                  <c:v>800k-1.2M</c:v>
                </c:pt>
                <c:pt idx="3">
                  <c:v>1.2M-2M</c:v>
                </c:pt>
                <c:pt idx="4">
                  <c:v>2M+</c:v>
                </c:pt>
              </c:strCache>
            </c:strRef>
          </c:cat>
          <c:val>
            <c:numRef>
              <c:f>Hoja1!$Q$232:$Q$236</c:f>
              <c:numCache>
                <c:formatCode>General</c:formatCode>
                <c:ptCount val="5"/>
                <c:pt idx="0">
                  <c:v>494</c:v>
                </c:pt>
                <c:pt idx="1">
                  <c:v>261</c:v>
                </c:pt>
                <c:pt idx="2">
                  <c:v>56</c:v>
                </c:pt>
                <c:pt idx="3">
                  <c:v>55</c:v>
                </c:pt>
                <c:pt idx="4">
                  <c:v>4</c:v>
                </c:pt>
              </c:numCache>
            </c:numRef>
          </c:val>
          <c:extLst>
            <c:ext xmlns:c16="http://schemas.microsoft.com/office/drawing/2014/chart" uri="{C3380CC4-5D6E-409C-BE32-E72D297353CC}">
              <c16:uniqueId val="{00000000-C73F-47B0-8317-19F12A70C3AB}"/>
            </c:ext>
          </c:extLst>
        </c:ser>
        <c:ser>
          <c:idx val="1"/>
          <c:order val="1"/>
          <c:tx>
            <c:strRef>
              <c:f>Hoja1!$R$231</c:f>
              <c:strCache>
                <c:ptCount val="1"/>
                <c:pt idx="0">
                  <c:v>No morosos</c:v>
                </c:pt>
              </c:strCache>
            </c:strRef>
          </c:tx>
          <c:spPr>
            <a:solidFill>
              <a:schemeClr val="accent2"/>
            </a:solidFill>
            <a:ln>
              <a:noFill/>
            </a:ln>
            <a:effectLst/>
          </c:spPr>
          <c:invertIfNegative val="0"/>
          <c:cat>
            <c:strRef>
              <c:f>Hoja1!$P$232:$P$236</c:f>
              <c:strCache>
                <c:ptCount val="5"/>
                <c:pt idx="0">
                  <c:v>0-400k</c:v>
                </c:pt>
                <c:pt idx="1">
                  <c:v>400k-800k</c:v>
                </c:pt>
                <c:pt idx="2">
                  <c:v>800k-1.2M</c:v>
                </c:pt>
                <c:pt idx="3">
                  <c:v>1.2M-2M</c:v>
                </c:pt>
                <c:pt idx="4">
                  <c:v>2M+</c:v>
                </c:pt>
              </c:strCache>
            </c:strRef>
          </c:cat>
          <c:val>
            <c:numRef>
              <c:f>Hoja1!$R$232:$R$236</c:f>
              <c:numCache>
                <c:formatCode>General</c:formatCode>
                <c:ptCount val="5"/>
                <c:pt idx="0">
                  <c:v>1922</c:v>
                </c:pt>
                <c:pt idx="1">
                  <c:v>1267</c:v>
                </c:pt>
                <c:pt idx="2">
                  <c:v>397</c:v>
                </c:pt>
                <c:pt idx="3">
                  <c:v>340</c:v>
                </c:pt>
                <c:pt idx="4">
                  <c:v>204</c:v>
                </c:pt>
              </c:numCache>
            </c:numRef>
          </c:val>
          <c:extLst>
            <c:ext xmlns:c16="http://schemas.microsoft.com/office/drawing/2014/chart" uri="{C3380CC4-5D6E-409C-BE32-E72D297353CC}">
              <c16:uniqueId val="{00000001-C73F-47B0-8317-19F12A70C3AB}"/>
            </c:ext>
          </c:extLst>
        </c:ser>
        <c:dLbls>
          <c:showLegendKey val="0"/>
          <c:showVal val="0"/>
          <c:showCatName val="0"/>
          <c:showSerName val="0"/>
          <c:showPercent val="0"/>
          <c:showBubbleSize val="0"/>
        </c:dLbls>
        <c:gapWidth val="219"/>
        <c:overlap val="-27"/>
        <c:axId val="554874840"/>
        <c:axId val="554875200"/>
      </c:barChart>
      <c:catAx>
        <c:axId val="554874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54875200"/>
        <c:crosses val="autoZero"/>
        <c:auto val="1"/>
        <c:lblAlgn val="ctr"/>
        <c:lblOffset val="100"/>
        <c:noMultiLvlLbl val="0"/>
      </c:catAx>
      <c:valAx>
        <c:axId val="554875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54874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Cantidad</a:t>
            </a:r>
            <a:r>
              <a:rPr lang="es-CR" baseline="0"/>
              <a:t> de morosos por rango </a:t>
            </a:r>
          </a:p>
          <a:p>
            <a:pPr>
              <a:defRPr/>
            </a:pPr>
            <a:r>
              <a:rPr lang="es-CR" baseline="0"/>
              <a:t>de Edad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Hoja1!$Q$256</c:f>
              <c:strCache>
                <c:ptCount val="1"/>
                <c:pt idx="0">
                  <c:v>Morosos</c:v>
                </c:pt>
              </c:strCache>
            </c:strRef>
          </c:tx>
          <c:spPr>
            <a:solidFill>
              <a:schemeClr val="accent1"/>
            </a:solidFill>
            <a:ln>
              <a:noFill/>
            </a:ln>
            <a:effectLst/>
          </c:spPr>
          <c:invertIfNegative val="0"/>
          <c:cat>
            <c:strRef>
              <c:f>Hoja1!$P$257:$P$261</c:f>
              <c:strCache>
                <c:ptCount val="5"/>
                <c:pt idx="0">
                  <c:v>18-30</c:v>
                </c:pt>
                <c:pt idx="1">
                  <c:v>31-45</c:v>
                </c:pt>
                <c:pt idx="2">
                  <c:v>46-60</c:v>
                </c:pt>
                <c:pt idx="3">
                  <c:v>61-75</c:v>
                </c:pt>
                <c:pt idx="4">
                  <c:v>76-100+</c:v>
                </c:pt>
              </c:strCache>
            </c:strRef>
          </c:cat>
          <c:val>
            <c:numRef>
              <c:f>Hoja1!$Q$257:$Q$261</c:f>
              <c:numCache>
                <c:formatCode>General</c:formatCode>
                <c:ptCount val="5"/>
                <c:pt idx="0">
                  <c:v>194</c:v>
                </c:pt>
                <c:pt idx="1">
                  <c:v>368</c:v>
                </c:pt>
                <c:pt idx="2">
                  <c:v>219</c:v>
                </c:pt>
                <c:pt idx="3">
                  <c:v>64</c:v>
                </c:pt>
                <c:pt idx="4">
                  <c:v>20</c:v>
                </c:pt>
              </c:numCache>
            </c:numRef>
          </c:val>
          <c:extLst>
            <c:ext xmlns:c16="http://schemas.microsoft.com/office/drawing/2014/chart" uri="{C3380CC4-5D6E-409C-BE32-E72D297353CC}">
              <c16:uniqueId val="{00000000-2941-471A-A970-19F2A8EBB0E1}"/>
            </c:ext>
          </c:extLst>
        </c:ser>
        <c:ser>
          <c:idx val="1"/>
          <c:order val="1"/>
          <c:tx>
            <c:strRef>
              <c:f>Hoja1!$R$256</c:f>
              <c:strCache>
                <c:ptCount val="1"/>
                <c:pt idx="0">
                  <c:v>No morosos</c:v>
                </c:pt>
              </c:strCache>
            </c:strRef>
          </c:tx>
          <c:spPr>
            <a:solidFill>
              <a:schemeClr val="accent2"/>
            </a:solidFill>
            <a:ln>
              <a:noFill/>
            </a:ln>
            <a:effectLst/>
          </c:spPr>
          <c:invertIfNegative val="0"/>
          <c:cat>
            <c:strRef>
              <c:f>Hoja1!$P$257:$P$261</c:f>
              <c:strCache>
                <c:ptCount val="5"/>
                <c:pt idx="0">
                  <c:v>18-30</c:v>
                </c:pt>
                <c:pt idx="1">
                  <c:v>31-45</c:v>
                </c:pt>
                <c:pt idx="2">
                  <c:v>46-60</c:v>
                </c:pt>
                <c:pt idx="3">
                  <c:v>61-75</c:v>
                </c:pt>
                <c:pt idx="4">
                  <c:v>76-100+</c:v>
                </c:pt>
              </c:strCache>
            </c:strRef>
          </c:cat>
          <c:val>
            <c:numRef>
              <c:f>Hoja1!$R$257:$R$261</c:f>
              <c:numCache>
                <c:formatCode>General</c:formatCode>
                <c:ptCount val="5"/>
                <c:pt idx="0">
                  <c:v>1029</c:v>
                </c:pt>
                <c:pt idx="1">
                  <c:v>1553</c:v>
                </c:pt>
                <c:pt idx="2">
                  <c:v>1103</c:v>
                </c:pt>
                <c:pt idx="3">
                  <c:v>343</c:v>
                </c:pt>
                <c:pt idx="4">
                  <c:v>82</c:v>
                </c:pt>
              </c:numCache>
            </c:numRef>
          </c:val>
          <c:extLst>
            <c:ext xmlns:c16="http://schemas.microsoft.com/office/drawing/2014/chart" uri="{C3380CC4-5D6E-409C-BE32-E72D297353CC}">
              <c16:uniqueId val="{00000001-2941-471A-A970-19F2A8EBB0E1}"/>
            </c:ext>
          </c:extLst>
        </c:ser>
        <c:dLbls>
          <c:showLegendKey val="0"/>
          <c:showVal val="0"/>
          <c:showCatName val="0"/>
          <c:showSerName val="0"/>
          <c:showPercent val="0"/>
          <c:showBubbleSize val="0"/>
        </c:dLbls>
        <c:gapWidth val="219"/>
        <c:overlap val="-27"/>
        <c:axId val="570877232"/>
        <c:axId val="709164616"/>
      </c:barChart>
      <c:catAx>
        <c:axId val="57087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709164616"/>
        <c:crosses val="autoZero"/>
        <c:auto val="1"/>
        <c:lblAlgn val="ctr"/>
        <c:lblOffset val="100"/>
        <c:noMultiLvlLbl val="0"/>
      </c:catAx>
      <c:valAx>
        <c:axId val="709164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70877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15</xdr:col>
      <xdr:colOff>0</xdr:colOff>
      <xdr:row>27</xdr:row>
      <xdr:rowOff>0</xdr:rowOff>
    </xdr:from>
    <xdr:to>
      <xdr:col>16</xdr:col>
      <xdr:colOff>857250</xdr:colOff>
      <xdr:row>41</xdr:row>
      <xdr:rowOff>76200</xdr:rowOff>
    </xdr:to>
    <xdr:graphicFrame macro="">
      <xdr:nvGraphicFramePr>
        <xdr:cNvPr id="2" name="Gráfico 1">
          <a:extLst>
            <a:ext uri="{FF2B5EF4-FFF2-40B4-BE49-F238E27FC236}">
              <a16:creationId xmlns:a16="http://schemas.microsoft.com/office/drawing/2014/main" id="{1401703A-F861-4ED3-9F2F-A0860C226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31749</xdr:colOff>
      <xdr:row>54</xdr:row>
      <xdr:rowOff>158750</xdr:rowOff>
    </xdr:from>
    <xdr:to>
      <xdr:col>16</xdr:col>
      <xdr:colOff>888999</xdr:colOff>
      <xdr:row>69</xdr:row>
      <xdr:rowOff>44450</xdr:rowOff>
    </xdr:to>
    <xdr:graphicFrame macro="">
      <xdr:nvGraphicFramePr>
        <xdr:cNvPr id="4" name="Gráfico 3">
          <a:extLst>
            <a:ext uri="{FF2B5EF4-FFF2-40B4-BE49-F238E27FC236}">
              <a16:creationId xmlns:a16="http://schemas.microsoft.com/office/drawing/2014/main" id="{200CF72C-175C-43D2-B927-89E3EA82B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10583</xdr:colOff>
      <xdr:row>77</xdr:row>
      <xdr:rowOff>179917</xdr:rowOff>
    </xdr:from>
    <xdr:to>
      <xdr:col>16</xdr:col>
      <xdr:colOff>867833</xdr:colOff>
      <xdr:row>92</xdr:row>
      <xdr:rowOff>65617</xdr:rowOff>
    </xdr:to>
    <xdr:graphicFrame macro="">
      <xdr:nvGraphicFramePr>
        <xdr:cNvPr id="7" name="Gráfico 6">
          <a:extLst>
            <a:ext uri="{FF2B5EF4-FFF2-40B4-BE49-F238E27FC236}">
              <a16:creationId xmlns:a16="http://schemas.microsoft.com/office/drawing/2014/main" id="{2864F1F9-BD2F-4B72-B93A-84315CD0B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10584</xdr:colOff>
      <xdr:row>27</xdr:row>
      <xdr:rowOff>52916</xdr:rowOff>
    </xdr:from>
    <xdr:to>
      <xdr:col>21</xdr:col>
      <xdr:colOff>529167</xdr:colOff>
      <xdr:row>41</xdr:row>
      <xdr:rowOff>129116</xdr:rowOff>
    </xdr:to>
    <xdr:graphicFrame macro="">
      <xdr:nvGraphicFramePr>
        <xdr:cNvPr id="8" name="Gráfico 7">
          <a:extLst>
            <a:ext uri="{FF2B5EF4-FFF2-40B4-BE49-F238E27FC236}">
              <a16:creationId xmlns:a16="http://schemas.microsoft.com/office/drawing/2014/main" id="{429763F3-6C4F-4C86-9D33-1DAF5DC62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1344084</xdr:colOff>
      <xdr:row>54</xdr:row>
      <xdr:rowOff>179917</xdr:rowOff>
    </xdr:from>
    <xdr:to>
      <xdr:col>19</xdr:col>
      <xdr:colOff>1164167</xdr:colOff>
      <xdr:row>69</xdr:row>
      <xdr:rowOff>65617</xdr:rowOff>
    </xdr:to>
    <xdr:graphicFrame macro="">
      <xdr:nvGraphicFramePr>
        <xdr:cNvPr id="9" name="Gráfico 8">
          <a:extLst>
            <a:ext uri="{FF2B5EF4-FFF2-40B4-BE49-F238E27FC236}">
              <a16:creationId xmlns:a16="http://schemas.microsoft.com/office/drawing/2014/main" id="{4400A49D-9393-4C32-A043-966E393CB7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1629834</xdr:colOff>
      <xdr:row>77</xdr:row>
      <xdr:rowOff>190499</xdr:rowOff>
    </xdr:from>
    <xdr:to>
      <xdr:col>19</xdr:col>
      <xdr:colOff>1449917</xdr:colOff>
      <xdr:row>92</xdr:row>
      <xdr:rowOff>76199</xdr:rowOff>
    </xdr:to>
    <xdr:graphicFrame macro="">
      <xdr:nvGraphicFramePr>
        <xdr:cNvPr id="10" name="Gráfico 9">
          <a:extLst>
            <a:ext uri="{FF2B5EF4-FFF2-40B4-BE49-F238E27FC236}">
              <a16:creationId xmlns:a16="http://schemas.microsoft.com/office/drawing/2014/main" id="{D1068D26-4583-42ED-8E70-471885D755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0</xdr:colOff>
      <xdr:row>103</xdr:row>
      <xdr:rowOff>14817</xdr:rowOff>
    </xdr:from>
    <xdr:to>
      <xdr:col>16</xdr:col>
      <xdr:colOff>857250</xdr:colOff>
      <xdr:row>117</xdr:row>
      <xdr:rowOff>91017</xdr:rowOff>
    </xdr:to>
    <xdr:graphicFrame macro="">
      <xdr:nvGraphicFramePr>
        <xdr:cNvPr id="13" name="Gráfico 12">
          <a:extLst>
            <a:ext uri="{FF2B5EF4-FFF2-40B4-BE49-F238E27FC236}">
              <a16:creationId xmlns:a16="http://schemas.microsoft.com/office/drawing/2014/main" id="{6FBE9B14-237F-5E66-6422-2D2F41F062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10583</xdr:colOff>
      <xdr:row>129</xdr:row>
      <xdr:rowOff>184150</xdr:rowOff>
    </xdr:from>
    <xdr:to>
      <xdr:col>16</xdr:col>
      <xdr:colOff>867833</xdr:colOff>
      <xdr:row>144</xdr:row>
      <xdr:rowOff>69850</xdr:rowOff>
    </xdr:to>
    <xdr:graphicFrame macro="">
      <xdr:nvGraphicFramePr>
        <xdr:cNvPr id="14" name="Gráfico 13">
          <a:extLst>
            <a:ext uri="{FF2B5EF4-FFF2-40B4-BE49-F238E27FC236}">
              <a16:creationId xmlns:a16="http://schemas.microsoft.com/office/drawing/2014/main" id="{FE6BFA3F-B412-B205-222C-212C0E51FB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0</xdr:colOff>
      <xdr:row>153</xdr:row>
      <xdr:rowOff>184151</xdr:rowOff>
    </xdr:from>
    <xdr:to>
      <xdr:col>16</xdr:col>
      <xdr:colOff>857250</xdr:colOff>
      <xdr:row>168</xdr:row>
      <xdr:rowOff>69851</xdr:rowOff>
    </xdr:to>
    <xdr:graphicFrame macro="">
      <xdr:nvGraphicFramePr>
        <xdr:cNvPr id="15" name="Gráfico 14">
          <a:extLst>
            <a:ext uri="{FF2B5EF4-FFF2-40B4-BE49-F238E27FC236}">
              <a16:creationId xmlns:a16="http://schemas.microsoft.com/office/drawing/2014/main" id="{BDD774DF-1B19-664F-4364-8436540630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0</xdr:colOff>
      <xdr:row>178</xdr:row>
      <xdr:rowOff>14815</xdr:rowOff>
    </xdr:from>
    <xdr:to>
      <xdr:col>16</xdr:col>
      <xdr:colOff>857250</xdr:colOff>
      <xdr:row>192</xdr:row>
      <xdr:rowOff>91015</xdr:rowOff>
    </xdr:to>
    <xdr:graphicFrame macro="">
      <xdr:nvGraphicFramePr>
        <xdr:cNvPr id="16" name="Gráfico 15">
          <a:extLst>
            <a:ext uri="{FF2B5EF4-FFF2-40B4-BE49-F238E27FC236}">
              <a16:creationId xmlns:a16="http://schemas.microsoft.com/office/drawing/2014/main" id="{1B9B361E-22C8-BB4B-DC6B-97C2B4FEC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1</xdr:colOff>
      <xdr:row>201</xdr:row>
      <xdr:rowOff>184150</xdr:rowOff>
    </xdr:from>
    <xdr:to>
      <xdr:col>16</xdr:col>
      <xdr:colOff>857251</xdr:colOff>
      <xdr:row>216</xdr:row>
      <xdr:rowOff>69850</xdr:rowOff>
    </xdr:to>
    <xdr:graphicFrame macro="">
      <xdr:nvGraphicFramePr>
        <xdr:cNvPr id="17" name="Gráfico 16">
          <a:extLst>
            <a:ext uri="{FF2B5EF4-FFF2-40B4-BE49-F238E27FC236}">
              <a16:creationId xmlns:a16="http://schemas.microsoft.com/office/drawing/2014/main" id="{985DB6BB-3E4C-A238-867B-8EC14656E2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761999</xdr:colOff>
      <xdr:row>41</xdr:row>
      <xdr:rowOff>179917</xdr:rowOff>
    </xdr:from>
    <xdr:to>
      <xdr:col>16</xdr:col>
      <xdr:colOff>0</xdr:colOff>
      <xdr:row>44</xdr:row>
      <xdr:rowOff>95250</xdr:rowOff>
    </xdr:to>
    <xdr:sp macro="" textlink="">
      <xdr:nvSpPr>
        <xdr:cNvPr id="18" name="CuadroTexto 17">
          <a:extLst>
            <a:ext uri="{FF2B5EF4-FFF2-40B4-BE49-F238E27FC236}">
              <a16:creationId xmlns:a16="http://schemas.microsoft.com/office/drawing/2014/main" id="{214FA17B-AEC2-1927-3701-97F810C6C8B9}"/>
            </a:ext>
          </a:extLst>
        </xdr:cNvPr>
        <xdr:cNvSpPr txBox="1"/>
      </xdr:nvSpPr>
      <xdr:spPr>
        <a:xfrm>
          <a:off x="18489082" y="7990417"/>
          <a:ext cx="4434418" cy="4868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kern="1200"/>
            <a:t>Vemos que hay una mayor cantidad de hombres que</a:t>
          </a:r>
          <a:r>
            <a:rPr lang="es-CR" sz="1100" kern="1200" baseline="0"/>
            <a:t> de mujeres. Esto puede ser util para analizis futuros.</a:t>
          </a:r>
          <a:endParaRPr lang="es-CR" sz="1100" kern="1200"/>
        </a:p>
      </xdr:txBody>
    </xdr:sp>
    <xdr:clientData/>
  </xdr:twoCellAnchor>
  <xdr:twoCellAnchor>
    <xdr:from>
      <xdr:col>16</xdr:col>
      <xdr:colOff>3683000</xdr:colOff>
      <xdr:row>42</xdr:row>
      <xdr:rowOff>63499</xdr:rowOff>
    </xdr:from>
    <xdr:to>
      <xdr:col>21</xdr:col>
      <xdr:colOff>518584</xdr:colOff>
      <xdr:row>45</xdr:row>
      <xdr:rowOff>31750</xdr:rowOff>
    </xdr:to>
    <xdr:sp macro="" textlink="">
      <xdr:nvSpPr>
        <xdr:cNvPr id="19" name="CuadroTexto 18">
          <a:extLst>
            <a:ext uri="{FF2B5EF4-FFF2-40B4-BE49-F238E27FC236}">
              <a16:creationId xmlns:a16="http://schemas.microsoft.com/office/drawing/2014/main" id="{DDCE4164-9ECE-B93B-32D6-64FFA6BF9ED7}"/>
            </a:ext>
          </a:extLst>
        </xdr:cNvPr>
        <xdr:cNvSpPr txBox="1"/>
      </xdr:nvSpPr>
      <xdr:spPr>
        <a:xfrm>
          <a:off x="26606500" y="8064499"/>
          <a:ext cx="5736167" cy="5397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kern="1200"/>
            <a:t>Se aprecia como el sector privado domina</a:t>
          </a:r>
          <a:r>
            <a:rPr lang="es-CR" sz="1100" kern="1200" baseline="0"/>
            <a:t> en los datos que tenemos. Esto puede ser debido a que existen mas empleos en ese sector.</a:t>
          </a:r>
          <a:endParaRPr lang="es-CR" sz="1100" kern="1200"/>
        </a:p>
      </xdr:txBody>
    </xdr:sp>
    <xdr:clientData/>
  </xdr:twoCellAnchor>
  <xdr:twoCellAnchor>
    <xdr:from>
      <xdr:col>14</xdr:col>
      <xdr:colOff>751417</xdr:colOff>
      <xdr:row>70</xdr:row>
      <xdr:rowOff>63500</xdr:rowOff>
    </xdr:from>
    <xdr:to>
      <xdr:col>16</xdr:col>
      <xdr:colOff>21167</xdr:colOff>
      <xdr:row>73</xdr:row>
      <xdr:rowOff>21167</xdr:rowOff>
    </xdr:to>
    <xdr:sp macro="" textlink="">
      <xdr:nvSpPr>
        <xdr:cNvPr id="20" name="CuadroTexto 19">
          <a:extLst>
            <a:ext uri="{FF2B5EF4-FFF2-40B4-BE49-F238E27FC236}">
              <a16:creationId xmlns:a16="http://schemas.microsoft.com/office/drawing/2014/main" id="{A1D58754-AA74-5D1F-FB0D-F95427C94899}"/>
            </a:ext>
          </a:extLst>
        </xdr:cNvPr>
        <xdr:cNvSpPr txBox="1"/>
      </xdr:nvSpPr>
      <xdr:spPr>
        <a:xfrm>
          <a:off x="18478500" y="13398500"/>
          <a:ext cx="4466167" cy="5291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kern="1200"/>
            <a:t>Aqui vemos que</a:t>
          </a:r>
          <a:r>
            <a:rPr lang="es-CR" sz="1100" kern="1200" baseline="0"/>
            <a:t> los asegurados se concentran en asalariados, esto debido a que la mayoria de personas del pais son asalariadas.</a:t>
          </a:r>
          <a:endParaRPr lang="es-CR" sz="1100" kern="1200"/>
        </a:p>
      </xdr:txBody>
    </xdr:sp>
    <xdr:clientData/>
  </xdr:twoCellAnchor>
  <xdr:twoCellAnchor>
    <xdr:from>
      <xdr:col>16</xdr:col>
      <xdr:colOff>1365250</xdr:colOff>
      <xdr:row>70</xdr:row>
      <xdr:rowOff>84667</xdr:rowOff>
    </xdr:from>
    <xdr:to>
      <xdr:col>19</xdr:col>
      <xdr:colOff>825500</xdr:colOff>
      <xdr:row>72</xdr:row>
      <xdr:rowOff>148167</xdr:rowOff>
    </xdr:to>
    <xdr:sp macro="" textlink="">
      <xdr:nvSpPr>
        <xdr:cNvPr id="21" name="CuadroTexto 20">
          <a:extLst>
            <a:ext uri="{FF2B5EF4-FFF2-40B4-BE49-F238E27FC236}">
              <a16:creationId xmlns:a16="http://schemas.microsoft.com/office/drawing/2014/main" id="{7DA27DFD-8FFC-1350-92FB-0B3EF01771C2}"/>
            </a:ext>
          </a:extLst>
        </xdr:cNvPr>
        <xdr:cNvSpPr txBox="1"/>
      </xdr:nvSpPr>
      <xdr:spPr>
        <a:xfrm>
          <a:off x="24288750" y="13419667"/>
          <a:ext cx="5249333" cy="44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kern="1200"/>
            <a:t>El</a:t>
          </a:r>
          <a:r>
            <a:rPr lang="es-CR" sz="1100" kern="1200" baseline="0"/>
            <a:t> grafico refleja la cantidad de personas que son extrangeras. Esto es logico ya que la mayor parte de las personas del pais son nacionales.</a:t>
          </a:r>
          <a:endParaRPr lang="es-CR" sz="1100" kern="1200"/>
        </a:p>
      </xdr:txBody>
    </xdr:sp>
    <xdr:clientData/>
  </xdr:twoCellAnchor>
  <xdr:twoCellAnchor>
    <xdr:from>
      <xdr:col>15</xdr:col>
      <xdr:colOff>10584</xdr:colOff>
      <xdr:row>118</xdr:row>
      <xdr:rowOff>52917</xdr:rowOff>
    </xdr:from>
    <xdr:to>
      <xdr:col>16</xdr:col>
      <xdr:colOff>814917</xdr:colOff>
      <xdr:row>120</xdr:row>
      <xdr:rowOff>127000</xdr:rowOff>
    </xdr:to>
    <xdr:sp macro="" textlink="">
      <xdr:nvSpPr>
        <xdr:cNvPr id="22" name="CuadroTexto 21">
          <a:extLst>
            <a:ext uri="{FF2B5EF4-FFF2-40B4-BE49-F238E27FC236}">
              <a16:creationId xmlns:a16="http://schemas.microsoft.com/office/drawing/2014/main" id="{650FD778-B4D8-59F8-380D-F9F8184D22BA}"/>
            </a:ext>
          </a:extLst>
        </xdr:cNvPr>
        <xdr:cNvSpPr txBox="1"/>
      </xdr:nvSpPr>
      <xdr:spPr>
        <a:xfrm>
          <a:off x="18499667" y="22531917"/>
          <a:ext cx="5238750" cy="4550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kern="1200"/>
            <a:t>A</a:t>
          </a:r>
          <a:r>
            <a:rPr lang="es-CR" sz="1100" kern="1200" baseline="0"/>
            <a:t> pesar de que observamos que hay mas porcentaje de hombres morosos esto se puede deber la mayoria de hombres.</a:t>
          </a:r>
          <a:endParaRPr lang="es-CR" sz="1100" kern="1200"/>
        </a:p>
      </xdr:txBody>
    </xdr:sp>
    <xdr:clientData/>
  </xdr:twoCellAnchor>
  <xdr:twoCellAnchor>
    <xdr:from>
      <xdr:col>15</xdr:col>
      <xdr:colOff>10584</xdr:colOff>
      <xdr:row>145</xdr:row>
      <xdr:rowOff>63499</xdr:rowOff>
    </xdr:from>
    <xdr:to>
      <xdr:col>16</xdr:col>
      <xdr:colOff>889000</xdr:colOff>
      <xdr:row>148</xdr:row>
      <xdr:rowOff>127000</xdr:rowOff>
    </xdr:to>
    <xdr:sp macro="" textlink="">
      <xdr:nvSpPr>
        <xdr:cNvPr id="23" name="CuadroTexto 22">
          <a:extLst>
            <a:ext uri="{FF2B5EF4-FFF2-40B4-BE49-F238E27FC236}">
              <a16:creationId xmlns:a16="http://schemas.microsoft.com/office/drawing/2014/main" id="{B8613D48-4178-F2C8-7685-313718508283}"/>
            </a:ext>
          </a:extLst>
        </xdr:cNvPr>
        <xdr:cNvSpPr txBox="1"/>
      </xdr:nvSpPr>
      <xdr:spPr>
        <a:xfrm>
          <a:off x="18499667" y="27685999"/>
          <a:ext cx="5312833" cy="635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kern="1200"/>
            <a:t>A pesar</a:t>
          </a:r>
          <a:r>
            <a:rPr lang="es-CR" sz="1100" kern="1200" baseline="0"/>
            <a:t> de ser muchos mas asalariados el porcentaje de trabajadores independiente es casi igual. Esto se puede deber a que los trabajador independientes tienden a tener problemas con el dinero, lo que los lleva a no poder realizar los pagos</a:t>
          </a:r>
          <a:endParaRPr lang="es-CR" sz="1100" kern="1200"/>
        </a:p>
      </xdr:txBody>
    </xdr:sp>
    <xdr:clientData/>
  </xdr:twoCellAnchor>
  <xdr:twoCellAnchor>
    <xdr:from>
      <xdr:col>14</xdr:col>
      <xdr:colOff>751417</xdr:colOff>
      <xdr:row>169</xdr:row>
      <xdr:rowOff>63500</xdr:rowOff>
    </xdr:from>
    <xdr:to>
      <xdr:col>16</xdr:col>
      <xdr:colOff>878417</xdr:colOff>
      <xdr:row>172</xdr:row>
      <xdr:rowOff>137583</xdr:rowOff>
    </xdr:to>
    <xdr:sp macro="" textlink="">
      <xdr:nvSpPr>
        <xdr:cNvPr id="24" name="CuadroTexto 23">
          <a:extLst>
            <a:ext uri="{FF2B5EF4-FFF2-40B4-BE49-F238E27FC236}">
              <a16:creationId xmlns:a16="http://schemas.microsoft.com/office/drawing/2014/main" id="{D27EE7AB-9F5F-B6E4-2693-B82221B5329D}"/>
            </a:ext>
          </a:extLst>
        </xdr:cNvPr>
        <xdr:cNvSpPr txBox="1"/>
      </xdr:nvSpPr>
      <xdr:spPr>
        <a:xfrm>
          <a:off x="18478500" y="32258000"/>
          <a:ext cx="5323417" cy="6455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kern="1200"/>
            <a:t>EL</a:t>
          </a:r>
          <a:r>
            <a:rPr lang="es-CR" sz="1100" kern="1200" baseline="0"/>
            <a:t> sector privado tiene más cantidad, seguramente por el mayor volumen de estos.</a:t>
          </a:r>
          <a:endParaRPr lang="es-CR" sz="1100" kern="1200"/>
        </a:p>
      </xdr:txBody>
    </xdr:sp>
    <xdr:clientData/>
  </xdr:twoCellAnchor>
  <xdr:twoCellAnchor>
    <xdr:from>
      <xdr:col>15</xdr:col>
      <xdr:colOff>0</xdr:colOff>
      <xdr:row>193</xdr:row>
      <xdr:rowOff>74083</xdr:rowOff>
    </xdr:from>
    <xdr:to>
      <xdr:col>16</xdr:col>
      <xdr:colOff>846667</xdr:colOff>
      <xdr:row>197</xdr:row>
      <xdr:rowOff>0</xdr:rowOff>
    </xdr:to>
    <xdr:sp macro="" textlink="">
      <xdr:nvSpPr>
        <xdr:cNvPr id="25" name="CuadroTexto 24">
          <a:extLst>
            <a:ext uri="{FF2B5EF4-FFF2-40B4-BE49-F238E27FC236}">
              <a16:creationId xmlns:a16="http://schemas.microsoft.com/office/drawing/2014/main" id="{F3949958-AC94-B519-2AF2-9AE382B8A9A4}"/>
            </a:ext>
          </a:extLst>
        </xdr:cNvPr>
        <xdr:cNvSpPr txBox="1"/>
      </xdr:nvSpPr>
      <xdr:spPr>
        <a:xfrm>
          <a:off x="18489083" y="36840583"/>
          <a:ext cx="5281084" cy="6879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kern="1200"/>
            <a:t>Vemos que</a:t>
          </a:r>
          <a:r>
            <a:rPr lang="es-CR" sz="1100" kern="1200" baseline="0"/>
            <a:t> el porcentaje de morosos con seguros no activos es mucho menor, pero esto se debe a que la cantidad de estos es muy reducida en comparacion con los que si tienen seguros activos.</a:t>
          </a:r>
          <a:endParaRPr lang="es-CR" sz="1100" kern="1200"/>
        </a:p>
      </xdr:txBody>
    </xdr:sp>
    <xdr:clientData/>
  </xdr:twoCellAnchor>
  <xdr:twoCellAnchor>
    <xdr:from>
      <xdr:col>14</xdr:col>
      <xdr:colOff>751417</xdr:colOff>
      <xdr:row>217</xdr:row>
      <xdr:rowOff>52917</xdr:rowOff>
    </xdr:from>
    <xdr:to>
      <xdr:col>16</xdr:col>
      <xdr:colOff>825500</xdr:colOff>
      <xdr:row>220</xdr:row>
      <xdr:rowOff>21167</xdr:rowOff>
    </xdr:to>
    <xdr:sp macro="" textlink="">
      <xdr:nvSpPr>
        <xdr:cNvPr id="26" name="CuadroTexto 25">
          <a:extLst>
            <a:ext uri="{FF2B5EF4-FFF2-40B4-BE49-F238E27FC236}">
              <a16:creationId xmlns:a16="http://schemas.microsoft.com/office/drawing/2014/main" id="{D56972BB-C1C6-EE97-8EA3-A9FC882C99E3}"/>
            </a:ext>
          </a:extLst>
        </xdr:cNvPr>
        <xdr:cNvSpPr txBox="1"/>
      </xdr:nvSpPr>
      <xdr:spPr>
        <a:xfrm>
          <a:off x="18478500" y="41391417"/>
          <a:ext cx="5270500" cy="539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kern="1200"/>
            <a:t>Aqui</a:t>
          </a:r>
          <a:r>
            <a:rPr lang="es-CR" sz="1100" kern="1200" baseline="0"/>
            <a:t> el porcentaje de extranjeros que son morosos es mucho menor. Pero relativamente a los datos de la cantidad de cada uno son casi iguales.</a:t>
          </a:r>
          <a:endParaRPr lang="es-CR" sz="1100" kern="1200"/>
        </a:p>
      </xdr:txBody>
    </xdr:sp>
    <xdr:clientData/>
  </xdr:twoCellAnchor>
  <xdr:twoCellAnchor>
    <xdr:from>
      <xdr:col>15</xdr:col>
      <xdr:colOff>0</xdr:colOff>
      <xdr:row>93</xdr:row>
      <xdr:rowOff>21167</xdr:rowOff>
    </xdr:from>
    <xdr:to>
      <xdr:col>16</xdr:col>
      <xdr:colOff>730250</xdr:colOff>
      <xdr:row>96</xdr:row>
      <xdr:rowOff>127000</xdr:rowOff>
    </xdr:to>
    <xdr:sp macro="" textlink="">
      <xdr:nvSpPr>
        <xdr:cNvPr id="27" name="CuadroTexto 26">
          <a:extLst>
            <a:ext uri="{FF2B5EF4-FFF2-40B4-BE49-F238E27FC236}">
              <a16:creationId xmlns:a16="http://schemas.microsoft.com/office/drawing/2014/main" id="{E379CCF9-2E05-9FB2-B2EE-4A4423061088}"/>
            </a:ext>
          </a:extLst>
        </xdr:cNvPr>
        <xdr:cNvSpPr txBox="1"/>
      </xdr:nvSpPr>
      <xdr:spPr>
        <a:xfrm>
          <a:off x="18489083" y="17737667"/>
          <a:ext cx="5164667" cy="677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kern="1200"/>
            <a:t>Aqui vemos que casi</a:t>
          </a:r>
          <a:r>
            <a:rPr lang="es-CR" sz="1100" kern="1200" baseline="0"/>
            <a:t> todas las personas con seguros activos, esto se puede deber a que la mayoria de personas tienen el seguro consecuencia del mismo empleo.</a:t>
          </a:r>
          <a:endParaRPr lang="es-CR" sz="1100" kern="1200"/>
        </a:p>
      </xdr:txBody>
    </xdr:sp>
    <xdr:clientData/>
  </xdr:twoCellAnchor>
  <xdr:twoCellAnchor>
    <xdr:from>
      <xdr:col>16</xdr:col>
      <xdr:colOff>1629834</xdr:colOff>
      <xdr:row>93</xdr:row>
      <xdr:rowOff>42333</xdr:rowOff>
    </xdr:from>
    <xdr:to>
      <xdr:col>19</xdr:col>
      <xdr:colOff>1471084</xdr:colOff>
      <xdr:row>96</xdr:row>
      <xdr:rowOff>158749</xdr:rowOff>
    </xdr:to>
    <xdr:sp macro="" textlink="">
      <xdr:nvSpPr>
        <xdr:cNvPr id="28" name="CuadroTexto 27">
          <a:extLst>
            <a:ext uri="{FF2B5EF4-FFF2-40B4-BE49-F238E27FC236}">
              <a16:creationId xmlns:a16="http://schemas.microsoft.com/office/drawing/2014/main" id="{14091AE3-88D6-D89F-1178-F6807FAF4B4B}"/>
            </a:ext>
          </a:extLst>
        </xdr:cNvPr>
        <xdr:cNvSpPr txBox="1"/>
      </xdr:nvSpPr>
      <xdr:spPr>
        <a:xfrm>
          <a:off x="24553334" y="17758833"/>
          <a:ext cx="5630333" cy="6879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kern="1200"/>
            <a:t>Un</a:t>
          </a:r>
          <a:r>
            <a:rPr lang="es-CR" sz="1100" kern="1200" baseline="0"/>
            <a:t> poco menos de 1000 personas son morosas, este dato es mas alto de lo que se pensaria en morosos. Lo que nos indica que hay una buena probabilidad de que la personas sean morosas.</a:t>
          </a:r>
          <a:endParaRPr lang="es-CR" sz="1100" kern="1200"/>
        </a:p>
      </xdr:txBody>
    </xdr:sp>
    <xdr:clientData/>
  </xdr:twoCellAnchor>
  <xdr:twoCellAnchor>
    <xdr:from>
      <xdr:col>15</xdr:col>
      <xdr:colOff>0</xdr:colOff>
      <xdr:row>238</xdr:row>
      <xdr:rowOff>4233</xdr:rowOff>
    </xdr:from>
    <xdr:to>
      <xdr:col>16</xdr:col>
      <xdr:colOff>338666</xdr:colOff>
      <xdr:row>252</xdr:row>
      <xdr:rowOff>169333</xdr:rowOff>
    </xdr:to>
    <xdr:graphicFrame macro="">
      <xdr:nvGraphicFramePr>
        <xdr:cNvPr id="3" name="Gráfico 2">
          <a:extLst>
            <a:ext uri="{FF2B5EF4-FFF2-40B4-BE49-F238E27FC236}">
              <a16:creationId xmlns:a16="http://schemas.microsoft.com/office/drawing/2014/main" id="{287A08AA-D8BB-D703-4965-215B02A83A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751417</xdr:colOff>
      <xdr:row>262</xdr:row>
      <xdr:rowOff>184150</xdr:rowOff>
    </xdr:from>
    <xdr:to>
      <xdr:col>16</xdr:col>
      <xdr:colOff>127000</xdr:colOff>
      <xdr:row>277</xdr:row>
      <xdr:rowOff>69850</xdr:rowOff>
    </xdr:to>
    <xdr:graphicFrame macro="">
      <xdr:nvGraphicFramePr>
        <xdr:cNvPr id="5" name="Gráfico 4">
          <a:extLst>
            <a:ext uri="{FF2B5EF4-FFF2-40B4-BE49-F238E27FC236}">
              <a16:creationId xmlns:a16="http://schemas.microsoft.com/office/drawing/2014/main" id="{C7C2C3F3-7264-28ED-E2E8-DB917CFE38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oras" connectionId="1" xr16:uid="{BCFCB54E-BEE9-428C-8CB4-5F27E07E3864}"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moras_1" connectionId="2" xr16:uid="{4FF51860-0F08-4D8E-A984-284DC6F57BB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9528C-5924-4837-A772-C6CD6086922B}">
  <dimension ref="A1:Y5001"/>
  <sheetViews>
    <sheetView tabSelected="1" topLeftCell="O235" zoomScale="90" zoomScaleNormal="90" workbookViewId="0">
      <selection activeCell="Q266" sqref="Q266"/>
    </sheetView>
  </sheetViews>
  <sheetFormatPr baseColWidth="10" defaultRowHeight="15" x14ac:dyDescent="0.25"/>
  <cols>
    <col min="1" max="1" width="15.42578125" bestFit="1" customWidth="1"/>
    <col min="2" max="2" width="8.7109375" bestFit="1" customWidth="1"/>
    <col min="3" max="3" width="12" bestFit="1" customWidth="1"/>
    <col min="4" max="4" width="55.7109375" bestFit="1" customWidth="1"/>
    <col min="5" max="5" width="16.42578125" bestFit="1" customWidth="1"/>
    <col min="6" max="6" width="19" bestFit="1" customWidth="1"/>
    <col min="7" max="7" width="23.28515625" bestFit="1" customWidth="1"/>
    <col min="8" max="8" width="20.42578125" bestFit="1" customWidth="1"/>
    <col min="9" max="9" width="5.85546875" bestFit="1" customWidth="1"/>
    <col min="10" max="10" width="19.85546875" bestFit="1" customWidth="1"/>
    <col min="11" max="11" width="17.7109375" customWidth="1"/>
    <col min="12" max="13" width="19.85546875" bestFit="1" customWidth="1"/>
    <col min="16" max="16" width="66.42578125" bestFit="1" customWidth="1"/>
    <col min="17" max="17" width="55.7109375" bestFit="1" customWidth="1"/>
    <col min="18" max="18" width="12" bestFit="1" customWidth="1"/>
    <col min="19" max="19" width="19" bestFit="1" customWidth="1"/>
    <col min="20" max="21" width="23.28515625" bestFit="1" customWidth="1"/>
    <col min="22" max="22" width="19" bestFit="1" customWidth="1"/>
    <col min="23" max="23" width="23.28515625" bestFit="1" customWidth="1"/>
    <col min="24" max="24" width="20.42578125" bestFit="1" customWidth="1"/>
  </cols>
  <sheetData>
    <row r="1" spans="1:18" x14ac:dyDescent="0.25">
      <c r="A1" t="s">
        <v>0</v>
      </c>
      <c r="B1" t="s">
        <v>1</v>
      </c>
      <c r="C1" t="s">
        <v>2</v>
      </c>
      <c r="D1" t="s">
        <v>3</v>
      </c>
      <c r="E1" t="s">
        <v>4</v>
      </c>
      <c r="F1" t="s">
        <v>5</v>
      </c>
      <c r="G1" t="s">
        <v>6</v>
      </c>
      <c r="H1" t="s">
        <v>7</v>
      </c>
      <c r="I1" t="s">
        <v>8</v>
      </c>
      <c r="J1" t="s">
        <v>35</v>
      </c>
      <c r="K1" t="s">
        <v>34</v>
      </c>
      <c r="L1" t="s">
        <v>32</v>
      </c>
      <c r="M1" t="s">
        <v>33</v>
      </c>
    </row>
    <row r="2" spans="1:18" x14ac:dyDescent="0.25">
      <c r="A2">
        <v>1</v>
      </c>
      <c r="B2" t="s">
        <v>9</v>
      </c>
      <c r="D2" t="s">
        <v>10</v>
      </c>
      <c r="E2" t="s">
        <v>11</v>
      </c>
      <c r="F2" t="s">
        <v>12</v>
      </c>
      <c r="G2" t="s">
        <v>13</v>
      </c>
      <c r="H2" t="s">
        <v>13</v>
      </c>
      <c r="I2">
        <v>42</v>
      </c>
      <c r="J2">
        <f t="shared" ref="J2:J65" si="0">(C2-$Q$13)/$Q$14</f>
        <v>-0.81076736351959466</v>
      </c>
      <c r="K2">
        <f>(I2-$R$13)/$R$14</f>
        <v>6.6098167852911317E-3</v>
      </c>
      <c r="L2" t="str">
        <f>IF(ABS(J2)&gt; 1.96, "SI", "NO")</f>
        <v>NO</v>
      </c>
      <c r="M2" t="str">
        <f>IF(ABS(K2)&gt; 1.96, "SI", "NO")</f>
        <v>NO</v>
      </c>
      <c r="P2" t="s">
        <v>21</v>
      </c>
    </row>
    <row r="3" spans="1:18" x14ac:dyDescent="0.25">
      <c r="A3">
        <v>2</v>
      </c>
      <c r="B3" t="s">
        <v>9</v>
      </c>
      <c r="C3">
        <v>3315014</v>
      </c>
      <c r="D3" t="s">
        <v>14</v>
      </c>
      <c r="E3" t="s">
        <v>11</v>
      </c>
      <c r="F3" t="s">
        <v>12</v>
      </c>
      <c r="G3" t="s">
        <v>13</v>
      </c>
      <c r="H3" t="s">
        <v>13</v>
      </c>
      <c r="I3">
        <v>77</v>
      </c>
      <c r="J3">
        <f t="shared" si="0"/>
        <v>3.2767839505225007</v>
      </c>
      <c r="K3">
        <f t="shared" ref="K3:K66" si="1">(I3-$R$13)/$R$14</f>
        <v>2.4767463694851037</v>
      </c>
      <c r="L3" t="str">
        <f t="shared" ref="L3:L66" si="2">IF(ABS(J3)&gt; 1.96, "SI", "NO")</f>
        <v>SI</v>
      </c>
      <c r="M3" t="str">
        <f t="shared" ref="M3:M66" si="3">IF(ABS(K3)&gt; 1.96, "SI", "NO")</f>
        <v>SI</v>
      </c>
    </row>
    <row r="4" spans="1:18" x14ac:dyDescent="0.25">
      <c r="A4">
        <v>3</v>
      </c>
      <c r="B4" t="s">
        <v>15</v>
      </c>
      <c r="C4">
        <v>270486.01</v>
      </c>
      <c r="D4" t="s">
        <v>10</v>
      </c>
      <c r="E4" t="s">
        <v>16</v>
      </c>
      <c r="F4" t="s">
        <v>12</v>
      </c>
      <c r="G4" t="s">
        <v>13</v>
      </c>
      <c r="H4" t="s">
        <v>13</v>
      </c>
      <c r="I4">
        <v>45</v>
      </c>
      <c r="J4">
        <f t="shared" si="0"/>
        <v>-0.47724676734549004</v>
      </c>
      <c r="K4">
        <f t="shared" si="1"/>
        <v>0.21833580701670366</v>
      </c>
      <c r="L4" t="str">
        <f t="shared" si="2"/>
        <v>NO</v>
      </c>
      <c r="M4" t="str">
        <f t="shared" si="3"/>
        <v>NO</v>
      </c>
      <c r="Q4" t="s">
        <v>27</v>
      </c>
      <c r="R4" t="s">
        <v>28</v>
      </c>
    </row>
    <row r="5" spans="1:18" x14ac:dyDescent="0.25">
      <c r="A5">
        <v>4</v>
      </c>
      <c r="B5" t="s">
        <v>15</v>
      </c>
      <c r="C5">
        <v>544949.82999999996</v>
      </c>
      <c r="D5" t="s">
        <v>10</v>
      </c>
      <c r="E5" t="s">
        <v>16</v>
      </c>
      <c r="F5" t="s">
        <v>12</v>
      </c>
      <c r="G5" t="s">
        <v>13</v>
      </c>
      <c r="H5" t="s">
        <v>13</v>
      </c>
      <c r="I5">
        <v>49</v>
      </c>
      <c r="J5">
        <f t="shared" si="0"/>
        <v>-0.13882136458760935</v>
      </c>
      <c r="K5">
        <f t="shared" si="1"/>
        <v>0.50063712732525367</v>
      </c>
      <c r="L5" t="str">
        <f t="shared" si="2"/>
        <v>NO</v>
      </c>
      <c r="M5" t="str">
        <f t="shared" si="3"/>
        <v>NO</v>
      </c>
      <c r="P5" t="s">
        <v>22</v>
      </c>
      <c r="Q5">
        <f>MIN(C2:C5001)</f>
        <v>10</v>
      </c>
      <c r="R5">
        <f>MIN(I2:I5001)</f>
        <v>14</v>
      </c>
    </row>
    <row r="6" spans="1:18" x14ac:dyDescent="0.25">
      <c r="A6">
        <v>5</v>
      </c>
      <c r="B6" t="s">
        <v>15</v>
      </c>
      <c r="C6">
        <v>210000</v>
      </c>
      <c r="D6" t="s">
        <v>10</v>
      </c>
      <c r="E6" t="s">
        <v>16</v>
      </c>
      <c r="F6" t="s">
        <v>12</v>
      </c>
      <c r="G6" t="s">
        <v>13</v>
      </c>
      <c r="H6" t="s">
        <v>13</v>
      </c>
      <c r="I6">
        <v>42</v>
      </c>
      <c r="J6">
        <f t="shared" si="0"/>
        <v>-0.55182855483014726</v>
      </c>
      <c r="K6">
        <f t="shared" si="1"/>
        <v>6.6098167852911317E-3</v>
      </c>
      <c r="L6" t="str">
        <f t="shared" si="2"/>
        <v>NO</v>
      </c>
      <c r="M6" t="str">
        <f t="shared" si="3"/>
        <v>NO</v>
      </c>
      <c r="P6" t="s">
        <v>23</v>
      </c>
      <c r="Q6">
        <f>_xlfn.QUARTILE.EXC(C2:C5001,1)</f>
        <v>297354.5</v>
      </c>
      <c r="R6">
        <f>_xlfn.QUARTILE.EXC(I2:I5001,1)</f>
        <v>31</v>
      </c>
    </row>
    <row r="7" spans="1:18" x14ac:dyDescent="0.25">
      <c r="A7">
        <v>6</v>
      </c>
      <c r="B7" t="s">
        <v>9</v>
      </c>
      <c r="C7">
        <v>397150</v>
      </c>
      <c r="D7" t="s">
        <v>10</v>
      </c>
      <c r="E7" t="s">
        <v>16</v>
      </c>
      <c r="F7" t="s">
        <v>12</v>
      </c>
      <c r="G7" t="s">
        <v>13</v>
      </c>
      <c r="H7" t="s">
        <v>13</v>
      </c>
      <c r="I7">
        <v>44</v>
      </c>
      <c r="J7">
        <f t="shared" si="0"/>
        <v>-0.32106475461000389</v>
      </c>
      <c r="K7">
        <f t="shared" si="1"/>
        <v>0.14776047693956615</v>
      </c>
      <c r="L7" t="str">
        <f t="shared" si="2"/>
        <v>NO</v>
      </c>
      <c r="M7" t="str">
        <f t="shared" si="3"/>
        <v>NO</v>
      </c>
      <c r="P7" t="s">
        <v>24</v>
      </c>
      <c r="Q7">
        <f>MEDIAN(C2:C5001)</f>
        <v>408495</v>
      </c>
      <c r="R7">
        <f>MEDIAN(I2:I5001)</f>
        <v>40</v>
      </c>
    </row>
    <row r="8" spans="1:18" x14ac:dyDescent="0.25">
      <c r="A8">
        <v>7</v>
      </c>
      <c r="B8" t="s">
        <v>9</v>
      </c>
      <c r="C8">
        <v>854712</v>
      </c>
      <c r="D8" t="s">
        <v>10</v>
      </c>
      <c r="E8" t="s">
        <v>16</v>
      </c>
      <c r="F8" t="s">
        <v>12</v>
      </c>
      <c r="G8" t="s">
        <v>13</v>
      </c>
      <c r="H8" t="s">
        <v>13</v>
      </c>
      <c r="I8">
        <v>38</v>
      </c>
      <c r="J8">
        <f t="shared" si="0"/>
        <v>0.24312838434981027</v>
      </c>
      <c r="K8">
        <f t="shared" si="1"/>
        <v>-0.27569150352325889</v>
      </c>
      <c r="L8" t="str">
        <f t="shared" si="2"/>
        <v>NO</v>
      </c>
      <c r="M8" t="str">
        <f t="shared" si="3"/>
        <v>NO</v>
      </c>
      <c r="P8" t="s">
        <v>25</v>
      </c>
      <c r="Q8">
        <f>_xlfn.QUARTILE.EXC(C2:C5001,3)</f>
        <v>700000</v>
      </c>
      <c r="R8">
        <f>_xlfn.QUARTILE.EXC(I2:I5001,3)</f>
        <v>52</v>
      </c>
    </row>
    <row r="9" spans="1:18" x14ac:dyDescent="0.25">
      <c r="A9">
        <v>8</v>
      </c>
      <c r="B9" t="s">
        <v>9</v>
      </c>
      <c r="C9">
        <v>401000</v>
      </c>
      <c r="D9" t="s">
        <v>10</v>
      </c>
      <c r="E9" t="s">
        <v>16</v>
      </c>
      <c r="F9" t="s">
        <v>12</v>
      </c>
      <c r="G9" t="s">
        <v>12</v>
      </c>
      <c r="H9" t="s">
        <v>12</v>
      </c>
      <c r="I9">
        <v>36</v>
      </c>
      <c r="J9">
        <f t="shared" si="0"/>
        <v>-0.31631754311736404</v>
      </c>
      <c r="K9">
        <f t="shared" si="1"/>
        <v>-0.41684216367753391</v>
      </c>
      <c r="L9" t="str">
        <f t="shared" si="2"/>
        <v>NO</v>
      </c>
      <c r="M9" t="str">
        <f t="shared" si="3"/>
        <v>NO</v>
      </c>
      <c r="P9" t="s">
        <v>26</v>
      </c>
      <c r="Q9">
        <f>MAX(C2:C5001)</f>
        <v>16858742</v>
      </c>
      <c r="R9">
        <f>MAX(I2:I5001)</f>
        <v>99</v>
      </c>
    </row>
    <row r="10" spans="1:18" x14ac:dyDescent="0.25">
      <c r="A10">
        <v>9</v>
      </c>
      <c r="B10" t="s">
        <v>15</v>
      </c>
      <c r="C10">
        <v>264703.96000000002</v>
      </c>
      <c r="D10" t="s">
        <v>10</v>
      </c>
      <c r="E10" t="s">
        <v>16</v>
      </c>
      <c r="F10" t="s">
        <v>12</v>
      </c>
      <c r="G10" t="s">
        <v>13</v>
      </c>
      <c r="H10" t="s">
        <v>13</v>
      </c>
      <c r="I10">
        <v>21</v>
      </c>
      <c r="J10">
        <f t="shared" si="0"/>
        <v>-0.4843762775301701</v>
      </c>
      <c r="K10">
        <f t="shared" si="1"/>
        <v>-1.4754721148345964</v>
      </c>
      <c r="L10" t="str">
        <f t="shared" si="2"/>
        <v>NO</v>
      </c>
      <c r="M10" t="str">
        <f t="shared" si="3"/>
        <v>NO</v>
      </c>
      <c r="P10" t="s">
        <v>31</v>
      </c>
      <c r="Q10">
        <f>AVERAGE(C2:C5001)</f>
        <v>657534.29237142205</v>
      </c>
      <c r="R10">
        <f>AVERAGE(I2:I5001)</f>
        <v>41.906343806283772</v>
      </c>
    </row>
    <row r="11" spans="1:18" x14ac:dyDescent="0.25">
      <c r="A11">
        <v>10</v>
      </c>
      <c r="B11" t="s">
        <v>9</v>
      </c>
      <c r="C11">
        <v>4677126.8499999996</v>
      </c>
      <c r="D11" t="s">
        <v>10</v>
      </c>
      <c r="E11" t="s">
        <v>16</v>
      </c>
      <c r="F11" t="s">
        <v>12</v>
      </c>
      <c r="G11" t="s">
        <v>13</v>
      </c>
      <c r="H11" t="s">
        <v>13</v>
      </c>
      <c r="I11">
        <v>40</v>
      </c>
      <c r="J11">
        <f t="shared" si="0"/>
        <v>4.9563262299491102</v>
      </c>
      <c r="K11">
        <f t="shared" si="1"/>
        <v>-0.13454084336898386</v>
      </c>
      <c r="L11" t="str">
        <f t="shared" si="2"/>
        <v>SI</v>
      </c>
      <c r="M11" t="str">
        <f t="shared" si="3"/>
        <v>NO</v>
      </c>
      <c r="P11" t="s">
        <v>29</v>
      </c>
    </row>
    <row r="12" spans="1:18" x14ac:dyDescent="0.25">
      <c r="A12">
        <v>11</v>
      </c>
      <c r="B12" t="s">
        <v>15</v>
      </c>
      <c r="C12">
        <v>1200000</v>
      </c>
      <c r="D12" t="s">
        <v>10</v>
      </c>
      <c r="E12" t="s">
        <v>16</v>
      </c>
      <c r="F12" t="s">
        <v>12</v>
      </c>
      <c r="G12" t="s">
        <v>13</v>
      </c>
      <c r="H12" t="s">
        <v>13</v>
      </c>
      <c r="I12">
        <v>30</v>
      </c>
      <c r="J12">
        <f t="shared" si="0"/>
        <v>0.66888297184867662</v>
      </c>
      <c r="K12">
        <f t="shared" si="1"/>
        <v>-0.84029414414035897</v>
      </c>
      <c r="L12" t="str">
        <f t="shared" si="2"/>
        <v>NO</v>
      </c>
      <c r="M12" t="str">
        <f t="shared" si="3"/>
        <v>NO</v>
      </c>
      <c r="Q12" t="s">
        <v>27</v>
      </c>
      <c r="R12" t="s">
        <v>28</v>
      </c>
    </row>
    <row r="13" spans="1:18" x14ac:dyDescent="0.25">
      <c r="A13">
        <v>12</v>
      </c>
      <c r="B13" t="s">
        <v>15</v>
      </c>
      <c r="C13">
        <v>1030132</v>
      </c>
      <c r="D13" t="s">
        <v>10</v>
      </c>
      <c r="E13" t="s">
        <v>11</v>
      </c>
      <c r="F13" t="s">
        <v>12</v>
      </c>
      <c r="G13" t="s">
        <v>13</v>
      </c>
      <c r="H13" t="s">
        <v>12</v>
      </c>
      <c r="I13">
        <v>58</v>
      </c>
      <c r="J13">
        <f t="shared" si="0"/>
        <v>0.45942860254172874</v>
      </c>
      <c r="K13">
        <f t="shared" si="1"/>
        <v>1.1358150980194912</v>
      </c>
      <c r="L13" t="str">
        <f t="shared" si="2"/>
        <v>NO</v>
      </c>
      <c r="M13" t="str">
        <f t="shared" si="3"/>
        <v>NO</v>
      </c>
      <c r="P13" t="s">
        <v>31</v>
      </c>
      <c r="Q13">
        <f>AVERAGE(C2:C5001)</f>
        <v>657534.29237142205</v>
      </c>
      <c r="R13">
        <f>AVERAGE(I2:I5001)</f>
        <v>41.906343806283772</v>
      </c>
    </row>
    <row r="14" spans="1:18" x14ac:dyDescent="0.25">
      <c r="A14">
        <v>13</v>
      </c>
      <c r="B14" t="s">
        <v>9</v>
      </c>
      <c r="C14">
        <v>731287.5</v>
      </c>
      <c r="D14" t="s">
        <v>10</v>
      </c>
      <c r="E14" t="s">
        <v>11</v>
      </c>
      <c r="F14" t="s">
        <v>12</v>
      </c>
      <c r="G14" t="s">
        <v>13</v>
      </c>
      <c r="H14" t="s">
        <v>13</v>
      </c>
      <c r="I14">
        <v>40</v>
      </c>
      <c r="J14">
        <f t="shared" si="0"/>
        <v>9.0940798668425929E-2</v>
      </c>
      <c r="K14">
        <f t="shared" si="1"/>
        <v>-0.13454084336898386</v>
      </c>
      <c r="L14" t="str">
        <f t="shared" si="2"/>
        <v>NO</v>
      </c>
      <c r="M14" t="str">
        <f t="shared" si="3"/>
        <v>NO</v>
      </c>
      <c r="P14" t="s">
        <v>30</v>
      </c>
      <c r="Q14">
        <f>_xlfn.STDEV.S(C2:C5001)</f>
        <v>811002.41814991448</v>
      </c>
      <c r="R14">
        <f>_xlfn.STDEV.S(I2:I5001)</f>
        <v>14.169257145620415</v>
      </c>
    </row>
    <row r="15" spans="1:18" x14ac:dyDescent="0.25">
      <c r="A15">
        <v>14</v>
      </c>
      <c r="B15" t="s">
        <v>9</v>
      </c>
      <c r="C15">
        <v>282305</v>
      </c>
      <c r="D15" t="s">
        <v>17</v>
      </c>
      <c r="E15" t="s">
        <v>16</v>
      </c>
      <c r="F15" t="s">
        <v>12</v>
      </c>
      <c r="G15" t="s">
        <v>13</v>
      </c>
      <c r="H15" t="s">
        <v>13</v>
      </c>
      <c r="I15">
        <v>51</v>
      </c>
      <c r="J15">
        <f t="shared" si="0"/>
        <v>-0.46267345691447814</v>
      </c>
      <c r="K15">
        <f t="shared" si="1"/>
        <v>0.64178778747952869</v>
      </c>
      <c r="L15" t="str">
        <f t="shared" si="2"/>
        <v>NO</v>
      </c>
      <c r="M15" t="str">
        <f t="shared" si="3"/>
        <v>NO</v>
      </c>
    </row>
    <row r="16" spans="1:18" x14ac:dyDescent="0.25">
      <c r="A16">
        <v>15</v>
      </c>
      <c r="B16" t="s">
        <v>15</v>
      </c>
      <c r="C16">
        <v>343390.86</v>
      </c>
      <c r="D16" t="s">
        <v>18</v>
      </c>
      <c r="E16" t="s">
        <v>16</v>
      </c>
      <c r="F16" t="s">
        <v>12</v>
      </c>
      <c r="G16" t="s">
        <v>13</v>
      </c>
      <c r="H16" t="s">
        <v>13</v>
      </c>
      <c r="I16">
        <v>59</v>
      </c>
      <c r="J16">
        <f t="shared" si="0"/>
        <v>-0.38735202921842876</v>
      </c>
      <c r="K16">
        <f t="shared" si="1"/>
        <v>1.2063904280966287</v>
      </c>
      <c r="L16" t="str">
        <f t="shared" si="2"/>
        <v>NO</v>
      </c>
      <c r="M16" t="str">
        <f t="shared" si="3"/>
        <v>NO</v>
      </c>
      <c r="P16" t="s">
        <v>36</v>
      </c>
    </row>
    <row r="17" spans="1:25" x14ac:dyDescent="0.25">
      <c r="A17">
        <v>16</v>
      </c>
      <c r="B17" t="s">
        <v>15</v>
      </c>
      <c r="C17">
        <v>1943489.5</v>
      </c>
      <c r="D17" t="s">
        <v>10</v>
      </c>
      <c r="E17" t="s">
        <v>11</v>
      </c>
      <c r="F17" t="s">
        <v>12</v>
      </c>
      <c r="G17" t="s">
        <v>13</v>
      </c>
      <c r="H17" t="s">
        <v>13</v>
      </c>
      <c r="I17">
        <v>58</v>
      </c>
      <c r="J17">
        <f t="shared" si="0"/>
        <v>1.5856367118635004</v>
      </c>
      <c r="K17">
        <f t="shared" si="1"/>
        <v>1.1358150980194912</v>
      </c>
      <c r="L17" t="str">
        <f t="shared" si="2"/>
        <v>NO</v>
      </c>
      <c r="M17" t="str">
        <f t="shared" si="3"/>
        <v>NO</v>
      </c>
      <c r="Q17" t="s">
        <v>0</v>
      </c>
      <c r="R17" t="s">
        <v>1</v>
      </c>
      <c r="S17" t="s">
        <v>2</v>
      </c>
      <c r="T17" t="s">
        <v>3</v>
      </c>
      <c r="U17" t="s">
        <v>4</v>
      </c>
      <c r="V17" t="s">
        <v>5</v>
      </c>
      <c r="W17" t="s">
        <v>6</v>
      </c>
      <c r="X17" t="s">
        <v>7</v>
      </c>
      <c r="Y17" t="s">
        <v>8</v>
      </c>
    </row>
    <row r="18" spans="1:25" x14ac:dyDescent="0.25">
      <c r="A18">
        <v>17</v>
      </c>
      <c r="B18" t="s">
        <v>15</v>
      </c>
      <c r="C18">
        <v>1108980</v>
      </c>
      <c r="D18" t="s">
        <v>10</v>
      </c>
      <c r="E18" t="s">
        <v>11</v>
      </c>
      <c r="F18" t="s">
        <v>12</v>
      </c>
      <c r="G18" t="s">
        <v>13</v>
      </c>
      <c r="H18" t="s">
        <v>12</v>
      </c>
      <c r="I18">
        <v>36</v>
      </c>
      <c r="J18">
        <f t="shared" si="0"/>
        <v>0.55665149391099333</v>
      </c>
      <c r="K18">
        <f t="shared" si="1"/>
        <v>-0.41684216367753391</v>
      </c>
      <c r="L18" t="str">
        <f t="shared" si="2"/>
        <v>NO</v>
      </c>
      <c r="M18" t="str">
        <f t="shared" si="3"/>
        <v>NO</v>
      </c>
      <c r="P18" t="s">
        <v>37</v>
      </c>
      <c r="Q18">
        <f t="shared" ref="Q18:Y18" si="4">COUNTBLANK(A2:A5001)</f>
        <v>0</v>
      </c>
      <c r="R18">
        <f t="shared" si="4"/>
        <v>0</v>
      </c>
      <c r="S18">
        <f t="shared" si="4"/>
        <v>3</v>
      </c>
      <c r="T18">
        <f t="shared" si="4"/>
        <v>2</v>
      </c>
      <c r="U18">
        <f t="shared" si="4"/>
        <v>0</v>
      </c>
      <c r="V18">
        <f t="shared" si="4"/>
        <v>0</v>
      </c>
      <c r="W18">
        <f t="shared" si="4"/>
        <v>0</v>
      </c>
      <c r="X18">
        <f t="shared" si="4"/>
        <v>0</v>
      </c>
      <c r="Y18">
        <f t="shared" si="4"/>
        <v>3</v>
      </c>
    </row>
    <row r="19" spans="1:25" x14ac:dyDescent="0.25">
      <c r="A19">
        <v>18</v>
      </c>
      <c r="B19" t="s">
        <v>15</v>
      </c>
      <c r="C19">
        <v>133157</v>
      </c>
      <c r="D19" t="s">
        <v>10</v>
      </c>
      <c r="E19" t="s">
        <v>16</v>
      </c>
      <c r="F19" t="s">
        <v>12</v>
      </c>
      <c r="G19" t="s">
        <v>13</v>
      </c>
      <c r="H19" t="s">
        <v>13</v>
      </c>
      <c r="I19">
        <v>39</v>
      </c>
      <c r="J19">
        <f t="shared" si="0"/>
        <v>-0.64657919709740064</v>
      </c>
      <c r="K19">
        <f t="shared" si="1"/>
        <v>-0.20511617344612137</v>
      </c>
      <c r="L19" t="str">
        <f t="shared" si="2"/>
        <v>NO</v>
      </c>
      <c r="M19" t="str">
        <f t="shared" si="3"/>
        <v>NO</v>
      </c>
      <c r="P19" t="s">
        <v>38</v>
      </c>
      <c r="Q19">
        <f>Q18/5000*100</f>
        <v>0</v>
      </c>
      <c r="R19">
        <f t="shared" ref="R19:Y19" si="5">R18/5000*100</f>
        <v>0</v>
      </c>
      <c r="S19">
        <f t="shared" si="5"/>
        <v>0.06</v>
      </c>
      <c r="T19">
        <f t="shared" si="5"/>
        <v>0.04</v>
      </c>
      <c r="U19">
        <f t="shared" si="5"/>
        <v>0</v>
      </c>
      <c r="V19">
        <f t="shared" si="5"/>
        <v>0</v>
      </c>
      <c r="W19">
        <f t="shared" si="5"/>
        <v>0</v>
      </c>
      <c r="X19">
        <f t="shared" si="5"/>
        <v>0</v>
      </c>
      <c r="Y19">
        <f t="shared" si="5"/>
        <v>0.06</v>
      </c>
    </row>
    <row r="20" spans="1:25" x14ac:dyDescent="0.25">
      <c r="A20">
        <v>19</v>
      </c>
      <c r="B20" t="s">
        <v>9</v>
      </c>
      <c r="C20">
        <v>553939</v>
      </c>
      <c r="D20" t="s">
        <v>10</v>
      </c>
      <c r="E20" t="s">
        <v>16</v>
      </c>
      <c r="F20" t="s">
        <v>12</v>
      </c>
      <c r="G20" t="s">
        <v>13</v>
      </c>
      <c r="H20" t="s">
        <v>13</v>
      </c>
      <c r="I20">
        <v>45</v>
      </c>
      <c r="J20">
        <f t="shared" si="0"/>
        <v>-0.12773734091662398</v>
      </c>
      <c r="K20">
        <f t="shared" si="1"/>
        <v>0.21833580701670366</v>
      </c>
      <c r="L20" t="str">
        <f t="shared" si="2"/>
        <v>NO</v>
      </c>
      <c r="M20" t="str">
        <f t="shared" si="3"/>
        <v>NO</v>
      </c>
    </row>
    <row r="21" spans="1:25" x14ac:dyDescent="0.25">
      <c r="A21">
        <v>20</v>
      </c>
      <c r="B21" t="s">
        <v>15</v>
      </c>
      <c r="C21">
        <v>309820</v>
      </c>
      <c r="D21" t="s">
        <v>17</v>
      </c>
      <c r="E21" t="s">
        <v>16</v>
      </c>
      <c r="F21" t="s">
        <v>12</v>
      </c>
      <c r="G21" t="s">
        <v>12</v>
      </c>
      <c r="H21" t="s">
        <v>12</v>
      </c>
      <c r="I21">
        <v>52</v>
      </c>
      <c r="J21">
        <f t="shared" si="0"/>
        <v>-0.42874630776642986</v>
      </c>
      <c r="K21">
        <f t="shared" si="1"/>
        <v>0.71236311755666615</v>
      </c>
      <c r="L21" t="str">
        <f t="shared" si="2"/>
        <v>NO</v>
      </c>
      <c r="M21" t="str">
        <f t="shared" si="3"/>
        <v>NO</v>
      </c>
      <c r="P21" t="s">
        <v>39</v>
      </c>
    </row>
    <row r="22" spans="1:25" x14ac:dyDescent="0.25">
      <c r="A22">
        <v>21</v>
      </c>
      <c r="B22" t="s">
        <v>15</v>
      </c>
      <c r="D22" t="s">
        <v>10</v>
      </c>
      <c r="E22" t="s">
        <v>16</v>
      </c>
      <c r="F22" t="s">
        <v>12</v>
      </c>
      <c r="G22" t="s">
        <v>12</v>
      </c>
      <c r="H22" t="s">
        <v>13</v>
      </c>
      <c r="I22">
        <v>28</v>
      </c>
      <c r="J22">
        <f t="shared" si="0"/>
        <v>-0.81076736351959466</v>
      </c>
      <c r="K22">
        <f t="shared" si="1"/>
        <v>-0.98144480429463388</v>
      </c>
      <c r="L22" t="str">
        <f t="shared" si="2"/>
        <v>NO</v>
      </c>
      <c r="M22" t="str">
        <f t="shared" si="3"/>
        <v>NO</v>
      </c>
      <c r="P22" s="2" t="s">
        <v>40</v>
      </c>
      <c r="Q22" s="2"/>
      <c r="R22" s="2"/>
      <c r="S22" s="2"/>
      <c r="T22" s="2"/>
      <c r="U22" s="2"/>
      <c r="V22" s="2"/>
    </row>
    <row r="23" spans="1:25" x14ac:dyDescent="0.25">
      <c r="A23">
        <v>22</v>
      </c>
      <c r="B23" t="s">
        <v>9</v>
      </c>
      <c r="C23">
        <v>278030</v>
      </c>
      <c r="D23" t="s">
        <v>19</v>
      </c>
      <c r="E23" t="s">
        <v>16</v>
      </c>
      <c r="F23" t="s">
        <v>12</v>
      </c>
      <c r="G23" t="s">
        <v>13</v>
      </c>
      <c r="H23" t="s">
        <v>13</v>
      </c>
      <c r="I23">
        <v>59</v>
      </c>
      <c r="J23">
        <f t="shared" si="0"/>
        <v>-0.46794471123422759</v>
      </c>
      <c r="K23">
        <f t="shared" si="1"/>
        <v>1.2063904280966287</v>
      </c>
      <c r="L23" t="str">
        <f t="shared" si="2"/>
        <v>NO</v>
      </c>
      <c r="M23" t="str">
        <f t="shared" si="3"/>
        <v>NO</v>
      </c>
      <c r="P23" s="2" t="s">
        <v>41</v>
      </c>
      <c r="Q23" s="2"/>
      <c r="R23" s="2"/>
      <c r="S23" s="2"/>
    </row>
    <row r="24" spans="1:25" x14ac:dyDescent="0.25">
      <c r="A24">
        <v>23</v>
      </c>
      <c r="B24" t="s">
        <v>9</v>
      </c>
      <c r="C24">
        <v>2124814</v>
      </c>
      <c r="D24" t="s">
        <v>10</v>
      </c>
      <c r="E24" t="s">
        <v>16</v>
      </c>
      <c r="F24" t="s">
        <v>12</v>
      </c>
      <c r="G24" t="s">
        <v>13</v>
      </c>
      <c r="H24" t="s">
        <v>13</v>
      </c>
      <c r="I24">
        <v>32</v>
      </c>
      <c r="J24">
        <f t="shared" si="0"/>
        <v>1.8092174262264038</v>
      </c>
      <c r="K24">
        <f t="shared" si="1"/>
        <v>-0.69914348398608395</v>
      </c>
      <c r="L24" t="str">
        <f t="shared" si="2"/>
        <v>NO</v>
      </c>
      <c r="M24" t="str">
        <f t="shared" si="3"/>
        <v>NO</v>
      </c>
    </row>
    <row r="25" spans="1:25" x14ac:dyDescent="0.25">
      <c r="A25">
        <v>24</v>
      </c>
      <c r="B25" t="s">
        <v>9</v>
      </c>
      <c r="C25">
        <v>191744.68</v>
      </c>
      <c r="D25" t="s">
        <v>10</v>
      </c>
      <c r="E25" t="s">
        <v>16</v>
      </c>
      <c r="F25" t="s">
        <v>12</v>
      </c>
      <c r="G25" t="s">
        <v>13</v>
      </c>
      <c r="H25" t="s">
        <v>13</v>
      </c>
      <c r="I25">
        <v>18</v>
      </c>
      <c r="J25">
        <f t="shared" si="0"/>
        <v>-0.57433813013035984</v>
      </c>
      <c r="K25">
        <f t="shared" si="1"/>
        <v>-1.687198105066009</v>
      </c>
      <c r="L25" t="str">
        <f t="shared" si="2"/>
        <v>NO</v>
      </c>
      <c r="M25" t="str">
        <f t="shared" si="3"/>
        <v>NO</v>
      </c>
      <c r="P25" t="s">
        <v>42</v>
      </c>
      <c r="Q25">
        <f>COUNTIF(D2:D5001,"Asalariado")</f>
        <v>3462</v>
      </c>
      <c r="R25" s="2" t="s">
        <v>43</v>
      </c>
      <c r="S25" s="2"/>
      <c r="T25" s="2"/>
    </row>
    <row r="26" spans="1:25" x14ac:dyDescent="0.25">
      <c r="A26">
        <v>25</v>
      </c>
      <c r="B26" t="s">
        <v>15</v>
      </c>
      <c r="C26">
        <v>1117489</v>
      </c>
      <c r="D26" t="s">
        <v>10</v>
      </c>
      <c r="E26" t="s">
        <v>11</v>
      </c>
      <c r="F26" t="s">
        <v>12</v>
      </c>
      <c r="G26" t="s">
        <v>13</v>
      </c>
      <c r="H26" t="s">
        <v>12</v>
      </c>
      <c r="I26">
        <v>36</v>
      </c>
      <c r="J26">
        <f t="shared" si="0"/>
        <v>0.56714344783070048</v>
      </c>
      <c r="K26">
        <f t="shared" si="1"/>
        <v>-0.41684216367753391</v>
      </c>
      <c r="L26" t="str">
        <f t="shared" si="2"/>
        <v>NO</v>
      </c>
      <c r="M26" t="str">
        <f t="shared" si="3"/>
        <v>NO</v>
      </c>
    </row>
    <row r="27" spans="1:25" x14ac:dyDescent="0.25">
      <c r="A27">
        <v>26</v>
      </c>
      <c r="B27" t="s">
        <v>9</v>
      </c>
      <c r="C27">
        <v>1451530</v>
      </c>
      <c r="D27" t="s">
        <v>14</v>
      </c>
      <c r="E27" t="s">
        <v>11</v>
      </c>
      <c r="F27" t="s">
        <v>12</v>
      </c>
      <c r="G27" t="s">
        <v>13</v>
      </c>
      <c r="H27" t="s">
        <v>13</v>
      </c>
      <c r="I27">
        <v>62</v>
      </c>
      <c r="J27">
        <f t="shared" si="0"/>
        <v>0.97903001256132771</v>
      </c>
      <c r="K27">
        <f t="shared" si="1"/>
        <v>1.4181164183280413</v>
      </c>
      <c r="L27" t="str">
        <f t="shared" si="2"/>
        <v>NO</v>
      </c>
      <c r="M27" t="str">
        <f t="shared" si="3"/>
        <v>NO</v>
      </c>
      <c r="P27" t="s">
        <v>44</v>
      </c>
    </row>
    <row r="28" spans="1:25" x14ac:dyDescent="0.25">
      <c r="A28">
        <v>27</v>
      </c>
      <c r="B28" t="s">
        <v>9</v>
      </c>
      <c r="C28">
        <v>66700</v>
      </c>
      <c r="D28" t="s">
        <v>10</v>
      </c>
      <c r="E28" t="s">
        <v>16</v>
      </c>
      <c r="F28" t="s">
        <v>12</v>
      </c>
      <c r="G28" t="s">
        <v>13</v>
      </c>
      <c r="H28" t="s">
        <v>13</v>
      </c>
      <c r="I28">
        <v>38</v>
      </c>
      <c r="J28">
        <f t="shared" si="0"/>
        <v>-0.72852346571204163</v>
      </c>
      <c r="K28">
        <f t="shared" si="1"/>
        <v>-0.27569150352325889</v>
      </c>
      <c r="L28" t="str">
        <f t="shared" si="2"/>
        <v>NO</v>
      </c>
      <c r="M28" t="str">
        <f t="shared" si="3"/>
        <v>NO</v>
      </c>
    </row>
    <row r="29" spans="1:25" x14ac:dyDescent="0.25">
      <c r="A29">
        <v>28</v>
      </c>
      <c r="B29" t="s">
        <v>15</v>
      </c>
      <c r="C29">
        <v>73410</v>
      </c>
      <c r="D29" t="s">
        <v>10</v>
      </c>
      <c r="E29" t="s">
        <v>16</v>
      </c>
      <c r="F29" t="s">
        <v>12</v>
      </c>
      <c r="G29" t="s">
        <v>12</v>
      </c>
      <c r="H29" t="s">
        <v>13</v>
      </c>
      <c r="I29">
        <v>22</v>
      </c>
      <c r="J29">
        <f t="shared" si="0"/>
        <v>-0.72024975425344073</v>
      </c>
      <c r="K29">
        <f t="shared" si="1"/>
        <v>-1.4048967847574589</v>
      </c>
      <c r="L29" t="str">
        <f t="shared" si="2"/>
        <v>NO</v>
      </c>
      <c r="M29" t="str">
        <f t="shared" si="3"/>
        <v>NO</v>
      </c>
    </row>
    <row r="30" spans="1:25" x14ac:dyDescent="0.25">
      <c r="A30">
        <v>29</v>
      </c>
      <c r="B30" t="s">
        <v>9</v>
      </c>
      <c r="C30">
        <v>815355.66</v>
      </c>
      <c r="D30" t="s">
        <v>10</v>
      </c>
      <c r="E30" t="s">
        <v>11</v>
      </c>
      <c r="F30" t="s">
        <v>12</v>
      </c>
      <c r="G30" t="s">
        <v>13</v>
      </c>
      <c r="H30" t="s">
        <v>13</v>
      </c>
      <c r="I30">
        <v>42</v>
      </c>
      <c r="J30">
        <f t="shared" si="0"/>
        <v>0.19460036628325389</v>
      </c>
      <c r="K30">
        <f t="shared" si="1"/>
        <v>6.6098167852911317E-3</v>
      </c>
      <c r="L30" t="str">
        <f t="shared" si="2"/>
        <v>NO</v>
      </c>
      <c r="M30" t="str">
        <f t="shared" si="3"/>
        <v>NO</v>
      </c>
    </row>
    <row r="31" spans="1:25" x14ac:dyDescent="0.25">
      <c r="A31">
        <v>30</v>
      </c>
      <c r="B31" t="s">
        <v>9</v>
      </c>
      <c r="C31">
        <v>398125</v>
      </c>
      <c r="D31" t="s">
        <v>10</v>
      </c>
      <c r="E31" t="s">
        <v>16</v>
      </c>
      <c r="F31" t="s">
        <v>12</v>
      </c>
      <c r="G31" t="s">
        <v>13</v>
      </c>
      <c r="H31" t="s">
        <v>13</v>
      </c>
      <c r="I31">
        <v>38</v>
      </c>
      <c r="J31">
        <f t="shared" si="0"/>
        <v>-0.31986253871251719</v>
      </c>
      <c r="K31">
        <f t="shared" si="1"/>
        <v>-0.27569150352325889</v>
      </c>
      <c r="L31" t="str">
        <f t="shared" si="2"/>
        <v>NO</v>
      </c>
      <c r="M31" t="str">
        <f t="shared" si="3"/>
        <v>NO</v>
      </c>
    </row>
    <row r="32" spans="1:25" x14ac:dyDescent="0.25">
      <c r="A32">
        <v>31</v>
      </c>
      <c r="B32" t="s">
        <v>9</v>
      </c>
      <c r="C32">
        <v>606763.96</v>
      </c>
      <c r="D32" t="s">
        <v>10</v>
      </c>
      <c r="E32" t="s">
        <v>16</v>
      </c>
      <c r="F32" t="s">
        <v>12</v>
      </c>
      <c r="G32" t="s">
        <v>13</v>
      </c>
      <c r="H32" t="s">
        <v>13</v>
      </c>
      <c r="I32">
        <v>39</v>
      </c>
      <c r="J32">
        <f t="shared" si="0"/>
        <v>-6.2601949433444409E-2</v>
      </c>
      <c r="K32">
        <f t="shared" si="1"/>
        <v>-0.20511617344612137</v>
      </c>
      <c r="L32" t="str">
        <f t="shared" si="2"/>
        <v>NO</v>
      </c>
      <c r="M32" t="str">
        <f t="shared" si="3"/>
        <v>NO</v>
      </c>
    </row>
    <row r="33" spans="1:16" x14ac:dyDescent="0.25">
      <c r="A33">
        <v>32</v>
      </c>
      <c r="B33" t="s">
        <v>9</v>
      </c>
      <c r="C33">
        <v>360420</v>
      </c>
      <c r="D33" t="s">
        <v>18</v>
      </c>
      <c r="E33" t="s">
        <v>16</v>
      </c>
      <c r="F33" t="s">
        <v>12</v>
      </c>
      <c r="G33" t="s">
        <v>13</v>
      </c>
      <c r="H33" t="s">
        <v>12</v>
      </c>
      <c r="I33">
        <v>53</v>
      </c>
      <c r="J33">
        <f t="shared" si="0"/>
        <v>-0.36635438529173436</v>
      </c>
      <c r="K33">
        <f t="shared" si="1"/>
        <v>0.78293844763380371</v>
      </c>
      <c r="L33" t="str">
        <f t="shared" si="2"/>
        <v>NO</v>
      </c>
      <c r="M33" t="str">
        <f t="shared" si="3"/>
        <v>NO</v>
      </c>
    </row>
    <row r="34" spans="1:16" x14ac:dyDescent="0.25">
      <c r="A34">
        <v>33</v>
      </c>
      <c r="B34" t="s">
        <v>15</v>
      </c>
      <c r="C34">
        <v>297046</v>
      </c>
      <c r="D34" t="s">
        <v>10</v>
      </c>
      <c r="E34" t="s">
        <v>16</v>
      </c>
      <c r="F34" t="s">
        <v>12</v>
      </c>
      <c r="G34" t="s">
        <v>12</v>
      </c>
      <c r="H34" t="s">
        <v>13</v>
      </c>
      <c r="I34">
        <v>41</v>
      </c>
      <c r="J34">
        <f t="shared" si="0"/>
        <v>-0.44449718558642509</v>
      </c>
      <c r="K34">
        <f t="shared" si="1"/>
        <v>-6.3965513291846368E-2</v>
      </c>
      <c r="L34" t="str">
        <f t="shared" si="2"/>
        <v>NO</v>
      </c>
      <c r="M34" t="str">
        <f t="shared" si="3"/>
        <v>NO</v>
      </c>
    </row>
    <row r="35" spans="1:16" x14ac:dyDescent="0.25">
      <c r="A35">
        <v>34</v>
      </c>
      <c r="B35" t="s">
        <v>9</v>
      </c>
      <c r="C35">
        <v>558030</v>
      </c>
      <c r="D35" t="s">
        <v>10</v>
      </c>
      <c r="E35" t="s">
        <v>16</v>
      </c>
      <c r="F35" t="s">
        <v>12</v>
      </c>
      <c r="G35" t="s">
        <v>13</v>
      </c>
      <c r="H35" t="s">
        <v>13</v>
      </c>
      <c r="I35">
        <v>28</v>
      </c>
      <c r="J35">
        <f t="shared" si="0"/>
        <v>-0.12269296631496431</v>
      </c>
      <c r="K35">
        <f t="shared" si="1"/>
        <v>-0.98144480429463388</v>
      </c>
      <c r="L35" t="str">
        <f t="shared" si="2"/>
        <v>NO</v>
      </c>
      <c r="M35" t="str">
        <f t="shared" si="3"/>
        <v>NO</v>
      </c>
    </row>
    <row r="36" spans="1:16" x14ac:dyDescent="0.25">
      <c r="A36">
        <v>35</v>
      </c>
      <c r="B36" t="s">
        <v>9</v>
      </c>
      <c r="C36">
        <v>68309.03</v>
      </c>
      <c r="D36" t="s">
        <v>10</v>
      </c>
      <c r="E36" t="s">
        <v>16</v>
      </c>
      <c r="F36" t="s">
        <v>12</v>
      </c>
      <c r="G36" t="s">
        <v>13</v>
      </c>
      <c r="H36" t="s">
        <v>13</v>
      </c>
      <c r="I36">
        <v>43</v>
      </c>
      <c r="J36">
        <f t="shared" si="0"/>
        <v>-0.7265394642294436</v>
      </c>
      <c r="K36">
        <f t="shared" si="1"/>
        <v>7.7185146862428639E-2</v>
      </c>
      <c r="L36" t="str">
        <f t="shared" si="2"/>
        <v>NO</v>
      </c>
      <c r="M36" t="str">
        <f t="shared" si="3"/>
        <v>NO</v>
      </c>
    </row>
    <row r="37" spans="1:16" x14ac:dyDescent="0.25">
      <c r="A37">
        <v>36</v>
      </c>
      <c r="B37" t="s">
        <v>9</v>
      </c>
      <c r="D37" t="s">
        <v>10</v>
      </c>
      <c r="E37" t="s">
        <v>11</v>
      </c>
      <c r="F37" t="s">
        <v>12</v>
      </c>
      <c r="G37" t="s">
        <v>13</v>
      </c>
      <c r="H37" t="s">
        <v>13</v>
      </c>
      <c r="I37">
        <v>62</v>
      </c>
      <c r="J37">
        <f t="shared" si="0"/>
        <v>-0.81076736351959466</v>
      </c>
      <c r="K37">
        <f t="shared" si="1"/>
        <v>1.4181164183280413</v>
      </c>
      <c r="L37" t="str">
        <f t="shared" si="2"/>
        <v>NO</v>
      </c>
      <c r="M37" t="str">
        <f t="shared" si="3"/>
        <v>NO</v>
      </c>
    </row>
    <row r="38" spans="1:16" x14ac:dyDescent="0.25">
      <c r="A38">
        <v>37</v>
      </c>
      <c r="B38" t="s">
        <v>9</v>
      </c>
      <c r="C38">
        <v>1552307.5</v>
      </c>
      <c r="D38" t="s">
        <v>10</v>
      </c>
      <c r="E38" t="s">
        <v>16</v>
      </c>
      <c r="F38" t="s">
        <v>12</v>
      </c>
      <c r="G38" t="s">
        <v>12</v>
      </c>
      <c r="H38" t="s">
        <v>13</v>
      </c>
      <c r="I38">
        <v>41</v>
      </c>
      <c r="J38">
        <f t="shared" si="0"/>
        <v>1.1032928972884744</v>
      </c>
      <c r="K38">
        <f t="shared" si="1"/>
        <v>-6.3965513291846368E-2</v>
      </c>
      <c r="L38" t="str">
        <f t="shared" si="2"/>
        <v>NO</v>
      </c>
      <c r="M38" t="str">
        <f t="shared" si="3"/>
        <v>NO</v>
      </c>
    </row>
    <row r="39" spans="1:16" x14ac:dyDescent="0.25">
      <c r="A39">
        <v>38</v>
      </c>
      <c r="B39" t="s">
        <v>9</v>
      </c>
      <c r="C39">
        <v>1531575</v>
      </c>
      <c r="D39" t="s">
        <v>17</v>
      </c>
      <c r="E39" t="s">
        <v>16</v>
      </c>
      <c r="F39" t="s">
        <v>12</v>
      </c>
      <c r="G39" t="s">
        <v>12</v>
      </c>
      <c r="H39" t="s">
        <v>13</v>
      </c>
      <c r="I39">
        <v>66</v>
      </c>
      <c r="J39">
        <f t="shared" si="0"/>
        <v>1.0777288551401221</v>
      </c>
      <c r="K39">
        <f t="shared" si="1"/>
        <v>1.7004177386365913</v>
      </c>
      <c r="L39" t="str">
        <f t="shared" si="2"/>
        <v>NO</v>
      </c>
      <c r="M39" t="str">
        <f t="shared" si="3"/>
        <v>NO</v>
      </c>
    </row>
    <row r="40" spans="1:16" x14ac:dyDescent="0.25">
      <c r="A40">
        <v>39</v>
      </c>
      <c r="B40" t="s">
        <v>9</v>
      </c>
      <c r="C40">
        <v>3220569.09</v>
      </c>
      <c r="D40" t="s">
        <v>10</v>
      </c>
      <c r="E40" t="s">
        <v>16</v>
      </c>
      <c r="F40" t="s">
        <v>12</v>
      </c>
      <c r="G40" t="s">
        <v>13</v>
      </c>
      <c r="H40" t="s">
        <v>13</v>
      </c>
      <c r="I40">
        <v>48</v>
      </c>
      <c r="J40">
        <f t="shared" si="0"/>
        <v>3.1603294148930621</v>
      </c>
      <c r="K40">
        <f t="shared" si="1"/>
        <v>0.43006179724811616</v>
      </c>
      <c r="L40" t="str">
        <f t="shared" si="2"/>
        <v>SI</v>
      </c>
      <c r="M40" t="str">
        <f t="shared" si="3"/>
        <v>NO</v>
      </c>
    </row>
    <row r="41" spans="1:16" x14ac:dyDescent="0.25">
      <c r="A41">
        <v>40</v>
      </c>
      <c r="B41" t="s">
        <v>9</v>
      </c>
      <c r="C41">
        <v>658917</v>
      </c>
      <c r="D41" t="s">
        <v>10</v>
      </c>
      <c r="E41" t="s">
        <v>11</v>
      </c>
      <c r="F41" t="s">
        <v>12</v>
      </c>
      <c r="G41" t="s">
        <v>13</v>
      </c>
      <c r="H41" t="s">
        <v>12</v>
      </c>
      <c r="I41">
        <v>56</v>
      </c>
      <c r="J41">
        <f t="shared" si="0"/>
        <v>1.7049365052846895E-3</v>
      </c>
      <c r="K41">
        <f t="shared" si="1"/>
        <v>0.99466443786521619</v>
      </c>
      <c r="L41" t="str">
        <f t="shared" si="2"/>
        <v>NO</v>
      </c>
      <c r="M41" t="str">
        <f t="shared" si="3"/>
        <v>NO</v>
      </c>
    </row>
    <row r="42" spans="1:16" x14ac:dyDescent="0.25">
      <c r="A42">
        <v>41</v>
      </c>
      <c r="B42" t="s">
        <v>9</v>
      </c>
      <c r="C42">
        <v>631707.6</v>
      </c>
      <c r="D42" t="s">
        <v>10</v>
      </c>
      <c r="E42" t="s">
        <v>16</v>
      </c>
      <c r="F42" t="s">
        <v>12</v>
      </c>
      <c r="G42" t="s">
        <v>13</v>
      </c>
      <c r="H42" t="s">
        <v>13</v>
      </c>
      <c r="I42">
        <v>25</v>
      </c>
      <c r="J42">
        <f t="shared" si="0"/>
        <v>-3.1845395024023206E-2</v>
      </c>
      <c r="K42">
        <f t="shared" si="1"/>
        <v>-1.1931707945260464</v>
      </c>
      <c r="L42" t="str">
        <f t="shared" si="2"/>
        <v>NO</v>
      </c>
      <c r="M42" t="str">
        <f t="shared" si="3"/>
        <v>NO</v>
      </c>
    </row>
    <row r="43" spans="1:16" x14ac:dyDescent="0.25">
      <c r="A43">
        <v>42</v>
      </c>
      <c r="B43" t="s">
        <v>15</v>
      </c>
      <c r="C43">
        <v>977376</v>
      </c>
      <c r="D43" t="s">
        <v>10</v>
      </c>
      <c r="E43" t="s">
        <v>16</v>
      </c>
      <c r="F43" t="s">
        <v>12</v>
      </c>
      <c r="G43" t="s">
        <v>13</v>
      </c>
      <c r="H43" t="s">
        <v>13</v>
      </c>
      <c r="I43">
        <v>33</v>
      </c>
      <c r="J43">
        <f t="shared" si="0"/>
        <v>0.39437824163115498</v>
      </c>
      <c r="K43">
        <f t="shared" si="1"/>
        <v>-0.62856815390894638</v>
      </c>
      <c r="L43" t="str">
        <f t="shared" si="2"/>
        <v>NO</v>
      </c>
      <c r="M43" t="str">
        <f t="shared" si="3"/>
        <v>NO</v>
      </c>
      <c r="P43" s="2" t="s">
        <v>53</v>
      </c>
    </row>
    <row r="44" spans="1:16" x14ac:dyDescent="0.25">
      <c r="A44">
        <v>43</v>
      </c>
      <c r="B44" t="s">
        <v>15</v>
      </c>
      <c r="C44">
        <v>278030</v>
      </c>
      <c r="D44" t="s">
        <v>19</v>
      </c>
      <c r="E44" t="s">
        <v>16</v>
      </c>
      <c r="F44" t="s">
        <v>12</v>
      </c>
      <c r="G44" t="s">
        <v>12</v>
      </c>
      <c r="H44" t="s">
        <v>13</v>
      </c>
      <c r="I44">
        <v>23</v>
      </c>
      <c r="J44">
        <f t="shared" si="0"/>
        <v>-0.46794471123422759</v>
      </c>
      <c r="K44">
        <f t="shared" si="1"/>
        <v>-1.3343214546803215</v>
      </c>
      <c r="L44" t="str">
        <f t="shared" si="2"/>
        <v>NO</v>
      </c>
      <c r="M44" t="str">
        <f t="shared" si="3"/>
        <v>NO</v>
      </c>
      <c r="P44" s="2"/>
    </row>
    <row r="45" spans="1:16" x14ac:dyDescent="0.25">
      <c r="A45">
        <v>44</v>
      </c>
      <c r="B45" t="s">
        <v>9</v>
      </c>
      <c r="C45">
        <v>633750</v>
      </c>
      <c r="D45" t="s">
        <v>10</v>
      </c>
      <c r="E45" t="s">
        <v>16</v>
      </c>
      <c r="F45" t="s">
        <v>12</v>
      </c>
      <c r="G45" t="s">
        <v>13</v>
      </c>
      <c r="H45" t="s">
        <v>13</v>
      </c>
      <c r="I45">
        <v>43</v>
      </c>
      <c r="J45">
        <f t="shared" si="0"/>
        <v>-2.932703015322638E-2</v>
      </c>
      <c r="K45">
        <f t="shared" si="1"/>
        <v>7.7185146862428639E-2</v>
      </c>
      <c r="L45" t="str">
        <f t="shared" si="2"/>
        <v>NO</v>
      </c>
      <c r="M45" t="str">
        <f t="shared" si="3"/>
        <v>NO</v>
      </c>
    </row>
    <row r="46" spans="1:16" x14ac:dyDescent="0.25">
      <c r="A46">
        <v>45</v>
      </c>
      <c r="B46" t="s">
        <v>15</v>
      </c>
      <c r="C46">
        <v>376776</v>
      </c>
      <c r="D46" t="s">
        <v>10</v>
      </c>
      <c r="E46" t="s">
        <v>16</v>
      </c>
      <c r="F46" t="s">
        <v>12</v>
      </c>
      <c r="G46" t="s">
        <v>13</v>
      </c>
      <c r="H46" t="s">
        <v>13</v>
      </c>
      <c r="I46">
        <v>27</v>
      </c>
      <c r="J46">
        <f t="shared" si="0"/>
        <v>-0.34618675122066483</v>
      </c>
      <c r="K46">
        <f t="shared" si="1"/>
        <v>-1.0520201343717714</v>
      </c>
      <c r="L46" t="str">
        <f t="shared" si="2"/>
        <v>NO</v>
      </c>
      <c r="M46" t="str">
        <f t="shared" si="3"/>
        <v>NO</v>
      </c>
    </row>
    <row r="47" spans="1:16" x14ac:dyDescent="0.25">
      <c r="A47">
        <v>46</v>
      </c>
      <c r="B47" t="s">
        <v>15</v>
      </c>
      <c r="C47">
        <v>1878386.22</v>
      </c>
      <c r="D47" t="s">
        <v>10</v>
      </c>
      <c r="E47" t="s">
        <v>16</v>
      </c>
      <c r="F47" t="s">
        <v>12</v>
      </c>
      <c r="G47" t="s">
        <v>13</v>
      </c>
      <c r="H47" t="s">
        <v>13</v>
      </c>
      <c r="I47">
        <v>28</v>
      </c>
      <c r="J47">
        <f t="shared" si="0"/>
        <v>1.5053616367921883</v>
      </c>
      <c r="K47">
        <f t="shared" si="1"/>
        <v>-0.98144480429463388</v>
      </c>
      <c r="L47" t="str">
        <f t="shared" si="2"/>
        <v>NO</v>
      </c>
      <c r="M47" t="str">
        <f t="shared" si="3"/>
        <v>NO</v>
      </c>
    </row>
    <row r="48" spans="1:16" x14ac:dyDescent="0.25">
      <c r="A48">
        <v>47</v>
      </c>
      <c r="B48" t="s">
        <v>15</v>
      </c>
      <c r="C48">
        <v>2224883</v>
      </c>
      <c r="D48" t="s">
        <v>10</v>
      </c>
      <c r="E48" t="s">
        <v>16</v>
      </c>
      <c r="F48" t="s">
        <v>12</v>
      </c>
      <c r="G48" t="s">
        <v>13</v>
      </c>
      <c r="H48" t="s">
        <v>13</v>
      </c>
      <c r="I48">
        <v>49</v>
      </c>
      <c r="J48">
        <f t="shared" si="0"/>
        <v>1.9326067007347101</v>
      </c>
      <c r="K48">
        <f t="shared" si="1"/>
        <v>0.50063712732525367</v>
      </c>
      <c r="L48" t="str">
        <f t="shared" si="2"/>
        <v>NO</v>
      </c>
      <c r="M48" t="str">
        <f t="shared" si="3"/>
        <v>NO</v>
      </c>
    </row>
    <row r="49" spans="1:13" x14ac:dyDescent="0.25">
      <c r="A49">
        <v>48</v>
      </c>
      <c r="B49" t="s">
        <v>15</v>
      </c>
      <c r="C49">
        <v>349000</v>
      </c>
      <c r="D49" t="s">
        <v>10</v>
      </c>
      <c r="E49" t="s">
        <v>16</v>
      </c>
      <c r="F49" t="s">
        <v>12</v>
      </c>
      <c r="G49" t="s">
        <v>13</v>
      </c>
      <c r="H49" t="s">
        <v>13</v>
      </c>
      <c r="I49">
        <v>36</v>
      </c>
      <c r="J49">
        <f t="shared" si="0"/>
        <v>-0.38043572431665579</v>
      </c>
      <c r="K49">
        <f t="shared" si="1"/>
        <v>-0.41684216367753391</v>
      </c>
      <c r="L49" t="str">
        <f t="shared" si="2"/>
        <v>NO</v>
      </c>
      <c r="M49" t="str">
        <f t="shared" si="3"/>
        <v>NO</v>
      </c>
    </row>
    <row r="50" spans="1:13" x14ac:dyDescent="0.25">
      <c r="A50">
        <v>49</v>
      </c>
      <c r="B50" t="s">
        <v>9</v>
      </c>
      <c r="C50">
        <v>675069.69</v>
      </c>
      <c r="D50" t="s">
        <v>10</v>
      </c>
      <c r="E50" t="s">
        <v>16</v>
      </c>
      <c r="F50" t="s">
        <v>12</v>
      </c>
      <c r="G50" t="s">
        <v>13</v>
      </c>
      <c r="H50" t="s">
        <v>13</v>
      </c>
      <c r="I50">
        <v>39</v>
      </c>
      <c r="J50">
        <f t="shared" si="0"/>
        <v>2.1621880818284391E-2</v>
      </c>
      <c r="K50">
        <f t="shared" si="1"/>
        <v>-0.20511617344612137</v>
      </c>
      <c r="L50" t="str">
        <f t="shared" si="2"/>
        <v>NO</v>
      </c>
      <c r="M50" t="str">
        <f t="shared" si="3"/>
        <v>NO</v>
      </c>
    </row>
    <row r="51" spans="1:13" x14ac:dyDescent="0.25">
      <c r="A51">
        <v>50</v>
      </c>
      <c r="B51" t="s">
        <v>9</v>
      </c>
      <c r="C51">
        <v>443282</v>
      </c>
      <c r="D51" t="s">
        <v>10</v>
      </c>
      <c r="E51" t="s">
        <v>16</v>
      </c>
      <c r="F51" t="s">
        <v>12</v>
      </c>
      <c r="G51" t="s">
        <v>12</v>
      </c>
      <c r="H51" t="s">
        <v>13</v>
      </c>
      <c r="J51">
        <f t="shared" si="0"/>
        <v>-0.26418206355066298</v>
      </c>
      <c r="K51">
        <f t="shared" si="1"/>
        <v>-2.9575540464544843</v>
      </c>
      <c r="L51" t="str">
        <f t="shared" si="2"/>
        <v>NO</v>
      </c>
      <c r="M51" t="str">
        <f t="shared" si="3"/>
        <v>SI</v>
      </c>
    </row>
    <row r="52" spans="1:13" x14ac:dyDescent="0.25">
      <c r="A52">
        <v>51</v>
      </c>
      <c r="B52" t="s">
        <v>9</v>
      </c>
      <c r="C52">
        <v>297044.99</v>
      </c>
      <c r="D52" t="s">
        <v>18</v>
      </c>
      <c r="E52" t="s">
        <v>16</v>
      </c>
      <c r="F52" t="s">
        <v>12</v>
      </c>
      <c r="G52" t="s">
        <v>13</v>
      </c>
      <c r="H52" t="s">
        <v>13</v>
      </c>
      <c r="I52">
        <v>66</v>
      </c>
      <c r="J52">
        <f t="shared" si="0"/>
        <v>-0.44449843095879071</v>
      </c>
      <c r="K52">
        <f t="shared" si="1"/>
        <v>1.7004177386365913</v>
      </c>
      <c r="L52" t="str">
        <f t="shared" si="2"/>
        <v>NO</v>
      </c>
      <c r="M52" t="str">
        <f t="shared" si="3"/>
        <v>NO</v>
      </c>
    </row>
    <row r="53" spans="1:13" x14ac:dyDescent="0.25">
      <c r="A53">
        <v>52</v>
      </c>
      <c r="B53" t="s">
        <v>9</v>
      </c>
      <c r="C53">
        <v>1505458.92</v>
      </c>
      <c r="D53" t="s">
        <v>10</v>
      </c>
      <c r="E53" t="s">
        <v>11</v>
      </c>
      <c r="F53" t="s">
        <v>12</v>
      </c>
      <c r="G53" t="s">
        <v>13</v>
      </c>
      <c r="H53" t="s">
        <v>13</v>
      </c>
      <c r="J53">
        <f t="shared" si="0"/>
        <v>1.0455266330313682</v>
      </c>
      <c r="K53">
        <f t="shared" si="1"/>
        <v>-2.9575540464544843</v>
      </c>
      <c r="L53" t="str">
        <f t="shared" si="2"/>
        <v>NO</v>
      </c>
      <c r="M53" t="str">
        <f t="shared" si="3"/>
        <v>SI</v>
      </c>
    </row>
    <row r="54" spans="1:13" x14ac:dyDescent="0.25">
      <c r="A54">
        <v>53</v>
      </c>
      <c r="B54" t="s">
        <v>15</v>
      </c>
      <c r="C54">
        <v>743436</v>
      </c>
      <c r="D54" t="s">
        <v>10</v>
      </c>
      <c r="E54" t="s">
        <v>16</v>
      </c>
      <c r="F54" t="s">
        <v>12</v>
      </c>
      <c r="G54" t="s">
        <v>13</v>
      </c>
      <c r="H54" t="s">
        <v>13</v>
      </c>
      <c r="I54">
        <v>28</v>
      </c>
      <c r="J54">
        <f t="shared" si="0"/>
        <v>0.10592040875111046</v>
      </c>
      <c r="K54">
        <f t="shared" si="1"/>
        <v>-0.98144480429463388</v>
      </c>
      <c r="L54" t="str">
        <f t="shared" si="2"/>
        <v>NO</v>
      </c>
      <c r="M54" t="str">
        <f t="shared" si="3"/>
        <v>NO</v>
      </c>
    </row>
    <row r="55" spans="1:13" x14ac:dyDescent="0.25">
      <c r="A55">
        <v>54</v>
      </c>
      <c r="B55" t="s">
        <v>9</v>
      </c>
      <c r="C55">
        <v>379422</v>
      </c>
      <c r="D55" t="s">
        <v>18</v>
      </c>
      <c r="E55" t="s">
        <v>16</v>
      </c>
      <c r="F55" t="s">
        <v>12</v>
      </c>
      <c r="G55" t="s">
        <v>13</v>
      </c>
      <c r="H55" t="s">
        <v>13</v>
      </c>
      <c r="I55">
        <v>43</v>
      </c>
      <c r="J55">
        <f t="shared" si="0"/>
        <v>-0.3429241222311778</v>
      </c>
      <c r="K55">
        <f t="shared" si="1"/>
        <v>7.7185146862428639E-2</v>
      </c>
      <c r="L55" t="str">
        <f t="shared" si="2"/>
        <v>NO</v>
      </c>
      <c r="M55" t="str">
        <f t="shared" si="3"/>
        <v>NO</v>
      </c>
    </row>
    <row r="56" spans="1:13" x14ac:dyDescent="0.25">
      <c r="A56">
        <v>55</v>
      </c>
      <c r="B56" t="s">
        <v>9</v>
      </c>
      <c r="C56">
        <v>300000</v>
      </c>
      <c r="D56" t="s">
        <v>17</v>
      </c>
      <c r="E56" t="s">
        <v>16</v>
      </c>
      <c r="F56" t="s">
        <v>12</v>
      </c>
      <c r="G56" t="s">
        <v>13</v>
      </c>
      <c r="H56" t="s">
        <v>13</v>
      </c>
      <c r="I56">
        <v>44</v>
      </c>
      <c r="J56">
        <f t="shared" si="0"/>
        <v>-0.44085477967752684</v>
      </c>
      <c r="K56">
        <f t="shared" si="1"/>
        <v>0.14776047693956615</v>
      </c>
      <c r="L56" t="str">
        <f t="shared" si="2"/>
        <v>NO</v>
      </c>
      <c r="M56" t="str">
        <f t="shared" si="3"/>
        <v>NO</v>
      </c>
    </row>
    <row r="57" spans="1:13" x14ac:dyDescent="0.25">
      <c r="A57">
        <v>56</v>
      </c>
      <c r="B57" t="s">
        <v>15</v>
      </c>
      <c r="C57">
        <v>159787.22</v>
      </c>
      <c r="D57" t="s">
        <v>10</v>
      </c>
      <c r="E57" t="s">
        <v>16</v>
      </c>
      <c r="F57" t="s">
        <v>12</v>
      </c>
      <c r="G57" t="s">
        <v>12</v>
      </c>
      <c r="H57" t="s">
        <v>13</v>
      </c>
      <c r="I57">
        <v>44</v>
      </c>
      <c r="J57">
        <f t="shared" si="0"/>
        <v>-0.6137430188024583</v>
      </c>
      <c r="K57">
        <f t="shared" si="1"/>
        <v>0.14776047693956615</v>
      </c>
      <c r="L57" t="str">
        <f t="shared" si="2"/>
        <v>NO</v>
      </c>
      <c r="M57" t="str">
        <f t="shared" si="3"/>
        <v>NO</v>
      </c>
    </row>
    <row r="58" spans="1:13" x14ac:dyDescent="0.25">
      <c r="A58">
        <v>57</v>
      </c>
      <c r="B58" t="s">
        <v>15</v>
      </c>
      <c r="C58">
        <v>267741.03999999998</v>
      </c>
      <c r="D58" t="s">
        <v>10</v>
      </c>
      <c r="E58" t="s">
        <v>16</v>
      </c>
      <c r="F58" t="s">
        <v>12</v>
      </c>
      <c r="G58" t="s">
        <v>13</v>
      </c>
      <c r="H58" t="s">
        <v>13</v>
      </c>
      <c r="I58">
        <v>32</v>
      </c>
      <c r="J58">
        <f t="shared" si="0"/>
        <v>-0.48063143049638657</v>
      </c>
      <c r="K58">
        <f t="shared" si="1"/>
        <v>-0.69914348398608395</v>
      </c>
      <c r="L58" t="str">
        <f t="shared" si="2"/>
        <v>NO</v>
      </c>
      <c r="M58" t="str">
        <f t="shared" si="3"/>
        <v>NO</v>
      </c>
    </row>
    <row r="59" spans="1:13" x14ac:dyDescent="0.25">
      <c r="A59">
        <v>58</v>
      </c>
      <c r="B59" t="s">
        <v>15</v>
      </c>
      <c r="C59">
        <v>376777</v>
      </c>
      <c r="D59" t="s">
        <v>10</v>
      </c>
      <c r="E59" t="s">
        <v>16</v>
      </c>
      <c r="F59" t="s">
        <v>12</v>
      </c>
      <c r="G59" t="s">
        <v>13</v>
      </c>
      <c r="H59" t="s">
        <v>13</v>
      </c>
      <c r="I59">
        <v>43</v>
      </c>
      <c r="J59">
        <f t="shared" si="0"/>
        <v>-0.34618551817871873</v>
      </c>
      <c r="K59">
        <f t="shared" si="1"/>
        <v>7.7185146862428639E-2</v>
      </c>
      <c r="L59" t="str">
        <f t="shared" si="2"/>
        <v>NO</v>
      </c>
      <c r="M59" t="str">
        <f t="shared" si="3"/>
        <v>NO</v>
      </c>
    </row>
    <row r="60" spans="1:13" x14ac:dyDescent="0.25">
      <c r="A60">
        <v>59</v>
      </c>
      <c r="B60" t="s">
        <v>9</v>
      </c>
      <c r="C60">
        <v>386161</v>
      </c>
      <c r="D60" t="s">
        <v>18</v>
      </c>
      <c r="E60" t="s">
        <v>16</v>
      </c>
      <c r="F60" t="s">
        <v>12</v>
      </c>
      <c r="G60" t="s">
        <v>13</v>
      </c>
      <c r="H60" t="s">
        <v>12</v>
      </c>
      <c r="I60">
        <v>45</v>
      </c>
      <c r="J60">
        <f t="shared" si="0"/>
        <v>-0.33461465255613881</v>
      </c>
      <c r="K60">
        <f t="shared" si="1"/>
        <v>0.21833580701670366</v>
      </c>
      <c r="L60" t="str">
        <f t="shared" si="2"/>
        <v>NO</v>
      </c>
      <c r="M60" t="str">
        <f t="shared" si="3"/>
        <v>NO</v>
      </c>
    </row>
    <row r="61" spans="1:13" x14ac:dyDescent="0.25">
      <c r="A61">
        <v>60</v>
      </c>
      <c r="B61" t="s">
        <v>9</v>
      </c>
      <c r="C61">
        <v>278030</v>
      </c>
      <c r="D61" t="s">
        <v>19</v>
      </c>
      <c r="E61" t="s">
        <v>16</v>
      </c>
      <c r="F61" t="s">
        <v>12</v>
      </c>
      <c r="G61" t="s">
        <v>13</v>
      </c>
      <c r="H61" t="s">
        <v>13</v>
      </c>
      <c r="I61">
        <v>22</v>
      </c>
      <c r="J61">
        <f t="shared" si="0"/>
        <v>-0.46794471123422759</v>
      </c>
      <c r="K61">
        <f t="shared" si="1"/>
        <v>-1.4048967847574589</v>
      </c>
      <c r="L61" t="str">
        <f t="shared" si="2"/>
        <v>NO</v>
      </c>
      <c r="M61" t="str">
        <f t="shared" si="3"/>
        <v>NO</v>
      </c>
    </row>
    <row r="62" spans="1:13" x14ac:dyDescent="0.25">
      <c r="A62">
        <v>61</v>
      </c>
      <c r="B62" t="s">
        <v>9</v>
      </c>
      <c r="C62">
        <v>1594012.66</v>
      </c>
      <c r="D62" t="s">
        <v>10</v>
      </c>
      <c r="E62" t="s">
        <v>16</v>
      </c>
      <c r="F62" t="s">
        <v>12</v>
      </c>
      <c r="G62" t="s">
        <v>13</v>
      </c>
      <c r="H62" t="s">
        <v>13</v>
      </c>
      <c r="I62">
        <v>32</v>
      </c>
      <c r="J62">
        <f t="shared" si="0"/>
        <v>1.1547171089389638</v>
      </c>
      <c r="K62">
        <f t="shared" si="1"/>
        <v>-0.69914348398608395</v>
      </c>
      <c r="L62" t="str">
        <f t="shared" si="2"/>
        <v>NO</v>
      </c>
      <c r="M62" t="str">
        <f t="shared" si="3"/>
        <v>NO</v>
      </c>
    </row>
    <row r="63" spans="1:13" x14ac:dyDescent="0.25">
      <c r="A63">
        <v>62</v>
      </c>
      <c r="B63" t="s">
        <v>9</v>
      </c>
      <c r="C63">
        <v>1401725.03</v>
      </c>
      <c r="D63" t="s">
        <v>14</v>
      </c>
      <c r="E63" t="s">
        <v>11</v>
      </c>
      <c r="F63" t="s">
        <v>12</v>
      </c>
      <c r="G63" t="s">
        <v>13</v>
      </c>
      <c r="H63" t="s">
        <v>13</v>
      </c>
      <c r="I63">
        <v>85</v>
      </c>
      <c r="J63">
        <f t="shared" si="0"/>
        <v>0.91761839542507218</v>
      </c>
      <c r="K63">
        <f t="shared" si="1"/>
        <v>3.0413490101022038</v>
      </c>
      <c r="L63" t="str">
        <f t="shared" si="2"/>
        <v>NO</v>
      </c>
      <c r="M63" t="str">
        <f t="shared" si="3"/>
        <v>SI</v>
      </c>
    </row>
    <row r="64" spans="1:13" x14ac:dyDescent="0.25">
      <c r="A64">
        <v>63</v>
      </c>
      <c r="B64" t="s">
        <v>9</v>
      </c>
      <c r="C64">
        <v>366358.49</v>
      </c>
      <c r="D64" t="s">
        <v>10</v>
      </c>
      <c r="E64" t="s">
        <v>16</v>
      </c>
      <c r="F64" t="s">
        <v>12</v>
      </c>
      <c r="G64" t="s">
        <v>13</v>
      </c>
      <c r="H64" t="s">
        <v>13</v>
      </c>
      <c r="I64">
        <v>51</v>
      </c>
      <c r="J64">
        <f t="shared" si="0"/>
        <v>-0.35903197802500014</v>
      </c>
      <c r="K64">
        <f t="shared" si="1"/>
        <v>0.64178778747952869</v>
      </c>
      <c r="L64" t="str">
        <f t="shared" si="2"/>
        <v>NO</v>
      </c>
      <c r="M64" t="str">
        <f t="shared" si="3"/>
        <v>NO</v>
      </c>
    </row>
    <row r="65" spans="1:13" x14ac:dyDescent="0.25">
      <c r="A65">
        <v>64</v>
      </c>
      <c r="B65" t="s">
        <v>15</v>
      </c>
      <c r="C65">
        <v>411794</v>
      </c>
      <c r="D65" t="s">
        <v>18</v>
      </c>
      <c r="E65" t="s">
        <v>16</v>
      </c>
      <c r="F65" t="s">
        <v>12</v>
      </c>
      <c r="G65" t="s">
        <v>13</v>
      </c>
      <c r="H65" t="s">
        <v>13</v>
      </c>
      <c r="I65">
        <v>53</v>
      </c>
      <c r="J65">
        <f t="shared" si="0"/>
        <v>-0.3030080883507264</v>
      </c>
      <c r="K65">
        <f t="shared" si="1"/>
        <v>0.78293844763380371</v>
      </c>
      <c r="L65" t="str">
        <f t="shared" si="2"/>
        <v>NO</v>
      </c>
      <c r="M65" t="str">
        <f t="shared" si="3"/>
        <v>NO</v>
      </c>
    </row>
    <row r="66" spans="1:13" x14ac:dyDescent="0.25">
      <c r="A66">
        <v>65</v>
      </c>
      <c r="B66" t="s">
        <v>9</v>
      </c>
      <c r="C66">
        <v>340510.83</v>
      </c>
      <c r="D66" t="s">
        <v>10</v>
      </c>
      <c r="E66" t="s">
        <v>16</v>
      </c>
      <c r="F66" t="s">
        <v>12</v>
      </c>
      <c r="G66" t="s">
        <v>13</v>
      </c>
      <c r="H66" t="s">
        <v>13</v>
      </c>
      <c r="I66">
        <v>40</v>
      </c>
      <c r="J66">
        <f t="shared" ref="J66:J129" si="6">(C66-$Q$13)/$Q$14</f>
        <v>-0.39090322701457098</v>
      </c>
      <c r="K66">
        <f t="shared" si="1"/>
        <v>-0.13454084336898386</v>
      </c>
      <c r="L66" t="str">
        <f t="shared" si="2"/>
        <v>NO</v>
      </c>
      <c r="M66" t="str">
        <f t="shared" si="3"/>
        <v>NO</v>
      </c>
    </row>
    <row r="67" spans="1:13" x14ac:dyDescent="0.25">
      <c r="A67">
        <v>66</v>
      </c>
      <c r="B67" t="s">
        <v>9</v>
      </c>
      <c r="C67">
        <v>3217736</v>
      </c>
      <c r="D67" t="s">
        <v>10</v>
      </c>
      <c r="E67" t="s">
        <v>16</v>
      </c>
      <c r="F67" t="s">
        <v>12</v>
      </c>
      <c r="G67" t="s">
        <v>13</v>
      </c>
      <c r="H67" t="s">
        <v>13</v>
      </c>
      <c r="I67">
        <v>32</v>
      </c>
      <c r="J67">
        <f t="shared" si="6"/>
        <v>3.1568360960858719</v>
      </c>
      <c r="K67">
        <f t="shared" ref="K67:K130" si="7">(I67-$R$13)/$R$14</f>
        <v>-0.69914348398608395</v>
      </c>
      <c r="L67" t="str">
        <f t="shared" ref="L67:L130" si="8">IF(ABS(J67)&gt; 1.96, "SI", "NO")</f>
        <v>SI</v>
      </c>
      <c r="M67" t="str">
        <f t="shared" ref="M67:M130" si="9">IF(ABS(K67)&gt; 1.96, "SI", "NO")</f>
        <v>NO</v>
      </c>
    </row>
    <row r="68" spans="1:13" x14ac:dyDescent="0.25">
      <c r="A68">
        <v>67</v>
      </c>
      <c r="B68" t="s">
        <v>9</v>
      </c>
      <c r="C68">
        <v>133603.53</v>
      </c>
      <c r="D68" t="s">
        <v>14</v>
      </c>
      <c r="E68" t="s">
        <v>11</v>
      </c>
      <c r="F68" t="s">
        <v>12</v>
      </c>
      <c r="G68" t="s">
        <v>13</v>
      </c>
      <c r="H68" t="s">
        <v>13</v>
      </c>
      <c r="I68">
        <v>72</v>
      </c>
      <c r="J68">
        <f t="shared" si="6"/>
        <v>-0.64602860687719055</v>
      </c>
      <c r="K68">
        <f t="shared" si="7"/>
        <v>2.1238697190994165</v>
      </c>
      <c r="L68" t="str">
        <f t="shared" si="8"/>
        <v>NO</v>
      </c>
      <c r="M68" t="str">
        <f t="shared" si="9"/>
        <v>SI</v>
      </c>
    </row>
    <row r="69" spans="1:13" x14ac:dyDescent="0.25">
      <c r="A69">
        <v>68</v>
      </c>
      <c r="B69" t="s">
        <v>9</v>
      </c>
      <c r="C69">
        <v>140435.81</v>
      </c>
      <c r="D69" t="s">
        <v>14</v>
      </c>
      <c r="E69" t="s">
        <v>11</v>
      </c>
      <c r="F69" t="s">
        <v>12</v>
      </c>
      <c r="G69" t="s">
        <v>13</v>
      </c>
      <c r="H69" t="s">
        <v>13</v>
      </c>
      <c r="I69">
        <v>74</v>
      </c>
      <c r="J69">
        <f t="shared" si="6"/>
        <v>-0.63760411904941572</v>
      </c>
      <c r="K69">
        <f t="shared" si="7"/>
        <v>2.2650203792536914</v>
      </c>
      <c r="L69" t="str">
        <f t="shared" si="8"/>
        <v>NO</v>
      </c>
      <c r="M69" t="str">
        <f t="shared" si="9"/>
        <v>SI</v>
      </c>
    </row>
    <row r="70" spans="1:13" x14ac:dyDescent="0.25">
      <c r="A70">
        <v>69</v>
      </c>
      <c r="B70" t="s">
        <v>9</v>
      </c>
      <c r="C70">
        <v>1866932.5</v>
      </c>
      <c r="D70" t="s">
        <v>10</v>
      </c>
      <c r="E70" t="s">
        <v>11</v>
      </c>
      <c r="F70" t="s">
        <v>12</v>
      </c>
      <c r="G70" t="s">
        <v>13</v>
      </c>
      <c r="H70" t="s">
        <v>13</v>
      </c>
      <c r="I70">
        <v>57</v>
      </c>
      <c r="J70">
        <f t="shared" si="6"/>
        <v>1.4912387195928429</v>
      </c>
      <c r="K70">
        <f t="shared" si="7"/>
        <v>1.0652397679423538</v>
      </c>
      <c r="L70" t="str">
        <f t="shared" si="8"/>
        <v>NO</v>
      </c>
      <c r="M70" t="str">
        <f t="shared" si="9"/>
        <v>NO</v>
      </c>
    </row>
    <row r="71" spans="1:13" x14ac:dyDescent="0.25">
      <c r="A71">
        <v>70</v>
      </c>
      <c r="B71" t="s">
        <v>9</v>
      </c>
      <c r="C71">
        <v>299647</v>
      </c>
      <c r="D71" t="s">
        <v>17</v>
      </c>
      <c r="E71" t="s">
        <v>16</v>
      </c>
      <c r="F71" t="s">
        <v>12</v>
      </c>
      <c r="G71" t="s">
        <v>13</v>
      </c>
      <c r="H71" t="s">
        <v>13</v>
      </c>
      <c r="J71">
        <f t="shared" si="6"/>
        <v>-0.44129004348451434</v>
      </c>
      <c r="K71">
        <f t="shared" si="7"/>
        <v>-2.9575540464544843</v>
      </c>
      <c r="L71" t="str">
        <f t="shared" si="8"/>
        <v>NO</v>
      </c>
      <c r="M71" t="str">
        <f t="shared" si="9"/>
        <v>SI</v>
      </c>
    </row>
    <row r="72" spans="1:13" x14ac:dyDescent="0.25">
      <c r="A72">
        <v>71</v>
      </c>
      <c r="B72" t="s">
        <v>15</v>
      </c>
      <c r="C72">
        <v>544163.5</v>
      </c>
      <c r="D72" t="s">
        <v>10</v>
      </c>
      <c r="E72" t="s">
        <v>16</v>
      </c>
      <c r="F72" t="s">
        <v>12</v>
      </c>
      <c r="G72" t="s">
        <v>13</v>
      </c>
      <c r="H72" t="s">
        <v>13</v>
      </c>
      <c r="I72">
        <v>24</v>
      </c>
      <c r="J72">
        <f t="shared" si="6"/>
        <v>-0.13979094246111776</v>
      </c>
      <c r="K72">
        <f t="shared" si="7"/>
        <v>-1.263746124603184</v>
      </c>
      <c r="L72" t="str">
        <f t="shared" si="8"/>
        <v>NO</v>
      </c>
      <c r="M72" t="str">
        <f t="shared" si="9"/>
        <v>NO</v>
      </c>
    </row>
    <row r="73" spans="1:13" x14ac:dyDescent="0.25">
      <c r="A73">
        <v>72</v>
      </c>
      <c r="B73" t="s">
        <v>15</v>
      </c>
      <c r="C73">
        <v>2128928</v>
      </c>
      <c r="E73" t="s">
        <v>11</v>
      </c>
      <c r="F73" t="s">
        <v>12</v>
      </c>
      <c r="G73" t="s">
        <v>13</v>
      </c>
      <c r="H73" t="s">
        <v>12</v>
      </c>
      <c r="I73">
        <v>42</v>
      </c>
      <c r="J73">
        <f t="shared" si="6"/>
        <v>1.8142901607928246</v>
      </c>
      <c r="K73">
        <f t="shared" si="7"/>
        <v>6.6098167852911317E-3</v>
      </c>
      <c r="L73" t="str">
        <f t="shared" si="8"/>
        <v>NO</v>
      </c>
      <c r="M73" t="str">
        <f t="shared" si="9"/>
        <v>NO</v>
      </c>
    </row>
    <row r="74" spans="1:13" x14ac:dyDescent="0.25">
      <c r="A74">
        <v>73</v>
      </c>
      <c r="B74" t="s">
        <v>9</v>
      </c>
      <c r="C74">
        <v>278030</v>
      </c>
      <c r="D74" t="s">
        <v>19</v>
      </c>
      <c r="E74" t="s">
        <v>16</v>
      </c>
      <c r="F74" t="s">
        <v>12</v>
      </c>
      <c r="G74" t="s">
        <v>13</v>
      </c>
      <c r="H74" t="s">
        <v>13</v>
      </c>
      <c r="I74">
        <v>57</v>
      </c>
      <c r="J74">
        <f t="shared" si="6"/>
        <v>-0.46794471123422759</v>
      </c>
      <c r="K74">
        <f t="shared" si="7"/>
        <v>1.0652397679423538</v>
      </c>
      <c r="L74" t="str">
        <f t="shared" si="8"/>
        <v>NO</v>
      </c>
      <c r="M74" t="str">
        <f t="shared" si="9"/>
        <v>NO</v>
      </c>
    </row>
    <row r="75" spans="1:13" x14ac:dyDescent="0.25">
      <c r="A75">
        <v>74</v>
      </c>
      <c r="B75" t="s">
        <v>15</v>
      </c>
      <c r="C75">
        <v>508972.79999999999</v>
      </c>
      <c r="D75" t="s">
        <v>10</v>
      </c>
      <c r="E75" t="s">
        <v>11</v>
      </c>
      <c r="F75" t="s">
        <v>12</v>
      </c>
      <c r="G75" t="s">
        <v>13</v>
      </c>
      <c r="H75" t="s">
        <v>13</v>
      </c>
      <c r="I75">
        <v>46</v>
      </c>
      <c r="J75">
        <f t="shared" si="6"/>
        <v>-0.18318255167515463</v>
      </c>
      <c r="K75">
        <f t="shared" si="7"/>
        <v>0.28891113709384114</v>
      </c>
      <c r="L75" t="str">
        <f t="shared" si="8"/>
        <v>NO</v>
      </c>
      <c r="M75" t="str">
        <f t="shared" si="9"/>
        <v>NO</v>
      </c>
    </row>
    <row r="76" spans="1:13" x14ac:dyDescent="0.25">
      <c r="A76">
        <v>75</v>
      </c>
      <c r="B76" t="s">
        <v>9</v>
      </c>
      <c r="C76">
        <v>476424.06</v>
      </c>
      <c r="D76" t="s">
        <v>10</v>
      </c>
      <c r="E76" t="s">
        <v>16</v>
      </c>
      <c r="F76" t="s">
        <v>12</v>
      </c>
      <c r="G76" t="s">
        <v>13</v>
      </c>
      <c r="H76" t="s">
        <v>13</v>
      </c>
      <c r="I76">
        <v>24</v>
      </c>
      <c r="J76">
        <f t="shared" si="6"/>
        <v>-0.22331651338916683</v>
      </c>
      <c r="K76">
        <f t="shared" si="7"/>
        <v>-1.263746124603184</v>
      </c>
      <c r="L76" t="str">
        <f t="shared" si="8"/>
        <v>NO</v>
      </c>
      <c r="M76" t="str">
        <f t="shared" si="9"/>
        <v>NO</v>
      </c>
    </row>
    <row r="77" spans="1:13" x14ac:dyDescent="0.25">
      <c r="A77">
        <v>76</v>
      </c>
      <c r="B77" t="s">
        <v>15</v>
      </c>
      <c r="C77">
        <v>278035</v>
      </c>
      <c r="D77" t="s">
        <v>18</v>
      </c>
      <c r="E77" t="s">
        <v>16</v>
      </c>
      <c r="F77" t="s">
        <v>12</v>
      </c>
      <c r="G77" t="s">
        <v>13</v>
      </c>
      <c r="H77" t="s">
        <v>12</v>
      </c>
      <c r="I77">
        <v>27</v>
      </c>
      <c r="J77">
        <f t="shared" si="6"/>
        <v>-0.46793854602449692</v>
      </c>
      <c r="K77">
        <f t="shared" si="7"/>
        <v>-1.0520201343717714</v>
      </c>
      <c r="L77" t="str">
        <f t="shared" si="8"/>
        <v>NO</v>
      </c>
      <c r="M77" t="str">
        <f t="shared" si="9"/>
        <v>NO</v>
      </c>
    </row>
    <row r="78" spans="1:13" x14ac:dyDescent="0.25">
      <c r="A78">
        <v>77</v>
      </c>
      <c r="B78" t="s">
        <v>9</v>
      </c>
      <c r="C78">
        <v>297046</v>
      </c>
      <c r="D78" t="s">
        <v>17</v>
      </c>
      <c r="E78" t="s">
        <v>16</v>
      </c>
      <c r="F78" t="s">
        <v>13</v>
      </c>
      <c r="G78" t="s">
        <v>13</v>
      </c>
      <c r="H78" t="s">
        <v>12</v>
      </c>
      <c r="I78">
        <v>29</v>
      </c>
      <c r="J78">
        <f t="shared" si="6"/>
        <v>-0.44449718558642509</v>
      </c>
      <c r="K78">
        <f t="shared" si="7"/>
        <v>-0.91086947421749642</v>
      </c>
      <c r="L78" t="str">
        <f t="shared" si="8"/>
        <v>NO</v>
      </c>
      <c r="M78" t="str">
        <f t="shared" si="9"/>
        <v>NO</v>
      </c>
    </row>
    <row r="79" spans="1:13" x14ac:dyDescent="0.25">
      <c r="A79">
        <v>78</v>
      </c>
      <c r="B79" t="s">
        <v>15</v>
      </c>
      <c r="C79">
        <v>643859.19999999995</v>
      </c>
      <c r="D79" t="s">
        <v>10</v>
      </c>
      <c r="E79" t="s">
        <v>11</v>
      </c>
      <c r="F79" t="s">
        <v>12</v>
      </c>
      <c r="G79" t="s">
        <v>13</v>
      </c>
      <c r="H79" t="s">
        <v>13</v>
      </c>
      <c r="I79">
        <v>35</v>
      </c>
      <c r="J79">
        <f t="shared" si="6"/>
        <v>-1.6861962511305666E-2</v>
      </c>
      <c r="K79">
        <f t="shared" si="7"/>
        <v>-0.48741749375467142</v>
      </c>
      <c r="L79" t="str">
        <f t="shared" si="8"/>
        <v>NO</v>
      </c>
      <c r="M79" t="str">
        <f t="shared" si="9"/>
        <v>NO</v>
      </c>
    </row>
    <row r="80" spans="1:13" x14ac:dyDescent="0.25">
      <c r="A80">
        <v>79</v>
      </c>
      <c r="B80" t="s">
        <v>9</v>
      </c>
      <c r="C80">
        <v>364678.16</v>
      </c>
      <c r="D80" t="s">
        <v>10</v>
      </c>
      <c r="E80" t="s">
        <v>16</v>
      </c>
      <c r="F80" t="s">
        <v>12</v>
      </c>
      <c r="G80" t="s">
        <v>13</v>
      </c>
      <c r="H80" t="s">
        <v>13</v>
      </c>
      <c r="I80">
        <v>28</v>
      </c>
      <c r="J80">
        <f t="shared" si="6"/>
        <v>-0.36110389539835797</v>
      </c>
      <c r="K80">
        <f t="shared" si="7"/>
        <v>-0.98144480429463388</v>
      </c>
      <c r="L80" t="str">
        <f t="shared" si="8"/>
        <v>NO</v>
      </c>
      <c r="M80" t="str">
        <f t="shared" si="9"/>
        <v>NO</v>
      </c>
    </row>
    <row r="81" spans="1:13" x14ac:dyDescent="0.25">
      <c r="A81">
        <v>80</v>
      </c>
      <c r="B81" t="s">
        <v>15</v>
      </c>
      <c r="C81">
        <v>297046</v>
      </c>
      <c r="D81" t="s">
        <v>17</v>
      </c>
      <c r="E81" t="s">
        <v>16</v>
      </c>
      <c r="F81" t="s">
        <v>12</v>
      </c>
      <c r="G81" t="s">
        <v>13</v>
      </c>
      <c r="H81" t="s">
        <v>13</v>
      </c>
      <c r="I81">
        <v>50</v>
      </c>
      <c r="J81">
        <f t="shared" si="6"/>
        <v>-0.44449718558642509</v>
      </c>
      <c r="K81">
        <f t="shared" si="7"/>
        <v>0.57121245740239113</v>
      </c>
      <c r="L81" t="str">
        <f t="shared" si="8"/>
        <v>NO</v>
      </c>
      <c r="M81" t="str">
        <f t="shared" si="9"/>
        <v>NO</v>
      </c>
    </row>
    <row r="82" spans="1:13" x14ac:dyDescent="0.25">
      <c r="A82">
        <v>81</v>
      </c>
      <c r="B82" t="s">
        <v>15</v>
      </c>
      <c r="C82">
        <v>909000</v>
      </c>
      <c r="D82" t="s">
        <v>10</v>
      </c>
      <c r="E82" t="s">
        <v>16</v>
      </c>
      <c r="F82" t="s">
        <v>12</v>
      </c>
      <c r="G82" t="s">
        <v>13</v>
      </c>
      <c r="H82" t="s">
        <v>12</v>
      </c>
      <c r="I82">
        <v>27</v>
      </c>
      <c r="J82">
        <f t="shared" si="6"/>
        <v>0.31006776552187088</v>
      </c>
      <c r="K82">
        <f t="shared" si="7"/>
        <v>-1.0520201343717714</v>
      </c>
      <c r="L82" t="str">
        <f t="shared" si="8"/>
        <v>NO</v>
      </c>
      <c r="M82" t="str">
        <f t="shared" si="9"/>
        <v>NO</v>
      </c>
    </row>
    <row r="83" spans="1:13" x14ac:dyDescent="0.25">
      <c r="A83">
        <v>82</v>
      </c>
      <c r="B83" t="s">
        <v>15</v>
      </c>
      <c r="C83">
        <v>1769610.96</v>
      </c>
      <c r="D83" t="s">
        <v>10</v>
      </c>
      <c r="E83" t="s">
        <v>11</v>
      </c>
      <c r="F83" t="s">
        <v>12</v>
      </c>
      <c r="G83" t="s">
        <v>13</v>
      </c>
      <c r="H83" t="s">
        <v>13</v>
      </c>
      <c r="I83">
        <v>56</v>
      </c>
      <c r="J83">
        <f t="shared" si="6"/>
        <v>1.3712371785098791</v>
      </c>
      <c r="K83">
        <f t="shared" si="7"/>
        <v>0.99466443786521619</v>
      </c>
      <c r="L83" t="str">
        <f t="shared" si="8"/>
        <v>NO</v>
      </c>
      <c r="M83" t="str">
        <f t="shared" si="9"/>
        <v>NO</v>
      </c>
    </row>
    <row r="84" spans="1:13" x14ac:dyDescent="0.25">
      <c r="A84">
        <v>83</v>
      </c>
      <c r="B84" t="s">
        <v>9</v>
      </c>
      <c r="C84">
        <v>415861</v>
      </c>
      <c r="D84" t="s">
        <v>18</v>
      </c>
      <c r="E84" t="s">
        <v>16</v>
      </c>
      <c r="F84" t="s">
        <v>12</v>
      </c>
      <c r="G84" t="s">
        <v>13</v>
      </c>
      <c r="H84" t="s">
        <v>12</v>
      </c>
      <c r="I84">
        <v>34</v>
      </c>
      <c r="J84">
        <f t="shared" si="6"/>
        <v>-0.29799330675577412</v>
      </c>
      <c r="K84">
        <f t="shared" si="7"/>
        <v>-0.55799282383180893</v>
      </c>
      <c r="L84" t="str">
        <f t="shared" si="8"/>
        <v>NO</v>
      </c>
      <c r="M84" t="str">
        <f t="shared" si="9"/>
        <v>NO</v>
      </c>
    </row>
    <row r="85" spans="1:13" x14ac:dyDescent="0.25">
      <c r="A85">
        <v>84</v>
      </c>
      <c r="B85" t="s">
        <v>15</v>
      </c>
      <c r="C85">
        <v>1404047</v>
      </c>
      <c r="D85" t="s">
        <v>10</v>
      </c>
      <c r="E85" t="s">
        <v>11</v>
      </c>
      <c r="F85" t="s">
        <v>12</v>
      </c>
      <c r="G85" t="s">
        <v>13</v>
      </c>
      <c r="H85" t="s">
        <v>12</v>
      </c>
      <c r="I85">
        <v>53</v>
      </c>
      <c r="J85">
        <f t="shared" si="6"/>
        <v>0.92048148183275136</v>
      </c>
      <c r="K85">
        <f t="shared" si="7"/>
        <v>0.78293844763380371</v>
      </c>
      <c r="L85" t="str">
        <f t="shared" si="8"/>
        <v>NO</v>
      </c>
      <c r="M85" t="str">
        <f t="shared" si="9"/>
        <v>NO</v>
      </c>
    </row>
    <row r="86" spans="1:13" x14ac:dyDescent="0.25">
      <c r="A86">
        <v>85</v>
      </c>
      <c r="B86" t="s">
        <v>15</v>
      </c>
      <c r="C86">
        <v>457842.57</v>
      </c>
      <c r="D86" t="s">
        <v>10</v>
      </c>
      <c r="E86" t="s">
        <v>16</v>
      </c>
      <c r="F86" t="s">
        <v>12</v>
      </c>
      <c r="G86" t="s">
        <v>13</v>
      </c>
      <c r="H86" t="s">
        <v>13</v>
      </c>
      <c r="I86">
        <v>50</v>
      </c>
      <c r="J86">
        <f t="shared" si="6"/>
        <v>-0.24622826998095199</v>
      </c>
      <c r="K86">
        <f t="shared" si="7"/>
        <v>0.57121245740239113</v>
      </c>
      <c r="L86" t="str">
        <f t="shared" si="8"/>
        <v>NO</v>
      </c>
      <c r="M86" t="str">
        <f t="shared" si="9"/>
        <v>NO</v>
      </c>
    </row>
    <row r="87" spans="1:13" x14ac:dyDescent="0.25">
      <c r="A87">
        <v>86</v>
      </c>
      <c r="B87" t="s">
        <v>15</v>
      </c>
      <c r="C87">
        <v>297046</v>
      </c>
      <c r="D87" t="s">
        <v>17</v>
      </c>
      <c r="E87" t="s">
        <v>16</v>
      </c>
      <c r="F87" t="s">
        <v>12</v>
      </c>
      <c r="G87" t="s">
        <v>13</v>
      </c>
      <c r="H87" t="s">
        <v>13</v>
      </c>
      <c r="I87">
        <v>36</v>
      </c>
      <c r="J87">
        <f t="shared" si="6"/>
        <v>-0.44449718558642509</v>
      </c>
      <c r="K87">
        <f t="shared" si="7"/>
        <v>-0.41684216367753391</v>
      </c>
      <c r="L87" t="str">
        <f t="shared" si="8"/>
        <v>NO</v>
      </c>
      <c r="M87" t="str">
        <f t="shared" si="9"/>
        <v>NO</v>
      </c>
    </row>
    <row r="88" spans="1:13" x14ac:dyDescent="0.25">
      <c r="A88">
        <v>87</v>
      </c>
      <c r="B88" t="s">
        <v>9</v>
      </c>
      <c r="C88">
        <v>347356.26</v>
      </c>
      <c r="D88" t="s">
        <v>10</v>
      </c>
      <c r="E88" t="s">
        <v>16</v>
      </c>
      <c r="F88" t="s">
        <v>12</v>
      </c>
      <c r="G88" t="s">
        <v>13</v>
      </c>
      <c r="H88" t="s">
        <v>13</v>
      </c>
      <c r="I88">
        <v>38</v>
      </c>
      <c r="J88">
        <f t="shared" si="6"/>
        <v>-0.38246252468520431</v>
      </c>
      <c r="K88">
        <f t="shared" si="7"/>
        <v>-0.27569150352325889</v>
      </c>
      <c r="L88" t="str">
        <f t="shared" si="8"/>
        <v>NO</v>
      </c>
      <c r="M88" t="str">
        <f t="shared" si="9"/>
        <v>NO</v>
      </c>
    </row>
    <row r="89" spans="1:13" x14ac:dyDescent="0.25">
      <c r="A89">
        <v>88</v>
      </c>
      <c r="B89" t="s">
        <v>15</v>
      </c>
      <c r="C89">
        <v>432031</v>
      </c>
      <c r="D89" t="s">
        <v>10</v>
      </c>
      <c r="E89" t="s">
        <v>11</v>
      </c>
      <c r="F89" t="s">
        <v>12</v>
      </c>
      <c r="G89" t="s">
        <v>13</v>
      </c>
      <c r="H89" t="s">
        <v>12</v>
      </c>
      <c r="I89">
        <v>31</v>
      </c>
      <c r="J89">
        <f t="shared" si="6"/>
        <v>-0.27805501848668668</v>
      </c>
      <c r="K89">
        <f t="shared" si="7"/>
        <v>-0.7697188140632214</v>
      </c>
      <c r="L89" t="str">
        <f t="shared" si="8"/>
        <v>NO</v>
      </c>
      <c r="M89" t="str">
        <f t="shared" si="9"/>
        <v>NO</v>
      </c>
    </row>
    <row r="90" spans="1:13" x14ac:dyDescent="0.25">
      <c r="A90">
        <v>89</v>
      </c>
      <c r="B90" t="s">
        <v>9</v>
      </c>
      <c r="C90">
        <v>419292</v>
      </c>
      <c r="D90" t="s">
        <v>18</v>
      </c>
      <c r="E90" t="s">
        <v>16</v>
      </c>
      <c r="F90" t="s">
        <v>12</v>
      </c>
      <c r="G90" t="s">
        <v>12</v>
      </c>
      <c r="H90" t="s">
        <v>13</v>
      </c>
      <c r="I90">
        <v>36</v>
      </c>
      <c r="J90">
        <f t="shared" si="6"/>
        <v>-0.29376273983856699</v>
      </c>
      <c r="K90">
        <f t="shared" si="7"/>
        <v>-0.41684216367753391</v>
      </c>
      <c r="L90" t="str">
        <f t="shared" si="8"/>
        <v>NO</v>
      </c>
      <c r="M90" t="str">
        <f t="shared" si="9"/>
        <v>NO</v>
      </c>
    </row>
    <row r="91" spans="1:13" x14ac:dyDescent="0.25">
      <c r="A91">
        <v>90</v>
      </c>
      <c r="B91" t="s">
        <v>15</v>
      </c>
      <c r="C91">
        <v>622035.81999999995</v>
      </c>
      <c r="D91" t="s">
        <v>10</v>
      </c>
      <c r="E91" t="s">
        <v>11</v>
      </c>
      <c r="F91" t="s">
        <v>12</v>
      </c>
      <c r="G91" t="s">
        <v>13</v>
      </c>
      <c r="H91" t="s">
        <v>13</v>
      </c>
      <c r="I91">
        <v>30</v>
      </c>
      <c r="J91">
        <f t="shared" si="6"/>
        <v>-4.3771105457863356E-2</v>
      </c>
      <c r="K91">
        <f t="shared" si="7"/>
        <v>-0.84029414414035897</v>
      </c>
      <c r="L91" t="str">
        <f t="shared" si="8"/>
        <v>NO</v>
      </c>
      <c r="M91" t="str">
        <f t="shared" si="9"/>
        <v>NO</v>
      </c>
    </row>
    <row r="92" spans="1:13" x14ac:dyDescent="0.25">
      <c r="A92">
        <v>91</v>
      </c>
      <c r="B92" t="s">
        <v>9</v>
      </c>
      <c r="C92">
        <v>483142.5</v>
      </c>
      <c r="D92" t="s">
        <v>10</v>
      </c>
      <c r="E92" t="s">
        <v>16</v>
      </c>
      <c r="F92" t="s">
        <v>12</v>
      </c>
      <c r="G92" t="s">
        <v>13</v>
      </c>
      <c r="H92" t="s">
        <v>13</v>
      </c>
      <c r="I92">
        <v>33</v>
      </c>
      <c r="J92">
        <f t="shared" si="6"/>
        <v>-0.21503239505654048</v>
      </c>
      <c r="K92">
        <f t="shared" si="7"/>
        <v>-0.62856815390894638</v>
      </c>
      <c r="L92" t="str">
        <f t="shared" si="8"/>
        <v>NO</v>
      </c>
      <c r="M92" t="str">
        <f t="shared" si="9"/>
        <v>NO</v>
      </c>
    </row>
    <row r="93" spans="1:13" x14ac:dyDescent="0.25">
      <c r="A93">
        <v>92</v>
      </c>
      <c r="B93" t="s">
        <v>9</v>
      </c>
      <c r="C93">
        <v>609320.69999999995</v>
      </c>
      <c r="D93" t="s">
        <v>10</v>
      </c>
      <c r="E93" t="s">
        <v>11</v>
      </c>
      <c r="F93" t="s">
        <v>12</v>
      </c>
      <c r="G93" t="s">
        <v>13</v>
      </c>
      <c r="H93" t="s">
        <v>13</v>
      </c>
      <c r="I93">
        <v>39</v>
      </c>
      <c r="J93">
        <f t="shared" si="6"/>
        <v>-5.9449381768069867E-2</v>
      </c>
      <c r="K93">
        <f t="shared" si="7"/>
        <v>-0.20511617344612137</v>
      </c>
      <c r="L93" t="str">
        <f t="shared" si="8"/>
        <v>NO</v>
      </c>
      <c r="M93" t="str">
        <f t="shared" si="9"/>
        <v>NO</v>
      </c>
    </row>
    <row r="94" spans="1:13" x14ac:dyDescent="0.25">
      <c r="A94">
        <v>93</v>
      </c>
      <c r="B94" t="s">
        <v>9</v>
      </c>
      <c r="C94">
        <v>982902.8</v>
      </c>
      <c r="D94" t="s">
        <v>10</v>
      </c>
      <c r="E94" t="s">
        <v>11</v>
      </c>
      <c r="F94" t="s">
        <v>12</v>
      </c>
      <c r="G94" t="s">
        <v>13</v>
      </c>
      <c r="H94" t="s">
        <v>13</v>
      </c>
      <c r="I94">
        <v>49</v>
      </c>
      <c r="J94">
        <f t="shared" si="6"/>
        <v>0.40119301785908285</v>
      </c>
      <c r="K94">
        <f t="shared" si="7"/>
        <v>0.50063712732525367</v>
      </c>
      <c r="L94" t="str">
        <f t="shared" si="8"/>
        <v>NO</v>
      </c>
      <c r="M94" t="str">
        <f t="shared" si="9"/>
        <v>NO</v>
      </c>
    </row>
    <row r="95" spans="1:13" x14ac:dyDescent="0.25">
      <c r="A95">
        <v>94</v>
      </c>
      <c r="B95" t="s">
        <v>15</v>
      </c>
      <c r="C95">
        <v>800002</v>
      </c>
      <c r="D95" t="s">
        <v>10</v>
      </c>
      <c r="E95" t="s">
        <v>16</v>
      </c>
      <c r="F95" t="s">
        <v>12</v>
      </c>
      <c r="G95" t="s">
        <v>13</v>
      </c>
      <c r="H95" t="s">
        <v>13</v>
      </c>
      <c r="I95">
        <v>30</v>
      </c>
      <c r="J95">
        <f t="shared" si="6"/>
        <v>0.1756686594764785</v>
      </c>
      <c r="K95">
        <f t="shared" si="7"/>
        <v>-0.84029414414035897</v>
      </c>
      <c r="L95" t="str">
        <f t="shared" si="8"/>
        <v>NO</v>
      </c>
      <c r="M95" t="str">
        <f t="shared" si="9"/>
        <v>NO</v>
      </c>
    </row>
    <row r="96" spans="1:13" x14ac:dyDescent="0.25">
      <c r="A96">
        <v>95</v>
      </c>
      <c r="B96" t="s">
        <v>9</v>
      </c>
      <c r="C96">
        <v>938875</v>
      </c>
      <c r="D96" t="s">
        <v>10</v>
      </c>
      <c r="E96" t="s">
        <v>16</v>
      </c>
      <c r="F96" t="s">
        <v>12</v>
      </c>
      <c r="G96" t="s">
        <v>13</v>
      </c>
      <c r="H96" t="s">
        <v>13</v>
      </c>
      <c r="I96">
        <v>28</v>
      </c>
      <c r="J96">
        <f t="shared" si="6"/>
        <v>0.34690489366281013</v>
      </c>
      <c r="K96">
        <f t="shared" si="7"/>
        <v>-0.98144480429463388</v>
      </c>
      <c r="L96" t="str">
        <f t="shared" si="8"/>
        <v>NO</v>
      </c>
      <c r="M96" t="str">
        <f t="shared" si="9"/>
        <v>NO</v>
      </c>
    </row>
    <row r="97" spans="1:18" x14ac:dyDescent="0.25">
      <c r="A97">
        <v>96</v>
      </c>
      <c r="B97" t="s">
        <v>15</v>
      </c>
      <c r="C97">
        <v>412625.63</v>
      </c>
      <c r="D97" t="s">
        <v>10</v>
      </c>
      <c r="E97" t="s">
        <v>16</v>
      </c>
      <c r="F97" t="s">
        <v>12</v>
      </c>
      <c r="G97" t="s">
        <v>13</v>
      </c>
      <c r="H97" t="s">
        <v>13</v>
      </c>
      <c r="I97">
        <v>26</v>
      </c>
      <c r="J97">
        <f t="shared" si="6"/>
        <v>-0.30198265367705779</v>
      </c>
      <c r="K97">
        <f t="shared" si="7"/>
        <v>-1.1225954644489089</v>
      </c>
      <c r="L97" t="str">
        <f t="shared" si="8"/>
        <v>NO</v>
      </c>
      <c r="M97" t="str">
        <f t="shared" si="9"/>
        <v>NO</v>
      </c>
    </row>
    <row r="98" spans="1:18" x14ac:dyDescent="0.25">
      <c r="A98">
        <v>97</v>
      </c>
      <c r="B98" t="s">
        <v>9</v>
      </c>
      <c r="C98">
        <v>234334</v>
      </c>
      <c r="D98" t="s">
        <v>10</v>
      </c>
      <c r="E98" t="s">
        <v>16</v>
      </c>
      <c r="F98" t="s">
        <v>12</v>
      </c>
      <c r="G98" t="s">
        <v>13</v>
      </c>
      <c r="H98" t="s">
        <v>13</v>
      </c>
      <c r="I98">
        <v>21</v>
      </c>
      <c r="J98">
        <f t="shared" si="6"/>
        <v>-0.5218237121127709</v>
      </c>
      <c r="K98">
        <f t="shared" si="7"/>
        <v>-1.4754721148345964</v>
      </c>
      <c r="L98" t="str">
        <f t="shared" si="8"/>
        <v>NO</v>
      </c>
      <c r="M98" t="str">
        <f t="shared" si="9"/>
        <v>NO</v>
      </c>
      <c r="P98" t="s">
        <v>45</v>
      </c>
    </row>
    <row r="99" spans="1:18" x14ac:dyDescent="0.25">
      <c r="A99">
        <v>98</v>
      </c>
      <c r="B99" t="s">
        <v>15</v>
      </c>
      <c r="C99">
        <v>675720</v>
      </c>
      <c r="D99" t="s">
        <v>10</v>
      </c>
      <c r="E99" t="s">
        <v>11</v>
      </c>
      <c r="F99" t="s">
        <v>12</v>
      </c>
      <c r="G99" t="s">
        <v>13</v>
      </c>
      <c r="H99" t="s">
        <v>13</v>
      </c>
      <c r="I99">
        <v>36</v>
      </c>
      <c r="J99">
        <f t="shared" si="6"/>
        <v>2.2423740326278908E-2</v>
      </c>
      <c r="K99">
        <f t="shared" si="7"/>
        <v>-0.41684216367753391</v>
      </c>
      <c r="L99" t="str">
        <f t="shared" si="8"/>
        <v>NO</v>
      </c>
      <c r="M99" t="str">
        <f t="shared" si="9"/>
        <v>NO</v>
      </c>
      <c r="P99" t="s">
        <v>51</v>
      </c>
    </row>
    <row r="100" spans="1:18" x14ac:dyDescent="0.25">
      <c r="A100">
        <v>99</v>
      </c>
      <c r="B100" t="s">
        <v>15</v>
      </c>
      <c r="C100">
        <v>283745.98</v>
      </c>
      <c r="D100" t="s">
        <v>10</v>
      </c>
      <c r="E100" t="s">
        <v>16</v>
      </c>
      <c r="F100" t="s">
        <v>12</v>
      </c>
      <c r="G100" t="s">
        <v>13</v>
      </c>
      <c r="H100" t="s">
        <v>13</v>
      </c>
      <c r="I100">
        <v>22</v>
      </c>
      <c r="J100">
        <f t="shared" si="6"/>
        <v>-0.46089666813092905</v>
      </c>
      <c r="K100">
        <f t="shared" si="7"/>
        <v>-1.4048967847574589</v>
      </c>
      <c r="L100" t="str">
        <f t="shared" si="8"/>
        <v>NO</v>
      </c>
      <c r="M100" t="str">
        <f t="shared" si="9"/>
        <v>NO</v>
      </c>
      <c r="Q100" t="s">
        <v>1</v>
      </c>
      <c r="R100" t="s">
        <v>50</v>
      </c>
    </row>
    <row r="101" spans="1:18" x14ac:dyDescent="0.25">
      <c r="A101">
        <v>100</v>
      </c>
      <c r="B101" t="s">
        <v>15</v>
      </c>
      <c r="C101">
        <v>3729038.4</v>
      </c>
      <c r="D101" t="s">
        <v>10</v>
      </c>
      <c r="E101" t="s">
        <v>11</v>
      </c>
      <c r="F101" t="s">
        <v>12</v>
      </c>
      <c r="G101" t="s">
        <v>13</v>
      </c>
      <c r="H101" t="s">
        <v>13</v>
      </c>
      <c r="I101">
        <v>50</v>
      </c>
      <c r="J101">
        <f t="shared" si="6"/>
        <v>3.7872934024480402</v>
      </c>
      <c r="K101">
        <f t="shared" si="7"/>
        <v>0.57121245740239113</v>
      </c>
      <c r="L101" t="str">
        <f t="shared" si="8"/>
        <v>SI</v>
      </c>
      <c r="M101" t="str">
        <f t="shared" si="9"/>
        <v>NO</v>
      </c>
      <c r="Q101" t="s">
        <v>48</v>
      </c>
      <c r="R101">
        <f>COUNTIFS(Imputacion!B2:B5001, "HOMBRE",Imputacion!H2:H5001,"SI")/5000*100</f>
        <v>10.68</v>
      </c>
    </row>
    <row r="102" spans="1:18" x14ac:dyDescent="0.25">
      <c r="A102">
        <v>101</v>
      </c>
      <c r="B102" t="s">
        <v>15</v>
      </c>
      <c r="C102">
        <v>300000</v>
      </c>
      <c r="D102" t="s">
        <v>10</v>
      </c>
      <c r="E102" t="s">
        <v>16</v>
      </c>
      <c r="F102" t="s">
        <v>12</v>
      </c>
      <c r="G102" t="s">
        <v>13</v>
      </c>
      <c r="H102" t="s">
        <v>13</v>
      </c>
      <c r="I102">
        <v>33</v>
      </c>
      <c r="J102">
        <f t="shared" si="6"/>
        <v>-0.44085477967752684</v>
      </c>
      <c r="K102">
        <f t="shared" si="7"/>
        <v>-0.62856815390894638</v>
      </c>
      <c r="L102" t="str">
        <f t="shared" si="8"/>
        <v>NO</v>
      </c>
      <c r="M102" t="str">
        <f t="shared" si="9"/>
        <v>NO</v>
      </c>
      <c r="Q102" t="s">
        <v>49</v>
      </c>
      <c r="R102">
        <f>COUNTIFS(Imputacion!B2:B5001, "MUJER",Imputacion!H2:H5001,"SI")/5000*100</f>
        <v>6.72</v>
      </c>
    </row>
    <row r="103" spans="1:18" x14ac:dyDescent="0.25">
      <c r="A103">
        <v>102</v>
      </c>
      <c r="B103" t="s">
        <v>15</v>
      </c>
      <c r="C103">
        <v>377900</v>
      </c>
      <c r="D103" t="s">
        <v>10</v>
      </c>
      <c r="E103" t="s">
        <v>16</v>
      </c>
      <c r="F103" t="s">
        <v>12</v>
      </c>
      <c r="G103" t="s">
        <v>13</v>
      </c>
      <c r="H103" t="s">
        <v>13</v>
      </c>
      <c r="I103">
        <v>57</v>
      </c>
      <c r="J103">
        <f t="shared" si="6"/>
        <v>-0.34480081207320323</v>
      </c>
      <c r="K103">
        <f t="shared" si="7"/>
        <v>1.0652397679423538</v>
      </c>
      <c r="L103" t="str">
        <f t="shared" si="8"/>
        <v>NO</v>
      </c>
      <c r="M103" t="str">
        <f t="shared" si="9"/>
        <v>NO</v>
      </c>
    </row>
    <row r="104" spans="1:18" x14ac:dyDescent="0.25">
      <c r="A104">
        <v>103</v>
      </c>
      <c r="B104" t="s">
        <v>9</v>
      </c>
      <c r="C104">
        <v>300018</v>
      </c>
      <c r="D104" t="s">
        <v>17</v>
      </c>
      <c r="E104" t="s">
        <v>16</v>
      </c>
      <c r="F104" t="s">
        <v>12</v>
      </c>
      <c r="G104" t="s">
        <v>13</v>
      </c>
      <c r="H104" t="s">
        <v>13</v>
      </c>
      <c r="I104">
        <v>63</v>
      </c>
      <c r="J104">
        <f t="shared" si="6"/>
        <v>-0.44083258492249633</v>
      </c>
      <c r="K104">
        <f t="shared" si="7"/>
        <v>1.4886917484051787</v>
      </c>
      <c r="L104" t="str">
        <f t="shared" si="8"/>
        <v>NO</v>
      </c>
      <c r="M104" t="str">
        <f t="shared" si="9"/>
        <v>NO</v>
      </c>
    </row>
    <row r="105" spans="1:18" x14ac:dyDescent="0.25">
      <c r="A105">
        <v>104</v>
      </c>
      <c r="B105" t="s">
        <v>15</v>
      </c>
      <c r="C105">
        <v>306643.32</v>
      </c>
      <c r="D105" t="s">
        <v>10</v>
      </c>
      <c r="E105" t="s">
        <v>16</v>
      </c>
      <c r="F105" t="s">
        <v>12</v>
      </c>
      <c r="G105" t="s">
        <v>13</v>
      </c>
      <c r="H105" t="s">
        <v>13</v>
      </c>
      <c r="I105">
        <v>30</v>
      </c>
      <c r="J105">
        <f t="shared" si="6"/>
        <v>-0.43266328745589455</v>
      </c>
      <c r="K105">
        <f t="shared" si="7"/>
        <v>-0.84029414414035897</v>
      </c>
      <c r="L105" t="str">
        <f t="shared" si="8"/>
        <v>NO</v>
      </c>
      <c r="M105" t="str">
        <f t="shared" si="9"/>
        <v>NO</v>
      </c>
    </row>
    <row r="106" spans="1:18" x14ac:dyDescent="0.25">
      <c r="A106">
        <v>105</v>
      </c>
      <c r="B106" t="s">
        <v>9</v>
      </c>
      <c r="C106">
        <v>462759</v>
      </c>
      <c r="D106" t="s">
        <v>10</v>
      </c>
      <c r="E106" t="s">
        <v>16</v>
      </c>
      <c r="F106" t="s">
        <v>12</v>
      </c>
      <c r="G106" t="s">
        <v>13</v>
      </c>
      <c r="H106" t="s">
        <v>13</v>
      </c>
      <c r="I106">
        <v>35</v>
      </c>
      <c r="J106">
        <f t="shared" si="6"/>
        <v>-0.24016610556568979</v>
      </c>
      <c r="K106">
        <f t="shared" si="7"/>
        <v>-0.48741749375467142</v>
      </c>
      <c r="L106" t="str">
        <f t="shared" si="8"/>
        <v>NO</v>
      </c>
      <c r="M106" t="str">
        <f t="shared" si="9"/>
        <v>NO</v>
      </c>
    </row>
    <row r="107" spans="1:18" x14ac:dyDescent="0.25">
      <c r="A107">
        <v>106</v>
      </c>
      <c r="B107" t="s">
        <v>15</v>
      </c>
      <c r="C107">
        <v>1411236</v>
      </c>
      <c r="D107" t="s">
        <v>10</v>
      </c>
      <c r="E107" t="s">
        <v>11</v>
      </c>
      <c r="F107" t="s">
        <v>12</v>
      </c>
      <c r="G107" t="s">
        <v>13</v>
      </c>
      <c r="H107" t="s">
        <v>13</v>
      </c>
      <c r="I107">
        <v>30</v>
      </c>
      <c r="J107">
        <f t="shared" si="6"/>
        <v>0.92934582038355351</v>
      </c>
      <c r="K107">
        <f t="shared" si="7"/>
        <v>-0.84029414414035897</v>
      </c>
      <c r="L107" t="str">
        <f t="shared" si="8"/>
        <v>NO</v>
      </c>
      <c r="M107" t="str">
        <f t="shared" si="9"/>
        <v>NO</v>
      </c>
    </row>
    <row r="108" spans="1:18" x14ac:dyDescent="0.25">
      <c r="A108">
        <v>107</v>
      </c>
      <c r="B108" t="s">
        <v>9</v>
      </c>
      <c r="C108">
        <v>310124</v>
      </c>
      <c r="D108" t="s">
        <v>17</v>
      </c>
      <c r="E108" t="s">
        <v>16</v>
      </c>
      <c r="F108" t="s">
        <v>12</v>
      </c>
      <c r="G108" t="s">
        <v>13</v>
      </c>
      <c r="H108" t="s">
        <v>13</v>
      </c>
      <c r="I108">
        <v>51</v>
      </c>
      <c r="J108">
        <f t="shared" si="6"/>
        <v>-0.42837146301480322</v>
      </c>
      <c r="K108">
        <f t="shared" si="7"/>
        <v>0.64178778747952869</v>
      </c>
      <c r="L108" t="str">
        <f t="shared" si="8"/>
        <v>NO</v>
      </c>
      <c r="M108" t="str">
        <f t="shared" si="9"/>
        <v>NO</v>
      </c>
    </row>
    <row r="109" spans="1:18" x14ac:dyDescent="0.25">
      <c r="A109">
        <v>108</v>
      </c>
      <c r="B109" t="s">
        <v>9</v>
      </c>
      <c r="C109">
        <v>505145</v>
      </c>
      <c r="D109" t="s">
        <v>18</v>
      </c>
      <c r="E109" t="s">
        <v>16</v>
      </c>
      <c r="F109" t="s">
        <v>12</v>
      </c>
      <c r="G109" t="s">
        <v>12</v>
      </c>
      <c r="H109" t="s">
        <v>12</v>
      </c>
      <c r="I109">
        <v>30</v>
      </c>
      <c r="J109">
        <f t="shared" si="6"/>
        <v>-0.18790238963659017</v>
      </c>
      <c r="K109">
        <f t="shared" si="7"/>
        <v>-0.84029414414035897</v>
      </c>
      <c r="L109" t="str">
        <f t="shared" si="8"/>
        <v>NO</v>
      </c>
      <c r="M109" t="str">
        <f t="shared" si="9"/>
        <v>NO</v>
      </c>
    </row>
    <row r="110" spans="1:18" x14ac:dyDescent="0.25">
      <c r="A110">
        <v>109</v>
      </c>
      <c r="B110" t="s">
        <v>9</v>
      </c>
      <c r="C110">
        <v>386161</v>
      </c>
      <c r="D110" t="s">
        <v>18</v>
      </c>
      <c r="E110" t="s">
        <v>16</v>
      </c>
      <c r="F110" t="s">
        <v>12</v>
      </c>
      <c r="G110" t="s">
        <v>13</v>
      </c>
      <c r="H110" t="s">
        <v>12</v>
      </c>
      <c r="I110">
        <v>44</v>
      </c>
      <c r="J110">
        <f t="shared" si="6"/>
        <v>-0.33461465255613881</v>
      </c>
      <c r="K110">
        <f t="shared" si="7"/>
        <v>0.14776047693956615</v>
      </c>
      <c r="L110" t="str">
        <f t="shared" si="8"/>
        <v>NO</v>
      </c>
      <c r="M110" t="str">
        <f t="shared" si="9"/>
        <v>NO</v>
      </c>
    </row>
    <row r="111" spans="1:18" x14ac:dyDescent="0.25">
      <c r="A111">
        <v>110</v>
      </c>
      <c r="B111" t="s">
        <v>15</v>
      </c>
      <c r="C111">
        <v>297973.5</v>
      </c>
      <c r="D111" t="s">
        <v>10</v>
      </c>
      <c r="E111" t="s">
        <v>11</v>
      </c>
      <c r="F111" t="s">
        <v>12</v>
      </c>
      <c r="G111" t="s">
        <v>13</v>
      </c>
      <c r="H111" t="s">
        <v>13</v>
      </c>
      <c r="I111">
        <v>43</v>
      </c>
      <c r="J111">
        <f t="shared" si="6"/>
        <v>-0.44335353918138004</v>
      </c>
      <c r="K111">
        <f t="shared" si="7"/>
        <v>7.7185146862428639E-2</v>
      </c>
      <c r="L111" t="str">
        <f t="shared" si="8"/>
        <v>NO</v>
      </c>
      <c r="M111" t="str">
        <f t="shared" si="9"/>
        <v>NO</v>
      </c>
    </row>
    <row r="112" spans="1:18" x14ac:dyDescent="0.25">
      <c r="A112">
        <v>111</v>
      </c>
      <c r="B112" t="s">
        <v>15</v>
      </c>
      <c r="C112">
        <v>338049.9</v>
      </c>
      <c r="D112" t="s">
        <v>10</v>
      </c>
      <c r="E112" t="s">
        <v>16</v>
      </c>
      <c r="F112" t="s">
        <v>12</v>
      </c>
      <c r="G112" t="s">
        <v>13</v>
      </c>
      <c r="H112" t="s">
        <v>13</v>
      </c>
      <c r="I112">
        <v>43</v>
      </c>
      <c r="J112">
        <f t="shared" si="6"/>
        <v>-0.39393765693108584</v>
      </c>
      <c r="K112">
        <f t="shared" si="7"/>
        <v>7.7185146862428639E-2</v>
      </c>
      <c r="L112" t="str">
        <f t="shared" si="8"/>
        <v>NO</v>
      </c>
      <c r="M112" t="str">
        <f t="shared" si="9"/>
        <v>NO</v>
      </c>
    </row>
    <row r="113" spans="1:18" x14ac:dyDescent="0.25">
      <c r="A113">
        <v>112</v>
      </c>
      <c r="B113" t="s">
        <v>15</v>
      </c>
      <c r="C113">
        <v>298155</v>
      </c>
      <c r="D113" t="s">
        <v>17</v>
      </c>
      <c r="E113" t="s">
        <v>16</v>
      </c>
      <c r="F113" t="s">
        <v>12</v>
      </c>
      <c r="G113" t="s">
        <v>13</v>
      </c>
      <c r="H113" t="s">
        <v>13</v>
      </c>
      <c r="I113">
        <v>47</v>
      </c>
      <c r="J113">
        <f t="shared" si="6"/>
        <v>-0.44312974206815559</v>
      </c>
      <c r="K113">
        <f t="shared" si="7"/>
        <v>0.35948646717097865</v>
      </c>
      <c r="L113" t="str">
        <f t="shared" si="8"/>
        <v>NO</v>
      </c>
      <c r="M113" t="str">
        <f t="shared" si="9"/>
        <v>NO</v>
      </c>
    </row>
    <row r="114" spans="1:18" x14ac:dyDescent="0.25">
      <c r="A114">
        <v>113</v>
      </c>
      <c r="B114" t="s">
        <v>15</v>
      </c>
      <c r="C114">
        <v>278030.99</v>
      </c>
      <c r="D114" t="s">
        <v>19</v>
      </c>
      <c r="E114" t="s">
        <v>16</v>
      </c>
      <c r="F114" t="s">
        <v>12</v>
      </c>
      <c r="G114" t="s">
        <v>13</v>
      </c>
      <c r="H114" t="s">
        <v>13</v>
      </c>
      <c r="I114">
        <v>30</v>
      </c>
      <c r="J114">
        <f t="shared" si="6"/>
        <v>-0.46794349052270096</v>
      </c>
      <c r="K114">
        <f t="shared" si="7"/>
        <v>-0.84029414414035897</v>
      </c>
      <c r="L114" t="str">
        <f t="shared" si="8"/>
        <v>NO</v>
      </c>
      <c r="M114" t="str">
        <f t="shared" si="9"/>
        <v>NO</v>
      </c>
    </row>
    <row r="115" spans="1:18" x14ac:dyDescent="0.25">
      <c r="A115">
        <v>114</v>
      </c>
      <c r="B115" t="s">
        <v>15</v>
      </c>
      <c r="C115">
        <v>382026.4</v>
      </c>
      <c r="D115" t="s">
        <v>10</v>
      </c>
      <c r="E115" t="s">
        <v>16</v>
      </c>
      <c r="F115" t="s">
        <v>12</v>
      </c>
      <c r="G115" t="s">
        <v>13</v>
      </c>
      <c r="H115" t="s">
        <v>13</v>
      </c>
      <c r="I115">
        <v>44</v>
      </c>
      <c r="J115">
        <f t="shared" si="6"/>
        <v>-0.33971278778665021</v>
      </c>
      <c r="K115">
        <f t="shared" si="7"/>
        <v>0.14776047693956615</v>
      </c>
      <c r="L115" t="str">
        <f t="shared" si="8"/>
        <v>NO</v>
      </c>
      <c r="M115" t="str">
        <f t="shared" si="9"/>
        <v>NO</v>
      </c>
    </row>
    <row r="116" spans="1:18" x14ac:dyDescent="0.25">
      <c r="A116">
        <v>115</v>
      </c>
      <c r="B116" t="s">
        <v>15</v>
      </c>
      <c r="C116">
        <v>239485.57</v>
      </c>
      <c r="D116" t="s">
        <v>10</v>
      </c>
      <c r="E116" t="s">
        <v>16</v>
      </c>
      <c r="F116" t="s">
        <v>12</v>
      </c>
      <c r="G116" t="s">
        <v>13</v>
      </c>
      <c r="H116" t="s">
        <v>13</v>
      </c>
      <c r="I116">
        <v>21</v>
      </c>
      <c r="J116">
        <f t="shared" si="6"/>
        <v>-0.51547161021429333</v>
      </c>
      <c r="K116">
        <f t="shared" si="7"/>
        <v>-1.4754721148345964</v>
      </c>
      <c r="L116" t="str">
        <f t="shared" si="8"/>
        <v>NO</v>
      </c>
      <c r="M116" t="str">
        <f t="shared" si="9"/>
        <v>NO</v>
      </c>
    </row>
    <row r="117" spans="1:18" x14ac:dyDescent="0.25">
      <c r="A117">
        <v>116</v>
      </c>
      <c r="B117" t="s">
        <v>9</v>
      </c>
      <c r="C117">
        <v>672873.47</v>
      </c>
      <c r="D117" t="s">
        <v>10</v>
      </c>
      <c r="E117" t="s">
        <v>16</v>
      </c>
      <c r="F117" t="s">
        <v>12</v>
      </c>
      <c r="G117" t="s">
        <v>12</v>
      </c>
      <c r="H117" t="s">
        <v>13</v>
      </c>
      <c r="I117">
        <v>32</v>
      </c>
      <c r="J117">
        <f t="shared" si="6"/>
        <v>1.8913849435332336E-2</v>
      </c>
      <c r="K117">
        <f t="shared" si="7"/>
        <v>-0.69914348398608395</v>
      </c>
      <c r="L117" t="str">
        <f t="shared" si="8"/>
        <v>NO</v>
      </c>
      <c r="M117" t="str">
        <f t="shared" si="9"/>
        <v>NO</v>
      </c>
    </row>
    <row r="118" spans="1:18" x14ac:dyDescent="0.25">
      <c r="A118">
        <v>117</v>
      </c>
      <c r="B118" t="s">
        <v>15</v>
      </c>
      <c r="C118">
        <v>995442</v>
      </c>
      <c r="D118" t="s">
        <v>10</v>
      </c>
      <c r="E118" t="s">
        <v>16</v>
      </c>
      <c r="F118" t="s">
        <v>12</v>
      </c>
      <c r="G118" t="s">
        <v>12</v>
      </c>
      <c r="H118" t="s">
        <v>12</v>
      </c>
      <c r="I118">
        <v>52</v>
      </c>
      <c r="J118">
        <f t="shared" si="6"/>
        <v>0.41665437743012429</v>
      </c>
      <c r="K118">
        <f t="shared" si="7"/>
        <v>0.71236311755666615</v>
      </c>
      <c r="L118" t="str">
        <f t="shared" si="8"/>
        <v>NO</v>
      </c>
      <c r="M118" t="str">
        <f t="shared" si="9"/>
        <v>NO</v>
      </c>
    </row>
    <row r="119" spans="1:18" x14ac:dyDescent="0.25">
      <c r="A119">
        <v>118</v>
      </c>
      <c r="B119" t="s">
        <v>9</v>
      </c>
      <c r="C119">
        <v>659864.57999999996</v>
      </c>
      <c r="D119" t="s">
        <v>10</v>
      </c>
      <c r="E119" t="s">
        <v>16</v>
      </c>
      <c r="F119" t="s">
        <v>12</v>
      </c>
      <c r="G119" t="s">
        <v>13</v>
      </c>
      <c r="H119" t="s">
        <v>13</v>
      </c>
      <c r="I119">
        <v>27</v>
      </c>
      <c r="J119">
        <f t="shared" si="6"/>
        <v>2.8733423926081934E-3</v>
      </c>
      <c r="K119">
        <f t="shared" si="7"/>
        <v>-1.0520201343717714</v>
      </c>
      <c r="L119" t="str">
        <f t="shared" si="8"/>
        <v>NO</v>
      </c>
      <c r="M119" t="str">
        <f t="shared" si="9"/>
        <v>NO</v>
      </c>
    </row>
    <row r="120" spans="1:18" x14ac:dyDescent="0.25">
      <c r="A120">
        <v>119</v>
      </c>
      <c r="B120" t="s">
        <v>9</v>
      </c>
      <c r="C120">
        <v>681758.7</v>
      </c>
      <c r="D120" t="s">
        <v>10</v>
      </c>
      <c r="E120" t="s">
        <v>16</v>
      </c>
      <c r="F120" t="s">
        <v>12</v>
      </c>
      <c r="G120" t="s">
        <v>13</v>
      </c>
      <c r="H120" t="s">
        <v>13</v>
      </c>
      <c r="I120">
        <v>30</v>
      </c>
      <c r="J120">
        <f t="shared" si="6"/>
        <v>2.9869710726435836E-2</v>
      </c>
      <c r="K120">
        <f t="shared" si="7"/>
        <v>-0.84029414414035897</v>
      </c>
      <c r="L120" t="str">
        <f t="shared" si="8"/>
        <v>NO</v>
      </c>
      <c r="M120" t="str">
        <f t="shared" si="9"/>
        <v>NO</v>
      </c>
    </row>
    <row r="121" spans="1:18" x14ac:dyDescent="0.25">
      <c r="A121">
        <v>120</v>
      </c>
      <c r="B121" t="s">
        <v>15</v>
      </c>
      <c r="C121">
        <v>297046</v>
      </c>
      <c r="D121" t="s">
        <v>17</v>
      </c>
      <c r="E121" t="s">
        <v>16</v>
      </c>
      <c r="F121" t="s">
        <v>12</v>
      </c>
      <c r="G121" t="s">
        <v>12</v>
      </c>
      <c r="H121" t="s">
        <v>12</v>
      </c>
      <c r="I121">
        <v>37</v>
      </c>
      <c r="J121">
        <f t="shared" si="6"/>
        <v>-0.44449718558642509</v>
      </c>
      <c r="K121">
        <f t="shared" si="7"/>
        <v>-0.3462668336003964</v>
      </c>
      <c r="L121" t="str">
        <f t="shared" si="8"/>
        <v>NO</v>
      </c>
      <c r="M121" t="str">
        <f t="shared" si="9"/>
        <v>NO</v>
      </c>
    </row>
    <row r="122" spans="1:18" x14ac:dyDescent="0.25">
      <c r="A122">
        <v>121</v>
      </c>
      <c r="B122" t="s">
        <v>15</v>
      </c>
      <c r="C122">
        <v>149929.63</v>
      </c>
      <c r="D122" t="s">
        <v>10</v>
      </c>
      <c r="E122" t="s">
        <v>16</v>
      </c>
      <c r="F122" t="s">
        <v>12</v>
      </c>
      <c r="G122" t="s">
        <v>12</v>
      </c>
      <c r="H122" t="s">
        <v>13</v>
      </c>
      <c r="I122">
        <v>28</v>
      </c>
      <c r="J122">
        <f t="shared" si="6"/>
        <v>-0.62589784076031063</v>
      </c>
      <c r="K122">
        <f t="shared" si="7"/>
        <v>-0.98144480429463388</v>
      </c>
      <c r="L122" t="str">
        <f t="shared" si="8"/>
        <v>NO</v>
      </c>
      <c r="M122" t="str">
        <f t="shared" si="9"/>
        <v>NO</v>
      </c>
    </row>
    <row r="123" spans="1:18" x14ac:dyDescent="0.25">
      <c r="A123">
        <v>122</v>
      </c>
      <c r="B123" t="s">
        <v>15</v>
      </c>
      <c r="C123">
        <v>297514</v>
      </c>
      <c r="D123" t="s">
        <v>17</v>
      </c>
      <c r="E123" t="s">
        <v>16</v>
      </c>
      <c r="F123" t="s">
        <v>12</v>
      </c>
      <c r="G123" t="s">
        <v>13</v>
      </c>
      <c r="H123" t="s">
        <v>13</v>
      </c>
      <c r="I123">
        <v>45</v>
      </c>
      <c r="J123">
        <f t="shared" si="6"/>
        <v>-0.44392012195563146</v>
      </c>
      <c r="K123">
        <f t="shared" si="7"/>
        <v>0.21833580701670366</v>
      </c>
      <c r="L123" t="str">
        <f t="shared" si="8"/>
        <v>NO</v>
      </c>
      <c r="M123" t="str">
        <f t="shared" si="9"/>
        <v>NO</v>
      </c>
      <c r="Q123" t="s">
        <v>3</v>
      </c>
      <c r="R123" t="s">
        <v>52</v>
      </c>
    </row>
    <row r="124" spans="1:18" x14ac:dyDescent="0.25">
      <c r="A124">
        <v>123</v>
      </c>
      <c r="B124" t="s">
        <v>15</v>
      </c>
      <c r="C124">
        <v>297062</v>
      </c>
      <c r="D124" t="s">
        <v>17</v>
      </c>
      <c r="E124" t="s">
        <v>16</v>
      </c>
      <c r="F124" t="s">
        <v>12</v>
      </c>
      <c r="G124" t="s">
        <v>13</v>
      </c>
      <c r="H124" t="s">
        <v>13</v>
      </c>
      <c r="I124">
        <v>40</v>
      </c>
      <c r="J124">
        <f t="shared" si="6"/>
        <v>-0.44447745691528684</v>
      </c>
      <c r="K124">
        <f t="shared" si="7"/>
        <v>-0.13454084336898386</v>
      </c>
      <c r="L124" t="str">
        <f t="shared" si="8"/>
        <v>NO</v>
      </c>
      <c r="M124" t="str">
        <f t="shared" si="9"/>
        <v>NO</v>
      </c>
      <c r="Q124" t="s">
        <v>18</v>
      </c>
      <c r="R124">
        <f>COUNTIFS(Imputacion!D2:D5001, "TRABAJADOR INDEPENDIENTE",Imputacion!H2:H5001,"SI")/5000*100</f>
        <v>7.86</v>
      </c>
    </row>
    <row r="125" spans="1:18" x14ac:dyDescent="0.25">
      <c r="A125">
        <v>124</v>
      </c>
      <c r="B125" t="s">
        <v>9</v>
      </c>
      <c r="C125">
        <v>1179097</v>
      </c>
      <c r="D125" t="s">
        <v>10</v>
      </c>
      <c r="E125" t="s">
        <v>16</v>
      </c>
      <c r="F125" t="s">
        <v>12</v>
      </c>
      <c r="G125" t="s">
        <v>13</v>
      </c>
      <c r="H125" t="s">
        <v>13</v>
      </c>
      <c r="I125">
        <v>41</v>
      </c>
      <c r="J125">
        <f t="shared" si="6"/>
        <v>0.64310869604850751</v>
      </c>
      <c r="K125">
        <f t="shared" si="7"/>
        <v>-6.3965513291846368E-2</v>
      </c>
      <c r="L125" t="str">
        <f t="shared" si="8"/>
        <v>NO</v>
      </c>
      <c r="M125" t="str">
        <f t="shared" si="9"/>
        <v>NO</v>
      </c>
      <c r="Q125" t="s">
        <v>14</v>
      </c>
      <c r="R125">
        <f>COUNTIFS(Imputacion!D2:D5001, "PENSIONADOS EN SU PROPIO SISTEMA",Imputacion!H2:H5001,"SI")/5000*100</f>
        <v>0</v>
      </c>
    </row>
    <row r="126" spans="1:18" x14ac:dyDescent="0.25">
      <c r="A126">
        <v>125</v>
      </c>
      <c r="B126" t="s">
        <v>9</v>
      </c>
      <c r="C126">
        <v>300018</v>
      </c>
      <c r="D126" t="s">
        <v>17</v>
      </c>
      <c r="E126" t="s">
        <v>16</v>
      </c>
      <c r="F126" t="s">
        <v>12</v>
      </c>
      <c r="G126" t="s">
        <v>13</v>
      </c>
      <c r="H126" t="s">
        <v>13</v>
      </c>
      <c r="I126">
        <v>82</v>
      </c>
      <c r="J126">
        <f t="shared" si="6"/>
        <v>-0.44083258492249633</v>
      </c>
      <c r="K126">
        <f t="shared" si="7"/>
        <v>2.8296230198707915</v>
      </c>
      <c r="L126" t="str">
        <f t="shared" si="8"/>
        <v>NO</v>
      </c>
      <c r="M126" t="str">
        <f t="shared" si="9"/>
        <v>SI</v>
      </c>
      <c r="Q126" t="s">
        <v>19</v>
      </c>
      <c r="R126">
        <f>COUNTIFS(Imputacion!D2:D5001, "CONVENIOS ESPECIALES DE TRABAJADORES INDEPENDIENTES",Imputacion!H2:H5001,"SI")/5000*100</f>
        <v>0.08</v>
      </c>
    </row>
    <row r="127" spans="1:18" x14ac:dyDescent="0.25">
      <c r="A127">
        <v>126</v>
      </c>
      <c r="B127" t="s">
        <v>15</v>
      </c>
      <c r="C127">
        <v>366996.25</v>
      </c>
      <c r="D127" t="s">
        <v>10</v>
      </c>
      <c r="E127" t="s">
        <v>16</v>
      </c>
      <c r="F127" t="s">
        <v>12</v>
      </c>
      <c r="G127" t="s">
        <v>13</v>
      </c>
      <c r="H127" t="s">
        <v>13</v>
      </c>
      <c r="I127">
        <v>44</v>
      </c>
      <c r="J127">
        <f t="shared" si="6"/>
        <v>-0.35824559319342975</v>
      </c>
      <c r="K127">
        <f t="shared" si="7"/>
        <v>0.14776047693956615</v>
      </c>
      <c r="L127" t="str">
        <f t="shared" si="8"/>
        <v>NO</v>
      </c>
      <c r="M127" t="str">
        <f t="shared" si="9"/>
        <v>NO</v>
      </c>
      <c r="Q127" t="s">
        <v>20</v>
      </c>
      <c r="R127">
        <f>COUNTIFS(Imputacion!D2:D5001, "CONVENIOS ESPECIALES DE ASEGURADOS VOLUNTARIOS",Imputacion!H2:H5001,"SI")/5000*100</f>
        <v>0</v>
      </c>
    </row>
    <row r="128" spans="1:18" x14ac:dyDescent="0.25">
      <c r="A128">
        <v>127</v>
      </c>
      <c r="B128" t="s">
        <v>15</v>
      </c>
      <c r="C128">
        <v>976712.18</v>
      </c>
      <c r="D128" t="s">
        <v>10</v>
      </c>
      <c r="E128" t="s">
        <v>16</v>
      </c>
      <c r="F128" t="s">
        <v>12</v>
      </c>
      <c r="G128" t="s">
        <v>13</v>
      </c>
      <c r="H128" t="s">
        <v>13</v>
      </c>
      <c r="I128">
        <v>32</v>
      </c>
      <c r="J128">
        <f t="shared" si="6"/>
        <v>0.39355972372646825</v>
      </c>
      <c r="K128">
        <f t="shared" si="7"/>
        <v>-0.69914348398608395</v>
      </c>
      <c r="L128" t="str">
        <f t="shared" si="8"/>
        <v>NO</v>
      </c>
      <c r="M128" t="str">
        <f t="shared" si="9"/>
        <v>NO</v>
      </c>
      <c r="Q128" t="s">
        <v>17</v>
      </c>
      <c r="R128">
        <f>COUNTIFS(Imputacion!D2:D5001, "ASEGURADO VOLUNTARIO",Imputacion!H2:H5001,"SI")/5000*100</f>
        <v>1.1599999999999999</v>
      </c>
    </row>
    <row r="129" spans="1:18" x14ac:dyDescent="0.25">
      <c r="A129">
        <v>128</v>
      </c>
      <c r="B129" t="s">
        <v>15</v>
      </c>
      <c r="C129">
        <v>212500</v>
      </c>
      <c r="D129" t="s">
        <v>10</v>
      </c>
      <c r="E129" t="s">
        <v>16</v>
      </c>
      <c r="F129" t="s">
        <v>12</v>
      </c>
      <c r="G129" t="s">
        <v>12</v>
      </c>
      <c r="H129" t="s">
        <v>13</v>
      </c>
      <c r="I129">
        <v>45</v>
      </c>
      <c r="J129">
        <f t="shared" si="6"/>
        <v>-0.54874594996479664</v>
      </c>
      <c r="K129">
        <f t="shared" si="7"/>
        <v>0.21833580701670366</v>
      </c>
      <c r="L129" t="str">
        <f t="shared" si="8"/>
        <v>NO</v>
      </c>
      <c r="M129" t="str">
        <f t="shared" si="9"/>
        <v>NO</v>
      </c>
      <c r="Q129" t="s">
        <v>10</v>
      </c>
      <c r="R129">
        <f>COUNTIFS(Imputacion!D2:D5001, "ASALARIADO",Imputacion!H2:H5001,"SI")/5000*100</f>
        <v>8.3000000000000007</v>
      </c>
    </row>
    <row r="130" spans="1:18" x14ac:dyDescent="0.25">
      <c r="A130">
        <v>129</v>
      </c>
      <c r="B130" t="s">
        <v>9</v>
      </c>
      <c r="C130">
        <v>300018</v>
      </c>
      <c r="D130" t="s">
        <v>18</v>
      </c>
      <c r="E130" t="s">
        <v>16</v>
      </c>
      <c r="F130" t="s">
        <v>12</v>
      </c>
      <c r="G130" t="s">
        <v>13</v>
      </c>
      <c r="H130" t="s">
        <v>13</v>
      </c>
      <c r="I130">
        <v>58</v>
      </c>
      <c r="J130">
        <f t="shared" ref="J130:J193" si="10">(C130-$Q$13)/$Q$14</f>
        <v>-0.44083258492249633</v>
      </c>
      <c r="K130">
        <f t="shared" si="7"/>
        <v>1.1358150980194912</v>
      </c>
      <c r="L130" t="str">
        <f t="shared" si="8"/>
        <v>NO</v>
      </c>
      <c r="M130" t="str">
        <f t="shared" si="9"/>
        <v>NO</v>
      </c>
    </row>
    <row r="131" spans="1:18" x14ac:dyDescent="0.25">
      <c r="A131">
        <v>130</v>
      </c>
      <c r="B131" t="s">
        <v>9</v>
      </c>
      <c r="C131">
        <v>489327</v>
      </c>
      <c r="D131" t="s">
        <v>10</v>
      </c>
      <c r="E131" t="s">
        <v>11</v>
      </c>
      <c r="F131" t="s">
        <v>12</v>
      </c>
      <c r="G131" t="s">
        <v>13</v>
      </c>
      <c r="H131" t="s">
        <v>13</v>
      </c>
      <c r="I131">
        <v>33</v>
      </c>
      <c r="J131">
        <f t="shared" si="10"/>
        <v>-0.20740664714063625</v>
      </c>
      <c r="K131">
        <f t="shared" ref="K131:K194" si="11">(I131-$R$13)/$R$14</f>
        <v>-0.62856815390894638</v>
      </c>
      <c r="L131" t="str">
        <f t="shared" ref="L131:L194" si="12">IF(ABS(J131)&gt; 1.96, "SI", "NO")</f>
        <v>NO</v>
      </c>
      <c r="M131" t="str">
        <f t="shared" ref="M131:M194" si="13">IF(ABS(K131)&gt; 1.96, "SI", "NO")</f>
        <v>NO</v>
      </c>
    </row>
    <row r="132" spans="1:18" x14ac:dyDescent="0.25">
      <c r="A132">
        <v>131</v>
      </c>
      <c r="B132" t="s">
        <v>15</v>
      </c>
      <c r="C132">
        <v>299647</v>
      </c>
      <c r="D132" t="s">
        <v>17</v>
      </c>
      <c r="E132" t="s">
        <v>16</v>
      </c>
      <c r="F132" t="s">
        <v>12</v>
      </c>
      <c r="G132" t="s">
        <v>13</v>
      </c>
      <c r="H132" t="s">
        <v>13</v>
      </c>
      <c r="I132">
        <v>50</v>
      </c>
      <c r="J132">
        <f t="shared" si="10"/>
        <v>-0.44129004348451434</v>
      </c>
      <c r="K132">
        <f t="shared" si="11"/>
        <v>0.57121245740239113</v>
      </c>
      <c r="L132" t="str">
        <f t="shared" si="12"/>
        <v>NO</v>
      </c>
      <c r="M132" t="str">
        <f t="shared" si="13"/>
        <v>NO</v>
      </c>
    </row>
    <row r="133" spans="1:18" x14ac:dyDescent="0.25">
      <c r="A133">
        <v>132</v>
      </c>
      <c r="B133" t="s">
        <v>9</v>
      </c>
      <c r="C133">
        <v>1093666.56</v>
      </c>
      <c r="D133" t="s">
        <v>10</v>
      </c>
      <c r="E133" t="s">
        <v>16</v>
      </c>
      <c r="F133" t="s">
        <v>12</v>
      </c>
      <c r="G133" t="s">
        <v>13</v>
      </c>
      <c r="H133" t="s">
        <v>12</v>
      </c>
      <c r="I133">
        <v>55</v>
      </c>
      <c r="J133">
        <f t="shared" si="10"/>
        <v>0.53776938005129182</v>
      </c>
      <c r="K133">
        <f t="shared" si="11"/>
        <v>0.92408910778807873</v>
      </c>
      <c r="L133" t="str">
        <f t="shared" si="12"/>
        <v>NO</v>
      </c>
      <c r="M133" t="str">
        <f t="shared" si="13"/>
        <v>NO</v>
      </c>
    </row>
    <row r="134" spans="1:18" x14ac:dyDescent="0.25">
      <c r="A134">
        <v>133</v>
      </c>
      <c r="B134" t="s">
        <v>9</v>
      </c>
      <c r="C134">
        <v>677626.04</v>
      </c>
      <c r="D134" t="s">
        <v>10</v>
      </c>
      <c r="E134" t="s">
        <v>16</v>
      </c>
      <c r="F134" t="s">
        <v>12</v>
      </c>
      <c r="G134" t="s">
        <v>13</v>
      </c>
      <c r="H134" t="s">
        <v>13</v>
      </c>
      <c r="I134">
        <v>57</v>
      </c>
      <c r="J134">
        <f t="shared" si="10"/>
        <v>2.4773967597300071E-2</v>
      </c>
      <c r="K134">
        <f t="shared" si="11"/>
        <v>1.0652397679423538</v>
      </c>
      <c r="L134" t="str">
        <f t="shared" si="12"/>
        <v>NO</v>
      </c>
      <c r="M134" t="str">
        <f t="shared" si="13"/>
        <v>NO</v>
      </c>
    </row>
    <row r="135" spans="1:18" x14ac:dyDescent="0.25">
      <c r="A135">
        <v>134</v>
      </c>
      <c r="B135" t="s">
        <v>9</v>
      </c>
      <c r="C135">
        <v>462063.22</v>
      </c>
      <c r="D135" t="s">
        <v>10</v>
      </c>
      <c r="E135" t="s">
        <v>16</v>
      </c>
      <c r="F135" t="s">
        <v>12</v>
      </c>
      <c r="G135" t="s">
        <v>13</v>
      </c>
      <c r="H135" t="s">
        <v>13</v>
      </c>
      <c r="I135">
        <v>54</v>
      </c>
      <c r="J135">
        <f t="shared" si="10"/>
        <v>-0.24102403149097526</v>
      </c>
      <c r="K135">
        <f t="shared" si="11"/>
        <v>0.85351377771094117</v>
      </c>
      <c r="L135" t="str">
        <f t="shared" si="12"/>
        <v>NO</v>
      </c>
      <c r="M135" t="str">
        <f t="shared" si="13"/>
        <v>NO</v>
      </c>
    </row>
    <row r="136" spans="1:18" x14ac:dyDescent="0.25">
      <c r="A136">
        <v>135</v>
      </c>
      <c r="B136" t="s">
        <v>9</v>
      </c>
      <c r="C136">
        <v>966790.5</v>
      </c>
      <c r="D136" t="s">
        <v>10</v>
      </c>
      <c r="E136" t="s">
        <v>11</v>
      </c>
      <c r="F136" t="s">
        <v>12</v>
      </c>
      <c r="G136" t="s">
        <v>13</v>
      </c>
      <c r="H136" t="s">
        <v>13</v>
      </c>
      <c r="I136">
        <v>43</v>
      </c>
      <c r="J136">
        <f t="shared" si="10"/>
        <v>0.38132587611028762</v>
      </c>
      <c r="K136">
        <f t="shared" si="11"/>
        <v>7.7185146862428639E-2</v>
      </c>
      <c r="L136" t="str">
        <f t="shared" si="12"/>
        <v>NO</v>
      </c>
      <c r="M136" t="str">
        <f t="shared" si="13"/>
        <v>NO</v>
      </c>
    </row>
    <row r="137" spans="1:18" x14ac:dyDescent="0.25">
      <c r="A137">
        <v>136</v>
      </c>
      <c r="B137" t="s">
        <v>9</v>
      </c>
      <c r="C137">
        <v>318242.84000000003</v>
      </c>
      <c r="D137" t="s">
        <v>10</v>
      </c>
      <c r="E137" t="s">
        <v>11</v>
      </c>
      <c r="F137" t="s">
        <v>12</v>
      </c>
      <c r="G137" t="s">
        <v>13</v>
      </c>
      <c r="H137" t="s">
        <v>13</v>
      </c>
      <c r="I137">
        <v>59</v>
      </c>
      <c r="J137">
        <f t="shared" si="10"/>
        <v>-0.41836059274080206</v>
      </c>
      <c r="K137">
        <f t="shared" si="11"/>
        <v>1.2063904280966287</v>
      </c>
      <c r="L137" t="str">
        <f t="shared" si="12"/>
        <v>NO</v>
      </c>
      <c r="M137" t="str">
        <f t="shared" si="13"/>
        <v>NO</v>
      </c>
    </row>
    <row r="138" spans="1:18" x14ac:dyDescent="0.25">
      <c r="A138">
        <v>137</v>
      </c>
      <c r="B138" t="s">
        <v>9</v>
      </c>
      <c r="C138">
        <v>1411134.97</v>
      </c>
      <c r="D138" t="s">
        <v>10</v>
      </c>
      <c r="E138" t="s">
        <v>16</v>
      </c>
      <c r="F138" t="s">
        <v>12</v>
      </c>
      <c r="G138" t="s">
        <v>13</v>
      </c>
      <c r="H138" t="s">
        <v>13</v>
      </c>
      <c r="I138">
        <v>31</v>
      </c>
      <c r="J138">
        <f t="shared" si="10"/>
        <v>0.92922124615573487</v>
      </c>
      <c r="K138">
        <f t="shared" si="11"/>
        <v>-0.7697188140632214</v>
      </c>
      <c r="L138" t="str">
        <f t="shared" si="12"/>
        <v>NO</v>
      </c>
      <c r="M138" t="str">
        <f t="shared" si="13"/>
        <v>NO</v>
      </c>
    </row>
    <row r="139" spans="1:18" x14ac:dyDescent="0.25">
      <c r="A139">
        <v>138</v>
      </c>
      <c r="B139" t="s">
        <v>15</v>
      </c>
      <c r="C139">
        <v>402904</v>
      </c>
      <c r="D139" t="s">
        <v>20</v>
      </c>
      <c r="E139" t="s">
        <v>16</v>
      </c>
      <c r="F139" t="s">
        <v>12</v>
      </c>
      <c r="G139" t="s">
        <v>12</v>
      </c>
      <c r="H139" t="s">
        <v>13</v>
      </c>
      <c r="I139">
        <v>24</v>
      </c>
      <c r="J139">
        <f t="shared" si="10"/>
        <v>-0.31396983125191302</v>
      </c>
      <c r="K139">
        <f t="shared" si="11"/>
        <v>-1.263746124603184</v>
      </c>
      <c r="L139" t="str">
        <f t="shared" si="12"/>
        <v>NO</v>
      </c>
      <c r="M139" t="str">
        <f t="shared" si="13"/>
        <v>NO</v>
      </c>
    </row>
    <row r="140" spans="1:18" x14ac:dyDescent="0.25">
      <c r="A140">
        <v>139</v>
      </c>
      <c r="B140" t="s">
        <v>9</v>
      </c>
      <c r="C140">
        <v>356903.88</v>
      </c>
      <c r="D140" t="s">
        <v>10</v>
      </c>
      <c r="E140" t="s">
        <v>16</v>
      </c>
      <c r="F140" t="s">
        <v>12</v>
      </c>
      <c r="G140" t="s">
        <v>13</v>
      </c>
      <c r="H140" t="s">
        <v>13</v>
      </c>
      <c r="I140">
        <v>43</v>
      </c>
      <c r="J140">
        <f t="shared" si="10"/>
        <v>-0.37068990873939694</v>
      </c>
      <c r="K140">
        <f t="shared" si="11"/>
        <v>7.7185146862428639E-2</v>
      </c>
      <c r="L140" t="str">
        <f t="shared" si="12"/>
        <v>NO</v>
      </c>
      <c r="M140" t="str">
        <f t="shared" si="13"/>
        <v>NO</v>
      </c>
    </row>
    <row r="141" spans="1:18" x14ac:dyDescent="0.25">
      <c r="A141">
        <v>140</v>
      </c>
      <c r="B141" t="s">
        <v>9</v>
      </c>
      <c r="C141">
        <v>278035</v>
      </c>
      <c r="D141" t="s">
        <v>17</v>
      </c>
      <c r="E141" t="s">
        <v>16</v>
      </c>
      <c r="F141" t="s">
        <v>12</v>
      </c>
      <c r="G141" t="s">
        <v>13</v>
      </c>
      <c r="H141" t="s">
        <v>13</v>
      </c>
      <c r="I141">
        <v>41</v>
      </c>
      <c r="J141">
        <f t="shared" si="10"/>
        <v>-0.46793854602449692</v>
      </c>
      <c r="K141">
        <f t="shared" si="11"/>
        <v>-6.3965513291846368E-2</v>
      </c>
      <c r="L141" t="str">
        <f t="shared" si="12"/>
        <v>NO</v>
      </c>
      <c r="M141" t="str">
        <f t="shared" si="13"/>
        <v>NO</v>
      </c>
    </row>
    <row r="142" spans="1:18" x14ac:dyDescent="0.25">
      <c r="A142">
        <v>141</v>
      </c>
      <c r="B142" t="s">
        <v>15</v>
      </c>
      <c r="C142">
        <v>297046</v>
      </c>
      <c r="D142" t="s">
        <v>18</v>
      </c>
      <c r="E142" t="s">
        <v>16</v>
      </c>
      <c r="F142" t="s">
        <v>12</v>
      </c>
      <c r="G142" t="s">
        <v>13</v>
      </c>
      <c r="H142" t="s">
        <v>13</v>
      </c>
      <c r="I142">
        <v>65</v>
      </c>
      <c r="J142">
        <f t="shared" si="10"/>
        <v>-0.44449718558642509</v>
      </c>
      <c r="K142">
        <f t="shared" si="11"/>
        <v>1.6298424085594538</v>
      </c>
      <c r="L142" t="str">
        <f t="shared" si="12"/>
        <v>NO</v>
      </c>
      <c r="M142" t="str">
        <f t="shared" si="13"/>
        <v>NO</v>
      </c>
    </row>
    <row r="143" spans="1:18" x14ac:dyDescent="0.25">
      <c r="A143">
        <v>142</v>
      </c>
      <c r="B143" t="s">
        <v>15</v>
      </c>
      <c r="C143">
        <v>400000</v>
      </c>
      <c r="D143" t="s">
        <v>10</v>
      </c>
      <c r="E143" t="s">
        <v>16</v>
      </c>
      <c r="F143" t="s">
        <v>12</v>
      </c>
      <c r="G143" t="s">
        <v>13</v>
      </c>
      <c r="H143" t="s">
        <v>13</v>
      </c>
      <c r="I143">
        <v>46</v>
      </c>
      <c r="J143">
        <f t="shared" si="10"/>
        <v>-0.31755058506350425</v>
      </c>
      <c r="K143">
        <f t="shared" si="11"/>
        <v>0.28891113709384114</v>
      </c>
      <c r="L143" t="str">
        <f t="shared" si="12"/>
        <v>NO</v>
      </c>
      <c r="M143" t="str">
        <f t="shared" si="13"/>
        <v>NO</v>
      </c>
    </row>
    <row r="144" spans="1:18" x14ac:dyDescent="0.25">
      <c r="A144">
        <v>143</v>
      </c>
      <c r="B144" t="s">
        <v>15</v>
      </c>
      <c r="C144">
        <v>497114.36</v>
      </c>
      <c r="D144" t="s">
        <v>10</v>
      </c>
      <c r="E144" t="s">
        <v>11</v>
      </c>
      <c r="F144" t="s">
        <v>12</v>
      </c>
      <c r="G144" t="s">
        <v>13</v>
      </c>
      <c r="H144" t="s">
        <v>13</v>
      </c>
      <c r="I144">
        <v>28</v>
      </c>
      <c r="J144">
        <f t="shared" si="10"/>
        <v>-0.19780450561094173</v>
      </c>
      <c r="K144">
        <f t="shared" si="11"/>
        <v>-0.98144480429463388</v>
      </c>
      <c r="L144" t="str">
        <f t="shared" si="12"/>
        <v>NO</v>
      </c>
      <c r="M144" t="str">
        <f t="shared" si="13"/>
        <v>NO</v>
      </c>
    </row>
    <row r="145" spans="1:18" x14ac:dyDescent="0.25">
      <c r="A145">
        <v>144</v>
      </c>
      <c r="B145" t="s">
        <v>9</v>
      </c>
      <c r="C145">
        <v>270074</v>
      </c>
      <c r="D145" t="s">
        <v>10</v>
      </c>
      <c r="E145" t="s">
        <v>16</v>
      </c>
      <c r="F145" t="s">
        <v>12</v>
      </c>
      <c r="G145" t="s">
        <v>13</v>
      </c>
      <c r="H145" t="s">
        <v>12</v>
      </c>
      <c r="I145">
        <v>60</v>
      </c>
      <c r="J145">
        <f t="shared" si="10"/>
        <v>-0.47775479295771928</v>
      </c>
      <c r="K145">
        <f t="shared" si="11"/>
        <v>1.2769657581737661</v>
      </c>
      <c r="L145" t="str">
        <f t="shared" si="12"/>
        <v>NO</v>
      </c>
      <c r="M145" t="str">
        <f t="shared" si="13"/>
        <v>NO</v>
      </c>
    </row>
    <row r="146" spans="1:18" x14ac:dyDescent="0.25">
      <c r="A146">
        <v>145</v>
      </c>
      <c r="B146" t="s">
        <v>9</v>
      </c>
      <c r="C146">
        <v>680668.64</v>
      </c>
      <c r="D146" t="s">
        <v>10</v>
      </c>
      <c r="E146" t="s">
        <v>16</v>
      </c>
      <c r="F146" t="s">
        <v>12</v>
      </c>
      <c r="G146" t="s">
        <v>13</v>
      </c>
      <c r="H146" t="s">
        <v>13</v>
      </c>
      <c r="I146">
        <v>37</v>
      </c>
      <c r="J146">
        <f t="shared" si="10"/>
        <v>2.8525621022626294E-2</v>
      </c>
      <c r="K146">
        <f t="shared" si="11"/>
        <v>-0.3462668336003964</v>
      </c>
      <c r="L146" t="str">
        <f t="shared" si="12"/>
        <v>NO</v>
      </c>
      <c r="M146" t="str">
        <f t="shared" si="13"/>
        <v>NO</v>
      </c>
    </row>
    <row r="147" spans="1:18" x14ac:dyDescent="0.25">
      <c r="A147">
        <v>146</v>
      </c>
      <c r="B147" t="s">
        <v>15</v>
      </c>
      <c r="C147">
        <v>148500</v>
      </c>
      <c r="D147" t="s">
        <v>10</v>
      </c>
      <c r="E147" t="s">
        <v>16</v>
      </c>
      <c r="F147" t="s">
        <v>12</v>
      </c>
      <c r="G147" t="s">
        <v>13</v>
      </c>
      <c r="H147" t="s">
        <v>13</v>
      </c>
      <c r="I147">
        <v>50</v>
      </c>
      <c r="J147">
        <f t="shared" si="10"/>
        <v>-0.6276606345177711</v>
      </c>
      <c r="K147">
        <f t="shared" si="11"/>
        <v>0.57121245740239113</v>
      </c>
      <c r="L147" t="str">
        <f t="shared" si="12"/>
        <v>NO</v>
      </c>
      <c r="M147" t="str">
        <f t="shared" si="13"/>
        <v>NO</v>
      </c>
    </row>
    <row r="148" spans="1:18" x14ac:dyDescent="0.25">
      <c r="A148">
        <v>147</v>
      </c>
      <c r="B148" t="s">
        <v>15</v>
      </c>
      <c r="C148">
        <v>372323</v>
      </c>
      <c r="D148" t="s">
        <v>10</v>
      </c>
      <c r="E148" t="s">
        <v>11</v>
      </c>
      <c r="F148" t="s">
        <v>12</v>
      </c>
      <c r="G148" t="s">
        <v>13</v>
      </c>
      <c r="H148" t="s">
        <v>13</v>
      </c>
      <c r="I148">
        <v>29</v>
      </c>
      <c r="J148">
        <f t="shared" si="10"/>
        <v>-0.35167748700682727</v>
      </c>
      <c r="K148">
        <f t="shared" si="11"/>
        <v>-0.91086947421749642</v>
      </c>
      <c r="L148" t="str">
        <f t="shared" si="12"/>
        <v>NO</v>
      </c>
      <c r="M148" t="str">
        <f t="shared" si="13"/>
        <v>NO</v>
      </c>
    </row>
    <row r="149" spans="1:18" x14ac:dyDescent="0.25">
      <c r="A149">
        <v>148</v>
      </c>
      <c r="B149" t="s">
        <v>15</v>
      </c>
      <c r="C149">
        <v>1069289.8</v>
      </c>
      <c r="D149" t="s">
        <v>14</v>
      </c>
      <c r="E149" t="s">
        <v>11</v>
      </c>
      <c r="F149" t="s">
        <v>12</v>
      </c>
      <c r="G149" t="s">
        <v>13</v>
      </c>
      <c r="H149" t="s">
        <v>13</v>
      </c>
      <c r="I149">
        <v>86</v>
      </c>
      <c r="J149">
        <f t="shared" si="10"/>
        <v>0.50771181246029851</v>
      </c>
      <c r="K149">
        <f t="shared" si="11"/>
        <v>3.1119243401793413</v>
      </c>
      <c r="L149" t="str">
        <f t="shared" si="12"/>
        <v>NO</v>
      </c>
      <c r="M149" t="str">
        <f t="shared" si="13"/>
        <v>SI</v>
      </c>
    </row>
    <row r="150" spans="1:18" x14ac:dyDescent="0.25">
      <c r="A150">
        <v>149</v>
      </c>
      <c r="B150" t="s">
        <v>15</v>
      </c>
      <c r="C150">
        <v>258000</v>
      </c>
      <c r="D150" t="s">
        <v>10</v>
      </c>
      <c r="E150" t="s">
        <v>16</v>
      </c>
      <c r="F150" t="s">
        <v>12</v>
      </c>
      <c r="G150" t="s">
        <v>13</v>
      </c>
      <c r="H150" t="s">
        <v>13</v>
      </c>
      <c r="I150">
        <v>30</v>
      </c>
      <c r="J150">
        <f t="shared" si="10"/>
        <v>-0.49264254141541636</v>
      </c>
      <c r="K150">
        <f t="shared" si="11"/>
        <v>-0.84029414414035897</v>
      </c>
      <c r="L150" t="str">
        <f t="shared" si="12"/>
        <v>NO</v>
      </c>
      <c r="M150" t="str">
        <f t="shared" si="13"/>
        <v>NO</v>
      </c>
    </row>
    <row r="151" spans="1:18" x14ac:dyDescent="0.25">
      <c r="A151">
        <v>150</v>
      </c>
      <c r="B151" t="s">
        <v>15</v>
      </c>
      <c r="C151">
        <v>304345</v>
      </c>
      <c r="D151" t="s">
        <v>17</v>
      </c>
      <c r="E151" t="s">
        <v>16</v>
      </c>
      <c r="F151" t="s">
        <v>12</v>
      </c>
      <c r="G151" t="s">
        <v>13</v>
      </c>
      <c r="H151" t="s">
        <v>13</v>
      </c>
      <c r="I151">
        <v>50</v>
      </c>
      <c r="J151">
        <f t="shared" si="10"/>
        <v>-0.4354972124215476</v>
      </c>
      <c r="K151">
        <f t="shared" si="11"/>
        <v>0.57121245740239113</v>
      </c>
      <c r="L151" t="str">
        <f t="shared" si="12"/>
        <v>NO</v>
      </c>
      <c r="M151" t="str">
        <f t="shared" si="13"/>
        <v>NO</v>
      </c>
      <c r="Q151" t="s">
        <v>4</v>
      </c>
      <c r="R151" t="s">
        <v>52</v>
      </c>
    </row>
    <row r="152" spans="1:18" x14ac:dyDescent="0.25">
      <c r="A152">
        <v>151</v>
      </c>
      <c r="B152" t="s">
        <v>15</v>
      </c>
      <c r="C152">
        <v>299647</v>
      </c>
      <c r="E152" t="s">
        <v>16</v>
      </c>
      <c r="F152" t="s">
        <v>12</v>
      </c>
      <c r="G152" t="s">
        <v>13</v>
      </c>
      <c r="H152" t="s">
        <v>13</v>
      </c>
      <c r="I152">
        <v>40</v>
      </c>
      <c r="J152">
        <f t="shared" si="10"/>
        <v>-0.44129004348451434</v>
      </c>
      <c r="K152">
        <f t="shared" si="11"/>
        <v>-0.13454084336898386</v>
      </c>
      <c r="L152" t="str">
        <f t="shared" si="12"/>
        <v>NO</v>
      </c>
      <c r="M152" t="str">
        <f t="shared" si="13"/>
        <v>NO</v>
      </c>
      <c r="Q152" t="s">
        <v>11</v>
      </c>
      <c r="R152">
        <f>COUNTIFS(Imputacion!E2:E5001, "SECTOR PUBLICO",Imputacion!H2:H5001,"SI")/5000*100</f>
        <v>3.32</v>
      </c>
    </row>
    <row r="153" spans="1:18" x14ac:dyDescent="0.25">
      <c r="A153">
        <v>152</v>
      </c>
      <c r="B153" t="s">
        <v>9</v>
      </c>
      <c r="C153">
        <v>253472</v>
      </c>
      <c r="D153" t="s">
        <v>10</v>
      </c>
      <c r="E153" t="s">
        <v>16</v>
      </c>
      <c r="F153" t="s">
        <v>12</v>
      </c>
      <c r="G153" t="s">
        <v>12</v>
      </c>
      <c r="H153" t="s">
        <v>13</v>
      </c>
      <c r="I153">
        <v>21</v>
      </c>
      <c r="J153">
        <f t="shared" si="10"/>
        <v>-0.49822575534753932</v>
      </c>
      <c r="K153">
        <f t="shared" si="11"/>
        <v>-1.4754721148345964</v>
      </c>
      <c r="L153" t="str">
        <f t="shared" si="12"/>
        <v>NO</v>
      </c>
      <c r="M153" t="str">
        <f t="shared" si="13"/>
        <v>NO</v>
      </c>
      <c r="Q153" t="s">
        <v>16</v>
      </c>
      <c r="R153">
        <f>COUNTIFS(Imputacion!E2:E5001, "SECTOR PRIVADO",Imputacion!H2:H5001,"SI")/5000*100</f>
        <v>14.08</v>
      </c>
    </row>
    <row r="154" spans="1:18" x14ac:dyDescent="0.25">
      <c r="A154">
        <v>153</v>
      </c>
      <c r="B154" t="s">
        <v>9</v>
      </c>
      <c r="C154">
        <v>851079</v>
      </c>
      <c r="D154" t="s">
        <v>10</v>
      </c>
      <c r="E154" t="s">
        <v>16</v>
      </c>
      <c r="F154" t="s">
        <v>12</v>
      </c>
      <c r="G154" t="s">
        <v>13</v>
      </c>
      <c r="H154" t="s">
        <v>13</v>
      </c>
      <c r="I154">
        <v>58</v>
      </c>
      <c r="J154">
        <f t="shared" si="10"/>
        <v>0.23864874295948282</v>
      </c>
      <c r="K154">
        <f t="shared" si="11"/>
        <v>1.1358150980194912</v>
      </c>
      <c r="L154" t="str">
        <f t="shared" si="12"/>
        <v>NO</v>
      </c>
      <c r="M154" t="str">
        <f t="shared" si="13"/>
        <v>NO</v>
      </c>
    </row>
    <row r="155" spans="1:18" x14ac:dyDescent="0.25">
      <c r="A155">
        <v>154</v>
      </c>
      <c r="B155" t="s">
        <v>15</v>
      </c>
      <c r="C155">
        <v>353911.5</v>
      </c>
      <c r="D155" t="s">
        <v>10</v>
      </c>
      <c r="E155" t="s">
        <v>11</v>
      </c>
      <c r="F155" t="s">
        <v>12</v>
      </c>
      <c r="G155" t="s">
        <v>13</v>
      </c>
      <c r="H155" t="s">
        <v>13</v>
      </c>
      <c r="I155">
        <v>41</v>
      </c>
      <c r="J155">
        <f t="shared" si="10"/>
        <v>-0.37437963879818803</v>
      </c>
      <c r="K155">
        <f t="shared" si="11"/>
        <v>-6.3965513291846368E-2</v>
      </c>
      <c r="L155" t="str">
        <f t="shared" si="12"/>
        <v>NO</v>
      </c>
      <c r="M155" t="str">
        <f t="shared" si="13"/>
        <v>NO</v>
      </c>
    </row>
    <row r="156" spans="1:18" x14ac:dyDescent="0.25">
      <c r="A156">
        <v>155</v>
      </c>
      <c r="B156" t="s">
        <v>15</v>
      </c>
      <c r="C156">
        <v>513465</v>
      </c>
      <c r="D156" t="s">
        <v>10</v>
      </c>
      <c r="E156" t="s">
        <v>16</v>
      </c>
      <c r="F156" t="s">
        <v>12</v>
      </c>
      <c r="G156" t="s">
        <v>13</v>
      </c>
      <c r="H156" t="s">
        <v>13</v>
      </c>
      <c r="I156">
        <v>49</v>
      </c>
      <c r="J156">
        <f t="shared" si="10"/>
        <v>-0.17764348064470348</v>
      </c>
      <c r="K156">
        <f t="shared" si="11"/>
        <v>0.50063712732525367</v>
      </c>
      <c r="L156" t="str">
        <f t="shared" si="12"/>
        <v>NO</v>
      </c>
      <c r="M156" t="str">
        <f t="shared" si="13"/>
        <v>NO</v>
      </c>
    </row>
    <row r="157" spans="1:18" x14ac:dyDescent="0.25">
      <c r="A157">
        <v>156</v>
      </c>
      <c r="B157" t="s">
        <v>9</v>
      </c>
      <c r="C157">
        <v>300018</v>
      </c>
      <c r="D157" t="s">
        <v>17</v>
      </c>
      <c r="E157" t="s">
        <v>16</v>
      </c>
      <c r="F157" t="s">
        <v>12</v>
      </c>
      <c r="G157" t="s">
        <v>13</v>
      </c>
      <c r="H157" t="s">
        <v>13</v>
      </c>
      <c r="I157">
        <v>57</v>
      </c>
      <c r="J157">
        <f t="shared" si="10"/>
        <v>-0.44083258492249633</v>
      </c>
      <c r="K157">
        <f t="shared" si="11"/>
        <v>1.0652397679423538</v>
      </c>
      <c r="L157" t="str">
        <f t="shared" si="12"/>
        <v>NO</v>
      </c>
      <c r="M157" t="str">
        <f t="shared" si="13"/>
        <v>NO</v>
      </c>
    </row>
    <row r="158" spans="1:18" x14ac:dyDescent="0.25">
      <c r="A158">
        <v>157</v>
      </c>
      <c r="B158" t="s">
        <v>9</v>
      </c>
      <c r="C158">
        <v>659491.07999999996</v>
      </c>
      <c r="D158" t="s">
        <v>10</v>
      </c>
      <c r="E158" t="s">
        <v>16</v>
      </c>
      <c r="F158" t="s">
        <v>12</v>
      </c>
      <c r="G158" t="s">
        <v>13</v>
      </c>
      <c r="H158" t="s">
        <v>13</v>
      </c>
      <c r="I158">
        <v>27</v>
      </c>
      <c r="J158">
        <f t="shared" si="10"/>
        <v>2.4128012257248186E-3</v>
      </c>
      <c r="K158">
        <f t="shared" si="11"/>
        <v>-1.0520201343717714</v>
      </c>
      <c r="L158" t="str">
        <f t="shared" si="12"/>
        <v>NO</v>
      </c>
      <c r="M158" t="str">
        <f t="shared" si="13"/>
        <v>NO</v>
      </c>
    </row>
    <row r="159" spans="1:18" x14ac:dyDescent="0.25">
      <c r="A159">
        <v>158</v>
      </c>
      <c r="B159" t="s">
        <v>9</v>
      </c>
      <c r="C159">
        <v>356000</v>
      </c>
      <c r="D159" t="s">
        <v>10</v>
      </c>
      <c r="E159" t="s">
        <v>16</v>
      </c>
      <c r="F159" t="s">
        <v>12</v>
      </c>
      <c r="G159" t="s">
        <v>13</v>
      </c>
      <c r="H159" t="s">
        <v>12</v>
      </c>
      <c r="I159">
        <v>56</v>
      </c>
      <c r="J159">
        <f t="shared" si="10"/>
        <v>-0.37180443069367419</v>
      </c>
      <c r="K159">
        <f t="shared" si="11"/>
        <v>0.99466443786521619</v>
      </c>
      <c r="L159" t="str">
        <f t="shared" si="12"/>
        <v>NO</v>
      </c>
      <c r="M159" t="str">
        <f t="shared" si="13"/>
        <v>NO</v>
      </c>
    </row>
    <row r="160" spans="1:18" x14ac:dyDescent="0.25">
      <c r="A160">
        <v>159</v>
      </c>
      <c r="B160" t="s">
        <v>9</v>
      </c>
      <c r="C160">
        <v>315941</v>
      </c>
      <c r="D160" t="s">
        <v>10</v>
      </c>
      <c r="E160" t="s">
        <v>16</v>
      </c>
      <c r="F160" t="s">
        <v>12</v>
      </c>
      <c r="G160" t="s">
        <v>12</v>
      </c>
      <c r="H160" t="s">
        <v>13</v>
      </c>
      <c r="I160">
        <v>52</v>
      </c>
      <c r="J160">
        <f t="shared" si="10"/>
        <v>-0.4211988580141055</v>
      </c>
      <c r="K160">
        <f t="shared" si="11"/>
        <v>0.71236311755666615</v>
      </c>
      <c r="L160" t="str">
        <f t="shared" si="12"/>
        <v>NO</v>
      </c>
      <c r="M160" t="str">
        <f t="shared" si="13"/>
        <v>NO</v>
      </c>
    </row>
    <row r="161" spans="1:18" x14ac:dyDescent="0.25">
      <c r="A161">
        <v>160</v>
      </c>
      <c r="B161" t="s">
        <v>9</v>
      </c>
      <c r="C161">
        <v>427506.38</v>
      </c>
      <c r="D161" t="s">
        <v>19</v>
      </c>
      <c r="E161" t="s">
        <v>16</v>
      </c>
      <c r="F161" t="s">
        <v>12</v>
      </c>
      <c r="G161" t="s">
        <v>13</v>
      </c>
      <c r="H161" t="s">
        <v>13</v>
      </c>
      <c r="I161">
        <v>28</v>
      </c>
      <c r="J161">
        <f t="shared" si="10"/>
        <v>-0.28363406473703162</v>
      </c>
      <c r="K161">
        <f t="shared" si="11"/>
        <v>-0.98144480429463388</v>
      </c>
      <c r="L161" t="str">
        <f t="shared" si="12"/>
        <v>NO</v>
      </c>
      <c r="M161" t="str">
        <f t="shared" si="13"/>
        <v>NO</v>
      </c>
    </row>
    <row r="162" spans="1:18" x14ac:dyDescent="0.25">
      <c r="A162">
        <v>161</v>
      </c>
      <c r="B162" t="s">
        <v>9</v>
      </c>
      <c r="C162">
        <v>299441</v>
      </c>
      <c r="D162" t="s">
        <v>18</v>
      </c>
      <c r="E162" t="s">
        <v>16</v>
      </c>
      <c r="F162" t="s">
        <v>12</v>
      </c>
      <c r="G162" t="s">
        <v>13</v>
      </c>
      <c r="H162" t="s">
        <v>13</v>
      </c>
      <c r="I162">
        <v>54</v>
      </c>
      <c r="J162">
        <f t="shared" si="10"/>
        <v>-0.44154405012541925</v>
      </c>
      <c r="K162">
        <f t="shared" si="11"/>
        <v>0.85351377771094117</v>
      </c>
      <c r="L162" t="str">
        <f t="shared" si="12"/>
        <v>NO</v>
      </c>
      <c r="M162" t="str">
        <f t="shared" si="13"/>
        <v>NO</v>
      </c>
    </row>
    <row r="163" spans="1:18" x14ac:dyDescent="0.25">
      <c r="A163">
        <v>162</v>
      </c>
      <c r="B163" t="s">
        <v>9</v>
      </c>
      <c r="C163">
        <v>360458</v>
      </c>
      <c r="D163" t="s">
        <v>10</v>
      </c>
      <c r="E163" t="s">
        <v>11</v>
      </c>
      <c r="F163" t="s">
        <v>12</v>
      </c>
      <c r="G163" t="s">
        <v>13</v>
      </c>
      <c r="H163" t="s">
        <v>13</v>
      </c>
      <c r="I163">
        <v>30</v>
      </c>
      <c r="J163">
        <f t="shared" si="10"/>
        <v>-0.36630752969778108</v>
      </c>
      <c r="K163">
        <f t="shared" si="11"/>
        <v>-0.84029414414035897</v>
      </c>
      <c r="L163" t="str">
        <f t="shared" si="12"/>
        <v>NO</v>
      </c>
      <c r="M163" t="str">
        <f t="shared" si="13"/>
        <v>NO</v>
      </c>
    </row>
    <row r="164" spans="1:18" x14ac:dyDescent="0.25">
      <c r="A164">
        <v>163</v>
      </c>
      <c r="B164" t="s">
        <v>9</v>
      </c>
      <c r="C164">
        <v>297050</v>
      </c>
      <c r="D164" t="s">
        <v>18</v>
      </c>
      <c r="E164" t="s">
        <v>16</v>
      </c>
      <c r="F164" t="s">
        <v>12</v>
      </c>
      <c r="G164" t="s">
        <v>13</v>
      </c>
      <c r="H164" t="s">
        <v>13</v>
      </c>
      <c r="I164">
        <v>46</v>
      </c>
      <c r="J164">
        <f t="shared" si="10"/>
        <v>-0.44449225341864051</v>
      </c>
      <c r="K164">
        <f t="shared" si="11"/>
        <v>0.28891113709384114</v>
      </c>
      <c r="L164" t="str">
        <f t="shared" si="12"/>
        <v>NO</v>
      </c>
      <c r="M164" t="str">
        <f t="shared" si="13"/>
        <v>NO</v>
      </c>
    </row>
    <row r="165" spans="1:18" x14ac:dyDescent="0.25">
      <c r="A165">
        <v>164</v>
      </c>
      <c r="B165" t="s">
        <v>9</v>
      </c>
      <c r="C165">
        <v>338659.6</v>
      </c>
      <c r="D165" t="s">
        <v>10</v>
      </c>
      <c r="E165" t="s">
        <v>16</v>
      </c>
      <c r="F165" t="s">
        <v>12</v>
      </c>
      <c r="G165" t="s">
        <v>12</v>
      </c>
      <c r="H165" t="s">
        <v>13</v>
      </c>
      <c r="I165">
        <v>33</v>
      </c>
      <c r="J165">
        <f t="shared" si="10"/>
        <v>-0.39318587125652421</v>
      </c>
      <c r="K165">
        <f t="shared" si="11"/>
        <v>-0.62856815390894638</v>
      </c>
      <c r="L165" t="str">
        <f t="shared" si="12"/>
        <v>NO</v>
      </c>
      <c r="M165" t="str">
        <f t="shared" si="13"/>
        <v>NO</v>
      </c>
    </row>
    <row r="166" spans="1:18" x14ac:dyDescent="0.25">
      <c r="A166">
        <v>165</v>
      </c>
      <c r="B166" t="s">
        <v>9</v>
      </c>
      <c r="C166">
        <v>4605901.54</v>
      </c>
      <c r="D166" t="s">
        <v>10</v>
      </c>
      <c r="E166" t="s">
        <v>11</v>
      </c>
      <c r="F166" t="s">
        <v>12</v>
      </c>
      <c r="G166" t="s">
        <v>13</v>
      </c>
      <c r="H166" t="s">
        <v>13</v>
      </c>
      <c r="I166">
        <v>68</v>
      </c>
      <c r="J166">
        <f t="shared" si="10"/>
        <v>4.8685024350922701</v>
      </c>
      <c r="K166">
        <f t="shared" si="11"/>
        <v>1.8415683987908662</v>
      </c>
      <c r="L166" t="str">
        <f t="shared" si="12"/>
        <v>SI</v>
      </c>
      <c r="M166" t="str">
        <f t="shared" si="13"/>
        <v>NO</v>
      </c>
    </row>
    <row r="167" spans="1:18" x14ac:dyDescent="0.25">
      <c r="A167">
        <v>166</v>
      </c>
      <c r="B167" t="s">
        <v>9</v>
      </c>
      <c r="C167">
        <v>299647</v>
      </c>
      <c r="D167" t="s">
        <v>17</v>
      </c>
      <c r="E167" t="s">
        <v>16</v>
      </c>
      <c r="F167" t="s">
        <v>12</v>
      </c>
      <c r="G167" t="s">
        <v>13</v>
      </c>
      <c r="H167" t="s">
        <v>13</v>
      </c>
      <c r="I167">
        <v>68</v>
      </c>
      <c r="J167">
        <f t="shared" si="10"/>
        <v>-0.44129004348451434</v>
      </c>
      <c r="K167">
        <f t="shared" si="11"/>
        <v>1.8415683987908662</v>
      </c>
      <c r="L167" t="str">
        <f t="shared" si="12"/>
        <v>NO</v>
      </c>
      <c r="M167" t="str">
        <f t="shared" si="13"/>
        <v>NO</v>
      </c>
    </row>
    <row r="168" spans="1:18" x14ac:dyDescent="0.25">
      <c r="A168">
        <v>167</v>
      </c>
      <c r="B168" t="s">
        <v>15</v>
      </c>
      <c r="C168">
        <v>111053</v>
      </c>
      <c r="D168" t="s">
        <v>10</v>
      </c>
      <c r="E168" t="s">
        <v>16</v>
      </c>
      <c r="F168" t="s">
        <v>12</v>
      </c>
      <c r="G168" t="s">
        <v>13</v>
      </c>
      <c r="H168" t="s">
        <v>13</v>
      </c>
      <c r="I168">
        <v>54</v>
      </c>
      <c r="J168">
        <f t="shared" si="10"/>
        <v>-0.67383435627488419</v>
      </c>
      <c r="K168">
        <f t="shared" si="11"/>
        <v>0.85351377771094117</v>
      </c>
      <c r="L168" t="str">
        <f t="shared" si="12"/>
        <v>NO</v>
      </c>
      <c r="M168" t="str">
        <f t="shared" si="13"/>
        <v>NO</v>
      </c>
    </row>
    <row r="169" spans="1:18" x14ac:dyDescent="0.25">
      <c r="A169">
        <v>168</v>
      </c>
      <c r="B169" t="s">
        <v>9</v>
      </c>
      <c r="C169">
        <v>371304</v>
      </c>
      <c r="D169" t="s">
        <v>18</v>
      </c>
      <c r="E169" t="s">
        <v>16</v>
      </c>
      <c r="F169" t="s">
        <v>12</v>
      </c>
      <c r="G169" t="s">
        <v>13</v>
      </c>
      <c r="H169" t="s">
        <v>12</v>
      </c>
      <c r="I169">
        <v>46</v>
      </c>
      <c r="J169">
        <f t="shared" si="10"/>
        <v>-0.35293395674994416</v>
      </c>
      <c r="K169">
        <f t="shared" si="11"/>
        <v>0.28891113709384114</v>
      </c>
      <c r="L169" t="str">
        <f t="shared" si="12"/>
        <v>NO</v>
      </c>
      <c r="M169" t="str">
        <f t="shared" si="13"/>
        <v>NO</v>
      </c>
    </row>
    <row r="170" spans="1:18" x14ac:dyDescent="0.25">
      <c r="A170">
        <v>169</v>
      </c>
      <c r="B170" t="s">
        <v>15</v>
      </c>
      <c r="C170">
        <v>672365.54</v>
      </c>
      <c r="D170" t="s">
        <v>10</v>
      </c>
      <c r="E170" t="s">
        <v>16</v>
      </c>
      <c r="F170" t="s">
        <v>12</v>
      </c>
      <c r="G170" t="s">
        <v>13</v>
      </c>
      <c r="H170" t="s">
        <v>13</v>
      </c>
      <c r="I170">
        <v>38</v>
      </c>
      <c r="J170">
        <f t="shared" si="10"/>
        <v>1.8287550439629412E-2</v>
      </c>
      <c r="K170">
        <f t="shared" si="11"/>
        <v>-0.27569150352325889</v>
      </c>
      <c r="L170" t="str">
        <f t="shared" si="12"/>
        <v>NO</v>
      </c>
      <c r="M170" t="str">
        <f t="shared" si="13"/>
        <v>NO</v>
      </c>
    </row>
    <row r="171" spans="1:18" x14ac:dyDescent="0.25">
      <c r="A171">
        <v>170</v>
      </c>
      <c r="B171" t="s">
        <v>9</v>
      </c>
      <c r="C171">
        <v>475269</v>
      </c>
      <c r="D171" t="s">
        <v>18</v>
      </c>
      <c r="E171" t="s">
        <v>16</v>
      </c>
      <c r="F171" t="s">
        <v>12</v>
      </c>
      <c r="G171" t="s">
        <v>13</v>
      </c>
      <c r="H171" t="s">
        <v>12</v>
      </c>
      <c r="I171">
        <v>63</v>
      </c>
      <c r="J171">
        <f t="shared" si="10"/>
        <v>-0.22474075081947556</v>
      </c>
      <c r="K171">
        <f t="shared" si="11"/>
        <v>1.4886917484051787</v>
      </c>
      <c r="L171" t="str">
        <f t="shared" si="12"/>
        <v>NO</v>
      </c>
      <c r="M171" t="str">
        <f t="shared" si="13"/>
        <v>NO</v>
      </c>
    </row>
    <row r="172" spans="1:18" x14ac:dyDescent="0.25">
      <c r="A172">
        <v>171</v>
      </c>
      <c r="B172" t="s">
        <v>9</v>
      </c>
      <c r="C172">
        <v>360420</v>
      </c>
      <c r="D172" t="s">
        <v>18</v>
      </c>
      <c r="E172" t="s">
        <v>16</v>
      </c>
      <c r="F172" t="s">
        <v>12</v>
      </c>
      <c r="G172" t="s">
        <v>13</v>
      </c>
      <c r="H172" t="s">
        <v>12</v>
      </c>
      <c r="I172">
        <v>33</v>
      </c>
      <c r="J172">
        <f t="shared" si="10"/>
        <v>-0.36635438529173436</v>
      </c>
      <c r="K172">
        <f t="shared" si="11"/>
        <v>-0.62856815390894638</v>
      </c>
      <c r="L172" t="str">
        <f t="shared" si="12"/>
        <v>NO</v>
      </c>
      <c r="M172" t="str">
        <f t="shared" si="13"/>
        <v>NO</v>
      </c>
    </row>
    <row r="173" spans="1:18" x14ac:dyDescent="0.25">
      <c r="A173">
        <v>172</v>
      </c>
      <c r="B173" t="s">
        <v>9</v>
      </c>
      <c r="C173">
        <v>278030</v>
      </c>
      <c r="D173" t="s">
        <v>19</v>
      </c>
      <c r="E173" t="s">
        <v>16</v>
      </c>
      <c r="F173" t="s">
        <v>12</v>
      </c>
      <c r="G173" t="s">
        <v>13</v>
      </c>
      <c r="H173" t="s">
        <v>13</v>
      </c>
      <c r="I173">
        <v>48</v>
      </c>
      <c r="J173">
        <f t="shared" si="10"/>
        <v>-0.46794471123422759</v>
      </c>
      <c r="K173">
        <f t="shared" si="11"/>
        <v>0.43006179724811616</v>
      </c>
      <c r="L173" t="str">
        <f t="shared" si="12"/>
        <v>NO</v>
      </c>
      <c r="M173" t="str">
        <f t="shared" si="13"/>
        <v>NO</v>
      </c>
    </row>
    <row r="174" spans="1:18" x14ac:dyDescent="0.25">
      <c r="A174">
        <v>173</v>
      </c>
      <c r="B174" t="s">
        <v>9</v>
      </c>
      <c r="C174">
        <v>472546.14</v>
      </c>
      <c r="D174" t="s">
        <v>10</v>
      </c>
      <c r="E174" t="s">
        <v>16</v>
      </c>
      <c r="F174" t="s">
        <v>12</v>
      </c>
      <c r="G174" t="s">
        <v>13</v>
      </c>
      <c r="H174" t="s">
        <v>13</v>
      </c>
      <c r="I174">
        <v>28</v>
      </c>
      <c r="J174">
        <f t="shared" si="10"/>
        <v>-0.22809815141294293</v>
      </c>
      <c r="K174">
        <f t="shared" si="11"/>
        <v>-0.98144480429463388</v>
      </c>
      <c r="L174" t="str">
        <f t="shared" si="12"/>
        <v>NO</v>
      </c>
      <c r="M174" t="str">
        <f t="shared" si="13"/>
        <v>NO</v>
      </c>
    </row>
    <row r="175" spans="1:18" x14ac:dyDescent="0.25">
      <c r="A175">
        <v>174</v>
      </c>
      <c r="B175" t="s">
        <v>9</v>
      </c>
      <c r="C175">
        <v>11102.62</v>
      </c>
      <c r="D175" t="s">
        <v>10</v>
      </c>
      <c r="E175" t="s">
        <v>16</v>
      </c>
      <c r="F175" t="s">
        <v>12</v>
      </c>
      <c r="G175" t="s">
        <v>13</v>
      </c>
      <c r="H175" t="s">
        <v>13</v>
      </c>
      <c r="I175">
        <v>23</v>
      </c>
      <c r="J175">
        <f t="shared" si="10"/>
        <v>-0.79707736734753931</v>
      </c>
      <c r="K175">
        <f t="shared" si="11"/>
        <v>-1.3343214546803215</v>
      </c>
      <c r="L175" t="str">
        <f t="shared" si="12"/>
        <v>NO</v>
      </c>
      <c r="M175" t="str">
        <f t="shared" si="13"/>
        <v>NO</v>
      </c>
      <c r="Q175" t="s">
        <v>5</v>
      </c>
      <c r="R175" t="s">
        <v>52</v>
      </c>
    </row>
    <row r="176" spans="1:18" x14ac:dyDescent="0.25">
      <c r="A176">
        <v>175</v>
      </c>
      <c r="B176" t="s">
        <v>15</v>
      </c>
      <c r="C176">
        <v>444259.2</v>
      </c>
      <c r="D176" t="s">
        <v>10</v>
      </c>
      <c r="E176" t="s">
        <v>16</v>
      </c>
      <c r="F176" t="s">
        <v>12</v>
      </c>
      <c r="G176" t="s">
        <v>13</v>
      </c>
      <c r="H176" t="s">
        <v>13</v>
      </c>
      <c r="I176">
        <v>28</v>
      </c>
      <c r="J176">
        <f t="shared" si="10"/>
        <v>-0.26297713496089475</v>
      </c>
      <c r="K176">
        <f t="shared" si="11"/>
        <v>-0.98144480429463388</v>
      </c>
      <c r="L176" t="str">
        <f t="shared" si="12"/>
        <v>NO</v>
      </c>
      <c r="M176" t="str">
        <f t="shared" si="13"/>
        <v>NO</v>
      </c>
      <c r="Q176" t="s">
        <v>12</v>
      </c>
      <c r="R176">
        <f>COUNTIFS(Imputacion!F2:F5001, "SI",Imputacion!H2:H5001,"SI")/5000*100</f>
        <v>17.04</v>
      </c>
    </row>
    <row r="177" spans="1:18" x14ac:dyDescent="0.25">
      <c r="A177">
        <v>176</v>
      </c>
      <c r="B177" t="s">
        <v>9</v>
      </c>
      <c r="C177">
        <v>793801.12</v>
      </c>
      <c r="D177" t="s">
        <v>10</v>
      </c>
      <c r="E177" t="s">
        <v>16</v>
      </c>
      <c r="F177" t="s">
        <v>12</v>
      </c>
      <c r="G177" t="s">
        <v>12</v>
      </c>
      <c r="H177" t="s">
        <v>13</v>
      </c>
      <c r="I177">
        <v>36</v>
      </c>
      <c r="J177">
        <f t="shared" si="10"/>
        <v>0.16802271433349647</v>
      </c>
      <c r="K177">
        <f t="shared" si="11"/>
        <v>-0.41684216367753391</v>
      </c>
      <c r="L177" t="str">
        <f t="shared" si="12"/>
        <v>NO</v>
      </c>
      <c r="M177" t="str">
        <f t="shared" si="13"/>
        <v>NO</v>
      </c>
      <c r="Q177" t="s">
        <v>13</v>
      </c>
      <c r="R177">
        <f>COUNTIFS(Imputacion!F2:F5001, "NO",Imputacion!H2:H5001,"SI")/5000*100</f>
        <v>0.36</v>
      </c>
    </row>
    <row r="178" spans="1:18" x14ac:dyDescent="0.25">
      <c r="A178">
        <v>177</v>
      </c>
      <c r="B178" t="s">
        <v>15</v>
      </c>
      <c r="C178">
        <v>504963.25</v>
      </c>
      <c r="D178" t="s">
        <v>10</v>
      </c>
      <c r="E178" t="s">
        <v>16</v>
      </c>
      <c r="F178" t="s">
        <v>12</v>
      </c>
      <c r="G178" t="s">
        <v>13</v>
      </c>
      <c r="H178" t="s">
        <v>13</v>
      </c>
      <c r="I178">
        <v>44</v>
      </c>
      <c r="J178">
        <f t="shared" si="10"/>
        <v>-0.18812649501030115</v>
      </c>
      <c r="K178">
        <f t="shared" si="11"/>
        <v>0.14776047693956615</v>
      </c>
      <c r="L178" t="str">
        <f t="shared" si="12"/>
        <v>NO</v>
      </c>
      <c r="M178" t="str">
        <f t="shared" si="13"/>
        <v>NO</v>
      </c>
    </row>
    <row r="179" spans="1:18" x14ac:dyDescent="0.25">
      <c r="A179">
        <v>178</v>
      </c>
      <c r="B179" t="s">
        <v>9</v>
      </c>
      <c r="C179">
        <v>345802.5</v>
      </c>
      <c r="D179" t="s">
        <v>10</v>
      </c>
      <c r="E179" t="s">
        <v>16</v>
      </c>
      <c r="F179" t="s">
        <v>12</v>
      </c>
      <c r="G179" t="s">
        <v>13</v>
      </c>
      <c r="H179" t="s">
        <v>13</v>
      </c>
      <c r="I179">
        <v>52</v>
      </c>
      <c r="J179">
        <f t="shared" si="10"/>
        <v>-0.38437837593943913</v>
      </c>
      <c r="K179">
        <f t="shared" si="11"/>
        <v>0.71236311755666615</v>
      </c>
      <c r="L179" t="str">
        <f t="shared" si="12"/>
        <v>NO</v>
      </c>
      <c r="M179" t="str">
        <f t="shared" si="13"/>
        <v>NO</v>
      </c>
    </row>
    <row r="180" spans="1:18" x14ac:dyDescent="0.25">
      <c r="A180">
        <v>179</v>
      </c>
      <c r="B180" t="s">
        <v>9</v>
      </c>
      <c r="C180">
        <v>413497</v>
      </c>
      <c r="D180" t="s">
        <v>18</v>
      </c>
      <c r="E180" t="s">
        <v>16</v>
      </c>
      <c r="F180" t="s">
        <v>12</v>
      </c>
      <c r="G180" t="s">
        <v>13</v>
      </c>
      <c r="H180" t="s">
        <v>12</v>
      </c>
      <c r="I180">
        <v>54</v>
      </c>
      <c r="J180">
        <f t="shared" si="10"/>
        <v>-0.30090821791644962</v>
      </c>
      <c r="K180">
        <f t="shared" si="11"/>
        <v>0.85351377771094117</v>
      </c>
      <c r="L180" t="str">
        <f t="shared" si="12"/>
        <v>NO</v>
      </c>
      <c r="M180" t="str">
        <f t="shared" si="13"/>
        <v>NO</v>
      </c>
    </row>
    <row r="181" spans="1:18" x14ac:dyDescent="0.25">
      <c r="A181">
        <v>180</v>
      </c>
      <c r="B181" t="s">
        <v>9</v>
      </c>
      <c r="C181">
        <v>683560</v>
      </c>
      <c r="D181" t="s">
        <v>10</v>
      </c>
      <c r="E181" t="s">
        <v>11</v>
      </c>
      <c r="F181" t="s">
        <v>12</v>
      </c>
      <c r="G181" t="s">
        <v>13</v>
      </c>
      <c r="H181" t="s">
        <v>13</v>
      </c>
      <c r="I181">
        <v>61</v>
      </c>
      <c r="J181">
        <f t="shared" si="10"/>
        <v>3.2090789184018281E-2</v>
      </c>
      <c r="K181">
        <f t="shared" si="11"/>
        <v>1.3475410882509038</v>
      </c>
      <c r="L181" t="str">
        <f t="shared" si="12"/>
        <v>NO</v>
      </c>
      <c r="M181" t="str">
        <f t="shared" si="13"/>
        <v>NO</v>
      </c>
    </row>
    <row r="182" spans="1:18" x14ac:dyDescent="0.25">
      <c r="A182">
        <v>181</v>
      </c>
      <c r="B182" t="s">
        <v>9</v>
      </c>
      <c r="C182">
        <v>375000</v>
      </c>
      <c r="D182" t="s">
        <v>10</v>
      </c>
      <c r="E182" t="s">
        <v>16</v>
      </c>
      <c r="F182" t="s">
        <v>12</v>
      </c>
      <c r="G182" t="s">
        <v>13</v>
      </c>
      <c r="H182" t="s">
        <v>12</v>
      </c>
      <c r="I182">
        <v>27</v>
      </c>
      <c r="J182">
        <f t="shared" si="10"/>
        <v>-0.34837663371700989</v>
      </c>
      <c r="K182">
        <f t="shared" si="11"/>
        <v>-1.0520201343717714</v>
      </c>
      <c r="L182" t="str">
        <f t="shared" si="12"/>
        <v>NO</v>
      </c>
      <c r="M182" t="str">
        <f t="shared" si="13"/>
        <v>NO</v>
      </c>
    </row>
    <row r="183" spans="1:18" x14ac:dyDescent="0.25">
      <c r="A183">
        <v>182</v>
      </c>
      <c r="B183" t="s">
        <v>15</v>
      </c>
      <c r="C183">
        <v>1244526</v>
      </c>
      <c r="D183" t="s">
        <v>10</v>
      </c>
      <c r="E183" t="s">
        <v>16</v>
      </c>
      <c r="F183" t="s">
        <v>12</v>
      </c>
      <c r="G183" t="s">
        <v>13</v>
      </c>
      <c r="H183" t="s">
        <v>13</v>
      </c>
      <c r="I183">
        <v>26</v>
      </c>
      <c r="J183">
        <f t="shared" si="10"/>
        <v>0.72378539754251636</v>
      </c>
      <c r="K183">
        <f t="shared" si="11"/>
        <v>-1.1225954644489089</v>
      </c>
      <c r="L183" t="str">
        <f t="shared" si="12"/>
        <v>NO</v>
      </c>
      <c r="M183" t="str">
        <f t="shared" si="13"/>
        <v>NO</v>
      </c>
    </row>
    <row r="184" spans="1:18" x14ac:dyDescent="0.25">
      <c r="A184">
        <v>183</v>
      </c>
      <c r="B184" t="s">
        <v>15</v>
      </c>
      <c r="C184">
        <v>1379419</v>
      </c>
      <c r="D184" t="s">
        <v>14</v>
      </c>
      <c r="E184" t="s">
        <v>11</v>
      </c>
      <c r="F184" t="s">
        <v>12</v>
      </c>
      <c r="G184" t="s">
        <v>13</v>
      </c>
      <c r="H184" t="s">
        <v>13</v>
      </c>
      <c r="I184">
        <v>70</v>
      </c>
      <c r="J184">
        <f t="shared" si="10"/>
        <v>0.89011412478320995</v>
      </c>
      <c r="K184">
        <f t="shared" si="11"/>
        <v>1.9827190589451413</v>
      </c>
      <c r="L184" t="str">
        <f t="shared" si="12"/>
        <v>NO</v>
      </c>
      <c r="M184" t="str">
        <f t="shared" si="13"/>
        <v>SI</v>
      </c>
    </row>
    <row r="185" spans="1:18" x14ac:dyDescent="0.25">
      <c r="A185">
        <v>184</v>
      </c>
      <c r="B185" t="s">
        <v>15</v>
      </c>
      <c r="C185">
        <v>987935</v>
      </c>
      <c r="D185" t="s">
        <v>10</v>
      </c>
      <c r="E185" t="s">
        <v>11</v>
      </c>
      <c r="F185" t="s">
        <v>12</v>
      </c>
      <c r="G185" t="s">
        <v>13</v>
      </c>
      <c r="H185" t="s">
        <v>13</v>
      </c>
      <c r="I185">
        <v>36</v>
      </c>
      <c r="J185">
        <f t="shared" si="10"/>
        <v>0.40739793154044962</v>
      </c>
      <c r="K185">
        <f t="shared" si="11"/>
        <v>-0.41684216367753391</v>
      </c>
      <c r="L185" t="str">
        <f t="shared" si="12"/>
        <v>NO</v>
      </c>
      <c r="M185" t="str">
        <f t="shared" si="13"/>
        <v>NO</v>
      </c>
    </row>
    <row r="186" spans="1:18" x14ac:dyDescent="0.25">
      <c r="A186">
        <v>185</v>
      </c>
      <c r="B186" t="s">
        <v>9</v>
      </c>
      <c r="C186">
        <v>373465.3</v>
      </c>
      <c r="D186" t="s">
        <v>10</v>
      </c>
      <c r="E186" t="s">
        <v>16</v>
      </c>
      <c r="F186" t="s">
        <v>12</v>
      </c>
      <c r="G186" t="s">
        <v>13</v>
      </c>
      <c r="H186" t="s">
        <v>13</v>
      </c>
      <c r="I186">
        <v>39</v>
      </c>
      <c r="J186">
        <f t="shared" si="10"/>
        <v>-0.35026898319175132</v>
      </c>
      <c r="K186">
        <f t="shared" si="11"/>
        <v>-0.20511617344612137</v>
      </c>
      <c r="L186" t="str">
        <f t="shared" si="12"/>
        <v>NO</v>
      </c>
      <c r="M186" t="str">
        <f t="shared" si="13"/>
        <v>NO</v>
      </c>
    </row>
    <row r="187" spans="1:18" x14ac:dyDescent="0.25">
      <c r="A187">
        <v>186</v>
      </c>
      <c r="B187" t="s">
        <v>9</v>
      </c>
      <c r="C187">
        <v>165495</v>
      </c>
      <c r="D187" t="s">
        <v>10</v>
      </c>
      <c r="E187" t="s">
        <v>16</v>
      </c>
      <c r="F187" t="s">
        <v>12</v>
      </c>
      <c r="G187" t="s">
        <v>13</v>
      </c>
      <c r="H187" t="s">
        <v>13</v>
      </c>
      <c r="I187">
        <v>59</v>
      </c>
      <c r="J187">
        <f t="shared" si="10"/>
        <v>-0.60670508664311795</v>
      </c>
      <c r="K187">
        <f t="shared" si="11"/>
        <v>1.2063904280966287</v>
      </c>
      <c r="L187" t="str">
        <f t="shared" si="12"/>
        <v>NO</v>
      </c>
      <c r="M187" t="str">
        <f t="shared" si="13"/>
        <v>NO</v>
      </c>
    </row>
    <row r="188" spans="1:18" x14ac:dyDescent="0.25">
      <c r="A188">
        <v>187</v>
      </c>
      <c r="B188" t="s">
        <v>15</v>
      </c>
      <c r="C188">
        <v>297046</v>
      </c>
      <c r="D188" t="s">
        <v>17</v>
      </c>
      <c r="E188" t="s">
        <v>16</v>
      </c>
      <c r="F188" t="s">
        <v>12</v>
      </c>
      <c r="G188" t="s">
        <v>13</v>
      </c>
      <c r="H188" t="s">
        <v>13</v>
      </c>
      <c r="I188">
        <v>64</v>
      </c>
      <c r="J188">
        <f t="shared" si="10"/>
        <v>-0.44449718558642509</v>
      </c>
      <c r="K188">
        <f t="shared" si="11"/>
        <v>1.5592670784823162</v>
      </c>
      <c r="L188" t="str">
        <f t="shared" si="12"/>
        <v>NO</v>
      </c>
      <c r="M188" t="str">
        <f t="shared" si="13"/>
        <v>NO</v>
      </c>
    </row>
    <row r="189" spans="1:18" x14ac:dyDescent="0.25">
      <c r="A189">
        <v>188</v>
      </c>
      <c r="B189" t="s">
        <v>15</v>
      </c>
      <c r="C189">
        <v>2050000</v>
      </c>
      <c r="D189" t="s">
        <v>10</v>
      </c>
      <c r="E189" t="s">
        <v>16</v>
      </c>
      <c r="F189" t="s">
        <v>12</v>
      </c>
      <c r="G189" t="s">
        <v>13</v>
      </c>
      <c r="H189" t="s">
        <v>13</v>
      </c>
      <c r="I189">
        <v>46</v>
      </c>
      <c r="J189">
        <f t="shared" si="10"/>
        <v>1.7169686260678689</v>
      </c>
      <c r="K189">
        <f t="shared" si="11"/>
        <v>0.28891113709384114</v>
      </c>
      <c r="L189" t="str">
        <f t="shared" si="12"/>
        <v>NO</v>
      </c>
      <c r="M189" t="str">
        <f t="shared" si="13"/>
        <v>NO</v>
      </c>
    </row>
    <row r="190" spans="1:18" x14ac:dyDescent="0.25">
      <c r="A190">
        <v>189</v>
      </c>
      <c r="B190" t="s">
        <v>15</v>
      </c>
      <c r="C190">
        <v>297045</v>
      </c>
      <c r="D190" t="s">
        <v>18</v>
      </c>
      <c r="E190" t="s">
        <v>16</v>
      </c>
      <c r="F190" t="s">
        <v>12</v>
      </c>
      <c r="G190" t="s">
        <v>13</v>
      </c>
      <c r="H190" t="s">
        <v>12</v>
      </c>
      <c r="I190">
        <v>38</v>
      </c>
      <c r="J190">
        <f t="shared" si="10"/>
        <v>-0.44449841862837125</v>
      </c>
      <c r="K190">
        <f t="shared" si="11"/>
        <v>-0.27569150352325889</v>
      </c>
      <c r="L190" t="str">
        <f t="shared" si="12"/>
        <v>NO</v>
      </c>
      <c r="M190" t="str">
        <f t="shared" si="13"/>
        <v>NO</v>
      </c>
    </row>
    <row r="191" spans="1:18" x14ac:dyDescent="0.25">
      <c r="A191">
        <v>190</v>
      </c>
      <c r="B191" t="s">
        <v>15</v>
      </c>
      <c r="C191">
        <v>297045</v>
      </c>
      <c r="D191" t="s">
        <v>18</v>
      </c>
      <c r="E191" t="s">
        <v>16</v>
      </c>
      <c r="F191" t="s">
        <v>13</v>
      </c>
      <c r="G191" t="s">
        <v>13</v>
      </c>
      <c r="H191" t="s">
        <v>12</v>
      </c>
      <c r="I191">
        <v>42</v>
      </c>
      <c r="J191">
        <f t="shared" si="10"/>
        <v>-0.44449841862837125</v>
      </c>
      <c r="K191">
        <f t="shared" si="11"/>
        <v>6.6098167852911317E-3</v>
      </c>
      <c r="L191" t="str">
        <f t="shared" si="12"/>
        <v>NO</v>
      </c>
      <c r="M191" t="str">
        <f t="shared" si="13"/>
        <v>NO</v>
      </c>
    </row>
    <row r="192" spans="1:18" x14ac:dyDescent="0.25">
      <c r="A192">
        <v>191</v>
      </c>
      <c r="B192" t="s">
        <v>15</v>
      </c>
      <c r="C192">
        <v>405063</v>
      </c>
      <c r="D192" t="s">
        <v>18</v>
      </c>
      <c r="E192" t="s">
        <v>16</v>
      </c>
      <c r="F192" t="s">
        <v>12</v>
      </c>
      <c r="G192" t="s">
        <v>13</v>
      </c>
      <c r="H192" t="s">
        <v>12</v>
      </c>
      <c r="I192">
        <v>69</v>
      </c>
      <c r="J192">
        <f t="shared" si="10"/>
        <v>-0.31130769369019629</v>
      </c>
      <c r="K192">
        <f t="shared" si="11"/>
        <v>1.9121437288680037</v>
      </c>
      <c r="L192" t="str">
        <f t="shared" si="12"/>
        <v>NO</v>
      </c>
      <c r="M192" t="str">
        <f t="shared" si="13"/>
        <v>NO</v>
      </c>
    </row>
    <row r="193" spans="1:18" x14ac:dyDescent="0.25">
      <c r="A193">
        <v>192</v>
      </c>
      <c r="B193" t="s">
        <v>15</v>
      </c>
      <c r="C193">
        <v>496208.33</v>
      </c>
      <c r="D193" t="s">
        <v>10</v>
      </c>
      <c r="E193" t="s">
        <v>16</v>
      </c>
      <c r="F193" t="s">
        <v>12</v>
      </c>
      <c r="G193" t="s">
        <v>12</v>
      </c>
      <c r="H193" t="s">
        <v>13</v>
      </c>
      <c r="I193">
        <v>45</v>
      </c>
      <c r="J193">
        <f t="shared" si="10"/>
        <v>-0.19892167860540311</v>
      </c>
      <c r="K193">
        <f t="shared" si="11"/>
        <v>0.21833580701670366</v>
      </c>
      <c r="L193" t="str">
        <f t="shared" si="12"/>
        <v>NO</v>
      </c>
      <c r="M193" t="str">
        <f t="shared" si="13"/>
        <v>NO</v>
      </c>
    </row>
    <row r="194" spans="1:18" x14ac:dyDescent="0.25">
      <c r="A194">
        <v>193</v>
      </c>
      <c r="B194" t="s">
        <v>9</v>
      </c>
      <c r="C194">
        <v>2033150.05</v>
      </c>
      <c r="D194" t="s">
        <v>19</v>
      </c>
      <c r="E194" t="s">
        <v>16</v>
      </c>
      <c r="F194" t="s">
        <v>12</v>
      </c>
      <c r="G194" t="s">
        <v>13</v>
      </c>
      <c r="H194" t="s">
        <v>13</v>
      </c>
      <c r="I194">
        <v>46</v>
      </c>
      <c r="J194">
        <f t="shared" ref="J194:J257" si="14">(C194-$Q$13)/$Q$14</f>
        <v>1.6961919309275035</v>
      </c>
      <c r="K194">
        <f t="shared" si="11"/>
        <v>0.28891113709384114</v>
      </c>
      <c r="L194" t="str">
        <f t="shared" si="12"/>
        <v>NO</v>
      </c>
      <c r="M194" t="str">
        <f t="shared" si="13"/>
        <v>NO</v>
      </c>
    </row>
    <row r="195" spans="1:18" x14ac:dyDescent="0.25">
      <c r="A195">
        <v>194</v>
      </c>
      <c r="B195" t="s">
        <v>15</v>
      </c>
      <c r="C195">
        <v>155250</v>
      </c>
      <c r="D195" t="s">
        <v>10</v>
      </c>
      <c r="E195" t="s">
        <v>16</v>
      </c>
      <c r="F195" t="s">
        <v>12</v>
      </c>
      <c r="G195" t="s">
        <v>13</v>
      </c>
      <c r="H195" t="s">
        <v>13</v>
      </c>
      <c r="I195">
        <v>36</v>
      </c>
      <c r="J195">
        <f t="shared" si="14"/>
        <v>-0.61933760138132454</v>
      </c>
      <c r="K195">
        <f t="shared" ref="K195:K258" si="15">(I195-$R$13)/$R$14</f>
        <v>-0.41684216367753391</v>
      </c>
      <c r="L195" t="str">
        <f t="shared" ref="L195:L258" si="16">IF(ABS(J195)&gt; 1.96, "SI", "NO")</f>
        <v>NO</v>
      </c>
      <c r="M195" t="str">
        <f t="shared" ref="M195:M258" si="17">IF(ABS(K195)&gt; 1.96, "SI", "NO")</f>
        <v>NO</v>
      </c>
    </row>
    <row r="196" spans="1:18" x14ac:dyDescent="0.25">
      <c r="A196">
        <v>195</v>
      </c>
      <c r="B196" t="s">
        <v>15</v>
      </c>
      <c r="C196">
        <v>278030</v>
      </c>
      <c r="D196" t="s">
        <v>18</v>
      </c>
      <c r="E196" t="s">
        <v>16</v>
      </c>
      <c r="F196" t="s">
        <v>12</v>
      </c>
      <c r="G196" t="s">
        <v>13</v>
      </c>
      <c r="H196" t="s">
        <v>12</v>
      </c>
      <c r="I196">
        <v>56</v>
      </c>
      <c r="J196">
        <f t="shared" si="14"/>
        <v>-0.46794471123422759</v>
      </c>
      <c r="K196">
        <f t="shared" si="15"/>
        <v>0.99466443786521619</v>
      </c>
      <c r="L196" t="str">
        <f t="shared" si="16"/>
        <v>NO</v>
      </c>
      <c r="M196" t="str">
        <f t="shared" si="17"/>
        <v>NO</v>
      </c>
    </row>
    <row r="197" spans="1:18" x14ac:dyDescent="0.25">
      <c r="A197">
        <v>196</v>
      </c>
      <c r="B197" t="s">
        <v>15</v>
      </c>
      <c r="C197">
        <v>846788</v>
      </c>
      <c r="D197" t="s">
        <v>10</v>
      </c>
      <c r="E197" t="s">
        <v>11</v>
      </c>
      <c r="F197" t="s">
        <v>12</v>
      </c>
      <c r="G197" t="s">
        <v>13</v>
      </c>
      <c r="H197" t="s">
        <v>12</v>
      </c>
      <c r="I197">
        <v>31</v>
      </c>
      <c r="J197">
        <f t="shared" si="14"/>
        <v>0.23335775996859512</v>
      </c>
      <c r="K197">
        <f t="shared" si="15"/>
        <v>-0.7697188140632214</v>
      </c>
      <c r="L197" t="str">
        <f t="shared" si="16"/>
        <v>NO</v>
      </c>
      <c r="M197" t="str">
        <f t="shared" si="17"/>
        <v>NO</v>
      </c>
    </row>
    <row r="198" spans="1:18" x14ac:dyDescent="0.25">
      <c r="A198">
        <v>197</v>
      </c>
      <c r="B198" t="s">
        <v>9</v>
      </c>
      <c r="C198">
        <v>300018</v>
      </c>
      <c r="D198" t="s">
        <v>18</v>
      </c>
      <c r="E198" t="s">
        <v>16</v>
      </c>
      <c r="F198" t="s">
        <v>12</v>
      </c>
      <c r="G198" t="s">
        <v>13</v>
      </c>
      <c r="H198" t="s">
        <v>13</v>
      </c>
      <c r="I198">
        <v>32</v>
      </c>
      <c r="J198">
        <f t="shared" si="14"/>
        <v>-0.44083258492249633</v>
      </c>
      <c r="K198">
        <f t="shared" si="15"/>
        <v>-0.69914348398608395</v>
      </c>
      <c r="L198" t="str">
        <f t="shared" si="16"/>
        <v>NO</v>
      </c>
      <c r="M198" t="str">
        <f t="shared" si="17"/>
        <v>NO</v>
      </c>
    </row>
    <row r="199" spans="1:18" x14ac:dyDescent="0.25">
      <c r="A199">
        <v>198</v>
      </c>
      <c r="B199" t="s">
        <v>15</v>
      </c>
      <c r="C199">
        <v>1476004</v>
      </c>
      <c r="D199" t="s">
        <v>14</v>
      </c>
      <c r="E199" t="s">
        <v>11</v>
      </c>
      <c r="F199" t="s">
        <v>12</v>
      </c>
      <c r="G199" t="s">
        <v>13</v>
      </c>
      <c r="H199" t="s">
        <v>13</v>
      </c>
      <c r="I199">
        <v>68</v>
      </c>
      <c r="J199">
        <f t="shared" si="14"/>
        <v>1.0092074811511635</v>
      </c>
      <c r="K199">
        <f t="shared" si="15"/>
        <v>1.8415683987908662</v>
      </c>
      <c r="L199" t="str">
        <f t="shared" si="16"/>
        <v>NO</v>
      </c>
      <c r="M199" t="str">
        <f t="shared" si="17"/>
        <v>NO</v>
      </c>
      <c r="Q199" t="s">
        <v>6</v>
      </c>
      <c r="R199" t="s">
        <v>52</v>
      </c>
    </row>
    <row r="200" spans="1:18" x14ac:dyDescent="0.25">
      <c r="A200">
        <v>199</v>
      </c>
      <c r="B200" t="s">
        <v>9</v>
      </c>
      <c r="C200">
        <v>174167</v>
      </c>
      <c r="D200" t="s">
        <v>10</v>
      </c>
      <c r="E200" t="s">
        <v>16</v>
      </c>
      <c r="F200" t="s">
        <v>12</v>
      </c>
      <c r="G200" t="s">
        <v>12</v>
      </c>
      <c r="H200" t="s">
        <v>13</v>
      </c>
      <c r="I200">
        <v>32</v>
      </c>
      <c r="J200">
        <f t="shared" si="14"/>
        <v>-0.59601214688618998</v>
      </c>
      <c r="K200">
        <f t="shared" si="15"/>
        <v>-0.69914348398608395</v>
      </c>
      <c r="L200" t="str">
        <f t="shared" si="16"/>
        <v>NO</v>
      </c>
      <c r="M200" t="str">
        <f t="shared" si="17"/>
        <v>NO</v>
      </c>
      <c r="Q200" t="s">
        <v>12</v>
      </c>
      <c r="R200">
        <f>COUNTIFS(Imputacion!G2:G5001, "SI",Imputacion!H2:H5001,"SI")/5000*100</f>
        <v>2.9000000000000004</v>
      </c>
    </row>
    <row r="201" spans="1:18" x14ac:dyDescent="0.25">
      <c r="A201">
        <v>200</v>
      </c>
      <c r="B201" t="s">
        <v>9</v>
      </c>
      <c r="C201">
        <v>622035.84</v>
      </c>
      <c r="D201" t="s">
        <v>10</v>
      </c>
      <c r="E201" t="s">
        <v>11</v>
      </c>
      <c r="F201" t="s">
        <v>12</v>
      </c>
      <c r="G201" t="s">
        <v>13</v>
      </c>
      <c r="H201" t="s">
        <v>13</v>
      </c>
      <c r="I201">
        <v>27</v>
      </c>
      <c r="J201">
        <f t="shared" si="14"/>
        <v>-4.3771080797024416E-2</v>
      </c>
      <c r="K201">
        <f t="shared" si="15"/>
        <v>-1.0520201343717714</v>
      </c>
      <c r="L201" t="str">
        <f t="shared" si="16"/>
        <v>NO</v>
      </c>
      <c r="M201" t="str">
        <f t="shared" si="17"/>
        <v>NO</v>
      </c>
      <c r="Q201" t="s">
        <v>13</v>
      </c>
      <c r="R201">
        <f>COUNTIFS(Imputacion!G2:G5001, "NO",Imputacion!H2:H5001,"SI")/5000*100</f>
        <v>14.499999999999998</v>
      </c>
    </row>
    <row r="202" spans="1:18" x14ac:dyDescent="0.25">
      <c r="A202">
        <v>201</v>
      </c>
      <c r="B202" t="s">
        <v>9</v>
      </c>
      <c r="C202">
        <v>563607</v>
      </c>
      <c r="D202" t="s">
        <v>18</v>
      </c>
      <c r="E202" t="s">
        <v>16</v>
      </c>
      <c r="F202" t="s">
        <v>12</v>
      </c>
      <c r="G202" t="s">
        <v>13</v>
      </c>
      <c r="H202" t="s">
        <v>12</v>
      </c>
      <c r="I202">
        <v>72</v>
      </c>
      <c r="J202">
        <f t="shared" si="14"/>
        <v>-0.11581629138134027</v>
      </c>
      <c r="K202">
        <f t="shared" si="15"/>
        <v>2.1238697190994165</v>
      </c>
      <c r="L202" t="str">
        <f t="shared" si="16"/>
        <v>NO</v>
      </c>
      <c r="M202" t="str">
        <f t="shared" si="17"/>
        <v>SI</v>
      </c>
    </row>
    <row r="203" spans="1:18" x14ac:dyDescent="0.25">
      <c r="A203">
        <v>202</v>
      </c>
      <c r="B203" t="s">
        <v>15</v>
      </c>
      <c r="C203">
        <v>386190.46</v>
      </c>
      <c r="D203" t="s">
        <v>10</v>
      </c>
      <c r="E203" t="s">
        <v>16</v>
      </c>
      <c r="F203" t="s">
        <v>12</v>
      </c>
      <c r="G203" t="s">
        <v>13</v>
      </c>
      <c r="H203" t="s">
        <v>13</v>
      </c>
      <c r="I203">
        <v>33</v>
      </c>
      <c r="J203">
        <f t="shared" si="14"/>
        <v>-0.33457832714040553</v>
      </c>
      <c r="K203">
        <f t="shared" si="15"/>
        <v>-0.62856815390894638</v>
      </c>
      <c r="L203" t="str">
        <f t="shared" si="16"/>
        <v>NO</v>
      </c>
      <c r="M203" t="str">
        <f t="shared" si="17"/>
        <v>NO</v>
      </c>
    </row>
    <row r="204" spans="1:18" x14ac:dyDescent="0.25">
      <c r="A204">
        <v>203</v>
      </c>
      <c r="B204" t="s">
        <v>9</v>
      </c>
      <c r="C204">
        <v>378684</v>
      </c>
      <c r="D204" t="s">
        <v>18</v>
      </c>
      <c r="E204" t="s">
        <v>16</v>
      </c>
      <c r="F204" t="s">
        <v>12</v>
      </c>
      <c r="G204" t="s">
        <v>13</v>
      </c>
      <c r="H204" t="s">
        <v>12</v>
      </c>
      <c r="I204">
        <v>38</v>
      </c>
      <c r="J204">
        <f t="shared" si="14"/>
        <v>-0.34383410718742929</v>
      </c>
      <c r="K204">
        <f t="shared" si="15"/>
        <v>-0.27569150352325889</v>
      </c>
      <c r="L204" t="str">
        <f t="shared" si="16"/>
        <v>NO</v>
      </c>
      <c r="M204" t="str">
        <f t="shared" si="17"/>
        <v>NO</v>
      </c>
    </row>
    <row r="205" spans="1:18" x14ac:dyDescent="0.25">
      <c r="A205">
        <v>204</v>
      </c>
      <c r="B205" t="s">
        <v>9</v>
      </c>
      <c r="C205">
        <v>1623057.2</v>
      </c>
      <c r="D205" t="s">
        <v>10</v>
      </c>
      <c r="E205" t="s">
        <v>16</v>
      </c>
      <c r="F205" t="s">
        <v>12</v>
      </c>
      <c r="G205" t="s">
        <v>13</v>
      </c>
      <c r="H205" t="s">
        <v>13</v>
      </c>
      <c r="I205">
        <v>31</v>
      </c>
      <c r="J205">
        <f t="shared" si="14"/>
        <v>1.1905302450653115</v>
      </c>
      <c r="K205">
        <f t="shared" si="15"/>
        <v>-0.7697188140632214</v>
      </c>
      <c r="L205" t="str">
        <f t="shared" si="16"/>
        <v>NO</v>
      </c>
      <c r="M205" t="str">
        <f t="shared" si="17"/>
        <v>NO</v>
      </c>
    </row>
    <row r="206" spans="1:18" x14ac:dyDescent="0.25">
      <c r="A206">
        <v>205</v>
      </c>
      <c r="B206" t="s">
        <v>15</v>
      </c>
      <c r="C206">
        <v>126835.08</v>
      </c>
      <c r="D206" t="s">
        <v>14</v>
      </c>
      <c r="E206" t="s">
        <v>11</v>
      </c>
      <c r="F206" t="s">
        <v>12</v>
      </c>
      <c r="G206" t="s">
        <v>13</v>
      </c>
      <c r="H206" t="s">
        <v>13</v>
      </c>
      <c r="I206">
        <v>67</v>
      </c>
      <c r="J206">
        <f t="shared" si="14"/>
        <v>-0.65437438963754346</v>
      </c>
      <c r="K206">
        <f t="shared" si="15"/>
        <v>1.7709930687137287</v>
      </c>
      <c r="L206" t="str">
        <f t="shared" si="16"/>
        <v>NO</v>
      </c>
      <c r="M206" t="str">
        <f t="shared" si="17"/>
        <v>NO</v>
      </c>
    </row>
    <row r="207" spans="1:18" x14ac:dyDescent="0.25">
      <c r="A207">
        <v>206</v>
      </c>
      <c r="B207" t="s">
        <v>9</v>
      </c>
      <c r="C207">
        <v>404467</v>
      </c>
      <c r="D207" t="s">
        <v>17</v>
      </c>
      <c r="E207" t="s">
        <v>16</v>
      </c>
      <c r="F207" t="s">
        <v>12</v>
      </c>
      <c r="G207" t="s">
        <v>13</v>
      </c>
      <c r="H207" t="s">
        <v>13</v>
      </c>
      <c r="I207">
        <v>64</v>
      </c>
      <c r="J207">
        <f t="shared" si="14"/>
        <v>-0.31204258669009582</v>
      </c>
      <c r="K207">
        <f t="shared" si="15"/>
        <v>1.5592670784823162</v>
      </c>
      <c r="L207" t="str">
        <f t="shared" si="16"/>
        <v>NO</v>
      </c>
      <c r="M207" t="str">
        <f t="shared" si="17"/>
        <v>NO</v>
      </c>
    </row>
    <row r="208" spans="1:18" x14ac:dyDescent="0.25">
      <c r="A208">
        <v>207</v>
      </c>
      <c r="B208" t="s">
        <v>9</v>
      </c>
      <c r="C208">
        <v>586511.31000000006</v>
      </c>
      <c r="D208" t="s">
        <v>10</v>
      </c>
      <c r="E208" t="s">
        <v>16</v>
      </c>
      <c r="F208" t="s">
        <v>12</v>
      </c>
      <c r="G208" t="s">
        <v>13</v>
      </c>
      <c r="H208" t="s">
        <v>13</v>
      </c>
      <c r="I208">
        <v>24</v>
      </c>
      <c r="J208">
        <f t="shared" si="14"/>
        <v>-8.7574316403941158E-2</v>
      </c>
      <c r="K208">
        <f t="shared" si="15"/>
        <v>-1.263746124603184</v>
      </c>
      <c r="L208" t="str">
        <f t="shared" si="16"/>
        <v>NO</v>
      </c>
      <c r="M208" t="str">
        <f t="shared" si="17"/>
        <v>NO</v>
      </c>
    </row>
    <row r="209" spans="1:13" x14ac:dyDescent="0.25">
      <c r="A209">
        <v>208</v>
      </c>
      <c r="B209" t="s">
        <v>9</v>
      </c>
      <c r="C209">
        <v>808295.5</v>
      </c>
      <c r="D209" t="s">
        <v>10</v>
      </c>
      <c r="E209" t="s">
        <v>11</v>
      </c>
      <c r="F209" t="s">
        <v>12</v>
      </c>
      <c r="G209" t="s">
        <v>13</v>
      </c>
      <c r="H209" t="s">
        <v>13</v>
      </c>
      <c r="I209">
        <v>42</v>
      </c>
      <c r="J209">
        <f t="shared" si="14"/>
        <v>0.18589489285679245</v>
      </c>
      <c r="K209">
        <f t="shared" si="15"/>
        <v>6.6098167852911317E-3</v>
      </c>
      <c r="L209" t="str">
        <f t="shared" si="16"/>
        <v>NO</v>
      </c>
      <c r="M209" t="str">
        <f t="shared" si="17"/>
        <v>NO</v>
      </c>
    </row>
    <row r="210" spans="1:13" x14ac:dyDescent="0.25">
      <c r="A210">
        <v>209</v>
      </c>
      <c r="B210" t="s">
        <v>15</v>
      </c>
      <c r="C210">
        <v>819816.67</v>
      </c>
      <c r="D210" t="s">
        <v>10</v>
      </c>
      <c r="E210" t="s">
        <v>16</v>
      </c>
      <c r="F210" t="s">
        <v>12</v>
      </c>
      <c r="G210" t="s">
        <v>12</v>
      </c>
      <c r="H210" t="s">
        <v>13</v>
      </c>
      <c r="I210">
        <v>32</v>
      </c>
      <c r="J210">
        <f t="shared" si="14"/>
        <v>0.20010097873540489</v>
      </c>
      <c r="K210">
        <f t="shared" si="15"/>
        <v>-0.69914348398608395</v>
      </c>
      <c r="L210" t="str">
        <f t="shared" si="16"/>
        <v>NO</v>
      </c>
      <c r="M210" t="str">
        <f t="shared" si="17"/>
        <v>NO</v>
      </c>
    </row>
    <row r="211" spans="1:13" x14ac:dyDescent="0.25">
      <c r="A211">
        <v>210</v>
      </c>
      <c r="B211" t="s">
        <v>9</v>
      </c>
      <c r="C211">
        <v>57724</v>
      </c>
      <c r="D211" t="s">
        <v>10</v>
      </c>
      <c r="E211" t="s">
        <v>16</v>
      </c>
      <c r="F211" t="s">
        <v>12</v>
      </c>
      <c r="G211" t="s">
        <v>13</v>
      </c>
      <c r="H211" t="s">
        <v>12</v>
      </c>
      <c r="I211">
        <v>19</v>
      </c>
      <c r="J211">
        <f t="shared" si="14"/>
        <v>-0.73959125022059624</v>
      </c>
      <c r="K211">
        <f t="shared" si="15"/>
        <v>-1.6166227749888715</v>
      </c>
      <c r="L211" t="str">
        <f t="shared" si="16"/>
        <v>NO</v>
      </c>
      <c r="M211" t="str">
        <f t="shared" si="17"/>
        <v>NO</v>
      </c>
    </row>
    <row r="212" spans="1:13" x14ac:dyDescent="0.25">
      <c r="A212">
        <v>211</v>
      </c>
      <c r="B212" t="s">
        <v>15</v>
      </c>
      <c r="C212">
        <v>2230223.4</v>
      </c>
      <c r="D212" t="s">
        <v>10</v>
      </c>
      <c r="E212" t="s">
        <v>11</v>
      </c>
      <c r="F212" t="s">
        <v>12</v>
      </c>
      <c r="G212" t="s">
        <v>13</v>
      </c>
      <c r="H212" t="s">
        <v>13</v>
      </c>
      <c r="I212">
        <v>56</v>
      </c>
      <c r="J212">
        <f t="shared" si="14"/>
        <v>1.9391916379438772</v>
      </c>
      <c r="K212">
        <f t="shared" si="15"/>
        <v>0.99466443786521619</v>
      </c>
      <c r="L212" t="str">
        <f t="shared" si="16"/>
        <v>NO</v>
      </c>
      <c r="M212" t="str">
        <f t="shared" si="17"/>
        <v>NO</v>
      </c>
    </row>
    <row r="213" spans="1:13" x14ac:dyDescent="0.25">
      <c r="A213">
        <v>212</v>
      </c>
      <c r="B213" t="s">
        <v>9</v>
      </c>
      <c r="C213">
        <v>681656.18</v>
      </c>
      <c r="D213" t="s">
        <v>10</v>
      </c>
      <c r="E213" t="s">
        <v>16</v>
      </c>
      <c r="F213" t="s">
        <v>12</v>
      </c>
      <c r="G213" t="s">
        <v>13</v>
      </c>
      <c r="H213" t="s">
        <v>13</v>
      </c>
      <c r="I213">
        <v>42</v>
      </c>
      <c r="J213">
        <f t="shared" si="14"/>
        <v>2.974329926611766E-2</v>
      </c>
      <c r="K213">
        <f t="shared" si="15"/>
        <v>6.6098167852911317E-3</v>
      </c>
      <c r="L213" t="str">
        <f t="shared" si="16"/>
        <v>NO</v>
      </c>
      <c r="M213" t="str">
        <f t="shared" si="17"/>
        <v>NO</v>
      </c>
    </row>
    <row r="214" spans="1:13" x14ac:dyDescent="0.25">
      <c r="A214">
        <v>213</v>
      </c>
      <c r="B214" t="s">
        <v>15</v>
      </c>
      <c r="C214">
        <v>1611959.32</v>
      </c>
      <c r="D214" t="s">
        <v>10</v>
      </c>
      <c r="E214" t="s">
        <v>11</v>
      </c>
      <c r="F214" t="s">
        <v>12</v>
      </c>
      <c r="G214" t="s">
        <v>13</v>
      </c>
      <c r="H214" t="s">
        <v>13</v>
      </c>
      <c r="I214">
        <v>47</v>
      </c>
      <c r="J214">
        <f t="shared" si="14"/>
        <v>1.176846093512081</v>
      </c>
      <c r="K214">
        <f t="shared" si="15"/>
        <v>0.35948646717097865</v>
      </c>
      <c r="L214" t="str">
        <f t="shared" si="16"/>
        <v>NO</v>
      </c>
      <c r="M214" t="str">
        <f t="shared" si="17"/>
        <v>NO</v>
      </c>
    </row>
    <row r="215" spans="1:13" x14ac:dyDescent="0.25">
      <c r="A215">
        <v>214</v>
      </c>
      <c r="B215" t="s">
        <v>15</v>
      </c>
      <c r="C215">
        <v>1307797.8700000001</v>
      </c>
      <c r="D215" t="s">
        <v>10</v>
      </c>
      <c r="E215" t="s">
        <v>16</v>
      </c>
      <c r="F215" t="s">
        <v>12</v>
      </c>
      <c r="G215" t="s">
        <v>13</v>
      </c>
      <c r="H215" t="s">
        <v>13</v>
      </c>
      <c r="I215">
        <v>30</v>
      </c>
      <c r="J215">
        <f t="shared" si="14"/>
        <v>0.80180226726324788</v>
      </c>
      <c r="K215">
        <f t="shared" si="15"/>
        <v>-0.84029414414035897</v>
      </c>
      <c r="L215" t="str">
        <f t="shared" si="16"/>
        <v>NO</v>
      </c>
      <c r="M215" t="str">
        <f t="shared" si="17"/>
        <v>NO</v>
      </c>
    </row>
    <row r="216" spans="1:13" x14ac:dyDescent="0.25">
      <c r="A216">
        <v>215</v>
      </c>
      <c r="B216" t="s">
        <v>9</v>
      </c>
      <c r="C216">
        <v>366599</v>
      </c>
      <c r="D216" t="s">
        <v>10</v>
      </c>
      <c r="E216" t="s">
        <v>16</v>
      </c>
      <c r="F216" t="s">
        <v>12</v>
      </c>
      <c r="G216" t="s">
        <v>13</v>
      </c>
      <c r="H216" t="s">
        <v>13</v>
      </c>
      <c r="I216">
        <v>53</v>
      </c>
      <c r="J216">
        <f t="shared" si="14"/>
        <v>-0.35873541910653395</v>
      </c>
      <c r="K216">
        <f t="shared" si="15"/>
        <v>0.78293844763380371</v>
      </c>
      <c r="L216" t="str">
        <f t="shared" si="16"/>
        <v>NO</v>
      </c>
      <c r="M216" t="str">
        <f t="shared" si="17"/>
        <v>NO</v>
      </c>
    </row>
    <row r="217" spans="1:13" x14ac:dyDescent="0.25">
      <c r="A217">
        <v>216</v>
      </c>
      <c r="B217" t="s">
        <v>9</v>
      </c>
      <c r="C217">
        <v>462831</v>
      </c>
      <c r="D217" t="s">
        <v>18</v>
      </c>
      <c r="E217" t="s">
        <v>16</v>
      </c>
      <c r="F217" t="s">
        <v>12</v>
      </c>
      <c r="G217" t="s">
        <v>13</v>
      </c>
      <c r="H217" t="s">
        <v>13</v>
      </c>
      <c r="I217">
        <v>32</v>
      </c>
      <c r="J217">
        <f t="shared" si="14"/>
        <v>-0.24007732654556768</v>
      </c>
      <c r="K217">
        <f t="shared" si="15"/>
        <v>-0.69914348398608395</v>
      </c>
      <c r="L217" t="str">
        <f t="shared" si="16"/>
        <v>NO</v>
      </c>
      <c r="M217" t="str">
        <f t="shared" si="17"/>
        <v>NO</v>
      </c>
    </row>
    <row r="218" spans="1:13" x14ac:dyDescent="0.25">
      <c r="A218">
        <v>217</v>
      </c>
      <c r="B218" t="s">
        <v>9</v>
      </c>
      <c r="C218">
        <v>639148</v>
      </c>
      <c r="D218" t="s">
        <v>18</v>
      </c>
      <c r="E218" t="s">
        <v>16</v>
      </c>
      <c r="F218" t="s">
        <v>12</v>
      </c>
      <c r="G218" t="s">
        <v>13</v>
      </c>
      <c r="H218" t="s">
        <v>12</v>
      </c>
      <c r="I218">
        <v>41</v>
      </c>
      <c r="J218">
        <f t="shared" si="14"/>
        <v>-2.267106972796144E-2</v>
      </c>
      <c r="K218">
        <f t="shared" si="15"/>
        <v>-6.3965513291846368E-2</v>
      </c>
      <c r="L218" t="str">
        <f t="shared" si="16"/>
        <v>NO</v>
      </c>
      <c r="M218" t="str">
        <f t="shared" si="17"/>
        <v>NO</v>
      </c>
    </row>
    <row r="219" spans="1:13" x14ac:dyDescent="0.25">
      <c r="A219">
        <v>218</v>
      </c>
      <c r="B219" t="s">
        <v>9</v>
      </c>
      <c r="C219">
        <v>310124</v>
      </c>
      <c r="D219" t="s">
        <v>18</v>
      </c>
      <c r="E219" t="s">
        <v>16</v>
      </c>
      <c r="F219" t="s">
        <v>12</v>
      </c>
      <c r="G219" t="s">
        <v>13</v>
      </c>
      <c r="H219" t="s">
        <v>13</v>
      </c>
      <c r="I219">
        <v>34</v>
      </c>
      <c r="J219">
        <f t="shared" si="14"/>
        <v>-0.42837146301480322</v>
      </c>
      <c r="K219">
        <f t="shared" si="15"/>
        <v>-0.55799282383180893</v>
      </c>
      <c r="L219" t="str">
        <f t="shared" si="16"/>
        <v>NO</v>
      </c>
      <c r="M219" t="str">
        <f t="shared" si="17"/>
        <v>NO</v>
      </c>
    </row>
    <row r="220" spans="1:13" x14ac:dyDescent="0.25">
      <c r="A220">
        <v>219</v>
      </c>
      <c r="B220" t="s">
        <v>15</v>
      </c>
      <c r="C220">
        <v>800000</v>
      </c>
      <c r="D220" t="s">
        <v>10</v>
      </c>
      <c r="E220" t="s">
        <v>16</v>
      </c>
      <c r="F220" t="s">
        <v>12</v>
      </c>
      <c r="G220" t="s">
        <v>13</v>
      </c>
      <c r="H220" t="s">
        <v>13</v>
      </c>
      <c r="I220">
        <v>30</v>
      </c>
      <c r="J220">
        <f t="shared" si="14"/>
        <v>0.17566619339258621</v>
      </c>
      <c r="K220">
        <f t="shared" si="15"/>
        <v>-0.84029414414035897</v>
      </c>
      <c r="L220" t="str">
        <f t="shared" si="16"/>
        <v>NO</v>
      </c>
      <c r="M220" t="str">
        <f t="shared" si="17"/>
        <v>NO</v>
      </c>
    </row>
    <row r="221" spans="1:13" x14ac:dyDescent="0.25">
      <c r="A221">
        <v>220</v>
      </c>
      <c r="B221" t="s">
        <v>15</v>
      </c>
      <c r="C221">
        <v>1520118</v>
      </c>
      <c r="D221" t="s">
        <v>10</v>
      </c>
      <c r="E221" t="s">
        <v>11</v>
      </c>
      <c r="F221" t="s">
        <v>12</v>
      </c>
      <c r="G221" t="s">
        <v>13</v>
      </c>
      <c r="H221" t="s">
        <v>13</v>
      </c>
      <c r="I221">
        <v>32</v>
      </c>
      <c r="J221">
        <f t="shared" si="14"/>
        <v>1.0636018935631937</v>
      </c>
      <c r="K221">
        <f t="shared" si="15"/>
        <v>-0.69914348398608395</v>
      </c>
      <c r="L221" t="str">
        <f t="shared" si="16"/>
        <v>NO</v>
      </c>
      <c r="M221" t="str">
        <f t="shared" si="17"/>
        <v>NO</v>
      </c>
    </row>
    <row r="222" spans="1:13" x14ac:dyDescent="0.25">
      <c r="A222">
        <v>221</v>
      </c>
      <c r="B222" t="s">
        <v>15</v>
      </c>
      <c r="C222">
        <v>460000</v>
      </c>
      <c r="D222" t="s">
        <v>10</v>
      </c>
      <c r="E222" t="s">
        <v>16</v>
      </c>
      <c r="F222" t="s">
        <v>12</v>
      </c>
      <c r="G222" t="s">
        <v>13</v>
      </c>
      <c r="H222" t="s">
        <v>13</v>
      </c>
      <c r="I222">
        <v>28</v>
      </c>
      <c r="J222">
        <f t="shared" si="14"/>
        <v>-0.24356806829509067</v>
      </c>
      <c r="K222">
        <f t="shared" si="15"/>
        <v>-0.98144480429463388</v>
      </c>
      <c r="L222" t="str">
        <f t="shared" si="16"/>
        <v>NO</v>
      </c>
      <c r="M222" t="str">
        <f t="shared" si="17"/>
        <v>NO</v>
      </c>
    </row>
    <row r="223" spans="1:13" x14ac:dyDescent="0.25">
      <c r="A223">
        <v>222</v>
      </c>
      <c r="B223" t="s">
        <v>15</v>
      </c>
      <c r="C223">
        <v>446964</v>
      </c>
      <c r="D223" t="s">
        <v>10</v>
      </c>
      <c r="E223" t="s">
        <v>16</v>
      </c>
      <c r="F223" t="s">
        <v>12</v>
      </c>
      <c r="G223" t="s">
        <v>13</v>
      </c>
      <c r="H223" t="s">
        <v>13</v>
      </c>
      <c r="I223">
        <v>64</v>
      </c>
      <c r="J223">
        <f t="shared" si="14"/>
        <v>-0.25964200310497465</v>
      </c>
      <c r="K223">
        <f t="shared" si="15"/>
        <v>1.5592670784823162</v>
      </c>
      <c r="L223" t="str">
        <f t="shared" si="16"/>
        <v>NO</v>
      </c>
      <c r="M223" t="str">
        <f t="shared" si="17"/>
        <v>NO</v>
      </c>
    </row>
    <row r="224" spans="1:13" x14ac:dyDescent="0.25">
      <c r="A224">
        <v>223</v>
      </c>
      <c r="B224" t="s">
        <v>15</v>
      </c>
      <c r="C224">
        <v>241000</v>
      </c>
      <c r="D224" t="s">
        <v>10</v>
      </c>
      <c r="E224" t="s">
        <v>16</v>
      </c>
      <c r="F224" t="s">
        <v>12</v>
      </c>
      <c r="G224" t="s">
        <v>12</v>
      </c>
      <c r="H224" t="s">
        <v>13</v>
      </c>
      <c r="I224">
        <v>35</v>
      </c>
      <c r="J224">
        <f t="shared" si="14"/>
        <v>-0.51360425449980018</v>
      </c>
      <c r="K224">
        <f t="shared" si="15"/>
        <v>-0.48741749375467142</v>
      </c>
      <c r="L224" t="str">
        <f t="shared" si="16"/>
        <v>NO</v>
      </c>
      <c r="M224" t="str">
        <f t="shared" si="17"/>
        <v>NO</v>
      </c>
    </row>
    <row r="225" spans="1:19" x14ac:dyDescent="0.25">
      <c r="A225">
        <v>224</v>
      </c>
      <c r="B225" t="s">
        <v>9</v>
      </c>
      <c r="C225">
        <v>1254322.1299999999</v>
      </c>
      <c r="D225" t="s">
        <v>10</v>
      </c>
      <c r="E225" t="s">
        <v>16</v>
      </c>
      <c r="F225" t="s">
        <v>12</v>
      </c>
      <c r="G225" t="s">
        <v>13</v>
      </c>
      <c r="H225" t="s">
        <v>13</v>
      </c>
      <c r="I225">
        <v>33</v>
      </c>
      <c r="J225">
        <f t="shared" si="14"/>
        <v>0.73586443674235891</v>
      </c>
      <c r="K225">
        <f t="shared" si="15"/>
        <v>-0.62856815390894638</v>
      </c>
      <c r="L225" t="str">
        <f t="shared" si="16"/>
        <v>NO</v>
      </c>
      <c r="M225" t="str">
        <f t="shared" si="17"/>
        <v>NO</v>
      </c>
    </row>
    <row r="226" spans="1:19" x14ac:dyDescent="0.25">
      <c r="A226">
        <v>225</v>
      </c>
      <c r="B226" t="s">
        <v>9</v>
      </c>
      <c r="C226">
        <v>503396</v>
      </c>
      <c r="D226" t="s">
        <v>10</v>
      </c>
      <c r="E226" t="s">
        <v>11</v>
      </c>
      <c r="F226" t="s">
        <v>12</v>
      </c>
      <c r="G226" t="s">
        <v>13</v>
      </c>
      <c r="H226" t="s">
        <v>13</v>
      </c>
      <c r="I226">
        <v>55</v>
      </c>
      <c r="J226">
        <f t="shared" si="14"/>
        <v>-0.19005898000038943</v>
      </c>
      <c r="K226">
        <f t="shared" si="15"/>
        <v>0.92408910778807873</v>
      </c>
      <c r="L226" t="str">
        <f t="shared" si="16"/>
        <v>NO</v>
      </c>
      <c r="M226" t="str">
        <f t="shared" si="17"/>
        <v>NO</v>
      </c>
    </row>
    <row r="227" spans="1:19" x14ac:dyDescent="0.25">
      <c r="A227">
        <v>226</v>
      </c>
      <c r="B227" t="s">
        <v>9</v>
      </c>
      <c r="C227">
        <v>1845300</v>
      </c>
      <c r="D227" t="s">
        <v>10</v>
      </c>
      <c r="E227" t="s">
        <v>16</v>
      </c>
      <c r="F227" t="s">
        <v>12</v>
      </c>
      <c r="G227" t="s">
        <v>13</v>
      </c>
      <c r="H227" t="s">
        <v>13</v>
      </c>
      <c r="I227">
        <v>37</v>
      </c>
      <c r="J227">
        <f t="shared" si="14"/>
        <v>1.4645649396929645</v>
      </c>
      <c r="K227">
        <f t="shared" si="15"/>
        <v>-0.3462668336003964</v>
      </c>
      <c r="L227" t="str">
        <f t="shared" si="16"/>
        <v>NO</v>
      </c>
      <c r="M227" t="str">
        <f t="shared" si="17"/>
        <v>NO</v>
      </c>
    </row>
    <row r="228" spans="1:19" x14ac:dyDescent="0.25">
      <c r="A228">
        <v>227</v>
      </c>
      <c r="B228" t="s">
        <v>9</v>
      </c>
      <c r="C228">
        <v>505464</v>
      </c>
      <c r="D228" t="s">
        <v>18</v>
      </c>
      <c r="E228" t="s">
        <v>16</v>
      </c>
      <c r="F228" t="s">
        <v>12</v>
      </c>
      <c r="G228" t="s">
        <v>13</v>
      </c>
      <c r="H228" t="s">
        <v>13</v>
      </c>
      <c r="I228">
        <v>42</v>
      </c>
      <c r="J228">
        <f t="shared" si="14"/>
        <v>-0.18750904925577144</v>
      </c>
      <c r="K228">
        <f t="shared" si="15"/>
        <v>6.6098167852911317E-3</v>
      </c>
      <c r="L228" t="str">
        <f t="shared" si="16"/>
        <v>NO</v>
      </c>
      <c r="M228" t="str">
        <f t="shared" si="17"/>
        <v>NO</v>
      </c>
      <c r="P228" t="s">
        <v>46</v>
      </c>
    </row>
    <row r="229" spans="1:19" x14ac:dyDescent="0.25">
      <c r="A229">
        <v>228</v>
      </c>
      <c r="B229" t="s">
        <v>15</v>
      </c>
      <c r="C229">
        <v>1083593.7</v>
      </c>
      <c r="D229" t="s">
        <v>10</v>
      </c>
      <c r="E229" t="s">
        <v>11</v>
      </c>
      <c r="F229" t="s">
        <v>12</v>
      </c>
      <c r="G229" t="s">
        <v>13</v>
      </c>
      <c r="H229" t="s">
        <v>13</v>
      </c>
      <c r="I229">
        <v>30</v>
      </c>
      <c r="J229">
        <f t="shared" si="14"/>
        <v>0.52534912115369359</v>
      </c>
      <c r="K229">
        <f t="shared" si="15"/>
        <v>-0.84029414414035897</v>
      </c>
      <c r="L229" t="str">
        <f t="shared" si="16"/>
        <v>NO</v>
      </c>
      <c r="M229" t="str">
        <f t="shared" si="17"/>
        <v>NO</v>
      </c>
      <c r="P229" t="s">
        <v>54</v>
      </c>
    </row>
    <row r="230" spans="1:19" x14ac:dyDescent="0.25">
      <c r="A230">
        <v>229</v>
      </c>
      <c r="B230" t="s">
        <v>15</v>
      </c>
      <c r="C230">
        <v>450680</v>
      </c>
      <c r="D230" t="s">
        <v>18</v>
      </c>
      <c r="E230" t="s">
        <v>16</v>
      </c>
      <c r="F230" t="s">
        <v>12</v>
      </c>
      <c r="G230" t="s">
        <v>13</v>
      </c>
      <c r="H230" t="s">
        <v>12</v>
      </c>
      <c r="I230">
        <v>28</v>
      </c>
      <c r="J230">
        <f t="shared" si="14"/>
        <v>-0.25506001923311761</v>
      </c>
      <c r="K230">
        <f t="shared" si="15"/>
        <v>-0.98144480429463388</v>
      </c>
      <c r="L230" t="str">
        <f t="shared" si="16"/>
        <v>NO</v>
      </c>
      <c r="M230" t="str">
        <f t="shared" si="17"/>
        <v>NO</v>
      </c>
    </row>
    <row r="231" spans="1:19" x14ac:dyDescent="0.25">
      <c r="A231">
        <v>230</v>
      </c>
      <c r="B231" t="s">
        <v>9</v>
      </c>
      <c r="C231">
        <v>407031</v>
      </c>
      <c r="D231" t="s">
        <v>10</v>
      </c>
      <c r="E231" t="s">
        <v>16</v>
      </c>
      <c r="F231" t="s">
        <v>12</v>
      </c>
      <c r="G231" t="s">
        <v>13</v>
      </c>
      <c r="H231" t="s">
        <v>13</v>
      </c>
      <c r="I231">
        <v>51</v>
      </c>
      <c r="J231">
        <f t="shared" si="14"/>
        <v>-0.30888106714019231</v>
      </c>
      <c r="K231">
        <f t="shared" si="15"/>
        <v>0.64178778747952869</v>
      </c>
      <c r="L231" t="str">
        <f t="shared" si="16"/>
        <v>NO</v>
      </c>
      <c r="M231" t="str">
        <f t="shared" si="17"/>
        <v>NO</v>
      </c>
      <c r="P231" t="s">
        <v>56</v>
      </c>
      <c r="Q231" t="s">
        <v>64</v>
      </c>
      <c r="R231" t="s">
        <v>63</v>
      </c>
      <c r="S231" t="s">
        <v>62</v>
      </c>
    </row>
    <row r="232" spans="1:19" x14ac:dyDescent="0.25">
      <c r="A232">
        <v>231</v>
      </c>
      <c r="B232" t="s">
        <v>9</v>
      </c>
      <c r="C232">
        <v>800000</v>
      </c>
      <c r="D232" t="s">
        <v>10</v>
      </c>
      <c r="E232" t="s">
        <v>16</v>
      </c>
      <c r="F232" t="s">
        <v>12</v>
      </c>
      <c r="G232" t="s">
        <v>13</v>
      </c>
      <c r="H232" t="s">
        <v>13</v>
      </c>
      <c r="I232">
        <v>54</v>
      </c>
      <c r="J232">
        <f t="shared" si="14"/>
        <v>0.17566619339258621</v>
      </c>
      <c r="K232">
        <f t="shared" si="15"/>
        <v>0.85351377771094117</v>
      </c>
      <c r="L232" t="str">
        <f t="shared" si="16"/>
        <v>NO</v>
      </c>
      <c r="M232" t="str">
        <f t="shared" si="17"/>
        <v>NO</v>
      </c>
      <c r="P232" t="s">
        <v>57</v>
      </c>
      <c r="Q232">
        <f>COUNTIFS(Imputacion!K2:K5001,"0-400k",Imputacion!H2:H5001,"SI")</f>
        <v>494</v>
      </c>
      <c r="R232">
        <f>COUNTIFS(Imputacion!K2:K5001,"0-400k",Imputacion!H2:H5001,"NO")</f>
        <v>1922</v>
      </c>
      <c r="S232">
        <f>COUNTIF(Imputacion!K2:K5001,"0-400k")</f>
        <v>2416</v>
      </c>
    </row>
    <row r="233" spans="1:19" x14ac:dyDescent="0.25">
      <c r="A233">
        <v>232</v>
      </c>
      <c r="B233" t="s">
        <v>9</v>
      </c>
      <c r="C233">
        <v>366302.13</v>
      </c>
      <c r="D233" t="s">
        <v>10</v>
      </c>
      <c r="E233" t="s">
        <v>16</v>
      </c>
      <c r="F233" t="s">
        <v>12</v>
      </c>
      <c r="G233" t="s">
        <v>13</v>
      </c>
      <c r="H233" t="s">
        <v>13</v>
      </c>
      <c r="I233">
        <v>52</v>
      </c>
      <c r="J233">
        <f t="shared" si="14"/>
        <v>-0.35910147226908457</v>
      </c>
      <c r="K233">
        <f t="shared" si="15"/>
        <v>0.71236311755666615</v>
      </c>
      <c r="L233" t="str">
        <f t="shared" si="16"/>
        <v>NO</v>
      </c>
      <c r="M233" t="str">
        <f t="shared" si="17"/>
        <v>NO</v>
      </c>
      <c r="P233" t="s">
        <v>60</v>
      </c>
      <c r="Q233">
        <f>COUNTIFS(Imputacion!K2:K5001,"400k-800k",Imputacion!H2:H5001,"SI")</f>
        <v>261</v>
      </c>
      <c r="R233">
        <f>COUNTIFS(Imputacion!K2:K5001,"400k-800k",Imputacion!H2:H5001,"NO")</f>
        <v>1267</v>
      </c>
      <c r="S233">
        <f>COUNTIF(Imputacion!K2:K5001,"400k-800k")</f>
        <v>1528</v>
      </c>
    </row>
    <row r="234" spans="1:19" x14ac:dyDescent="0.25">
      <c r="A234">
        <v>233</v>
      </c>
      <c r="B234" t="s">
        <v>15</v>
      </c>
      <c r="C234">
        <v>801100.65</v>
      </c>
      <c r="D234" t="s">
        <v>10</v>
      </c>
      <c r="E234" t="s">
        <v>16</v>
      </c>
      <c r="F234" t="s">
        <v>12</v>
      </c>
      <c r="G234" t="s">
        <v>13</v>
      </c>
      <c r="H234" t="s">
        <v>13</v>
      </c>
      <c r="I234">
        <v>46</v>
      </c>
      <c r="J234">
        <f t="shared" si="14"/>
        <v>0.17702334101060549</v>
      </c>
      <c r="K234">
        <f t="shared" si="15"/>
        <v>0.28891113709384114</v>
      </c>
      <c r="L234" t="str">
        <f t="shared" si="16"/>
        <v>NO</v>
      </c>
      <c r="M234" t="str">
        <f t="shared" si="17"/>
        <v>NO</v>
      </c>
      <c r="P234" t="s">
        <v>61</v>
      </c>
      <c r="Q234">
        <f>COUNTIFS(Imputacion!K2:K5001,"800k-1.2M",Imputacion!H2:H5001,"SI")</f>
        <v>56</v>
      </c>
      <c r="R234">
        <f>COUNTIFS(Imputacion!K2:K5001,"800k-1.2M",Imputacion!H2:H5001,"NO")</f>
        <v>397</v>
      </c>
      <c r="S234">
        <f>COUNTIF(Imputacion!K2:K5001,"800k-1.2M")</f>
        <v>453</v>
      </c>
    </row>
    <row r="235" spans="1:19" x14ac:dyDescent="0.25">
      <c r="A235">
        <v>234</v>
      </c>
      <c r="B235" t="s">
        <v>9</v>
      </c>
      <c r="C235">
        <v>278030</v>
      </c>
      <c r="D235" t="s">
        <v>19</v>
      </c>
      <c r="E235" t="s">
        <v>16</v>
      </c>
      <c r="F235" t="s">
        <v>12</v>
      </c>
      <c r="G235" t="s">
        <v>13</v>
      </c>
      <c r="H235" t="s">
        <v>13</v>
      </c>
      <c r="I235">
        <v>37</v>
      </c>
      <c r="J235">
        <f t="shared" si="14"/>
        <v>-0.46794471123422759</v>
      </c>
      <c r="K235">
        <f t="shared" si="15"/>
        <v>-0.3462668336003964</v>
      </c>
      <c r="L235" t="str">
        <f t="shared" si="16"/>
        <v>NO</v>
      </c>
      <c r="M235" t="str">
        <f t="shared" si="17"/>
        <v>NO</v>
      </c>
      <c r="P235" t="s">
        <v>58</v>
      </c>
      <c r="Q235">
        <f>COUNTIFS(Imputacion!K2:K5001,"1.2M-2M",Imputacion!H2:H5001,"SI")</f>
        <v>55</v>
      </c>
      <c r="R235">
        <f>COUNTIFS(Imputacion!K2:K5001,"1.2M-2M",Imputacion!H2:H5001,"NO")</f>
        <v>340</v>
      </c>
      <c r="S235">
        <f>COUNTIF(Imputacion!K2:K5001,"1.2M-2M")</f>
        <v>395</v>
      </c>
    </row>
    <row r="236" spans="1:19" x14ac:dyDescent="0.25">
      <c r="A236">
        <v>235</v>
      </c>
      <c r="B236" t="s">
        <v>15</v>
      </c>
      <c r="C236">
        <v>300018</v>
      </c>
      <c r="D236" t="s">
        <v>17</v>
      </c>
      <c r="E236" t="s">
        <v>16</v>
      </c>
      <c r="F236" t="s">
        <v>12</v>
      </c>
      <c r="G236" t="s">
        <v>13</v>
      </c>
      <c r="H236" t="s">
        <v>13</v>
      </c>
      <c r="I236">
        <v>56</v>
      </c>
      <c r="J236">
        <f t="shared" si="14"/>
        <v>-0.44083258492249633</v>
      </c>
      <c r="K236">
        <f t="shared" si="15"/>
        <v>0.99466443786521619</v>
      </c>
      <c r="L236" t="str">
        <f t="shared" si="16"/>
        <v>NO</v>
      </c>
      <c r="M236" t="str">
        <f t="shared" si="17"/>
        <v>NO</v>
      </c>
      <c r="P236" t="s">
        <v>59</v>
      </c>
      <c r="Q236">
        <f>COUNTIFS(Imputacion!K2:K5001,"2M+",Imputacion!H2:H5001,"SI")</f>
        <v>4</v>
      </c>
      <c r="R236">
        <f>COUNTIFS(Imputacion!K2:K5001,"2M+",Imputacion!H2:H5001,"NO")</f>
        <v>204</v>
      </c>
      <c r="S236">
        <f>COUNTIF(Imputacion!K2:K5001,"2M+")</f>
        <v>208</v>
      </c>
    </row>
    <row r="237" spans="1:19" x14ac:dyDescent="0.25">
      <c r="A237">
        <v>236</v>
      </c>
      <c r="B237" t="s">
        <v>15</v>
      </c>
      <c r="C237">
        <v>1002472.71</v>
      </c>
      <c r="D237" t="s">
        <v>10</v>
      </c>
      <c r="E237" t="s">
        <v>11</v>
      </c>
      <c r="F237" t="s">
        <v>12</v>
      </c>
      <c r="G237" t="s">
        <v>13</v>
      </c>
      <c r="H237" t="s">
        <v>13</v>
      </c>
      <c r="I237">
        <v>51</v>
      </c>
      <c r="J237">
        <f t="shared" si="14"/>
        <v>0.4253235377712718</v>
      </c>
      <c r="K237">
        <f t="shared" si="15"/>
        <v>0.64178778747952869</v>
      </c>
      <c r="L237" t="str">
        <f t="shared" si="16"/>
        <v>NO</v>
      </c>
      <c r="M237" t="str">
        <f t="shared" si="17"/>
        <v>NO</v>
      </c>
      <c r="S237">
        <f>SUM(S232:S236)</f>
        <v>5000</v>
      </c>
    </row>
    <row r="238" spans="1:19" x14ac:dyDescent="0.25">
      <c r="A238">
        <v>237</v>
      </c>
      <c r="B238" t="s">
        <v>9</v>
      </c>
      <c r="C238">
        <v>904595.72</v>
      </c>
      <c r="D238" t="s">
        <v>10</v>
      </c>
      <c r="E238" t="s">
        <v>16</v>
      </c>
      <c r="F238" t="s">
        <v>12</v>
      </c>
      <c r="G238" t="s">
        <v>13</v>
      </c>
      <c r="H238" t="s">
        <v>13</v>
      </c>
      <c r="I238">
        <v>39</v>
      </c>
      <c r="J238">
        <f t="shared" si="14"/>
        <v>0.30463710353932433</v>
      </c>
      <c r="K238">
        <f t="shared" si="15"/>
        <v>-0.20511617344612137</v>
      </c>
      <c r="L238" t="str">
        <f t="shared" si="16"/>
        <v>NO</v>
      </c>
      <c r="M238" t="str">
        <f t="shared" si="17"/>
        <v>NO</v>
      </c>
    </row>
    <row r="239" spans="1:19" x14ac:dyDescent="0.25">
      <c r="A239">
        <v>238</v>
      </c>
      <c r="B239" t="s">
        <v>15</v>
      </c>
      <c r="C239">
        <v>354854</v>
      </c>
      <c r="D239" t="s">
        <v>10</v>
      </c>
      <c r="E239" t="s">
        <v>16</v>
      </c>
      <c r="F239" t="s">
        <v>12</v>
      </c>
      <c r="G239" t="s">
        <v>13</v>
      </c>
      <c r="H239" t="s">
        <v>13</v>
      </c>
      <c r="I239">
        <v>25</v>
      </c>
      <c r="J239">
        <f t="shared" si="14"/>
        <v>-0.37321749676395088</v>
      </c>
      <c r="K239">
        <f t="shared" si="15"/>
        <v>-1.1931707945260464</v>
      </c>
      <c r="L239" t="str">
        <f t="shared" si="16"/>
        <v>NO</v>
      </c>
      <c r="M239" t="str">
        <f t="shared" si="17"/>
        <v>NO</v>
      </c>
    </row>
    <row r="240" spans="1:19" x14ac:dyDescent="0.25">
      <c r="A240">
        <v>239</v>
      </c>
      <c r="B240" t="s">
        <v>15</v>
      </c>
      <c r="C240">
        <v>448927.5</v>
      </c>
      <c r="D240" t="s">
        <v>10</v>
      </c>
      <c r="E240" t="s">
        <v>16</v>
      </c>
      <c r="F240" t="s">
        <v>12</v>
      </c>
      <c r="G240" t="s">
        <v>13</v>
      </c>
      <c r="H240" t="s">
        <v>13</v>
      </c>
      <c r="I240">
        <v>45</v>
      </c>
      <c r="J240">
        <f t="shared" si="14"/>
        <v>-0.2572209252437283</v>
      </c>
      <c r="K240">
        <f t="shared" si="15"/>
        <v>0.21833580701670366</v>
      </c>
      <c r="L240" t="str">
        <f t="shared" si="16"/>
        <v>NO</v>
      </c>
      <c r="M240" t="str">
        <f t="shared" si="17"/>
        <v>NO</v>
      </c>
    </row>
    <row r="241" spans="1:19" x14ac:dyDescent="0.25">
      <c r="A241">
        <v>240</v>
      </c>
      <c r="B241" t="s">
        <v>15</v>
      </c>
      <c r="C241">
        <v>762579</v>
      </c>
      <c r="D241" t="s">
        <v>10</v>
      </c>
      <c r="E241" t="s">
        <v>16</v>
      </c>
      <c r="F241" t="s">
        <v>12</v>
      </c>
      <c r="G241" t="s">
        <v>13</v>
      </c>
      <c r="H241" t="s">
        <v>13</v>
      </c>
      <c r="I241">
        <v>26</v>
      </c>
      <c r="J241">
        <f t="shared" si="14"/>
        <v>0.12952453072607281</v>
      </c>
      <c r="K241">
        <f t="shared" si="15"/>
        <v>-1.1225954644489089</v>
      </c>
      <c r="L241" t="str">
        <f t="shared" si="16"/>
        <v>NO</v>
      </c>
      <c r="M241" t="str">
        <f t="shared" si="17"/>
        <v>NO</v>
      </c>
    </row>
    <row r="242" spans="1:19" x14ac:dyDescent="0.25">
      <c r="A242">
        <v>241</v>
      </c>
      <c r="B242" t="s">
        <v>9</v>
      </c>
      <c r="C242">
        <v>500000</v>
      </c>
      <c r="D242" t="s">
        <v>10</v>
      </c>
      <c r="E242" t="s">
        <v>16</v>
      </c>
      <c r="F242" t="s">
        <v>12</v>
      </c>
      <c r="G242" t="s">
        <v>13</v>
      </c>
      <c r="H242" t="s">
        <v>12</v>
      </c>
      <c r="I242">
        <v>61</v>
      </c>
      <c r="J242">
        <f t="shared" si="14"/>
        <v>-0.19424639044948164</v>
      </c>
      <c r="K242">
        <f t="shared" si="15"/>
        <v>1.3475410882509038</v>
      </c>
      <c r="L242" t="str">
        <f t="shared" si="16"/>
        <v>NO</v>
      </c>
      <c r="M242" t="str">
        <f t="shared" si="17"/>
        <v>NO</v>
      </c>
    </row>
    <row r="243" spans="1:19" x14ac:dyDescent="0.25">
      <c r="A243">
        <v>242</v>
      </c>
      <c r="B243" t="s">
        <v>9</v>
      </c>
      <c r="C243">
        <v>606345.6</v>
      </c>
      <c r="D243" t="s">
        <v>10</v>
      </c>
      <c r="E243" t="s">
        <v>16</v>
      </c>
      <c r="F243" t="s">
        <v>12</v>
      </c>
      <c r="G243" t="s">
        <v>13</v>
      </c>
      <c r="H243" t="s">
        <v>13</v>
      </c>
      <c r="I243">
        <v>21</v>
      </c>
      <c r="J243">
        <f t="shared" si="14"/>
        <v>-6.3117804862031626E-2</v>
      </c>
      <c r="K243">
        <f t="shared" si="15"/>
        <v>-1.4754721148345964</v>
      </c>
      <c r="L243" t="str">
        <f t="shared" si="16"/>
        <v>NO</v>
      </c>
      <c r="M243" t="str">
        <f t="shared" si="17"/>
        <v>NO</v>
      </c>
    </row>
    <row r="244" spans="1:19" x14ac:dyDescent="0.25">
      <c r="A244">
        <v>243</v>
      </c>
      <c r="B244" t="s">
        <v>15</v>
      </c>
      <c r="C244">
        <v>411069</v>
      </c>
      <c r="D244" t="s">
        <v>18</v>
      </c>
      <c r="E244" t="s">
        <v>16</v>
      </c>
      <c r="F244" t="s">
        <v>12</v>
      </c>
      <c r="G244" t="s">
        <v>13</v>
      </c>
      <c r="H244" t="s">
        <v>12</v>
      </c>
      <c r="I244">
        <v>56</v>
      </c>
      <c r="J244">
        <f t="shared" si="14"/>
        <v>-0.30390204376167806</v>
      </c>
      <c r="K244">
        <f t="shared" si="15"/>
        <v>0.99466443786521619</v>
      </c>
      <c r="L244" t="str">
        <f t="shared" si="16"/>
        <v>NO</v>
      </c>
      <c r="M244" t="str">
        <f t="shared" si="17"/>
        <v>NO</v>
      </c>
    </row>
    <row r="245" spans="1:19" x14ac:dyDescent="0.25">
      <c r="A245">
        <v>244</v>
      </c>
      <c r="B245" t="s">
        <v>9</v>
      </c>
      <c r="C245">
        <v>636770</v>
      </c>
      <c r="D245" t="s">
        <v>10</v>
      </c>
      <c r="E245" t="s">
        <v>16</v>
      </c>
      <c r="F245" t="s">
        <v>12</v>
      </c>
      <c r="G245" t="s">
        <v>13</v>
      </c>
      <c r="H245" t="s">
        <v>13</v>
      </c>
      <c r="I245">
        <v>37</v>
      </c>
      <c r="J245">
        <f t="shared" si="14"/>
        <v>-2.56032434758829E-2</v>
      </c>
      <c r="K245">
        <f t="shared" si="15"/>
        <v>-0.3462668336003964</v>
      </c>
      <c r="L245" t="str">
        <f t="shared" si="16"/>
        <v>NO</v>
      </c>
      <c r="M245" t="str">
        <f t="shared" si="17"/>
        <v>NO</v>
      </c>
    </row>
    <row r="246" spans="1:19" x14ac:dyDescent="0.25">
      <c r="A246">
        <v>245</v>
      </c>
      <c r="B246" t="s">
        <v>9</v>
      </c>
      <c r="C246">
        <v>299647</v>
      </c>
      <c r="D246" t="s">
        <v>17</v>
      </c>
      <c r="E246" t="s">
        <v>16</v>
      </c>
      <c r="F246" t="s">
        <v>12</v>
      </c>
      <c r="G246" t="s">
        <v>13</v>
      </c>
      <c r="H246" t="s">
        <v>13</v>
      </c>
      <c r="I246">
        <v>42</v>
      </c>
      <c r="J246">
        <f t="shared" si="14"/>
        <v>-0.44129004348451434</v>
      </c>
      <c r="K246">
        <f t="shared" si="15"/>
        <v>6.6098167852911317E-3</v>
      </c>
      <c r="L246" t="str">
        <f t="shared" si="16"/>
        <v>NO</v>
      </c>
      <c r="M246" t="str">
        <f t="shared" si="17"/>
        <v>NO</v>
      </c>
    </row>
    <row r="247" spans="1:19" x14ac:dyDescent="0.25">
      <c r="A247">
        <v>246</v>
      </c>
      <c r="B247" t="s">
        <v>9</v>
      </c>
      <c r="C247">
        <v>435182.43</v>
      </c>
      <c r="D247" t="s">
        <v>10</v>
      </c>
      <c r="E247" t="s">
        <v>16</v>
      </c>
      <c r="F247" t="s">
        <v>12</v>
      </c>
      <c r="G247" t="s">
        <v>13</v>
      </c>
      <c r="H247" t="s">
        <v>13</v>
      </c>
      <c r="I247">
        <v>24</v>
      </c>
      <c r="J247">
        <f t="shared" si="14"/>
        <v>-0.27416917310636196</v>
      </c>
      <c r="K247">
        <f t="shared" si="15"/>
        <v>-1.263746124603184</v>
      </c>
      <c r="L247" t="str">
        <f t="shared" si="16"/>
        <v>NO</v>
      </c>
      <c r="M247" t="str">
        <f t="shared" si="17"/>
        <v>NO</v>
      </c>
    </row>
    <row r="248" spans="1:19" x14ac:dyDescent="0.25">
      <c r="A248">
        <v>247</v>
      </c>
      <c r="B248" t="s">
        <v>15</v>
      </c>
      <c r="C248">
        <v>2891000</v>
      </c>
      <c r="D248" t="s">
        <v>10</v>
      </c>
      <c r="E248" t="s">
        <v>16</v>
      </c>
      <c r="F248" t="s">
        <v>12</v>
      </c>
      <c r="G248" t="s">
        <v>13</v>
      </c>
      <c r="H248" t="s">
        <v>13</v>
      </c>
      <c r="I248">
        <v>32</v>
      </c>
      <c r="J248">
        <f t="shared" si="14"/>
        <v>2.7539569027717992</v>
      </c>
      <c r="K248">
        <f t="shared" si="15"/>
        <v>-0.69914348398608395</v>
      </c>
      <c r="L248" t="str">
        <f t="shared" si="16"/>
        <v>SI</v>
      </c>
      <c r="M248" t="str">
        <f t="shared" si="17"/>
        <v>NO</v>
      </c>
    </row>
    <row r="249" spans="1:19" x14ac:dyDescent="0.25">
      <c r="A249">
        <v>248</v>
      </c>
      <c r="B249" t="s">
        <v>9</v>
      </c>
      <c r="C249">
        <v>409154</v>
      </c>
      <c r="D249" t="s">
        <v>10</v>
      </c>
      <c r="E249" t="s">
        <v>11</v>
      </c>
      <c r="F249" t="s">
        <v>12</v>
      </c>
      <c r="G249" t="s">
        <v>13</v>
      </c>
      <c r="H249" t="s">
        <v>12</v>
      </c>
      <c r="I249">
        <v>36</v>
      </c>
      <c r="J249">
        <f t="shared" si="14"/>
        <v>-0.3062633190885366</v>
      </c>
      <c r="K249">
        <f t="shared" si="15"/>
        <v>-0.41684216367753391</v>
      </c>
      <c r="L249" t="str">
        <f t="shared" si="16"/>
        <v>NO</v>
      </c>
      <c r="M249" t="str">
        <f t="shared" si="17"/>
        <v>NO</v>
      </c>
    </row>
    <row r="250" spans="1:19" x14ac:dyDescent="0.25">
      <c r="A250">
        <v>249</v>
      </c>
      <c r="B250" t="s">
        <v>15</v>
      </c>
      <c r="C250">
        <v>556132</v>
      </c>
      <c r="D250" t="s">
        <v>10</v>
      </c>
      <c r="E250" t="s">
        <v>11</v>
      </c>
      <c r="F250" t="s">
        <v>12</v>
      </c>
      <c r="G250" t="s">
        <v>13</v>
      </c>
      <c r="H250" t="s">
        <v>13</v>
      </c>
      <c r="I250">
        <v>51</v>
      </c>
      <c r="J250">
        <f t="shared" si="14"/>
        <v>-0.12503327992873844</v>
      </c>
      <c r="K250">
        <f t="shared" si="15"/>
        <v>0.64178778747952869</v>
      </c>
      <c r="L250" t="str">
        <f t="shared" si="16"/>
        <v>NO</v>
      </c>
      <c r="M250" t="str">
        <f t="shared" si="17"/>
        <v>NO</v>
      </c>
    </row>
    <row r="251" spans="1:19" x14ac:dyDescent="0.25">
      <c r="A251">
        <v>250</v>
      </c>
      <c r="B251" t="s">
        <v>15</v>
      </c>
      <c r="C251">
        <v>173710</v>
      </c>
      <c r="D251" t="s">
        <v>10</v>
      </c>
      <c r="E251" t="s">
        <v>16</v>
      </c>
      <c r="F251" t="s">
        <v>12</v>
      </c>
      <c r="G251" t="s">
        <v>13</v>
      </c>
      <c r="H251" t="s">
        <v>13</v>
      </c>
      <c r="I251">
        <v>20</v>
      </c>
      <c r="J251">
        <f t="shared" si="14"/>
        <v>-0.59657564705557597</v>
      </c>
      <c r="K251">
        <f t="shared" si="15"/>
        <v>-1.5460474449117341</v>
      </c>
      <c r="L251" t="str">
        <f t="shared" si="16"/>
        <v>NO</v>
      </c>
      <c r="M251" t="str">
        <f t="shared" si="17"/>
        <v>NO</v>
      </c>
    </row>
    <row r="252" spans="1:19" x14ac:dyDescent="0.25">
      <c r="A252">
        <v>251</v>
      </c>
      <c r="B252" t="s">
        <v>15</v>
      </c>
      <c r="C252">
        <v>601898.22</v>
      </c>
      <c r="D252" t="s">
        <v>10</v>
      </c>
      <c r="E252" t="s">
        <v>11</v>
      </c>
      <c r="F252" t="s">
        <v>12</v>
      </c>
      <c r="G252" t="s">
        <v>13</v>
      </c>
      <c r="H252" t="s">
        <v>13</v>
      </c>
      <c r="I252">
        <v>21</v>
      </c>
      <c r="J252">
        <f t="shared" si="14"/>
        <v>-6.8601610952456746E-2</v>
      </c>
      <c r="K252">
        <f t="shared" si="15"/>
        <v>-1.4754721148345964</v>
      </c>
      <c r="L252" t="str">
        <f t="shared" si="16"/>
        <v>NO</v>
      </c>
      <c r="M252" t="str">
        <f t="shared" si="17"/>
        <v>NO</v>
      </c>
    </row>
    <row r="253" spans="1:19" x14ac:dyDescent="0.25">
      <c r="A253">
        <v>252</v>
      </c>
      <c r="B253" t="s">
        <v>9</v>
      </c>
      <c r="C253">
        <v>297046</v>
      </c>
      <c r="D253" t="s">
        <v>17</v>
      </c>
      <c r="E253" t="s">
        <v>16</v>
      </c>
      <c r="F253" t="s">
        <v>12</v>
      </c>
      <c r="G253" t="s">
        <v>13</v>
      </c>
      <c r="H253" t="s">
        <v>13</v>
      </c>
      <c r="I253">
        <v>26</v>
      </c>
      <c r="J253">
        <f t="shared" si="14"/>
        <v>-0.44449718558642509</v>
      </c>
      <c r="K253">
        <f t="shared" si="15"/>
        <v>-1.1225954644489089</v>
      </c>
      <c r="L253" t="str">
        <f t="shared" si="16"/>
        <v>NO</v>
      </c>
      <c r="M253" t="str">
        <f t="shared" si="17"/>
        <v>NO</v>
      </c>
    </row>
    <row r="254" spans="1:19" x14ac:dyDescent="0.25">
      <c r="A254">
        <v>253</v>
      </c>
      <c r="B254" t="s">
        <v>9</v>
      </c>
      <c r="C254">
        <v>455087.65</v>
      </c>
      <c r="D254" t="s">
        <v>10</v>
      </c>
      <c r="E254" t="s">
        <v>16</v>
      </c>
      <c r="F254" t="s">
        <v>12</v>
      </c>
      <c r="G254" t="s">
        <v>13</v>
      </c>
      <c r="H254" t="s">
        <v>13</v>
      </c>
      <c r="I254">
        <v>58</v>
      </c>
      <c r="J254">
        <f t="shared" si="14"/>
        <v>-0.24962520189921258</v>
      </c>
      <c r="K254">
        <f t="shared" si="15"/>
        <v>1.1358150980194912</v>
      </c>
      <c r="L254" t="str">
        <f t="shared" si="16"/>
        <v>NO</v>
      </c>
      <c r="M254" t="str">
        <f t="shared" si="17"/>
        <v>NO</v>
      </c>
    </row>
    <row r="255" spans="1:19" x14ac:dyDescent="0.25">
      <c r="A255">
        <v>254</v>
      </c>
      <c r="B255" t="s">
        <v>9</v>
      </c>
      <c r="C255">
        <v>278030</v>
      </c>
      <c r="D255" t="s">
        <v>19</v>
      </c>
      <c r="E255" t="s">
        <v>16</v>
      </c>
      <c r="F255" t="s">
        <v>12</v>
      </c>
      <c r="G255" t="s">
        <v>13</v>
      </c>
      <c r="H255" t="s">
        <v>12</v>
      </c>
      <c r="I255">
        <v>50</v>
      </c>
      <c r="J255">
        <f t="shared" si="14"/>
        <v>-0.46794471123422759</v>
      </c>
      <c r="K255">
        <f t="shared" si="15"/>
        <v>0.57121245740239113</v>
      </c>
      <c r="L255" t="str">
        <f t="shared" si="16"/>
        <v>NO</v>
      </c>
      <c r="M255" t="str">
        <f t="shared" si="17"/>
        <v>NO</v>
      </c>
    </row>
    <row r="256" spans="1:19" x14ac:dyDescent="0.25">
      <c r="A256">
        <v>255</v>
      </c>
      <c r="B256" t="s">
        <v>15</v>
      </c>
      <c r="C256">
        <v>1198261.6000000001</v>
      </c>
      <c r="D256" t="s">
        <v>10</v>
      </c>
      <c r="E256" t="s">
        <v>11</v>
      </c>
      <c r="F256" t="s">
        <v>12</v>
      </c>
      <c r="G256" t="s">
        <v>13</v>
      </c>
      <c r="H256" t="s">
        <v>13</v>
      </c>
      <c r="I256">
        <v>43</v>
      </c>
      <c r="J256">
        <f t="shared" si="14"/>
        <v>0.66673945172950666</v>
      </c>
      <c r="K256">
        <f t="shared" si="15"/>
        <v>7.7185146862428639E-2</v>
      </c>
      <c r="L256" t="str">
        <f t="shared" si="16"/>
        <v>NO</v>
      </c>
      <c r="M256" t="str">
        <f t="shared" si="17"/>
        <v>NO</v>
      </c>
      <c r="P256" t="s">
        <v>55</v>
      </c>
      <c r="Q256" t="s">
        <v>64</v>
      </c>
      <c r="R256" t="s">
        <v>63</v>
      </c>
      <c r="S256" t="s">
        <v>62</v>
      </c>
    </row>
    <row r="257" spans="1:19" x14ac:dyDescent="0.25">
      <c r="A257">
        <v>256</v>
      </c>
      <c r="B257" t="s">
        <v>15</v>
      </c>
      <c r="C257">
        <v>430147.81</v>
      </c>
      <c r="D257" t="s">
        <v>10</v>
      </c>
      <c r="E257" t="s">
        <v>16</v>
      </c>
      <c r="F257" t="s">
        <v>12</v>
      </c>
      <c r="G257" t="s">
        <v>13</v>
      </c>
      <c r="H257" t="s">
        <v>13</v>
      </c>
      <c r="I257">
        <v>50</v>
      </c>
      <c r="J257">
        <f t="shared" si="14"/>
        <v>-0.28037707074923846</v>
      </c>
      <c r="K257">
        <f t="shared" si="15"/>
        <v>0.57121245740239113</v>
      </c>
      <c r="L257" t="str">
        <f t="shared" si="16"/>
        <v>NO</v>
      </c>
      <c r="M257" t="str">
        <f t="shared" si="17"/>
        <v>NO</v>
      </c>
      <c r="P257" t="s">
        <v>65</v>
      </c>
      <c r="Q257">
        <f>COUNTIFS(Imputacion!L2:L5001,"18-30",Imputacion!H27:H5026,"SI")</f>
        <v>194</v>
      </c>
      <c r="R257">
        <f>COUNTIFS(Imputacion!L2:L5001,"18-30",Imputacion!H27:H5026,"NO")</f>
        <v>1029</v>
      </c>
      <c r="S257">
        <f>COUNTIF(Imputacion!L2:L5001,"18-30")</f>
        <v>1227</v>
      </c>
    </row>
    <row r="258" spans="1:19" x14ac:dyDescent="0.25">
      <c r="A258">
        <v>257</v>
      </c>
      <c r="B258" t="s">
        <v>15</v>
      </c>
      <c r="C258">
        <v>500000</v>
      </c>
      <c r="D258" t="s">
        <v>10</v>
      </c>
      <c r="E258" t="s">
        <v>16</v>
      </c>
      <c r="F258" t="s">
        <v>12</v>
      </c>
      <c r="G258" t="s">
        <v>13</v>
      </c>
      <c r="H258" t="s">
        <v>12</v>
      </c>
      <c r="I258">
        <v>23</v>
      </c>
      <c r="J258">
        <f t="shared" ref="J258:J321" si="18">(C258-$Q$13)/$Q$14</f>
        <v>-0.19424639044948164</v>
      </c>
      <c r="K258">
        <f t="shared" si="15"/>
        <v>-1.3343214546803215</v>
      </c>
      <c r="L258" t="str">
        <f t="shared" si="16"/>
        <v>NO</v>
      </c>
      <c r="M258" t="str">
        <f t="shared" si="17"/>
        <v>NO</v>
      </c>
      <c r="P258" t="s">
        <v>66</v>
      </c>
      <c r="Q258">
        <f>COUNTIFS(Imputacion!L2:L5001,"31-45",Imputacion!H27:H5026,"SI")</f>
        <v>368</v>
      </c>
      <c r="R258">
        <f>COUNTIFS(Imputacion!L2:L5001,"31-45",Imputacion!H27:H5026,"NO")</f>
        <v>1553</v>
      </c>
      <c r="S258">
        <f>COUNTIF(Imputacion!L2:L5001,"31-45")</f>
        <v>1934</v>
      </c>
    </row>
    <row r="259" spans="1:19" x14ac:dyDescent="0.25">
      <c r="A259">
        <v>258</v>
      </c>
      <c r="B259" t="s">
        <v>15</v>
      </c>
      <c r="C259">
        <v>1819625.78</v>
      </c>
      <c r="D259" t="s">
        <v>10</v>
      </c>
      <c r="E259" t="s">
        <v>16</v>
      </c>
      <c r="F259" t="s">
        <v>12</v>
      </c>
      <c r="G259" t="s">
        <v>13</v>
      </c>
      <c r="H259" t="s">
        <v>13</v>
      </c>
      <c r="I259">
        <v>38</v>
      </c>
      <c r="J259">
        <f t="shared" si="18"/>
        <v>1.4329075494985324</v>
      </c>
      <c r="K259">
        <f t="shared" ref="K259:K322" si="19">(I259-$R$13)/$R$14</f>
        <v>-0.27569150352325889</v>
      </c>
      <c r="L259" t="str">
        <f t="shared" ref="L259:L322" si="20">IF(ABS(J259)&gt; 1.96, "SI", "NO")</f>
        <v>NO</v>
      </c>
      <c r="M259" t="str">
        <f t="shared" ref="M259:M322" si="21">IF(ABS(K259)&gt; 1.96, "SI", "NO")</f>
        <v>NO</v>
      </c>
      <c r="P259" t="s">
        <v>67</v>
      </c>
      <c r="Q259">
        <f>COUNTIFS(Imputacion!L2:L5001,"46-60",Imputacion!H27:H5026,"SI")</f>
        <v>219</v>
      </c>
      <c r="R259">
        <f>COUNTIFS(Imputacion!L2:L5001,"46-60",Imputacion!H27:H5026,"NO")</f>
        <v>1103</v>
      </c>
      <c r="S259">
        <f>COUNTIF(Imputacion!L2:L5001,"46-60")</f>
        <v>1327</v>
      </c>
    </row>
    <row r="260" spans="1:19" x14ac:dyDescent="0.25">
      <c r="A260">
        <v>259</v>
      </c>
      <c r="B260" t="s">
        <v>15</v>
      </c>
      <c r="C260">
        <v>355312</v>
      </c>
      <c r="D260" t="s">
        <v>10</v>
      </c>
      <c r="E260" t="s">
        <v>16</v>
      </c>
      <c r="F260" t="s">
        <v>12</v>
      </c>
      <c r="G260" t="s">
        <v>13</v>
      </c>
      <c r="H260" t="s">
        <v>13</v>
      </c>
      <c r="I260">
        <v>56</v>
      </c>
      <c r="J260">
        <f t="shared" si="18"/>
        <v>-0.37265276355261867</v>
      </c>
      <c r="K260">
        <f t="shared" si="19"/>
        <v>0.99466443786521619</v>
      </c>
      <c r="L260" t="str">
        <f t="shared" si="20"/>
        <v>NO</v>
      </c>
      <c r="M260" t="str">
        <f t="shared" si="21"/>
        <v>NO</v>
      </c>
      <c r="P260" t="s">
        <v>68</v>
      </c>
      <c r="Q260">
        <f>COUNTIFS(Imputacion!L2:L5001,"61-75",Imputacion!H27:H5026,"SI")</f>
        <v>64</v>
      </c>
      <c r="R260">
        <f>COUNTIFS(Imputacion!L2:L5001,"61-75",Imputacion!H27:H5026,"NO")</f>
        <v>343</v>
      </c>
      <c r="S260">
        <f>COUNTIF(Imputacion!L2:L5001,"61-75")</f>
        <v>410</v>
      </c>
    </row>
    <row r="261" spans="1:19" x14ac:dyDescent="0.25">
      <c r="A261">
        <v>260</v>
      </c>
      <c r="B261" t="s">
        <v>9</v>
      </c>
      <c r="C261">
        <v>262016</v>
      </c>
      <c r="D261" t="s">
        <v>10</v>
      </c>
      <c r="E261" t="s">
        <v>16</v>
      </c>
      <c r="F261" t="s">
        <v>12</v>
      </c>
      <c r="G261" t="s">
        <v>13</v>
      </c>
      <c r="H261" t="s">
        <v>13</v>
      </c>
      <c r="I261">
        <v>40</v>
      </c>
      <c r="J261">
        <f t="shared" si="18"/>
        <v>-0.4876906449597172</v>
      </c>
      <c r="K261">
        <f t="shared" si="19"/>
        <v>-0.13454084336898386</v>
      </c>
      <c r="L261" t="str">
        <f t="shared" si="20"/>
        <v>NO</v>
      </c>
      <c r="M261" t="str">
        <f t="shared" si="21"/>
        <v>NO</v>
      </c>
      <c r="P261" t="s">
        <v>69</v>
      </c>
      <c r="Q261">
        <f>COUNTIFS(Imputacion!L2:L5001,"76-100+",Imputacion!H27:H5026,"SI")</f>
        <v>20</v>
      </c>
      <c r="R261">
        <f>COUNTIFS(Imputacion!L2:L5001,"76-100+",Imputacion!H27:H5026,"NO")</f>
        <v>82</v>
      </c>
      <c r="S261">
        <f>COUNTIF(Imputacion!L2:L5001,"76-100+")</f>
        <v>102</v>
      </c>
    </row>
    <row r="262" spans="1:19" x14ac:dyDescent="0.25">
      <c r="A262">
        <v>261</v>
      </c>
      <c r="B262" t="s">
        <v>9</v>
      </c>
      <c r="C262">
        <v>507212.75</v>
      </c>
      <c r="D262" t="s">
        <v>10</v>
      </c>
      <c r="E262" t="s">
        <v>11</v>
      </c>
      <c r="F262" t="s">
        <v>12</v>
      </c>
      <c r="G262" t="s">
        <v>13</v>
      </c>
      <c r="H262" t="s">
        <v>13</v>
      </c>
      <c r="I262">
        <v>62</v>
      </c>
      <c r="J262">
        <f t="shared" si="18"/>
        <v>-0.18535276715245871</v>
      </c>
      <c r="K262">
        <f t="shared" si="19"/>
        <v>1.4181164183280413</v>
      </c>
      <c r="L262" t="str">
        <f t="shared" si="20"/>
        <v>NO</v>
      </c>
      <c r="M262" t="str">
        <f t="shared" si="21"/>
        <v>NO</v>
      </c>
      <c r="S262">
        <f>SUM(S257:S261)</f>
        <v>5000</v>
      </c>
    </row>
    <row r="263" spans="1:19" x14ac:dyDescent="0.25">
      <c r="A263">
        <v>262</v>
      </c>
      <c r="B263" t="s">
        <v>9</v>
      </c>
      <c r="C263">
        <v>319590</v>
      </c>
      <c r="D263" t="s">
        <v>10</v>
      </c>
      <c r="E263" t="s">
        <v>16</v>
      </c>
      <c r="F263" t="s">
        <v>12</v>
      </c>
      <c r="G263" t="s">
        <v>13</v>
      </c>
      <c r="H263" t="s">
        <v>13</v>
      </c>
      <c r="I263">
        <v>28</v>
      </c>
      <c r="J263">
        <f t="shared" si="18"/>
        <v>-0.41669948795263984</v>
      </c>
      <c r="K263">
        <f t="shared" si="19"/>
        <v>-0.98144480429463388</v>
      </c>
      <c r="L263" t="str">
        <f t="shared" si="20"/>
        <v>NO</v>
      </c>
      <c r="M263" t="str">
        <f t="shared" si="21"/>
        <v>NO</v>
      </c>
    </row>
    <row r="264" spans="1:19" x14ac:dyDescent="0.25">
      <c r="A264">
        <v>263</v>
      </c>
      <c r="B264" t="s">
        <v>9</v>
      </c>
      <c r="C264">
        <v>331181</v>
      </c>
      <c r="D264" t="s">
        <v>18</v>
      </c>
      <c r="E264" t="s">
        <v>16</v>
      </c>
      <c r="F264" t="s">
        <v>12</v>
      </c>
      <c r="G264" t="s">
        <v>13</v>
      </c>
      <c r="H264" t="s">
        <v>12</v>
      </c>
      <c r="I264">
        <v>62</v>
      </c>
      <c r="J264">
        <f t="shared" si="18"/>
        <v>-0.40240729875492848</v>
      </c>
      <c r="K264">
        <f t="shared" si="19"/>
        <v>1.4181164183280413</v>
      </c>
      <c r="L264" t="str">
        <f t="shared" si="20"/>
        <v>NO</v>
      </c>
      <c r="M264" t="str">
        <f t="shared" si="21"/>
        <v>NO</v>
      </c>
    </row>
    <row r="265" spans="1:19" x14ac:dyDescent="0.25">
      <c r="A265">
        <v>264</v>
      </c>
      <c r="B265" t="s">
        <v>9</v>
      </c>
      <c r="C265">
        <v>509509</v>
      </c>
      <c r="D265" t="s">
        <v>18</v>
      </c>
      <c r="E265" t="s">
        <v>16</v>
      </c>
      <c r="F265" t="s">
        <v>12</v>
      </c>
      <c r="G265" t="s">
        <v>13</v>
      </c>
      <c r="H265" t="s">
        <v>13</v>
      </c>
      <c r="I265">
        <v>42</v>
      </c>
      <c r="J265">
        <f t="shared" si="18"/>
        <v>-0.18252139458363423</v>
      </c>
      <c r="K265">
        <f t="shared" si="19"/>
        <v>6.6098167852911317E-3</v>
      </c>
      <c r="L265" t="str">
        <f t="shared" si="20"/>
        <v>NO</v>
      </c>
      <c r="M265" t="str">
        <f t="shared" si="21"/>
        <v>NO</v>
      </c>
    </row>
    <row r="266" spans="1:19" x14ac:dyDescent="0.25">
      <c r="A266">
        <v>265</v>
      </c>
      <c r="B266" t="s">
        <v>15</v>
      </c>
      <c r="C266">
        <v>820120</v>
      </c>
      <c r="D266" t="s">
        <v>10</v>
      </c>
      <c r="E266" t="s">
        <v>16</v>
      </c>
      <c r="F266" t="s">
        <v>12</v>
      </c>
      <c r="G266" t="s">
        <v>13</v>
      </c>
      <c r="H266" t="s">
        <v>13</v>
      </c>
      <c r="I266">
        <v>27</v>
      </c>
      <c r="J266">
        <f t="shared" si="18"/>
        <v>0.20047499734892757</v>
      </c>
      <c r="K266">
        <f t="shared" si="19"/>
        <v>-1.0520201343717714</v>
      </c>
      <c r="L266" t="str">
        <f t="shared" si="20"/>
        <v>NO</v>
      </c>
      <c r="M266" t="str">
        <f t="shared" si="21"/>
        <v>NO</v>
      </c>
    </row>
    <row r="267" spans="1:19" x14ac:dyDescent="0.25">
      <c r="A267">
        <v>266</v>
      </c>
      <c r="B267" t="s">
        <v>15</v>
      </c>
      <c r="C267">
        <v>439400</v>
      </c>
      <c r="D267" t="s">
        <v>10</v>
      </c>
      <c r="E267" t="s">
        <v>16</v>
      </c>
      <c r="F267" t="s">
        <v>12</v>
      </c>
      <c r="G267" t="s">
        <v>13</v>
      </c>
      <c r="H267" t="s">
        <v>13</v>
      </c>
      <c r="I267">
        <v>34</v>
      </c>
      <c r="J267">
        <f t="shared" si="18"/>
        <v>-0.26896873238557933</v>
      </c>
      <c r="K267">
        <f t="shared" si="19"/>
        <v>-0.55799282383180893</v>
      </c>
      <c r="L267" t="str">
        <f t="shared" si="20"/>
        <v>NO</v>
      </c>
      <c r="M267" t="str">
        <f t="shared" si="21"/>
        <v>NO</v>
      </c>
    </row>
    <row r="268" spans="1:19" x14ac:dyDescent="0.25">
      <c r="A268">
        <v>267</v>
      </c>
      <c r="B268" t="s">
        <v>9</v>
      </c>
      <c r="C268">
        <v>2184000</v>
      </c>
      <c r="D268" t="s">
        <v>10</v>
      </c>
      <c r="E268" t="s">
        <v>16</v>
      </c>
      <c r="F268" t="s">
        <v>12</v>
      </c>
      <c r="G268" t="s">
        <v>13</v>
      </c>
      <c r="H268" t="s">
        <v>13</v>
      </c>
      <c r="I268">
        <v>41</v>
      </c>
      <c r="J268">
        <f t="shared" si="18"/>
        <v>1.8821962468506592</v>
      </c>
      <c r="K268">
        <f t="shared" si="19"/>
        <v>-6.3965513291846368E-2</v>
      </c>
      <c r="L268" t="str">
        <f t="shared" si="20"/>
        <v>NO</v>
      </c>
      <c r="M268" t="str">
        <f t="shared" si="21"/>
        <v>NO</v>
      </c>
    </row>
    <row r="269" spans="1:19" x14ac:dyDescent="0.25">
      <c r="A269">
        <v>268</v>
      </c>
      <c r="B269" t="s">
        <v>15</v>
      </c>
      <c r="C269">
        <v>110000</v>
      </c>
      <c r="D269" t="s">
        <v>10</v>
      </c>
      <c r="E269" t="s">
        <v>16</v>
      </c>
      <c r="F269" t="s">
        <v>12</v>
      </c>
      <c r="G269" t="s">
        <v>12</v>
      </c>
      <c r="H269" t="s">
        <v>13</v>
      </c>
      <c r="I269">
        <v>28</v>
      </c>
      <c r="J269">
        <f t="shared" si="18"/>
        <v>-0.67513274944416979</v>
      </c>
      <c r="K269">
        <f t="shared" si="19"/>
        <v>-0.98144480429463388</v>
      </c>
      <c r="L269" t="str">
        <f t="shared" si="20"/>
        <v>NO</v>
      </c>
      <c r="M269" t="str">
        <f t="shared" si="21"/>
        <v>NO</v>
      </c>
    </row>
    <row r="270" spans="1:19" x14ac:dyDescent="0.25">
      <c r="A270">
        <v>269</v>
      </c>
      <c r="B270" t="s">
        <v>9</v>
      </c>
      <c r="C270">
        <v>180000</v>
      </c>
      <c r="D270" t="s">
        <v>10</v>
      </c>
      <c r="E270" t="s">
        <v>16</v>
      </c>
      <c r="F270" t="s">
        <v>12</v>
      </c>
      <c r="G270" t="s">
        <v>13</v>
      </c>
      <c r="H270" t="s">
        <v>13</v>
      </c>
      <c r="I270">
        <v>45</v>
      </c>
      <c r="J270">
        <f t="shared" si="18"/>
        <v>-0.58881981321435395</v>
      </c>
      <c r="K270">
        <f t="shared" si="19"/>
        <v>0.21833580701670366</v>
      </c>
      <c r="L270" t="str">
        <f t="shared" si="20"/>
        <v>NO</v>
      </c>
      <c r="M270" t="str">
        <f t="shared" si="21"/>
        <v>NO</v>
      </c>
    </row>
    <row r="271" spans="1:19" x14ac:dyDescent="0.25">
      <c r="A271">
        <v>270</v>
      </c>
      <c r="B271" t="s">
        <v>15</v>
      </c>
      <c r="C271">
        <v>350000</v>
      </c>
      <c r="D271" t="s">
        <v>10</v>
      </c>
      <c r="E271" t="s">
        <v>16</v>
      </c>
      <c r="F271" t="s">
        <v>12</v>
      </c>
      <c r="G271" t="s">
        <v>13</v>
      </c>
      <c r="H271" t="s">
        <v>13</v>
      </c>
      <c r="I271">
        <v>29</v>
      </c>
      <c r="J271">
        <f t="shared" si="18"/>
        <v>-0.37920268237051552</v>
      </c>
      <c r="K271">
        <f t="shared" si="19"/>
        <v>-0.91086947421749642</v>
      </c>
      <c r="L271" t="str">
        <f t="shared" si="20"/>
        <v>NO</v>
      </c>
      <c r="M271" t="str">
        <f t="shared" si="21"/>
        <v>NO</v>
      </c>
    </row>
    <row r="272" spans="1:19" x14ac:dyDescent="0.25">
      <c r="A272">
        <v>271</v>
      </c>
      <c r="B272" t="s">
        <v>9</v>
      </c>
      <c r="C272">
        <v>281250</v>
      </c>
      <c r="D272" t="s">
        <v>10</v>
      </c>
      <c r="E272" t="s">
        <v>11</v>
      </c>
      <c r="F272" t="s">
        <v>12</v>
      </c>
      <c r="G272" t="s">
        <v>13</v>
      </c>
      <c r="H272" t="s">
        <v>13</v>
      </c>
      <c r="I272">
        <v>58</v>
      </c>
      <c r="J272">
        <f t="shared" si="18"/>
        <v>-0.46397431616765611</v>
      </c>
      <c r="K272">
        <f t="shared" si="19"/>
        <v>1.1358150980194912</v>
      </c>
      <c r="L272" t="str">
        <f t="shared" si="20"/>
        <v>NO</v>
      </c>
      <c r="M272" t="str">
        <f t="shared" si="21"/>
        <v>NO</v>
      </c>
    </row>
    <row r="273" spans="1:13" x14ac:dyDescent="0.25">
      <c r="A273">
        <v>272</v>
      </c>
      <c r="B273" t="s">
        <v>15</v>
      </c>
      <c r="C273">
        <v>829364.58</v>
      </c>
      <c r="D273" t="s">
        <v>10</v>
      </c>
      <c r="E273" t="s">
        <v>16</v>
      </c>
      <c r="F273" t="s">
        <v>12</v>
      </c>
      <c r="G273" t="s">
        <v>13</v>
      </c>
      <c r="H273" t="s">
        <v>13</v>
      </c>
      <c r="I273">
        <v>30</v>
      </c>
      <c r="J273">
        <f t="shared" si="18"/>
        <v>0.21187395226337652</v>
      </c>
      <c r="K273">
        <f t="shared" si="19"/>
        <v>-0.84029414414035897</v>
      </c>
      <c r="L273" t="str">
        <f t="shared" si="20"/>
        <v>NO</v>
      </c>
      <c r="M273" t="str">
        <f t="shared" si="21"/>
        <v>NO</v>
      </c>
    </row>
    <row r="274" spans="1:13" x14ac:dyDescent="0.25">
      <c r="A274">
        <v>273</v>
      </c>
      <c r="B274" t="s">
        <v>15</v>
      </c>
      <c r="C274">
        <v>403983</v>
      </c>
      <c r="D274" t="s">
        <v>18</v>
      </c>
      <c r="E274" t="s">
        <v>16</v>
      </c>
      <c r="F274" t="s">
        <v>12</v>
      </c>
      <c r="G274" t="s">
        <v>13</v>
      </c>
      <c r="H274" t="s">
        <v>12</v>
      </c>
      <c r="I274">
        <v>41</v>
      </c>
      <c r="J274">
        <f t="shared" si="18"/>
        <v>-0.31263937899202771</v>
      </c>
      <c r="K274">
        <f t="shared" si="19"/>
        <v>-6.3965513291846368E-2</v>
      </c>
      <c r="L274" t="str">
        <f t="shared" si="20"/>
        <v>NO</v>
      </c>
      <c r="M274" t="str">
        <f t="shared" si="21"/>
        <v>NO</v>
      </c>
    </row>
    <row r="275" spans="1:13" x14ac:dyDescent="0.25">
      <c r="A275">
        <v>274</v>
      </c>
      <c r="B275" t="s">
        <v>15</v>
      </c>
      <c r="C275">
        <v>545646</v>
      </c>
      <c r="D275" t="s">
        <v>10</v>
      </c>
      <c r="E275" t="s">
        <v>16</v>
      </c>
      <c r="F275" t="s">
        <v>12</v>
      </c>
      <c r="G275" t="s">
        <v>13</v>
      </c>
      <c r="H275" t="s">
        <v>13</v>
      </c>
      <c r="I275">
        <v>44</v>
      </c>
      <c r="J275">
        <f t="shared" si="18"/>
        <v>-0.13796295777596487</v>
      </c>
      <c r="K275">
        <f t="shared" si="19"/>
        <v>0.14776047693956615</v>
      </c>
      <c r="L275" t="str">
        <f t="shared" si="20"/>
        <v>NO</v>
      </c>
      <c r="M275" t="str">
        <f t="shared" si="21"/>
        <v>NO</v>
      </c>
    </row>
    <row r="276" spans="1:13" x14ac:dyDescent="0.25">
      <c r="A276">
        <v>275</v>
      </c>
      <c r="B276" t="s">
        <v>9</v>
      </c>
      <c r="C276">
        <v>417064</v>
      </c>
      <c r="D276" t="s">
        <v>10</v>
      </c>
      <c r="E276" t="s">
        <v>16</v>
      </c>
      <c r="F276" t="s">
        <v>12</v>
      </c>
      <c r="G276" t="s">
        <v>13</v>
      </c>
      <c r="H276" t="s">
        <v>13</v>
      </c>
      <c r="I276">
        <v>59</v>
      </c>
      <c r="J276">
        <f t="shared" si="18"/>
        <v>-0.29650995729456742</v>
      </c>
      <c r="K276">
        <f t="shared" si="19"/>
        <v>1.2063904280966287</v>
      </c>
      <c r="L276" t="str">
        <f t="shared" si="20"/>
        <v>NO</v>
      </c>
      <c r="M276" t="str">
        <f t="shared" si="21"/>
        <v>NO</v>
      </c>
    </row>
    <row r="277" spans="1:13" x14ac:dyDescent="0.25">
      <c r="A277">
        <v>276</v>
      </c>
      <c r="B277" t="s">
        <v>9</v>
      </c>
      <c r="C277">
        <v>621333.79</v>
      </c>
      <c r="D277" t="s">
        <v>10</v>
      </c>
      <c r="E277" t="s">
        <v>16</v>
      </c>
      <c r="F277" t="s">
        <v>12</v>
      </c>
      <c r="G277" t="s">
        <v>13</v>
      </c>
      <c r="H277" t="s">
        <v>13</v>
      </c>
      <c r="I277">
        <v>47</v>
      </c>
      <c r="J277">
        <f t="shared" si="18"/>
        <v>-4.463673789531207E-2</v>
      </c>
      <c r="K277">
        <f t="shared" si="19"/>
        <v>0.35948646717097865</v>
      </c>
      <c r="L277" t="str">
        <f t="shared" si="20"/>
        <v>NO</v>
      </c>
      <c r="M277" t="str">
        <f t="shared" si="21"/>
        <v>NO</v>
      </c>
    </row>
    <row r="278" spans="1:13" x14ac:dyDescent="0.25">
      <c r="A278">
        <v>277</v>
      </c>
      <c r="B278" t="s">
        <v>9</v>
      </c>
      <c r="C278">
        <v>297046</v>
      </c>
      <c r="D278" t="s">
        <v>17</v>
      </c>
      <c r="E278" t="s">
        <v>16</v>
      </c>
      <c r="F278" t="s">
        <v>12</v>
      </c>
      <c r="G278" t="s">
        <v>13</v>
      </c>
      <c r="H278" t="s">
        <v>13</v>
      </c>
      <c r="I278">
        <v>24</v>
      </c>
      <c r="J278">
        <f t="shared" si="18"/>
        <v>-0.44449718558642509</v>
      </c>
      <c r="K278">
        <f t="shared" si="19"/>
        <v>-1.263746124603184</v>
      </c>
      <c r="L278" t="str">
        <f t="shared" si="20"/>
        <v>NO</v>
      </c>
      <c r="M278" t="str">
        <f t="shared" si="21"/>
        <v>NO</v>
      </c>
    </row>
    <row r="279" spans="1:13" x14ac:dyDescent="0.25">
      <c r="A279">
        <v>278</v>
      </c>
      <c r="B279" t="s">
        <v>15</v>
      </c>
      <c r="C279">
        <v>527824.5</v>
      </c>
      <c r="D279" t="s">
        <v>14</v>
      </c>
      <c r="E279" t="s">
        <v>11</v>
      </c>
      <c r="F279" t="s">
        <v>12</v>
      </c>
      <c r="G279" t="s">
        <v>13</v>
      </c>
      <c r="H279" t="s">
        <v>13</v>
      </c>
      <c r="I279">
        <v>68</v>
      </c>
      <c r="J279">
        <f t="shared" si="18"/>
        <v>-0.1599376148191029</v>
      </c>
      <c r="K279">
        <f t="shared" si="19"/>
        <v>1.8415683987908662</v>
      </c>
      <c r="L279" t="str">
        <f t="shared" si="20"/>
        <v>NO</v>
      </c>
      <c r="M279" t="str">
        <f t="shared" si="21"/>
        <v>NO</v>
      </c>
    </row>
    <row r="280" spans="1:13" x14ac:dyDescent="0.25">
      <c r="A280">
        <v>279</v>
      </c>
      <c r="B280" t="s">
        <v>9</v>
      </c>
      <c r="C280">
        <v>278030</v>
      </c>
      <c r="D280" t="s">
        <v>19</v>
      </c>
      <c r="E280" t="s">
        <v>16</v>
      </c>
      <c r="F280" t="s">
        <v>12</v>
      </c>
      <c r="G280" t="s">
        <v>13</v>
      </c>
      <c r="H280" t="s">
        <v>13</v>
      </c>
      <c r="I280">
        <v>43</v>
      </c>
      <c r="J280">
        <f t="shared" si="18"/>
        <v>-0.46794471123422759</v>
      </c>
      <c r="K280">
        <f t="shared" si="19"/>
        <v>7.7185146862428639E-2</v>
      </c>
      <c r="L280" t="str">
        <f t="shared" si="20"/>
        <v>NO</v>
      </c>
      <c r="M280" t="str">
        <f t="shared" si="21"/>
        <v>NO</v>
      </c>
    </row>
    <row r="281" spans="1:13" x14ac:dyDescent="0.25">
      <c r="A281">
        <v>280</v>
      </c>
      <c r="B281" t="s">
        <v>15</v>
      </c>
      <c r="C281">
        <v>300000</v>
      </c>
      <c r="D281" t="s">
        <v>17</v>
      </c>
      <c r="E281" t="s">
        <v>16</v>
      </c>
      <c r="F281" t="s">
        <v>12</v>
      </c>
      <c r="G281" t="s">
        <v>12</v>
      </c>
      <c r="H281" t="s">
        <v>13</v>
      </c>
      <c r="I281">
        <v>57</v>
      </c>
      <c r="J281">
        <f t="shared" si="18"/>
        <v>-0.44085477967752684</v>
      </c>
      <c r="K281">
        <f t="shared" si="19"/>
        <v>1.0652397679423538</v>
      </c>
      <c r="L281" t="str">
        <f t="shared" si="20"/>
        <v>NO</v>
      </c>
      <c r="M281" t="str">
        <f t="shared" si="21"/>
        <v>NO</v>
      </c>
    </row>
    <row r="282" spans="1:13" x14ac:dyDescent="0.25">
      <c r="A282">
        <v>281</v>
      </c>
      <c r="B282" t="s">
        <v>15</v>
      </c>
      <c r="C282">
        <v>453393.84</v>
      </c>
      <c r="D282" t="s">
        <v>10</v>
      </c>
      <c r="E282" t="s">
        <v>16</v>
      </c>
      <c r="F282" t="s">
        <v>12</v>
      </c>
      <c r="G282" t="s">
        <v>13</v>
      </c>
      <c r="H282" t="s">
        <v>13</v>
      </c>
      <c r="I282">
        <v>31</v>
      </c>
      <c r="J282">
        <f t="shared" si="18"/>
        <v>-0.25171374067800434</v>
      </c>
      <c r="K282">
        <f t="shared" si="19"/>
        <v>-0.7697188140632214</v>
      </c>
      <c r="L282" t="str">
        <f t="shared" si="20"/>
        <v>NO</v>
      </c>
      <c r="M282" t="str">
        <f t="shared" si="21"/>
        <v>NO</v>
      </c>
    </row>
    <row r="283" spans="1:13" x14ac:dyDescent="0.25">
      <c r="A283">
        <v>282</v>
      </c>
      <c r="B283" t="s">
        <v>15</v>
      </c>
      <c r="C283">
        <v>297062</v>
      </c>
      <c r="D283" t="s">
        <v>18</v>
      </c>
      <c r="E283" t="s">
        <v>16</v>
      </c>
      <c r="F283" t="s">
        <v>12</v>
      </c>
      <c r="G283" t="s">
        <v>13</v>
      </c>
      <c r="H283" t="s">
        <v>12</v>
      </c>
      <c r="I283">
        <v>40</v>
      </c>
      <c r="J283">
        <f t="shared" si="18"/>
        <v>-0.44447745691528684</v>
      </c>
      <c r="K283">
        <f t="shared" si="19"/>
        <v>-0.13454084336898386</v>
      </c>
      <c r="L283" t="str">
        <f t="shared" si="20"/>
        <v>NO</v>
      </c>
      <c r="M283" t="str">
        <f t="shared" si="21"/>
        <v>NO</v>
      </c>
    </row>
    <row r="284" spans="1:13" x14ac:dyDescent="0.25">
      <c r="A284">
        <v>283</v>
      </c>
      <c r="B284" t="s">
        <v>15</v>
      </c>
      <c r="C284">
        <v>245436.97</v>
      </c>
      <c r="D284" t="s">
        <v>10</v>
      </c>
      <c r="E284" t="s">
        <v>16</v>
      </c>
      <c r="F284" t="s">
        <v>12</v>
      </c>
      <c r="G284" t="s">
        <v>13</v>
      </c>
      <c r="H284" t="s">
        <v>13</v>
      </c>
      <c r="I284">
        <v>27</v>
      </c>
      <c r="J284">
        <f t="shared" si="18"/>
        <v>-0.50813328437603444</v>
      </c>
      <c r="K284">
        <f t="shared" si="19"/>
        <v>-1.0520201343717714</v>
      </c>
      <c r="L284" t="str">
        <f t="shared" si="20"/>
        <v>NO</v>
      </c>
      <c r="M284" t="str">
        <f t="shared" si="21"/>
        <v>NO</v>
      </c>
    </row>
    <row r="285" spans="1:13" x14ac:dyDescent="0.25">
      <c r="A285">
        <v>284</v>
      </c>
      <c r="B285" t="s">
        <v>9</v>
      </c>
      <c r="C285">
        <v>2005101</v>
      </c>
      <c r="D285" t="s">
        <v>10</v>
      </c>
      <c r="E285" t="s">
        <v>16</v>
      </c>
      <c r="F285" t="s">
        <v>12</v>
      </c>
      <c r="G285" t="s">
        <v>13</v>
      </c>
      <c r="H285" t="s">
        <v>13</v>
      </c>
      <c r="I285">
        <v>32</v>
      </c>
      <c r="J285">
        <f t="shared" si="18"/>
        <v>1.6616062757281189</v>
      </c>
      <c r="K285">
        <f t="shared" si="19"/>
        <v>-0.69914348398608395</v>
      </c>
      <c r="L285" t="str">
        <f t="shared" si="20"/>
        <v>NO</v>
      </c>
      <c r="M285" t="str">
        <f t="shared" si="21"/>
        <v>NO</v>
      </c>
    </row>
    <row r="286" spans="1:13" x14ac:dyDescent="0.25">
      <c r="A286">
        <v>285</v>
      </c>
      <c r="B286" t="s">
        <v>15</v>
      </c>
      <c r="C286">
        <v>342332</v>
      </c>
      <c r="D286" t="s">
        <v>18</v>
      </c>
      <c r="E286" t="s">
        <v>16</v>
      </c>
      <c r="F286" t="s">
        <v>12</v>
      </c>
      <c r="G286" t="s">
        <v>13</v>
      </c>
      <c r="H286" t="s">
        <v>13</v>
      </c>
      <c r="I286">
        <v>61</v>
      </c>
      <c r="J286">
        <f t="shared" si="18"/>
        <v>-0.38865764801351882</v>
      </c>
      <c r="K286">
        <f t="shared" si="19"/>
        <v>1.3475410882509038</v>
      </c>
      <c r="L286" t="str">
        <f t="shared" si="20"/>
        <v>NO</v>
      </c>
      <c r="M286" t="str">
        <f t="shared" si="21"/>
        <v>NO</v>
      </c>
    </row>
    <row r="287" spans="1:13" x14ac:dyDescent="0.25">
      <c r="A287">
        <v>286</v>
      </c>
      <c r="B287" t="s">
        <v>9</v>
      </c>
      <c r="C287">
        <v>1000000</v>
      </c>
      <c r="D287" t="s">
        <v>10</v>
      </c>
      <c r="E287" t="s">
        <v>16</v>
      </c>
      <c r="F287" t="s">
        <v>12</v>
      </c>
      <c r="G287" t="s">
        <v>13</v>
      </c>
      <c r="H287" t="s">
        <v>12</v>
      </c>
      <c r="I287">
        <v>52</v>
      </c>
      <c r="J287">
        <f t="shared" si="18"/>
        <v>0.42227458262063144</v>
      </c>
      <c r="K287">
        <f t="shared" si="19"/>
        <v>0.71236311755666615</v>
      </c>
      <c r="L287" t="str">
        <f t="shared" si="20"/>
        <v>NO</v>
      </c>
      <c r="M287" t="str">
        <f t="shared" si="21"/>
        <v>NO</v>
      </c>
    </row>
    <row r="288" spans="1:13" x14ac:dyDescent="0.25">
      <c r="A288">
        <v>287</v>
      </c>
      <c r="B288" t="s">
        <v>9</v>
      </c>
      <c r="C288">
        <v>347514.23</v>
      </c>
      <c r="D288" t="s">
        <v>10</v>
      </c>
      <c r="E288" t="s">
        <v>16</v>
      </c>
      <c r="F288" t="s">
        <v>12</v>
      </c>
      <c r="G288" t="s">
        <v>13</v>
      </c>
      <c r="H288" t="s">
        <v>13</v>
      </c>
      <c r="I288">
        <v>30</v>
      </c>
      <c r="J288">
        <f t="shared" si="18"/>
        <v>-0.38226774104897254</v>
      </c>
      <c r="K288">
        <f t="shared" si="19"/>
        <v>-0.84029414414035897</v>
      </c>
      <c r="L288" t="str">
        <f t="shared" si="20"/>
        <v>NO</v>
      </c>
      <c r="M288" t="str">
        <f t="shared" si="21"/>
        <v>NO</v>
      </c>
    </row>
    <row r="289" spans="1:13" x14ac:dyDescent="0.25">
      <c r="A289">
        <v>288</v>
      </c>
      <c r="B289" t="s">
        <v>15</v>
      </c>
      <c r="C289">
        <v>750000</v>
      </c>
      <c r="D289" t="s">
        <v>10</v>
      </c>
      <c r="E289" t="s">
        <v>16</v>
      </c>
      <c r="F289" t="s">
        <v>12</v>
      </c>
      <c r="G289" t="s">
        <v>13</v>
      </c>
      <c r="H289" t="s">
        <v>12</v>
      </c>
      <c r="I289">
        <v>28</v>
      </c>
      <c r="J289">
        <f t="shared" si="18"/>
        <v>0.1140140960855749</v>
      </c>
      <c r="K289">
        <f t="shared" si="19"/>
        <v>-0.98144480429463388</v>
      </c>
      <c r="L289" t="str">
        <f t="shared" si="20"/>
        <v>NO</v>
      </c>
      <c r="M289" t="str">
        <f t="shared" si="21"/>
        <v>NO</v>
      </c>
    </row>
    <row r="290" spans="1:13" x14ac:dyDescent="0.25">
      <c r="A290">
        <v>289</v>
      </c>
      <c r="B290" t="s">
        <v>9</v>
      </c>
      <c r="C290">
        <v>336364.94</v>
      </c>
      <c r="D290" t="s">
        <v>10</v>
      </c>
      <c r="E290" t="s">
        <v>16</v>
      </c>
      <c r="F290" t="s">
        <v>12</v>
      </c>
      <c r="G290" t="s">
        <v>13</v>
      </c>
      <c r="H290" t="s">
        <v>13</v>
      </c>
      <c r="I290">
        <v>24</v>
      </c>
      <c r="J290">
        <f t="shared" si="18"/>
        <v>-0.39601528328865432</v>
      </c>
      <c r="K290">
        <f t="shared" si="19"/>
        <v>-1.263746124603184</v>
      </c>
      <c r="L290" t="str">
        <f t="shared" si="20"/>
        <v>NO</v>
      </c>
      <c r="M290" t="str">
        <f t="shared" si="21"/>
        <v>NO</v>
      </c>
    </row>
    <row r="291" spans="1:13" x14ac:dyDescent="0.25">
      <c r="A291">
        <v>290</v>
      </c>
      <c r="B291" t="s">
        <v>9</v>
      </c>
      <c r="C291">
        <v>351055</v>
      </c>
      <c r="D291" t="s">
        <v>18</v>
      </c>
      <c r="E291" t="s">
        <v>16</v>
      </c>
      <c r="F291" t="s">
        <v>12</v>
      </c>
      <c r="G291" t="s">
        <v>13</v>
      </c>
      <c r="H291" t="s">
        <v>12</v>
      </c>
      <c r="I291">
        <v>51</v>
      </c>
      <c r="J291">
        <f t="shared" si="18"/>
        <v>-0.37790182311733761</v>
      </c>
      <c r="K291">
        <f t="shared" si="19"/>
        <v>0.64178778747952869</v>
      </c>
      <c r="L291" t="str">
        <f t="shared" si="20"/>
        <v>NO</v>
      </c>
      <c r="M291" t="str">
        <f t="shared" si="21"/>
        <v>NO</v>
      </c>
    </row>
    <row r="292" spans="1:13" x14ac:dyDescent="0.25">
      <c r="A292">
        <v>291</v>
      </c>
      <c r="B292" t="s">
        <v>9</v>
      </c>
      <c r="C292">
        <v>345385</v>
      </c>
      <c r="D292" t="s">
        <v>10</v>
      </c>
      <c r="E292" t="s">
        <v>16</v>
      </c>
      <c r="F292" t="s">
        <v>12</v>
      </c>
      <c r="G292" t="s">
        <v>13</v>
      </c>
      <c r="H292" t="s">
        <v>13</v>
      </c>
      <c r="I292">
        <v>32</v>
      </c>
      <c r="J292">
        <f t="shared" si="18"/>
        <v>-0.38489317095195269</v>
      </c>
      <c r="K292">
        <f t="shared" si="19"/>
        <v>-0.69914348398608395</v>
      </c>
      <c r="L292" t="str">
        <f t="shared" si="20"/>
        <v>NO</v>
      </c>
      <c r="M292" t="str">
        <f t="shared" si="21"/>
        <v>NO</v>
      </c>
    </row>
    <row r="293" spans="1:13" x14ac:dyDescent="0.25">
      <c r="A293">
        <v>292</v>
      </c>
      <c r="B293" t="s">
        <v>9</v>
      </c>
      <c r="C293">
        <v>396805</v>
      </c>
      <c r="D293" t="s">
        <v>10</v>
      </c>
      <c r="E293" t="s">
        <v>16</v>
      </c>
      <c r="F293" t="s">
        <v>12</v>
      </c>
      <c r="G293" t="s">
        <v>13</v>
      </c>
      <c r="H293" t="s">
        <v>13</v>
      </c>
      <c r="I293">
        <v>40</v>
      </c>
      <c r="J293">
        <f t="shared" si="18"/>
        <v>-0.32149015408142229</v>
      </c>
      <c r="K293">
        <f t="shared" si="19"/>
        <v>-0.13454084336898386</v>
      </c>
      <c r="L293" t="str">
        <f t="shared" si="20"/>
        <v>NO</v>
      </c>
      <c r="M293" t="str">
        <f t="shared" si="21"/>
        <v>NO</v>
      </c>
    </row>
    <row r="294" spans="1:13" x14ac:dyDescent="0.25">
      <c r="A294">
        <v>293</v>
      </c>
      <c r="B294" t="s">
        <v>15</v>
      </c>
      <c r="C294">
        <v>297045</v>
      </c>
      <c r="D294" t="s">
        <v>18</v>
      </c>
      <c r="E294" t="s">
        <v>16</v>
      </c>
      <c r="F294" t="s">
        <v>12</v>
      </c>
      <c r="G294" t="s">
        <v>13</v>
      </c>
      <c r="H294" t="s">
        <v>12</v>
      </c>
      <c r="I294">
        <v>62</v>
      </c>
      <c r="J294">
        <f t="shared" si="18"/>
        <v>-0.44449841862837125</v>
      </c>
      <c r="K294">
        <f t="shared" si="19"/>
        <v>1.4181164183280413</v>
      </c>
      <c r="L294" t="str">
        <f t="shared" si="20"/>
        <v>NO</v>
      </c>
      <c r="M294" t="str">
        <f t="shared" si="21"/>
        <v>NO</v>
      </c>
    </row>
    <row r="295" spans="1:13" x14ac:dyDescent="0.25">
      <c r="A295">
        <v>294</v>
      </c>
      <c r="B295" t="s">
        <v>9</v>
      </c>
      <c r="C295">
        <v>1313852.97</v>
      </c>
      <c r="D295" t="s">
        <v>10</v>
      </c>
      <c r="E295" t="s">
        <v>16</v>
      </c>
      <c r="F295" t="s">
        <v>12</v>
      </c>
      <c r="G295" t="s">
        <v>13</v>
      </c>
      <c r="H295" t="s">
        <v>13</v>
      </c>
      <c r="I295">
        <v>52</v>
      </c>
      <c r="J295">
        <f t="shared" si="18"/>
        <v>0.80926845955132143</v>
      </c>
      <c r="K295">
        <f t="shared" si="19"/>
        <v>0.71236311755666615</v>
      </c>
      <c r="L295" t="str">
        <f t="shared" si="20"/>
        <v>NO</v>
      </c>
      <c r="M295" t="str">
        <f t="shared" si="21"/>
        <v>NO</v>
      </c>
    </row>
    <row r="296" spans="1:13" x14ac:dyDescent="0.25">
      <c r="A296">
        <v>295</v>
      </c>
      <c r="B296" t="s">
        <v>9</v>
      </c>
      <c r="C296">
        <v>328192</v>
      </c>
      <c r="D296" t="s">
        <v>18</v>
      </c>
      <c r="E296" t="s">
        <v>16</v>
      </c>
      <c r="F296" t="s">
        <v>12</v>
      </c>
      <c r="G296" t="s">
        <v>12</v>
      </c>
      <c r="H296" t="s">
        <v>12</v>
      </c>
      <c r="I296">
        <v>32</v>
      </c>
      <c r="J296">
        <f t="shared" si="18"/>
        <v>-0.4060928611319416</v>
      </c>
      <c r="K296">
        <f t="shared" si="19"/>
        <v>-0.69914348398608395</v>
      </c>
      <c r="L296" t="str">
        <f t="shared" si="20"/>
        <v>NO</v>
      </c>
      <c r="M296" t="str">
        <f t="shared" si="21"/>
        <v>NO</v>
      </c>
    </row>
    <row r="297" spans="1:13" x14ac:dyDescent="0.25">
      <c r="A297">
        <v>296</v>
      </c>
      <c r="B297" t="s">
        <v>15</v>
      </c>
      <c r="C297">
        <v>478452</v>
      </c>
      <c r="D297" t="s">
        <v>18</v>
      </c>
      <c r="E297" t="s">
        <v>16</v>
      </c>
      <c r="F297" t="s">
        <v>12</v>
      </c>
      <c r="G297" t="s">
        <v>13</v>
      </c>
      <c r="H297" t="s">
        <v>12</v>
      </c>
      <c r="I297">
        <v>58</v>
      </c>
      <c r="J297">
        <f t="shared" si="18"/>
        <v>-0.22081597830491123</v>
      </c>
      <c r="K297">
        <f t="shared" si="19"/>
        <v>1.1358150980194912</v>
      </c>
      <c r="L297" t="str">
        <f t="shared" si="20"/>
        <v>NO</v>
      </c>
      <c r="M297" t="str">
        <f t="shared" si="21"/>
        <v>NO</v>
      </c>
    </row>
    <row r="298" spans="1:13" x14ac:dyDescent="0.25">
      <c r="A298">
        <v>297</v>
      </c>
      <c r="B298" t="s">
        <v>9</v>
      </c>
      <c r="C298">
        <v>299647</v>
      </c>
      <c r="D298" t="s">
        <v>18</v>
      </c>
      <c r="E298" t="s">
        <v>16</v>
      </c>
      <c r="F298" t="s">
        <v>12</v>
      </c>
      <c r="G298" t="s">
        <v>13</v>
      </c>
      <c r="H298" t="s">
        <v>12</v>
      </c>
      <c r="I298">
        <v>57</v>
      </c>
      <c r="J298">
        <f t="shared" si="18"/>
        <v>-0.44129004348451434</v>
      </c>
      <c r="K298">
        <f t="shared" si="19"/>
        <v>1.0652397679423538</v>
      </c>
      <c r="L298" t="str">
        <f t="shared" si="20"/>
        <v>NO</v>
      </c>
      <c r="M298" t="str">
        <f t="shared" si="21"/>
        <v>NO</v>
      </c>
    </row>
    <row r="299" spans="1:13" x14ac:dyDescent="0.25">
      <c r="A299">
        <v>298</v>
      </c>
      <c r="B299" t="s">
        <v>9</v>
      </c>
      <c r="C299">
        <v>263360.19</v>
      </c>
      <c r="D299" t="s">
        <v>10</v>
      </c>
      <c r="E299" t="s">
        <v>16</v>
      </c>
      <c r="F299" t="s">
        <v>12</v>
      </c>
      <c r="G299" t="s">
        <v>13</v>
      </c>
      <c r="H299" t="s">
        <v>13</v>
      </c>
      <c r="I299">
        <v>24</v>
      </c>
      <c r="J299">
        <f t="shared" si="18"/>
        <v>-0.48603320230613495</v>
      </c>
      <c r="K299">
        <f t="shared" si="19"/>
        <v>-1.263746124603184</v>
      </c>
      <c r="L299" t="str">
        <f t="shared" si="20"/>
        <v>NO</v>
      </c>
      <c r="M299" t="str">
        <f t="shared" si="21"/>
        <v>NO</v>
      </c>
    </row>
    <row r="300" spans="1:13" x14ac:dyDescent="0.25">
      <c r="A300">
        <v>299</v>
      </c>
      <c r="B300" t="s">
        <v>15</v>
      </c>
      <c r="C300">
        <v>2312395</v>
      </c>
      <c r="D300" t="s">
        <v>10</v>
      </c>
      <c r="E300" t="s">
        <v>11</v>
      </c>
      <c r="F300" t="s">
        <v>12</v>
      </c>
      <c r="G300" t="s">
        <v>13</v>
      </c>
      <c r="H300" t="s">
        <v>13</v>
      </c>
      <c r="I300">
        <v>61</v>
      </c>
      <c r="J300">
        <f t="shared" si="18"/>
        <v>2.0405126675253333</v>
      </c>
      <c r="K300">
        <f t="shared" si="19"/>
        <v>1.3475410882509038</v>
      </c>
      <c r="L300" t="str">
        <f t="shared" si="20"/>
        <v>SI</v>
      </c>
      <c r="M300" t="str">
        <f t="shared" si="21"/>
        <v>NO</v>
      </c>
    </row>
    <row r="301" spans="1:13" x14ac:dyDescent="0.25">
      <c r="A301">
        <v>300</v>
      </c>
      <c r="B301" t="s">
        <v>9</v>
      </c>
      <c r="C301">
        <v>300000</v>
      </c>
      <c r="D301" t="s">
        <v>10</v>
      </c>
      <c r="E301" t="s">
        <v>16</v>
      </c>
      <c r="F301" t="s">
        <v>12</v>
      </c>
      <c r="G301" t="s">
        <v>13</v>
      </c>
      <c r="H301" t="s">
        <v>13</v>
      </c>
      <c r="I301">
        <v>26</v>
      </c>
      <c r="J301">
        <f t="shared" si="18"/>
        <v>-0.44085477967752684</v>
      </c>
      <c r="K301">
        <f t="shared" si="19"/>
        <v>-1.1225954644489089</v>
      </c>
      <c r="L301" t="str">
        <f t="shared" si="20"/>
        <v>NO</v>
      </c>
      <c r="M301" t="str">
        <f t="shared" si="21"/>
        <v>NO</v>
      </c>
    </row>
    <row r="302" spans="1:13" x14ac:dyDescent="0.25">
      <c r="A302">
        <v>301</v>
      </c>
      <c r="B302" t="s">
        <v>9</v>
      </c>
      <c r="C302">
        <v>1819599</v>
      </c>
      <c r="D302" t="s">
        <v>14</v>
      </c>
      <c r="E302" t="s">
        <v>11</v>
      </c>
      <c r="F302" t="s">
        <v>12</v>
      </c>
      <c r="G302" t="s">
        <v>13</v>
      </c>
      <c r="H302" t="s">
        <v>13</v>
      </c>
      <c r="I302">
        <v>80</v>
      </c>
      <c r="J302">
        <f t="shared" si="18"/>
        <v>1.4328745286352147</v>
      </c>
      <c r="K302">
        <f t="shared" si="19"/>
        <v>2.6884723597165161</v>
      </c>
      <c r="L302" t="str">
        <f t="shared" si="20"/>
        <v>NO</v>
      </c>
      <c r="M302" t="str">
        <f t="shared" si="21"/>
        <v>SI</v>
      </c>
    </row>
    <row r="303" spans="1:13" x14ac:dyDescent="0.25">
      <c r="A303">
        <v>302</v>
      </c>
      <c r="B303" t="s">
        <v>9</v>
      </c>
      <c r="C303">
        <v>551500</v>
      </c>
      <c r="D303" t="s">
        <v>10</v>
      </c>
      <c r="E303" t="s">
        <v>16</v>
      </c>
      <c r="F303" t="s">
        <v>12</v>
      </c>
      <c r="G303" t="s">
        <v>13</v>
      </c>
      <c r="H303" t="s">
        <v>13</v>
      </c>
      <c r="I303">
        <v>34</v>
      </c>
      <c r="J303">
        <f t="shared" si="18"/>
        <v>-0.13074473022325997</v>
      </c>
      <c r="K303">
        <f t="shared" si="19"/>
        <v>-0.55799282383180893</v>
      </c>
      <c r="L303" t="str">
        <f t="shared" si="20"/>
        <v>NO</v>
      </c>
      <c r="M303" t="str">
        <f t="shared" si="21"/>
        <v>NO</v>
      </c>
    </row>
    <row r="304" spans="1:13" x14ac:dyDescent="0.25">
      <c r="A304">
        <v>303</v>
      </c>
      <c r="B304" t="s">
        <v>15</v>
      </c>
      <c r="C304">
        <v>338775.81</v>
      </c>
      <c r="D304" t="s">
        <v>10</v>
      </c>
      <c r="E304" t="s">
        <v>16</v>
      </c>
      <c r="F304" t="s">
        <v>12</v>
      </c>
      <c r="G304" t="s">
        <v>13</v>
      </c>
      <c r="H304" t="s">
        <v>13</v>
      </c>
      <c r="I304">
        <v>46</v>
      </c>
      <c r="J304">
        <f t="shared" si="18"/>
        <v>-0.39304257945196319</v>
      </c>
      <c r="K304">
        <f t="shared" si="19"/>
        <v>0.28891113709384114</v>
      </c>
      <c r="L304" t="str">
        <f t="shared" si="20"/>
        <v>NO</v>
      </c>
      <c r="M304" t="str">
        <f t="shared" si="21"/>
        <v>NO</v>
      </c>
    </row>
    <row r="305" spans="1:13" x14ac:dyDescent="0.25">
      <c r="A305">
        <v>304</v>
      </c>
      <c r="B305" t="s">
        <v>15</v>
      </c>
      <c r="C305">
        <v>278030</v>
      </c>
      <c r="D305" t="s">
        <v>19</v>
      </c>
      <c r="E305" t="s">
        <v>16</v>
      </c>
      <c r="F305" t="s">
        <v>12</v>
      </c>
      <c r="G305" t="s">
        <v>13</v>
      </c>
      <c r="H305" t="s">
        <v>13</v>
      </c>
      <c r="I305">
        <v>70</v>
      </c>
      <c r="J305">
        <f t="shared" si="18"/>
        <v>-0.46794471123422759</v>
      </c>
      <c r="K305">
        <f t="shared" si="19"/>
        <v>1.9827190589451413</v>
      </c>
      <c r="L305" t="str">
        <f t="shared" si="20"/>
        <v>NO</v>
      </c>
      <c r="M305" t="str">
        <f t="shared" si="21"/>
        <v>SI</v>
      </c>
    </row>
    <row r="306" spans="1:13" x14ac:dyDescent="0.25">
      <c r="A306">
        <v>305</v>
      </c>
      <c r="B306" t="s">
        <v>15</v>
      </c>
      <c r="C306">
        <v>1068785</v>
      </c>
      <c r="D306" t="s">
        <v>14</v>
      </c>
      <c r="E306" t="s">
        <v>11</v>
      </c>
      <c r="F306" t="s">
        <v>12</v>
      </c>
      <c r="G306" t="s">
        <v>13</v>
      </c>
      <c r="H306" t="s">
        <v>13</v>
      </c>
      <c r="I306">
        <v>63</v>
      </c>
      <c r="J306">
        <f t="shared" si="18"/>
        <v>0.50708937288588685</v>
      </c>
      <c r="K306">
        <f t="shared" si="19"/>
        <v>1.4886917484051787</v>
      </c>
      <c r="L306" t="str">
        <f t="shared" si="20"/>
        <v>NO</v>
      </c>
      <c r="M306" t="str">
        <f t="shared" si="21"/>
        <v>NO</v>
      </c>
    </row>
    <row r="307" spans="1:13" x14ac:dyDescent="0.25">
      <c r="A307">
        <v>306</v>
      </c>
      <c r="B307" t="s">
        <v>9</v>
      </c>
      <c r="C307">
        <v>2549958.42</v>
      </c>
      <c r="D307" t="s">
        <v>10</v>
      </c>
      <c r="E307" t="s">
        <v>16</v>
      </c>
      <c r="F307" t="s">
        <v>12</v>
      </c>
      <c r="G307" t="s">
        <v>13</v>
      </c>
      <c r="H307" t="s">
        <v>13</v>
      </c>
      <c r="I307">
        <v>41</v>
      </c>
      <c r="J307">
        <f t="shared" si="18"/>
        <v>2.3334383292538612</v>
      </c>
      <c r="K307">
        <f t="shared" si="19"/>
        <v>-6.3965513291846368E-2</v>
      </c>
      <c r="L307" t="str">
        <f t="shared" si="20"/>
        <v>SI</v>
      </c>
      <c r="M307" t="str">
        <f t="shared" si="21"/>
        <v>NO</v>
      </c>
    </row>
    <row r="308" spans="1:13" x14ac:dyDescent="0.25">
      <c r="A308">
        <v>307</v>
      </c>
      <c r="B308" t="s">
        <v>9</v>
      </c>
      <c r="C308">
        <v>181084</v>
      </c>
      <c r="D308" t="s">
        <v>10</v>
      </c>
      <c r="E308" t="s">
        <v>16</v>
      </c>
      <c r="F308" t="s">
        <v>12</v>
      </c>
      <c r="G308" t="s">
        <v>13</v>
      </c>
      <c r="H308" t="s">
        <v>13</v>
      </c>
      <c r="I308">
        <v>55</v>
      </c>
      <c r="J308">
        <f t="shared" si="18"/>
        <v>-0.58748319574473795</v>
      </c>
      <c r="K308">
        <f t="shared" si="19"/>
        <v>0.92408910778807873</v>
      </c>
      <c r="L308" t="str">
        <f t="shared" si="20"/>
        <v>NO</v>
      </c>
      <c r="M308" t="str">
        <f t="shared" si="21"/>
        <v>NO</v>
      </c>
    </row>
    <row r="309" spans="1:13" x14ac:dyDescent="0.25">
      <c r="A309">
        <v>308</v>
      </c>
      <c r="B309" t="s">
        <v>9</v>
      </c>
      <c r="C309">
        <v>1059381.6000000001</v>
      </c>
      <c r="D309" t="s">
        <v>10</v>
      </c>
      <c r="E309" t="s">
        <v>16</v>
      </c>
      <c r="F309" t="s">
        <v>12</v>
      </c>
      <c r="G309" t="s">
        <v>13</v>
      </c>
      <c r="H309" t="s">
        <v>13</v>
      </c>
      <c r="I309">
        <v>28</v>
      </c>
      <c r="J309">
        <f t="shared" si="18"/>
        <v>0.495494586249552</v>
      </c>
      <c r="K309">
        <f t="shared" si="19"/>
        <v>-0.98144480429463388</v>
      </c>
      <c r="L309" t="str">
        <f t="shared" si="20"/>
        <v>NO</v>
      </c>
      <c r="M309" t="str">
        <f t="shared" si="21"/>
        <v>NO</v>
      </c>
    </row>
    <row r="310" spans="1:13" x14ac:dyDescent="0.25">
      <c r="A310">
        <v>309</v>
      </c>
      <c r="B310" t="s">
        <v>9</v>
      </c>
      <c r="C310">
        <v>343178</v>
      </c>
      <c r="D310" t="s">
        <v>10</v>
      </c>
      <c r="E310" t="s">
        <v>16</v>
      </c>
      <c r="F310" t="s">
        <v>12</v>
      </c>
      <c r="G310" t="s">
        <v>13</v>
      </c>
      <c r="H310" t="s">
        <v>12</v>
      </c>
      <c r="I310">
        <v>32</v>
      </c>
      <c r="J310">
        <f t="shared" si="18"/>
        <v>-0.38761449452708419</v>
      </c>
      <c r="K310">
        <f t="shared" si="19"/>
        <v>-0.69914348398608395</v>
      </c>
      <c r="L310" t="str">
        <f t="shared" si="20"/>
        <v>NO</v>
      </c>
      <c r="M310" t="str">
        <f t="shared" si="21"/>
        <v>NO</v>
      </c>
    </row>
    <row r="311" spans="1:13" x14ac:dyDescent="0.25">
      <c r="A311">
        <v>310</v>
      </c>
      <c r="B311" t="s">
        <v>9</v>
      </c>
      <c r="C311">
        <v>606620</v>
      </c>
      <c r="D311" t="s">
        <v>10</v>
      </c>
      <c r="E311" t="s">
        <v>16</v>
      </c>
      <c r="F311" t="s">
        <v>12</v>
      </c>
      <c r="G311" t="s">
        <v>13</v>
      </c>
      <c r="H311" t="s">
        <v>13</v>
      </c>
      <c r="I311">
        <v>20</v>
      </c>
      <c r="J311">
        <f t="shared" si="18"/>
        <v>-6.277945815201072E-2</v>
      </c>
      <c r="K311">
        <f t="shared" si="19"/>
        <v>-1.5460474449117341</v>
      </c>
      <c r="L311" t="str">
        <f t="shared" si="20"/>
        <v>NO</v>
      </c>
      <c r="M311" t="str">
        <f t="shared" si="21"/>
        <v>NO</v>
      </c>
    </row>
    <row r="312" spans="1:13" x14ac:dyDescent="0.25">
      <c r="A312">
        <v>311</v>
      </c>
      <c r="B312" t="s">
        <v>9</v>
      </c>
      <c r="C312">
        <v>320524.5</v>
      </c>
      <c r="D312" t="s">
        <v>10</v>
      </c>
      <c r="E312" t="s">
        <v>16</v>
      </c>
      <c r="F312" t="s">
        <v>12</v>
      </c>
      <c r="G312" t="s">
        <v>13</v>
      </c>
      <c r="H312" t="s">
        <v>13</v>
      </c>
      <c r="I312">
        <v>29</v>
      </c>
      <c r="J312">
        <f t="shared" si="18"/>
        <v>-0.41554721025397179</v>
      </c>
      <c r="K312">
        <f t="shared" si="19"/>
        <v>-0.91086947421749642</v>
      </c>
      <c r="L312" t="str">
        <f t="shared" si="20"/>
        <v>NO</v>
      </c>
      <c r="M312" t="str">
        <f t="shared" si="21"/>
        <v>NO</v>
      </c>
    </row>
    <row r="313" spans="1:13" x14ac:dyDescent="0.25">
      <c r="A313">
        <v>312</v>
      </c>
      <c r="B313" t="s">
        <v>15</v>
      </c>
      <c r="C313">
        <v>1171666.67</v>
      </c>
      <c r="D313" t="s">
        <v>10</v>
      </c>
      <c r="E313" t="s">
        <v>16</v>
      </c>
      <c r="F313" t="s">
        <v>12</v>
      </c>
      <c r="G313" t="s">
        <v>13</v>
      </c>
      <c r="H313" t="s">
        <v>13</v>
      </c>
      <c r="I313">
        <v>51</v>
      </c>
      <c r="J313">
        <f t="shared" si="18"/>
        <v>0.63394678748484334</v>
      </c>
      <c r="K313">
        <f t="shared" si="19"/>
        <v>0.64178778747952869</v>
      </c>
      <c r="L313" t="str">
        <f t="shared" si="20"/>
        <v>NO</v>
      </c>
      <c r="M313" t="str">
        <f t="shared" si="21"/>
        <v>NO</v>
      </c>
    </row>
    <row r="314" spans="1:13" x14ac:dyDescent="0.25">
      <c r="A314">
        <v>313</v>
      </c>
      <c r="B314" t="s">
        <v>15</v>
      </c>
      <c r="C314">
        <v>113848</v>
      </c>
      <c r="D314" t="s">
        <v>10</v>
      </c>
      <c r="E314" t="s">
        <v>16</v>
      </c>
      <c r="F314" t="s">
        <v>12</v>
      </c>
      <c r="G314" t="s">
        <v>13</v>
      </c>
      <c r="H314" t="s">
        <v>13</v>
      </c>
      <c r="I314">
        <v>31</v>
      </c>
      <c r="J314">
        <f t="shared" si="18"/>
        <v>-0.6703880040354222</v>
      </c>
      <c r="K314">
        <f t="shared" si="19"/>
        <v>-0.7697188140632214</v>
      </c>
      <c r="L314" t="str">
        <f t="shared" si="20"/>
        <v>NO</v>
      </c>
      <c r="M314" t="str">
        <f t="shared" si="21"/>
        <v>NO</v>
      </c>
    </row>
    <row r="315" spans="1:13" x14ac:dyDescent="0.25">
      <c r="A315">
        <v>314</v>
      </c>
      <c r="B315" t="s">
        <v>9</v>
      </c>
      <c r="C315">
        <v>391476</v>
      </c>
      <c r="D315" t="s">
        <v>10</v>
      </c>
      <c r="E315" t="s">
        <v>11</v>
      </c>
      <c r="F315" t="s">
        <v>12</v>
      </c>
      <c r="G315" t="s">
        <v>13</v>
      </c>
      <c r="H315" t="s">
        <v>13</v>
      </c>
      <c r="I315">
        <v>60</v>
      </c>
      <c r="J315">
        <f t="shared" si="18"/>
        <v>-0.32806103461240355</v>
      </c>
      <c r="K315">
        <f t="shared" si="19"/>
        <v>1.2769657581737661</v>
      </c>
      <c r="L315" t="str">
        <f t="shared" si="20"/>
        <v>NO</v>
      </c>
      <c r="M315" t="str">
        <f t="shared" si="21"/>
        <v>NO</v>
      </c>
    </row>
    <row r="316" spans="1:13" x14ac:dyDescent="0.25">
      <c r="A316">
        <v>315</v>
      </c>
      <c r="B316" t="s">
        <v>15</v>
      </c>
      <c r="C316">
        <v>558250</v>
      </c>
      <c r="D316" t="s">
        <v>10</v>
      </c>
      <c r="E316" t="s">
        <v>16</v>
      </c>
      <c r="F316" t="s">
        <v>12</v>
      </c>
      <c r="G316" t="s">
        <v>13</v>
      </c>
      <c r="H316" t="s">
        <v>13</v>
      </c>
      <c r="I316">
        <v>28</v>
      </c>
      <c r="J316">
        <f t="shared" si="18"/>
        <v>-0.12242169708681346</v>
      </c>
      <c r="K316">
        <f t="shared" si="19"/>
        <v>-0.98144480429463388</v>
      </c>
      <c r="L316" t="str">
        <f t="shared" si="20"/>
        <v>NO</v>
      </c>
      <c r="M316" t="str">
        <f t="shared" si="21"/>
        <v>NO</v>
      </c>
    </row>
    <row r="317" spans="1:13" x14ac:dyDescent="0.25">
      <c r="A317">
        <v>316</v>
      </c>
      <c r="B317" t="s">
        <v>9</v>
      </c>
      <c r="C317">
        <v>313164</v>
      </c>
      <c r="D317" t="s">
        <v>10</v>
      </c>
      <c r="E317" t="s">
        <v>16</v>
      </c>
      <c r="F317" t="s">
        <v>12</v>
      </c>
      <c r="G317" t="s">
        <v>13</v>
      </c>
      <c r="H317" t="s">
        <v>13</v>
      </c>
      <c r="I317">
        <v>56</v>
      </c>
      <c r="J317">
        <f t="shared" si="18"/>
        <v>-0.42462301549853693</v>
      </c>
      <c r="K317">
        <f t="shared" si="19"/>
        <v>0.99466443786521619</v>
      </c>
      <c r="L317" t="str">
        <f t="shared" si="20"/>
        <v>NO</v>
      </c>
      <c r="M317" t="str">
        <f t="shared" si="21"/>
        <v>NO</v>
      </c>
    </row>
    <row r="318" spans="1:13" x14ac:dyDescent="0.25">
      <c r="A318">
        <v>317</v>
      </c>
      <c r="B318" t="s">
        <v>9</v>
      </c>
      <c r="C318">
        <v>433000</v>
      </c>
      <c r="D318" t="s">
        <v>10</v>
      </c>
      <c r="E318" t="s">
        <v>16</v>
      </c>
      <c r="F318" t="s">
        <v>12</v>
      </c>
      <c r="G318" t="s">
        <v>13</v>
      </c>
      <c r="H318" t="s">
        <v>13</v>
      </c>
      <c r="I318">
        <v>45</v>
      </c>
      <c r="J318">
        <f t="shared" si="18"/>
        <v>-0.27686020084087676</v>
      </c>
      <c r="K318">
        <f t="shared" si="19"/>
        <v>0.21833580701670366</v>
      </c>
      <c r="L318" t="str">
        <f t="shared" si="20"/>
        <v>NO</v>
      </c>
      <c r="M318" t="str">
        <f t="shared" si="21"/>
        <v>NO</v>
      </c>
    </row>
    <row r="319" spans="1:13" x14ac:dyDescent="0.25">
      <c r="A319">
        <v>318</v>
      </c>
      <c r="B319" t="s">
        <v>9</v>
      </c>
      <c r="C319">
        <v>124453.88</v>
      </c>
      <c r="D319" t="s">
        <v>10</v>
      </c>
      <c r="E319" t="s">
        <v>16</v>
      </c>
      <c r="F319" t="s">
        <v>12</v>
      </c>
      <c r="G319" t="s">
        <v>13</v>
      </c>
      <c r="H319" t="s">
        <v>13</v>
      </c>
      <c r="I319">
        <v>40</v>
      </c>
      <c r="J319">
        <f t="shared" si="18"/>
        <v>-0.65731050911969258</v>
      </c>
      <c r="K319">
        <f t="shared" si="19"/>
        <v>-0.13454084336898386</v>
      </c>
      <c r="L319" t="str">
        <f t="shared" si="20"/>
        <v>NO</v>
      </c>
      <c r="M319" t="str">
        <f t="shared" si="21"/>
        <v>NO</v>
      </c>
    </row>
    <row r="320" spans="1:13" x14ac:dyDescent="0.25">
      <c r="A320">
        <v>319</v>
      </c>
      <c r="B320" t="s">
        <v>15</v>
      </c>
      <c r="C320">
        <v>382136</v>
      </c>
      <c r="D320" t="s">
        <v>18</v>
      </c>
      <c r="E320" t="s">
        <v>16</v>
      </c>
      <c r="F320" t="s">
        <v>12</v>
      </c>
      <c r="G320" t="s">
        <v>13</v>
      </c>
      <c r="H320" t="s">
        <v>12</v>
      </c>
      <c r="I320">
        <v>42</v>
      </c>
      <c r="J320">
        <f t="shared" si="18"/>
        <v>-0.33957764638935323</v>
      </c>
      <c r="K320">
        <f t="shared" si="19"/>
        <v>6.6098167852911317E-3</v>
      </c>
      <c r="L320" t="str">
        <f t="shared" si="20"/>
        <v>NO</v>
      </c>
      <c r="M320" t="str">
        <f t="shared" si="21"/>
        <v>NO</v>
      </c>
    </row>
    <row r="321" spans="1:13" x14ac:dyDescent="0.25">
      <c r="A321">
        <v>320</v>
      </c>
      <c r="B321" t="s">
        <v>9</v>
      </c>
      <c r="C321">
        <v>297046</v>
      </c>
      <c r="D321" t="s">
        <v>18</v>
      </c>
      <c r="E321" t="s">
        <v>16</v>
      </c>
      <c r="F321" t="s">
        <v>12</v>
      </c>
      <c r="G321" t="s">
        <v>13</v>
      </c>
      <c r="H321" t="s">
        <v>13</v>
      </c>
      <c r="I321">
        <v>50</v>
      </c>
      <c r="J321">
        <f t="shared" si="18"/>
        <v>-0.44449718558642509</v>
      </c>
      <c r="K321">
        <f t="shared" si="19"/>
        <v>0.57121245740239113</v>
      </c>
      <c r="L321" t="str">
        <f t="shared" si="20"/>
        <v>NO</v>
      </c>
      <c r="M321" t="str">
        <f t="shared" si="21"/>
        <v>NO</v>
      </c>
    </row>
    <row r="322" spans="1:13" x14ac:dyDescent="0.25">
      <c r="A322">
        <v>321</v>
      </c>
      <c r="B322" t="s">
        <v>9</v>
      </c>
      <c r="C322">
        <v>401814.2</v>
      </c>
      <c r="D322" t="s">
        <v>10</v>
      </c>
      <c r="E322" t="s">
        <v>16</v>
      </c>
      <c r="F322" t="s">
        <v>12</v>
      </c>
      <c r="G322" t="s">
        <v>13</v>
      </c>
      <c r="H322" t="s">
        <v>13</v>
      </c>
      <c r="I322">
        <v>46</v>
      </c>
      <c r="J322">
        <f t="shared" ref="J322:J385" si="22">(C322-$Q$13)/$Q$14</f>
        <v>-0.31531360036481665</v>
      </c>
      <c r="K322">
        <f t="shared" si="19"/>
        <v>0.28891113709384114</v>
      </c>
      <c r="L322" t="str">
        <f t="shared" si="20"/>
        <v>NO</v>
      </c>
      <c r="M322" t="str">
        <f t="shared" si="21"/>
        <v>NO</v>
      </c>
    </row>
    <row r="323" spans="1:13" x14ac:dyDescent="0.25">
      <c r="A323">
        <v>322</v>
      </c>
      <c r="B323" t="s">
        <v>15</v>
      </c>
      <c r="C323">
        <v>1103954</v>
      </c>
      <c r="D323" t="s">
        <v>10</v>
      </c>
      <c r="E323" t="s">
        <v>11</v>
      </c>
      <c r="F323" t="s">
        <v>12</v>
      </c>
      <c r="G323" t="s">
        <v>13</v>
      </c>
      <c r="H323" t="s">
        <v>12</v>
      </c>
      <c r="I323">
        <v>60</v>
      </c>
      <c r="J323">
        <f t="shared" si="22"/>
        <v>0.55045422508969255</v>
      </c>
      <c r="K323">
        <f t="shared" ref="K323:K386" si="23">(I323-$R$13)/$R$14</f>
        <v>1.2769657581737661</v>
      </c>
      <c r="L323" t="str">
        <f t="shared" ref="L323:L386" si="24">IF(ABS(J323)&gt; 1.96, "SI", "NO")</f>
        <v>NO</v>
      </c>
      <c r="M323" t="str">
        <f t="shared" ref="M323:M386" si="25">IF(ABS(K323)&gt; 1.96, "SI", "NO")</f>
        <v>NO</v>
      </c>
    </row>
    <row r="324" spans="1:13" x14ac:dyDescent="0.25">
      <c r="A324">
        <v>323</v>
      </c>
      <c r="B324" t="s">
        <v>9</v>
      </c>
      <c r="C324">
        <v>207648</v>
      </c>
      <c r="D324" t="s">
        <v>10</v>
      </c>
      <c r="E324" t="s">
        <v>16</v>
      </c>
      <c r="F324" t="s">
        <v>12</v>
      </c>
      <c r="G324" t="s">
        <v>13</v>
      </c>
      <c r="H324" t="s">
        <v>13</v>
      </c>
      <c r="I324">
        <v>28</v>
      </c>
      <c r="J324">
        <f t="shared" si="22"/>
        <v>-0.55472866948746902</v>
      </c>
      <c r="K324">
        <f t="shared" si="23"/>
        <v>-0.98144480429463388</v>
      </c>
      <c r="L324" t="str">
        <f t="shared" si="24"/>
        <v>NO</v>
      </c>
      <c r="M324" t="str">
        <f t="shared" si="25"/>
        <v>NO</v>
      </c>
    </row>
    <row r="325" spans="1:13" x14ac:dyDescent="0.25">
      <c r="A325">
        <v>324</v>
      </c>
      <c r="B325" t="s">
        <v>9</v>
      </c>
      <c r="C325">
        <v>719752.5</v>
      </c>
      <c r="D325" t="s">
        <v>10</v>
      </c>
      <c r="E325" t="s">
        <v>11</v>
      </c>
      <c r="F325" t="s">
        <v>12</v>
      </c>
      <c r="G325" t="s">
        <v>13</v>
      </c>
      <c r="H325" t="s">
        <v>13</v>
      </c>
      <c r="I325">
        <v>39</v>
      </c>
      <c r="J325">
        <f t="shared" si="22"/>
        <v>7.6717659819698414E-2</v>
      </c>
      <c r="K325">
        <f t="shared" si="23"/>
        <v>-0.20511617344612137</v>
      </c>
      <c r="L325" t="str">
        <f t="shared" si="24"/>
        <v>NO</v>
      </c>
      <c r="M325" t="str">
        <f t="shared" si="25"/>
        <v>NO</v>
      </c>
    </row>
    <row r="326" spans="1:13" x14ac:dyDescent="0.25">
      <c r="A326">
        <v>325</v>
      </c>
      <c r="B326" t="s">
        <v>15</v>
      </c>
      <c r="C326">
        <v>140000</v>
      </c>
      <c r="D326" t="s">
        <v>10</v>
      </c>
      <c r="E326" t="s">
        <v>16</v>
      </c>
      <c r="F326" t="s">
        <v>12</v>
      </c>
      <c r="G326" t="s">
        <v>12</v>
      </c>
      <c r="H326" t="s">
        <v>12</v>
      </c>
      <c r="I326">
        <v>49</v>
      </c>
      <c r="J326">
        <f t="shared" si="22"/>
        <v>-0.63814149105996298</v>
      </c>
      <c r="K326">
        <f t="shared" si="23"/>
        <v>0.50063712732525367</v>
      </c>
      <c r="L326" t="str">
        <f t="shared" si="24"/>
        <v>NO</v>
      </c>
      <c r="M326" t="str">
        <f t="shared" si="25"/>
        <v>NO</v>
      </c>
    </row>
    <row r="327" spans="1:13" x14ac:dyDescent="0.25">
      <c r="A327">
        <v>326</v>
      </c>
      <c r="B327" t="s">
        <v>15</v>
      </c>
      <c r="C327">
        <v>1883093.97</v>
      </c>
      <c r="D327" t="s">
        <v>10</v>
      </c>
      <c r="E327" t="s">
        <v>16</v>
      </c>
      <c r="F327" t="s">
        <v>12</v>
      </c>
      <c r="G327" t="s">
        <v>13</v>
      </c>
      <c r="H327" t="s">
        <v>13</v>
      </c>
      <c r="I327">
        <v>34</v>
      </c>
      <c r="J327">
        <f t="shared" si="22"/>
        <v>1.5111664900141299</v>
      </c>
      <c r="K327">
        <f t="shared" si="23"/>
        <v>-0.55799282383180893</v>
      </c>
      <c r="L327" t="str">
        <f t="shared" si="24"/>
        <v>NO</v>
      </c>
      <c r="M327" t="str">
        <f t="shared" si="25"/>
        <v>NO</v>
      </c>
    </row>
    <row r="328" spans="1:13" x14ac:dyDescent="0.25">
      <c r="A328">
        <v>327</v>
      </c>
      <c r="B328" t="s">
        <v>15</v>
      </c>
      <c r="C328">
        <v>1366089.12</v>
      </c>
      <c r="D328" t="s">
        <v>14</v>
      </c>
      <c r="E328" t="s">
        <v>11</v>
      </c>
      <c r="F328" t="s">
        <v>12</v>
      </c>
      <c r="G328" t="s">
        <v>12</v>
      </c>
      <c r="H328" t="s">
        <v>13</v>
      </c>
      <c r="I328">
        <v>73</v>
      </c>
      <c r="J328">
        <f t="shared" si="22"/>
        <v>0.87367782360619439</v>
      </c>
      <c r="K328">
        <f t="shared" si="23"/>
        <v>2.1944450491765539</v>
      </c>
      <c r="L328" t="str">
        <f t="shared" si="24"/>
        <v>NO</v>
      </c>
      <c r="M328" t="str">
        <f t="shared" si="25"/>
        <v>SI</v>
      </c>
    </row>
    <row r="329" spans="1:13" x14ac:dyDescent="0.25">
      <c r="A329">
        <v>328</v>
      </c>
      <c r="B329" t="s">
        <v>9</v>
      </c>
      <c r="C329">
        <v>298155</v>
      </c>
      <c r="D329" t="s">
        <v>18</v>
      </c>
      <c r="E329" t="s">
        <v>16</v>
      </c>
      <c r="F329" t="s">
        <v>12</v>
      </c>
      <c r="G329" t="s">
        <v>13</v>
      </c>
      <c r="H329" t="s">
        <v>12</v>
      </c>
      <c r="I329">
        <v>39</v>
      </c>
      <c r="J329">
        <f t="shared" si="22"/>
        <v>-0.44312974206815559</v>
      </c>
      <c r="K329">
        <f t="shared" si="23"/>
        <v>-0.20511617344612137</v>
      </c>
      <c r="L329" t="str">
        <f t="shared" si="24"/>
        <v>NO</v>
      </c>
      <c r="M329" t="str">
        <f t="shared" si="25"/>
        <v>NO</v>
      </c>
    </row>
    <row r="330" spans="1:13" x14ac:dyDescent="0.25">
      <c r="A330">
        <v>329</v>
      </c>
      <c r="B330" t="s">
        <v>9</v>
      </c>
      <c r="C330">
        <v>499999</v>
      </c>
      <c r="D330" t="s">
        <v>10</v>
      </c>
      <c r="E330" t="s">
        <v>16</v>
      </c>
      <c r="F330" t="s">
        <v>12</v>
      </c>
      <c r="G330" t="s">
        <v>13</v>
      </c>
      <c r="H330" t="s">
        <v>13</v>
      </c>
      <c r="I330">
        <v>31</v>
      </c>
      <c r="J330">
        <f t="shared" si="22"/>
        <v>-0.19424762349142777</v>
      </c>
      <c r="K330">
        <f t="shared" si="23"/>
        <v>-0.7697188140632214</v>
      </c>
      <c r="L330" t="str">
        <f t="shared" si="24"/>
        <v>NO</v>
      </c>
      <c r="M330" t="str">
        <f t="shared" si="25"/>
        <v>NO</v>
      </c>
    </row>
    <row r="331" spans="1:13" x14ac:dyDescent="0.25">
      <c r="A331">
        <v>330</v>
      </c>
      <c r="B331" t="s">
        <v>9</v>
      </c>
      <c r="C331">
        <v>1340908</v>
      </c>
      <c r="D331" t="s">
        <v>10</v>
      </c>
      <c r="E331" t="s">
        <v>11</v>
      </c>
      <c r="F331" t="s">
        <v>12</v>
      </c>
      <c r="G331" t="s">
        <v>13</v>
      </c>
      <c r="H331" t="s">
        <v>13</v>
      </c>
      <c r="I331">
        <v>54</v>
      </c>
      <c r="J331">
        <f t="shared" si="22"/>
        <v>0.84262844639540369</v>
      </c>
      <c r="K331">
        <f t="shared" si="23"/>
        <v>0.85351377771094117</v>
      </c>
      <c r="L331" t="str">
        <f t="shared" si="24"/>
        <v>NO</v>
      </c>
      <c r="M331" t="str">
        <f t="shared" si="25"/>
        <v>NO</v>
      </c>
    </row>
    <row r="332" spans="1:13" x14ac:dyDescent="0.25">
      <c r="A332">
        <v>331</v>
      </c>
      <c r="B332" t="s">
        <v>9</v>
      </c>
      <c r="C332">
        <v>300000</v>
      </c>
      <c r="D332" t="s">
        <v>10</v>
      </c>
      <c r="E332" t="s">
        <v>16</v>
      </c>
      <c r="F332" t="s">
        <v>12</v>
      </c>
      <c r="G332" t="s">
        <v>12</v>
      </c>
      <c r="H332" t="s">
        <v>13</v>
      </c>
      <c r="I332">
        <v>28</v>
      </c>
      <c r="J332">
        <f t="shared" si="22"/>
        <v>-0.44085477967752684</v>
      </c>
      <c r="K332">
        <f t="shared" si="23"/>
        <v>-0.98144480429463388</v>
      </c>
      <c r="L332" t="str">
        <f t="shared" si="24"/>
        <v>NO</v>
      </c>
      <c r="M332" t="str">
        <f t="shared" si="25"/>
        <v>NO</v>
      </c>
    </row>
    <row r="333" spans="1:13" x14ac:dyDescent="0.25">
      <c r="A333">
        <v>332</v>
      </c>
      <c r="B333" t="s">
        <v>15</v>
      </c>
      <c r="C333">
        <v>297046</v>
      </c>
      <c r="D333" t="s">
        <v>17</v>
      </c>
      <c r="E333" t="s">
        <v>16</v>
      </c>
      <c r="F333" t="s">
        <v>12</v>
      </c>
      <c r="G333" t="s">
        <v>12</v>
      </c>
      <c r="H333" t="s">
        <v>13</v>
      </c>
      <c r="I333">
        <v>27</v>
      </c>
      <c r="J333">
        <f t="shared" si="22"/>
        <v>-0.44449718558642509</v>
      </c>
      <c r="K333">
        <f t="shared" si="23"/>
        <v>-1.0520201343717714</v>
      </c>
      <c r="L333" t="str">
        <f t="shared" si="24"/>
        <v>NO</v>
      </c>
      <c r="M333" t="str">
        <f t="shared" si="25"/>
        <v>NO</v>
      </c>
    </row>
    <row r="334" spans="1:13" x14ac:dyDescent="0.25">
      <c r="A334">
        <v>333</v>
      </c>
      <c r="B334" t="s">
        <v>9</v>
      </c>
      <c r="C334">
        <v>304232.90000000002</v>
      </c>
      <c r="D334" t="s">
        <v>10</v>
      </c>
      <c r="E334" t="s">
        <v>16</v>
      </c>
      <c r="F334" t="s">
        <v>12</v>
      </c>
      <c r="G334" t="s">
        <v>12</v>
      </c>
      <c r="H334" t="s">
        <v>13</v>
      </c>
      <c r="I334">
        <v>24</v>
      </c>
      <c r="J334">
        <f t="shared" si="22"/>
        <v>-0.43563543642370989</v>
      </c>
      <c r="K334">
        <f t="shared" si="23"/>
        <v>-1.263746124603184</v>
      </c>
      <c r="L334" t="str">
        <f t="shared" si="24"/>
        <v>NO</v>
      </c>
      <c r="M334" t="str">
        <f t="shared" si="25"/>
        <v>NO</v>
      </c>
    </row>
    <row r="335" spans="1:13" x14ac:dyDescent="0.25">
      <c r="A335">
        <v>334</v>
      </c>
      <c r="B335" t="s">
        <v>9</v>
      </c>
      <c r="C335">
        <v>509509</v>
      </c>
      <c r="D335" t="s">
        <v>18</v>
      </c>
      <c r="E335" t="s">
        <v>16</v>
      </c>
      <c r="F335" t="s">
        <v>12</v>
      </c>
      <c r="G335" t="s">
        <v>13</v>
      </c>
      <c r="H335" t="s">
        <v>12</v>
      </c>
      <c r="I335">
        <v>35</v>
      </c>
      <c r="J335">
        <f t="shared" si="22"/>
        <v>-0.18252139458363423</v>
      </c>
      <c r="K335">
        <f t="shared" si="23"/>
        <v>-0.48741749375467142</v>
      </c>
      <c r="L335" t="str">
        <f t="shared" si="24"/>
        <v>NO</v>
      </c>
      <c r="M335" t="str">
        <f t="shared" si="25"/>
        <v>NO</v>
      </c>
    </row>
    <row r="336" spans="1:13" x14ac:dyDescent="0.25">
      <c r="A336">
        <v>335</v>
      </c>
      <c r="B336" t="s">
        <v>9</v>
      </c>
      <c r="C336">
        <v>1202425</v>
      </c>
      <c r="D336" t="s">
        <v>10</v>
      </c>
      <c r="E336" t="s">
        <v>11</v>
      </c>
      <c r="F336" t="s">
        <v>12</v>
      </c>
      <c r="G336" t="s">
        <v>13</v>
      </c>
      <c r="H336" t="s">
        <v>13</v>
      </c>
      <c r="I336">
        <v>40</v>
      </c>
      <c r="J336">
        <f t="shared" si="22"/>
        <v>0.67187309856806676</v>
      </c>
      <c r="K336">
        <f t="shared" si="23"/>
        <v>-0.13454084336898386</v>
      </c>
      <c r="L336" t="str">
        <f t="shared" si="24"/>
        <v>NO</v>
      </c>
      <c r="M336" t="str">
        <f t="shared" si="25"/>
        <v>NO</v>
      </c>
    </row>
    <row r="337" spans="1:13" x14ac:dyDescent="0.25">
      <c r="A337">
        <v>336</v>
      </c>
      <c r="B337" t="s">
        <v>9</v>
      </c>
      <c r="C337">
        <v>591445.27</v>
      </c>
      <c r="D337" t="s">
        <v>10</v>
      </c>
      <c r="E337" t="s">
        <v>16</v>
      </c>
      <c r="F337" t="s">
        <v>12</v>
      </c>
      <c r="G337" t="s">
        <v>13</v>
      </c>
      <c r="H337" t="s">
        <v>13</v>
      </c>
      <c r="I337">
        <v>30</v>
      </c>
      <c r="J337">
        <f t="shared" si="22"/>
        <v>-8.1490536763363167E-2</v>
      </c>
      <c r="K337">
        <f t="shared" si="23"/>
        <v>-0.84029414414035897</v>
      </c>
      <c r="L337" t="str">
        <f t="shared" si="24"/>
        <v>NO</v>
      </c>
      <c r="M337" t="str">
        <f t="shared" si="25"/>
        <v>NO</v>
      </c>
    </row>
    <row r="338" spans="1:13" x14ac:dyDescent="0.25">
      <c r="A338">
        <v>337</v>
      </c>
      <c r="B338" t="s">
        <v>15</v>
      </c>
      <c r="C338">
        <v>1953183.27</v>
      </c>
      <c r="D338" t="s">
        <v>10</v>
      </c>
      <c r="E338" t="s">
        <v>16</v>
      </c>
      <c r="F338" t="s">
        <v>12</v>
      </c>
      <c r="G338" t="s">
        <v>13</v>
      </c>
      <c r="H338" t="s">
        <v>13</v>
      </c>
      <c r="I338">
        <v>36</v>
      </c>
      <c r="J338">
        <f t="shared" si="22"/>
        <v>1.5975895368897362</v>
      </c>
      <c r="K338">
        <f t="shared" si="23"/>
        <v>-0.41684216367753391</v>
      </c>
      <c r="L338" t="str">
        <f t="shared" si="24"/>
        <v>NO</v>
      </c>
      <c r="M338" t="str">
        <f t="shared" si="25"/>
        <v>NO</v>
      </c>
    </row>
    <row r="339" spans="1:13" x14ac:dyDescent="0.25">
      <c r="A339">
        <v>338</v>
      </c>
      <c r="B339" t="s">
        <v>15</v>
      </c>
      <c r="C339">
        <v>570798.64</v>
      </c>
      <c r="D339" t="s">
        <v>10</v>
      </c>
      <c r="E339" t="s">
        <v>16</v>
      </c>
      <c r="F339" t="s">
        <v>12</v>
      </c>
      <c r="G339" t="s">
        <v>13</v>
      </c>
      <c r="H339" t="s">
        <v>13</v>
      </c>
      <c r="I339">
        <v>26</v>
      </c>
      <c r="J339">
        <f t="shared" si="22"/>
        <v>-0.10694869759980034</v>
      </c>
      <c r="K339">
        <f t="shared" si="23"/>
        <v>-1.1225954644489089</v>
      </c>
      <c r="L339" t="str">
        <f t="shared" si="24"/>
        <v>NO</v>
      </c>
      <c r="M339" t="str">
        <f t="shared" si="25"/>
        <v>NO</v>
      </c>
    </row>
    <row r="340" spans="1:13" x14ac:dyDescent="0.25">
      <c r="A340">
        <v>339</v>
      </c>
      <c r="B340" t="s">
        <v>15</v>
      </c>
      <c r="C340">
        <v>539203</v>
      </c>
      <c r="D340" t="s">
        <v>10</v>
      </c>
      <c r="E340" t="s">
        <v>16</v>
      </c>
      <c r="F340" t="s">
        <v>12</v>
      </c>
      <c r="G340" t="s">
        <v>13</v>
      </c>
      <c r="H340" t="s">
        <v>13</v>
      </c>
      <c r="I340">
        <v>29</v>
      </c>
      <c r="J340">
        <f t="shared" si="22"/>
        <v>-0.14590744703494635</v>
      </c>
      <c r="K340">
        <f t="shared" si="23"/>
        <v>-0.91086947421749642</v>
      </c>
      <c r="L340" t="str">
        <f t="shared" si="24"/>
        <v>NO</v>
      </c>
      <c r="M340" t="str">
        <f t="shared" si="25"/>
        <v>NO</v>
      </c>
    </row>
    <row r="341" spans="1:13" x14ac:dyDescent="0.25">
      <c r="A341">
        <v>340</v>
      </c>
      <c r="B341" t="s">
        <v>15</v>
      </c>
      <c r="C341">
        <v>359544.27</v>
      </c>
      <c r="D341" t="s">
        <v>20</v>
      </c>
      <c r="E341" t="s">
        <v>16</v>
      </c>
      <c r="F341" t="s">
        <v>12</v>
      </c>
      <c r="G341" t="s">
        <v>12</v>
      </c>
      <c r="H341" t="s">
        <v>13</v>
      </c>
      <c r="I341">
        <v>32</v>
      </c>
      <c r="J341">
        <f t="shared" si="22"/>
        <v>-0.36743419711522773</v>
      </c>
      <c r="K341">
        <f t="shared" si="23"/>
        <v>-0.69914348398608395</v>
      </c>
      <c r="L341" t="str">
        <f t="shared" si="24"/>
        <v>NO</v>
      </c>
      <c r="M341" t="str">
        <f t="shared" si="25"/>
        <v>NO</v>
      </c>
    </row>
    <row r="342" spans="1:13" x14ac:dyDescent="0.25">
      <c r="A342">
        <v>341</v>
      </c>
      <c r="B342" t="s">
        <v>15</v>
      </c>
      <c r="C342">
        <v>516446.5</v>
      </c>
      <c r="D342" t="s">
        <v>10</v>
      </c>
      <c r="E342" t="s">
        <v>11</v>
      </c>
      <c r="F342" t="s">
        <v>12</v>
      </c>
      <c r="G342" t="s">
        <v>13</v>
      </c>
      <c r="H342" t="s">
        <v>13</v>
      </c>
      <c r="I342">
        <v>33</v>
      </c>
      <c r="J342">
        <f t="shared" si="22"/>
        <v>-0.17396716608228641</v>
      </c>
      <c r="K342">
        <f t="shared" si="23"/>
        <v>-0.62856815390894638</v>
      </c>
      <c r="L342" t="str">
        <f t="shared" si="24"/>
        <v>NO</v>
      </c>
      <c r="M342" t="str">
        <f t="shared" si="25"/>
        <v>NO</v>
      </c>
    </row>
    <row r="343" spans="1:13" x14ac:dyDescent="0.25">
      <c r="A343">
        <v>342</v>
      </c>
      <c r="B343" t="s">
        <v>15</v>
      </c>
      <c r="C343">
        <v>378355</v>
      </c>
      <c r="D343" t="s">
        <v>10</v>
      </c>
      <c r="E343" t="s">
        <v>16</v>
      </c>
      <c r="F343" t="s">
        <v>12</v>
      </c>
      <c r="G343" t="s">
        <v>12</v>
      </c>
      <c r="H343" t="s">
        <v>13</v>
      </c>
      <c r="I343">
        <v>62</v>
      </c>
      <c r="J343">
        <f t="shared" si="22"/>
        <v>-0.34423977798770944</v>
      </c>
      <c r="K343">
        <f t="shared" si="23"/>
        <v>1.4181164183280413</v>
      </c>
      <c r="L343" t="str">
        <f t="shared" si="24"/>
        <v>NO</v>
      </c>
      <c r="M343" t="str">
        <f t="shared" si="25"/>
        <v>NO</v>
      </c>
    </row>
    <row r="344" spans="1:13" x14ac:dyDescent="0.25">
      <c r="A344">
        <v>343</v>
      </c>
      <c r="B344" t="s">
        <v>9</v>
      </c>
      <c r="C344">
        <v>454558.2</v>
      </c>
      <c r="D344" t="s">
        <v>10</v>
      </c>
      <c r="E344" t="s">
        <v>11</v>
      </c>
      <c r="F344" t="s">
        <v>12</v>
      </c>
      <c r="G344" t="s">
        <v>13</v>
      </c>
      <c r="H344" t="s">
        <v>13</v>
      </c>
      <c r="I344">
        <v>34</v>
      </c>
      <c r="J344">
        <f t="shared" si="22"/>
        <v>-0.25027803595759657</v>
      </c>
      <c r="K344">
        <f t="shared" si="23"/>
        <v>-0.55799282383180893</v>
      </c>
      <c r="L344" t="str">
        <f t="shared" si="24"/>
        <v>NO</v>
      </c>
      <c r="M344" t="str">
        <f t="shared" si="25"/>
        <v>NO</v>
      </c>
    </row>
    <row r="345" spans="1:13" x14ac:dyDescent="0.25">
      <c r="A345">
        <v>344</v>
      </c>
      <c r="B345" t="s">
        <v>15</v>
      </c>
      <c r="C345">
        <v>403983</v>
      </c>
      <c r="D345" t="s">
        <v>18</v>
      </c>
      <c r="E345" t="s">
        <v>16</v>
      </c>
      <c r="F345" t="s">
        <v>12</v>
      </c>
      <c r="G345" t="s">
        <v>13</v>
      </c>
      <c r="H345" t="s">
        <v>12</v>
      </c>
      <c r="I345">
        <v>67</v>
      </c>
      <c r="J345">
        <f t="shared" si="22"/>
        <v>-0.31263937899202771</v>
      </c>
      <c r="K345">
        <f t="shared" si="23"/>
        <v>1.7709930687137287</v>
      </c>
      <c r="L345" t="str">
        <f t="shared" si="24"/>
        <v>NO</v>
      </c>
      <c r="M345" t="str">
        <f t="shared" si="25"/>
        <v>NO</v>
      </c>
    </row>
    <row r="346" spans="1:13" x14ac:dyDescent="0.25">
      <c r="A346">
        <v>345</v>
      </c>
      <c r="B346" t="s">
        <v>15</v>
      </c>
      <c r="C346">
        <v>1544187.5</v>
      </c>
      <c r="D346" t="s">
        <v>10</v>
      </c>
      <c r="E346" t="s">
        <v>16</v>
      </c>
      <c r="F346" t="s">
        <v>12</v>
      </c>
      <c r="G346" t="s">
        <v>12</v>
      </c>
      <c r="H346" t="s">
        <v>13</v>
      </c>
      <c r="I346">
        <v>28</v>
      </c>
      <c r="J346">
        <f t="shared" si="22"/>
        <v>1.0932805966858157</v>
      </c>
      <c r="K346">
        <f t="shared" si="23"/>
        <v>-0.98144480429463388</v>
      </c>
      <c r="L346" t="str">
        <f t="shared" si="24"/>
        <v>NO</v>
      </c>
      <c r="M346" t="str">
        <f t="shared" si="25"/>
        <v>NO</v>
      </c>
    </row>
    <row r="347" spans="1:13" x14ac:dyDescent="0.25">
      <c r="A347">
        <v>346</v>
      </c>
      <c r="B347" t="s">
        <v>9</v>
      </c>
      <c r="C347">
        <v>328196</v>
      </c>
      <c r="D347" t="s">
        <v>18</v>
      </c>
      <c r="E347" t="s">
        <v>16</v>
      </c>
      <c r="F347" t="s">
        <v>12</v>
      </c>
      <c r="G347" t="s">
        <v>12</v>
      </c>
      <c r="H347" t="s">
        <v>12</v>
      </c>
      <c r="I347">
        <v>27</v>
      </c>
      <c r="J347">
        <f t="shared" si="22"/>
        <v>-0.40608792896415702</v>
      </c>
      <c r="K347">
        <f t="shared" si="23"/>
        <v>-1.0520201343717714</v>
      </c>
      <c r="L347" t="str">
        <f t="shared" si="24"/>
        <v>NO</v>
      </c>
      <c r="M347" t="str">
        <f t="shared" si="25"/>
        <v>NO</v>
      </c>
    </row>
    <row r="348" spans="1:13" x14ac:dyDescent="0.25">
      <c r="A348">
        <v>347</v>
      </c>
      <c r="B348" t="s">
        <v>9</v>
      </c>
      <c r="C348">
        <v>574094.44999999995</v>
      </c>
      <c r="D348" t="s">
        <v>10</v>
      </c>
      <c r="E348" t="s">
        <v>16</v>
      </c>
      <c r="F348" t="s">
        <v>12</v>
      </c>
      <c r="G348" t="s">
        <v>13</v>
      </c>
      <c r="H348" t="s">
        <v>13</v>
      </c>
      <c r="I348">
        <v>57</v>
      </c>
      <c r="J348">
        <f t="shared" si="22"/>
        <v>-0.102884825623292</v>
      </c>
      <c r="K348">
        <f t="shared" si="23"/>
        <v>1.0652397679423538</v>
      </c>
      <c r="L348" t="str">
        <f t="shared" si="24"/>
        <v>NO</v>
      </c>
      <c r="M348" t="str">
        <f t="shared" si="25"/>
        <v>NO</v>
      </c>
    </row>
    <row r="349" spans="1:13" x14ac:dyDescent="0.25">
      <c r="A349">
        <v>348</v>
      </c>
      <c r="B349" t="s">
        <v>15</v>
      </c>
      <c r="C349">
        <v>1320518.73</v>
      </c>
      <c r="D349" t="s">
        <v>10</v>
      </c>
      <c r="E349" t="s">
        <v>11</v>
      </c>
      <c r="F349" t="s">
        <v>12</v>
      </c>
      <c r="G349" t="s">
        <v>13</v>
      </c>
      <c r="H349" t="s">
        <v>13</v>
      </c>
      <c r="I349">
        <v>34</v>
      </c>
      <c r="J349">
        <f t="shared" si="22"/>
        <v>0.81748762123422514</v>
      </c>
      <c r="K349">
        <f t="shared" si="23"/>
        <v>-0.55799282383180893</v>
      </c>
      <c r="L349" t="str">
        <f t="shared" si="24"/>
        <v>NO</v>
      </c>
      <c r="M349" t="str">
        <f t="shared" si="25"/>
        <v>NO</v>
      </c>
    </row>
    <row r="350" spans="1:13" x14ac:dyDescent="0.25">
      <c r="A350">
        <v>349</v>
      </c>
      <c r="B350" t="s">
        <v>9</v>
      </c>
      <c r="C350">
        <v>356455</v>
      </c>
      <c r="D350" t="s">
        <v>18</v>
      </c>
      <c r="E350" t="s">
        <v>16</v>
      </c>
      <c r="F350" t="s">
        <v>12</v>
      </c>
      <c r="G350" t="s">
        <v>13</v>
      </c>
      <c r="H350" t="s">
        <v>12</v>
      </c>
      <c r="I350">
        <v>40</v>
      </c>
      <c r="J350">
        <f t="shared" si="22"/>
        <v>-0.3712433966081804</v>
      </c>
      <c r="K350">
        <f t="shared" si="23"/>
        <v>-0.13454084336898386</v>
      </c>
      <c r="L350" t="str">
        <f t="shared" si="24"/>
        <v>NO</v>
      </c>
      <c r="M350" t="str">
        <f t="shared" si="25"/>
        <v>NO</v>
      </c>
    </row>
    <row r="351" spans="1:13" x14ac:dyDescent="0.25">
      <c r="A351">
        <v>350</v>
      </c>
      <c r="B351" t="s">
        <v>9</v>
      </c>
      <c r="C351">
        <v>297046</v>
      </c>
      <c r="D351" t="s">
        <v>18</v>
      </c>
      <c r="E351" t="s">
        <v>16</v>
      </c>
      <c r="F351" t="s">
        <v>12</v>
      </c>
      <c r="G351" t="s">
        <v>13</v>
      </c>
      <c r="H351" t="s">
        <v>13</v>
      </c>
      <c r="I351">
        <v>42</v>
      </c>
      <c r="J351">
        <f t="shared" si="22"/>
        <v>-0.44449718558642509</v>
      </c>
      <c r="K351">
        <f t="shared" si="23"/>
        <v>6.6098167852911317E-3</v>
      </c>
      <c r="L351" t="str">
        <f t="shared" si="24"/>
        <v>NO</v>
      </c>
      <c r="M351" t="str">
        <f t="shared" si="25"/>
        <v>NO</v>
      </c>
    </row>
    <row r="352" spans="1:13" x14ac:dyDescent="0.25">
      <c r="A352">
        <v>351</v>
      </c>
      <c r="B352" t="s">
        <v>9</v>
      </c>
      <c r="C352">
        <v>505686.39</v>
      </c>
      <c r="D352" t="s">
        <v>10</v>
      </c>
      <c r="E352" t="s">
        <v>16</v>
      </c>
      <c r="F352" t="s">
        <v>12</v>
      </c>
      <c r="G352" t="s">
        <v>13</v>
      </c>
      <c r="H352" t="s">
        <v>13</v>
      </c>
      <c r="I352">
        <v>22</v>
      </c>
      <c r="J352">
        <f t="shared" si="22"/>
        <v>-0.18723483305736929</v>
      </c>
      <c r="K352">
        <f t="shared" si="23"/>
        <v>-1.4048967847574589</v>
      </c>
      <c r="L352" t="str">
        <f t="shared" si="24"/>
        <v>NO</v>
      </c>
      <c r="M352" t="str">
        <f t="shared" si="25"/>
        <v>NO</v>
      </c>
    </row>
    <row r="353" spans="1:13" x14ac:dyDescent="0.25">
      <c r="A353">
        <v>352</v>
      </c>
      <c r="B353" t="s">
        <v>15</v>
      </c>
      <c r="C353">
        <v>511789.2</v>
      </c>
      <c r="D353" t="s">
        <v>10</v>
      </c>
      <c r="E353" t="s">
        <v>16</v>
      </c>
      <c r="F353" t="s">
        <v>12</v>
      </c>
      <c r="G353" t="s">
        <v>13</v>
      </c>
      <c r="H353" t="s">
        <v>13</v>
      </c>
      <c r="I353">
        <v>29</v>
      </c>
      <c r="J353">
        <f t="shared" si="22"/>
        <v>-0.17970981233804526</v>
      </c>
      <c r="K353">
        <f t="shared" si="23"/>
        <v>-0.91086947421749642</v>
      </c>
      <c r="L353" t="str">
        <f t="shared" si="24"/>
        <v>NO</v>
      </c>
      <c r="M353" t="str">
        <f t="shared" si="25"/>
        <v>NO</v>
      </c>
    </row>
    <row r="354" spans="1:13" x14ac:dyDescent="0.25">
      <c r="A354">
        <v>353</v>
      </c>
      <c r="B354" t="s">
        <v>15</v>
      </c>
      <c r="C354">
        <v>333094.01</v>
      </c>
      <c r="D354" t="s">
        <v>10</v>
      </c>
      <c r="E354" t="s">
        <v>16</v>
      </c>
      <c r="F354" t="s">
        <v>12</v>
      </c>
      <c r="G354" t="s">
        <v>13</v>
      </c>
      <c r="H354" t="s">
        <v>13</v>
      </c>
      <c r="I354">
        <v>32</v>
      </c>
      <c r="J354">
        <f t="shared" si="22"/>
        <v>-0.40004847718154274</v>
      </c>
      <c r="K354">
        <f t="shared" si="23"/>
        <v>-0.69914348398608395</v>
      </c>
      <c r="L354" t="str">
        <f t="shared" si="24"/>
        <v>NO</v>
      </c>
      <c r="M354" t="str">
        <f t="shared" si="25"/>
        <v>NO</v>
      </c>
    </row>
    <row r="355" spans="1:13" x14ac:dyDescent="0.25">
      <c r="A355">
        <v>354</v>
      </c>
      <c r="B355" t="s">
        <v>15</v>
      </c>
      <c r="C355">
        <v>419608</v>
      </c>
      <c r="D355" t="s">
        <v>18</v>
      </c>
      <c r="E355" t="s">
        <v>16</v>
      </c>
      <c r="F355" t="s">
        <v>12</v>
      </c>
      <c r="G355" t="s">
        <v>13</v>
      </c>
      <c r="H355" t="s">
        <v>13</v>
      </c>
      <c r="I355">
        <v>43</v>
      </c>
      <c r="J355">
        <f t="shared" si="22"/>
        <v>-0.29337309858358668</v>
      </c>
      <c r="K355">
        <f t="shared" si="23"/>
        <v>7.7185146862428639E-2</v>
      </c>
      <c r="L355" t="str">
        <f t="shared" si="24"/>
        <v>NO</v>
      </c>
      <c r="M355" t="str">
        <f t="shared" si="25"/>
        <v>NO</v>
      </c>
    </row>
    <row r="356" spans="1:13" x14ac:dyDescent="0.25">
      <c r="A356">
        <v>355</v>
      </c>
      <c r="B356" t="s">
        <v>15</v>
      </c>
      <c r="C356">
        <v>297046</v>
      </c>
      <c r="D356" t="s">
        <v>18</v>
      </c>
      <c r="E356" t="s">
        <v>16</v>
      </c>
      <c r="F356" t="s">
        <v>12</v>
      </c>
      <c r="G356" t="s">
        <v>13</v>
      </c>
      <c r="H356" t="s">
        <v>12</v>
      </c>
      <c r="I356">
        <v>28</v>
      </c>
      <c r="J356">
        <f t="shared" si="22"/>
        <v>-0.44449718558642509</v>
      </c>
      <c r="K356">
        <f t="shared" si="23"/>
        <v>-0.98144480429463388</v>
      </c>
      <c r="L356" t="str">
        <f t="shared" si="24"/>
        <v>NO</v>
      </c>
      <c r="M356" t="str">
        <f t="shared" si="25"/>
        <v>NO</v>
      </c>
    </row>
    <row r="357" spans="1:13" x14ac:dyDescent="0.25">
      <c r="A357">
        <v>356</v>
      </c>
      <c r="B357" t="s">
        <v>9</v>
      </c>
      <c r="C357">
        <v>297046</v>
      </c>
      <c r="D357" t="s">
        <v>18</v>
      </c>
      <c r="E357" t="s">
        <v>16</v>
      </c>
      <c r="F357" t="s">
        <v>12</v>
      </c>
      <c r="G357" t="s">
        <v>13</v>
      </c>
      <c r="H357" t="s">
        <v>12</v>
      </c>
      <c r="I357">
        <v>39</v>
      </c>
      <c r="J357">
        <f t="shared" si="22"/>
        <v>-0.44449718558642509</v>
      </c>
      <c r="K357">
        <f t="shared" si="23"/>
        <v>-0.20511617344612137</v>
      </c>
      <c r="L357" t="str">
        <f t="shared" si="24"/>
        <v>NO</v>
      </c>
      <c r="M357" t="str">
        <f t="shared" si="25"/>
        <v>NO</v>
      </c>
    </row>
    <row r="358" spans="1:13" x14ac:dyDescent="0.25">
      <c r="A358">
        <v>357</v>
      </c>
      <c r="B358" t="s">
        <v>9</v>
      </c>
      <c r="C358">
        <v>1540950</v>
      </c>
      <c r="D358" t="s">
        <v>17</v>
      </c>
      <c r="E358" t="s">
        <v>16</v>
      </c>
      <c r="F358" t="s">
        <v>12</v>
      </c>
      <c r="G358" t="s">
        <v>12</v>
      </c>
      <c r="H358" t="s">
        <v>13</v>
      </c>
      <c r="I358">
        <v>63</v>
      </c>
      <c r="J358">
        <f t="shared" si="22"/>
        <v>1.0892886233851868</v>
      </c>
      <c r="K358">
        <f t="shared" si="23"/>
        <v>1.4886917484051787</v>
      </c>
      <c r="L358" t="str">
        <f t="shared" si="24"/>
        <v>NO</v>
      </c>
      <c r="M358" t="str">
        <f t="shared" si="25"/>
        <v>NO</v>
      </c>
    </row>
    <row r="359" spans="1:13" x14ac:dyDescent="0.25">
      <c r="A359">
        <v>358</v>
      </c>
      <c r="B359" t="s">
        <v>15</v>
      </c>
      <c r="C359">
        <v>416150</v>
      </c>
      <c r="D359" t="s">
        <v>10</v>
      </c>
      <c r="E359" t="s">
        <v>16</v>
      </c>
      <c r="F359" t="s">
        <v>12</v>
      </c>
      <c r="G359" t="s">
        <v>12</v>
      </c>
      <c r="H359" t="s">
        <v>13</v>
      </c>
      <c r="I359">
        <v>30</v>
      </c>
      <c r="J359">
        <f t="shared" si="22"/>
        <v>-0.29763695763333958</v>
      </c>
      <c r="K359">
        <f t="shared" si="23"/>
        <v>-0.84029414414035897</v>
      </c>
      <c r="L359" t="str">
        <f t="shared" si="24"/>
        <v>NO</v>
      </c>
      <c r="M359" t="str">
        <f t="shared" si="25"/>
        <v>NO</v>
      </c>
    </row>
    <row r="360" spans="1:13" x14ac:dyDescent="0.25">
      <c r="A360">
        <v>359</v>
      </c>
      <c r="B360" t="s">
        <v>9</v>
      </c>
      <c r="C360">
        <v>400353</v>
      </c>
      <c r="D360" t="s">
        <v>18</v>
      </c>
      <c r="E360" t="s">
        <v>16</v>
      </c>
      <c r="F360" t="s">
        <v>12</v>
      </c>
      <c r="G360" t="s">
        <v>13</v>
      </c>
      <c r="H360" t="s">
        <v>13</v>
      </c>
      <c r="I360">
        <v>30</v>
      </c>
      <c r="J360">
        <f t="shared" si="22"/>
        <v>-0.31711532125651676</v>
      </c>
      <c r="K360">
        <f t="shared" si="23"/>
        <v>-0.84029414414035897</v>
      </c>
      <c r="L360" t="str">
        <f t="shared" si="24"/>
        <v>NO</v>
      </c>
      <c r="M360" t="str">
        <f t="shared" si="25"/>
        <v>NO</v>
      </c>
    </row>
    <row r="361" spans="1:13" x14ac:dyDescent="0.25">
      <c r="A361">
        <v>360</v>
      </c>
      <c r="B361" t="s">
        <v>9</v>
      </c>
      <c r="C361">
        <v>323296</v>
      </c>
      <c r="D361" t="s">
        <v>18</v>
      </c>
      <c r="E361" t="s">
        <v>16</v>
      </c>
      <c r="F361" t="s">
        <v>12</v>
      </c>
      <c r="G361" t="s">
        <v>12</v>
      </c>
      <c r="H361" t="s">
        <v>12</v>
      </c>
      <c r="I361">
        <v>67</v>
      </c>
      <c r="J361">
        <f t="shared" si="22"/>
        <v>-0.41212983450024415</v>
      </c>
      <c r="K361">
        <f t="shared" si="23"/>
        <v>1.7709930687137287</v>
      </c>
      <c r="L361" t="str">
        <f t="shared" si="24"/>
        <v>NO</v>
      </c>
      <c r="M361" t="str">
        <f t="shared" si="25"/>
        <v>NO</v>
      </c>
    </row>
    <row r="362" spans="1:13" x14ac:dyDescent="0.25">
      <c r="A362">
        <v>361</v>
      </c>
      <c r="B362" t="s">
        <v>15</v>
      </c>
      <c r="C362">
        <v>159000</v>
      </c>
      <c r="D362" t="s">
        <v>10</v>
      </c>
      <c r="E362" t="s">
        <v>16</v>
      </c>
      <c r="F362" t="s">
        <v>12</v>
      </c>
      <c r="G362" t="s">
        <v>13</v>
      </c>
      <c r="H362" t="s">
        <v>13</v>
      </c>
      <c r="I362">
        <v>49</v>
      </c>
      <c r="J362">
        <f t="shared" si="22"/>
        <v>-0.61471369408329879</v>
      </c>
      <c r="K362">
        <f t="shared" si="23"/>
        <v>0.50063712732525367</v>
      </c>
      <c r="L362" t="str">
        <f t="shared" si="24"/>
        <v>NO</v>
      </c>
      <c r="M362" t="str">
        <f t="shared" si="25"/>
        <v>NO</v>
      </c>
    </row>
    <row r="363" spans="1:13" x14ac:dyDescent="0.25">
      <c r="A363">
        <v>362</v>
      </c>
      <c r="B363" t="s">
        <v>15</v>
      </c>
      <c r="C363">
        <v>172428.6</v>
      </c>
      <c r="D363" t="s">
        <v>10</v>
      </c>
      <c r="E363" t="s">
        <v>16</v>
      </c>
      <c r="F363" t="s">
        <v>12</v>
      </c>
      <c r="G363" t="s">
        <v>13</v>
      </c>
      <c r="H363" t="s">
        <v>13</v>
      </c>
      <c r="I363">
        <v>27</v>
      </c>
      <c r="J363">
        <f t="shared" si="22"/>
        <v>-0.59815566700536016</v>
      </c>
      <c r="K363">
        <f t="shared" si="23"/>
        <v>-1.0520201343717714</v>
      </c>
      <c r="L363" t="str">
        <f t="shared" si="24"/>
        <v>NO</v>
      </c>
      <c r="M363" t="str">
        <f t="shared" si="25"/>
        <v>NO</v>
      </c>
    </row>
    <row r="364" spans="1:13" x14ac:dyDescent="0.25">
      <c r="A364">
        <v>363</v>
      </c>
      <c r="B364" t="s">
        <v>15</v>
      </c>
      <c r="C364">
        <v>1331904</v>
      </c>
      <c r="D364" t="s">
        <v>10</v>
      </c>
      <c r="E364" t="s">
        <v>11</v>
      </c>
      <c r="F364" t="s">
        <v>12</v>
      </c>
      <c r="G364" t="s">
        <v>13</v>
      </c>
      <c r="H364" t="s">
        <v>13</v>
      </c>
      <c r="I364">
        <v>42</v>
      </c>
      <c r="J364">
        <f t="shared" si="22"/>
        <v>0.83152613671235709</v>
      </c>
      <c r="K364">
        <f t="shared" si="23"/>
        <v>6.6098167852911317E-3</v>
      </c>
      <c r="L364" t="str">
        <f t="shared" si="24"/>
        <v>NO</v>
      </c>
      <c r="M364" t="str">
        <f t="shared" si="25"/>
        <v>NO</v>
      </c>
    </row>
    <row r="365" spans="1:13" x14ac:dyDescent="0.25">
      <c r="A365">
        <v>364</v>
      </c>
      <c r="B365" t="s">
        <v>9</v>
      </c>
      <c r="C365">
        <v>339750</v>
      </c>
      <c r="D365" t="s">
        <v>17</v>
      </c>
      <c r="E365" t="s">
        <v>16</v>
      </c>
      <c r="F365" t="s">
        <v>12</v>
      </c>
      <c r="G365" t="s">
        <v>12</v>
      </c>
      <c r="H365" t="s">
        <v>13</v>
      </c>
      <c r="I365">
        <v>30</v>
      </c>
      <c r="J365">
        <f t="shared" si="22"/>
        <v>-0.39184136231845285</v>
      </c>
      <c r="K365">
        <f t="shared" si="23"/>
        <v>-0.84029414414035897</v>
      </c>
      <c r="L365" t="str">
        <f t="shared" si="24"/>
        <v>NO</v>
      </c>
      <c r="M365" t="str">
        <f t="shared" si="25"/>
        <v>NO</v>
      </c>
    </row>
    <row r="366" spans="1:13" x14ac:dyDescent="0.25">
      <c r="A366">
        <v>365</v>
      </c>
      <c r="B366" t="s">
        <v>9</v>
      </c>
      <c r="C366">
        <v>445567</v>
      </c>
      <c r="D366" t="s">
        <v>18</v>
      </c>
      <c r="E366" t="s">
        <v>16</v>
      </c>
      <c r="F366" t="s">
        <v>12</v>
      </c>
      <c r="G366" t="s">
        <v>13</v>
      </c>
      <c r="H366" t="s">
        <v>12</v>
      </c>
      <c r="I366">
        <v>74</v>
      </c>
      <c r="J366">
        <f t="shared" si="22"/>
        <v>-0.26136456270373254</v>
      </c>
      <c r="K366">
        <f t="shared" si="23"/>
        <v>2.2650203792536914</v>
      </c>
      <c r="L366" t="str">
        <f t="shared" si="24"/>
        <v>NO</v>
      </c>
      <c r="M366" t="str">
        <f t="shared" si="25"/>
        <v>SI</v>
      </c>
    </row>
    <row r="367" spans="1:13" x14ac:dyDescent="0.25">
      <c r="A367">
        <v>366</v>
      </c>
      <c r="B367" t="s">
        <v>9</v>
      </c>
      <c r="C367">
        <v>1076127.4099999999</v>
      </c>
      <c r="D367" t="s">
        <v>10</v>
      </c>
      <c r="E367" t="s">
        <v>16</v>
      </c>
      <c r="F367" t="s">
        <v>12</v>
      </c>
      <c r="G367" t="s">
        <v>13</v>
      </c>
      <c r="H367" t="s">
        <v>13</v>
      </c>
      <c r="I367">
        <v>48</v>
      </c>
      <c r="J367">
        <f t="shared" si="22"/>
        <v>0.51614287240164625</v>
      </c>
      <c r="K367">
        <f t="shared" si="23"/>
        <v>0.43006179724811616</v>
      </c>
      <c r="L367" t="str">
        <f t="shared" si="24"/>
        <v>NO</v>
      </c>
      <c r="M367" t="str">
        <f t="shared" si="25"/>
        <v>NO</v>
      </c>
    </row>
    <row r="368" spans="1:13" x14ac:dyDescent="0.25">
      <c r="A368">
        <v>367</v>
      </c>
      <c r="B368" t="s">
        <v>9</v>
      </c>
      <c r="C368">
        <v>597379.25</v>
      </c>
      <c r="D368" t="s">
        <v>10</v>
      </c>
      <c r="E368" t="s">
        <v>16</v>
      </c>
      <c r="F368" t="s">
        <v>12</v>
      </c>
      <c r="G368" t="s">
        <v>13</v>
      </c>
      <c r="H368" t="s">
        <v>13</v>
      </c>
      <c r="I368">
        <v>36</v>
      </c>
      <c r="J368">
        <f t="shared" si="22"/>
        <v>-7.4173690515806009E-2</v>
      </c>
      <c r="K368">
        <f t="shared" si="23"/>
        <v>-0.41684216367753391</v>
      </c>
      <c r="L368" t="str">
        <f t="shared" si="24"/>
        <v>NO</v>
      </c>
      <c r="M368" t="str">
        <f t="shared" si="25"/>
        <v>NO</v>
      </c>
    </row>
    <row r="369" spans="1:13" x14ac:dyDescent="0.25">
      <c r="A369">
        <v>368</v>
      </c>
      <c r="B369" t="s">
        <v>9</v>
      </c>
      <c r="C369">
        <v>400000</v>
      </c>
      <c r="D369" t="s">
        <v>10</v>
      </c>
      <c r="E369" t="s">
        <v>16</v>
      </c>
      <c r="F369" t="s">
        <v>12</v>
      </c>
      <c r="G369" t="s">
        <v>12</v>
      </c>
      <c r="H369" t="s">
        <v>13</v>
      </c>
      <c r="I369">
        <v>34</v>
      </c>
      <c r="J369">
        <f t="shared" si="22"/>
        <v>-0.31755058506350425</v>
      </c>
      <c r="K369">
        <f t="shared" si="23"/>
        <v>-0.55799282383180893</v>
      </c>
      <c r="L369" t="str">
        <f t="shared" si="24"/>
        <v>NO</v>
      </c>
      <c r="M369" t="str">
        <f t="shared" si="25"/>
        <v>NO</v>
      </c>
    </row>
    <row r="370" spans="1:13" x14ac:dyDescent="0.25">
      <c r="A370">
        <v>369</v>
      </c>
      <c r="B370" t="s">
        <v>9</v>
      </c>
      <c r="C370">
        <v>10652</v>
      </c>
      <c r="D370" t="s">
        <v>10</v>
      </c>
      <c r="E370" t="s">
        <v>16</v>
      </c>
      <c r="F370" t="s">
        <v>12</v>
      </c>
      <c r="G370" t="s">
        <v>12</v>
      </c>
      <c r="H370" t="s">
        <v>13</v>
      </c>
      <c r="I370">
        <v>42</v>
      </c>
      <c r="J370">
        <f t="shared" si="22"/>
        <v>-0.79763300070930898</v>
      </c>
      <c r="K370">
        <f t="shared" si="23"/>
        <v>6.6098167852911317E-3</v>
      </c>
      <c r="L370" t="str">
        <f t="shared" si="24"/>
        <v>NO</v>
      </c>
      <c r="M370" t="str">
        <f t="shared" si="25"/>
        <v>NO</v>
      </c>
    </row>
    <row r="371" spans="1:13" x14ac:dyDescent="0.25">
      <c r="A371">
        <v>370</v>
      </c>
      <c r="B371" t="s">
        <v>15</v>
      </c>
      <c r="C371">
        <v>474509.98</v>
      </c>
      <c r="D371" t="s">
        <v>10</v>
      </c>
      <c r="E371" t="s">
        <v>16</v>
      </c>
      <c r="F371" t="s">
        <v>12</v>
      </c>
      <c r="G371" t="s">
        <v>13</v>
      </c>
      <c r="H371" t="s">
        <v>13</v>
      </c>
      <c r="I371">
        <v>28</v>
      </c>
      <c r="J371">
        <f t="shared" si="22"/>
        <v>-0.22567665431743494</v>
      </c>
      <c r="K371">
        <f t="shared" si="23"/>
        <v>-0.98144480429463388</v>
      </c>
      <c r="L371" t="str">
        <f t="shared" si="24"/>
        <v>NO</v>
      </c>
      <c r="M371" t="str">
        <f t="shared" si="25"/>
        <v>NO</v>
      </c>
    </row>
    <row r="372" spans="1:13" x14ac:dyDescent="0.25">
      <c r="A372">
        <v>371</v>
      </c>
      <c r="B372" t="s">
        <v>15</v>
      </c>
      <c r="C372">
        <v>3053247.24</v>
      </c>
      <c r="D372" t="s">
        <v>14</v>
      </c>
      <c r="E372" t="s">
        <v>11</v>
      </c>
      <c r="F372" t="s">
        <v>12</v>
      </c>
      <c r="G372" t="s">
        <v>13</v>
      </c>
      <c r="H372" t="s">
        <v>13</v>
      </c>
      <c r="I372">
        <v>99</v>
      </c>
      <c r="J372">
        <f t="shared" si="22"/>
        <v>2.9540145553372796</v>
      </c>
      <c r="K372">
        <f t="shared" si="23"/>
        <v>4.0294036311821291</v>
      </c>
      <c r="L372" t="str">
        <f t="shared" si="24"/>
        <v>SI</v>
      </c>
      <c r="M372" t="str">
        <f t="shared" si="25"/>
        <v>SI</v>
      </c>
    </row>
    <row r="373" spans="1:13" x14ac:dyDescent="0.25">
      <c r="A373">
        <v>372</v>
      </c>
      <c r="B373" t="s">
        <v>9</v>
      </c>
      <c r="C373">
        <v>1233060.23</v>
      </c>
      <c r="D373" t="s">
        <v>10</v>
      </c>
      <c r="E373" t="s">
        <v>16</v>
      </c>
      <c r="F373" t="s">
        <v>12</v>
      </c>
      <c r="G373" t="s">
        <v>13</v>
      </c>
      <c r="H373" t="s">
        <v>13</v>
      </c>
      <c r="I373">
        <v>30</v>
      </c>
      <c r="J373">
        <f t="shared" si="22"/>
        <v>0.70964762218772015</v>
      </c>
      <c r="K373">
        <f t="shared" si="23"/>
        <v>-0.84029414414035897</v>
      </c>
      <c r="L373" t="str">
        <f t="shared" si="24"/>
        <v>NO</v>
      </c>
      <c r="M373" t="str">
        <f t="shared" si="25"/>
        <v>NO</v>
      </c>
    </row>
    <row r="374" spans="1:13" x14ac:dyDescent="0.25">
      <c r="A374">
        <v>373</v>
      </c>
      <c r="B374" t="s">
        <v>15</v>
      </c>
      <c r="C374">
        <v>529014.48</v>
      </c>
      <c r="D374" t="s">
        <v>10</v>
      </c>
      <c r="E374" t="s">
        <v>16</v>
      </c>
      <c r="F374" t="s">
        <v>12</v>
      </c>
      <c r="G374" t="s">
        <v>13</v>
      </c>
      <c r="H374" t="s">
        <v>13</v>
      </c>
      <c r="I374">
        <v>29</v>
      </c>
      <c r="J374">
        <f t="shared" si="22"/>
        <v>-0.15847031956403498</v>
      </c>
      <c r="K374">
        <f t="shared" si="23"/>
        <v>-0.91086947421749642</v>
      </c>
      <c r="L374" t="str">
        <f t="shared" si="24"/>
        <v>NO</v>
      </c>
      <c r="M374" t="str">
        <f t="shared" si="25"/>
        <v>NO</v>
      </c>
    </row>
    <row r="375" spans="1:13" x14ac:dyDescent="0.25">
      <c r="A375">
        <v>374</v>
      </c>
      <c r="B375" t="s">
        <v>9</v>
      </c>
      <c r="C375">
        <v>297000</v>
      </c>
      <c r="D375" t="s">
        <v>18</v>
      </c>
      <c r="E375" t="s">
        <v>16</v>
      </c>
      <c r="F375" t="s">
        <v>12</v>
      </c>
      <c r="G375" t="s">
        <v>13</v>
      </c>
      <c r="H375" t="s">
        <v>13</v>
      </c>
      <c r="I375">
        <v>21</v>
      </c>
      <c r="J375">
        <f t="shared" si="22"/>
        <v>-0.44455390551594753</v>
      </c>
      <c r="K375">
        <f t="shared" si="23"/>
        <v>-1.4754721148345964</v>
      </c>
      <c r="L375" t="str">
        <f t="shared" si="24"/>
        <v>NO</v>
      </c>
      <c r="M375" t="str">
        <f t="shared" si="25"/>
        <v>NO</v>
      </c>
    </row>
    <row r="376" spans="1:13" x14ac:dyDescent="0.25">
      <c r="A376">
        <v>375</v>
      </c>
      <c r="B376" t="s">
        <v>9</v>
      </c>
      <c r="C376">
        <v>711457.86</v>
      </c>
      <c r="D376" t="s">
        <v>10</v>
      </c>
      <c r="E376" t="s">
        <v>16</v>
      </c>
      <c r="F376" t="s">
        <v>12</v>
      </c>
      <c r="G376" t="s">
        <v>12</v>
      </c>
      <c r="H376" t="s">
        <v>13</v>
      </c>
      <c r="I376">
        <v>44</v>
      </c>
      <c r="J376">
        <f t="shared" si="22"/>
        <v>6.6490020771565836E-2</v>
      </c>
      <c r="K376">
        <f t="shared" si="23"/>
        <v>0.14776047693956615</v>
      </c>
      <c r="L376" t="str">
        <f t="shared" si="24"/>
        <v>NO</v>
      </c>
      <c r="M376" t="str">
        <f t="shared" si="25"/>
        <v>NO</v>
      </c>
    </row>
    <row r="377" spans="1:13" x14ac:dyDescent="0.25">
      <c r="A377">
        <v>376</v>
      </c>
      <c r="B377" t="s">
        <v>9</v>
      </c>
      <c r="C377">
        <v>765532.1</v>
      </c>
      <c r="D377" t="s">
        <v>10</v>
      </c>
      <c r="E377" t="s">
        <v>16</v>
      </c>
      <c r="F377" t="s">
        <v>12</v>
      </c>
      <c r="G377" t="s">
        <v>12</v>
      </c>
      <c r="H377" t="s">
        <v>13</v>
      </c>
      <c r="I377">
        <v>43</v>
      </c>
      <c r="J377">
        <f t="shared" si="22"/>
        <v>0.13316582689721948</v>
      </c>
      <c r="K377">
        <f t="shared" si="23"/>
        <v>7.7185146862428639E-2</v>
      </c>
      <c r="L377" t="str">
        <f t="shared" si="24"/>
        <v>NO</v>
      </c>
      <c r="M377" t="str">
        <f t="shared" si="25"/>
        <v>NO</v>
      </c>
    </row>
    <row r="378" spans="1:13" x14ac:dyDescent="0.25">
      <c r="A378">
        <v>377</v>
      </c>
      <c r="B378" t="s">
        <v>15</v>
      </c>
      <c r="C378">
        <v>300018</v>
      </c>
      <c r="D378" t="s">
        <v>18</v>
      </c>
      <c r="E378" t="s">
        <v>16</v>
      </c>
      <c r="F378" t="s">
        <v>12</v>
      </c>
      <c r="G378" t="s">
        <v>13</v>
      </c>
      <c r="H378" t="s">
        <v>13</v>
      </c>
      <c r="I378">
        <v>55</v>
      </c>
      <c r="J378">
        <f t="shared" si="22"/>
        <v>-0.44083258492249633</v>
      </c>
      <c r="K378">
        <f t="shared" si="23"/>
        <v>0.92408910778807873</v>
      </c>
      <c r="L378" t="str">
        <f t="shared" si="24"/>
        <v>NO</v>
      </c>
      <c r="M378" t="str">
        <f t="shared" si="25"/>
        <v>NO</v>
      </c>
    </row>
    <row r="379" spans="1:13" x14ac:dyDescent="0.25">
      <c r="A379">
        <v>378</v>
      </c>
      <c r="B379" t="s">
        <v>9</v>
      </c>
      <c r="C379">
        <v>594092</v>
      </c>
      <c r="D379" t="s">
        <v>18</v>
      </c>
      <c r="E379" t="s">
        <v>16</v>
      </c>
      <c r="F379" t="s">
        <v>12</v>
      </c>
      <c r="G379" t="s">
        <v>13</v>
      </c>
      <c r="H379" t="s">
        <v>12</v>
      </c>
      <c r="I379">
        <v>53</v>
      </c>
      <c r="J379">
        <f t="shared" si="22"/>
        <v>-7.8227007653255465E-2</v>
      </c>
      <c r="K379">
        <f t="shared" si="23"/>
        <v>0.78293844763380371</v>
      </c>
      <c r="L379" t="str">
        <f t="shared" si="24"/>
        <v>NO</v>
      </c>
      <c r="M379" t="str">
        <f t="shared" si="25"/>
        <v>NO</v>
      </c>
    </row>
    <row r="380" spans="1:13" x14ac:dyDescent="0.25">
      <c r="A380">
        <v>379</v>
      </c>
      <c r="B380" t="s">
        <v>15</v>
      </c>
      <c r="C380">
        <v>943396.65</v>
      </c>
      <c r="D380" t="s">
        <v>10</v>
      </c>
      <c r="E380" t="s">
        <v>11</v>
      </c>
      <c r="F380" t="s">
        <v>12</v>
      </c>
      <c r="G380" t="s">
        <v>13</v>
      </c>
      <c r="H380" t="s">
        <v>13</v>
      </c>
      <c r="I380">
        <v>38</v>
      </c>
      <c r="J380">
        <f t="shared" si="22"/>
        <v>0.3524802777785751</v>
      </c>
      <c r="K380">
        <f t="shared" si="23"/>
        <v>-0.27569150352325889</v>
      </c>
      <c r="L380" t="str">
        <f t="shared" si="24"/>
        <v>NO</v>
      </c>
      <c r="M380" t="str">
        <f t="shared" si="25"/>
        <v>NO</v>
      </c>
    </row>
    <row r="381" spans="1:13" x14ac:dyDescent="0.25">
      <c r="A381">
        <v>380</v>
      </c>
      <c r="B381" t="s">
        <v>9</v>
      </c>
      <c r="C381">
        <v>280000</v>
      </c>
      <c r="D381" t="s">
        <v>10</v>
      </c>
      <c r="E381" t="s">
        <v>16</v>
      </c>
      <c r="F381" t="s">
        <v>12</v>
      </c>
      <c r="G381" t="s">
        <v>13</v>
      </c>
      <c r="H381" t="s">
        <v>13</v>
      </c>
      <c r="I381">
        <v>33</v>
      </c>
      <c r="J381">
        <f t="shared" si="22"/>
        <v>-0.46551561860033136</v>
      </c>
      <c r="K381">
        <f t="shared" si="23"/>
        <v>-0.62856815390894638</v>
      </c>
      <c r="L381" t="str">
        <f t="shared" si="24"/>
        <v>NO</v>
      </c>
      <c r="M381" t="str">
        <f t="shared" si="25"/>
        <v>NO</v>
      </c>
    </row>
    <row r="382" spans="1:13" x14ac:dyDescent="0.25">
      <c r="A382">
        <v>381</v>
      </c>
      <c r="B382" t="s">
        <v>9</v>
      </c>
      <c r="C382">
        <v>1414130.5</v>
      </c>
      <c r="D382" t="s">
        <v>10</v>
      </c>
      <c r="E382" t="s">
        <v>11</v>
      </c>
      <c r="F382" t="s">
        <v>12</v>
      </c>
      <c r="G382" t="s">
        <v>13</v>
      </c>
      <c r="H382" t="s">
        <v>13</v>
      </c>
      <c r="I382">
        <v>34</v>
      </c>
      <c r="J382">
        <f t="shared" si="22"/>
        <v>0.93291486029665638</v>
      </c>
      <c r="K382">
        <f t="shared" si="23"/>
        <v>-0.55799282383180893</v>
      </c>
      <c r="L382" t="str">
        <f t="shared" si="24"/>
        <v>NO</v>
      </c>
      <c r="M382" t="str">
        <f t="shared" si="25"/>
        <v>NO</v>
      </c>
    </row>
    <row r="383" spans="1:13" x14ac:dyDescent="0.25">
      <c r="A383">
        <v>382</v>
      </c>
      <c r="B383" t="s">
        <v>15</v>
      </c>
      <c r="C383">
        <v>300018</v>
      </c>
      <c r="D383" t="s">
        <v>18</v>
      </c>
      <c r="E383" t="s">
        <v>16</v>
      </c>
      <c r="F383" t="s">
        <v>12</v>
      </c>
      <c r="G383" t="s">
        <v>13</v>
      </c>
      <c r="H383" t="s">
        <v>12</v>
      </c>
      <c r="I383">
        <v>32</v>
      </c>
      <c r="J383">
        <f t="shared" si="22"/>
        <v>-0.44083258492249633</v>
      </c>
      <c r="K383">
        <f t="shared" si="23"/>
        <v>-0.69914348398608395</v>
      </c>
      <c r="L383" t="str">
        <f t="shared" si="24"/>
        <v>NO</v>
      </c>
      <c r="M383" t="str">
        <f t="shared" si="25"/>
        <v>NO</v>
      </c>
    </row>
    <row r="384" spans="1:13" x14ac:dyDescent="0.25">
      <c r="A384">
        <v>383</v>
      </c>
      <c r="B384" t="s">
        <v>9</v>
      </c>
      <c r="C384">
        <v>695508.19</v>
      </c>
      <c r="D384" t="s">
        <v>10</v>
      </c>
      <c r="E384" t="s">
        <v>16</v>
      </c>
      <c r="F384" t="s">
        <v>12</v>
      </c>
      <c r="G384" t="s">
        <v>13</v>
      </c>
      <c r="H384" t="s">
        <v>13</v>
      </c>
      <c r="I384">
        <v>36</v>
      </c>
      <c r="J384">
        <f t="shared" si="22"/>
        <v>4.6823408634471403E-2</v>
      </c>
      <c r="K384">
        <f t="shared" si="23"/>
        <v>-0.41684216367753391</v>
      </c>
      <c r="L384" t="str">
        <f t="shared" si="24"/>
        <v>NO</v>
      </c>
      <c r="M384" t="str">
        <f t="shared" si="25"/>
        <v>NO</v>
      </c>
    </row>
    <row r="385" spans="1:13" x14ac:dyDescent="0.25">
      <c r="A385">
        <v>384</v>
      </c>
      <c r="B385" t="s">
        <v>9</v>
      </c>
      <c r="C385">
        <v>343811</v>
      </c>
      <c r="D385" t="s">
        <v>18</v>
      </c>
      <c r="E385" t="s">
        <v>16</v>
      </c>
      <c r="F385" t="s">
        <v>12</v>
      </c>
      <c r="G385" t="s">
        <v>13</v>
      </c>
      <c r="H385" t="s">
        <v>13</v>
      </c>
      <c r="I385">
        <v>64</v>
      </c>
      <c r="J385">
        <f t="shared" si="22"/>
        <v>-0.38683397897517741</v>
      </c>
      <c r="K385">
        <f t="shared" si="23"/>
        <v>1.5592670784823162</v>
      </c>
      <c r="L385" t="str">
        <f t="shared" si="24"/>
        <v>NO</v>
      </c>
      <c r="M385" t="str">
        <f t="shared" si="25"/>
        <v>NO</v>
      </c>
    </row>
    <row r="386" spans="1:13" x14ac:dyDescent="0.25">
      <c r="A386">
        <v>385</v>
      </c>
      <c r="B386" t="s">
        <v>9</v>
      </c>
      <c r="C386">
        <v>356858</v>
      </c>
      <c r="D386" t="s">
        <v>18</v>
      </c>
      <c r="E386" t="s">
        <v>16</v>
      </c>
      <c r="F386" t="s">
        <v>12</v>
      </c>
      <c r="G386" t="s">
        <v>13</v>
      </c>
      <c r="H386" t="s">
        <v>13</v>
      </c>
      <c r="I386">
        <v>57</v>
      </c>
      <c r="J386">
        <f t="shared" ref="J386:J449" si="26">(C386-$Q$13)/$Q$14</f>
        <v>-0.37074648070388588</v>
      </c>
      <c r="K386">
        <f t="shared" si="23"/>
        <v>1.0652397679423538</v>
      </c>
      <c r="L386" t="str">
        <f t="shared" si="24"/>
        <v>NO</v>
      </c>
      <c r="M386" t="str">
        <f t="shared" si="25"/>
        <v>NO</v>
      </c>
    </row>
    <row r="387" spans="1:13" x14ac:dyDescent="0.25">
      <c r="A387">
        <v>386</v>
      </c>
      <c r="B387" t="s">
        <v>15</v>
      </c>
      <c r="C387">
        <v>1314924.8600000001</v>
      </c>
      <c r="D387" t="s">
        <v>10</v>
      </c>
      <c r="E387" t="s">
        <v>16</v>
      </c>
      <c r="F387" t="s">
        <v>12</v>
      </c>
      <c r="G387" t="s">
        <v>13</v>
      </c>
      <c r="H387" t="s">
        <v>13</v>
      </c>
      <c r="I387">
        <v>37</v>
      </c>
      <c r="J387">
        <f t="shared" si="26"/>
        <v>0.81059014488296988</v>
      </c>
      <c r="K387">
        <f t="shared" ref="K387:K450" si="27">(I387-$R$13)/$R$14</f>
        <v>-0.3462668336003964</v>
      </c>
      <c r="L387" t="str">
        <f t="shared" ref="L387:L450" si="28">IF(ABS(J387)&gt; 1.96, "SI", "NO")</f>
        <v>NO</v>
      </c>
      <c r="M387" t="str">
        <f t="shared" ref="M387:M450" si="29">IF(ABS(K387)&gt; 1.96, "SI", "NO")</f>
        <v>NO</v>
      </c>
    </row>
    <row r="388" spans="1:13" x14ac:dyDescent="0.25">
      <c r="A388">
        <v>387</v>
      </c>
      <c r="B388" t="s">
        <v>9</v>
      </c>
      <c r="C388">
        <v>652872.57999999996</v>
      </c>
      <c r="D388" t="s">
        <v>10</v>
      </c>
      <c r="E388" t="s">
        <v>16</v>
      </c>
      <c r="F388" t="s">
        <v>12</v>
      </c>
      <c r="G388" t="s">
        <v>12</v>
      </c>
      <c r="H388" t="s">
        <v>13</v>
      </c>
      <c r="I388">
        <v>54</v>
      </c>
      <c r="J388">
        <f t="shared" si="26"/>
        <v>-5.7480868948042675E-3</v>
      </c>
      <c r="K388">
        <f t="shared" si="27"/>
        <v>0.85351377771094117</v>
      </c>
      <c r="L388" t="str">
        <f t="shared" si="28"/>
        <v>NO</v>
      </c>
      <c r="M388" t="str">
        <f t="shared" si="29"/>
        <v>NO</v>
      </c>
    </row>
    <row r="389" spans="1:13" x14ac:dyDescent="0.25">
      <c r="A389">
        <v>388</v>
      </c>
      <c r="B389" t="s">
        <v>9</v>
      </c>
      <c r="C389">
        <v>297045</v>
      </c>
      <c r="D389" t="s">
        <v>17</v>
      </c>
      <c r="E389" t="s">
        <v>16</v>
      </c>
      <c r="F389" t="s">
        <v>12</v>
      </c>
      <c r="G389" t="s">
        <v>13</v>
      </c>
      <c r="H389" t="s">
        <v>13</v>
      </c>
      <c r="I389">
        <v>44</v>
      </c>
      <c r="J389">
        <f t="shared" si="26"/>
        <v>-0.44449841862837125</v>
      </c>
      <c r="K389">
        <f t="shared" si="27"/>
        <v>0.14776047693956615</v>
      </c>
      <c r="L389" t="str">
        <f t="shared" si="28"/>
        <v>NO</v>
      </c>
      <c r="M389" t="str">
        <f t="shared" si="29"/>
        <v>NO</v>
      </c>
    </row>
    <row r="390" spans="1:13" x14ac:dyDescent="0.25">
      <c r="A390">
        <v>389</v>
      </c>
      <c r="B390" t="s">
        <v>9</v>
      </c>
      <c r="C390">
        <v>463313.7</v>
      </c>
      <c r="D390" t="s">
        <v>10</v>
      </c>
      <c r="E390" t="s">
        <v>11</v>
      </c>
      <c r="F390" t="s">
        <v>12</v>
      </c>
      <c r="G390" t="s">
        <v>13</v>
      </c>
      <c r="H390" t="s">
        <v>13</v>
      </c>
      <c r="I390">
        <v>36</v>
      </c>
      <c r="J390">
        <f t="shared" si="26"/>
        <v>-0.2394821371981658</v>
      </c>
      <c r="K390">
        <f t="shared" si="27"/>
        <v>-0.41684216367753391</v>
      </c>
      <c r="L390" t="str">
        <f t="shared" si="28"/>
        <v>NO</v>
      </c>
      <c r="M390" t="str">
        <f t="shared" si="29"/>
        <v>NO</v>
      </c>
    </row>
    <row r="391" spans="1:13" x14ac:dyDescent="0.25">
      <c r="A391">
        <v>390</v>
      </c>
      <c r="B391" t="s">
        <v>15</v>
      </c>
      <c r="C391">
        <v>144000</v>
      </c>
      <c r="D391" t="s">
        <v>10</v>
      </c>
      <c r="E391" t="s">
        <v>16</v>
      </c>
      <c r="F391" t="s">
        <v>12</v>
      </c>
      <c r="G391" t="s">
        <v>13</v>
      </c>
      <c r="H391" t="s">
        <v>13</v>
      </c>
      <c r="I391">
        <v>20</v>
      </c>
      <c r="J391">
        <f t="shared" si="26"/>
        <v>-0.63320932327540214</v>
      </c>
      <c r="K391">
        <f t="shared" si="27"/>
        <v>-1.5460474449117341</v>
      </c>
      <c r="L391" t="str">
        <f t="shared" si="28"/>
        <v>NO</v>
      </c>
      <c r="M391" t="str">
        <f t="shared" si="29"/>
        <v>NO</v>
      </c>
    </row>
    <row r="392" spans="1:13" x14ac:dyDescent="0.25">
      <c r="A392">
        <v>391</v>
      </c>
      <c r="B392" t="s">
        <v>9</v>
      </c>
      <c r="C392">
        <v>610513</v>
      </c>
      <c r="D392" t="s">
        <v>18</v>
      </c>
      <c r="E392" t="s">
        <v>16</v>
      </c>
      <c r="F392" t="s">
        <v>12</v>
      </c>
      <c r="G392" t="s">
        <v>13</v>
      </c>
      <c r="H392" t="s">
        <v>12</v>
      </c>
      <c r="I392">
        <v>34</v>
      </c>
      <c r="J392">
        <f t="shared" si="26"/>
        <v>-5.7979225855686815E-2</v>
      </c>
      <c r="K392">
        <f t="shared" si="27"/>
        <v>-0.55799282383180893</v>
      </c>
      <c r="L392" t="str">
        <f t="shared" si="28"/>
        <v>NO</v>
      </c>
      <c r="M392" t="str">
        <f t="shared" si="29"/>
        <v>NO</v>
      </c>
    </row>
    <row r="393" spans="1:13" x14ac:dyDescent="0.25">
      <c r="A393">
        <v>392</v>
      </c>
      <c r="B393" t="s">
        <v>15</v>
      </c>
      <c r="C393">
        <v>950292</v>
      </c>
      <c r="D393" t="s">
        <v>10</v>
      </c>
      <c r="E393" t="s">
        <v>16</v>
      </c>
      <c r="F393" t="s">
        <v>12</v>
      </c>
      <c r="G393" t="s">
        <v>13</v>
      </c>
      <c r="H393" t="s">
        <v>13</v>
      </c>
      <c r="I393">
        <v>38</v>
      </c>
      <c r="J393">
        <f t="shared" si="26"/>
        <v>0.36098253356189308</v>
      </c>
      <c r="K393">
        <f t="shared" si="27"/>
        <v>-0.27569150352325889</v>
      </c>
      <c r="L393" t="str">
        <f t="shared" si="28"/>
        <v>NO</v>
      </c>
      <c r="M393" t="str">
        <f t="shared" si="29"/>
        <v>NO</v>
      </c>
    </row>
    <row r="394" spans="1:13" x14ac:dyDescent="0.25">
      <c r="A394">
        <v>393</v>
      </c>
      <c r="B394" t="s">
        <v>9</v>
      </c>
      <c r="C394">
        <v>798210</v>
      </c>
      <c r="D394" t="s">
        <v>10</v>
      </c>
      <c r="E394" t="s">
        <v>11</v>
      </c>
      <c r="F394" t="s">
        <v>12</v>
      </c>
      <c r="G394" t="s">
        <v>13</v>
      </c>
      <c r="H394" t="s">
        <v>13</v>
      </c>
      <c r="I394">
        <v>39</v>
      </c>
      <c r="J394">
        <f t="shared" si="26"/>
        <v>0.1734590483089952</v>
      </c>
      <c r="K394">
        <f t="shared" si="27"/>
        <v>-0.20511617344612137</v>
      </c>
      <c r="L394" t="str">
        <f t="shared" si="28"/>
        <v>NO</v>
      </c>
      <c r="M394" t="str">
        <f t="shared" si="29"/>
        <v>NO</v>
      </c>
    </row>
    <row r="395" spans="1:13" x14ac:dyDescent="0.25">
      <c r="A395">
        <v>394</v>
      </c>
      <c r="B395" t="s">
        <v>9</v>
      </c>
      <c r="C395">
        <v>783125</v>
      </c>
      <c r="D395" t="s">
        <v>10</v>
      </c>
      <c r="E395" t="s">
        <v>16</v>
      </c>
      <c r="F395" t="s">
        <v>12</v>
      </c>
      <c r="G395" t="s">
        <v>13</v>
      </c>
      <c r="H395" t="s">
        <v>12</v>
      </c>
      <c r="I395">
        <v>32</v>
      </c>
      <c r="J395">
        <f t="shared" si="26"/>
        <v>0.15485861055146991</v>
      </c>
      <c r="K395">
        <f t="shared" si="27"/>
        <v>-0.69914348398608395</v>
      </c>
      <c r="L395" t="str">
        <f t="shared" si="28"/>
        <v>NO</v>
      </c>
      <c r="M395" t="str">
        <f t="shared" si="29"/>
        <v>NO</v>
      </c>
    </row>
    <row r="396" spans="1:13" x14ac:dyDescent="0.25">
      <c r="A396">
        <v>395</v>
      </c>
      <c r="B396" t="s">
        <v>9</v>
      </c>
      <c r="C396">
        <v>466553.21</v>
      </c>
      <c r="D396" t="s">
        <v>10</v>
      </c>
      <c r="E396" t="s">
        <v>16</v>
      </c>
      <c r="F396" t="s">
        <v>12</v>
      </c>
      <c r="G396" t="s">
        <v>13</v>
      </c>
      <c r="H396" t="s">
        <v>13</v>
      </c>
      <c r="I396">
        <v>36</v>
      </c>
      <c r="J396">
        <f t="shared" si="26"/>
        <v>-0.23548768548322505</v>
      </c>
      <c r="K396">
        <f t="shared" si="27"/>
        <v>-0.41684216367753391</v>
      </c>
      <c r="L396" t="str">
        <f t="shared" si="28"/>
        <v>NO</v>
      </c>
      <c r="M396" t="str">
        <f t="shared" si="29"/>
        <v>NO</v>
      </c>
    </row>
    <row r="397" spans="1:13" x14ac:dyDescent="0.25">
      <c r="A397">
        <v>396</v>
      </c>
      <c r="B397" t="s">
        <v>9</v>
      </c>
      <c r="C397">
        <v>14290</v>
      </c>
      <c r="D397" t="s">
        <v>10</v>
      </c>
      <c r="E397" t="s">
        <v>16</v>
      </c>
      <c r="F397" t="s">
        <v>12</v>
      </c>
      <c r="G397" t="s">
        <v>13</v>
      </c>
      <c r="H397" t="s">
        <v>13</v>
      </c>
      <c r="I397">
        <v>57</v>
      </c>
      <c r="J397">
        <f t="shared" si="26"/>
        <v>-0.79314719410925083</v>
      </c>
      <c r="K397">
        <f t="shared" si="27"/>
        <v>1.0652397679423538</v>
      </c>
      <c r="L397" t="str">
        <f t="shared" si="28"/>
        <v>NO</v>
      </c>
      <c r="M397" t="str">
        <f t="shared" si="29"/>
        <v>NO</v>
      </c>
    </row>
    <row r="398" spans="1:13" x14ac:dyDescent="0.25">
      <c r="A398">
        <v>397</v>
      </c>
      <c r="B398" t="s">
        <v>9</v>
      </c>
      <c r="C398">
        <v>289448</v>
      </c>
      <c r="D398" t="s">
        <v>18</v>
      </c>
      <c r="E398" t="s">
        <v>16</v>
      </c>
      <c r="F398" t="s">
        <v>12</v>
      </c>
      <c r="G398" t="s">
        <v>13</v>
      </c>
      <c r="H398" t="s">
        <v>13</v>
      </c>
      <c r="I398">
        <v>52</v>
      </c>
      <c r="J398">
        <f t="shared" si="26"/>
        <v>-0.45386583829319854</v>
      </c>
      <c r="K398">
        <f t="shared" si="27"/>
        <v>0.71236311755666615</v>
      </c>
      <c r="L398" t="str">
        <f t="shared" si="28"/>
        <v>NO</v>
      </c>
      <c r="M398" t="str">
        <f t="shared" si="29"/>
        <v>NO</v>
      </c>
    </row>
    <row r="399" spans="1:13" x14ac:dyDescent="0.25">
      <c r="A399">
        <v>398</v>
      </c>
      <c r="B399" t="s">
        <v>9</v>
      </c>
      <c r="C399">
        <v>323432.7</v>
      </c>
      <c r="D399" t="s">
        <v>10</v>
      </c>
      <c r="E399" t="s">
        <v>16</v>
      </c>
      <c r="F399" t="s">
        <v>12</v>
      </c>
      <c r="G399" t="s">
        <v>12</v>
      </c>
      <c r="H399" t="s">
        <v>13</v>
      </c>
      <c r="I399">
        <v>50</v>
      </c>
      <c r="J399">
        <f t="shared" si="26"/>
        <v>-0.41196127766620677</v>
      </c>
      <c r="K399">
        <f t="shared" si="27"/>
        <v>0.57121245740239113</v>
      </c>
      <c r="L399" t="str">
        <f t="shared" si="28"/>
        <v>NO</v>
      </c>
      <c r="M399" t="str">
        <f t="shared" si="29"/>
        <v>NO</v>
      </c>
    </row>
    <row r="400" spans="1:13" x14ac:dyDescent="0.25">
      <c r="A400">
        <v>399</v>
      </c>
      <c r="B400" t="s">
        <v>15</v>
      </c>
      <c r="C400">
        <v>577151</v>
      </c>
      <c r="D400" t="s">
        <v>10</v>
      </c>
      <c r="E400" t="s">
        <v>11</v>
      </c>
      <c r="F400" t="s">
        <v>12</v>
      </c>
      <c r="G400" t="s">
        <v>13</v>
      </c>
      <c r="H400" t="s">
        <v>13</v>
      </c>
      <c r="I400">
        <v>34</v>
      </c>
      <c r="J400">
        <f t="shared" si="26"/>
        <v>-9.9115971262817043E-2</v>
      </c>
      <c r="K400">
        <f t="shared" si="27"/>
        <v>-0.55799282383180893</v>
      </c>
      <c r="L400" t="str">
        <f t="shared" si="28"/>
        <v>NO</v>
      </c>
      <c r="M400" t="str">
        <f t="shared" si="29"/>
        <v>NO</v>
      </c>
    </row>
    <row r="401" spans="1:13" x14ac:dyDescent="0.25">
      <c r="A401">
        <v>400</v>
      </c>
      <c r="B401" t="s">
        <v>9</v>
      </c>
      <c r="C401">
        <v>622335.6</v>
      </c>
      <c r="D401" t="s">
        <v>10</v>
      </c>
      <c r="E401" t="s">
        <v>16</v>
      </c>
      <c r="F401" t="s">
        <v>12</v>
      </c>
      <c r="G401" t="s">
        <v>13</v>
      </c>
      <c r="H401" t="s">
        <v>13</v>
      </c>
      <c r="I401">
        <v>50</v>
      </c>
      <c r="J401">
        <f t="shared" si="26"/>
        <v>-4.3401464143249406E-2</v>
      </c>
      <c r="K401">
        <f t="shared" si="27"/>
        <v>0.57121245740239113</v>
      </c>
      <c r="L401" t="str">
        <f t="shared" si="28"/>
        <v>NO</v>
      </c>
      <c r="M401" t="str">
        <f t="shared" si="29"/>
        <v>NO</v>
      </c>
    </row>
    <row r="402" spans="1:13" x14ac:dyDescent="0.25">
      <c r="A402">
        <v>401</v>
      </c>
      <c r="B402" t="s">
        <v>15</v>
      </c>
      <c r="C402">
        <v>205048</v>
      </c>
      <c r="D402" t="s">
        <v>10</v>
      </c>
      <c r="E402" t="s">
        <v>16</v>
      </c>
      <c r="F402" t="s">
        <v>12</v>
      </c>
      <c r="G402" t="s">
        <v>12</v>
      </c>
      <c r="H402" t="s">
        <v>13</v>
      </c>
      <c r="I402">
        <v>36</v>
      </c>
      <c r="J402">
        <f t="shared" si="26"/>
        <v>-0.55793457854743356</v>
      </c>
      <c r="K402">
        <f t="shared" si="27"/>
        <v>-0.41684216367753391</v>
      </c>
      <c r="L402" t="str">
        <f t="shared" si="28"/>
        <v>NO</v>
      </c>
      <c r="M402" t="str">
        <f t="shared" si="29"/>
        <v>NO</v>
      </c>
    </row>
    <row r="403" spans="1:13" x14ac:dyDescent="0.25">
      <c r="A403">
        <v>402</v>
      </c>
      <c r="B403" t="s">
        <v>9</v>
      </c>
      <c r="C403">
        <v>278030.99</v>
      </c>
      <c r="D403" t="s">
        <v>19</v>
      </c>
      <c r="E403" t="s">
        <v>16</v>
      </c>
      <c r="F403" t="s">
        <v>12</v>
      </c>
      <c r="G403" t="s">
        <v>13</v>
      </c>
      <c r="H403" t="s">
        <v>13</v>
      </c>
      <c r="I403">
        <v>52</v>
      </c>
      <c r="J403">
        <f t="shared" si="26"/>
        <v>-0.46794349052270096</v>
      </c>
      <c r="K403">
        <f t="shared" si="27"/>
        <v>0.71236311755666615</v>
      </c>
      <c r="L403" t="str">
        <f t="shared" si="28"/>
        <v>NO</v>
      </c>
      <c r="M403" t="str">
        <f t="shared" si="29"/>
        <v>NO</v>
      </c>
    </row>
    <row r="404" spans="1:13" x14ac:dyDescent="0.25">
      <c r="A404">
        <v>403</v>
      </c>
      <c r="B404" t="s">
        <v>9</v>
      </c>
      <c r="C404">
        <v>425699.65</v>
      </c>
      <c r="D404" t="s">
        <v>10</v>
      </c>
      <c r="E404" t="s">
        <v>16</v>
      </c>
      <c r="F404" t="s">
        <v>12</v>
      </c>
      <c r="G404" t="s">
        <v>13</v>
      </c>
      <c r="H404" t="s">
        <v>13</v>
      </c>
      <c r="I404">
        <v>42</v>
      </c>
      <c r="J404">
        <f t="shared" si="26"/>
        <v>-0.28586183861238157</v>
      </c>
      <c r="K404">
        <f t="shared" si="27"/>
        <v>6.6098167852911317E-3</v>
      </c>
      <c r="L404" t="str">
        <f t="shared" si="28"/>
        <v>NO</v>
      </c>
      <c r="M404" t="str">
        <f t="shared" si="29"/>
        <v>NO</v>
      </c>
    </row>
    <row r="405" spans="1:13" x14ac:dyDescent="0.25">
      <c r="A405">
        <v>404</v>
      </c>
      <c r="B405" t="s">
        <v>9</v>
      </c>
      <c r="C405">
        <v>74118.77</v>
      </c>
      <c r="D405" t="s">
        <v>10</v>
      </c>
      <c r="E405" t="s">
        <v>11</v>
      </c>
      <c r="F405" t="s">
        <v>12</v>
      </c>
      <c r="G405" t="s">
        <v>13</v>
      </c>
      <c r="H405" t="s">
        <v>13</v>
      </c>
      <c r="I405">
        <v>22</v>
      </c>
      <c r="J405">
        <f t="shared" si="26"/>
        <v>-0.71937581111327487</v>
      </c>
      <c r="K405">
        <f t="shared" si="27"/>
        <v>-1.4048967847574589</v>
      </c>
      <c r="L405" t="str">
        <f t="shared" si="28"/>
        <v>NO</v>
      </c>
      <c r="M405" t="str">
        <f t="shared" si="29"/>
        <v>NO</v>
      </c>
    </row>
    <row r="406" spans="1:13" x14ac:dyDescent="0.25">
      <c r="A406">
        <v>405</v>
      </c>
      <c r="B406" t="s">
        <v>9</v>
      </c>
      <c r="C406">
        <v>1063180</v>
      </c>
      <c r="D406" t="s">
        <v>10</v>
      </c>
      <c r="E406" t="s">
        <v>16</v>
      </c>
      <c r="F406" t="s">
        <v>12</v>
      </c>
      <c r="G406" t="s">
        <v>13</v>
      </c>
      <c r="H406" t="s">
        <v>13</v>
      </c>
      <c r="I406">
        <v>55</v>
      </c>
      <c r="J406">
        <f t="shared" si="26"/>
        <v>0.50017817277777088</v>
      </c>
      <c r="K406">
        <f t="shared" si="27"/>
        <v>0.92408910778807873</v>
      </c>
      <c r="L406" t="str">
        <f t="shared" si="28"/>
        <v>NO</v>
      </c>
      <c r="M406" t="str">
        <f t="shared" si="29"/>
        <v>NO</v>
      </c>
    </row>
    <row r="407" spans="1:13" x14ac:dyDescent="0.25">
      <c r="A407">
        <v>406</v>
      </c>
      <c r="B407" t="s">
        <v>9</v>
      </c>
      <c r="C407">
        <v>614527</v>
      </c>
      <c r="D407" t="s">
        <v>10</v>
      </c>
      <c r="E407" t="s">
        <v>16</v>
      </c>
      <c r="F407" t="s">
        <v>12</v>
      </c>
      <c r="G407" t="s">
        <v>13</v>
      </c>
      <c r="H407" t="s">
        <v>13</v>
      </c>
      <c r="I407">
        <v>38</v>
      </c>
      <c r="J407">
        <f t="shared" si="26"/>
        <v>-5.3029795483879948E-2</v>
      </c>
      <c r="K407">
        <f t="shared" si="27"/>
        <v>-0.27569150352325889</v>
      </c>
      <c r="L407" t="str">
        <f t="shared" si="28"/>
        <v>NO</v>
      </c>
      <c r="M407" t="str">
        <f t="shared" si="29"/>
        <v>NO</v>
      </c>
    </row>
    <row r="408" spans="1:13" x14ac:dyDescent="0.25">
      <c r="A408">
        <v>407</v>
      </c>
      <c r="B408" t="s">
        <v>9</v>
      </c>
      <c r="C408">
        <v>278030</v>
      </c>
      <c r="D408" t="s">
        <v>19</v>
      </c>
      <c r="E408" t="s">
        <v>16</v>
      </c>
      <c r="F408" t="s">
        <v>12</v>
      </c>
      <c r="G408" t="s">
        <v>13</v>
      </c>
      <c r="H408" t="s">
        <v>13</v>
      </c>
      <c r="I408">
        <v>42</v>
      </c>
      <c r="J408">
        <f t="shared" si="26"/>
        <v>-0.46794471123422759</v>
      </c>
      <c r="K408">
        <f t="shared" si="27"/>
        <v>6.6098167852911317E-3</v>
      </c>
      <c r="L408" t="str">
        <f t="shared" si="28"/>
        <v>NO</v>
      </c>
      <c r="M408" t="str">
        <f t="shared" si="29"/>
        <v>NO</v>
      </c>
    </row>
    <row r="409" spans="1:13" x14ac:dyDescent="0.25">
      <c r="A409">
        <v>408</v>
      </c>
      <c r="B409" t="s">
        <v>15</v>
      </c>
      <c r="C409">
        <v>398320</v>
      </c>
      <c r="D409" t="s">
        <v>10</v>
      </c>
      <c r="E409" t="s">
        <v>11</v>
      </c>
      <c r="F409" t="s">
        <v>12</v>
      </c>
      <c r="G409" t="s">
        <v>13</v>
      </c>
      <c r="H409" t="s">
        <v>12</v>
      </c>
      <c r="I409">
        <v>62</v>
      </c>
      <c r="J409">
        <f t="shared" si="26"/>
        <v>-0.31962209553301985</v>
      </c>
      <c r="K409">
        <f t="shared" si="27"/>
        <v>1.4181164183280413</v>
      </c>
      <c r="L409" t="str">
        <f t="shared" si="28"/>
        <v>NO</v>
      </c>
      <c r="M409" t="str">
        <f t="shared" si="29"/>
        <v>NO</v>
      </c>
    </row>
    <row r="410" spans="1:13" x14ac:dyDescent="0.25">
      <c r="A410">
        <v>409</v>
      </c>
      <c r="B410" t="s">
        <v>9</v>
      </c>
      <c r="C410">
        <v>302188</v>
      </c>
      <c r="D410" t="s">
        <v>17</v>
      </c>
      <c r="E410" t="s">
        <v>16</v>
      </c>
      <c r="F410" t="s">
        <v>12</v>
      </c>
      <c r="G410" t="s">
        <v>13</v>
      </c>
      <c r="H410" t="s">
        <v>13</v>
      </c>
      <c r="I410">
        <v>36</v>
      </c>
      <c r="J410">
        <f t="shared" si="26"/>
        <v>-0.43815688389937202</v>
      </c>
      <c r="K410">
        <f t="shared" si="27"/>
        <v>-0.41684216367753391</v>
      </c>
      <c r="L410" t="str">
        <f t="shared" si="28"/>
        <v>NO</v>
      </c>
      <c r="M410" t="str">
        <f t="shared" si="29"/>
        <v>NO</v>
      </c>
    </row>
    <row r="411" spans="1:13" x14ac:dyDescent="0.25">
      <c r="A411">
        <v>410</v>
      </c>
      <c r="B411" t="s">
        <v>9</v>
      </c>
      <c r="C411">
        <v>500000</v>
      </c>
      <c r="D411" t="s">
        <v>10</v>
      </c>
      <c r="E411" t="s">
        <v>16</v>
      </c>
      <c r="F411" t="s">
        <v>12</v>
      </c>
      <c r="G411" t="s">
        <v>13</v>
      </c>
      <c r="H411" t="s">
        <v>13</v>
      </c>
      <c r="I411">
        <v>22</v>
      </c>
      <c r="J411">
        <f t="shared" si="26"/>
        <v>-0.19424639044948164</v>
      </c>
      <c r="K411">
        <f t="shared" si="27"/>
        <v>-1.4048967847574589</v>
      </c>
      <c r="L411" t="str">
        <f t="shared" si="28"/>
        <v>NO</v>
      </c>
      <c r="M411" t="str">
        <f t="shared" si="29"/>
        <v>NO</v>
      </c>
    </row>
    <row r="412" spans="1:13" x14ac:dyDescent="0.25">
      <c r="A412">
        <v>411</v>
      </c>
      <c r="B412" t="s">
        <v>15</v>
      </c>
      <c r="C412">
        <v>594092</v>
      </c>
      <c r="D412" t="s">
        <v>18</v>
      </c>
      <c r="E412" t="s">
        <v>16</v>
      </c>
      <c r="F412" t="s">
        <v>12</v>
      </c>
      <c r="G412" t="s">
        <v>13</v>
      </c>
      <c r="H412" t="s">
        <v>13</v>
      </c>
      <c r="I412">
        <v>55</v>
      </c>
      <c r="J412">
        <f t="shared" si="26"/>
        <v>-7.8227007653255465E-2</v>
      </c>
      <c r="K412">
        <f t="shared" si="27"/>
        <v>0.92408910778807873</v>
      </c>
      <c r="L412" t="str">
        <f t="shared" si="28"/>
        <v>NO</v>
      </c>
      <c r="M412" t="str">
        <f t="shared" si="29"/>
        <v>NO</v>
      </c>
    </row>
    <row r="413" spans="1:13" x14ac:dyDescent="0.25">
      <c r="A413">
        <v>412</v>
      </c>
      <c r="B413" t="s">
        <v>9</v>
      </c>
      <c r="C413">
        <v>639148</v>
      </c>
      <c r="D413" t="s">
        <v>18</v>
      </c>
      <c r="E413" t="s">
        <v>16</v>
      </c>
      <c r="F413" t="s">
        <v>12</v>
      </c>
      <c r="G413" t="s">
        <v>12</v>
      </c>
      <c r="H413" t="s">
        <v>12</v>
      </c>
      <c r="I413">
        <v>49</v>
      </c>
      <c r="J413">
        <f t="shared" si="26"/>
        <v>-2.267106972796144E-2</v>
      </c>
      <c r="K413">
        <f t="shared" si="27"/>
        <v>0.50063712732525367</v>
      </c>
      <c r="L413" t="str">
        <f t="shared" si="28"/>
        <v>NO</v>
      </c>
      <c r="M413" t="str">
        <f t="shared" si="29"/>
        <v>NO</v>
      </c>
    </row>
    <row r="414" spans="1:13" x14ac:dyDescent="0.25">
      <c r="A414">
        <v>413</v>
      </c>
      <c r="B414" t="s">
        <v>9</v>
      </c>
      <c r="C414">
        <v>415861</v>
      </c>
      <c r="D414" t="s">
        <v>18</v>
      </c>
      <c r="E414" t="s">
        <v>16</v>
      </c>
      <c r="F414" t="s">
        <v>12</v>
      </c>
      <c r="G414" t="s">
        <v>12</v>
      </c>
      <c r="H414" t="s">
        <v>12</v>
      </c>
      <c r="I414">
        <v>45</v>
      </c>
      <c r="J414">
        <f t="shared" si="26"/>
        <v>-0.29799330675577412</v>
      </c>
      <c r="K414">
        <f t="shared" si="27"/>
        <v>0.21833580701670366</v>
      </c>
      <c r="L414" t="str">
        <f t="shared" si="28"/>
        <v>NO</v>
      </c>
      <c r="M414" t="str">
        <f t="shared" si="29"/>
        <v>NO</v>
      </c>
    </row>
    <row r="415" spans="1:13" x14ac:dyDescent="0.25">
      <c r="A415">
        <v>414</v>
      </c>
      <c r="B415" t="s">
        <v>9</v>
      </c>
      <c r="C415">
        <v>854328.45</v>
      </c>
      <c r="D415" t="s">
        <v>10</v>
      </c>
      <c r="E415" t="s">
        <v>11</v>
      </c>
      <c r="F415" t="s">
        <v>12</v>
      </c>
      <c r="G415" t="s">
        <v>13</v>
      </c>
      <c r="H415" t="s">
        <v>13</v>
      </c>
      <c r="I415">
        <v>50</v>
      </c>
      <c r="J415">
        <f t="shared" si="26"/>
        <v>0.24265545111136813</v>
      </c>
      <c r="K415">
        <f t="shared" si="27"/>
        <v>0.57121245740239113</v>
      </c>
      <c r="L415" t="str">
        <f t="shared" si="28"/>
        <v>NO</v>
      </c>
      <c r="M415" t="str">
        <f t="shared" si="29"/>
        <v>NO</v>
      </c>
    </row>
    <row r="416" spans="1:13" x14ac:dyDescent="0.25">
      <c r="A416">
        <v>415</v>
      </c>
      <c r="B416" t="s">
        <v>9</v>
      </c>
      <c r="C416">
        <v>293000</v>
      </c>
      <c r="D416" t="s">
        <v>10</v>
      </c>
      <c r="E416" t="s">
        <v>16</v>
      </c>
      <c r="F416" t="s">
        <v>12</v>
      </c>
      <c r="G416" t="s">
        <v>13</v>
      </c>
      <c r="H416" t="s">
        <v>13</v>
      </c>
      <c r="I416">
        <v>38</v>
      </c>
      <c r="J416">
        <f t="shared" si="26"/>
        <v>-0.44948607330050844</v>
      </c>
      <c r="K416">
        <f t="shared" si="27"/>
        <v>-0.27569150352325889</v>
      </c>
      <c r="L416" t="str">
        <f t="shared" si="28"/>
        <v>NO</v>
      </c>
      <c r="M416" t="str">
        <f t="shared" si="29"/>
        <v>NO</v>
      </c>
    </row>
    <row r="417" spans="1:13" x14ac:dyDescent="0.25">
      <c r="A417">
        <v>416</v>
      </c>
      <c r="B417" t="s">
        <v>9</v>
      </c>
      <c r="C417">
        <v>213192</v>
      </c>
      <c r="D417" t="s">
        <v>10</v>
      </c>
      <c r="E417" t="s">
        <v>16</v>
      </c>
      <c r="F417" t="s">
        <v>12</v>
      </c>
      <c r="G417" t="s">
        <v>13</v>
      </c>
      <c r="H417" t="s">
        <v>13</v>
      </c>
      <c r="I417">
        <v>30</v>
      </c>
      <c r="J417">
        <f t="shared" si="26"/>
        <v>-0.54789268493806764</v>
      </c>
      <c r="K417">
        <f t="shared" si="27"/>
        <v>-0.84029414414035897</v>
      </c>
      <c r="L417" t="str">
        <f t="shared" si="28"/>
        <v>NO</v>
      </c>
      <c r="M417" t="str">
        <f t="shared" si="29"/>
        <v>NO</v>
      </c>
    </row>
    <row r="418" spans="1:13" x14ac:dyDescent="0.25">
      <c r="A418">
        <v>417</v>
      </c>
      <c r="B418" t="s">
        <v>15</v>
      </c>
      <c r="C418">
        <v>5063660</v>
      </c>
      <c r="D418" t="s">
        <v>10</v>
      </c>
      <c r="E418" t="s">
        <v>11</v>
      </c>
      <c r="F418" t="s">
        <v>12</v>
      </c>
      <c r="G418" t="s">
        <v>13</v>
      </c>
      <c r="H418" t="s">
        <v>12</v>
      </c>
      <c r="I418">
        <v>40</v>
      </c>
      <c r="J418">
        <f t="shared" si="26"/>
        <v>5.4329378174728227</v>
      </c>
      <c r="K418">
        <f t="shared" si="27"/>
        <v>-0.13454084336898386</v>
      </c>
      <c r="L418" t="str">
        <f t="shared" si="28"/>
        <v>SI</v>
      </c>
      <c r="M418" t="str">
        <f t="shared" si="29"/>
        <v>NO</v>
      </c>
    </row>
    <row r="419" spans="1:13" x14ac:dyDescent="0.25">
      <c r="A419">
        <v>418</v>
      </c>
      <c r="B419" t="s">
        <v>15</v>
      </c>
      <c r="C419">
        <v>736280</v>
      </c>
      <c r="D419" t="s">
        <v>10</v>
      </c>
      <c r="E419" t="s">
        <v>16</v>
      </c>
      <c r="F419" t="s">
        <v>12</v>
      </c>
      <c r="G419" t="s">
        <v>13</v>
      </c>
      <c r="H419" t="s">
        <v>13</v>
      </c>
      <c r="I419">
        <v>33</v>
      </c>
      <c r="J419">
        <f t="shared" si="26"/>
        <v>9.7096760584530997E-2</v>
      </c>
      <c r="K419">
        <f t="shared" si="27"/>
        <v>-0.62856815390894638</v>
      </c>
      <c r="L419" t="str">
        <f t="shared" si="28"/>
        <v>NO</v>
      </c>
      <c r="M419" t="str">
        <f t="shared" si="29"/>
        <v>NO</v>
      </c>
    </row>
    <row r="420" spans="1:13" x14ac:dyDescent="0.25">
      <c r="A420">
        <v>419</v>
      </c>
      <c r="B420" t="s">
        <v>9</v>
      </c>
      <c r="C420">
        <v>200000</v>
      </c>
      <c r="D420" t="s">
        <v>10</v>
      </c>
      <c r="E420" t="s">
        <v>16</v>
      </c>
      <c r="F420" t="s">
        <v>12</v>
      </c>
      <c r="G420" t="s">
        <v>13</v>
      </c>
      <c r="H420" t="s">
        <v>13</v>
      </c>
      <c r="I420">
        <v>46</v>
      </c>
      <c r="J420">
        <f t="shared" si="26"/>
        <v>-0.56415897429154949</v>
      </c>
      <c r="K420">
        <f t="shared" si="27"/>
        <v>0.28891113709384114</v>
      </c>
      <c r="L420" t="str">
        <f t="shared" si="28"/>
        <v>NO</v>
      </c>
      <c r="M420" t="str">
        <f t="shared" si="29"/>
        <v>NO</v>
      </c>
    </row>
    <row r="421" spans="1:13" x14ac:dyDescent="0.25">
      <c r="A421">
        <v>420</v>
      </c>
      <c r="B421" t="s">
        <v>9</v>
      </c>
      <c r="C421">
        <v>92670</v>
      </c>
      <c r="D421" t="s">
        <v>10</v>
      </c>
      <c r="E421" t="s">
        <v>16</v>
      </c>
      <c r="F421" t="s">
        <v>12</v>
      </c>
      <c r="G421" t="s">
        <v>13</v>
      </c>
      <c r="H421" t="s">
        <v>13</v>
      </c>
      <c r="I421">
        <v>22</v>
      </c>
      <c r="J421">
        <f t="shared" si="26"/>
        <v>-0.69650136637077997</v>
      </c>
      <c r="K421">
        <f t="shared" si="27"/>
        <v>-1.4048967847574589</v>
      </c>
      <c r="L421" t="str">
        <f t="shared" si="28"/>
        <v>NO</v>
      </c>
      <c r="M421" t="str">
        <f t="shared" si="29"/>
        <v>NO</v>
      </c>
    </row>
    <row r="422" spans="1:13" x14ac:dyDescent="0.25">
      <c r="A422">
        <v>421</v>
      </c>
      <c r="B422" t="s">
        <v>9</v>
      </c>
      <c r="C422">
        <v>492739.1</v>
      </c>
      <c r="D422" t="s">
        <v>10</v>
      </c>
      <c r="E422" t="s">
        <v>16</v>
      </c>
      <c r="F422" t="s">
        <v>12</v>
      </c>
      <c r="G422" t="s">
        <v>12</v>
      </c>
      <c r="H422" t="s">
        <v>13</v>
      </c>
      <c r="I422">
        <v>45</v>
      </c>
      <c r="J422">
        <f t="shared" si="26"/>
        <v>-0.20319938471621121</v>
      </c>
      <c r="K422">
        <f t="shared" si="27"/>
        <v>0.21833580701670366</v>
      </c>
      <c r="L422" t="str">
        <f t="shared" si="28"/>
        <v>NO</v>
      </c>
      <c r="M422" t="str">
        <f t="shared" si="29"/>
        <v>NO</v>
      </c>
    </row>
    <row r="423" spans="1:13" x14ac:dyDescent="0.25">
      <c r="A423">
        <v>422</v>
      </c>
      <c r="B423" t="s">
        <v>9</v>
      </c>
      <c r="C423">
        <v>136224.42000000001</v>
      </c>
      <c r="D423" t="s">
        <v>10</v>
      </c>
      <c r="E423" t="s">
        <v>16</v>
      </c>
      <c r="F423" t="s">
        <v>12</v>
      </c>
      <c r="G423" t="s">
        <v>13</v>
      </c>
      <c r="H423" t="s">
        <v>13</v>
      </c>
      <c r="I423">
        <v>30</v>
      </c>
      <c r="J423">
        <f t="shared" si="26"/>
        <v>-0.64279693957097106</v>
      </c>
      <c r="K423">
        <f t="shared" si="27"/>
        <v>-0.84029414414035897</v>
      </c>
      <c r="L423" t="str">
        <f t="shared" si="28"/>
        <v>NO</v>
      </c>
      <c r="M423" t="str">
        <f t="shared" si="29"/>
        <v>NO</v>
      </c>
    </row>
    <row r="424" spans="1:13" x14ac:dyDescent="0.25">
      <c r="A424">
        <v>423</v>
      </c>
      <c r="B424" t="s">
        <v>9</v>
      </c>
      <c r="C424">
        <v>1189549</v>
      </c>
      <c r="D424" t="s">
        <v>18</v>
      </c>
      <c r="E424" t="s">
        <v>16</v>
      </c>
      <c r="F424" t="s">
        <v>12</v>
      </c>
      <c r="G424" t="s">
        <v>13</v>
      </c>
      <c r="H424" t="s">
        <v>13</v>
      </c>
      <c r="I424">
        <v>50</v>
      </c>
      <c r="J424">
        <f t="shared" si="26"/>
        <v>0.65599645046956512</v>
      </c>
      <c r="K424">
        <f t="shared" si="27"/>
        <v>0.57121245740239113</v>
      </c>
      <c r="L424" t="str">
        <f t="shared" si="28"/>
        <v>NO</v>
      </c>
      <c r="M424" t="str">
        <f t="shared" si="29"/>
        <v>NO</v>
      </c>
    </row>
    <row r="425" spans="1:13" x14ac:dyDescent="0.25">
      <c r="A425">
        <v>424</v>
      </c>
      <c r="B425" t="s">
        <v>15</v>
      </c>
      <c r="C425">
        <v>339035</v>
      </c>
      <c r="D425" t="s">
        <v>10</v>
      </c>
      <c r="E425" t="s">
        <v>16</v>
      </c>
      <c r="F425" t="s">
        <v>12</v>
      </c>
      <c r="G425" t="s">
        <v>13</v>
      </c>
      <c r="H425" t="s">
        <v>13</v>
      </c>
      <c r="I425">
        <v>40</v>
      </c>
      <c r="J425">
        <f t="shared" si="26"/>
        <v>-0.39272298730994315</v>
      </c>
      <c r="K425">
        <f t="shared" si="27"/>
        <v>-0.13454084336898386</v>
      </c>
      <c r="L425" t="str">
        <f t="shared" si="28"/>
        <v>NO</v>
      </c>
      <c r="M425" t="str">
        <f t="shared" si="29"/>
        <v>NO</v>
      </c>
    </row>
    <row r="426" spans="1:13" x14ac:dyDescent="0.25">
      <c r="A426">
        <v>425</v>
      </c>
      <c r="B426" t="s">
        <v>9</v>
      </c>
      <c r="C426">
        <v>581850</v>
      </c>
      <c r="D426" t="s">
        <v>10</v>
      </c>
      <c r="E426" t="s">
        <v>16</v>
      </c>
      <c r="F426" t="s">
        <v>12</v>
      </c>
      <c r="G426" t="s">
        <v>13</v>
      </c>
      <c r="H426" t="s">
        <v>13</v>
      </c>
      <c r="I426">
        <v>32</v>
      </c>
      <c r="J426">
        <f t="shared" si="26"/>
        <v>-9.3321907157904116E-2</v>
      </c>
      <c r="K426">
        <f t="shared" si="27"/>
        <v>-0.69914348398608395</v>
      </c>
      <c r="L426" t="str">
        <f t="shared" si="28"/>
        <v>NO</v>
      </c>
      <c r="M426" t="str">
        <f t="shared" si="29"/>
        <v>NO</v>
      </c>
    </row>
    <row r="427" spans="1:13" x14ac:dyDescent="0.25">
      <c r="A427">
        <v>426</v>
      </c>
      <c r="B427" t="s">
        <v>9</v>
      </c>
      <c r="C427">
        <v>425737</v>
      </c>
      <c r="D427" t="s">
        <v>18</v>
      </c>
      <c r="E427" t="s">
        <v>16</v>
      </c>
      <c r="F427" t="s">
        <v>12</v>
      </c>
      <c r="G427" t="s">
        <v>13</v>
      </c>
      <c r="H427" t="s">
        <v>12</v>
      </c>
      <c r="I427">
        <v>52</v>
      </c>
      <c r="J427">
        <f t="shared" si="26"/>
        <v>-0.28581578449569323</v>
      </c>
      <c r="K427">
        <f t="shared" si="27"/>
        <v>0.71236311755666615</v>
      </c>
      <c r="L427" t="str">
        <f t="shared" si="28"/>
        <v>NO</v>
      </c>
      <c r="M427" t="str">
        <f t="shared" si="29"/>
        <v>NO</v>
      </c>
    </row>
    <row r="428" spans="1:13" x14ac:dyDescent="0.25">
      <c r="A428">
        <v>427</v>
      </c>
      <c r="B428" t="s">
        <v>15</v>
      </c>
      <c r="C428">
        <v>622188</v>
      </c>
      <c r="D428" t="s">
        <v>10</v>
      </c>
      <c r="E428" t="s">
        <v>16</v>
      </c>
      <c r="F428" t="s">
        <v>12</v>
      </c>
      <c r="G428" t="s">
        <v>13</v>
      </c>
      <c r="H428" t="s">
        <v>13</v>
      </c>
      <c r="I428">
        <v>31</v>
      </c>
      <c r="J428">
        <f t="shared" si="26"/>
        <v>-4.3583461134499679E-2</v>
      </c>
      <c r="K428">
        <f t="shared" si="27"/>
        <v>-0.7697188140632214</v>
      </c>
      <c r="L428" t="str">
        <f t="shared" si="28"/>
        <v>NO</v>
      </c>
      <c r="M428" t="str">
        <f t="shared" si="29"/>
        <v>NO</v>
      </c>
    </row>
    <row r="429" spans="1:13" x14ac:dyDescent="0.25">
      <c r="A429">
        <v>428</v>
      </c>
      <c r="B429" t="s">
        <v>15</v>
      </c>
      <c r="C429">
        <v>519825</v>
      </c>
      <c r="D429" t="s">
        <v>18</v>
      </c>
      <c r="E429" t="s">
        <v>16</v>
      </c>
      <c r="F429" t="s">
        <v>12</v>
      </c>
      <c r="G429" t="s">
        <v>13</v>
      </c>
      <c r="H429" t="s">
        <v>12</v>
      </c>
      <c r="I429">
        <v>52</v>
      </c>
      <c r="J429">
        <f t="shared" si="26"/>
        <v>-0.16980133386725163</v>
      </c>
      <c r="K429">
        <f t="shared" si="27"/>
        <v>0.71236311755666615</v>
      </c>
      <c r="L429" t="str">
        <f t="shared" si="28"/>
        <v>NO</v>
      </c>
      <c r="M429" t="str">
        <f t="shared" si="29"/>
        <v>NO</v>
      </c>
    </row>
    <row r="430" spans="1:13" x14ac:dyDescent="0.25">
      <c r="A430">
        <v>429</v>
      </c>
      <c r="B430" t="s">
        <v>15</v>
      </c>
      <c r="C430">
        <v>651555</v>
      </c>
      <c r="D430" t="s">
        <v>10</v>
      </c>
      <c r="E430" t="s">
        <v>16</v>
      </c>
      <c r="F430" t="s">
        <v>12</v>
      </c>
      <c r="G430" t="s">
        <v>13</v>
      </c>
      <c r="H430" t="s">
        <v>13</v>
      </c>
      <c r="I430">
        <v>39</v>
      </c>
      <c r="J430">
        <f t="shared" si="26"/>
        <v>-7.3727183021996554E-3</v>
      </c>
      <c r="K430">
        <f t="shared" si="27"/>
        <v>-0.20511617344612137</v>
      </c>
      <c r="L430" t="str">
        <f t="shared" si="28"/>
        <v>NO</v>
      </c>
      <c r="M430" t="str">
        <f t="shared" si="29"/>
        <v>NO</v>
      </c>
    </row>
    <row r="431" spans="1:13" x14ac:dyDescent="0.25">
      <c r="A431">
        <v>430</v>
      </c>
      <c r="B431" t="s">
        <v>9</v>
      </c>
      <c r="C431">
        <v>432667</v>
      </c>
      <c r="D431" t="s">
        <v>10</v>
      </c>
      <c r="E431" t="s">
        <v>16</v>
      </c>
      <c r="F431" t="s">
        <v>12</v>
      </c>
      <c r="G431" t="s">
        <v>13</v>
      </c>
      <c r="H431" t="s">
        <v>13</v>
      </c>
      <c r="I431">
        <v>23</v>
      </c>
      <c r="J431">
        <f t="shared" si="26"/>
        <v>-0.27727080380894148</v>
      </c>
      <c r="K431">
        <f t="shared" si="27"/>
        <v>-1.3343214546803215</v>
      </c>
      <c r="L431" t="str">
        <f t="shared" si="28"/>
        <v>NO</v>
      </c>
      <c r="M431" t="str">
        <f t="shared" si="29"/>
        <v>NO</v>
      </c>
    </row>
    <row r="432" spans="1:13" x14ac:dyDescent="0.25">
      <c r="A432">
        <v>431</v>
      </c>
      <c r="B432" t="s">
        <v>15</v>
      </c>
      <c r="C432">
        <v>575270</v>
      </c>
      <c r="D432" t="s">
        <v>10</v>
      </c>
      <c r="E432" t="s">
        <v>16</v>
      </c>
      <c r="F432" t="s">
        <v>12</v>
      </c>
      <c r="G432" t="s">
        <v>13</v>
      </c>
      <c r="H432" t="s">
        <v>13</v>
      </c>
      <c r="I432">
        <v>54</v>
      </c>
      <c r="J432">
        <f t="shared" si="26"/>
        <v>-0.1014353231635068</v>
      </c>
      <c r="K432">
        <f t="shared" si="27"/>
        <v>0.85351377771094117</v>
      </c>
      <c r="L432" t="str">
        <f t="shared" si="28"/>
        <v>NO</v>
      </c>
      <c r="M432" t="str">
        <f t="shared" si="29"/>
        <v>NO</v>
      </c>
    </row>
    <row r="433" spans="1:13" x14ac:dyDescent="0.25">
      <c r="A433">
        <v>432</v>
      </c>
      <c r="B433" t="s">
        <v>15</v>
      </c>
      <c r="C433">
        <v>297046</v>
      </c>
      <c r="D433" t="s">
        <v>17</v>
      </c>
      <c r="E433" t="s">
        <v>16</v>
      </c>
      <c r="F433" t="s">
        <v>12</v>
      </c>
      <c r="G433" t="s">
        <v>13</v>
      </c>
      <c r="H433" t="s">
        <v>13</v>
      </c>
      <c r="I433">
        <v>54</v>
      </c>
      <c r="J433">
        <f t="shared" si="26"/>
        <v>-0.44449718558642509</v>
      </c>
      <c r="K433">
        <f t="shared" si="27"/>
        <v>0.85351377771094117</v>
      </c>
      <c r="L433" t="str">
        <f t="shared" si="28"/>
        <v>NO</v>
      </c>
      <c r="M433" t="str">
        <f t="shared" si="29"/>
        <v>NO</v>
      </c>
    </row>
    <row r="434" spans="1:13" x14ac:dyDescent="0.25">
      <c r="A434">
        <v>433</v>
      </c>
      <c r="B434" t="s">
        <v>9</v>
      </c>
      <c r="C434">
        <v>107146.67</v>
      </c>
      <c r="D434" t="s">
        <v>10</v>
      </c>
      <c r="E434" t="s">
        <v>16</v>
      </c>
      <c r="F434" t="s">
        <v>12</v>
      </c>
      <c r="G434" t="s">
        <v>12</v>
      </c>
      <c r="H434" t="s">
        <v>13</v>
      </c>
      <c r="I434">
        <v>34</v>
      </c>
      <c r="J434">
        <f t="shared" si="26"/>
        <v>-0.67865102502035002</v>
      </c>
      <c r="K434">
        <f t="shared" si="27"/>
        <v>-0.55799282383180893</v>
      </c>
      <c r="L434" t="str">
        <f t="shared" si="28"/>
        <v>NO</v>
      </c>
      <c r="M434" t="str">
        <f t="shared" si="29"/>
        <v>NO</v>
      </c>
    </row>
    <row r="435" spans="1:13" x14ac:dyDescent="0.25">
      <c r="A435">
        <v>434</v>
      </c>
      <c r="B435" t="s">
        <v>15</v>
      </c>
      <c r="C435">
        <v>389357</v>
      </c>
      <c r="D435" t="s">
        <v>10</v>
      </c>
      <c r="E435" t="s">
        <v>16</v>
      </c>
      <c r="F435" t="s">
        <v>12</v>
      </c>
      <c r="G435" t="s">
        <v>13</v>
      </c>
      <c r="H435" t="s">
        <v>12</v>
      </c>
      <c r="I435">
        <v>51</v>
      </c>
      <c r="J435">
        <f t="shared" si="26"/>
        <v>-0.33067385049627468</v>
      </c>
      <c r="K435">
        <f t="shared" si="27"/>
        <v>0.64178778747952869</v>
      </c>
      <c r="L435" t="str">
        <f t="shared" si="28"/>
        <v>NO</v>
      </c>
      <c r="M435" t="str">
        <f t="shared" si="29"/>
        <v>NO</v>
      </c>
    </row>
    <row r="436" spans="1:13" x14ac:dyDescent="0.25">
      <c r="A436">
        <v>435</v>
      </c>
      <c r="B436" t="s">
        <v>9</v>
      </c>
      <c r="C436">
        <v>408495</v>
      </c>
      <c r="D436" t="s">
        <v>10</v>
      </c>
      <c r="E436" t="s">
        <v>16</v>
      </c>
      <c r="F436" t="s">
        <v>12</v>
      </c>
      <c r="G436" t="s">
        <v>13</v>
      </c>
      <c r="H436" t="s">
        <v>13</v>
      </c>
      <c r="I436">
        <v>49</v>
      </c>
      <c r="J436">
        <f t="shared" si="26"/>
        <v>-0.30707589373104299</v>
      </c>
      <c r="K436">
        <f t="shared" si="27"/>
        <v>0.50063712732525367</v>
      </c>
      <c r="L436" t="str">
        <f t="shared" si="28"/>
        <v>NO</v>
      </c>
      <c r="M436" t="str">
        <f t="shared" si="29"/>
        <v>NO</v>
      </c>
    </row>
    <row r="437" spans="1:13" x14ac:dyDescent="0.25">
      <c r="A437">
        <v>436</v>
      </c>
      <c r="B437" t="s">
        <v>9</v>
      </c>
      <c r="C437">
        <v>150222</v>
      </c>
      <c r="D437" t="s">
        <v>10</v>
      </c>
      <c r="E437" t="s">
        <v>16</v>
      </c>
      <c r="F437" t="s">
        <v>12</v>
      </c>
      <c r="G437" t="s">
        <v>13</v>
      </c>
      <c r="H437" t="s">
        <v>13</v>
      </c>
      <c r="I437">
        <v>56</v>
      </c>
      <c r="J437">
        <f t="shared" si="26"/>
        <v>-0.62553733628651764</v>
      </c>
      <c r="K437">
        <f t="shared" si="27"/>
        <v>0.99466443786521619</v>
      </c>
      <c r="L437" t="str">
        <f t="shared" si="28"/>
        <v>NO</v>
      </c>
      <c r="M437" t="str">
        <f t="shared" si="29"/>
        <v>NO</v>
      </c>
    </row>
    <row r="438" spans="1:13" x14ac:dyDescent="0.25">
      <c r="A438">
        <v>437</v>
      </c>
      <c r="B438" t="s">
        <v>15</v>
      </c>
      <c r="C438">
        <v>297046</v>
      </c>
      <c r="D438" t="s">
        <v>17</v>
      </c>
      <c r="E438" t="s">
        <v>16</v>
      </c>
      <c r="F438" t="s">
        <v>12</v>
      </c>
      <c r="G438" t="s">
        <v>12</v>
      </c>
      <c r="H438" t="s">
        <v>13</v>
      </c>
      <c r="I438">
        <v>47</v>
      </c>
      <c r="J438">
        <f t="shared" si="26"/>
        <v>-0.44449718558642509</v>
      </c>
      <c r="K438">
        <f t="shared" si="27"/>
        <v>0.35948646717097865</v>
      </c>
      <c r="L438" t="str">
        <f t="shared" si="28"/>
        <v>NO</v>
      </c>
      <c r="M438" t="str">
        <f t="shared" si="29"/>
        <v>NO</v>
      </c>
    </row>
    <row r="439" spans="1:13" x14ac:dyDescent="0.25">
      <c r="A439">
        <v>438</v>
      </c>
      <c r="B439" t="s">
        <v>9</v>
      </c>
      <c r="C439">
        <v>1042254.3</v>
      </c>
      <c r="D439" t="s">
        <v>10</v>
      </c>
      <c r="E439" t="s">
        <v>16</v>
      </c>
      <c r="F439" t="s">
        <v>12</v>
      </c>
      <c r="G439" t="s">
        <v>13</v>
      </c>
      <c r="H439" t="s">
        <v>13</v>
      </c>
      <c r="I439">
        <v>41</v>
      </c>
      <c r="J439">
        <f t="shared" si="26"/>
        <v>0.47437590692542447</v>
      </c>
      <c r="K439">
        <f t="shared" si="27"/>
        <v>-6.3965513291846368E-2</v>
      </c>
      <c r="L439" t="str">
        <f t="shared" si="28"/>
        <v>NO</v>
      </c>
      <c r="M439" t="str">
        <f t="shared" si="29"/>
        <v>NO</v>
      </c>
    </row>
    <row r="440" spans="1:13" x14ac:dyDescent="0.25">
      <c r="A440">
        <v>439</v>
      </c>
      <c r="B440" t="s">
        <v>9</v>
      </c>
      <c r="C440">
        <v>685221</v>
      </c>
      <c r="D440" t="s">
        <v>14</v>
      </c>
      <c r="E440" t="s">
        <v>11</v>
      </c>
      <c r="F440" t="s">
        <v>12</v>
      </c>
      <c r="G440" t="s">
        <v>13</v>
      </c>
      <c r="H440" t="s">
        <v>13</v>
      </c>
      <c r="I440">
        <v>81</v>
      </c>
      <c r="J440">
        <f t="shared" si="26"/>
        <v>3.4138871856557194E-2</v>
      </c>
      <c r="K440">
        <f t="shared" si="27"/>
        <v>2.759047689793654</v>
      </c>
      <c r="L440" t="str">
        <f t="shared" si="28"/>
        <v>NO</v>
      </c>
      <c r="M440" t="str">
        <f t="shared" si="29"/>
        <v>SI</v>
      </c>
    </row>
    <row r="441" spans="1:13" x14ac:dyDescent="0.25">
      <c r="A441">
        <v>440</v>
      </c>
      <c r="B441" t="s">
        <v>9</v>
      </c>
      <c r="C441">
        <v>806740.07</v>
      </c>
      <c r="D441" t="s">
        <v>10</v>
      </c>
      <c r="E441" t="s">
        <v>16</v>
      </c>
      <c r="F441" t="s">
        <v>12</v>
      </c>
      <c r="G441" t="s">
        <v>13</v>
      </c>
      <c r="H441" t="s">
        <v>13</v>
      </c>
      <c r="I441">
        <v>23</v>
      </c>
      <c r="J441">
        <f t="shared" si="26"/>
        <v>0.18397698242250751</v>
      </c>
      <c r="K441">
        <f t="shared" si="27"/>
        <v>-1.3343214546803215</v>
      </c>
      <c r="L441" t="str">
        <f t="shared" si="28"/>
        <v>NO</v>
      </c>
      <c r="M441" t="str">
        <f t="shared" si="29"/>
        <v>NO</v>
      </c>
    </row>
    <row r="442" spans="1:13" x14ac:dyDescent="0.25">
      <c r="A442">
        <v>441</v>
      </c>
      <c r="B442" t="s">
        <v>15</v>
      </c>
      <c r="C442">
        <v>140000</v>
      </c>
      <c r="D442" t="s">
        <v>10</v>
      </c>
      <c r="E442" t="s">
        <v>16</v>
      </c>
      <c r="F442" t="s">
        <v>12</v>
      </c>
      <c r="G442" t="s">
        <v>12</v>
      </c>
      <c r="H442" t="s">
        <v>13</v>
      </c>
      <c r="I442">
        <v>39</v>
      </c>
      <c r="J442">
        <f t="shared" si="26"/>
        <v>-0.63814149105996298</v>
      </c>
      <c r="K442">
        <f t="shared" si="27"/>
        <v>-0.20511617344612137</v>
      </c>
      <c r="L442" t="str">
        <f t="shared" si="28"/>
        <v>NO</v>
      </c>
      <c r="M442" t="str">
        <f t="shared" si="29"/>
        <v>NO</v>
      </c>
    </row>
    <row r="443" spans="1:13" x14ac:dyDescent="0.25">
      <c r="A443">
        <v>442</v>
      </c>
      <c r="B443" t="s">
        <v>15</v>
      </c>
      <c r="C443">
        <v>567930</v>
      </c>
      <c r="D443" t="s">
        <v>18</v>
      </c>
      <c r="E443" t="s">
        <v>16</v>
      </c>
      <c r="F443" t="s">
        <v>12</v>
      </c>
      <c r="G443" t="s">
        <v>13</v>
      </c>
      <c r="H443" t="s">
        <v>12</v>
      </c>
      <c r="I443">
        <v>74</v>
      </c>
      <c r="J443">
        <f t="shared" si="26"/>
        <v>-0.11048585104817607</v>
      </c>
      <c r="K443">
        <f t="shared" si="27"/>
        <v>2.2650203792536914</v>
      </c>
      <c r="L443" t="str">
        <f t="shared" si="28"/>
        <v>NO</v>
      </c>
      <c r="M443" t="str">
        <f t="shared" si="29"/>
        <v>SI</v>
      </c>
    </row>
    <row r="444" spans="1:13" x14ac:dyDescent="0.25">
      <c r="A444">
        <v>443</v>
      </c>
      <c r="B444" t="s">
        <v>9</v>
      </c>
      <c r="C444">
        <v>539324</v>
      </c>
      <c r="D444" t="s">
        <v>10</v>
      </c>
      <c r="E444" t="s">
        <v>11</v>
      </c>
      <c r="F444" t="s">
        <v>12</v>
      </c>
      <c r="G444" t="s">
        <v>13</v>
      </c>
      <c r="H444" t="s">
        <v>13</v>
      </c>
      <c r="I444">
        <v>38</v>
      </c>
      <c r="J444">
        <f t="shared" si="26"/>
        <v>-0.14575824895946338</v>
      </c>
      <c r="K444">
        <f t="shared" si="27"/>
        <v>-0.27569150352325889</v>
      </c>
      <c r="L444" t="str">
        <f t="shared" si="28"/>
        <v>NO</v>
      </c>
      <c r="M444" t="str">
        <f t="shared" si="29"/>
        <v>NO</v>
      </c>
    </row>
    <row r="445" spans="1:13" x14ac:dyDescent="0.25">
      <c r="A445">
        <v>444</v>
      </c>
      <c r="B445" t="s">
        <v>15</v>
      </c>
      <c r="C445">
        <v>105633.33</v>
      </c>
      <c r="D445" t="s">
        <v>10</v>
      </c>
      <c r="E445" t="s">
        <v>11</v>
      </c>
      <c r="F445" t="s">
        <v>12</v>
      </c>
      <c r="G445" t="s">
        <v>13</v>
      </c>
      <c r="H445" t="s">
        <v>13</v>
      </c>
      <c r="I445">
        <v>40</v>
      </c>
      <c r="J445">
        <f t="shared" si="26"/>
        <v>-0.680517036719122</v>
      </c>
      <c r="K445">
        <f t="shared" si="27"/>
        <v>-0.13454084336898386</v>
      </c>
      <c r="L445" t="str">
        <f t="shared" si="28"/>
        <v>NO</v>
      </c>
      <c r="M445" t="str">
        <f t="shared" si="29"/>
        <v>NO</v>
      </c>
    </row>
    <row r="446" spans="1:13" x14ac:dyDescent="0.25">
      <c r="A446">
        <v>445</v>
      </c>
      <c r="B446" t="s">
        <v>9</v>
      </c>
      <c r="C446">
        <v>310544</v>
      </c>
      <c r="D446" t="s">
        <v>17</v>
      </c>
      <c r="E446" t="s">
        <v>16</v>
      </c>
      <c r="F446" t="s">
        <v>12</v>
      </c>
      <c r="G446" t="s">
        <v>13</v>
      </c>
      <c r="H446" t="s">
        <v>13</v>
      </c>
      <c r="I446">
        <v>58</v>
      </c>
      <c r="J446">
        <f t="shared" si="26"/>
        <v>-0.4278535853974243</v>
      </c>
      <c r="K446">
        <f t="shared" si="27"/>
        <v>1.1358150980194912</v>
      </c>
      <c r="L446" t="str">
        <f t="shared" si="28"/>
        <v>NO</v>
      </c>
      <c r="M446" t="str">
        <f t="shared" si="29"/>
        <v>NO</v>
      </c>
    </row>
    <row r="447" spans="1:13" x14ac:dyDescent="0.25">
      <c r="A447">
        <v>446</v>
      </c>
      <c r="B447" t="s">
        <v>15</v>
      </c>
      <c r="C447">
        <v>375321.53</v>
      </c>
      <c r="D447" t="s">
        <v>10</v>
      </c>
      <c r="E447" t="s">
        <v>16</v>
      </c>
      <c r="F447" t="s">
        <v>12</v>
      </c>
      <c r="G447" t="s">
        <v>13</v>
      </c>
      <c r="H447" t="s">
        <v>12</v>
      </c>
      <c r="I447">
        <v>32</v>
      </c>
      <c r="J447">
        <f t="shared" si="26"/>
        <v>-0.3479801737400674</v>
      </c>
      <c r="K447">
        <f t="shared" si="27"/>
        <v>-0.69914348398608395</v>
      </c>
      <c r="L447" t="str">
        <f t="shared" si="28"/>
        <v>NO</v>
      </c>
      <c r="M447" t="str">
        <f t="shared" si="29"/>
        <v>NO</v>
      </c>
    </row>
    <row r="448" spans="1:13" x14ac:dyDescent="0.25">
      <c r="A448">
        <v>447</v>
      </c>
      <c r="B448" t="s">
        <v>9</v>
      </c>
      <c r="C448">
        <v>255660</v>
      </c>
      <c r="D448" t="s">
        <v>10</v>
      </c>
      <c r="E448" t="s">
        <v>16</v>
      </c>
      <c r="F448" t="s">
        <v>12</v>
      </c>
      <c r="G448" t="s">
        <v>12</v>
      </c>
      <c r="H448" t="s">
        <v>13</v>
      </c>
      <c r="I448">
        <v>22</v>
      </c>
      <c r="J448">
        <f t="shared" si="26"/>
        <v>-0.4955278595693845</v>
      </c>
      <c r="K448">
        <f t="shared" si="27"/>
        <v>-1.4048967847574589</v>
      </c>
      <c r="L448" t="str">
        <f t="shared" si="28"/>
        <v>NO</v>
      </c>
      <c r="M448" t="str">
        <f t="shared" si="29"/>
        <v>NO</v>
      </c>
    </row>
    <row r="449" spans="1:13" x14ac:dyDescent="0.25">
      <c r="A449">
        <v>448</v>
      </c>
      <c r="B449" t="s">
        <v>15</v>
      </c>
      <c r="C449">
        <v>213862.5</v>
      </c>
      <c r="D449" t="s">
        <v>10</v>
      </c>
      <c r="E449" t="s">
        <v>16</v>
      </c>
      <c r="F449" t="s">
        <v>12</v>
      </c>
      <c r="G449" t="s">
        <v>13</v>
      </c>
      <c r="H449" t="s">
        <v>13</v>
      </c>
      <c r="I449">
        <v>32</v>
      </c>
      <c r="J449">
        <f t="shared" si="26"/>
        <v>-0.54706593031318063</v>
      </c>
      <c r="K449">
        <f t="shared" si="27"/>
        <v>-0.69914348398608395</v>
      </c>
      <c r="L449" t="str">
        <f t="shared" si="28"/>
        <v>NO</v>
      </c>
      <c r="M449" t="str">
        <f t="shared" si="29"/>
        <v>NO</v>
      </c>
    </row>
    <row r="450" spans="1:13" x14ac:dyDescent="0.25">
      <c r="A450">
        <v>449</v>
      </c>
      <c r="B450" t="s">
        <v>15</v>
      </c>
      <c r="C450">
        <v>404463</v>
      </c>
      <c r="D450" t="s">
        <v>18</v>
      </c>
      <c r="E450" t="s">
        <v>16</v>
      </c>
      <c r="F450" t="s">
        <v>12</v>
      </c>
      <c r="G450" t="s">
        <v>13</v>
      </c>
      <c r="H450" t="s">
        <v>12</v>
      </c>
      <c r="I450">
        <v>38</v>
      </c>
      <c r="J450">
        <f t="shared" ref="J450:J513" si="30">(C450-$Q$13)/$Q$14</f>
        <v>-0.3120475188578804</v>
      </c>
      <c r="K450">
        <f t="shared" si="27"/>
        <v>-0.27569150352325889</v>
      </c>
      <c r="L450" t="str">
        <f t="shared" si="28"/>
        <v>NO</v>
      </c>
      <c r="M450" t="str">
        <f t="shared" si="29"/>
        <v>NO</v>
      </c>
    </row>
    <row r="451" spans="1:13" x14ac:dyDescent="0.25">
      <c r="A451">
        <v>450</v>
      </c>
      <c r="B451" t="s">
        <v>9</v>
      </c>
      <c r="C451">
        <v>5712732</v>
      </c>
      <c r="D451" t="s">
        <v>10</v>
      </c>
      <c r="E451" t="s">
        <v>16</v>
      </c>
      <c r="F451" t="s">
        <v>12</v>
      </c>
      <c r="G451" t="s">
        <v>13</v>
      </c>
      <c r="H451" t="s">
        <v>13</v>
      </c>
      <c r="I451">
        <v>37</v>
      </c>
      <c r="J451">
        <f t="shared" si="30"/>
        <v>6.2332708195379514</v>
      </c>
      <c r="K451">
        <f t="shared" ref="K451:K514" si="31">(I451-$R$13)/$R$14</f>
        <v>-0.3462668336003964</v>
      </c>
      <c r="L451" t="str">
        <f t="shared" ref="L451:L514" si="32">IF(ABS(J451)&gt; 1.96, "SI", "NO")</f>
        <v>SI</v>
      </c>
      <c r="M451" t="str">
        <f t="shared" ref="M451:M514" si="33">IF(ABS(K451)&gt; 1.96, "SI", "NO")</f>
        <v>NO</v>
      </c>
    </row>
    <row r="452" spans="1:13" x14ac:dyDescent="0.25">
      <c r="A452">
        <v>451</v>
      </c>
      <c r="B452" t="s">
        <v>15</v>
      </c>
      <c r="C452">
        <v>1633023.24</v>
      </c>
      <c r="D452" t="s">
        <v>10</v>
      </c>
      <c r="E452" t="s">
        <v>11</v>
      </c>
      <c r="F452" t="s">
        <v>12</v>
      </c>
      <c r="G452" t="s">
        <v>13</v>
      </c>
      <c r="H452" t="s">
        <v>13</v>
      </c>
      <c r="I452">
        <v>31</v>
      </c>
      <c r="J452">
        <f t="shared" si="30"/>
        <v>1.2028187904222229</v>
      </c>
      <c r="K452">
        <f t="shared" si="31"/>
        <v>-0.7697188140632214</v>
      </c>
      <c r="L452" t="str">
        <f t="shared" si="32"/>
        <v>NO</v>
      </c>
      <c r="M452" t="str">
        <f t="shared" si="33"/>
        <v>NO</v>
      </c>
    </row>
    <row r="453" spans="1:13" x14ac:dyDescent="0.25">
      <c r="A453">
        <v>452</v>
      </c>
      <c r="B453" t="s">
        <v>9</v>
      </c>
      <c r="C453">
        <v>269000</v>
      </c>
      <c r="D453" t="s">
        <v>10</v>
      </c>
      <c r="E453" t="s">
        <v>16</v>
      </c>
      <c r="F453" t="s">
        <v>12</v>
      </c>
      <c r="G453" t="s">
        <v>12</v>
      </c>
      <c r="H453" t="s">
        <v>13</v>
      </c>
      <c r="I453">
        <v>43</v>
      </c>
      <c r="J453">
        <f t="shared" si="30"/>
        <v>-0.47907908000787386</v>
      </c>
      <c r="K453">
        <f t="shared" si="31"/>
        <v>7.7185146862428639E-2</v>
      </c>
      <c r="L453" t="str">
        <f t="shared" si="32"/>
        <v>NO</v>
      </c>
      <c r="M453" t="str">
        <f t="shared" si="33"/>
        <v>NO</v>
      </c>
    </row>
    <row r="454" spans="1:13" x14ac:dyDescent="0.25">
      <c r="A454">
        <v>453</v>
      </c>
      <c r="B454" t="s">
        <v>9</v>
      </c>
      <c r="C454">
        <v>531666.67000000004</v>
      </c>
      <c r="D454" t="s">
        <v>10</v>
      </c>
      <c r="E454" t="s">
        <v>16</v>
      </c>
      <c r="F454" t="s">
        <v>12</v>
      </c>
      <c r="G454" t="s">
        <v>13</v>
      </c>
      <c r="H454" t="s">
        <v>13</v>
      </c>
      <c r="I454">
        <v>29</v>
      </c>
      <c r="J454">
        <f t="shared" si="30"/>
        <v>-0.15520005804490125</v>
      </c>
      <c r="K454">
        <f t="shared" si="31"/>
        <v>-0.91086947421749642</v>
      </c>
      <c r="L454" t="str">
        <f t="shared" si="32"/>
        <v>NO</v>
      </c>
      <c r="M454" t="str">
        <f t="shared" si="33"/>
        <v>NO</v>
      </c>
    </row>
    <row r="455" spans="1:13" x14ac:dyDescent="0.25">
      <c r="A455">
        <v>454</v>
      </c>
      <c r="B455" t="s">
        <v>15</v>
      </c>
      <c r="C455">
        <v>3263393.64</v>
      </c>
      <c r="D455" t="s">
        <v>10</v>
      </c>
      <c r="E455" t="s">
        <v>11</v>
      </c>
      <c r="F455" t="s">
        <v>12</v>
      </c>
      <c r="G455" t="s">
        <v>13</v>
      </c>
      <c r="H455" t="s">
        <v>13</v>
      </c>
      <c r="I455">
        <v>39</v>
      </c>
      <c r="J455">
        <f t="shared" si="30"/>
        <v>3.213133881367642</v>
      </c>
      <c r="K455">
        <f t="shared" si="31"/>
        <v>-0.20511617344612137</v>
      </c>
      <c r="L455" t="str">
        <f t="shared" si="32"/>
        <v>SI</v>
      </c>
      <c r="M455" t="str">
        <f t="shared" si="33"/>
        <v>NO</v>
      </c>
    </row>
    <row r="456" spans="1:13" x14ac:dyDescent="0.25">
      <c r="A456">
        <v>455</v>
      </c>
      <c r="B456" t="s">
        <v>9</v>
      </c>
      <c r="C456">
        <v>404950</v>
      </c>
      <c r="D456" t="s">
        <v>10</v>
      </c>
      <c r="E456" t="s">
        <v>16</v>
      </c>
      <c r="F456" t="s">
        <v>12</v>
      </c>
      <c r="G456" t="s">
        <v>12</v>
      </c>
      <c r="H456" t="s">
        <v>13</v>
      </c>
      <c r="I456">
        <v>36</v>
      </c>
      <c r="J456">
        <f t="shared" si="30"/>
        <v>-0.3114470274301101</v>
      </c>
      <c r="K456">
        <f t="shared" si="31"/>
        <v>-0.41684216367753391</v>
      </c>
      <c r="L456" t="str">
        <f t="shared" si="32"/>
        <v>NO</v>
      </c>
      <c r="M456" t="str">
        <f t="shared" si="33"/>
        <v>NO</v>
      </c>
    </row>
    <row r="457" spans="1:13" x14ac:dyDescent="0.25">
      <c r="A457">
        <v>456</v>
      </c>
      <c r="B457" t="s">
        <v>9</v>
      </c>
      <c r="C457">
        <v>1549936.32</v>
      </c>
      <c r="D457" t="s">
        <v>10</v>
      </c>
      <c r="E457" t="s">
        <v>16</v>
      </c>
      <c r="F457" t="s">
        <v>12</v>
      </c>
      <c r="G457" t="s">
        <v>13</v>
      </c>
      <c r="H457" t="s">
        <v>13</v>
      </c>
      <c r="I457">
        <v>39</v>
      </c>
      <c r="J457">
        <f t="shared" si="30"/>
        <v>1.1003691328866256</v>
      </c>
      <c r="K457">
        <f t="shared" si="31"/>
        <v>-0.20511617344612137</v>
      </c>
      <c r="L457" t="str">
        <f t="shared" si="32"/>
        <v>NO</v>
      </c>
      <c r="M457" t="str">
        <f t="shared" si="33"/>
        <v>NO</v>
      </c>
    </row>
    <row r="458" spans="1:13" x14ac:dyDescent="0.25">
      <c r="A458">
        <v>457</v>
      </c>
      <c r="B458" t="s">
        <v>15</v>
      </c>
      <c r="C458">
        <v>300018</v>
      </c>
      <c r="D458" t="s">
        <v>18</v>
      </c>
      <c r="E458" t="s">
        <v>16</v>
      </c>
      <c r="F458" t="s">
        <v>12</v>
      </c>
      <c r="G458" t="s">
        <v>13</v>
      </c>
      <c r="H458" t="s">
        <v>13</v>
      </c>
      <c r="I458">
        <v>56</v>
      </c>
      <c r="J458">
        <f t="shared" si="30"/>
        <v>-0.44083258492249633</v>
      </c>
      <c r="K458">
        <f t="shared" si="31"/>
        <v>0.99466443786521619</v>
      </c>
      <c r="L458" t="str">
        <f t="shared" si="32"/>
        <v>NO</v>
      </c>
      <c r="M458" t="str">
        <f t="shared" si="33"/>
        <v>NO</v>
      </c>
    </row>
    <row r="459" spans="1:13" x14ac:dyDescent="0.25">
      <c r="A459">
        <v>458</v>
      </c>
      <c r="B459" t="s">
        <v>15</v>
      </c>
      <c r="C459">
        <v>157790</v>
      </c>
      <c r="D459" t="s">
        <v>10</v>
      </c>
      <c r="E459" t="s">
        <v>16</v>
      </c>
      <c r="F459" t="s">
        <v>12</v>
      </c>
      <c r="G459" t="s">
        <v>13</v>
      </c>
      <c r="H459" t="s">
        <v>13</v>
      </c>
      <c r="I459">
        <v>24</v>
      </c>
      <c r="J459">
        <f t="shared" si="30"/>
        <v>-0.61620567483812838</v>
      </c>
      <c r="K459">
        <f t="shared" si="31"/>
        <v>-1.263746124603184</v>
      </c>
      <c r="L459" t="str">
        <f t="shared" si="32"/>
        <v>NO</v>
      </c>
      <c r="M459" t="str">
        <f t="shared" si="33"/>
        <v>NO</v>
      </c>
    </row>
    <row r="460" spans="1:13" x14ac:dyDescent="0.25">
      <c r="A460">
        <v>459</v>
      </c>
      <c r="B460" t="s">
        <v>9</v>
      </c>
      <c r="C460">
        <v>1642037.78</v>
      </c>
      <c r="D460" t="s">
        <v>14</v>
      </c>
      <c r="E460" t="s">
        <v>11</v>
      </c>
      <c r="F460" t="s">
        <v>12</v>
      </c>
      <c r="G460" t="s">
        <v>13</v>
      </c>
      <c r="H460" t="s">
        <v>13</v>
      </c>
      <c r="I460">
        <v>80</v>
      </c>
      <c r="J460">
        <f t="shared" si="30"/>
        <v>1.2139340963673819</v>
      </c>
      <c r="K460">
        <f t="shared" si="31"/>
        <v>2.6884723597165161</v>
      </c>
      <c r="L460" t="str">
        <f t="shared" si="32"/>
        <v>NO</v>
      </c>
      <c r="M460" t="str">
        <f t="shared" si="33"/>
        <v>SI</v>
      </c>
    </row>
    <row r="461" spans="1:13" x14ac:dyDescent="0.25">
      <c r="A461">
        <v>460</v>
      </c>
      <c r="B461" t="s">
        <v>9</v>
      </c>
      <c r="C461">
        <v>335205.06</v>
      </c>
      <c r="D461" t="s">
        <v>10</v>
      </c>
      <c r="E461" t="s">
        <v>16</v>
      </c>
      <c r="F461" t="s">
        <v>12</v>
      </c>
      <c r="G461" t="s">
        <v>12</v>
      </c>
      <c r="H461" t="s">
        <v>13</v>
      </c>
      <c r="I461">
        <v>52</v>
      </c>
      <c r="J461">
        <f t="shared" si="30"/>
        <v>-0.39744546398114344</v>
      </c>
      <c r="K461">
        <f t="shared" si="31"/>
        <v>0.71236311755666615</v>
      </c>
      <c r="L461" t="str">
        <f t="shared" si="32"/>
        <v>NO</v>
      </c>
      <c r="M461" t="str">
        <f t="shared" si="33"/>
        <v>NO</v>
      </c>
    </row>
    <row r="462" spans="1:13" x14ac:dyDescent="0.25">
      <c r="A462">
        <v>461</v>
      </c>
      <c r="B462" t="s">
        <v>15</v>
      </c>
      <c r="C462">
        <v>639148</v>
      </c>
      <c r="D462" t="s">
        <v>18</v>
      </c>
      <c r="E462" t="s">
        <v>16</v>
      </c>
      <c r="F462" t="s">
        <v>12</v>
      </c>
      <c r="G462" t="s">
        <v>12</v>
      </c>
      <c r="H462" t="s">
        <v>13</v>
      </c>
      <c r="I462">
        <v>44</v>
      </c>
      <c r="J462">
        <f t="shared" si="30"/>
        <v>-2.267106972796144E-2</v>
      </c>
      <c r="K462">
        <f t="shared" si="31"/>
        <v>0.14776047693956615</v>
      </c>
      <c r="L462" t="str">
        <f t="shared" si="32"/>
        <v>NO</v>
      </c>
      <c r="M462" t="str">
        <f t="shared" si="33"/>
        <v>NO</v>
      </c>
    </row>
    <row r="463" spans="1:13" x14ac:dyDescent="0.25">
      <c r="A463">
        <v>462</v>
      </c>
      <c r="B463" t="s">
        <v>9</v>
      </c>
      <c r="C463">
        <v>316964.69</v>
      </c>
      <c r="D463" t="s">
        <v>10</v>
      </c>
      <c r="E463" t="s">
        <v>16</v>
      </c>
      <c r="F463" t="s">
        <v>12</v>
      </c>
      <c r="G463" t="s">
        <v>12</v>
      </c>
      <c r="H463" t="s">
        <v>13</v>
      </c>
      <c r="I463">
        <v>19</v>
      </c>
      <c r="J463">
        <f t="shared" si="30"/>
        <v>-0.41993660530426125</v>
      </c>
      <c r="K463">
        <f t="shared" si="31"/>
        <v>-1.6166227749888715</v>
      </c>
      <c r="L463" t="str">
        <f t="shared" si="32"/>
        <v>NO</v>
      </c>
      <c r="M463" t="str">
        <f t="shared" si="33"/>
        <v>NO</v>
      </c>
    </row>
    <row r="464" spans="1:13" x14ac:dyDescent="0.25">
      <c r="A464">
        <v>463</v>
      </c>
      <c r="B464" t="s">
        <v>15</v>
      </c>
      <c r="C464">
        <v>525373.54</v>
      </c>
      <c r="D464" t="s">
        <v>10</v>
      </c>
      <c r="E464" t="s">
        <v>16</v>
      </c>
      <c r="F464" t="s">
        <v>12</v>
      </c>
      <c r="G464" t="s">
        <v>13</v>
      </c>
      <c r="H464" t="s">
        <v>13</v>
      </c>
      <c r="I464">
        <v>27</v>
      </c>
      <c r="J464">
        <f t="shared" si="30"/>
        <v>-0.16295975130741472</v>
      </c>
      <c r="K464">
        <f t="shared" si="31"/>
        <v>-1.0520201343717714</v>
      </c>
      <c r="L464" t="str">
        <f t="shared" si="32"/>
        <v>NO</v>
      </c>
      <c r="M464" t="str">
        <f t="shared" si="33"/>
        <v>NO</v>
      </c>
    </row>
    <row r="465" spans="1:13" x14ac:dyDescent="0.25">
      <c r="A465">
        <v>464</v>
      </c>
      <c r="B465" t="s">
        <v>15</v>
      </c>
      <c r="C465">
        <v>150000</v>
      </c>
      <c r="D465" t="s">
        <v>10</v>
      </c>
      <c r="E465" t="s">
        <v>16</v>
      </c>
      <c r="F465" t="s">
        <v>12</v>
      </c>
      <c r="G465" t="s">
        <v>13</v>
      </c>
      <c r="H465" t="s">
        <v>13</v>
      </c>
      <c r="I465">
        <v>42</v>
      </c>
      <c r="J465">
        <f t="shared" si="30"/>
        <v>-0.62581107159856075</v>
      </c>
      <c r="K465">
        <f t="shared" si="31"/>
        <v>6.6098167852911317E-3</v>
      </c>
      <c r="L465" t="str">
        <f t="shared" si="32"/>
        <v>NO</v>
      </c>
      <c r="M465" t="str">
        <f t="shared" si="33"/>
        <v>NO</v>
      </c>
    </row>
    <row r="466" spans="1:13" x14ac:dyDescent="0.25">
      <c r="A466">
        <v>465</v>
      </c>
      <c r="B466" t="s">
        <v>15</v>
      </c>
      <c r="C466">
        <v>1346033</v>
      </c>
      <c r="D466" t="s">
        <v>14</v>
      </c>
      <c r="E466" t="s">
        <v>11</v>
      </c>
      <c r="F466" t="s">
        <v>12</v>
      </c>
      <c r="G466" t="s">
        <v>13</v>
      </c>
      <c r="H466" t="s">
        <v>13</v>
      </c>
      <c r="I466">
        <v>55</v>
      </c>
      <c r="J466">
        <f t="shared" si="30"/>
        <v>0.84894778636937229</v>
      </c>
      <c r="K466">
        <f t="shared" si="31"/>
        <v>0.92408910778807873</v>
      </c>
      <c r="L466" t="str">
        <f t="shared" si="32"/>
        <v>NO</v>
      </c>
      <c r="M466" t="str">
        <f t="shared" si="33"/>
        <v>NO</v>
      </c>
    </row>
    <row r="467" spans="1:13" x14ac:dyDescent="0.25">
      <c r="A467">
        <v>466</v>
      </c>
      <c r="B467" t="s">
        <v>15</v>
      </c>
      <c r="C467">
        <v>963278.53</v>
      </c>
      <c r="D467" t="s">
        <v>10</v>
      </c>
      <c r="E467" t="s">
        <v>11</v>
      </c>
      <c r="F467" t="s">
        <v>12</v>
      </c>
      <c r="G467" t="s">
        <v>13</v>
      </c>
      <c r="H467" t="s">
        <v>13</v>
      </c>
      <c r="I467">
        <v>57</v>
      </c>
      <c r="J467">
        <f t="shared" si="30"/>
        <v>0.37699546978670156</v>
      </c>
      <c r="K467">
        <f t="shared" si="31"/>
        <v>1.0652397679423538</v>
      </c>
      <c r="L467" t="str">
        <f t="shared" si="32"/>
        <v>NO</v>
      </c>
      <c r="M467" t="str">
        <f t="shared" si="33"/>
        <v>NO</v>
      </c>
    </row>
    <row r="468" spans="1:13" x14ac:dyDescent="0.25">
      <c r="A468">
        <v>467</v>
      </c>
      <c r="B468" t="s">
        <v>9</v>
      </c>
      <c r="C468">
        <v>2172786.41</v>
      </c>
      <c r="D468" t="s">
        <v>10</v>
      </c>
      <c r="E468" t="s">
        <v>11</v>
      </c>
      <c r="F468" t="s">
        <v>12</v>
      </c>
      <c r="G468" t="s">
        <v>13</v>
      </c>
      <c r="H468" t="s">
        <v>13</v>
      </c>
      <c r="I468">
        <v>34</v>
      </c>
      <c r="J468">
        <f t="shared" si="30"/>
        <v>1.8683694200138408</v>
      </c>
      <c r="K468">
        <f t="shared" si="31"/>
        <v>-0.55799282383180893</v>
      </c>
      <c r="L468" t="str">
        <f t="shared" si="32"/>
        <v>NO</v>
      </c>
      <c r="M468" t="str">
        <f t="shared" si="33"/>
        <v>NO</v>
      </c>
    </row>
    <row r="469" spans="1:13" x14ac:dyDescent="0.25">
      <c r="A469">
        <v>468</v>
      </c>
      <c r="B469" t="s">
        <v>9</v>
      </c>
      <c r="C469">
        <v>400000</v>
      </c>
      <c r="D469" t="s">
        <v>10</v>
      </c>
      <c r="E469" t="s">
        <v>16</v>
      </c>
      <c r="F469" t="s">
        <v>12</v>
      </c>
      <c r="G469" t="s">
        <v>13</v>
      </c>
      <c r="H469" t="s">
        <v>13</v>
      </c>
      <c r="I469">
        <v>35</v>
      </c>
      <c r="J469">
        <f t="shared" si="30"/>
        <v>-0.31755058506350425</v>
      </c>
      <c r="K469">
        <f t="shared" si="31"/>
        <v>-0.48741749375467142</v>
      </c>
      <c r="L469" t="str">
        <f t="shared" si="32"/>
        <v>NO</v>
      </c>
      <c r="M469" t="str">
        <f t="shared" si="33"/>
        <v>NO</v>
      </c>
    </row>
    <row r="470" spans="1:13" x14ac:dyDescent="0.25">
      <c r="A470">
        <v>469</v>
      </c>
      <c r="B470" t="s">
        <v>15</v>
      </c>
      <c r="C470">
        <v>355252.75</v>
      </c>
      <c r="D470" t="s">
        <v>10</v>
      </c>
      <c r="E470" t="s">
        <v>16</v>
      </c>
      <c r="F470" t="s">
        <v>12</v>
      </c>
      <c r="G470" t="s">
        <v>13</v>
      </c>
      <c r="H470" t="s">
        <v>13</v>
      </c>
      <c r="I470">
        <v>47</v>
      </c>
      <c r="J470">
        <f t="shared" si="30"/>
        <v>-0.37272582128792747</v>
      </c>
      <c r="K470">
        <f t="shared" si="31"/>
        <v>0.35948646717097865</v>
      </c>
      <c r="L470" t="str">
        <f t="shared" si="32"/>
        <v>NO</v>
      </c>
      <c r="M470" t="str">
        <f t="shared" si="33"/>
        <v>NO</v>
      </c>
    </row>
    <row r="471" spans="1:13" x14ac:dyDescent="0.25">
      <c r="A471">
        <v>470</v>
      </c>
      <c r="B471" t="s">
        <v>9</v>
      </c>
      <c r="C471">
        <v>451135</v>
      </c>
      <c r="D471" t="s">
        <v>10</v>
      </c>
      <c r="E471" t="s">
        <v>16</v>
      </c>
      <c r="F471" t="s">
        <v>12</v>
      </c>
      <c r="G471" t="s">
        <v>13</v>
      </c>
      <c r="H471" t="s">
        <v>13</v>
      </c>
      <c r="I471">
        <v>28</v>
      </c>
      <c r="J471">
        <f t="shared" si="30"/>
        <v>-0.25449898514762376</v>
      </c>
      <c r="K471">
        <f t="shared" si="31"/>
        <v>-0.98144480429463388</v>
      </c>
      <c r="L471" t="str">
        <f t="shared" si="32"/>
        <v>NO</v>
      </c>
      <c r="M471" t="str">
        <f t="shared" si="33"/>
        <v>NO</v>
      </c>
    </row>
    <row r="472" spans="1:13" x14ac:dyDescent="0.25">
      <c r="A472">
        <v>471</v>
      </c>
      <c r="B472" t="s">
        <v>15</v>
      </c>
      <c r="C472">
        <v>1554200</v>
      </c>
      <c r="D472" t="s">
        <v>10</v>
      </c>
      <c r="E472" t="s">
        <v>11</v>
      </c>
      <c r="F472" t="s">
        <v>12</v>
      </c>
      <c r="G472" t="s">
        <v>13</v>
      </c>
      <c r="H472" t="s">
        <v>12</v>
      </c>
      <c r="I472">
        <v>55</v>
      </c>
      <c r="J472">
        <f t="shared" si="30"/>
        <v>1.1056264291715447</v>
      </c>
      <c r="K472">
        <f t="shared" si="31"/>
        <v>0.92408910778807873</v>
      </c>
      <c r="L472" t="str">
        <f t="shared" si="32"/>
        <v>NO</v>
      </c>
      <c r="M472" t="str">
        <f t="shared" si="33"/>
        <v>NO</v>
      </c>
    </row>
    <row r="473" spans="1:13" x14ac:dyDescent="0.25">
      <c r="A473">
        <v>472</v>
      </c>
      <c r="B473" t="s">
        <v>15</v>
      </c>
      <c r="C473">
        <v>300000</v>
      </c>
      <c r="D473" t="s">
        <v>18</v>
      </c>
      <c r="E473" t="s">
        <v>16</v>
      </c>
      <c r="F473" t="s">
        <v>12</v>
      </c>
      <c r="G473" t="s">
        <v>13</v>
      </c>
      <c r="H473" t="s">
        <v>13</v>
      </c>
      <c r="I473">
        <v>41</v>
      </c>
      <c r="J473">
        <f t="shared" si="30"/>
        <v>-0.44085477967752684</v>
      </c>
      <c r="K473">
        <f t="shared" si="31"/>
        <v>-6.3965513291846368E-2</v>
      </c>
      <c r="L473" t="str">
        <f t="shared" si="32"/>
        <v>NO</v>
      </c>
      <c r="M473" t="str">
        <f t="shared" si="33"/>
        <v>NO</v>
      </c>
    </row>
    <row r="474" spans="1:13" x14ac:dyDescent="0.25">
      <c r="A474">
        <v>473</v>
      </c>
      <c r="B474" t="s">
        <v>9</v>
      </c>
      <c r="C474">
        <v>229799.17</v>
      </c>
      <c r="D474" t="s">
        <v>10</v>
      </c>
      <c r="E474" t="s">
        <v>16</v>
      </c>
      <c r="F474" t="s">
        <v>12</v>
      </c>
      <c r="G474" t="s">
        <v>13</v>
      </c>
      <c r="H474" t="s">
        <v>13</v>
      </c>
      <c r="I474">
        <v>34</v>
      </c>
      <c r="J474">
        <f t="shared" si="30"/>
        <v>-0.52741534772138599</v>
      </c>
      <c r="K474">
        <f t="shared" si="31"/>
        <v>-0.55799282383180893</v>
      </c>
      <c r="L474" t="str">
        <f t="shared" si="32"/>
        <v>NO</v>
      </c>
      <c r="M474" t="str">
        <f t="shared" si="33"/>
        <v>NO</v>
      </c>
    </row>
    <row r="475" spans="1:13" x14ac:dyDescent="0.25">
      <c r="A475">
        <v>474</v>
      </c>
      <c r="B475" t="s">
        <v>9</v>
      </c>
      <c r="C475">
        <v>202270</v>
      </c>
      <c r="D475" t="s">
        <v>10</v>
      </c>
      <c r="E475" t="s">
        <v>16</v>
      </c>
      <c r="F475" t="s">
        <v>12</v>
      </c>
      <c r="G475" t="s">
        <v>13</v>
      </c>
      <c r="H475" t="s">
        <v>12</v>
      </c>
      <c r="I475">
        <v>27</v>
      </c>
      <c r="J475">
        <f t="shared" si="30"/>
        <v>-0.56135996907381114</v>
      </c>
      <c r="K475">
        <f t="shared" si="31"/>
        <v>-1.0520201343717714</v>
      </c>
      <c r="L475" t="str">
        <f t="shared" si="32"/>
        <v>NO</v>
      </c>
      <c r="M475" t="str">
        <f t="shared" si="33"/>
        <v>NO</v>
      </c>
    </row>
    <row r="476" spans="1:13" x14ac:dyDescent="0.25">
      <c r="A476">
        <v>475</v>
      </c>
      <c r="B476" t="s">
        <v>9</v>
      </c>
      <c r="C476">
        <v>278030</v>
      </c>
      <c r="D476" t="s">
        <v>19</v>
      </c>
      <c r="E476" t="s">
        <v>16</v>
      </c>
      <c r="F476" t="s">
        <v>12</v>
      </c>
      <c r="G476" t="s">
        <v>13</v>
      </c>
      <c r="H476" t="s">
        <v>13</v>
      </c>
      <c r="I476">
        <v>43</v>
      </c>
      <c r="J476">
        <f t="shared" si="30"/>
        <v>-0.46794471123422759</v>
      </c>
      <c r="K476">
        <f t="shared" si="31"/>
        <v>7.7185146862428639E-2</v>
      </c>
      <c r="L476" t="str">
        <f t="shared" si="32"/>
        <v>NO</v>
      </c>
      <c r="M476" t="str">
        <f t="shared" si="33"/>
        <v>NO</v>
      </c>
    </row>
    <row r="477" spans="1:13" x14ac:dyDescent="0.25">
      <c r="A477">
        <v>476</v>
      </c>
      <c r="B477" t="s">
        <v>9</v>
      </c>
      <c r="C477">
        <v>298195</v>
      </c>
      <c r="D477" t="s">
        <v>18</v>
      </c>
      <c r="E477" t="s">
        <v>16</v>
      </c>
      <c r="F477" t="s">
        <v>12</v>
      </c>
      <c r="G477" t="s">
        <v>13</v>
      </c>
      <c r="H477" t="s">
        <v>12</v>
      </c>
      <c r="I477">
        <v>40</v>
      </c>
      <c r="J477">
        <f t="shared" si="30"/>
        <v>-0.44308042039030998</v>
      </c>
      <c r="K477">
        <f t="shared" si="31"/>
        <v>-0.13454084336898386</v>
      </c>
      <c r="L477" t="str">
        <f t="shared" si="32"/>
        <v>NO</v>
      </c>
      <c r="M477" t="str">
        <f t="shared" si="33"/>
        <v>NO</v>
      </c>
    </row>
    <row r="478" spans="1:13" x14ac:dyDescent="0.25">
      <c r="A478">
        <v>477</v>
      </c>
      <c r="B478" t="s">
        <v>9</v>
      </c>
      <c r="C478">
        <v>297050</v>
      </c>
      <c r="D478" t="s">
        <v>17</v>
      </c>
      <c r="E478" t="s">
        <v>16</v>
      </c>
      <c r="F478" t="s">
        <v>12</v>
      </c>
      <c r="G478" t="s">
        <v>13</v>
      </c>
      <c r="H478" t="s">
        <v>13</v>
      </c>
      <c r="I478">
        <v>48</v>
      </c>
      <c r="J478">
        <f t="shared" si="30"/>
        <v>-0.44449225341864051</v>
      </c>
      <c r="K478">
        <f t="shared" si="31"/>
        <v>0.43006179724811616</v>
      </c>
      <c r="L478" t="str">
        <f t="shared" si="32"/>
        <v>NO</v>
      </c>
      <c r="M478" t="str">
        <f t="shared" si="33"/>
        <v>NO</v>
      </c>
    </row>
    <row r="479" spans="1:13" x14ac:dyDescent="0.25">
      <c r="A479">
        <v>478</v>
      </c>
      <c r="B479" t="s">
        <v>9</v>
      </c>
      <c r="C479">
        <v>5189999.8</v>
      </c>
      <c r="D479" t="s">
        <v>10</v>
      </c>
      <c r="E479" t="s">
        <v>16</v>
      </c>
      <c r="F479" t="s">
        <v>12</v>
      </c>
      <c r="G479" t="s">
        <v>13</v>
      </c>
      <c r="H479" t="s">
        <v>13</v>
      </c>
      <c r="I479">
        <v>49</v>
      </c>
      <c r="J479">
        <f t="shared" si="30"/>
        <v>5.5887200903397893</v>
      </c>
      <c r="K479">
        <f t="shared" si="31"/>
        <v>0.50063712732525367</v>
      </c>
      <c r="L479" t="str">
        <f t="shared" si="32"/>
        <v>SI</v>
      </c>
      <c r="M479" t="str">
        <f t="shared" si="33"/>
        <v>NO</v>
      </c>
    </row>
    <row r="480" spans="1:13" x14ac:dyDescent="0.25">
      <c r="A480">
        <v>479</v>
      </c>
      <c r="B480" t="s">
        <v>9</v>
      </c>
      <c r="C480">
        <v>3309108</v>
      </c>
      <c r="D480" t="s">
        <v>10</v>
      </c>
      <c r="E480" t="s">
        <v>11</v>
      </c>
      <c r="F480" t="s">
        <v>12</v>
      </c>
      <c r="G480" t="s">
        <v>13</v>
      </c>
      <c r="H480" t="s">
        <v>13</v>
      </c>
      <c r="I480">
        <v>47</v>
      </c>
      <c r="J480">
        <f t="shared" si="30"/>
        <v>3.2695016047885965</v>
      </c>
      <c r="K480">
        <f t="shared" si="31"/>
        <v>0.35948646717097865</v>
      </c>
      <c r="L480" t="str">
        <f t="shared" si="32"/>
        <v>SI</v>
      </c>
      <c r="M480" t="str">
        <f t="shared" si="33"/>
        <v>NO</v>
      </c>
    </row>
    <row r="481" spans="1:13" x14ac:dyDescent="0.25">
      <c r="A481">
        <v>480</v>
      </c>
      <c r="B481" t="s">
        <v>9</v>
      </c>
      <c r="C481">
        <v>575846</v>
      </c>
      <c r="D481" t="s">
        <v>18</v>
      </c>
      <c r="E481" t="s">
        <v>16</v>
      </c>
      <c r="F481" t="s">
        <v>12</v>
      </c>
      <c r="G481" t="s">
        <v>12</v>
      </c>
      <c r="H481" t="s">
        <v>12</v>
      </c>
      <c r="I481">
        <v>46</v>
      </c>
      <c r="J481">
        <f t="shared" si="30"/>
        <v>-0.10072509100253003</v>
      </c>
      <c r="K481">
        <f t="shared" si="31"/>
        <v>0.28891113709384114</v>
      </c>
      <c r="L481" t="str">
        <f t="shared" si="32"/>
        <v>NO</v>
      </c>
      <c r="M481" t="str">
        <f t="shared" si="33"/>
        <v>NO</v>
      </c>
    </row>
    <row r="482" spans="1:13" x14ac:dyDescent="0.25">
      <c r="A482">
        <v>481</v>
      </c>
      <c r="B482" t="s">
        <v>9</v>
      </c>
      <c r="C482">
        <v>458557</v>
      </c>
      <c r="D482" t="s">
        <v>18</v>
      </c>
      <c r="E482" t="s">
        <v>16</v>
      </c>
      <c r="F482" t="s">
        <v>12</v>
      </c>
      <c r="G482" t="s">
        <v>13</v>
      </c>
      <c r="H482" t="s">
        <v>12</v>
      </c>
      <c r="I482">
        <v>49</v>
      </c>
      <c r="J482">
        <f t="shared" si="30"/>
        <v>-0.24534734782337103</v>
      </c>
      <c r="K482">
        <f t="shared" si="31"/>
        <v>0.50063712732525367</v>
      </c>
      <c r="L482" t="str">
        <f t="shared" si="32"/>
        <v>NO</v>
      </c>
      <c r="M482" t="str">
        <f t="shared" si="33"/>
        <v>NO</v>
      </c>
    </row>
    <row r="483" spans="1:13" x14ac:dyDescent="0.25">
      <c r="A483">
        <v>482</v>
      </c>
      <c r="B483" t="s">
        <v>9</v>
      </c>
      <c r="C483">
        <v>449214</v>
      </c>
      <c r="D483" t="s">
        <v>10</v>
      </c>
      <c r="E483" t="s">
        <v>16</v>
      </c>
      <c r="F483" t="s">
        <v>12</v>
      </c>
      <c r="G483" t="s">
        <v>12</v>
      </c>
      <c r="H483" t="s">
        <v>13</v>
      </c>
      <c r="I483">
        <v>47</v>
      </c>
      <c r="J483">
        <f t="shared" si="30"/>
        <v>-0.25686765872615913</v>
      </c>
      <c r="K483">
        <f t="shared" si="31"/>
        <v>0.35948646717097865</v>
      </c>
      <c r="L483" t="str">
        <f t="shared" si="32"/>
        <v>NO</v>
      </c>
      <c r="M483" t="str">
        <f t="shared" si="33"/>
        <v>NO</v>
      </c>
    </row>
    <row r="484" spans="1:13" x14ac:dyDescent="0.25">
      <c r="A484">
        <v>483</v>
      </c>
      <c r="B484" t="s">
        <v>9</v>
      </c>
      <c r="C484">
        <v>957595</v>
      </c>
      <c r="D484" t="s">
        <v>10</v>
      </c>
      <c r="E484" t="s">
        <v>16</v>
      </c>
      <c r="F484" t="s">
        <v>12</v>
      </c>
      <c r="G484" t="s">
        <v>13</v>
      </c>
      <c r="H484" t="s">
        <v>13</v>
      </c>
      <c r="I484">
        <v>30</v>
      </c>
      <c r="J484">
        <f t="shared" si="30"/>
        <v>0.36998743889455515</v>
      </c>
      <c r="K484">
        <f t="shared" si="31"/>
        <v>-0.84029414414035897</v>
      </c>
      <c r="L484" t="str">
        <f t="shared" si="32"/>
        <v>NO</v>
      </c>
      <c r="M484" t="str">
        <f t="shared" si="33"/>
        <v>NO</v>
      </c>
    </row>
    <row r="485" spans="1:13" x14ac:dyDescent="0.25">
      <c r="A485">
        <v>484</v>
      </c>
      <c r="B485" t="s">
        <v>9</v>
      </c>
      <c r="C485">
        <v>667314</v>
      </c>
      <c r="D485" t="s">
        <v>10</v>
      </c>
      <c r="E485" t="s">
        <v>11</v>
      </c>
      <c r="F485" t="s">
        <v>12</v>
      </c>
      <c r="G485" t="s">
        <v>13</v>
      </c>
      <c r="H485" t="s">
        <v>13</v>
      </c>
      <c r="I485">
        <v>40</v>
      </c>
      <c r="J485">
        <f t="shared" si="30"/>
        <v>1.2058789727024169E-2</v>
      </c>
      <c r="K485">
        <f t="shared" si="31"/>
        <v>-0.13454084336898386</v>
      </c>
      <c r="L485" t="str">
        <f t="shared" si="32"/>
        <v>NO</v>
      </c>
      <c r="M485" t="str">
        <f t="shared" si="33"/>
        <v>NO</v>
      </c>
    </row>
    <row r="486" spans="1:13" x14ac:dyDescent="0.25">
      <c r="A486">
        <v>485</v>
      </c>
      <c r="B486" t="s">
        <v>15</v>
      </c>
      <c r="C486">
        <v>297046</v>
      </c>
      <c r="D486" t="s">
        <v>17</v>
      </c>
      <c r="E486" t="s">
        <v>16</v>
      </c>
      <c r="F486" t="s">
        <v>12</v>
      </c>
      <c r="G486" t="s">
        <v>13</v>
      </c>
      <c r="H486" t="s">
        <v>13</v>
      </c>
      <c r="I486">
        <v>49</v>
      </c>
      <c r="J486">
        <f t="shared" si="30"/>
        <v>-0.44449718558642509</v>
      </c>
      <c r="K486">
        <f t="shared" si="31"/>
        <v>0.50063712732525367</v>
      </c>
      <c r="L486" t="str">
        <f t="shared" si="32"/>
        <v>NO</v>
      </c>
      <c r="M486" t="str">
        <f t="shared" si="33"/>
        <v>NO</v>
      </c>
    </row>
    <row r="487" spans="1:13" x14ac:dyDescent="0.25">
      <c r="A487">
        <v>486</v>
      </c>
      <c r="B487" t="s">
        <v>15</v>
      </c>
      <c r="C487">
        <v>1476678</v>
      </c>
      <c r="D487" t="s">
        <v>10</v>
      </c>
      <c r="E487" t="s">
        <v>11</v>
      </c>
      <c r="F487" t="s">
        <v>12</v>
      </c>
      <c r="G487" t="s">
        <v>13</v>
      </c>
      <c r="H487" t="s">
        <v>12</v>
      </c>
      <c r="I487">
        <v>54</v>
      </c>
      <c r="J487">
        <f t="shared" si="30"/>
        <v>1.0100385514228623</v>
      </c>
      <c r="K487">
        <f t="shared" si="31"/>
        <v>0.85351377771094117</v>
      </c>
      <c r="L487" t="str">
        <f t="shared" si="32"/>
        <v>NO</v>
      </c>
      <c r="M487" t="str">
        <f t="shared" si="33"/>
        <v>NO</v>
      </c>
    </row>
    <row r="488" spans="1:13" x14ac:dyDescent="0.25">
      <c r="A488">
        <v>487</v>
      </c>
      <c r="B488" t="s">
        <v>9</v>
      </c>
      <c r="C488">
        <v>1708336.5</v>
      </c>
      <c r="D488" t="s">
        <v>10</v>
      </c>
      <c r="E488" t="s">
        <v>11</v>
      </c>
      <c r="F488" t="s">
        <v>12</v>
      </c>
      <c r="G488" t="s">
        <v>13</v>
      </c>
      <c r="H488" t="s">
        <v>13</v>
      </c>
      <c r="I488">
        <v>25</v>
      </c>
      <c r="J488">
        <f t="shared" si="30"/>
        <v>1.2956831991027877</v>
      </c>
      <c r="K488">
        <f t="shared" si="31"/>
        <v>-1.1931707945260464</v>
      </c>
      <c r="L488" t="str">
        <f t="shared" si="32"/>
        <v>NO</v>
      </c>
      <c r="M488" t="str">
        <f t="shared" si="33"/>
        <v>NO</v>
      </c>
    </row>
    <row r="489" spans="1:13" x14ac:dyDescent="0.25">
      <c r="A489">
        <v>488</v>
      </c>
      <c r="B489" t="s">
        <v>9</v>
      </c>
      <c r="C489">
        <v>294619</v>
      </c>
      <c r="D489" t="s">
        <v>10</v>
      </c>
      <c r="E489" t="s">
        <v>16</v>
      </c>
      <c r="F489" t="s">
        <v>12</v>
      </c>
      <c r="G489" t="s">
        <v>13</v>
      </c>
      <c r="H489" t="s">
        <v>13</v>
      </c>
      <c r="I489">
        <v>46</v>
      </c>
      <c r="J489">
        <f t="shared" si="30"/>
        <v>-0.44748977838970744</v>
      </c>
      <c r="K489">
        <f t="shared" si="31"/>
        <v>0.28891113709384114</v>
      </c>
      <c r="L489" t="str">
        <f t="shared" si="32"/>
        <v>NO</v>
      </c>
      <c r="M489" t="str">
        <f t="shared" si="33"/>
        <v>NO</v>
      </c>
    </row>
    <row r="490" spans="1:13" x14ac:dyDescent="0.25">
      <c r="A490">
        <v>489</v>
      </c>
      <c r="B490" t="s">
        <v>15</v>
      </c>
      <c r="C490">
        <v>480000</v>
      </c>
      <c r="D490" t="s">
        <v>10</v>
      </c>
      <c r="E490" t="s">
        <v>16</v>
      </c>
      <c r="F490" t="s">
        <v>12</v>
      </c>
      <c r="G490" t="s">
        <v>13</v>
      </c>
      <c r="H490" t="s">
        <v>13</v>
      </c>
      <c r="I490">
        <v>26</v>
      </c>
      <c r="J490">
        <f t="shared" si="30"/>
        <v>-0.21890722937228616</v>
      </c>
      <c r="K490">
        <f t="shared" si="31"/>
        <v>-1.1225954644489089</v>
      </c>
      <c r="L490" t="str">
        <f t="shared" si="32"/>
        <v>NO</v>
      </c>
      <c r="M490" t="str">
        <f t="shared" si="33"/>
        <v>NO</v>
      </c>
    </row>
    <row r="491" spans="1:13" x14ac:dyDescent="0.25">
      <c r="A491">
        <v>490</v>
      </c>
      <c r="B491" t="s">
        <v>9</v>
      </c>
      <c r="C491">
        <v>131000</v>
      </c>
      <c r="D491" t="s">
        <v>10</v>
      </c>
      <c r="E491" t="s">
        <v>16</v>
      </c>
      <c r="F491" t="s">
        <v>12</v>
      </c>
      <c r="G491" t="s">
        <v>13</v>
      </c>
      <c r="H491" t="s">
        <v>13</v>
      </c>
      <c r="I491">
        <v>53</v>
      </c>
      <c r="J491">
        <f t="shared" si="30"/>
        <v>-0.64923886857522506</v>
      </c>
      <c r="K491">
        <f t="shared" si="31"/>
        <v>0.78293844763380371</v>
      </c>
      <c r="L491" t="str">
        <f t="shared" si="32"/>
        <v>NO</v>
      </c>
      <c r="M491" t="str">
        <f t="shared" si="33"/>
        <v>NO</v>
      </c>
    </row>
    <row r="492" spans="1:13" x14ac:dyDescent="0.25">
      <c r="A492">
        <v>491</v>
      </c>
      <c r="B492" t="s">
        <v>9</v>
      </c>
      <c r="C492">
        <v>2034486</v>
      </c>
      <c r="D492" t="s">
        <v>10</v>
      </c>
      <c r="E492" t="s">
        <v>16</v>
      </c>
      <c r="F492" t="s">
        <v>12</v>
      </c>
      <c r="G492" t="s">
        <v>13</v>
      </c>
      <c r="H492" t="s">
        <v>13</v>
      </c>
      <c r="I492">
        <v>36</v>
      </c>
      <c r="J492">
        <f t="shared" si="30"/>
        <v>1.6978392133154494</v>
      </c>
      <c r="K492">
        <f t="shared" si="31"/>
        <v>-0.41684216367753391</v>
      </c>
      <c r="L492" t="str">
        <f t="shared" si="32"/>
        <v>NO</v>
      </c>
      <c r="M492" t="str">
        <f t="shared" si="33"/>
        <v>NO</v>
      </c>
    </row>
    <row r="493" spans="1:13" x14ac:dyDescent="0.25">
      <c r="A493">
        <v>492</v>
      </c>
      <c r="B493" t="s">
        <v>9</v>
      </c>
      <c r="C493">
        <v>450886</v>
      </c>
      <c r="D493" t="s">
        <v>18</v>
      </c>
      <c r="E493" t="s">
        <v>16</v>
      </c>
      <c r="F493" t="s">
        <v>12</v>
      </c>
      <c r="G493" t="s">
        <v>13</v>
      </c>
      <c r="H493" t="s">
        <v>13</v>
      </c>
      <c r="I493">
        <v>42</v>
      </c>
      <c r="J493">
        <f t="shared" si="30"/>
        <v>-0.25480601259221269</v>
      </c>
      <c r="K493">
        <f t="shared" si="31"/>
        <v>6.6098167852911317E-3</v>
      </c>
      <c r="L493" t="str">
        <f t="shared" si="32"/>
        <v>NO</v>
      </c>
      <c r="M493" t="str">
        <f t="shared" si="33"/>
        <v>NO</v>
      </c>
    </row>
    <row r="494" spans="1:13" x14ac:dyDescent="0.25">
      <c r="A494">
        <v>493</v>
      </c>
      <c r="B494" t="s">
        <v>9</v>
      </c>
      <c r="C494">
        <v>911309</v>
      </c>
      <c r="D494" t="s">
        <v>18</v>
      </c>
      <c r="E494" t="s">
        <v>16</v>
      </c>
      <c r="F494" t="s">
        <v>12</v>
      </c>
      <c r="G494" t="s">
        <v>13</v>
      </c>
      <c r="H494" t="s">
        <v>13</v>
      </c>
      <c r="I494">
        <v>51</v>
      </c>
      <c r="J494">
        <f t="shared" si="30"/>
        <v>0.31291485937550867</v>
      </c>
      <c r="K494">
        <f t="shared" si="31"/>
        <v>0.64178778747952869</v>
      </c>
      <c r="L494" t="str">
        <f t="shared" si="32"/>
        <v>NO</v>
      </c>
      <c r="M494" t="str">
        <f t="shared" si="33"/>
        <v>NO</v>
      </c>
    </row>
    <row r="495" spans="1:13" x14ac:dyDescent="0.25">
      <c r="A495">
        <v>494</v>
      </c>
      <c r="B495" t="s">
        <v>9</v>
      </c>
      <c r="C495">
        <v>297046</v>
      </c>
      <c r="D495" t="s">
        <v>17</v>
      </c>
      <c r="E495" t="s">
        <v>16</v>
      </c>
      <c r="F495" t="s">
        <v>12</v>
      </c>
      <c r="G495" t="s">
        <v>12</v>
      </c>
      <c r="H495" t="s">
        <v>13</v>
      </c>
      <c r="I495">
        <v>36</v>
      </c>
      <c r="J495">
        <f t="shared" si="30"/>
        <v>-0.44449718558642509</v>
      </c>
      <c r="K495">
        <f t="shared" si="31"/>
        <v>-0.41684216367753391</v>
      </c>
      <c r="L495" t="str">
        <f t="shared" si="32"/>
        <v>NO</v>
      </c>
      <c r="M495" t="str">
        <f t="shared" si="33"/>
        <v>NO</v>
      </c>
    </row>
    <row r="496" spans="1:13" x14ac:dyDescent="0.25">
      <c r="A496">
        <v>495</v>
      </c>
      <c r="B496" t="s">
        <v>15</v>
      </c>
      <c r="C496">
        <v>570322.28</v>
      </c>
      <c r="D496" t="s">
        <v>10</v>
      </c>
      <c r="E496" t="s">
        <v>16</v>
      </c>
      <c r="F496" t="s">
        <v>12</v>
      </c>
      <c r="G496" t="s">
        <v>12</v>
      </c>
      <c r="H496" t="s">
        <v>13</v>
      </c>
      <c r="I496">
        <v>43</v>
      </c>
      <c r="J496">
        <f t="shared" si="30"/>
        <v>-0.10753606946126369</v>
      </c>
      <c r="K496">
        <f t="shared" si="31"/>
        <v>7.7185146862428639E-2</v>
      </c>
      <c r="L496" t="str">
        <f t="shared" si="32"/>
        <v>NO</v>
      </c>
      <c r="M496" t="str">
        <f t="shared" si="33"/>
        <v>NO</v>
      </c>
    </row>
    <row r="497" spans="1:13" x14ac:dyDescent="0.25">
      <c r="A497">
        <v>496</v>
      </c>
      <c r="B497" t="s">
        <v>9</v>
      </c>
      <c r="C497">
        <v>398239.35</v>
      </c>
      <c r="D497" t="s">
        <v>10</v>
      </c>
      <c r="E497" t="s">
        <v>16</v>
      </c>
      <c r="F497" t="s">
        <v>12</v>
      </c>
      <c r="G497" t="s">
        <v>13</v>
      </c>
      <c r="H497" t="s">
        <v>13</v>
      </c>
      <c r="I497">
        <v>20</v>
      </c>
      <c r="J497">
        <f t="shared" si="30"/>
        <v>-0.31972154036597605</v>
      </c>
      <c r="K497">
        <f t="shared" si="31"/>
        <v>-1.5460474449117341</v>
      </c>
      <c r="L497" t="str">
        <f t="shared" si="32"/>
        <v>NO</v>
      </c>
      <c r="M497" t="str">
        <f t="shared" si="33"/>
        <v>NO</v>
      </c>
    </row>
    <row r="498" spans="1:13" x14ac:dyDescent="0.25">
      <c r="A498">
        <v>497</v>
      </c>
      <c r="B498" t="s">
        <v>9</v>
      </c>
      <c r="C498">
        <v>525200</v>
      </c>
      <c r="D498" t="s">
        <v>10</v>
      </c>
      <c r="E498" t="s">
        <v>16</v>
      </c>
      <c r="F498" t="s">
        <v>12</v>
      </c>
      <c r="G498" t="s">
        <v>13</v>
      </c>
      <c r="H498" t="s">
        <v>13</v>
      </c>
      <c r="I498">
        <v>32</v>
      </c>
      <c r="J498">
        <f t="shared" si="30"/>
        <v>-0.16317373340674793</v>
      </c>
      <c r="K498">
        <f t="shared" si="31"/>
        <v>-0.69914348398608395</v>
      </c>
      <c r="L498" t="str">
        <f t="shared" si="32"/>
        <v>NO</v>
      </c>
      <c r="M498" t="str">
        <f t="shared" si="33"/>
        <v>NO</v>
      </c>
    </row>
    <row r="499" spans="1:13" x14ac:dyDescent="0.25">
      <c r="A499">
        <v>498</v>
      </c>
      <c r="B499" t="s">
        <v>15</v>
      </c>
      <c r="C499">
        <v>278030</v>
      </c>
      <c r="D499" t="s">
        <v>19</v>
      </c>
      <c r="E499" t="s">
        <v>16</v>
      </c>
      <c r="F499" t="s">
        <v>12</v>
      </c>
      <c r="G499" t="s">
        <v>13</v>
      </c>
      <c r="H499" t="s">
        <v>13</v>
      </c>
      <c r="I499">
        <v>47</v>
      </c>
      <c r="J499">
        <f t="shared" si="30"/>
        <v>-0.46794471123422759</v>
      </c>
      <c r="K499">
        <f t="shared" si="31"/>
        <v>0.35948646717097865</v>
      </c>
      <c r="L499" t="str">
        <f t="shared" si="32"/>
        <v>NO</v>
      </c>
      <c r="M499" t="str">
        <f t="shared" si="33"/>
        <v>NO</v>
      </c>
    </row>
    <row r="500" spans="1:13" x14ac:dyDescent="0.25">
      <c r="A500">
        <v>499</v>
      </c>
      <c r="B500" t="s">
        <v>9</v>
      </c>
      <c r="C500">
        <v>447826</v>
      </c>
      <c r="D500" t="s">
        <v>18</v>
      </c>
      <c r="E500" t="s">
        <v>16</v>
      </c>
      <c r="F500" t="s">
        <v>12</v>
      </c>
      <c r="G500" t="s">
        <v>13</v>
      </c>
      <c r="H500" t="s">
        <v>12</v>
      </c>
      <c r="I500">
        <v>56</v>
      </c>
      <c r="J500">
        <f t="shared" si="30"/>
        <v>-0.25857912094740176</v>
      </c>
      <c r="K500">
        <f t="shared" si="31"/>
        <v>0.99466443786521619</v>
      </c>
      <c r="L500" t="str">
        <f t="shared" si="32"/>
        <v>NO</v>
      </c>
      <c r="M500" t="str">
        <f t="shared" si="33"/>
        <v>NO</v>
      </c>
    </row>
    <row r="501" spans="1:13" x14ac:dyDescent="0.25">
      <c r="A501">
        <v>500</v>
      </c>
      <c r="B501" t="s">
        <v>15</v>
      </c>
      <c r="C501">
        <v>600000</v>
      </c>
      <c r="D501" t="s">
        <v>10</v>
      </c>
      <c r="E501" t="s">
        <v>16</v>
      </c>
      <c r="F501" t="s">
        <v>12</v>
      </c>
      <c r="G501" t="s">
        <v>13</v>
      </c>
      <c r="H501" t="s">
        <v>13</v>
      </c>
      <c r="I501">
        <v>37</v>
      </c>
      <c r="J501">
        <f t="shared" si="30"/>
        <v>-7.0942195835459007E-2</v>
      </c>
      <c r="K501">
        <f t="shared" si="31"/>
        <v>-0.3462668336003964</v>
      </c>
      <c r="L501" t="str">
        <f t="shared" si="32"/>
        <v>NO</v>
      </c>
      <c r="M501" t="str">
        <f t="shared" si="33"/>
        <v>NO</v>
      </c>
    </row>
    <row r="502" spans="1:13" x14ac:dyDescent="0.25">
      <c r="A502">
        <v>501</v>
      </c>
      <c r="B502" t="s">
        <v>9</v>
      </c>
      <c r="C502">
        <v>461711</v>
      </c>
      <c r="D502" t="s">
        <v>18</v>
      </c>
      <c r="E502" t="s">
        <v>16</v>
      </c>
      <c r="F502" t="s">
        <v>12</v>
      </c>
      <c r="G502" t="s">
        <v>12</v>
      </c>
      <c r="H502" t="s">
        <v>12</v>
      </c>
      <c r="I502">
        <v>40</v>
      </c>
      <c r="J502">
        <f t="shared" si="30"/>
        <v>-0.24145833352524473</v>
      </c>
      <c r="K502">
        <f t="shared" si="31"/>
        <v>-0.13454084336898386</v>
      </c>
      <c r="L502" t="str">
        <f t="shared" si="32"/>
        <v>NO</v>
      </c>
      <c r="M502" t="str">
        <f t="shared" si="33"/>
        <v>NO</v>
      </c>
    </row>
    <row r="503" spans="1:13" x14ac:dyDescent="0.25">
      <c r="A503">
        <v>502</v>
      </c>
      <c r="B503" t="s">
        <v>9</v>
      </c>
      <c r="C503">
        <v>482134</v>
      </c>
      <c r="D503" t="s">
        <v>18</v>
      </c>
      <c r="E503" t="s">
        <v>16</v>
      </c>
      <c r="F503" t="s">
        <v>12</v>
      </c>
      <c r="G503" t="s">
        <v>13</v>
      </c>
      <c r="H503" t="s">
        <v>13</v>
      </c>
      <c r="I503">
        <v>69</v>
      </c>
      <c r="J503">
        <f t="shared" si="30"/>
        <v>-0.2162759178592229</v>
      </c>
      <c r="K503">
        <f t="shared" si="31"/>
        <v>1.9121437288680037</v>
      </c>
      <c r="L503" t="str">
        <f t="shared" si="32"/>
        <v>NO</v>
      </c>
      <c r="M503" t="str">
        <f t="shared" si="33"/>
        <v>NO</v>
      </c>
    </row>
    <row r="504" spans="1:13" x14ac:dyDescent="0.25">
      <c r="A504">
        <v>503</v>
      </c>
      <c r="B504" t="s">
        <v>15</v>
      </c>
      <c r="C504">
        <v>355157</v>
      </c>
      <c r="D504" t="s">
        <v>10</v>
      </c>
      <c r="E504" t="s">
        <v>16</v>
      </c>
      <c r="F504" t="s">
        <v>12</v>
      </c>
      <c r="G504" t="s">
        <v>13</v>
      </c>
      <c r="H504" t="s">
        <v>13</v>
      </c>
      <c r="I504">
        <v>40</v>
      </c>
      <c r="J504">
        <f t="shared" si="30"/>
        <v>-0.37284388505427041</v>
      </c>
      <c r="K504">
        <f t="shared" si="31"/>
        <v>-0.13454084336898386</v>
      </c>
      <c r="L504" t="str">
        <f t="shared" si="32"/>
        <v>NO</v>
      </c>
      <c r="M504" t="str">
        <f t="shared" si="33"/>
        <v>NO</v>
      </c>
    </row>
    <row r="505" spans="1:13" x14ac:dyDescent="0.25">
      <c r="A505">
        <v>504</v>
      </c>
      <c r="B505" t="s">
        <v>9</v>
      </c>
      <c r="C505">
        <v>2029285.16</v>
      </c>
      <c r="D505" t="s">
        <v>10</v>
      </c>
      <c r="E505" t="s">
        <v>16</v>
      </c>
      <c r="F505" t="s">
        <v>12</v>
      </c>
      <c r="G505" t="s">
        <v>13</v>
      </c>
      <c r="H505" t="s">
        <v>13</v>
      </c>
      <c r="I505">
        <v>38</v>
      </c>
      <c r="J505">
        <f t="shared" si="30"/>
        <v>1.6914263594402854</v>
      </c>
      <c r="K505">
        <f t="shared" si="31"/>
        <v>-0.27569150352325889</v>
      </c>
      <c r="L505" t="str">
        <f t="shared" si="32"/>
        <v>NO</v>
      </c>
      <c r="M505" t="str">
        <f t="shared" si="33"/>
        <v>NO</v>
      </c>
    </row>
    <row r="506" spans="1:13" x14ac:dyDescent="0.25">
      <c r="A506">
        <v>505</v>
      </c>
      <c r="B506" t="s">
        <v>9</v>
      </c>
      <c r="C506">
        <v>278030</v>
      </c>
      <c r="D506" t="s">
        <v>19</v>
      </c>
      <c r="E506" t="s">
        <v>16</v>
      </c>
      <c r="F506" t="s">
        <v>12</v>
      </c>
      <c r="G506" t="s">
        <v>13</v>
      </c>
      <c r="H506" t="s">
        <v>13</v>
      </c>
      <c r="I506">
        <v>54</v>
      </c>
      <c r="J506">
        <f t="shared" si="30"/>
        <v>-0.46794471123422759</v>
      </c>
      <c r="K506">
        <f t="shared" si="31"/>
        <v>0.85351377771094117</v>
      </c>
      <c r="L506" t="str">
        <f t="shared" si="32"/>
        <v>NO</v>
      </c>
      <c r="M506" t="str">
        <f t="shared" si="33"/>
        <v>NO</v>
      </c>
    </row>
    <row r="507" spans="1:13" x14ac:dyDescent="0.25">
      <c r="A507">
        <v>506</v>
      </c>
      <c r="B507" t="s">
        <v>9</v>
      </c>
      <c r="C507">
        <v>104180.5</v>
      </c>
      <c r="D507" t="s">
        <v>10</v>
      </c>
      <c r="E507" t="s">
        <v>16</v>
      </c>
      <c r="F507" t="s">
        <v>12</v>
      </c>
      <c r="G507" t="s">
        <v>13</v>
      </c>
      <c r="H507" t="s">
        <v>13</v>
      </c>
      <c r="I507">
        <v>28</v>
      </c>
      <c r="J507">
        <f t="shared" si="30"/>
        <v>-0.68230843704973287</v>
      </c>
      <c r="K507">
        <f t="shared" si="31"/>
        <v>-0.98144480429463388</v>
      </c>
      <c r="L507" t="str">
        <f t="shared" si="32"/>
        <v>NO</v>
      </c>
      <c r="M507" t="str">
        <f t="shared" si="33"/>
        <v>NO</v>
      </c>
    </row>
    <row r="508" spans="1:13" x14ac:dyDescent="0.25">
      <c r="A508">
        <v>507</v>
      </c>
      <c r="B508" t="s">
        <v>15</v>
      </c>
      <c r="C508">
        <v>450000</v>
      </c>
      <c r="D508" t="s">
        <v>10</v>
      </c>
      <c r="E508" t="s">
        <v>16</v>
      </c>
      <c r="F508" t="s">
        <v>12</v>
      </c>
      <c r="G508" t="s">
        <v>13</v>
      </c>
      <c r="H508" t="s">
        <v>13</v>
      </c>
      <c r="I508">
        <v>54</v>
      </c>
      <c r="J508">
        <f t="shared" si="30"/>
        <v>-0.25589848775649293</v>
      </c>
      <c r="K508">
        <f t="shared" si="31"/>
        <v>0.85351377771094117</v>
      </c>
      <c r="L508" t="str">
        <f t="shared" si="32"/>
        <v>NO</v>
      </c>
      <c r="M508" t="str">
        <f t="shared" si="33"/>
        <v>NO</v>
      </c>
    </row>
    <row r="509" spans="1:13" x14ac:dyDescent="0.25">
      <c r="A509">
        <v>508</v>
      </c>
      <c r="B509" t="s">
        <v>15</v>
      </c>
      <c r="C509">
        <v>300018</v>
      </c>
      <c r="D509" t="s">
        <v>17</v>
      </c>
      <c r="E509" t="s">
        <v>16</v>
      </c>
      <c r="F509" t="s">
        <v>12</v>
      </c>
      <c r="G509" t="s">
        <v>13</v>
      </c>
      <c r="H509" t="s">
        <v>13</v>
      </c>
      <c r="I509">
        <v>55</v>
      </c>
      <c r="J509">
        <f t="shared" si="30"/>
        <v>-0.44083258492249633</v>
      </c>
      <c r="K509">
        <f t="shared" si="31"/>
        <v>0.92408910778807873</v>
      </c>
      <c r="L509" t="str">
        <f t="shared" si="32"/>
        <v>NO</v>
      </c>
      <c r="M509" t="str">
        <f t="shared" si="33"/>
        <v>NO</v>
      </c>
    </row>
    <row r="510" spans="1:13" x14ac:dyDescent="0.25">
      <c r="A510">
        <v>509</v>
      </c>
      <c r="B510" t="s">
        <v>9</v>
      </c>
      <c r="C510">
        <v>562770.44999999995</v>
      </c>
      <c r="D510" t="s">
        <v>10</v>
      </c>
      <c r="E510" t="s">
        <v>16</v>
      </c>
      <c r="F510" t="s">
        <v>12</v>
      </c>
      <c r="G510" t="s">
        <v>13</v>
      </c>
      <c r="H510" t="s">
        <v>13</v>
      </c>
      <c r="I510">
        <v>36</v>
      </c>
      <c r="J510">
        <f t="shared" si="30"/>
        <v>-0.11684779262138392</v>
      </c>
      <c r="K510">
        <f t="shared" si="31"/>
        <v>-0.41684216367753391</v>
      </c>
      <c r="L510" t="str">
        <f t="shared" si="32"/>
        <v>NO</v>
      </c>
      <c r="M510" t="str">
        <f t="shared" si="33"/>
        <v>NO</v>
      </c>
    </row>
    <row r="511" spans="1:13" x14ac:dyDescent="0.25">
      <c r="A511">
        <v>510</v>
      </c>
      <c r="B511" t="s">
        <v>15</v>
      </c>
      <c r="C511">
        <v>571789</v>
      </c>
      <c r="D511" t="s">
        <v>18</v>
      </c>
      <c r="E511" t="s">
        <v>16</v>
      </c>
      <c r="F511" t="s">
        <v>12</v>
      </c>
      <c r="G511" t="s">
        <v>13</v>
      </c>
      <c r="H511" t="s">
        <v>13</v>
      </c>
      <c r="I511">
        <v>30</v>
      </c>
      <c r="J511">
        <f t="shared" si="30"/>
        <v>-0.10572754217802094</v>
      </c>
      <c r="K511">
        <f t="shared" si="31"/>
        <v>-0.84029414414035897</v>
      </c>
      <c r="L511" t="str">
        <f t="shared" si="32"/>
        <v>NO</v>
      </c>
      <c r="M511" t="str">
        <f t="shared" si="33"/>
        <v>NO</v>
      </c>
    </row>
    <row r="512" spans="1:13" x14ac:dyDescent="0.25">
      <c r="A512">
        <v>511</v>
      </c>
      <c r="B512" t="s">
        <v>9</v>
      </c>
      <c r="C512">
        <v>896977</v>
      </c>
      <c r="D512" t="s">
        <v>10</v>
      </c>
      <c r="E512" t="s">
        <v>16</v>
      </c>
      <c r="F512" t="s">
        <v>12</v>
      </c>
      <c r="G512" t="s">
        <v>13</v>
      </c>
      <c r="H512" t="s">
        <v>13</v>
      </c>
      <c r="I512">
        <v>53</v>
      </c>
      <c r="J512">
        <f t="shared" si="30"/>
        <v>0.29524290220342692</v>
      </c>
      <c r="K512">
        <f t="shared" si="31"/>
        <v>0.78293844763380371</v>
      </c>
      <c r="L512" t="str">
        <f t="shared" si="32"/>
        <v>NO</v>
      </c>
      <c r="M512" t="str">
        <f t="shared" si="33"/>
        <v>NO</v>
      </c>
    </row>
    <row r="513" spans="1:13" x14ac:dyDescent="0.25">
      <c r="A513">
        <v>512</v>
      </c>
      <c r="B513" t="s">
        <v>15</v>
      </c>
      <c r="C513">
        <v>220000</v>
      </c>
      <c r="D513" t="s">
        <v>10</v>
      </c>
      <c r="E513" t="s">
        <v>16</v>
      </c>
      <c r="F513" t="s">
        <v>12</v>
      </c>
      <c r="G513" t="s">
        <v>13</v>
      </c>
      <c r="H513" t="s">
        <v>13</v>
      </c>
      <c r="I513">
        <v>19</v>
      </c>
      <c r="J513">
        <f t="shared" si="30"/>
        <v>-0.53949813536874491</v>
      </c>
      <c r="K513">
        <f t="shared" si="31"/>
        <v>-1.6166227749888715</v>
      </c>
      <c r="L513" t="str">
        <f t="shared" si="32"/>
        <v>NO</v>
      </c>
      <c r="M513" t="str">
        <f t="shared" si="33"/>
        <v>NO</v>
      </c>
    </row>
    <row r="514" spans="1:13" x14ac:dyDescent="0.25">
      <c r="A514">
        <v>513</v>
      </c>
      <c r="B514" t="s">
        <v>9</v>
      </c>
      <c r="C514">
        <v>447772</v>
      </c>
      <c r="D514" t="s">
        <v>10</v>
      </c>
      <c r="E514" t="s">
        <v>11</v>
      </c>
      <c r="F514" t="s">
        <v>12</v>
      </c>
      <c r="G514" t="s">
        <v>13</v>
      </c>
      <c r="H514" t="s">
        <v>13</v>
      </c>
      <c r="I514">
        <v>41</v>
      </c>
      <c r="J514">
        <f t="shared" ref="J514:J577" si="34">(C514-$Q$13)/$Q$14</f>
        <v>-0.25864570521249336</v>
      </c>
      <c r="K514">
        <f t="shared" si="31"/>
        <v>-6.3965513291846368E-2</v>
      </c>
      <c r="L514" t="str">
        <f t="shared" si="32"/>
        <v>NO</v>
      </c>
      <c r="M514" t="str">
        <f t="shared" si="33"/>
        <v>NO</v>
      </c>
    </row>
    <row r="515" spans="1:13" x14ac:dyDescent="0.25">
      <c r="A515">
        <v>514</v>
      </c>
      <c r="B515" t="s">
        <v>9</v>
      </c>
      <c r="C515">
        <v>297046</v>
      </c>
      <c r="D515" t="s">
        <v>17</v>
      </c>
      <c r="E515" t="s">
        <v>16</v>
      </c>
      <c r="F515" t="s">
        <v>12</v>
      </c>
      <c r="G515" t="s">
        <v>13</v>
      </c>
      <c r="H515" t="s">
        <v>13</v>
      </c>
      <c r="I515">
        <v>39</v>
      </c>
      <c r="J515">
        <f t="shared" si="34"/>
        <v>-0.44449718558642509</v>
      </c>
      <c r="K515">
        <f t="shared" ref="K515:K578" si="35">(I515-$R$13)/$R$14</f>
        <v>-0.20511617344612137</v>
      </c>
      <c r="L515" t="str">
        <f t="shared" ref="L515:L578" si="36">IF(ABS(J515)&gt; 1.96, "SI", "NO")</f>
        <v>NO</v>
      </c>
      <c r="M515" t="str">
        <f t="shared" ref="M515:M578" si="37">IF(ABS(K515)&gt; 1.96, "SI", "NO")</f>
        <v>NO</v>
      </c>
    </row>
    <row r="516" spans="1:13" x14ac:dyDescent="0.25">
      <c r="A516">
        <v>515</v>
      </c>
      <c r="B516" t="s">
        <v>9</v>
      </c>
      <c r="C516">
        <v>319574.40000000002</v>
      </c>
      <c r="D516" t="s">
        <v>10</v>
      </c>
      <c r="E516" t="s">
        <v>16</v>
      </c>
      <c r="F516" t="s">
        <v>12</v>
      </c>
      <c r="G516" t="s">
        <v>13</v>
      </c>
      <c r="H516" t="s">
        <v>12</v>
      </c>
      <c r="I516">
        <v>52</v>
      </c>
      <c r="J516">
        <f t="shared" si="34"/>
        <v>-0.41671872340699956</v>
      </c>
      <c r="K516">
        <f t="shared" si="35"/>
        <v>0.71236311755666615</v>
      </c>
      <c r="L516" t="str">
        <f t="shared" si="36"/>
        <v>NO</v>
      </c>
      <c r="M516" t="str">
        <f t="shared" si="37"/>
        <v>NO</v>
      </c>
    </row>
    <row r="517" spans="1:13" x14ac:dyDescent="0.25">
      <c r="A517">
        <v>516</v>
      </c>
      <c r="B517" t="s">
        <v>9</v>
      </c>
      <c r="C517">
        <v>343390.86</v>
      </c>
      <c r="D517" t="s">
        <v>10</v>
      </c>
      <c r="E517" t="s">
        <v>16</v>
      </c>
      <c r="F517" t="s">
        <v>12</v>
      </c>
      <c r="G517" t="s">
        <v>12</v>
      </c>
      <c r="H517" t="s">
        <v>13</v>
      </c>
      <c r="I517">
        <v>64</v>
      </c>
      <c r="J517">
        <f t="shared" si="34"/>
        <v>-0.38735202921842876</v>
      </c>
      <c r="K517">
        <f t="shared" si="35"/>
        <v>1.5592670784823162</v>
      </c>
      <c r="L517" t="str">
        <f t="shared" si="36"/>
        <v>NO</v>
      </c>
      <c r="M517" t="str">
        <f t="shared" si="37"/>
        <v>NO</v>
      </c>
    </row>
    <row r="518" spans="1:13" x14ac:dyDescent="0.25">
      <c r="A518">
        <v>517</v>
      </c>
      <c r="B518" t="s">
        <v>15</v>
      </c>
      <c r="C518">
        <v>184342.85</v>
      </c>
      <c r="D518" t="s">
        <v>10</v>
      </c>
      <c r="E518" t="s">
        <v>16</v>
      </c>
      <c r="F518" t="s">
        <v>12</v>
      </c>
      <c r="G518" t="s">
        <v>13</v>
      </c>
      <c r="H518" t="s">
        <v>13</v>
      </c>
      <c r="I518">
        <v>28</v>
      </c>
      <c r="J518">
        <f t="shared" si="34"/>
        <v>-0.58346489699855897</v>
      </c>
      <c r="K518">
        <f t="shared" si="35"/>
        <v>-0.98144480429463388</v>
      </c>
      <c r="L518" t="str">
        <f t="shared" si="36"/>
        <v>NO</v>
      </c>
      <c r="M518" t="str">
        <f t="shared" si="37"/>
        <v>NO</v>
      </c>
    </row>
    <row r="519" spans="1:13" x14ac:dyDescent="0.25">
      <c r="A519">
        <v>518</v>
      </c>
      <c r="B519" t="s">
        <v>9</v>
      </c>
      <c r="C519">
        <v>699800</v>
      </c>
      <c r="D519" t="s">
        <v>10</v>
      </c>
      <c r="E519" t="s">
        <v>16</v>
      </c>
      <c r="F519" t="s">
        <v>12</v>
      </c>
      <c r="G519" t="s">
        <v>13</v>
      </c>
      <c r="H519" t="s">
        <v>13</v>
      </c>
      <c r="I519">
        <v>26</v>
      </c>
      <c r="J519">
        <f t="shared" si="34"/>
        <v>5.2115390389335554E-2</v>
      </c>
      <c r="K519">
        <f t="shared" si="35"/>
        <v>-1.1225954644489089</v>
      </c>
      <c r="L519" t="str">
        <f t="shared" si="36"/>
        <v>NO</v>
      </c>
      <c r="M519" t="str">
        <f t="shared" si="37"/>
        <v>NO</v>
      </c>
    </row>
    <row r="520" spans="1:13" x14ac:dyDescent="0.25">
      <c r="A520">
        <v>519</v>
      </c>
      <c r="B520" t="s">
        <v>15</v>
      </c>
      <c r="C520">
        <v>177298.8</v>
      </c>
      <c r="D520" t="s">
        <v>10</v>
      </c>
      <c r="E520" t="s">
        <v>16</v>
      </c>
      <c r="F520" t="s">
        <v>12</v>
      </c>
      <c r="G520" t="s">
        <v>13</v>
      </c>
      <c r="H520" t="s">
        <v>13</v>
      </c>
      <c r="I520">
        <v>33</v>
      </c>
      <c r="J520">
        <f t="shared" si="34"/>
        <v>-0.59215050611926801</v>
      </c>
      <c r="K520">
        <f t="shared" si="35"/>
        <v>-0.62856815390894638</v>
      </c>
      <c r="L520" t="str">
        <f t="shared" si="36"/>
        <v>NO</v>
      </c>
      <c r="M520" t="str">
        <f t="shared" si="37"/>
        <v>NO</v>
      </c>
    </row>
    <row r="521" spans="1:13" x14ac:dyDescent="0.25">
      <c r="A521">
        <v>520</v>
      </c>
      <c r="B521" t="s">
        <v>9</v>
      </c>
      <c r="C521">
        <v>1599143.96</v>
      </c>
      <c r="D521" t="s">
        <v>10</v>
      </c>
      <c r="E521" t="s">
        <v>11</v>
      </c>
      <c r="F521" t="s">
        <v>12</v>
      </c>
      <c r="G521" t="s">
        <v>13</v>
      </c>
      <c r="H521" t="s">
        <v>13</v>
      </c>
      <c r="I521">
        <v>31</v>
      </c>
      <c r="J521">
        <f t="shared" si="34"/>
        <v>1.1610442170771933</v>
      </c>
      <c r="K521">
        <f t="shared" si="35"/>
        <v>-0.7697188140632214</v>
      </c>
      <c r="L521" t="str">
        <f t="shared" si="36"/>
        <v>NO</v>
      </c>
      <c r="M521" t="str">
        <f t="shared" si="37"/>
        <v>NO</v>
      </c>
    </row>
    <row r="522" spans="1:13" x14ac:dyDescent="0.25">
      <c r="A522">
        <v>521</v>
      </c>
      <c r="B522" t="s">
        <v>9</v>
      </c>
      <c r="C522">
        <v>556296.12</v>
      </c>
      <c r="D522" t="s">
        <v>14</v>
      </c>
      <c r="E522" t="s">
        <v>11</v>
      </c>
      <c r="F522" t="s">
        <v>12</v>
      </c>
      <c r="G522" t="s">
        <v>13</v>
      </c>
      <c r="H522" t="s">
        <v>13</v>
      </c>
      <c r="I522">
        <v>63</v>
      </c>
      <c r="J522">
        <f t="shared" si="34"/>
        <v>-0.12483091308453792</v>
      </c>
      <c r="K522">
        <f t="shared" si="35"/>
        <v>1.4886917484051787</v>
      </c>
      <c r="L522" t="str">
        <f t="shared" si="36"/>
        <v>NO</v>
      </c>
      <c r="M522" t="str">
        <f t="shared" si="37"/>
        <v>NO</v>
      </c>
    </row>
    <row r="523" spans="1:13" x14ac:dyDescent="0.25">
      <c r="A523">
        <v>522</v>
      </c>
      <c r="B523" t="s">
        <v>15</v>
      </c>
      <c r="C523">
        <v>206538</v>
      </c>
      <c r="D523" t="s">
        <v>10</v>
      </c>
      <c r="E523" t="s">
        <v>16</v>
      </c>
      <c r="F523" t="s">
        <v>12</v>
      </c>
      <c r="G523" t="s">
        <v>13</v>
      </c>
      <c r="H523" t="s">
        <v>12</v>
      </c>
      <c r="I523">
        <v>56</v>
      </c>
      <c r="J523">
        <f t="shared" si="34"/>
        <v>-0.55609734604768468</v>
      </c>
      <c r="K523">
        <f t="shared" si="35"/>
        <v>0.99466443786521619</v>
      </c>
      <c r="L523" t="str">
        <f t="shared" si="36"/>
        <v>NO</v>
      </c>
      <c r="M523" t="str">
        <f t="shared" si="37"/>
        <v>NO</v>
      </c>
    </row>
    <row r="524" spans="1:13" x14ac:dyDescent="0.25">
      <c r="A524">
        <v>523</v>
      </c>
      <c r="B524" t="s">
        <v>9</v>
      </c>
      <c r="C524">
        <v>436481</v>
      </c>
      <c r="D524" t="s">
        <v>18</v>
      </c>
      <c r="E524" t="s">
        <v>16</v>
      </c>
      <c r="F524" t="s">
        <v>12</v>
      </c>
      <c r="G524" t="s">
        <v>13</v>
      </c>
      <c r="H524" t="s">
        <v>12</v>
      </c>
      <c r="I524">
        <v>51</v>
      </c>
      <c r="J524">
        <f t="shared" si="34"/>
        <v>-0.27256798182636266</v>
      </c>
      <c r="K524">
        <f t="shared" si="35"/>
        <v>0.64178778747952869</v>
      </c>
      <c r="L524" t="str">
        <f t="shared" si="36"/>
        <v>NO</v>
      </c>
      <c r="M524" t="str">
        <f t="shared" si="37"/>
        <v>NO</v>
      </c>
    </row>
    <row r="525" spans="1:13" x14ac:dyDescent="0.25">
      <c r="A525">
        <v>524</v>
      </c>
      <c r="B525" t="s">
        <v>9</v>
      </c>
      <c r="C525">
        <v>318445</v>
      </c>
      <c r="D525" t="s">
        <v>18</v>
      </c>
      <c r="E525" t="s">
        <v>16</v>
      </c>
      <c r="F525" t="s">
        <v>12</v>
      </c>
      <c r="G525" t="s">
        <v>13</v>
      </c>
      <c r="H525" t="s">
        <v>13</v>
      </c>
      <c r="I525">
        <v>47</v>
      </c>
      <c r="J525">
        <f t="shared" si="34"/>
        <v>-0.41811132098097037</v>
      </c>
      <c r="K525">
        <f t="shared" si="35"/>
        <v>0.35948646717097865</v>
      </c>
      <c r="L525" t="str">
        <f t="shared" si="36"/>
        <v>NO</v>
      </c>
      <c r="M525" t="str">
        <f t="shared" si="37"/>
        <v>NO</v>
      </c>
    </row>
    <row r="526" spans="1:13" x14ac:dyDescent="0.25">
      <c r="A526">
        <v>525</v>
      </c>
      <c r="B526" t="s">
        <v>15</v>
      </c>
      <c r="C526">
        <v>280000</v>
      </c>
      <c r="D526" t="s">
        <v>10</v>
      </c>
      <c r="E526" t="s">
        <v>16</v>
      </c>
      <c r="F526" t="s">
        <v>12</v>
      </c>
      <c r="G526" t="s">
        <v>13</v>
      </c>
      <c r="H526" t="s">
        <v>13</v>
      </c>
      <c r="I526">
        <v>27</v>
      </c>
      <c r="J526">
        <f t="shared" si="34"/>
        <v>-0.46551561860033136</v>
      </c>
      <c r="K526">
        <f t="shared" si="35"/>
        <v>-1.0520201343717714</v>
      </c>
      <c r="L526" t="str">
        <f t="shared" si="36"/>
        <v>NO</v>
      </c>
      <c r="M526" t="str">
        <f t="shared" si="37"/>
        <v>NO</v>
      </c>
    </row>
    <row r="527" spans="1:13" x14ac:dyDescent="0.25">
      <c r="A527">
        <v>526</v>
      </c>
      <c r="B527" t="s">
        <v>15</v>
      </c>
      <c r="C527">
        <v>250070.75</v>
      </c>
      <c r="D527" t="s">
        <v>10</v>
      </c>
      <c r="E527" t="s">
        <v>16</v>
      </c>
      <c r="F527" t="s">
        <v>12</v>
      </c>
      <c r="G527" t="s">
        <v>13</v>
      </c>
      <c r="H527" t="s">
        <v>13</v>
      </c>
      <c r="I527">
        <v>54</v>
      </c>
      <c r="J527">
        <f t="shared" si="34"/>
        <v>-0.50241963926684874</v>
      </c>
      <c r="K527">
        <f t="shared" si="35"/>
        <v>0.85351377771094117</v>
      </c>
      <c r="L527" t="str">
        <f t="shared" si="36"/>
        <v>NO</v>
      </c>
      <c r="M527" t="str">
        <f t="shared" si="37"/>
        <v>NO</v>
      </c>
    </row>
    <row r="528" spans="1:13" x14ac:dyDescent="0.25">
      <c r="A528">
        <v>527</v>
      </c>
      <c r="B528" t="s">
        <v>9</v>
      </c>
      <c r="C528">
        <v>1214203</v>
      </c>
      <c r="D528" t="s">
        <v>10</v>
      </c>
      <c r="E528" t="s">
        <v>11</v>
      </c>
      <c r="F528" t="s">
        <v>12</v>
      </c>
      <c r="G528" t="s">
        <v>13</v>
      </c>
      <c r="H528" t="s">
        <v>13</v>
      </c>
      <c r="I528">
        <v>36</v>
      </c>
      <c r="J528">
        <f t="shared" si="34"/>
        <v>0.68639586660970631</v>
      </c>
      <c r="K528">
        <f t="shared" si="35"/>
        <v>-0.41684216367753391</v>
      </c>
      <c r="L528" t="str">
        <f t="shared" si="36"/>
        <v>NO</v>
      </c>
      <c r="M528" t="str">
        <f t="shared" si="37"/>
        <v>NO</v>
      </c>
    </row>
    <row r="529" spans="1:13" x14ac:dyDescent="0.25">
      <c r="A529">
        <v>528</v>
      </c>
      <c r="B529" t="s">
        <v>9</v>
      </c>
      <c r="C529">
        <v>430371</v>
      </c>
      <c r="D529" t="s">
        <v>18</v>
      </c>
      <c r="E529" t="s">
        <v>16</v>
      </c>
      <c r="F529" t="s">
        <v>12</v>
      </c>
      <c r="G529" t="s">
        <v>13</v>
      </c>
      <c r="H529" t="s">
        <v>12</v>
      </c>
      <c r="I529">
        <v>34</v>
      </c>
      <c r="J529">
        <f t="shared" si="34"/>
        <v>-0.28010186811727944</v>
      </c>
      <c r="K529">
        <f t="shared" si="35"/>
        <v>-0.55799282383180893</v>
      </c>
      <c r="L529" t="str">
        <f t="shared" si="36"/>
        <v>NO</v>
      </c>
      <c r="M529" t="str">
        <f t="shared" si="37"/>
        <v>NO</v>
      </c>
    </row>
    <row r="530" spans="1:13" x14ac:dyDescent="0.25">
      <c r="A530">
        <v>529</v>
      </c>
      <c r="B530" t="s">
        <v>9</v>
      </c>
      <c r="C530">
        <v>558244.5</v>
      </c>
      <c r="D530" t="s">
        <v>10</v>
      </c>
      <c r="E530" t="s">
        <v>16</v>
      </c>
      <c r="F530" t="s">
        <v>12</v>
      </c>
      <c r="G530" t="s">
        <v>13</v>
      </c>
      <c r="H530" t="s">
        <v>13</v>
      </c>
      <c r="I530">
        <v>51</v>
      </c>
      <c r="J530">
        <f t="shared" si="34"/>
        <v>-0.12242847881751723</v>
      </c>
      <c r="K530">
        <f t="shared" si="35"/>
        <v>0.64178778747952869</v>
      </c>
      <c r="L530" t="str">
        <f t="shared" si="36"/>
        <v>NO</v>
      </c>
      <c r="M530" t="str">
        <f t="shared" si="37"/>
        <v>NO</v>
      </c>
    </row>
    <row r="531" spans="1:13" x14ac:dyDescent="0.25">
      <c r="A531">
        <v>530</v>
      </c>
      <c r="B531" t="s">
        <v>15</v>
      </c>
      <c r="C531">
        <v>304913</v>
      </c>
      <c r="D531" t="s">
        <v>10</v>
      </c>
      <c r="E531" t="s">
        <v>11</v>
      </c>
      <c r="F531" t="s">
        <v>12</v>
      </c>
      <c r="G531" t="s">
        <v>13</v>
      </c>
      <c r="H531" t="s">
        <v>13</v>
      </c>
      <c r="I531">
        <v>45</v>
      </c>
      <c r="J531">
        <f t="shared" si="34"/>
        <v>-0.43479684459613993</v>
      </c>
      <c r="K531">
        <f t="shared" si="35"/>
        <v>0.21833580701670366</v>
      </c>
      <c r="L531" t="str">
        <f t="shared" si="36"/>
        <v>NO</v>
      </c>
      <c r="M531" t="str">
        <f t="shared" si="37"/>
        <v>NO</v>
      </c>
    </row>
    <row r="532" spans="1:13" x14ac:dyDescent="0.25">
      <c r="A532">
        <v>531</v>
      </c>
      <c r="B532" t="s">
        <v>9</v>
      </c>
      <c r="C532">
        <v>1736277</v>
      </c>
      <c r="D532" t="s">
        <v>10</v>
      </c>
      <c r="E532" t="s">
        <v>11</v>
      </c>
      <c r="F532" t="s">
        <v>12</v>
      </c>
      <c r="G532" t="s">
        <v>13</v>
      </c>
      <c r="H532" t="s">
        <v>13</v>
      </c>
      <c r="I532">
        <v>42</v>
      </c>
      <c r="J532">
        <f t="shared" si="34"/>
        <v>1.3301350075989187</v>
      </c>
      <c r="K532">
        <f t="shared" si="35"/>
        <v>6.6098167852911317E-3</v>
      </c>
      <c r="L532" t="str">
        <f t="shared" si="36"/>
        <v>NO</v>
      </c>
      <c r="M532" t="str">
        <f t="shared" si="37"/>
        <v>NO</v>
      </c>
    </row>
    <row r="533" spans="1:13" x14ac:dyDescent="0.25">
      <c r="A533">
        <v>532</v>
      </c>
      <c r="B533" t="s">
        <v>15</v>
      </c>
      <c r="C533">
        <v>934810.14</v>
      </c>
      <c r="D533" t="s">
        <v>10</v>
      </c>
      <c r="E533" t="s">
        <v>11</v>
      </c>
      <c r="F533" t="s">
        <v>12</v>
      </c>
      <c r="G533" t="s">
        <v>13</v>
      </c>
      <c r="H533" t="s">
        <v>13</v>
      </c>
      <c r="I533">
        <v>44</v>
      </c>
      <c r="J533">
        <f t="shared" si="34"/>
        <v>0.3418927507776226</v>
      </c>
      <c r="K533">
        <f t="shared" si="35"/>
        <v>0.14776047693956615</v>
      </c>
      <c r="L533" t="str">
        <f t="shared" si="36"/>
        <v>NO</v>
      </c>
      <c r="M533" t="str">
        <f t="shared" si="37"/>
        <v>NO</v>
      </c>
    </row>
    <row r="534" spans="1:13" x14ac:dyDescent="0.25">
      <c r="A534">
        <v>533</v>
      </c>
      <c r="B534" t="s">
        <v>15</v>
      </c>
      <c r="C534">
        <v>319303</v>
      </c>
      <c r="D534" t="s">
        <v>17</v>
      </c>
      <c r="E534" t="s">
        <v>16</v>
      </c>
      <c r="F534" t="s">
        <v>12</v>
      </c>
      <c r="G534" t="s">
        <v>12</v>
      </c>
      <c r="H534" t="s">
        <v>12</v>
      </c>
      <c r="I534">
        <v>42</v>
      </c>
      <c r="J534">
        <f t="shared" si="34"/>
        <v>-0.41705337099118206</v>
      </c>
      <c r="K534">
        <f t="shared" si="35"/>
        <v>6.6098167852911317E-3</v>
      </c>
      <c r="L534" t="str">
        <f t="shared" si="36"/>
        <v>NO</v>
      </c>
      <c r="M534" t="str">
        <f t="shared" si="37"/>
        <v>NO</v>
      </c>
    </row>
    <row r="535" spans="1:13" x14ac:dyDescent="0.25">
      <c r="A535">
        <v>534</v>
      </c>
      <c r="B535" t="s">
        <v>15</v>
      </c>
      <c r="C535">
        <v>629752</v>
      </c>
      <c r="D535" t="s">
        <v>10</v>
      </c>
      <c r="E535" t="s">
        <v>11</v>
      </c>
      <c r="F535" t="s">
        <v>12</v>
      </c>
      <c r="G535" t="s">
        <v>13</v>
      </c>
      <c r="H535" t="s">
        <v>13</v>
      </c>
      <c r="I535">
        <v>35</v>
      </c>
      <c r="J535">
        <f t="shared" si="34"/>
        <v>-3.4256731853895009E-2</v>
      </c>
      <c r="K535">
        <f t="shared" si="35"/>
        <v>-0.48741749375467142</v>
      </c>
      <c r="L535" t="str">
        <f t="shared" si="36"/>
        <v>NO</v>
      </c>
      <c r="M535" t="str">
        <f t="shared" si="37"/>
        <v>NO</v>
      </c>
    </row>
    <row r="536" spans="1:13" x14ac:dyDescent="0.25">
      <c r="A536">
        <v>535</v>
      </c>
      <c r="B536" t="s">
        <v>9</v>
      </c>
      <c r="C536">
        <v>10700</v>
      </c>
      <c r="D536" t="s">
        <v>10</v>
      </c>
      <c r="E536" t="s">
        <v>16</v>
      </c>
      <c r="F536" t="s">
        <v>12</v>
      </c>
      <c r="G536" t="s">
        <v>13</v>
      </c>
      <c r="H536" t="s">
        <v>13</v>
      </c>
      <c r="I536">
        <v>22</v>
      </c>
      <c r="J536">
        <f t="shared" si="34"/>
        <v>-0.79757381469589428</v>
      </c>
      <c r="K536">
        <f t="shared" si="35"/>
        <v>-1.4048967847574589</v>
      </c>
      <c r="L536" t="str">
        <f t="shared" si="36"/>
        <v>NO</v>
      </c>
      <c r="M536" t="str">
        <f t="shared" si="37"/>
        <v>NO</v>
      </c>
    </row>
    <row r="537" spans="1:13" x14ac:dyDescent="0.25">
      <c r="A537">
        <v>536</v>
      </c>
      <c r="B537" t="s">
        <v>9</v>
      </c>
      <c r="C537">
        <v>278030</v>
      </c>
      <c r="D537" t="s">
        <v>19</v>
      </c>
      <c r="E537" t="s">
        <v>16</v>
      </c>
      <c r="F537" t="s">
        <v>12</v>
      </c>
      <c r="G537" t="s">
        <v>13</v>
      </c>
      <c r="H537" t="s">
        <v>13</v>
      </c>
      <c r="I537">
        <v>56</v>
      </c>
      <c r="J537">
        <f t="shared" si="34"/>
        <v>-0.46794471123422759</v>
      </c>
      <c r="K537">
        <f t="shared" si="35"/>
        <v>0.99466443786521619</v>
      </c>
      <c r="L537" t="str">
        <f t="shared" si="36"/>
        <v>NO</v>
      </c>
      <c r="M537" t="str">
        <f t="shared" si="37"/>
        <v>NO</v>
      </c>
    </row>
    <row r="538" spans="1:13" x14ac:dyDescent="0.25">
      <c r="A538">
        <v>537</v>
      </c>
      <c r="B538" t="s">
        <v>9</v>
      </c>
      <c r="C538">
        <v>1555300.2</v>
      </c>
      <c r="D538" t="s">
        <v>10</v>
      </c>
      <c r="E538" t="s">
        <v>11</v>
      </c>
      <c r="F538" t="s">
        <v>12</v>
      </c>
      <c r="G538" t="s">
        <v>13</v>
      </c>
      <c r="H538" t="s">
        <v>13</v>
      </c>
      <c r="I538">
        <v>51</v>
      </c>
      <c r="J538">
        <f t="shared" si="34"/>
        <v>1.1069830219206882</v>
      </c>
      <c r="K538">
        <f t="shared" si="35"/>
        <v>0.64178778747952869</v>
      </c>
      <c r="L538" t="str">
        <f t="shared" si="36"/>
        <v>NO</v>
      </c>
      <c r="M538" t="str">
        <f t="shared" si="37"/>
        <v>NO</v>
      </c>
    </row>
    <row r="539" spans="1:13" x14ac:dyDescent="0.25">
      <c r="A539">
        <v>538</v>
      </c>
      <c r="B539" t="s">
        <v>9</v>
      </c>
      <c r="C539">
        <v>812000</v>
      </c>
      <c r="D539" t="s">
        <v>10</v>
      </c>
      <c r="E539" t="s">
        <v>16</v>
      </c>
      <c r="F539" t="s">
        <v>12</v>
      </c>
      <c r="G539" t="s">
        <v>13</v>
      </c>
      <c r="H539" t="s">
        <v>12</v>
      </c>
      <c r="I539">
        <v>30</v>
      </c>
      <c r="J539">
        <f t="shared" si="34"/>
        <v>0.19046269674626892</v>
      </c>
      <c r="K539">
        <f t="shared" si="35"/>
        <v>-0.84029414414035897</v>
      </c>
      <c r="L539" t="str">
        <f t="shared" si="36"/>
        <v>NO</v>
      </c>
      <c r="M539" t="str">
        <f t="shared" si="37"/>
        <v>NO</v>
      </c>
    </row>
    <row r="540" spans="1:13" x14ac:dyDescent="0.25">
      <c r="A540">
        <v>539</v>
      </c>
      <c r="B540" t="s">
        <v>9</v>
      </c>
      <c r="C540">
        <v>563607</v>
      </c>
      <c r="D540" t="s">
        <v>18</v>
      </c>
      <c r="E540" t="s">
        <v>16</v>
      </c>
      <c r="F540" t="s">
        <v>12</v>
      </c>
      <c r="G540" t="s">
        <v>12</v>
      </c>
      <c r="H540" t="s">
        <v>12</v>
      </c>
      <c r="I540">
        <v>53</v>
      </c>
      <c r="J540">
        <f t="shared" si="34"/>
        <v>-0.11581629138134027</v>
      </c>
      <c r="K540">
        <f t="shared" si="35"/>
        <v>0.78293844763380371</v>
      </c>
      <c r="L540" t="str">
        <f t="shared" si="36"/>
        <v>NO</v>
      </c>
      <c r="M540" t="str">
        <f t="shared" si="37"/>
        <v>NO</v>
      </c>
    </row>
    <row r="541" spans="1:13" x14ac:dyDescent="0.25">
      <c r="A541">
        <v>540</v>
      </c>
      <c r="B541" t="s">
        <v>9</v>
      </c>
      <c r="C541">
        <v>175000</v>
      </c>
      <c r="D541" t="s">
        <v>10</v>
      </c>
      <c r="E541" t="s">
        <v>16</v>
      </c>
      <c r="F541" t="s">
        <v>12</v>
      </c>
      <c r="G541" t="s">
        <v>13</v>
      </c>
      <c r="H541" t="s">
        <v>13</v>
      </c>
      <c r="I541">
        <v>29</v>
      </c>
      <c r="J541">
        <f t="shared" si="34"/>
        <v>-0.59498502294505518</v>
      </c>
      <c r="K541">
        <f t="shared" si="35"/>
        <v>-0.91086947421749642</v>
      </c>
      <c r="L541" t="str">
        <f t="shared" si="36"/>
        <v>NO</v>
      </c>
      <c r="M541" t="str">
        <f t="shared" si="37"/>
        <v>NO</v>
      </c>
    </row>
    <row r="542" spans="1:13" x14ac:dyDescent="0.25">
      <c r="A542">
        <v>541</v>
      </c>
      <c r="B542" t="s">
        <v>9</v>
      </c>
      <c r="C542">
        <v>403293</v>
      </c>
      <c r="D542" t="s">
        <v>17</v>
      </c>
      <c r="E542" t="s">
        <v>16</v>
      </c>
      <c r="F542" t="s">
        <v>12</v>
      </c>
      <c r="G542" t="s">
        <v>12</v>
      </c>
      <c r="H542" t="s">
        <v>13</v>
      </c>
      <c r="I542">
        <v>29</v>
      </c>
      <c r="J542">
        <f t="shared" si="34"/>
        <v>-0.3134901779348645</v>
      </c>
      <c r="K542">
        <f t="shared" si="35"/>
        <v>-0.91086947421749642</v>
      </c>
      <c r="L542" t="str">
        <f t="shared" si="36"/>
        <v>NO</v>
      </c>
      <c r="M542" t="str">
        <f t="shared" si="37"/>
        <v>NO</v>
      </c>
    </row>
    <row r="543" spans="1:13" x14ac:dyDescent="0.25">
      <c r="A543">
        <v>542</v>
      </c>
      <c r="B543" t="s">
        <v>9</v>
      </c>
      <c r="C543">
        <v>1523795.76</v>
      </c>
      <c r="D543" t="s">
        <v>10</v>
      </c>
      <c r="E543" t="s">
        <v>11</v>
      </c>
      <c r="F543" t="s">
        <v>12</v>
      </c>
      <c r="G543" t="s">
        <v>13</v>
      </c>
      <c r="H543" t="s">
        <v>13</v>
      </c>
      <c r="I543">
        <v>61</v>
      </c>
      <c r="J543">
        <f t="shared" si="34"/>
        <v>1.0681367259110304</v>
      </c>
      <c r="K543">
        <f t="shared" si="35"/>
        <v>1.3475410882509038</v>
      </c>
      <c r="L543" t="str">
        <f t="shared" si="36"/>
        <v>NO</v>
      </c>
      <c r="M543" t="str">
        <f t="shared" si="37"/>
        <v>NO</v>
      </c>
    </row>
    <row r="544" spans="1:13" x14ac:dyDescent="0.25">
      <c r="A544">
        <v>543</v>
      </c>
      <c r="B544" t="s">
        <v>9</v>
      </c>
      <c r="C544">
        <v>997036</v>
      </c>
      <c r="D544" t="s">
        <v>10</v>
      </c>
      <c r="E544" t="s">
        <v>11</v>
      </c>
      <c r="F544" t="s">
        <v>12</v>
      </c>
      <c r="G544" t="s">
        <v>13</v>
      </c>
      <c r="H544" t="s">
        <v>13</v>
      </c>
      <c r="I544">
        <v>63</v>
      </c>
      <c r="J544">
        <f t="shared" si="34"/>
        <v>0.41861984629227184</v>
      </c>
      <c r="K544">
        <f t="shared" si="35"/>
        <v>1.4886917484051787</v>
      </c>
      <c r="L544" t="str">
        <f t="shared" si="36"/>
        <v>NO</v>
      </c>
      <c r="M544" t="str">
        <f t="shared" si="37"/>
        <v>NO</v>
      </c>
    </row>
    <row r="545" spans="1:13" x14ac:dyDescent="0.25">
      <c r="A545">
        <v>544</v>
      </c>
      <c r="B545" t="s">
        <v>9</v>
      </c>
      <c r="C545">
        <v>532934.25</v>
      </c>
      <c r="D545" t="s">
        <v>10</v>
      </c>
      <c r="E545" t="s">
        <v>16</v>
      </c>
      <c r="F545" t="s">
        <v>12</v>
      </c>
      <c r="G545" t="s">
        <v>13</v>
      </c>
      <c r="H545" t="s">
        <v>13</v>
      </c>
      <c r="I545">
        <v>36</v>
      </c>
      <c r="J545">
        <f t="shared" si="34"/>
        <v>-0.15363707873481289</v>
      </c>
      <c r="K545">
        <f t="shared" si="35"/>
        <v>-0.41684216367753391</v>
      </c>
      <c r="L545" t="str">
        <f t="shared" si="36"/>
        <v>NO</v>
      </c>
      <c r="M545" t="str">
        <f t="shared" si="37"/>
        <v>NO</v>
      </c>
    </row>
    <row r="546" spans="1:13" x14ac:dyDescent="0.25">
      <c r="A546">
        <v>545</v>
      </c>
      <c r="B546" t="s">
        <v>9</v>
      </c>
      <c r="C546">
        <v>877312.5</v>
      </c>
      <c r="D546" t="s">
        <v>10</v>
      </c>
      <c r="E546" t="s">
        <v>16</v>
      </c>
      <c r="F546" t="s">
        <v>12</v>
      </c>
      <c r="G546" t="s">
        <v>13</v>
      </c>
      <c r="H546" t="s">
        <v>13</v>
      </c>
      <c r="I546">
        <v>29</v>
      </c>
      <c r="J546">
        <f t="shared" si="34"/>
        <v>0.27099574885355243</v>
      </c>
      <c r="K546">
        <f t="shared" si="35"/>
        <v>-0.91086947421749642</v>
      </c>
      <c r="L546" t="str">
        <f t="shared" si="36"/>
        <v>NO</v>
      </c>
      <c r="M546" t="str">
        <f t="shared" si="37"/>
        <v>NO</v>
      </c>
    </row>
    <row r="547" spans="1:13" x14ac:dyDescent="0.25">
      <c r="A547">
        <v>546</v>
      </c>
      <c r="B547" t="s">
        <v>9</v>
      </c>
      <c r="C547">
        <v>1738706</v>
      </c>
      <c r="D547" t="s">
        <v>14</v>
      </c>
      <c r="E547" t="s">
        <v>11</v>
      </c>
      <c r="F547" t="s">
        <v>12</v>
      </c>
      <c r="G547" t="s">
        <v>13</v>
      </c>
      <c r="H547" t="s">
        <v>13</v>
      </c>
      <c r="I547">
        <v>50</v>
      </c>
      <c r="J547">
        <f t="shared" si="34"/>
        <v>1.3331300664860932</v>
      </c>
      <c r="K547">
        <f t="shared" si="35"/>
        <v>0.57121245740239113</v>
      </c>
      <c r="L547" t="str">
        <f t="shared" si="36"/>
        <v>NO</v>
      </c>
      <c r="M547" t="str">
        <f t="shared" si="37"/>
        <v>NO</v>
      </c>
    </row>
    <row r="548" spans="1:13" x14ac:dyDescent="0.25">
      <c r="A548">
        <v>547</v>
      </c>
      <c r="B548" t="s">
        <v>9</v>
      </c>
      <c r="C548">
        <v>487592.14</v>
      </c>
      <c r="D548" t="s">
        <v>14</v>
      </c>
      <c r="E548" t="s">
        <v>11</v>
      </c>
      <c r="F548" t="s">
        <v>12</v>
      </c>
      <c r="G548" t="s">
        <v>13</v>
      </c>
      <c r="H548" t="s">
        <v>13</v>
      </c>
      <c r="I548">
        <v>69</v>
      </c>
      <c r="J548">
        <f t="shared" si="34"/>
        <v>-0.20954580229131708</v>
      </c>
      <c r="K548">
        <f t="shared" si="35"/>
        <v>1.9121437288680037</v>
      </c>
      <c r="L548" t="str">
        <f t="shared" si="36"/>
        <v>NO</v>
      </c>
      <c r="M548" t="str">
        <f t="shared" si="37"/>
        <v>NO</v>
      </c>
    </row>
    <row r="549" spans="1:13" x14ac:dyDescent="0.25">
      <c r="A549">
        <v>548</v>
      </c>
      <c r="B549" t="s">
        <v>15</v>
      </c>
      <c r="C549">
        <v>772981.75</v>
      </c>
      <c r="D549" t="s">
        <v>10</v>
      </c>
      <c r="E549" t="s">
        <v>16</v>
      </c>
      <c r="F549" t="s">
        <v>12</v>
      </c>
      <c r="G549" t="s">
        <v>13</v>
      </c>
      <c r="H549" t="s">
        <v>13</v>
      </c>
      <c r="I549">
        <v>37</v>
      </c>
      <c r="J549">
        <f t="shared" si="34"/>
        <v>0.14235155783128306</v>
      </c>
      <c r="K549">
        <f t="shared" si="35"/>
        <v>-0.3462668336003964</v>
      </c>
      <c r="L549" t="str">
        <f t="shared" si="36"/>
        <v>NO</v>
      </c>
      <c r="M549" t="str">
        <f t="shared" si="37"/>
        <v>NO</v>
      </c>
    </row>
    <row r="550" spans="1:13" x14ac:dyDescent="0.25">
      <c r="A550">
        <v>549</v>
      </c>
      <c r="B550" t="s">
        <v>15</v>
      </c>
      <c r="C550">
        <v>297046</v>
      </c>
      <c r="D550" t="s">
        <v>17</v>
      </c>
      <c r="E550" t="s">
        <v>16</v>
      </c>
      <c r="F550" t="s">
        <v>12</v>
      </c>
      <c r="G550" t="s">
        <v>13</v>
      </c>
      <c r="H550" t="s">
        <v>13</v>
      </c>
      <c r="I550">
        <v>43</v>
      </c>
      <c r="J550">
        <f t="shared" si="34"/>
        <v>-0.44449718558642509</v>
      </c>
      <c r="K550">
        <f t="shared" si="35"/>
        <v>7.7185146862428639E-2</v>
      </c>
      <c r="L550" t="str">
        <f t="shared" si="36"/>
        <v>NO</v>
      </c>
      <c r="M550" t="str">
        <f t="shared" si="37"/>
        <v>NO</v>
      </c>
    </row>
    <row r="551" spans="1:13" x14ac:dyDescent="0.25">
      <c r="A551">
        <v>550</v>
      </c>
      <c r="B551" t="s">
        <v>9</v>
      </c>
      <c r="C551">
        <v>1769790</v>
      </c>
      <c r="D551" t="s">
        <v>10</v>
      </c>
      <c r="E551" t="s">
        <v>16</v>
      </c>
      <c r="F551" t="s">
        <v>12</v>
      </c>
      <c r="G551" t="s">
        <v>13</v>
      </c>
      <c r="H551" t="s">
        <v>13</v>
      </c>
      <c r="I551">
        <v>25</v>
      </c>
      <c r="J551">
        <f t="shared" si="34"/>
        <v>1.371457942339916</v>
      </c>
      <c r="K551">
        <f t="shared" si="35"/>
        <v>-1.1931707945260464</v>
      </c>
      <c r="L551" t="str">
        <f t="shared" si="36"/>
        <v>NO</v>
      </c>
      <c r="M551" t="str">
        <f t="shared" si="37"/>
        <v>NO</v>
      </c>
    </row>
    <row r="552" spans="1:13" x14ac:dyDescent="0.25">
      <c r="A552">
        <v>551</v>
      </c>
      <c r="B552" t="s">
        <v>15</v>
      </c>
      <c r="C552">
        <v>561272.5</v>
      </c>
      <c r="D552" t="s">
        <v>10</v>
      </c>
      <c r="E552" t="s">
        <v>11</v>
      </c>
      <c r="F552" t="s">
        <v>12</v>
      </c>
      <c r="G552" t="s">
        <v>13</v>
      </c>
      <c r="H552" t="s">
        <v>13</v>
      </c>
      <c r="I552">
        <v>52</v>
      </c>
      <c r="J552">
        <f t="shared" si="34"/>
        <v>-0.11869482780460462</v>
      </c>
      <c r="K552">
        <f t="shared" si="35"/>
        <v>0.71236311755666615</v>
      </c>
      <c r="L552" t="str">
        <f t="shared" si="36"/>
        <v>NO</v>
      </c>
      <c r="M552" t="str">
        <f t="shared" si="37"/>
        <v>NO</v>
      </c>
    </row>
    <row r="553" spans="1:13" x14ac:dyDescent="0.25">
      <c r="A553">
        <v>552</v>
      </c>
      <c r="B553" t="s">
        <v>9</v>
      </c>
      <c r="C553">
        <v>1088603.02</v>
      </c>
      <c r="D553" t="s">
        <v>10</v>
      </c>
      <c r="E553" t="s">
        <v>16</v>
      </c>
      <c r="F553" t="s">
        <v>12</v>
      </c>
      <c r="G553" t="s">
        <v>13</v>
      </c>
      <c r="H553" t="s">
        <v>13</v>
      </c>
      <c r="I553">
        <v>38</v>
      </c>
      <c r="J553">
        <f t="shared" si="34"/>
        <v>0.5315258228353329</v>
      </c>
      <c r="K553">
        <f t="shared" si="35"/>
        <v>-0.27569150352325889</v>
      </c>
      <c r="L553" t="str">
        <f t="shared" si="36"/>
        <v>NO</v>
      </c>
      <c r="M553" t="str">
        <f t="shared" si="37"/>
        <v>NO</v>
      </c>
    </row>
    <row r="554" spans="1:13" x14ac:dyDescent="0.25">
      <c r="A554">
        <v>553</v>
      </c>
      <c r="B554" t="s">
        <v>9</v>
      </c>
      <c r="C554">
        <v>1024300.76</v>
      </c>
      <c r="D554" t="s">
        <v>10</v>
      </c>
      <c r="E554" t="s">
        <v>16</v>
      </c>
      <c r="F554" t="s">
        <v>12</v>
      </c>
      <c r="G554" t="s">
        <v>13</v>
      </c>
      <c r="H554" t="s">
        <v>13</v>
      </c>
      <c r="I554">
        <v>38</v>
      </c>
      <c r="J554">
        <f t="shared" si="34"/>
        <v>0.45223843902371802</v>
      </c>
      <c r="K554">
        <f t="shared" si="35"/>
        <v>-0.27569150352325889</v>
      </c>
      <c r="L554" t="str">
        <f t="shared" si="36"/>
        <v>NO</v>
      </c>
      <c r="M554" t="str">
        <f t="shared" si="37"/>
        <v>NO</v>
      </c>
    </row>
    <row r="555" spans="1:13" x14ac:dyDescent="0.25">
      <c r="A555">
        <v>554</v>
      </c>
      <c r="B555" t="s">
        <v>9</v>
      </c>
      <c r="C555">
        <v>278030</v>
      </c>
      <c r="D555" t="s">
        <v>19</v>
      </c>
      <c r="E555" t="s">
        <v>16</v>
      </c>
      <c r="F555" t="s">
        <v>12</v>
      </c>
      <c r="G555" t="s">
        <v>13</v>
      </c>
      <c r="H555" t="s">
        <v>13</v>
      </c>
      <c r="I555">
        <v>30</v>
      </c>
      <c r="J555">
        <f t="shared" si="34"/>
        <v>-0.46794471123422759</v>
      </c>
      <c r="K555">
        <f t="shared" si="35"/>
        <v>-0.84029414414035897</v>
      </c>
      <c r="L555" t="str">
        <f t="shared" si="36"/>
        <v>NO</v>
      </c>
      <c r="M555" t="str">
        <f t="shared" si="37"/>
        <v>NO</v>
      </c>
    </row>
    <row r="556" spans="1:13" x14ac:dyDescent="0.25">
      <c r="A556">
        <v>555</v>
      </c>
      <c r="B556" t="s">
        <v>15</v>
      </c>
      <c r="C556">
        <v>426667</v>
      </c>
      <c r="D556" t="s">
        <v>10</v>
      </c>
      <c r="E556" t="s">
        <v>16</v>
      </c>
      <c r="F556" t="s">
        <v>12</v>
      </c>
      <c r="G556" t="s">
        <v>13</v>
      </c>
      <c r="H556" t="s">
        <v>13</v>
      </c>
      <c r="I556">
        <v>25</v>
      </c>
      <c r="J556">
        <f t="shared" si="34"/>
        <v>-0.28466905548578281</v>
      </c>
      <c r="K556">
        <f t="shared" si="35"/>
        <v>-1.1931707945260464</v>
      </c>
      <c r="L556" t="str">
        <f t="shared" si="36"/>
        <v>NO</v>
      </c>
      <c r="M556" t="str">
        <f t="shared" si="37"/>
        <v>NO</v>
      </c>
    </row>
    <row r="557" spans="1:13" x14ac:dyDescent="0.25">
      <c r="A557">
        <v>556</v>
      </c>
      <c r="B557" t="s">
        <v>9</v>
      </c>
      <c r="C557">
        <v>523027</v>
      </c>
      <c r="D557" t="s">
        <v>18</v>
      </c>
      <c r="E557" t="s">
        <v>16</v>
      </c>
      <c r="F557" t="s">
        <v>12</v>
      </c>
      <c r="G557" t="s">
        <v>13</v>
      </c>
      <c r="H557" t="s">
        <v>12</v>
      </c>
      <c r="I557">
        <v>33</v>
      </c>
      <c r="J557">
        <f t="shared" si="34"/>
        <v>-0.16585313355571063</v>
      </c>
      <c r="K557">
        <f t="shared" si="35"/>
        <v>-0.62856815390894638</v>
      </c>
      <c r="L557" t="str">
        <f t="shared" si="36"/>
        <v>NO</v>
      </c>
      <c r="M557" t="str">
        <f t="shared" si="37"/>
        <v>NO</v>
      </c>
    </row>
    <row r="558" spans="1:13" x14ac:dyDescent="0.25">
      <c r="A558">
        <v>557</v>
      </c>
      <c r="B558" t="s">
        <v>9</v>
      </c>
      <c r="C558">
        <v>358433</v>
      </c>
      <c r="D558" t="s">
        <v>10</v>
      </c>
      <c r="E558" t="s">
        <v>16</v>
      </c>
      <c r="F558" t="s">
        <v>12</v>
      </c>
      <c r="G558" t="s">
        <v>13</v>
      </c>
      <c r="H558" t="s">
        <v>13</v>
      </c>
      <c r="I558">
        <v>42</v>
      </c>
      <c r="J558">
        <f t="shared" si="34"/>
        <v>-0.36880443963871501</v>
      </c>
      <c r="K558">
        <f t="shared" si="35"/>
        <v>6.6098167852911317E-3</v>
      </c>
      <c r="L558" t="str">
        <f t="shared" si="36"/>
        <v>NO</v>
      </c>
      <c r="M558" t="str">
        <f t="shared" si="37"/>
        <v>NO</v>
      </c>
    </row>
    <row r="559" spans="1:13" x14ac:dyDescent="0.25">
      <c r="A559">
        <v>558</v>
      </c>
      <c r="B559" t="s">
        <v>15</v>
      </c>
      <c r="C559">
        <v>290307.3</v>
      </c>
      <c r="D559" t="s">
        <v>10</v>
      </c>
      <c r="E559" t="s">
        <v>11</v>
      </c>
      <c r="F559" t="s">
        <v>12</v>
      </c>
      <c r="G559" t="s">
        <v>13</v>
      </c>
      <c r="H559" t="s">
        <v>13</v>
      </c>
      <c r="I559">
        <v>25</v>
      </c>
      <c r="J559">
        <f t="shared" si="34"/>
        <v>-0.45280628534888023</v>
      </c>
      <c r="K559">
        <f t="shared" si="35"/>
        <v>-1.1931707945260464</v>
      </c>
      <c r="L559" t="str">
        <f t="shared" si="36"/>
        <v>NO</v>
      </c>
      <c r="M559" t="str">
        <f t="shared" si="37"/>
        <v>NO</v>
      </c>
    </row>
    <row r="560" spans="1:13" x14ac:dyDescent="0.25">
      <c r="A560">
        <v>559</v>
      </c>
      <c r="B560" t="s">
        <v>9</v>
      </c>
      <c r="C560">
        <v>475208</v>
      </c>
      <c r="D560" t="s">
        <v>10</v>
      </c>
      <c r="E560" t="s">
        <v>11</v>
      </c>
      <c r="F560" t="s">
        <v>12</v>
      </c>
      <c r="G560" t="s">
        <v>13</v>
      </c>
      <c r="H560" t="s">
        <v>13</v>
      </c>
      <c r="I560">
        <v>41</v>
      </c>
      <c r="J560">
        <f t="shared" si="34"/>
        <v>-0.22481596637819012</v>
      </c>
      <c r="K560">
        <f t="shared" si="35"/>
        <v>-6.3965513291846368E-2</v>
      </c>
      <c r="L560" t="str">
        <f t="shared" si="36"/>
        <v>NO</v>
      </c>
      <c r="M560" t="str">
        <f t="shared" si="37"/>
        <v>NO</v>
      </c>
    </row>
    <row r="561" spans="1:13" x14ac:dyDescent="0.25">
      <c r="A561">
        <v>560</v>
      </c>
      <c r="B561" t="s">
        <v>9</v>
      </c>
      <c r="C561">
        <v>385702</v>
      </c>
      <c r="D561" t="s">
        <v>17</v>
      </c>
      <c r="E561" t="s">
        <v>16</v>
      </c>
      <c r="F561" t="s">
        <v>12</v>
      </c>
      <c r="G561" t="s">
        <v>13</v>
      </c>
      <c r="H561" t="s">
        <v>13</v>
      </c>
      <c r="I561">
        <v>32</v>
      </c>
      <c r="J561">
        <f t="shared" si="34"/>
        <v>-0.33518061880941719</v>
      </c>
      <c r="K561">
        <f t="shared" si="35"/>
        <v>-0.69914348398608395</v>
      </c>
      <c r="L561" t="str">
        <f t="shared" si="36"/>
        <v>NO</v>
      </c>
      <c r="M561" t="str">
        <f t="shared" si="37"/>
        <v>NO</v>
      </c>
    </row>
    <row r="562" spans="1:13" x14ac:dyDescent="0.25">
      <c r="A562">
        <v>561</v>
      </c>
      <c r="B562" t="s">
        <v>9</v>
      </c>
      <c r="C562">
        <v>297046</v>
      </c>
      <c r="D562" t="s">
        <v>18</v>
      </c>
      <c r="E562" t="s">
        <v>16</v>
      </c>
      <c r="F562" t="s">
        <v>12</v>
      </c>
      <c r="G562" t="s">
        <v>13</v>
      </c>
      <c r="H562" t="s">
        <v>13</v>
      </c>
      <c r="I562">
        <v>61</v>
      </c>
      <c r="J562">
        <f t="shared" si="34"/>
        <v>-0.44449718558642509</v>
      </c>
      <c r="K562">
        <f t="shared" si="35"/>
        <v>1.3475410882509038</v>
      </c>
      <c r="L562" t="str">
        <f t="shared" si="36"/>
        <v>NO</v>
      </c>
      <c r="M562" t="str">
        <f t="shared" si="37"/>
        <v>NO</v>
      </c>
    </row>
    <row r="563" spans="1:13" x14ac:dyDescent="0.25">
      <c r="A563">
        <v>562</v>
      </c>
      <c r="B563" t="s">
        <v>15</v>
      </c>
      <c r="C563">
        <v>344000</v>
      </c>
      <c r="D563" t="s">
        <v>10</v>
      </c>
      <c r="E563" t="s">
        <v>16</v>
      </c>
      <c r="F563" t="s">
        <v>12</v>
      </c>
      <c r="G563" t="s">
        <v>13</v>
      </c>
      <c r="H563" t="s">
        <v>13</v>
      </c>
      <c r="I563">
        <v>26</v>
      </c>
      <c r="J563">
        <f t="shared" si="34"/>
        <v>-0.3866009340473569</v>
      </c>
      <c r="K563">
        <f t="shared" si="35"/>
        <v>-1.1225954644489089</v>
      </c>
      <c r="L563" t="str">
        <f t="shared" si="36"/>
        <v>NO</v>
      </c>
      <c r="M563" t="str">
        <f t="shared" si="37"/>
        <v>NO</v>
      </c>
    </row>
    <row r="564" spans="1:13" x14ac:dyDescent="0.25">
      <c r="A564">
        <v>563</v>
      </c>
      <c r="B564" t="s">
        <v>15</v>
      </c>
      <c r="C564">
        <v>1302556.5</v>
      </c>
      <c r="D564" t="s">
        <v>10</v>
      </c>
      <c r="E564" t="s">
        <v>11</v>
      </c>
      <c r="F564" t="s">
        <v>12</v>
      </c>
      <c r="G564" t="s">
        <v>13</v>
      </c>
      <c r="H564" t="s">
        <v>13</v>
      </c>
      <c r="I564">
        <v>41</v>
      </c>
      <c r="J564">
        <f t="shared" si="34"/>
        <v>0.79533943819800679</v>
      </c>
      <c r="K564">
        <f t="shared" si="35"/>
        <v>-6.3965513291846368E-2</v>
      </c>
      <c r="L564" t="str">
        <f t="shared" si="36"/>
        <v>NO</v>
      </c>
      <c r="M564" t="str">
        <f t="shared" si="37"/>
        <v>NO</v>
      </c>
    </row>
    <row r="565" spans="1:13" x14ac:dyDescent="0.25">
      <c r="A565">
        <v>564</v>
      </c>
      <c r="B565" t="s">
        <v>15</v>
      </c>
      <c r="C565">
        <v>939461.54</v>
      </c>
      <c r="D565" t="s">
        <v>10</v>
      </c>
      <c r="E565" t="s">
        <v>16</v>
      </c>
      <c r="F565" t="s">
        <v>12</v>
      </c>
      <c r="G565" t="s">
        <v>13</v>
      </c>
      <c r="H565" t="s">
        <v>13</v>
      </c>
      <c r="I565">
        <v>25</v>
      </c>
      <c r="J565">
        <f t="shared" si="34"/>
        <v>0.34762812208589927</v>
      </c>
      <c r="K565">
        <f t="shared" si="35"/>
        <v>-1.1931707945260464</v>
      </c>
      <c r="L565" t="str">
        <f t="shared" si="36"/>
        <v>NO</v>
      </c>
      <c r="M565" t="str">
        <f t="shared" si="37"/>
        <v>NO</v>
      </c>
    </row>
    <row r="566" spans="1:13" x14ac:dyDescent="0.25">
      <c r="A566">
        <v>565</v>
      </c>
      <c r="B566" t="s">
        <v>9</v>
      </c>
      <c r="C566">
        <v>402139.4</v>
      </c>
      <c r="D566" t="s">
        <v>10</v>
      </c>
      <c r="E566" t="s">
        <v>16</v>
      </c>
      <c r="F566" t="s">
        <v>12</v>
      </c>
      <c r="G566" t="s">
        <v>13</v>
      </c>
      <c r="H566" t="s">
        <v>13</v>
      </c>
      <c r="I566">
        <v>39</v>
      </c>
      <c r="J566">
        <f t="shared" si="34"/>
        <v>-0.31491261512393182</v>
      </c>
      <c r="K566">
        <f t="shared" si="35"/>
        <v>-0.20511617344612137</v>
      </c>
      <c r="L566" t="str">
        <f t="shared" si="36"/>
        <v>NO</v>
      </c>
      <c r="M566" t="str">
        <f t="shared" si="37"/>
        <v>NO</v>
      </c>
    </row>
    <row r="567" spans="1:13" x14ac:dyDescent="0.25">
      <c r="A567">
        <v>566</v>
      </c>
      <c r="B567" t="s">
        <v>9</v>
      </c>
      <c r="C567">
        <v>387763</v>
      </c>
      <c r="D567" t="s">
        <v>18</v>
      </c>
      <c r="E567" t="s">
        <v>16</v>
      </c>
      <c r="F567" t="s">
        <v>12</v>
      </c>
      <c r="G567" t="s">
        <v>13</v>
      </c>
      <c r="H567" t="s">
        <v>13</v>
      </c>
      <c r="I567">
        <v>53</v>
      </c>
      <c r="J567">
        <f t="shared" si="34"/>
        <v>-0.33263931935842217</v>
      </c>
      <c r="K567">
        <f t="shared" si="35"/>
        <v>0.78293844763380371</v>
      </c>
      <c r="L567" t="str">
        <f t="shared" si="36"/>
        <v>NO</v>
      </c>
      <c r="M567" t="str">
        <f t="shared" si="37"/>
        <v>NO</v>
      </c>
    </row>
    <row r="568" spans="1:13" x14ac:dyDescent="0.25">
      <c r="A568">
        <v>567</v>
      </c>
      <c r="B568" t="s">
        <v>9</v>
      </c>
      <c r="C568">
        <v>370000</v>
      </c>
      <c r="D568" t="s">
        <v>10</v>
      </c>
      <c r="E568" t="s">
        <v>16</v>
      </c>
      <c r="F568" t="s">
        <v>12</v>
      </c>
      <c r="G568" t="s">
        <v>12</v>
      </c>
      <c r="H568" t="s">
        <v>13</v>
      </c>
      <c r="I568">
        <v>45</v>
      </c>
      <c r="J568">
        <f t="shared" si="34"/>
        <v>-0.354541843447711</v>
      </c>
      <c r="K568">
        <f t="shared" si="35"/>
        <v>0.21833580701670366</v>
      </c>
      <c r="L568" t="str">
        <f t="shared" si="36"/>
        <v>NO</v>
      </c>
      <c r="M568" t="str">
        <f t="shared" si="37"/>
        <v>NO</v>
      </c>
    </row>
    <row r="569" spans="1:13" x14ac:dyDescent="0.25">
      <c r="A569">
        <v>568</v>
      </c>
      <c r="B569" t="s">
        <v>15</v>
      </c>
      <c r="C569">
        <v>444333.33</v>
      </c>
      <c r="D569" t="s">
        <v>10</v>
      </c>
      <c r="E569" t="s">
        <v>16</v>
      </c>
      <c r="F569" t="s">
        <v>12</v>
      </c>
      <c r="G569" t="s">
        <v>13</v>
      </c>
      <c r="H569" t="s">
        <v>13</v>
      </c>
      <c r="I569">
        <v>23</v>
      </c>
      <c r="J569">
        <f t="shared" si="34"/>
        <v>-0.26288572956142736</v>
      </c>
      <c r="K569">
        <f t="shared" si="35"/>
        <v>-1.3343214546803215</v>
      </c>
      <c r="L569" t="str">
        <f t="shared" si="36"/>
        <v>NO</v>
      </c>
      <c r="M569" t="str">
        <f t="shared" si="37"/>
        <v>NO</v>
      </c>
    </row>
    <row r="570" spans="1:13" x14ac:dyDescent="0.25">
      <c r="A570">
        <v>569</v>
      </c>
      <c r="B570" t="s">
        <v>9</v>
      </c>
      <c r="C570">
        <v>179344</v>
      </c>
      <c r="D570" t="s">
        <v>10</v>
      </c>
      <c r="E570" t="s">
        <v>16</v>
      </c>
      <c r="F570" t="s">
        <v>12</v>
      </c>
      <c r="G570" t="s">
        <v>13</v>
      </c>
      <c r="H570" t="s">
        <v>13</v>
      </c>
      <c r="I570">
        <v>29</v>
      </c>
      <c r="J570">
        <f t="shared" si="34"/>
        <v>-0.58962868873102203</v>
      </c>
      <c r="K570">
        <f t="shared" si="35"/>
        <v>-0.91086947421749642</v>
      </c>
      <c r="L570" t="str">
        <f t="shared" si="36"/>
        <v>NO</v>
      </c>
      <c r="M570" t="str">
        <f t="shared" si="37"/>
        <v>NO</v>
      </c>
    </row>
    <row r="571" spans="1:13" x14ac:dyDescent="0.25">
      <c r="A571">
        <v>570</v>
      </c>
      <c r="B571" t="s">
        <v>15</v>
      </c>
      <c r="C571">
        <v>289448</v>
      </c>
      <c r="D571" t="s">
        <v>18</v>
      </c>
      <c r="E571" t="s">
        <v>16</v>
      </c>
      <c r="F571" t="s">
        <v>12</v>
      </c>
      <c r="G571" t="s">
        <v>13</v>
      </c>
      <c r="H571" t="s">
        <v>13</v>
      </c>
      <c r="I571">
        <v>52</v>
      </c>
      <c r="J571">
        <f t="shared" si="34"/>
        <v>-0.45386583829319854</v>
      </c>
      <c r="K571">
        <f t="shared" si="35"/>
        <v>0.71236311755666615</v>
      </c>
      <c r="L571" t="str">
        <f t="shared" si="36"/>
        <v>NO</v>
      </c>
      <c r="M571" t="str">
        <f t="shared" si="37"/>
        <v>NO</v>
      </c>
    </row>
    <row r="572" spans="1:13" x14ac:dyDescent="0.25">
      <c r="A572">
        <v>571</v>
      </c>
      <c r="B572" t="s">
        <v>9</v>
      </c>
      <c r="C572">
        <v>588210</v>
      </c>
      <c r="D572" t="s">
        <v>10</v>
      </c>
      <c r="E572" t="s">
        <v>11</v>
      </c>
      <c r="F572" t="s">
        <v>12</v>
      </c>
      <c r="G572" t="s">
        <v>13</v>
      </c>
      <c r="H572" t="s">
        <v>12</v>
      </c>
      <c r="I572">
        <v>35</v>
      </c>
      <c r="J572">
        <f t="shared" si="34"/>
        <v>-8.5479760380452283E-2</v>
      </c>
      <c r="K572">
        <f t="shared" si="35"/>
        <v>-0.48741749375467142</v>
      </c>
      <c r="L572" t="str">
        <f t="shared" si="36"/>
        <v>NO</v>
      </c>
      <c r="M572" t="str">
        <f t="shared" si="37"/>
        <v>NO</v>
      </c>
    </row>
    <row r="573" spans="1:13" x14ac:dyDescent="0.25">
      <c r="A573">
        <v>572</v>
      </c>
      <c r="B573" t="s">
        <v>9</v>
      </c>
      <c r="C573">
        <v>336000</v>
      </c>
      <c r="D573" t="s">
        <v>10</v>
      </c>
      <c r="E573" t="s">
        <v>16</v>
      </c>
      <c r="F573" t="s">
        <v>12</v>
      </c>
      <c r="G573" t="s">
        <v>13</v>
      </c>
      <c r="H573" t="s">
        <v>13</v>
      </c>
      <c r="I573">
        <v>53</v>
      </c>
      <c r="J573">
        <f t="shared" si="34"/>
        <v>-0.39646526961647871</v>
      </c>
      <c r="K573">
        <f t="shared" si="35"/>
        <v>0.78293844763380371</v>
      </c>
      <c r="L573" t="str">
        <f t="shared" si="36"/>
        <v>NO</v>
      </c>
      <c r="M573" t="str">
        <f t="shared" si="37"/>
        <v>NO</v>
      </c>
    </row>
    <row r="574" spans="1:13" x14ac:dyDescent="0.25">
      <c r="A574">
        <v>573</v>
      </c>
      <c r="B574" t="s">
        <v>9</v>
      </c>
      <c r="C574">
        <v>452192.8</v>
      </c>
      <c r="D574" t="s">
        <v>10</v>
      </c>
      <c r="E574" t="s">
        <v>16</v>
      </c>
      <c r="F574" t="s">
        <v>12</v>
      </c>
      <c r="G574" t="s">
        <v>13</v>
      </c>
      <c r="H574" t="s">
        <v>13</v>
      </c>
      <c r="I574">
        <v>49</v>
      </c>
      <c r="J574">
        <f t="shared" si="34"/>
        <v>-0.25319467337699664</v>
      </c>
      <c r="K574">
        <f t="shared" si="35"/>
        <v>0.50063712732525367</v>
      </c>
      <c r="L574" t="str">
        <f t="shared" si="36"/>
        <v>NO</v>
      </c>
      <c r="M574" t="str">
        <f t="shared" si="37"/>
        <v>NO</v>
      </c>
    </row>
    <row r="575" spans="1:13" x14ac:dyDescent="0.25">
      <c r="A575">
        <v>574</v>
      </c>
      <c r="B575" t="s">
        <v>9</v>
      </c>
      <c r="C575">
        <v>360000</v>
      </c>
      <c r="D575" t="s">
        <v>10</v>
      </c>
      <c r="E575" t="s">
        <v>16</v>
      </c>
      <c r="F575" t="s">
        <v>12</v>
      </c>
      <c r="G575" t="s">
        <v>13</v>
      </c>
      <c r="H575" t="s">
        <v>13</v>
      </c>
      <c r="I575">
        <v>36</v>
      </c>
      <c r="J575">
        <f t="shared" si="34"/>
        <v>-0.36687226290911329</v>
      </c>
      <c r="K575">
        <f t="shared" si="35"/>
        <v>-0.41684216367753391</v>
      </c>
      <c r="L575" t="str">
        <f t="shared" si="36"/>
        <v>NO</v>
      </c>
      <c r="M575" t="str">
        <f t="shared" si="37"/>
        <v>NO</v>
      </c>
    </row>
    <row r="576" spans="1:13" x14ac:dyDescent="0.25">
      <c r="A576">
        <v>575</v>
      </c>
      <c r="B576" t="s">
        <v>15</v>
      </c>
      <c r="C576">
        <v>3033354.29</v>
      </c>
      <c r="D576" t="s">
        <v>10</v>
      </c>
      <c r="E576" t="s">
        <v>11</v>
      </c>
      <c r="F576" t="s">
        <v>12</v>
      </c>
      <c r="G576" t="s">
        <v>13</v>
      </c>
      <c r="H576" t="s">
        <v>13</v>
      </c>
      <c r="I576">
        <v>27</v>
      </c>
      <c r="J576">
        <f t="shared" si="34"/>
        <v>2.9294857135548091</v>
      </c>
      <c r="K576">
        <f t="shared" si="35"/>
        <v>-1.0520201343717714</v>
      </c>
      <c r="L576" t="str">
        <f t="shared" si="36"/>
        <v>SI</v>
      </c>
      <c r="M576" t="str">
        <f t="shared" si="37"/>
        <v>NO</v>
      </c>
    </row>
    <row r="577" spans="1:13" x14ac:dyDescent="0.25">
      <c r="A577">
        <v>576</v>
      </c>
      <c r="B577" t="s">
        <v>15</v>
      </c>
      <c r="C577">
        <v>1176797.18</v>
      </c>
      <c r="D577" t="s">
        <v>10</v>
      </c>
      <c r="E577" t="s">
        <v>16</v>
      </c>
      <c r="F577" t="s">
        <v>12</v>
      </c>
      <c r="G577" t="s">
        <v>13</v>
      </c>
      <c r="H577" t="s">
        <v>13</v>
      </c>
      <c r="I577">
        <v>60</v>
      </c>
      <c r="J577">
        <f t="shared" si="34"/>
        <v>0.6402729215199352</v>
      </c>
      <c r="K577">
        <f t="shared" si="35"/>
        <v>1.2769657581737661</v>
      </c>
      <c r="L577" t="str">
        <f t="shared" si="36"/>
        <v>NO</v>
      </c>
      <c r="M577" t="str">
        <f t="shared" si="37"/>
        <v>NO</v>
      </c>
    </row>
    <row r="578" spans="1:13" x14ac:dyDescent="0.25">
      <c r="A578">
        <v>577</v>
      </c>
      <c r="B578" t="s">
        <v>9</v>
      </c>
      <c r="C578">
        <v>293293</v>
      </c>
      <c r="D578" t="s">
        <v>10</v>
      </c>
      <c r="E578" t="s">
        <v>16</v>
      </c>
      <c r="F578" t="s">
        <v>12</v>
      </c>
      <c r="G578" t="s">
        <v>13</v>
      </c>
      <c r="H578" t="s">
        <v>13</v>
      </c>
      <c r="I578">
        <v>51</v>
      </c>
      <c r="J578">
        <f t="shared" ref="J578:J641" si="38">(C578-$Q$13)/$Q$14</f>
        <v>-0.44912479201028938</v>
      </c>
      <c r="K578">
        <f t="shared" si="35"/>
        <v>0.64178778747952869</v>
      </c>
      <c r="L578" t="str">
        <f t="shared" si="36"/>
        <v>NO</v>
      </c>
      <c r="M578" t="str">
        <f t="shared" si="37"/>
        <v>NO</v>
      </c>
    </row>
    <row r="579" spans="1:13" x14ac:dyDescent="0.25">
      <c r="A579">
        <v>578</v>
      </c>
      <c r="B579" t="s">
        <v>9</v>
      </c>
      <c r="C579">
        <v>297046</v>
      </c>
      <c r="D579" t="s">
        <v>17</v>
      </c>
      <c r="E579" t="s">
        <v>16</v>
      </c>
      <c r="F579" t="s">
        <v>12</v>
      </c>
      <c r="G579" t="s">
        <v>13</v>
      </c>
      <c r="H579" t="s">
        <v>13</v>
      </c>
      <c r="I579">
        <v>30</v>
      </c>
      <c r="J579">
        <f t="shared" si="38"/>
        <v>-0.44449718558642509</v>
      </c>
      <c r="K579">
        <f t="shared" ref="K579:K642" si="39">(I579-$R$13)/$R$14</f>
        <v>-0.84029414414035897</v>
      </c>
      <c r="L579" t="str">
        <f t="shared" ref="L579:L642" si="40">IF(ABS(J579)&gt; 1.96, "SI", "NO")</f>
        <v>NO</v>
      </c>
      <c r="M579" t="str">
        <f t="shared" ref="M579:M642" si="41">IF(ABS(K579)&gt; 1.96, "SI", "NO")</f>
        <v>NO</v>
      </c>
    </row>
    <row r="580" spans="1:13" x14ac:dyDescent="0.25">
      <c r="A580">
        <v>579</v>
      </c>
      <c r="B580" t="s">
        <v>15</v>
      </c>
      <c r="C580">
        <v>962128.4</v>
      </c>
      <c r="D580" t="s">
        <v>10</v>
      </c>
      <c r="E580" t="s">
        <v>16</v>
      </c>
      <c r="F580" t="s">
        <v>12</v>
      </c>
      <c r="G580" t="s">
        <v>13</v>
      </c>
      <c r="H580" t="s">
        <v>13</v>
      </c>
      <c r="I580">
        <v>32</v>
      </c>
      <c r="J580">
        <f t="shared" si="38"/>
        <v>0.37557731125318727</v>
      </c>
      <c r="K580">
        <f t="shared" si="39"/>
        <v>-0.69914348398608395</v>
      </c>
      <c r="L580" t="str">
        <f t="shared" si="40"/>
        <v>NO</v>
      </c>
      <c r="M580" t="str">
        <f t="shared" si="41"/>
        <v>NO</v>
      </c>
    </row>
    <row r="581" spans="1:13" x14ac:dyDescent="0.25">
      <c r="A581">
        <v>580</v>
      </c>
      <c r="B581" t="s">
        <v>9</v>
      </c>
      <c r="C581">
        <v>800945.46</v>
      </c>
      <c r="D581" t="s">
        <v>10</v>
      </c>
      <c r="E581" t="s">
        <v>16</v>
      </c>
      <c r="F581" t="s">
        <v>12</v>
      </c>
      <c r="G581" t="s">
        <v>13</v>
      </c>
      <c r="H581" t="s">
        <v>13</v>
      </c>
      <c r="I581">
        <v>46</v>
      </c>
      <c r="J581">
        <f t="shared" si="38"/>
        <v>0.1768319852309839</v>
      </c>
      <c r="K581">
        <f t="shared" si="39"/>
        <v>0.28891113709384114</v>
      </c>
      <c r="L581" t="str">
        <f t="shared" si="40"/>
        <v>NO</v>
      </c>
      <c r="M581" t="str">
        <f t="shared" si="41"/>
        <v>NO</v>
      </c>
    </row>
    <row r="582" spans="1:13" x14ac:dyDescent="0.25">
      <c r="A582">
        <v>581</v>
      </c>
      <c r="B582" t="s">
        <v>9</v>
      </c>
      <c r="C582">
        <v>445567</v>
      </c>
      <c r="D582" t="s">
        <v>18</v>
      </c>
      <c r="E582" t="s">
        <v>16</v>
      </c>
      <c r="F582" t="s">
        <v>12</v>
      </c>
      <c r="G582" t="s">
        <v>13</v>
      </c>
      <c r="H582" t="s">
        <v>12</v>
      </c>
      <c r="I582">
        <v>56</v>
      </c>
      <c r="J582">
        <f t="shared" si="38"/>
        <v>-0.26136456270373254</v>
      </c>
      <c r="K582">
        <f t="shared" si="39"/>
        <v>0.99466443786521619</v>
      </c>
      <c r="L582" t="str">
        <f t="shared" si="40"/>
        <v>NO</v>
      </c>
      <c r="M582" t="str">
        <f t="shared" si="41"/>
        <v>NO</v>
      </c>
    </row>
    <row r="583" spans="1:13" x14ac:dyDescent="0.25">
      <c r="A583">
        <v>582</v>
      </c>
      <c r="B583" t="s">
        <v>9</v>
      </c>
      <c r="C583">
        <v>130000</v>
      </c>
      <c r="D583" t="s">
        <v>10</v>
      </c>
      <c r="E583" t="s">
        <v>16</v>
      </c>
      <c r="F583" t="s">
        <v>12</v>
      </c>
      <c r="G583" t="s">
        <v>13</v>
      </c>
      <c r="H583" t="s">
        <v>13</v>
      </c>
      <c r="I583">
        <v>26</v>
      </c>
      <c r="J583">
        <f t="shared" si="38"/>
        <v>-0.65047191052136533</v>
      </c>
      <c r="K583">
        <f t="shared" si="39"/>
        <v>-1.1225954644489089</v>
      </c>
      <c r="L583" t="str">
        <f t="shared" si="40"/>
        <v>NO</v>
      </c>
      <c r="M583" t="str">
        <f t="shared" si="41"/>
        <v>NO</v>
      </c>
    </row>
    <row r="584" spans="1:13" x14ac:dyDescent="0.25">
      <c r="A584">
        <v>583</v>
      </c>
      <c r="B584" t="s">
        <v>9</v>
      </c>
      <c r="C584">
        <v>753130.72</v>
      </c>
      <c r="D584" t="s">
        <v>10</v>
      </c>
      <c r="E584" t="s">
        <v>16</v>
      </c>
      <c r="F584" t="s">
        <v>12</v>
      </c>
      <c r="G584" t="s">
        <v>13</v>
      </c>
      <c r="H584" t="s">
        <v>13</v>
      </c>
      <c r="I584">
        <v>22</v>
      </c>
      <c r="J584">
        <f t="shared" si="38"/>
        <v>0.117874405167195</v>
      </c>
      <c r="K584">
        <f t="shared" si="39"/>
        <v>-1.4048967847574589</v>
      </c>
      <c r="L584" t="str">
        <f t="shared" si="40"/>
        <v>NO</v>
      </c>
      <c r="M584" t="str">
        <f t="shared" si="41"/>
        <v>NO</v>
      </c>
    </row>
    <row r="585" spans="1:13" x14ac:dyDescent="0.25">
      <c r="A585">
        <v>584</v>
      </c>
      <c r="B585" t="s">
        <v>9</v>
      </c>
      <c r="C585">
        <v>180000</v>
      </c>
      <c r="D585" t="s">
        <v>10</v>
      </c>
      <c r="E585" t="s">
        <v>16</v>
      </c>
      <c r="F585" t="s">
        <v>12</v>
      </c>
      <c r="G585" t="s">
        <v>13</v>
      </c>
      <c r="H585" t="s">
        <v>13</v>
      </c>
      <c r="I585">
        <v>28</v>
      </c>
      <c r="J585">
        <f t="shared" si="38"/>
        <v>-0.58881981321435395</v>
      </c>
      <c r="K585">
        <f t="shared" si="39"/>
        <v>-0.98144480429463388</v>
      </c>
      <c r="L585" t="str">
        <f t="shared" si="40"/>
        <v>NO</v>
      </c>
      <c r="M585" t="str">
        <f t="shared" si="41"/>
        <v>NO</v>
      </c>
    </row>
    <row r="586" spans="1:13" x14ac:dyDescent="0.25">
      <c r="A586">
        <v>585</v>
      </c>
      <c r="B586" t="s">
        <v>9</v>
      </c>
      <c r="C586">
        <v>377035</v>
      </c>
      <c r="D586" t="s">
        <v>18</v>
      </c>
      <c r="E586" t="s">
        <v>16</v>
      </c>
      <c r="F586" t="s">
        <v>12</v>
      </c>
      <c r="G586" t="s">
        <v>13</v>
      </c>
      <c r="H586" t="s">
        <v>12</v>
      </c>
      <c r="I586">
        <v>49</v>
      </c>
      <c r="J586">
        <f t="shared" si="38"/>
        <v>-0.34586739335661454</v>
      </c>
      <c r="K586">
        <f t="shared" si="39"/>
        <v>0.50063712732525367</v>
      </c>
      <c r="L586" t="str">
        <f t="shared" si="40"/>
        <v>NO</v>
      </c>
      <c r="M586" t="str">
        <f t="shared" si="41"/>
        <v>NO</v>
      </c>
    </row>
    <row r="587" spans="1:13" x14ac:dyDescent="0.25">
      <c r="A587">
        <v>586</v>
      </c>
      <c r="B587" t="s">
        <v>15</v>
      </c>
      <c r="C587">
        <v>308874</v>
      </c>
      <c r="D587" t="s">
        <v>10</v>
      </c>
      <c r="E587" t="s">
        <v>11</v>
      </c>
      <c r="F587" t="s">
        <v>12</v>
      </c>
      <c r="G587" t="s">
        <v>13</v>
      </c>
      <c r="H587" t="s">
        <v>12</v>
      </c>
      <c r="I587">
        <v>57</v>
      </c>
      <c r="J587">
        <f t="shared" si="38"/>
        <v>-0.42991276544747847</v>
      </c>
      <c r="K587">
        <f t="shared" si="39"/>
        <v>1.0652397679423538</v>
      </c>
      <c r="L587" t="str">
        <f t="shared" si="40"/>
        <v>NO</v>
      </c>
      <c r="M587" t="str">
        <f t="shared" si="41"/>
        <v>NO</v>
      </c>
    </row>
    <row r="588" spans="1:13" x14ac:dyDescent="0.25">
      <c r="A588">
        <v>587</v>
      </c>
      <c r="B588" t="s">
        <v>15</v>
      </c>
      <c r="C588">
        <v>1591051.5</v>
      </c>
      <c r="D588" t="s">
        <v>10</v>
      </c>
      <c r="E588" t="s">
        <v>11</v>
      </c>
      <c r="F588" t="s">
        <v>12</v>
      </c>
      <c r="G588" t="s">
        <v>13</v>
      </c>
      <c r="H588" t="s">
        <v>13</v>
      </c>
      <c r="I588">
        <v>62</v>
      </c>
      <c r="J588">
        <f t="shared" si="38"/>
        <v>1.1510658744497313</v>
      </c>
      <c r="K588">
        <f t="shared" si="39"/>
        <v>1.4181164183280413</v>
      </c>
      <c r="L588" t="str">
        <f t="shared" si="40"/>
        <v>NO</v>
      </c>
      <c r="M588" t="str">
        <f t="shared" si="41"/>
        <v>NO</v>
      </c>
    </row>
    <row r="589" spans="1:13" x14ac:dyDescent="0.25">
      <c r="A589">
        <v>588</v>
      </c>
      <c r="B589" t="s">
        <v>9</v>
      </c>
      <c r="C589">
        <v>415503</v>
      </c>
      <c r="D589" t="s">
        <v>10</v>
      </c>
      <c r="E589" t="s">
        <v>16</v>
      </c>
      <c r="F589" t="s">
        <v>12</v>
      </c>
      <c r="G589" t="s">
        <v>13</v>
      </c>
      <c r="H589" t="s">
        <v>13</v>
      </c>
      <c r="I589">
        <v>52</v>
      </c>
      <c r="J589">
        <f t="shared" si="38"/>
        <v>-0.2984347357724923</v>
      </c>
      <c r="K589">
        <f t="shared" si="39"/>
        <v>0.71236311755666615</v>
      </c>
      <c r="L589" t="str">
        <f t="shared" si="40"/>
        <v>NO</v>
      </c>
      <c r="M589" t="str">
        <f t="shared" si="41"/>
        <v>NO</v>
      </c>
    </row>
    <row r="590" spans="1:13" x14ac:dyDescent="0.25">
      <c r="A590">
        <v>589</v>
      </c>
      <c r="B590" t="s">
        <v>15</v>
      </c>
      <c r="C590">
        <v>397559.9</v>
      </c>
      <c r="D590" t="s">
        <v>10</v>
      </c>
      <c r="E590" t="s">
        <v>16</v>
      </c>
      <c r="F590" t="s">
        <v>12</v>
      </c>
      <c r="G590" t="s">
        <v>13</v>
      </c>
      <c r="H590" t="s">
        <v>13</v>
      </c>
      <c r="I590">
        <v>21</v>
      </c>
      <c r="J590">
        <f t="shared" si="38"/>
        <v>-0.32055933071628095</v>
      </c>
      <c r="K590">
        <f t="shared" si="39"/>
        <v>-1.4754721148345964</v>
      </c>
      <c r="L590" t="str">
        <f t="shared" si="40"/>
        <v>NO</v>
      </c>
      <c r="M590" t="str">
        <f t="shared" si="41"/>
        <v>NO</v>
      </c>
    </row>
    <row r="591" spans="1:13" x14ac:dyDescent="0.25">
      <c r="A591">
        <v>590</v>
      </c>
      <c r="B591" t="s">
        <v>15</v>
      </c>
      <c r="C591">
        <v>1422244</v>
      </c>
      <c r="D591" t="s">
        <v>14</v>
      </c>
      <c r="E591" t="s">
        <v>11</v>
      </c>
      <c r="F591" t="s">
        <v>12</v>
      </c>
      <c r="G591" t="s">
        <v>13</v>
      </c>
      <c r="H591" t="s">
        <v>13</v>
      </c>
      <c r="I591">
        <v>77</v>
      </c>
      <c r="J591">
        <f t="shared" si="38"/>
        <v>0.94291914612666505</v>
      </c>
      <c r="K591">
        <f t="shared" si="39"/>
        <v>2.4767463694851037</v>
      </c>
      <c r="L591" t="str">
        <f t="shared" si="40"/>
        <v>NO</v>
      </c>
      <c r="M591" t="str">
        <f t="shared" si="41"/>
        <v>SI</v>
      </c>
    </row>
    <row r="592" spans="1:13" x14ac:dyDescent="0.25">
      <c r="A592">
        <v>591</v>
      </c>
      <c r="B592" t="s">
        <v>15</v>
      </c>
      <c r="C592">
        <v>297046</v>
      </c>
      <c r="D592" t="s">
        <v>17</v>
      </c>
      <c r="E592" t="s">
        <v>16</v>
      </c>
      <c r="F592" t="s">
        <v>12</v>
      </c>
      <c r="G592" t="s">
        <v>13</v>
      </c>
      <c r="H592" t="s">
        <v>13</v>
      </c>
      <c r="I592">
        <v>26</v>
      </c>
      <c r="J592">
        <f t="shared" si="38"/>
        <v>-0.44449718558642509</v>
      </c>
      <c r="K592">
        <f t="shared" si="39"/>
        <v>-1.1225954644489089</v>
      </c>
      <c r="L592" t="str">
        <f t="shared" si="40"/>
        <v>NO</v>
      </c>
      <c r="M592" t="str">
        <f t="shared" si="41"/>
        <v>NO</v>
      </c>
    </row>
    <row r="593" spans="1:13" x14ac:dyDescent="0.25">
      <c r="A593">
        <v>592</v>
      </c>
      <c r="B593" t="s">
        <v>15</v>
      </c>
      <c r="C593">
        <v>1039384</v>
      </c>
      <c r="D593" t="s">
        <v>10</v>
      </c>
      <c r="E593" t="s">
        <v>11</v>
      </c>
      <c r="F593" t="s">
        <v>12</v>
      </c>
      <c r="G593" t="s">
        <v>13</v>
      </c>
      <c r="H593" t="s">
        <v>12</v>
      </c>
      <c r="I593">
        <v>43</v>
      </c>
      <c r="J593">
        <f t="shared" si="38"/>
        <v>0.47083670662741811</v>
      </c>
      <c r="K593">
        <f t="shared" si="39"/>
        <v>7.7185146862428639E-2</v>
      </c>
      <c r="L593" t="str">
        <f t="shared" si="40"/>
        <v>NO</v>
      </c>
      <c r="M593" t="str">
        <f t="shared" si="41"/>
        <v>NO</v>
      </c>
    </row>
    <row r="594" spans="1:13" x14ac:dyDescent="0.25">
      <c r="A594">
        <v>593</v>
      </c>
      <c r="B594" t="s">
        <v>9</v>
      </c>
      <c r="C594">
        <v>310363</v>
      </c>
      <c r="D594" t="s">
        <v>17</v>
      </c>
      <c r="E594" t="s">
        <v>16</v>
      </c>
      <c r="F594" t="s">
        <v>12</v>
      </c>
      <c r="G594" t="s">
        <v>13</v>
      </c>
      <c r="H594" t="s">
        <v>13</v>
      </c>
      <c r="I594">
        <v>60</v>
      </c>
      <c r="J594">
        <f t="shared" si="38"/>
        <v>-0.4280767659896757</v>
      </c>
      <c r="K594">
        <f t="shared" si="39"/>
        <v>1.2769657581737661</v>
      </c>
      <c r="L594" t="str">
        <f t="shared" si="40"/>
        <v>NO</v>
      </c>
      <c r="M594" t="str">
        <f t="shared" si="41"/>
        <v>NO</v>
      </c>
    </row>
    <row r="595" spans="1:13" x14ac:dyDescent="0.25">
      <c r="A595">
        <v>594</v>
      </c>
      <c r="B595" t="s">
        <v>9</v>
      </c>
      <c r="C595">
        <v>1150000</v>
      </c>
      <c r="D595" t="s">
        <v>10</v>
      </c>
      <c r="E595" t="s">
        <v>16</v>
      </c>
      <c r="F595" t="s">
        <v>12</v>
      </c>
      <c r="G595" t="s">
        <v>13</v>
      </c>
      <c r="H595" t="s">
        <v>13</v>
      </c>
      <c r="I595">
        <v>37</v>
      </c>
      <c r="J595">
        <f t="shared" si="38"/>
        <v>0.60723087454166536</v>
      </c>
      <c r="K595">
        <f t="shared" si="39"/>
        <v>-0.3462668336003964</v>
      </c>
      <c r="L595" t="str">
        <f t="shared" si="40"/>
        <v>NO</v>
      </c>
      <c r="M595" t="str">
        <f t="shared" si="41"/>
        <v>NO</v>
      </c>
    </row>
    <row r="596" spans="1:13" x14ac:dyDescent="0.25">
      <c r="A596">
        <v>595</v>
      </c>
      <c r="B596" t="s">
        <v>15</v>
      </c>
      <c r="C596">
        <v>360191</v>
      </c>
      <c r="D596" t="s">
        <v>10</v>
      </c>
      <c r="E596" t="s">
        <v>11</v>
      </c>
      <c r="F596" t="s">
        <v>12</v>
      </c>
      <c r="G596" t="s">
        <v>13</v>
      </c>
      <c r="H596" t="s">
        <v>12</v>
      </c>
      <c r="I596">
        <v>42</v>
      </c>
      <c r="J596">
        <f t="shared" si="38"/>
        <v>-0.36663675189740053</v>
      </c>
      <c r="K596">
        <f t="shared" si="39"/>
        <v>6.6098167852911317E-3</v>
      </c>
      <c r="L596" t="str">
        <f t="shared" si="40"/>
        <v>NO</v>
      </c>
      <c r="M596" t="str">
        <f t="shared" si="41"/>
        <v>NO</v>
      </c>
    </row>
    <row r="597" spans="1:13" x14ac:dyDescent="0.25">
      <c r="A597">
        <v>596</v>
      </c>
      <c r="B597" t="s">
        <v>9</v>
      </c>
      <c r="C597">
        <v>2183437.7799999998</v>
      </c>
      <c r="D597" t="s">
        <v>10</v>
      </c>
      <c r="E597" t="s">
        <v>11</v>
      </c>
      <c r="F597" t="s">
        <v>12</v>
      </c>
      <c r="G597" t="s">
        <v>13</v>
      </c>
      <c r="H597" t="s">
        <v>13</v>
      </c>
      <c r="I597">
        <v>43</v>
      </c>
      <c r="J597">
        <f t="shared" si="38"/>
        <v>1.8815030060077</v>
      </c>
      <c r="K597">
        <f t="shared" si="39"/>
        <v>7.7185146862428639E-2</v>
      </c>
      <c r="L597" t="str">
        <f t="shared" si="40"/>
        <v>NO</v>
      </c>
      <c r="M597" t="str">
        <f t="shared" si="41"/>
        <v>NO</v>
      </c>
    </row>
    <row r="598" spans="1:13" x14ac:dyDescent="0.25">
      <c r="A598">
        <v>597</v>
      </c>
      <c r="B598" t="s">
        <v>9</v>
      </c>
      <c r="C598">
        <v>278030</v>
      </c>
      <c r="D598" t="s">
        <v>19</v>
      </c>
      <c r="E598" t="s">
        <v>16</v>
      </c>
      <c r="F598" t="s">
        <v>12</v>
      </c>
      <c r="G598" t="s">
        <v>13</v>
      </c>
      <c r="H598" t="s">
        <v>13</v>
      </c>
      <c r="I598">
        <v>53</v>
      </c>
      <c r="J598">
        <f t="shared" si="38"/>
        <v>-0.46794471123422759</v>
      </c>
      <c r="K598">
        <f t="shared" si="39"/>
        <v>0.78293844763380371</v>
      </c>
      <c r="L598" t="str">
        <f t="shared" si="40"/>
        <v>NO</v>
      </c>
      <c r="M598" t="str">
        <f t="shared" si="41"/>
        <v>NO</v>
      </c>
    </row>
    <row r="599" spans="1:13" x14ac:dyDescent="0.25">
      <c r="A599">
        <v>598</v>
      </c>
      <c r="B599" t="s">
        <v>15</v>
      </c>
      <c r="C599">
        <v>518073.51</v>
      </c>
      <c r="D599" t="s">
        <v>10</v>
      </c>
      <c r="E599" t="s">
        <v>16</v>
      </c>
      <c r="F599" t="s">
        <v>12</v>
      </c>
      <c r="G599" t="s">
        <v>13</v>
      </c>
      <c r="H599" t="s">
        <v>13</v>
      </c>
      <c r="I599">
        <v>46</v>
      </c>
      <c r="J599">
        <f t="shared" si="38"/>
        <v>-0.17196099450549679</v>
      </c>
      <c r="K599">
        <f t="shared" si="39"/>
        <v>0.28891113709384114</v>
      </c>
      <c r="L599" t="str">
        <f t="shared" si="40"/>
        <v>NO</v>
      </c>
      <c r="M599" t="str">
        <f t="shared" si="41"/>
        <v>NO</v>
      </c>
    </row>
    <row r="600" spans="1:13" x14ac:dyDescent="0.25">
      <c r="A600">
        <v>599</v>
      </c>
      <c r="B600" t="s">
        <v>9</v>
      </c>
      <c r="C600">
        <v>390486.2</v>
      </c>
      <c r="D600" t="s">
        <v>10</v>
      </c>
      <c r="E600" t="s">
        <v>11</v>
      </c>
      <c r="F600" t="s">
        <v>12</v>
      </c>
      <c r="G600" t="s">
        <v>13</v>
      </c>
      <c r="H600" t="s">
        <v>13</v>
      </c>
      <c r="I600">
        <v>51</v>
      </c>
      <c r="J600">
        <f t="shared" si="38"/>
        <v>-0.32928149953069313</v>
      </c>
      <c r="K600">
        <f t="shared" si="39"/>
        <v>0.64178778747952869</v>
      </c>
      <c r="L600" t="str">
        <f t="shared" si="40"/>
        <v>NO</v>
      </c>
      <c r="M600" t="str">
        <f t="shared" si="41"/>
        <v>NO</v>
      </c>
    </row>
    <row r="601" spans="1:13" x14ac:dyDescent="0.25">
      <c r="A601">
        <v>600</v>
      </c>
      <c r="B601" t="s">
        <v>9</v>
      </c>
      <c r="C601">
        <v>2170393.56</v>
      </c>
      <c r="D601" t="s">
        <v>10</v>
      </c>
      <c r="E601" t="s">
        <v>11</v>
      </c>
      <c r="F601" t="s">
        <v>12</v>
      </c>
      <c r="G601" t="s">
        <v>13</v>
      </c>
      <c r="H601" t="s">
        <v>13</v>
      </c>
      <c r="I601">
        <v>41</v>
      </c>
      <c r="J601">
        <f t="shared" si="38"/>
        <v>1.8654189355930191</v>
      </c>
      <c r="K601">
        <f t="shared" si="39"/>
        <v>-6.3965513291846368E-2</v>
      </c>
      <c r="L601" t="str">
        <f t="shared" si="40"/>
        <v>NO</v>
      </c>
      <c r="M601" t="str">
        <f t="shared" si="41"/>
        <v>NO</v>
      </c>
    </row>
    <row r="602" spans="1:13" x14ac:dyDescent="0.25">
      <c r="A602">
        <v>601</v>
      </c>
      <c r="B602" t="s">
        <v>9</v>
      </c>
      <c r="C602">
        <v>299825</v>
      </c>
      <c r="D602" t="s">
        <v>18</v>
      </c>
      <c r="E602" t="s">
        <v>16</v>
      </c>
      <c r="F602" t="s">
        <v>12</v>
      </c>
      <c r="G602" t="s">
        <v>12</v>
      </c>
      <c r="H602" t="s">
        <v>12</v>
      </c>
      <c r="I602">
        <v>36</v>
      </c>
      <c r="J602">
        <f t="shared" si="38"/>
        <v>-0.44107056201810141</v>
      </c>
      <c r="K602">
        <f t="shared" si="39"/>
        <v>-0.41684216367753391</v>
      </c>
      <c r="L602" t="str">
        <f t="shared" si="40"/>
        <v>NO</v>
      </c>
      <c r="M602" t="str">
        <f t="shared" si="41"/>
        <v>NO</v>
      </c>
    </row>
    <row r="603" spans="1:13" x14ac:dyDescent="0.25">
      <c r="A603">
        <v>602</v>
      </c>
      <c r="B603" t="s">
        <v>15</v>
      </c>
      <c r="C603">
        <v>273601</v>
      </c>
      <c r="D603" t="s">
        <v>10</v>
      </c>
      <c r="E603" t="s">
        <v>16</v>
      </c>
      <c r="F603" t="s">
        <v>12</v>
      </c>
      <c r="G603" t="s">
        <v>12</v>
      </c>
      <c r="H603" t="s">
        <v>13</v>
      </c>
      <c r="I603">
        <v>39</v>
      </c>
      <c r="J603">
        <f t="shared" si="38"/>
        <v>-0.47340585401368268</v>
      </c>
      <c r="K603">
        <f t="shared" si="39"/>
        <v>-0.20511617344612137</v>
      </c>
      <c r="L603" t="str">
        <f t="shared" si="40"/>
        <v>NO</v>
      </c>
      <c r="M603" t="str">
        <f t="shared" si="41"/>
        <v>NO</v>
      </c>
    </row>
    <row r="604" spans="1:13" x14ac:dyDescent="0.25">
      <c r="A604">
        <v>603</v>
      </c>
      <c r="B604" t="s">
        <v>9</v>
      </c>
      <c r="C604">
        <v>751546.8</v>
      </c>
      <c r="D604" t="s">
        <v>10</v>
      </c>
      <c r="E604" t="s">
        <v>16</v>
      </c>
      <c r="F604" t="s">
        <v>12</v>
      </c>
      <c r="G604" t="s">
        <v>13</v>
      </c>
      <c r="H604" t="s">
        <v>13</v>
      </c>
      <c r="I604">
        <v>29</v>
      </c>
      <c r="J604">
        <f t="shared" si="38"/>
        <v>0.11592136536786467</v>
      </c>
      <c r="K604">
        <f t="shared" si="39"/>
        <v>-0.91086947421749642</v>
      </c>
      <c r="L604" t="str">
        <f t="shared" si="40"/>
        <v>NO</v>
      </c>
      <c r="M604" t="str">
        <f t="shared" si="41"/>
        <v>NO</v>
      </c>
    </row>
    <row r="605" spans="1:13" x14ac:dyDescent="0.25">
      <c r="A605">
        <v>604</v>
      </c>
      <c r="B605" t="s">
        <v>9</v>
      </c>
      <c r="C605">
        <v>839652</v>
      </c>
      <c r="D605" t="s">
        <v>18</v>
      </c>
      <c r="E605" t="s">
        <v>16</v>
      </c>
      <c r="F605" t="s">
        <v>12</v>
      </c>
      <c r="G605" t="s">
        <v>13</v>
      </c>
      <c r="H605" t="s">
        <v>12</v>
      </c>
      <c r="I605">
        <v>77</v>
      </c>
      <c r="J605">
        <f t="shared" si="38"/>
        <v>0.22455877264093846</v>
      </c>
      <c r="K605">
        <f t="shared" si="39"/>
        <v>2.4767463694851037</v>
      </c>
      <c r="L605" t="str">
        <f t="shared" si="40"/>
        <v>NO</v>
      </c>
      <c r="M605" t="str">
        <f t="shared" si="41"/>
        <v>SI</v>
      </c>
    </row>
    <row r="606" spans="1:13" x14ac:dyDescent="0.25">
      <c r="A606">
        <v>605</v>
      </c>
      <c r="B606" t="s">
        <v>15</v>
      </c>
      <c r="C606">
        <v>1742394.77</v>
      </c>
      <c r="D606" t="s">
        <v>10</v>
      </c>
      <c r="E606" t="s">
        <v>16</v>
      </c>
      <c r="F606" t="s">
        <v>12</v>
      </c>
      <c r="G606" t="s">
        <v>13</v>
      </c>
      <c r="H606" t="s">
        <v>13</v>
      </c>
      <c r="I606">
        <v>39</v>
      </c>
      <c r="J606">
        <f t="shared" si="38"/>
        <v>1.3376784746257571</v>
      </c>
      <c r="K606">
        <f t="shared" si="39"/>
        <v>-0.20511617344612137</v>
      </c>
      <c r="L606" t="str">
        <f t="shared" si="40"/>
        <v>NO</v>
      </c>
      <c r="M606" t="str">
        <f t="shared" si="41"/>
        <v>NO</v>
      </c>
    </row>
    <row r="607" spans="1:13" x14ac:dyDescent="0.25">
      <c r="A607">
        <v>606</v>
      </c>
      <c r="B607" t="s">
        <v>9</v>
      </c>
      <c r="C607">
        <v>1008778</v>
      </c>
      <c r="D607" t="s">
        <v>14</v>
      </c>
      <c r="E607" t="s">
        <v>11</v>
      </c>
      <c r="F607" t="s">
        <v>12</v>
      </c>
      <c r="G607" t="s">
        <v>13</v>
      </c>
      <c r="H607" t="s">
        <v>13</v>
      </c>
      <c r="I607">
        <v>75</v>
      </c>
      <c r="J607">
        <f t="shared" si="38"/>
        <v>0.43309822482385035</v>
      </c>
      <c r="K607">
        <f t="shared" si="39"/>
        <v>2.3355957093308288</v>
      </c>
      <c r="L607" t="str">
        <f t="shared" si="40"/>
        <v>NO</v>
      </c>
      <c r="M607" t="str">
        <f t="shared" si="41"/>
        <v>SI</v>
      </c>
    </row>
    <row r="608" spans="1:13" x14ac:dyDescent="0.25">
      <c r="A608">
        <v>607</v>
      </c>
      <c r="B608" t="s">
        <v>9</v>
      </c>
      <c r="C608">
        <v>587551.63</v>
      </c>
      <c r="D608" t="s">
        <v>14</v>
      </c>
      <c r="E608" t="s">
        <v>11</v>
      </c>
      <c r="F608" t="s">
        <v>12</v>
      </c>
      <c r="G608" t="s">
        <v>13</v>
      </c>
      <c r="H608" t="s">
        <v>13</v>
      </c>
      <c r="I608">
        <v>68</v>
      </c>
      <c r="J608">
        <f t="shared" si="38"/>
        <v>-8.6291558206532615E-2</v>
      </c>
      <c r="K608">
        <f t="shared" si="39"/>
        <v>1.8415683987908662</v>
      </c>
      <c r="L608" t="str">
        <f t="shared" si="40"/>
        <v>NO</v>
      </c>
      <c r="M608" t="str">
        <f t="shared" si="41"/>
        <v>NO</v>
      </c>
    </row>
    <row r="609" spans="1:13" x14ac:dyDescent="0.25">
      <c r="A609">
        <v>608</v>
      </c>
      <c r="B609" t="s">
        <v>15</v>
      </c>
      <c r="C609">
        <v>112200</v>
      </c>
      <c r="D609" t="s">
        <v>10</v>
      </c>
      <c r="E609" t="s">
        <v>16</v>
      </c>
      <c r="F609" t="s">
        <v>12</v>
      </c>
      <c r="G609" t="s">
        <v>13</v>
      </c>
      <c r="H609" t="s">
        <v>13</v>
      </c>
      <c r="I609">
        <v>53</v>
      </c>
      <c r="J609">
        <f t="shared" si="38"/>
        <v>-0.67242005716266129</v>
      </c>
      <c r="K609">
        <f t="shared" si="39"/>
        <v>0.78293844763380371</v>
      </c>
      <c r="L609" t="str">
        <f t="shared" si="40"/>
        <v>NO</v>
      </c>
      <c r="M609" t="str">
        <f t="shared" si="41"/>
        <v>NO</v>
      </c>
    </row>
    <row r="610" spans="1:13" x14ac:dyDescent="0.25">
      <c r="A610">
        <v>609</v>
      </c>
      <c r="B610" t="s">
        <v>15</v>
      </c>
      <c r="C610">
        <v>927718</v>
      </c>
      <c r="D610" t="s">
        <v>10</v>
      </c>
      <c r="E610" t="s">
        <v>11</v>
      </c>
      <c r="F610" t="s">
        <v>12</v>
      </c>
      <c r="G610" t="s">
        <v>13</v>
      </c>
      <c r="H610" t="s">
        <v>12</v>
      </c>
      <c r="I610">
        <v>29</v>
      </c>
      <c r="J610">
        <f t="shared" si="38"/>
        <v>0.33314784466972364</v>
      </c>
      <c r="K610">
        <f t="shared" si="39"/>
        <v>-0.91086947421749642</v>
      </c>
      <c r="L610" t="str">
        <f t="shared" si="40"/>
        <v>NO</v>
      </c>
      <c r="M610" t="str">
        <f t="shared" si="41"/>
        <v>NO</v>
      </c>
    </row>
    <row r="611" spans="1:13" x14ac:dyDescent="0.25">
      <c r="A611">
        <v>610</v>
      </c>
      <c r="B611" t="s">
        <v>9</v>
      </c>
      <c r="C611">
        <v>400166.55</v>
      </c>
      <c r="D611" t="s">
        <v>10</v>
      </c>
      <c r="E611" t="s">
        <v>16</v>
      </c>
      <c r="F611" t="s">
        <v>12</v>
      </c>
      <c r="G611" t="s">
        <v>12</v>
      </c>
      <c r="H611" t="s">
        <v>13</v>
      </c>
      <c r="I611">
        <v>31</v>
      </c>
      <c r="J611">
        <f t="shared" si="38"/>
        <v>-0.31734522192737458</v>
      </c>
      <c r="K611">
        <f t="shared" si="39"/>
        <v>-0.7697188140632214</v>
      </c>
      <c r="L611" t="str">
        <f t="shared" si="40"/>
        <v>NO</v>
      </c>
      <c r="M611" t="str">
        <f t="shared" si="41"/>
        <v>NO</v>
      </c>
    </row>
    <row r="612" spans="1:13" x14ac:dyDescent="0.25">
      <c r="A612">
        <v>611</v>
      </c>
      <c r="B612" t="s">
        <v>15</v>
      </c>
      <c r="C612">
        <v>1173695</v>
      </c>
      <c r="D612" t="s">
        <v>14</v>
      </c>
      <c r="E612" t="s">
        <v>11</v>
      </c>
      <c r="F612" t="s">
        <v>12</v>
      </c>
      <c r="G612" t="s">
        <v>13</v>
      </c>
      <c r="H612" t="s">
        <v>13</v>
      </c>
      <c r="I612">
        <v>71</v>
      </c>
      <c r="J612">
        <f t="shared" si="38"/>
        <v>0.63644780345545804</v>
      </c>
      <c r="K612">
        <f t="shared" si="39"/>
        <v>2.0532943890222786</v>
      </c>
      <c r="L612" t="str">
        <f t="shared" si="40"/>
        <v>NO</v>
      </c>
      <c r="M612" t="str">
        <f t="shared" si="41"/>
        <v>SI</v>
      </c>
    </row>
    <row r="613" spans="1:13" x14ac:dyDescent="0.25">
      <c r="A613">
        <v>612</v>
      </c>
      <c r="B613" t="s">
        <v>15</v>
      </c>
      <c r="C613">
        <v>317000</v>
      </c>
      <c r="D613" t="s">
        <v>10</v>
      </c>
      <c r="E613" t="s">
        <v>16</v>
      </c>
      <c r="F613" t="s">
        <v>12</v>
      </c>
      <c r="G613" t="s">
        <v>13</v>
      </c>
      <c r="H613" t="s">
        <v>12</v>
      </c>
      <c r="I613">
        <v>39</v>
      </c>
      <c r="J613">
        <f t="shared" si="38"/>
        <v>-0.41989306659314302</v>
      </c>
      <c r="K613">
        <f t="shared" si="39"/>
        <v>-0.20511617344612137</v>
      </c>
      <c r="L613" t="str">
        <f t="shared" si="40"/>
        <v>NO</v>
      </c>
      <c r="M613" t="str">
        <f t="shared" si="41"/>
        <v>NO</v>
      </c>
    </row>
    <row r="614" spans="1:13" x14ac:dyDescent="0.25">
      <c r="A614">
        <v>613</v>
      </c>
      <c r="B614" t="s">
        <v>9</v>
      </c>
      <c r="C614">
        <v>369367.93</v>
      </c>
      <c r="D614" t="s">
        <v>10</v>
      </c>
      <c r="E614" t="s">
        <v>11</v>
      </c>
      <c r="F614" t="s">
        <v>12</v>
      </c>
      <c r="G614" t="s">
        <v>13</v>
      </c>
      <c r="H614" t="s">
        <v>13</v>
      </c>
      <c r="I614">
        <v>35</v>
      </c>
      <c r="J614">
        <f t="shared" si="38"/>
        <v>-0.35532121227060787</v>
      </c>
      <c r="K614">
        <f t="shared" si="39"/>
        <v>-0.48741749375467142</v>
      </c>
      <c r="L614" t="str">
        <f t="shared" si="40"/>
        <v>NO</v>
      </c>
      <c r="M614" t="str">
        <f t="shared" si="41"/>
        <v>NO</v>
      </c>
    </row>
    <row r="615" spans="1:13" x14ac:dyDescent="0.25">
      <c r="A615">
        <v>614</v>
      </c>
      <c r="B615" t="s">
        <v>15</v>
      </c>
      <c r="C615">
        <v>453746</v>
      </c>
      <c r="D615" t="s">
        <v>14</v>
      </c>
      <c r="E615" t="s">
        <v>11</v>
      </c>
      <c r="F615" t="s">
        <v>12</v>
      </c>
      <c r="G615" t="s">
        <v>13</v>
      </c>
      <c r="H615" t="s">
        <v>13</v>
      </c>
      <c r="I615">
        <v>81</v>
      </c>
      <c r="J615">
        <f t="shared" si="38"/>
        <v>-0.25127951262625164</v>
      </c>
      <c r="K615">
        <f t="shared" si="39"/>
        <v>2.759047689793654</v>
      </c>
      <c r="L615" t="str">
        <f t="shared" si="40"/>
        <v>NO</v>
      </c>
      <c r="M615" t="str">
        <f t="shared" si="41"/>
        <v>SI</v>
      </c>
    </row>
    <row r="616" spans="1:13" x14ac:dyDescent="0.25">
      <c r="A616">
        <v>615</v>
      </c>
      <c r="B616" t="s">
        <v>9</v>
      </c>
      <c r="C616">
        <v>319572</v>
      </c>
      <c r="D616" t="s">
        <v>10</v>
      </c>
      <c r="E616" t="s">
        <v>16</v>
      </c>
      <c r="F616" t="s">
        <v>12</v>
      </c>
      <c r="G616" t="s">
        <v>12</v>
      </c>
      <c r="H616" t="s">
        <v>13</v>
      </c>
      <c r="I616">
        <v>43</v>
      </c>
      <c r="J616">
        <f t="shared" si="38"/>
        <v>-0.41672168270767035</v>
      </c>
      <c r="K616">
        <f t="shared" si="39"/>
        <v>7.7185146862428639E-2</v>
      </c>
      <c r="L616" t="str">
        <f t="shared" si="40"/>
        <v>NO</v>
      </c>
      <c r="M616" t="str">
        <f t="shared" si="41"/>
        <v>NO</v>
      </c>
    </row>
    <row r="617" spans="1:13" x14ac:dyDescent="0.25">
      <c r="A617">
        <v>616</v>
      </c>
      <c r="B617" t="s">
        <v>9</v>
      </c>
      <c r="C617">
        <v>1486691</v>
      </c>
      <c r="D617" t="s">
        <v>10</v>
      </c>
      <c r="E617" t="s">
        <v>11</v>
      </c>
      <c r="F617" t="s">
        <v>12</v>
      </c>
      <c r="G617" t="s">
        <v>13</v>
      </c>
      <c r="H617" t="s">
        <v>12</v>
      </c>
      <c r="I617">
        <v>31</v>
      </c>
      <c r="J617">
        <f t="shared" si="38"/>
        <v>1.0223850004295643</v>
      </c>
      <c r="K617">
        <f t="shared" si="39"/>
        <v>-0.7697188140632214</v>
      </c>
      <c r="L617" t="str">
        <f t="shared" si="40"/>
        <v>NO</v>
      </c>
      <c r="M617" t="str">
        <f t="shared" si="41"/>
        <v>NO</v>
      </c>
    </row>
    <row r="618" spans="1:13" x14ac:dyDescent="0.25">
      <c r="A618">
        <v>617</v>
      </c>
      <c r="B618" t="s">
        <v>9</v>
      </c>
      <c r="C618">
        <v>352881</v>
      </c>
      <c r="D618" t="s">
        <v>18</v>
      </c>
      <c r="E618" t="s">
        <v>16</v>
      </c>
      <c r="F618" t="s">
        <v>12</v>
      </c>
      <c r="G618" t="s">
        <v>13</v>
      </c>
      <c r="H618" t="s">
        <v>13</v>
      </c>
      <c r="I618">
        <v>53</v>
      </c>
      <c r="J618">
        <f t="shared" si="38"/>
        <v>-0.37565028852368554</v>
      </c>
      <c r="K618">
        <f t="shared" si="39"/>
        <v>0.78293844763380371</v>
      </c>
      <c r="L618" t="str">
        <f t="shared" si="40"/>
        <v>NO</v>
      </c>
      <c r="M618" t="str">
        <f t="shared" si="41"/>
        <v>NO</v>
      </c>
    </row>
    <row r="619" spans="1:13" x14ac:dyDescent="0.25">
      <c r="A619">
        <v>618</v>
      </c>
      <c r="B619" t="s">
        <v>15</v>
      </c>
      <c r="C619">
        <v>352852</v>
      </c>
      <c r="D619" t="s">
        <v>10</v>
      </c>
      <c r="E619" t="s">
        <v>11</v>
      </c>
      <c r="F619" t="s">
        <v>12</v>
      </c>
      <c r="G619" t="s">
        <v>13</v>
      </c>
      <c r="H619" t="s">
        <v>13</v>
      </c>
      <c r="I619">
        <v>53</v>
      </c>
      <c r="J619">
        <f t="shared" si="38"/>
        <v>-0.37568604674012362</v>
      </c>
      <c r="K619">
        <f t="shared" si="39"/>
        <v>0.78293844763380371</v>
      </c>
      <c r="L619" t="str">
        <f t="shared" si="40"/>
        <v>NO</v>
      </c>
      <c r="M619" t="str">
        <f t="shared" si="41"/>
        <v>NO</v>
      </c>
    </row>
    <row r="620" spans="1:13" x14ac:dyDescent="0.25">
      <c r="A620">
        <v>619</v>
      </c>
      <c r="B620" t="s">
        <v>9</v>
      </c>
      <c r="C620">
        <v>223463</v>
      </c>
      <c r="D620" t="s">
        <v>10</v>
      </c>
      <c r="E620" t="s">
        <v>16</v>
      </c>
      <c r="F620" t="s">
        <v>12</v>
      </c>
      <c r="G620" t="s">
        <v>12</v>
      </c>
      <c r="H620" t="s">
        <v>13</v>
      </c>
      <c r="I620">
        <v>20</v>
      </c>
      <c r="J620">
        <f t="shared" si="38"/>
        <v>-0.53522811110926138</v>
      </c>
      <c r="K620">
        <f t="shared" si="39"/>
        <v>-1.5460474449117341</v>
      </c>
      <c r="L620" t="str">
        <f t="shared" si="40"/>
        <v>NO</v>
      </c>
      <c r="M620" t="str">
        <f t="shared" si="41"/>
        <v>NO</v>
      </c>
    </row>
    <row r="621" spans="1:13" x14ac:dyDescent="0.25">
      <c r="A621">
        <v>620</v>
      </c>
      <c r="B621" t="s">
        <v>9</v>
      </c>
      <c r="C621">
        <v>573400</v>
      </c>
      <c r="D621" t="s">
        <v>10</v>
      </c>
      <c r="E621" t="s">
        <v>16</v>
      </c>
      <c r="F621" t="s">
        <v>12</v>
      </c>
      <c r="G621" t="s">
        <v>13</v>
      </c>
      <c r="H621" t="s">
        <v>13</v>
      </c>
      <c r="I621">
        <v>23</v>
      </c>
      <c r="J621">
        <f t="shared" si="38"/>
        <v>-0.10374111160278902</v>
      </c>
      <c r="K621">
        <f t="shared" si="39"/>
        <v>-1.3343214546803215</v>
      </c>
      <c r="L621" t="str">
        <f t="shared" si="40"/>
        <v>NO</v>
      </c>
      <c r="M621" t="str">
        <f t="shared" si="41"/>
        <v>NO</v>
      </c>
    </row>
    <row r="622" spans="1:13" x14ac:dyDescent="0.25">
      <c r="A622">
        <v>621</v>
      </c>
      <c r="B622" t="s">
        <v>9</v>
      </c>
      <c r="C622">
        <v>278030</v>
      </c>
      <c r="D622" t="s">
        <v>19</v>
      </c>
      <c r="E622" t="s">
        <v>16</v>
      </c>
      <c r="F622" t="s">
        <v>12</v>
      </c>
      <c r="G622" t="s">
        <v>13</v>
      </c>
      <c r="H622" t="s">
        <v>13</v>
      </c>
      <c r="I622">
        <v>78</v>
      </c>
      <c r="J622">
        <f t="shared" si="38"/>
        <v>-0.46794471123422759</v>
      </c>
      <c r="K622">
        <f t="shared" si="39"/>
        <v>2.5473216995622412</v>
      </c>
      <c r="L622" t="str">
        <f t="shared" si="40"/>
        <v>NO</v>
      </c>
      <c r="M622" t="str">
        <f t="shared" si="41"/>
        <v>SI</v>
      </c>
    </row>
    <row r="623" spans="1:13" x14ac:dyDescent="0.25">
      <c r="A623">
        <v>622</v>
      </c>
      <c r="B623" t="s">
        <v>15</v>
      </c>
      <c r="C623">
        <v>502100</v>
      </c>
      <c r="D623" t="s">
        <v>18</v>
      </c>
      <c r="E623" t="s">
        <v>16</v>
      </c>
      <c r="F623" t="s">
        <v>12</v>
      </c>
      <c r="G623" t="s">
        <v>13</v>
      </c>
      <c r="H623" t="s">
        <v>13</v>
      </c>
      <c r="I623">
        <v>48</v>
      </c>
      <c r="J623">
        <f t="shared" si="38"/>
        <v>-0.19165700236258715</v>
      </c>
      <c r="K623">
        <f t="shared" si="39"/>
        <v>0.43006179724811616</v>
      </c>
      <c r="L623" t="str">
        <f t="shared" si="40"/>
        <v>NO</v>
      </c>
      <c r="M623" t="str">
        <f t="shared" si="41"/>
        <v>NO</v>
      </c>
    </row>
    <row r="624" spans="1:13" x14ac:dyDescent="0.25">
      <c r="A624">
        <v>623</v>
      </c>
      <c r="B624" t="s">
        <v>9</v>
      </c>
      <c r="C624">
        <v>215000</v>
      </c>
      <c r="D624" t="s">
        <v>10</v>
      </c>
      <c r="E624" t="s">
        <v>16</v>
      </c>
      <c r="F624" t="s">
        <v>12</v>
      </c>
      <c r="G624" t="s">
        <v>13</v>
      </c>
      <c r="H624" t="s">
        <v>13</v>
      </c>
      <c r="I624">
        <v>60</v>
      </c>
      <c r="J624">
        <f t="shared" si="38"/>
        <v>-0.54566334509944603</v>
      </c>
      <c r="K624">
        <f t="shared" si="39"/>
        <v>1.2769657581737661</v>
      </c>
      <c r="L624" t="str">
        <f t="shared" si="40"/>
        <v>NO</v>
      </c>
      <c r="M624" t="str">
        <f t="shared" si="41"/>
        <v>NO</v>
      </c>
    </row>
    <row r="625" spans="1:13" x14ac:dyDescent="0.25">
      <c r="A625">
        <v>624</v>
      </c>
      <c r="B625" t="s">
        <v>9</v>
      </c>
      <c r="C625">
        <v>367392</v>
      </c>
      <c r="D625" t="s">
        <v>10</v>
      </c>
      <c r="E625" t="s">
        <v>16</v>
      </c>
      <c r="F625" t="s">
        <v>12</v>
      </c>
      <c r="G625" t="s">
        <v>13</v>
      </c>
      <c r="H625" t="s">
        <v>13</v>
      </c>
      <c r="I625">
        <v>24</v>
      </c>
      <c r="J625">
        <f t="shared" si="38"/>
        <v>-0.35775761684324475</v>
      </c>
      <c r="K625">
        <f t="shared" si="39"/>
        <v>-1.263746124603184</v>
      </c>
      <c r="L625" t="str">
        <f t="shared" si="40"/>
        <v>NO</v>
      </c>
      <c r="M625" t="str">
        <f t="shared" si="41"/>
        <v>NO</v>
      </c>
    </row>
    <row r="626" spans="1:13" x14ac:dyDescent="0.25">
      <c r="A626">
        <v>625</v>
      </c>
      <c r="B626" t="s">
        <v>15</v>
      </c>
      <c r="C626">
        <v>150000</v>
      </c>
      <c r="D626" t="s">
        <v>10</v>
      </c>
      <c r="E626" t="s">
        <v>16</v>
      </c>
      <c r="F626" t="s">
        <v>12</v>
      </c>
      <c r="G626" t="s">
        <v>13</v>
      </c>
      <c r="H626" t="s">
        <v>13</v>
      </c>
      <c r="I626">
        <v>44</v>
      </c>
      <c r="J626">
        <f t="shared" si="38"/>
        <v>-0.62581107159856075</v>
      </c>
      <c r="K626">
        <f t="shared" si="39"/>
        <v>0.14776047693956615</v>
      </c>
      <c r="L626" t="str">
        <f t="shared" si="40"/>
        <v>NO</v>
      </c>
      <c r="M626" t="str">
        <f t="shared" si="41"/>
        <v>NO</v>
      </c>
    </row>
    <row r="627" spans="1:13" x14ac:dyDescent="0.25">
      <c r="A627">
        <v>626</v>
      </c>
      <c r="B627" t="s">
        <v>9</v>
      </c>
      <c r="C627">
        <v>679660.62</v>
      </c>
      <c r="D627" t="s">
        <v>10</v>
      </c>
      <c r="E627" t="s">
        <v>16</v>
      </c>
      <c r="F627" t="s">
        <v>12</v>
      </c>
      <c r="G627" t="s">
        <v>13</v>
      </c>
      <c r="H627" t="s">
        <v>13</v>
      </c>
      <c r="I627">
        <v>21</v>
      </c>
      <c r="J627">
        <f t="shared" si="38"/>
        <v>2.7282690080078002E-2</v>
      </c>
      <c r="K627">
        <f t="shared" si="39"/>
        <v>-1.4754721148345964</v>
      </c>
      <c r="L627" t="str">
        <f t="shared" si="40"/>
        <v>NO</v>
      </c>
      <c r="M627" t="str">
        <f t="shared" si="41"/>
        <v>NO</v>
      </c>
    </row>
    <row r="628" spans="1:13" x14ac:dyDescent="0.25">
      <c r="A628">
        <v>627</v>
      </c>
      <c r="B628" t="s">
        <v>9</v>
      </c>
      <c r="C628">
        <v>2796475</v>
      </c>
      <c r="D628" t="s">
        <v>10</v>
      </c>
      <c r="E628" t="s">
        <v>11</v>
      </c>
      <c r="F628" t="s">
        <v>12</v>
      </c>
      <c r="G628" t="s">
        <v>13</v>
      </c>
      <c r="H628" t="s">
        <v>12</v>
      </c>
      <c r="I628">
        <v>52</v>
      </c>
      <c r="J628">
        <f t="shared" si="38"/>
        <v>2.6374036128128941</v>
      </c>
      <c r="K628">
        <f t="shared" si="39"/>
        <v>0.71236311755666615</v>
      </c>
      <c r="L628" t="str">
        <f t="shared" si="40"/>
        <v>SI</v>
      </c>
      <c r="M628" t="str">
        <f t="shared" si="41"/>
        <v>NO</v>
      </c>
    </row>
    <row r="629" spans="1:13" x14ac:dyDescent="0.25">
      <c r="A629">
        <v>628</v>
      </c>
      <c r="B629" t="s">
        <v>15</v>
      </c>
      <c r="C629">
        <v>359544.27</v>
      </c>
      <c r="D629" t="s">
        <v>20</v>
      </c>
      <c r="E629" t="s">
        <v>16</v>
      </c>
      <c r="F629" t="s">
        <v>12</v>
      </c>
      <c r="G629" t="s">
        <v>12</v>
      </c>
      <c r="H629" t="s">
        <v>13</v>
      </c>
      <c r="I629">
        <v>46</v>
      </c>
      <c r="J629">
        <f t="shared" si="38"/>
        <v>-0.36743419711522773</v>
      </c>
      <c r="K629">
        <f t="shared" si="39"/>
        <v>0.28891113709384114</v>
      </c>
      <c r="L629" t="str">
        <f t="shared" si="40"/>
        <v>NO</v>
      </c>
      <c r="M629" t="str">
        <f t="shared" si="41"/>
        <v>NO</v>
      </c>
    </row>
    <row r="630" spans="1:13" x14ac:dyDescent="0.25">
      <c r="A630">
        <v>629</v>
      </c>
      <c r="B630" t="s">
        <v>9</v>
      </c>
      <c r="C630">
        <v>298018</v>
      </c>
      <c r="D630" t="s">
        <v>17</v>
      </c>
      <c r="E630" t="s">
        <v>16</v>
      </c>
      <c r="F630" t="s">
        <v>12</v>
      </c>
      <c r="G630" t="s">
        <v>13</v>
      </c>
      <c r="H630" t="s">
        <v>13</v>
      </c>
      <c r="I630">
        <v>36</v>
      </c>
      <c r="J630">
        <f t="shared" si="38"/>
        <v>-0.44329866881477681</v>
      </c>
      <c r="K630">
        <f t="shared" si="39"/>
        <v>-0.41684216367753391</v>
      </c>
      <c r="L630" t="str">
        <f t="shared" si="40"/>
        <v>NO</v>
      </c>
      <c r="M630" t="str">
        <f t="shared" si="41"/>
        <v>NO</v>
      </c>
    </row>
    <row r="631" spans="1:13" x14ac:dyDescent="0.25">
      <c r="A631">
        <v>630</v>
      </c>
      <c r="B631" t="s">
        <v>15</v>
      </c>
      <c r="C631">
        <v>382136</v>
      </c>
      <c r="D631" t="s">
        <v>18</v>
      </c>
      <c r="E631" t="s">
        <v>16</v>
      </c>
      <c r="F631" t="s">
        <v>12</v>
      </c>
      <c r="G631" t="s">
        <v>13</v>
      </c>
      <c r="H631" t="s">
        <v>13</v>
      </c>
      <c r="I631">
        <v>53</v>
      </c>
      <c r="J631">
        <f t="shared" si="38"/>
        <v>-0.33957764638935323</v>
      </c>
      <c r="K631">
        <f t="shared" si="39"/>
        <v>0.78293844763380371</v>
      </c>
      <c r="L631" t="str">
        <f t="shared" si="40"/>
        <v>NO</v>
      </c>
      <c r="M631" t="str">
        <f t="shared" si="41"/>
        <v>NO</v>
      </c>
    </row>
    <row r="632" spans="1:13" x14ac:dyDescent="0.25">
      <c r="A632">
        <v>631</v>
      </c>
      <c r="B632" t="s">
        <v>15</v>
      </c>
      <c r="C632">
        <v>297046</v>
      </c>
      <c r="D632" t="s">
        <v>17</v>
      </c>
      <c r="E632" t="s">
        <v>16</v>
      </c>
      <c r="F632" t="s">
        <v>12</v>
      </c>
      <c r="G632" t="s">
        <v>13</v>
      </c>
      <c r="H632" t="s">
        <v>12</v>
      </c>
      <c r="I632">
        <v>35</v>
      </c>
      <c r="J632">
        <f t="shared" si="38"/>
        <v>-0.44449718558642509</v>
      </c>
      <c r="K632">
        <f t="shared" si="39"/>
        <v>-0.48741749375467142</v>
      </c>
      <c r="L632" t="str">
        <f t="shared" si="40"/>
        <v>NO</v>
      </c>
      <c r="M632" t="str">
        <f t="shared" si="41"/>
        <v>NO</v>
      </c>
    </row>
    <row r="633" spans="1:13" x14ac:dyDescent="0.25">
      <c r="A633">
        <v>632</v>
      </c>
      <c r="B633" t="s">
        <v>9</v>
      </c>
      <c r="C633">
        <v>297046</v>
      </c>
      <c r="D633" t="s">
        <v>17</v>
      </c>
      <c r="E633" t="s">
        <v>16</v>
      </c>
      <c r="F633" t="s">
        <v>12</v>
      </c>
      <c r="G633" t="s">
        <v>13</v>
      </c>
      <c r="H633" t="s">
        <v>13</v>
      </c>
      <c r="I633">
        <v>39</v>
      </c>
      <c r="J633">
        <f t="shared" si="38"/>
        <v>-0.44449718558642509</v>
      </c>
      <c r="K633">
        <f t="shared" si="39"/>
        <v>-0.20511617344612137</v>
      </c>
      <c r="L633" t="str">
        <f t="shared" si="40"/>
        <v>NO</v>
      </c>
      <c r="M633" t="str">
        <f t="shared" si="41"/>
        <v>NO</v>
      </c>
    </row>
    <row r="634" spans="1:13" x14ac:dyDescent="0.25">
      <c r="A634">
        <v>633</v>
      </c>
      <c r="B634" t="s">
        <v>15</v>
      </c>
      <c r="C634">
        <v>347615</v>
      </c>
      <c r="D634" t="s">
        <v>18</v>
      </c>
      <c r="E634" t="s">
        <v>16</v>
      </c>
      <c r="F634" t="s">
        <v>12</v>
      </c>
      <c r="G634" t="s">
        <v>13</v>
      </c>
      <c r="H634" t="s">
        <v>13</v>
      </c>
      <c r="I634">
        <v>36</v>
      </c>
      <c r="J634">
        <f t="shared" si="38"/>
        <v>-0.38214348741206</v>
      </c>
      <c r="K634">
        <f t="shared" si="39"/>
        <v>-0.41684216367753391</v>
      </c>
      <c r="L634" t="str">
        <f t="shared" si="40"/>
        <v>NO</v>
      </c>
      <c r="M634" t="str">
        <f t="shared" si="41"/>
        <v>NO</v>
      </c>
    </row>
    <row r="635" spans="1:13" x14ac:dyDescent="0.25">
      <c r="A635">
        <v>634</v>
      </c>
      <c r="B635" t="s">
        <v>15</v>
      </c>
      <c r="C635">
        <v>297044</v>
      </c>
      <c r="D635" t="s">
        <v>17</v>
      </c>
      <c r="E635" t="s">
        <v>16</v>
      </c>
      <c r="F635" t="s">
        <v>12</v>
      </c>
      <c r="G635" t="s">
        <v>13</v>
      </c>
      <c r="H635" t="s">
        <v>13</v>
      </c>
      <c r="I635">
        <v>19</v>
      </c>
      <c r="J635">
        <f t="shared" si="38"/>
        <v>-0.44449965167031735</v>
      </c>
      <c r="K635">
        <f t="shared" si="39"/>
        <v>-1.6166227749888715</v>
      </c>
      <c r="L635" t="str">
        <f t="shared" si="40"/>
        <v>NO</v>
      </c>
      <c r="M635" t="str">
        <f t="shared" si="41"/>
        <v>NO</v>
      </c>
    </row>
    <row r="636" spans="1:13" x14ac:dyDescent="0.25">
      <c r="A636">
        <v>635</v>
      </c>
      <c r="B636" t="s">
        <v>15</v>
      </c>
      <c r="C636">
        <v>297046</v>
      </c>
      <c r="D636" t="s">
        <v>17</v>
      </c>
      <c r="E636" t="s">
        <v>16</v>
      </c>
      <c r="F636" t="s">
        <v>12</v>
      </c>
      <c r="G636" t="s">
        <v>13</v>
      </c>
      <c r="H636" t="s">
        <v>13</v>
      </c>
      <c r="I636">
        <v>31</v>
      </c>
      <c r="J636">
        <f t="shared" si="38"/>
        <v>-0.44449718558642509</v>
      </c>
      <c r="K636">
        <f t="shared" si="39"/>
        <v>-0.7697188140632214</v>
      </c>
      <c r="L636" t="str">
        <f t="shared" si="40"/>
        <v>NO</v>
      </c>
      <c r="M636" t="str">
        <f t="shared" si="41"/>
        <v>NO</v>
      </c>
    </row>
    <row r="637" spans="1:13" x14ac:dyDescent="0.25">
      <c r="A637">
        <v>636</v>
      </c>
      <c r="B637" t="s">
        <v>9</v>
      </c>
      <c r="C637">
        <v>1169887</v>
      </c>
      <c r="D637" t="s">
        <v>10</v>
      </c>
      <c r="E637" t="s">
        <v>11</v>
      </c>
      <c r="F637" t="s">
        <v>12</v>
      </c>
      <c r="G637" t="s">
        <v>13</v>
      </c>
      <c r="H637" t="s">
        <v>13</v>
      </c>
      <c r="I637">
        <v>45</v>
      </c>
      <c r="J637">
        <f t="shared" si="38"/>
        <v>0.631752379724556</v>
      </c>
      <c r="K637">
        <f t="shared" si="39"/>
        <v>0.21833580701670366</v>
      </c>
      <c r="L637" t="str">
        <f t="shared" si="40"/>
        <v>NO</v>
      </c>
      <c r="M637" t="str">
        <f t="shared" si="41"/>
        <v>NO</v>
      </c>
    </row>
    <row r="638" spans="1:13" x14ac:dyDescent="0.25">
      <c r="A638">
        <v>637</v>
      </c>
      <c r="B638" t="s">
        <v>9</v>
      </c>
      <c r="C638">
        <v>1253145.82</v>
      </c>
      <c r="D638" t="s">
        <v>10</v>
      </c>
      <c r="E638" t="s">
        <v>11</v>
      </c>
      <c r="F638" t="s">
        <v>12</v>
      </c>
      <c r="G638" t="s">
        <v>13</v>
      </c>
      <c r="H638" t="s">
        <v>13</v>
      </c>
      <c r="I638">
        <v>34</v>
      </c>
      <c r="J638">
        <f t="shared" si="38"/>
        <v>0.73441399717069489</v>
      </c>
      <c r="K638">
        <f t="shared" si="39"/>
        <v>-0.55799282383180893</v>
      </c>
      <c r="L638" t="str">
        <f t="shared" si="40"/>
        <v>NO</v>
      </c>
      <c r="M638" t="str">
        <f t="shared" si="41"/>
        <v>NO</v>
      </c>
    </row>
    <row r="639" spans="1:13" x14ac:dyDescent="0.25">
      <c r="A639">
        <v>638</v>
      </c>
      <c r="B639" t="s">
        <v>9</v>
      </c>
      <c r="C639">
        <v>577032.5</v>
      </c>
      <c r="D639" t="s">
        <v>10</v>
      </c>
      <c r="E639" t="s">
        <v>16</v>
      </c>
      <c r="F639" t="s">
        <v>12</v>
      </c>
      <c r="G639" t="s">
        <v>13</v>
      </c>
      <c r="H639" t="s">
        <v>13</v>
      </c>
      <c r="I639">
        <v>53</v>
      </c>
      <c r="J639">
        <f t="shared" si="38"/>
        <v>-9.926208673343466E-2</v>
      </c>
      <c r="K639">
        <f t="shared" si="39"/>
        <v>0.78293844763380371</v>
      </c>
      <c r="L639" t="str">
        <f t="shared" si="40"/>
        <v>NO</v>
      </c>
      <c r="M639" t="str">
        <f t="shared" si="41"/>
        <v>NO</v>
      </c>
    </row>
    <row r="640" spans="1:13" x14ac:dyDescent="0.25">
      <c r="A640">
        <v>639</v>
      </c>
      <c r="B640" t="s">
        <v>9</v>
      </c>
      <c r="C640">
        <v>305704</v>
      </c>
      <c r="D640" t="s">
        <v>18</v>
      </c>
      <c r="E640" t="s">
        <v>16</v>
      </c>
      <c r="F640" t="s">
        <v>12</v>
      </c>
      <c r="G640" t="s">
        <v>13</v>
      </c>
      <c r="H640" t="s">
        <v>13</v>
      </c>
      <c r="I640">
        <v>68</v>
      </c>
      <c r="J640">
        <f t="shared" si="38"/>
        <v>-0.433821508416743</v>
      </c>
      <c r="K640">
        <f t="shared" si="39"/>
        <v>1.8415683987908662</v>
      </c>
      <c r="L640" t="str">
        <f t="shared" si="40"/>
        <v>NO</v>
      </c>
      <c r="M640" t="str">
        <f t="shared" si="41"/>
        <v>NO</v>
      </c>
    </row>
    <row r="641" spans="1:13" x14ac:dyDescent="0.25">
      <c r="A641">
        <v>640</v>
      </c>
      <c r="B641" t="s">
        <v>15</v>
      </c>
      <c r="C641">
        <v>297045</v>
      </c>
      <c r="D641" t="s">
        <v>17</v>
      </c>
      <c r="E641" t="s">
        <v>16</v>
      </c>
      <c r="F641" t="s">
        <v>12</v>
      </c>
      <c r="G641" t="s">
        <v>13</v>
      </c>
      <c r="H641" t="s">
        <v>13</v>
      </c>
      <c r="I641">
        <v>30</v>
      </c>
      <c r="J641">
        <f t="shared" si="38"/>
        <v>-0.44449841862837125</v>
      </c>
      <c r="K641">
        <f t="shared" si="39"/>
        <v>-0.84029414414035897</v>
      </c>
      <c r="L641" t="str">
        <f t="shared" si="40"/>
        <v>NO</v>
      </c>
      <c r="M641" t="str">
        <f t="shared" si="41"/>
        <v>NO</v>
      </c>
    </row>
    <row r="642" spans="1:13" x14ac:dyDescent="0.25">
      <c r="A642">
        <v>641</v>
      </c>
      <c r="B642" t="s">
        <v>15</v>
      </c>
      <c r="C642">
        <v>697711</v>
      </c>
      <c r="D642" t="s">
        <v>14</v>
      </c>
      <c r="E642" t="s">
        <v>11</v>
      </c>
      <c r="F642" t="s">
        <v>12</v>
      </c>
      <c r="G642" t="s">
        <v>13</v>
      </c>
      <c r="H642" t="s">
        <v>13</v>
      </c>
      <c r="I642">
        <v>76</v>
      </c>
      <c r="J642">
        <f t="shared" ref="J642:J705" si="42">(C642-$Q$13)/$Q$14</f>
        <v>4.9539565763848624E-2</v>
      </c>
      <c r="K642">
        <f t="shared" si="39"/>
        <v>2.4061710394079663</v>
      </c>
      <c r="L642" t="str">
        <f t="shared" si="40"/>
        <v>NO</v>
      </c>
      <c r="M642" t="str">
        <f t="shared" si="41"/>
        <v>SI</v>
      </c>
    </row>
    <row r="643" spans="1:13" x14ac:dyDescent="0.25">
      <c r="A643">
        <v>642</v>
      </c>
      <c r="B643" t="s">
        <v>9</v>
      </c>
      <c r="C643">
        <v>1611056.5</v>
      </c>
      <c r="D643" t="s">
        <v>10</v>
      </c>
      <c r="E643" t="s">
        <v>11</v>
      </c>
      <c r="F643" t="s">
        <v>12</v>
      </c>
      <c r="G643" t="s">
        <v>13</v>
      </c>
      <c r="H643" t="s">
        <v>13</v>
      </c>
      <c r="I643">
        <v>55</v>
      </c>
      <c r="J643">
        <f t="shared" si="42"/>
        <v>1.1757328785822665</v>
      </c>
      <c r="K643">
        <f t="shared" ref="K643:K706" si="43">(I643-$R$13)/$R$14</f>
        <v>0.92408910778807873</v>
      </c>
      <c r="L643" t="str">
        <f t="shared" ref="L643:L706" si="44">IF(ABS(J643)&gt; 1.96, "SI", "NO")</f>
        <v>NO</v>
      </c>
      <c r="M643" t="str">
        <f t="shared" ref="M643:M706" si="45">IF(ABS(K643)&gt; 1.96, "SI", "NO")</f>
        <v>NO</v>
      </c>
    </row>
    <row r="644" spans="1:13" x14ac:dyDescent="0.25">
      <c r="A644">
        <v>643</v>
      </c>
      <c r="B644" t="s">
        <v>9</v>
      </c>
      <c r="C644">
        <v>278030</v>
      </c>
      <c r="D644" t="s">
        <v>19</v>
      </c>
      <c r="E644" t="s">
        <v>16</v>
      </c>
      <c r="F644" t="s">
        <v>12</v>
      </c>
      <c r="G644" t="s">
        <v>13</v>
      </c>
      <c r="H644" t="s">
        <v>13</v>
      </c>
      <c r="I644">
        <v>26</v>
      </c>
      <c r="J644">
        <f t="shared" si="42"/>
        <v>-0.46794471123422759</v>
      </c>
      <c r="K644">
        <f t="shared" si="43"/>
        <v>-1.1225954644489089</v>
      </c>
      <c r="L644" t="str">
        <f t="shared" si="44"/>
        <v>NO</v>
      </c>
      <c r="M644" t="str">
        <f t="shared" si="45"/>
        <v>NO</v>
      </c>
    </row>
    <row r="645" spans="1:13" x14ac:dyDescent="0.25">
      <c r="A645">
        <v>644</v>
      </c>
      <c r="B645" t="s">
        <v>15</v>
      </c>
      <c r="C645">
        <v>970360</v>
      </c>
      <c r="D645" t="s">
        <v>10</v>
      </c>
      <c r="E645" t="s">
        <v>11</v>
      </c>
      <c r="F645" t="s">
        <v>12</v>
      </c>
      <c r="G645" t="s">
        <v>13</v>
      </c>
      <c r="H645" t="s">
        <v>13</v>
      </c>
      <c r="I645">
        <v>41</v>
      </c>
      <c r="J645">
        <f t="shared" si="42"/>
        <v>0.38572721933703513</v>
      </c>
      <c r="K645">
        <f t="shared" si="43"/>
        <v>-6.3965513291846368E-2</v>
      </c>
      <c r="L645" t="str">
        <f t="shared" si="44"/>
        <v>NO</v>
      </c>
      <c r="M645" t="str">
        <f t="shared" si="45"/>
        <v>NO</v>
      </c>
    </row>
    <row r="646" spans="1:13" x14ac:dyDescent="0.25">
      <c r="A646">
        <v>645</v>
      </c>
      <c r="B646" t="s">
        <v>15</v>
      </c>
      <c r="C646">
        <v>159787.23000000001</v>
      </c>
      <c r="D646" t="s">
        <v>10</v>
      </c>
      <c r="E646" t="s">
        <v>16</v>
      </c>
      <c r="F646" t="s">
        <v>12</v>
      </c>
      <c r="G646" t="s">
        <v>13</v>
      </c>
      <c r="H646" t="s">
        <v>13</v>
      </c>
      <c r="I646">
        <v>36</v>
      </c>
      <c r="J646">
        <f t="shared" si="42"/>
        <v>-0.61374300647203883</v>
      </c>
      <c r="K646">
        <f t="shared" si="43"/>
        <v>-0.41684216367753391</v>
      </c>
      <c r="L646" t="str">
        <f t="shared" si="44"/>
        <v>NO</v>
      </c>
      <c r="M646" t="str">
        <f t="shared" si="45"/>
        <v>NO</v>
      </c>
    </row>
    <row r="647" spans="1:13" x14ac:dyDescent="0.25">
      <c r="A647">
        <v>646</v>
      </c>
      <c r="B647" t="s">
        <v>9</v>
      </c>
      <c r="C647">
        <v>680400</v>
      </c>
      <c r="D647" t="s">
        <v>10</v>
      </c>
      <c r="E647" t="s">
        <v>16</v>
      </c>
      <c r="F647" t="s">
        <v>12</v>
      </c>
      <c r="G647" t="s">
        <v>13</v>
      </c>
      <c r="H647" t="s">
        <v>13</v>
      </c>
      <c r="I647">
        <v>63</v>
      </c>
      <c r="J647">
        <f t="shared" si="42"/>
        <v>2.8194376634215167E-2</v>
      </c>
      <c r="K647">
        <f t="shared" si="43"/>
        <v>1.4886917484051787</v>
      </c>
      <c r="L647" t="str">
        <f t="shared" si="44"/>
        <v>NO</v>
      </c>
      <c r="M647" t="str">
        <f t="shared" si="45"/>
        <v>NO</v>
      </c>
    </row>
    <row r="648" spans="1:13" x14ac:dyDescent="0.25">
      <c r="A648">
        <v>647</v>
      </c>
      <c r="B648" t="s">
        <v>15</v>
      </c>
      <c r="C648">
        <v>1556653.39</v>
      </c>
      <c r="D648" t="s">
        <v>10</v>
      </c>
      <c r="E648" t="s">
        <v>16</v>
      </c>
      <c r="F648" t="s">
        <v>12</v>
      </c>
      <c r="G648" t="s">
        <v>13</v>
      </c>
      <c r="H648" t="s">
        <v>13</v>
      </c>
      <c r="I648">
        <v>44</v>
      </c>
      <c r="J648">
        <f t="shared" si="42"/>
        <v>1.1086515619517856</v>
      </c>
      <c r="K648">
        <f t="shared" si="43"/>
        <v>0.14776047693956615</v>
      </c>
      <c r="L648" t="str">
        <f t="shared" si="44"/>
        <v>NO</v>
      </c>
      <c r="M648" t="str">
        <f t="shared" si="45"/>
        <v>NO</v>
      </c>
    </row>
    <row r="649" spans="1:13" x14ac:dyDescent="0.25">
      <c r="A649">
        <v>648</v>
      </c>
      <c r="B649" t="s">
        <v>15</v>
      </c>
      <c r="C649">
        <v>280000</v>
      </c>
      <c r="D649" t="s">
        <v>10</v>
      </c>
      <c r="E649" t="s">
        <v>16</v>
      </c>
      <c r="F649" t="s">
        <v>12</v>
      </c>
      <c r="G649" t="s">
        <v>12</v>
      </c>
      <c r="H649" t="s">
        <v>13</v>
      </c>
      <c r="I649">
        <v>59</v>
      </c>
      <c r="J649">
        <f t="shared" si="42"/>
        <v>-0.46551561860033136</v>
      </c>
      <c r="K649">
        <f t="shared" si="43"/>
        <v>1.2063904280966287</v>
      </c>
      <c r="L649" t="str">
        <f t="shared" si="44"/>
        <v>NO</v>
      </c>
      <c r="M649" t="str">
        <f t="shared" si="45"/>
        <v>NO</v>
      </c>
    </row>
    <row r="650" spans="1:13" x14ac:dyDescent="0.25">
      <c r="A650">
        <v>649</v>
      </c>
      <c r="B650" t="s">
        <v>9</v>
      </c>
      <c r="C650">
        <v>311895</v>
      </c>
      <c r="D650" t="s">
        <v>18</v>
      </c>
      <c r="E650" t="s">
        <v>16</v>
      </c>
      <c r="F650" t="s">
        <v>12</v>
      </c>
      <c r="G650" t="s">
        <v>13</v>
      </c>
      <c r="H650" t="s">
        <v>12</v>
      </c>
      <c r="I650">
        <v>41</v>
      </c>
      <c r="J650">
        <f t="shared" si="42"/>
        <v>-0.42618774572818885</v>
      </c>
      <c r="K650">
        <f t="shared" si="43"/>
        <v>-6.3965513291846368E-2</v>
      </c>
      <c r="L650" t="str">
        <f t="shared" si="44"/>
        <v>NO</v>
      </c>
      <c r="M650" t="str">
        <f t="shared" si="45"/>
        <v>NO</v>
      </c>
    </row>
    <row r="651" spans="1:13" x14ac:dyDescent="0.25">
      <c r="A651">
        <v>650</v>
      </c>
      <c r="B651" t="s">
        <v>9</v>
      </c>
      <c r="C651">
        <v>297046</v>
      </c>
      <c r="D651" t="s">
        <v>17</v>
      </c>
      <c r="E651" t="s">
        <v>16</v>
      </c>
      <c r="F651" t="s">
        <v>13</v>
      </c>
      <c r="G651" t="s">
        <v>12</v>
      </c>
      <c r="H651" t="s">
        <v>13</v>
      </c>
      <c r="I651">
        <v>71</v>
      </c>
      <c r="J651">
        <f t="shared" si="42"/>
        <v>-0.44449718558642509</v>
      </c>
      <c r="K651">
        <f t="shared" si="43"/>
        <v>2.0532943890222786</v>
      </c>
      <c r="L651" t="str">
        <f t="shared" si="44"/>
        <v>NO</v>
      </c>
      <c r="M651" t="str">
        <f t="shared" si="45"/>
        <v>SI</v>
      </c>
    </row>
    <row r="652" spans="1:13" x14ac:dyDescent="0.25">
      <c r="A652">
        <v>651</v>
      </c>
      <c r="B652" t="s">
        <v>15</v>
      </c>
      <c r="C652">
        <v>540000</v>
      </c>
      <c r="D652" t="s">
        <v>10</v>
      </c>
      <c r="E652" t="s">
        <v>16</v>
      </c>
      <c r="F652" t="s">
        <v>12</v>
      </c>
      <c r="G652" t="s">
        <v>13</v>
      </c>
      <c r="H652" t="s">
        <v>13</v>
      </c>
      <c r="I652">
        <v>26</v>
      </c>
      <c r="J652">
        <f t="shared" si="42"/>
        <v>-0.14492471260387257</v>
      </c>
      <c r="K652">
        <f t="shared" si="43"/>
        <v>-1.1225954644489089</v>
      </c>
      <c r="L652" t="str">
        <f t="shared" si="44"/>
        <v>NO</v>
      </c>
      <c r="M652" t="str">
        <f t="shared" si="45"/>
        <v>NO</v>
      </c>
    </row>
    <row r="653" spans="1:13" x14ac:dyDescent="0.25">
      <c r="A653">
        <v>652</v>
      </c>
      <c r="B653" t="s">
        <v>15</v>
      </c>
      <c r="C653">
        <v>312690</v>
      </c>
      <c r="D653" t="s">
        <v>10</v>
      </c>
      <c r="E653" t="s">
        <v>11</v>
      </c>
      <c r="F653" t="s">
        <v>12</v>
      </c>
      <c r="G653" t="s">
        <v>13</v>
      </c>
      <c r="H653" t="s">
        <v>13</v>
      </c>
      <c r="I653">
        <v>57</v>
      </c>
      <c r="J653">
        <f t="shared" si="42"/>
        <v>-0.42520747738100739</v>
      </c>
      <c r="K653">
        <f t="shared" si="43"/>
        <v>1.0652397679423538</v>
      </c>
      <c r="L653" t="str">
        <f t="shared" si="44"/>
        <v>NO</v>
      </c>
      <c r="M653" t="str">
        <f t="shared" si="45"/>
        <v>NO</v>
      </c>
    </row>
    <row r="654" spans="1:13" x14ac:dyDescent="0.25">
      <c r="A654">
        <v>653</v>
      </c>
      <c r="B654" t="s">
        <v>9</v>
      </c>
      <c r="C654">
        <v>216975</v>
      </c>
      <c r="D654" t="s">
        <v>10</v>
      </c>
      <c r="E654" t="s">
        <v>16</v>
      </c>
      <c r="F654" t="s">
        <v>12</v>
      </c>
      <c r="G654" t="s">
        <v>13</v>
      </c>
      <c r="H654" t="s">
        <v>13</v>
      </c>
      <c r="I654">
        <v>32</v>
      </c>
      <c r="J654">
        <f t="shared" si="42"/>
        <v>-0.54322808725581917</v>
      </c>
      <c r="K654">
        <f t="shared" si="43"/>
        <v>-0.69914348398608395</v>
      </c>
      <c r="L654" t="str">
        <f t="shared" si="44"/>
        <v>NO</v>
      </c>
      <c r="M654" t="str">
        <f t="shared" si="45"/>
        <v>NO</v>
      </c>
    </row>
    <row r="655" spans="1:13" x14ac:dyDescent="0.25">
      <c r="A655">
        <v>654</v>
      </c>
      <c r="B655" t="s">
        <v>9</v>
      </c>
      <c r="C655">
        <v>254494.92</v>
      </c>
      <c r="D655" t="s">
        <v>10</v>
      </c>
      <c r="E655" t="s">
        <v>11</v>
      </c>
      <c r="F655" t="s">
        <v>12</v>
      </c>
      <c r="G655" t="s">
        <v>13</v>
      </c>
      <c r="H655" t="s">
        <v>13</v>
      </c>
      <c r="I655">
        <v>31</v>
      </c>
      <c r="J655">
        <f t="shared" si="42"/>
        <v>-0.49696445207999346</v>
      </c>
      <c r="K655">
        <f t="shared" si="43"/>
        <v>-0.7697188140632214</v>
      </c>
      <c r="L655" t="str">
        <f t="shared" si="44"/>
        <v>NO</v>
      </c>
      <c r="M655" t="str">
        <f t="shared" si="45"/>
        <v>NO</v>
      </c>
    </row>
    <row r="656" spans="1:13" x14ac:dyDescent="0.25">
      <c r="A656">
        <v>655</v>
      </c>
      <c r="B656" t="s">
        <v>9</v>
      </c>
      <c r="C656">
        <v>278030</v>
      </c>
      <c r="D656" t="s">
        <v>19</v>
      </c>
      <c r="E656" t="s">
        <v>16</v>
      </c>
      <c r="F656" t="s">
        <v>12</v>
      </c>
      <c r="G656" t="s">
        <v>12</v>
      </c>
      <c r="H656" t="s">
        <v>13</v>
      </c>
      <c r="I656">
        <v>38</v>
      </c>
      <c r="J656">
        <f t="shared" si="42"/>
        <v>-0.46794471123422759</v>
      </c>
      <c r="K656">
        <f t="shared" si="43"/>
        <v>-0.27569150352325889</v>
      </c>
      <c r="L656" t="str">
        <f t="shared" si="44"/>
        <v>NO</v>
      </c>
      <c r="M656" t="str">
        <f t="shared" si="45"/>
        <v>NO</v>
      </c>
    </row>
    <row r="657" spans="1:13" x14ac:dyDescent="0.25">
      <c r="A657">
        <v>656</v>
      </c>
      <c r="B657" t="s">
        <v>9</v>
      </c>
      <c r="C657">
        <v>291178.01</v>
      </c>
      <c r="D657" t="s">
        <v>10</v>
      </c>
      <c r="E657" t="s">
        <v>16</v>
      </c>
      <c r="F657" t="s">
        <v>12</v>
      </c>
      <c r="G657" t="s">
        <v>13</v>
      </c>
      <c r="H657" t="s">
        <v>13</v>
      </c>
      <c r="I657">
        <v>34</v>
      </c>
      <c r="J657">
        <f t="shared" si="42"/>
        <v>-0.45173266339595647</v>
      </c>
      <c r="K657">
        <f t="shared" si="43"/>
        <v>-0.55799282383180893</v>
      </c>
      <c r="L657" t="str">
        <f t="shared" si="44"/>
        <v>NO</v>
      </c>
      <c r="M657" t="str">
        <f t="shared" si="45"/>
        <v>NO</v>
      </c>
    </row>
    <row r="658" spans="1:13" x14ac:dyDescent="0.25">
      <c r="A658">
        <v>657</v>
      </c>
      <c r="B658" t="s">
        <v>9</v>
      </c>
      <c r="C658">
        <v>1181901</v>
      </c>
      <c r="D658" t="s">
        <v>10</v>
      </c>
      <c r="E658" t="s">
        <v>11</v>
      </c>
      <c r="F658" t="s">
        <v>12</v>
      </c>
      <c r="G658" t="s">
        <v>13</v>
      </c>
      <c r="H658" t="s">
        <v>13</v>
      </c>
      <c r="I658">
        <v>55</v>
      </c>
      <c r="J658">
        <f t="shared" si="42"/>
        <v>0.64656614566548476</v>
      </c>
      <c r="K658">
        <f t="shared" si="43"/>
        <v>0.92408910778807873</v>
      </c>
      <c r="L658" t="str">
        <f t="shared" si="44"/>
        <v>NO</v>
      </c>
      <c r="M658" t="str">
        <f t="shared" si="45"/>
        <v>NO</v>
      </c>
    </row>
    <row r="659" spans="1:13" x14ac:dyDescent="0.25">
      <c r="A659">
        <v>658</v>
      </c>
      <c r="B659" t="s">
        <v>9</v>
      </c>
      <c r="C659">
        <v>494539.06</v>
      </c>
      <c r="D659" t="s">
        <v>10</v>
      </c>
      <c r="E659" t="s">
        <v>16</v>
      </c>
      <c r="F659" t="s">
        <v>12</v>
      </c>
      <c r="G659" t="s">
        <v>12</v>
      </c>
      <c r="H659" t="s">
        <v>13</v>
      </c>
      <c r="I659">
        <v>39</v>
      </c>
      <c r="J659">
        <f t="shared" si="42"/>
        <v>-0.20097995853483663</v>
      </c>
      <c r="K659">
        <f t="shared" si="43"/>
        <v>-0.20511617344612137</v>
      </c>
      <c r="L659" t="str">
        <f t="shared" si="44"/>
        <v>NO</v>
      </c>
      <c r="M659" t="str">
        <f t="shared" si="45"/>
        <v>NO</v>
      </c>
    </row>
    <row r="660" spans="1:13" x14ac:dyDescent="0.25">
      <c r="A660">
        <v>659</v>
      </c>
      <c r="B660" t="s">
        <v>15</v>
      </c>
      <c r="C660">
        <v>299647</v>
      </c>
      <c r="D660" t="s">
        <v>17</v>
      </c>
      <c r="E660" t="s">
        <v>16</v>
      </c>
      <c r="F660" t="s">
        <v>12</v>
      </c>
      <c r="G660" t="s">
        <v>13</v>
      </c>
      <c r="H660" t="s">
        <v>13</v>
      </c>
      <c r="I660">
        <v>51</v>
      </c>
      <c r="J660">
        <f t="shared" si="42"/>
        <v>-0.44129004348451434</v>
      </c>
      <c r="K660">
        <f t="shared" si="43"/>
        <v>0.64178778747952869</v>
      </c>
      <c r="L660" t="str">
        <f t="shared" si="44"/>
        <v>NO</v>
      </c>
      <c r="M660" t="str">
        <f t="shared" si="45"/>
        <v>NO</v>
      </c>
    </row>
    <row r="661" spans="1:13" x14ac:dyDescent="0.25">
      <c r="A661">
        <v>660</v>
      </c>
      <c r="B661" t="s">
        <v>9</v>
      </c>
      <c r="C661">
        <v>386161</v>
      </c>
      <c r="D661" t="s">
        <v>18</v>
      </c>
      <c r="E661" t="s">
        <v>16</v>
      </c>
      <c r="F661" t="s">
        <v>12</v>
      </c>
      <c r="G661" t="s">
        <v>13</v>
      </c>
      <c r="H661" t="s">
        <v>12</v>
      </c>
      <c r="I661">
        <v>49</v>
      </c>
      <c r="J661">
        <f t="shared" si="42"/>
        <v>-0.33461465255613881</v>
      </c>
      <c r="K661">
        <f t="shared" si="43"/>
        <v>0.50063712732525367</v>
      </c>
      <c r="L661" t="str">
        <f t="shared" si="44"/>
        <v>NO</v>
      </c>
      <c r="M661" t="str">
        <f t="shared" si="45"/>
        <v>NO</v>
      </c>
    </row>
    <row r="662" spans="1:13" x14ac:dyDescent="0.25">
      <c r="A662">
        <v>661</v>
      </c>
      <c r="B662" t="s">
        <v>9</v>
      </c>
      <c r="C662">
        <v>300000</v>
      </c>
      <c r="D662" t="s">
        <v>18</v>
      </c>
      <c r="E662" t="s">
        <v>16</v>
      </c>
      <c r="F662" t="s">
        <v>12</v>
      </c>
      <c r="G662" t="s">
        <v>13</v>
      </c>
      <c r="H662" t="s">
        <v>13</v>
      </c>
      <c r="I662">
        <v>30</v>
      </c>
      <c r="J662">
        <f t="shared" si="42"/>
        <v>-0.44085477967752684</v>
      </c>
      <c r="K662">
        <f t="shared" si="43"/>
        <v>-0.84029414414035897</v>
      </c>
      <c r="L662" t="str">
        <f t="shared" si="44"/>
        <v>NO</v>
      </c>
      <c r="M662" t="str">
        <f t="shared" si="45"/>
        <v>NO</v>
      </c>
    </row>
    <row r="663" spans="1:13" x14ac:dyDescent="0.25">
      <c r="A663">
        <v>662</v>
      </c>
      <c r="B663" t="s">
        <v>9</v>
      </c>
      <c r="C663">
        <v>2425879.86</v>
      </c>
      <c r="D663" t="s">
        <v>10</v>
      </c>
      <c r="E663" t="s">
        <v>16</v>
      </c>
      <c r="F663" t="s">
        <v>12</v>
      </c>
      <c r="G663" t="s">
        <v>13</v>
      </c>
      <c r="H663" t="s">
        <v>13</v>
      </c>
      <c r="I663">
        <v>31</v>
      </c>
      <c r="J663">
        <f t="shared" si="42"/>
        <v>2.1804442601571843</v>
      </c>
      <c r="K663">
        <f t="shared" si="43"/>
        <v>-0.7697188140632214</v>
      </c>
      <c r="L663" t="str">
        <f t="shared" si="44"/>
        <v>SI</v>
      </c>
      <c r="M663" t="str">
        <f t="shared" si="45"/>
        <v>NO</v>
      </c>
    </row>
    <row r="664" spans="1:13" x14ac:dyDescent="0.25">
      <c r="A664">
        <v>663</v>
      </c>
      <c r="B664" t="s">
        <v>9</v>
      </c>
      <c r="C664">
        <v>552616.01</v>
      </c>
      <c r="D664" t="s">
        <v>10</v>
      </c>
      <c r="E664" t="s">
        <v>16</v>
      </c>
      <c r="F664" t="s">
        <v>12</v>
      </c>
      <c r="G664" t="s">
        <v>13</v>
      </c>
      <c r="H664" t="s">
        <v>13</v>
      </c>
      <c r="I664">
        <v>30</v>
      </c>
      <c r="J664">
        <f t="shared" si="42"/>
        <v>-0.129368643080948</v>
      </c>
      <c r="K664">
        <f t="shared" si="43"/>
        <v>-0.84029414414035897</v>
      </c>
      <c r="L664" t="str">
        <f t="shared" si="44"/>
        <v>NO</v>
      </c>
      <c r="M664" t="str">
        <f t="shared" si="45"/>
        <v>NO</v>
      </c>
    </row>
    <row r="665" spans="1:13" x14ac:dyDescent="0.25">
      <c r="A665">
        <v>664</v>
      </c>
      <c r="B665" t="s">
        <v>9</v>
      </c>
      <c r="C665">
        <v>454965.33</v>
      </c>
      <c r="D665" t="s">
        <v>10</v>
      </c>
      <c r="E665" t="s">
        <v>16</v>
      </c>
      <c r="F665" t="s">
        <v>12</v>
      </c>
      <c r="G665" t="s">
        <v>13</v>
      </c>
      <c r="H665" t="s">
        <v>12</v>
      </c>
      <c r="I665">
        <v>48</v>
      </c>
      <c r="J665">
        <f t="shared" si="42"/>
        <v>-0.24977602759006445</v>
      </c>
      <c r="K665">
        <f t="shared" si="43"/>
        <v>0.43006179724811616</v>
      </c>
      <c r="L665" t="str">
        <f t="shared" si="44"/>
        <v>NO</v>
      </c>
      <c r="M665" t="str">
        <f t="shared" si="45"/>
        <v>NO</v>
      </c>
    </row>
    <row r="666" spans="1:13" x14ac:dyDescent="0.25">
      <c r="A666">
        <v>665</v>
      </c>
      <c r="B666" t="s">
        <v>15</v>
      </c>
      <c r="C666">
        <v>834260</v>
      </c>
      <c r="D666" t="s">
        <v>10</v>
      </c>
      <c r="E666" t="s">
        <v>11</v>
      </c>
      <c r="F666" t="s">
        <v>12</v>
      </c>
      <c r="G666" t="s">
        <v>13</v>
      </c>
      <c r="H666" t="s">
        <v>12</v>
      </c>
      <c r="I666">
        <v>42</v>
      </c>
      <c r="J666">
        <f t="shared" si="42"/>
        <v>0.21791021046735037</v>
      </c>
      <c r="K666">
        <f t="shared" si="43"/>
        <v>6.6098167852911317E-3</v>
      </c>
      <c r="L666" t="str">
        <f t="shared" si="44"/>
        <v>NO</v>
      </c>
      <c r="M666" t="str">
        <f t="shared" si="45"/>
        <v>NO</v>
      </c>
    </row>
    <row r="667" spans="1:13" x14ac:dyDescent="0.25">
      <c r="A667">
        <v>666</v>
      </c>
      <c r="B667" t="s">
        <v>9</v>
      </c>
      <c r="C667">
        <v>329950</v>
      </c>
      <c r="D667" t="s">
        <v>18</v>
      </c>
      <c r="E667" t="s">
        <v>16</v>
      </c>
      <c r="F667" t="s">
        <v>12</v>
      </c>
      <c r="G667" t="s">
        <v>13</v>
      </c>
      <c r="H667" t="s">
        <v>12</v>
      </c>
      <c r="I667">
        <v>41</v>
      </c>
      <c r="J667">
        <f t="shared" si="42"/>
        <v>-0.40392517339062706</v>
      </c>
      <c r="K667">
        <f t="shared" si="43"/>
        <v>-6.3965513291846368E-2</v>
      </c>
      <c r="L667" t="str">
        <f t="shared" si="44"/>
        <v>NO</v>
      </c>
      <c r="M667" t="str">
        <f t="shared" si="45"/>
        <v>NO</v>
      </c>
    </row>
    <row r="668" spans="1:13" x14ac:dyDescent="0.25">
      <c r="A668">
        <v>667</v>
      </c>
      <c r="B668" t="s">
        <v>9</v>
      </c>
      <c r="C668">
        <v>11.98</v>
      </c>
      <c r="D668" t="s">
        <v>10</v>
      </c>
      <c r="E668" t="s">
        <v>16</v>
      </c>
      <c r="F668" t="s">
        <v>12</v>
      </c>
      <c r="G668" t="s">
        <v>13</v>
      </c>
      <c r="H668" t="s">
        <v>13</v>
      </c>
      <c r="I668">
        <v>25</v>
      </c>
      <c r="J668">
        <f t="shared" si="42"/>
        <v>-0.81075259167707991</v>
      </c>
      <c r="K668">
        <f t="shared" si="43"/>
        <v>-1.1931707945260464</v>
      </c>
      <c r="L668" t="str">
        <f t="shared" si="44"/>
        <v>NO</v>
      </c>
      <c r="M668" t="str">
        <f t="shared" si="45"/>
        <v>NO</v>
      </c>
    </row>
    <row r="669" spans="1:13" x14ac:dyDescent="0.25">
      <c r="A669">
        <v>668</v>
      </c>
      <c r="B669" t="s">
        <v>15</v>
      </c>
      <c r="C669">
        <v>293333.33</v>
      </c>
      <c r="D669" t="s">
        <v>10</v>
      </c>
      <c r="E669" t="s">
        <v>16</v>
      </c>
      <c r="F669" t="s">
        <v>12</v>
      </c>
      <c r="G669" t="s">
        <v>13</v>
      </c>
      <c r="H669" t="s">
        <v>13</v>
      </c>
      <c r="I669">
        <v>24</v>
      </c>
      <c r="J669">
        <f t="shared" si="42"/>
        <v>-0.44907506342860148</v>
      </c>
      <c r="K669">
        <f t="shared" si="43"/>
        <v>-1.263746124603184</v>
      </c>
      <c r="L669" t="str">
        <f t="shared" si="44"/>
        <v>NO</v>
      </c>
      <c r="M669" t="str">
        <f t="shared" si="45"/>
        <v>NO</v>
      </c>
    </row>
    <row r="670" spans="1:13" x14ac:dyDescent="0.25">
      <c r="A670">
        <v>669</v>
      </c>
      <c r="B670" t="s">
        <v>9</v>
      </c>
      <c r="C670">
        <v>580000</v>
      </c>
      <c r="D670" t="s">
        <v>10</v>
      </c>
      <c r="E670" t="s">
        <v>16</v>
      </c>
      <c r="F670" t="s">
        <v>12</v>
      </c>
      <c r="G670" t="s">
        <v>13</v>
      </c>
      <c r="H670" t="s">
        <v>13</v>
      </c>
      <c r="I670">
        <v>36</v>
      </c>
      <c r="J670">
        <f t="shared" si="42"/>
        <v>-9.5603034758263539E-2</v>
      </c>
      <c r="K670">
        <f t="shared" si="43"/>
        <v>-0.41684216367753391</v>
      </c>
      <c r="L670" t="str">
        <f t="shared" si="44"/>
        <v>NO</v>
      </c>
      <c r="M670" t="str">
        <f t="shared" si="45"/>
        <v>NO</v>
      </c>
    </row>
    <row r="671" spans="1:13" x14ac:dyDescent="0.25">
      <c r="A671">
        <v>670</v>
      </c>
      <c r="B671" t="s">
        <v>15</v>
      </c>
      <c r="C671">
        <v>817600</v>
      </c>
      <c r="D671" t="s">
        <v>10</v>
      </c>
      <c r="E671" t="s">
        <v>16</v>
      </c>
      <c r="F671" t="s">
        <v>12</v>
      </c>
      <c r="G671" t="s">
        <v>13</v>
      </c>
      <c r="H671" t="s">
        <v>13</v>
      </c>
      <c r="I671">
        <v>38</v>
      </c>
      <c r="J671">
        <f t="shared" si="42"/>
        <v>0.19736773164465418</v>
      </c>
      <c r="K671">
        <f t="shared" si="43"/>
        <v>-0.27569150352325889</v>
      </c>
      <c r="L671" t="str">
        <f t="shared" si="44"/>
        <v>NO</v>
      </c>
      <c r="M671" t="str">
        <f t="shared" si="45"/>
        <v>NO</v>
      </c>
    </row>
    <row r="672" spans="1:13" x14ac:dyDescent="0.25">
      <c r="A672">
        <v>671</v>
      </c>
      <c r="B672" t="s">
        <v>15</v>
      </c>
      <c r="C672">
        <v>380590.81</v>
      </c>
      <c r="D672" t="s">
        <v>10</v>
      </c>
      <c r="E672" t="s">
        <v>16</v>
      </c>
      <c r="F672" t="s">
        <v>12</v>
      </c>
      <c r="G672" t="s">
        <v>13</v>
      </c>
      <c r="H672" t="s">
        <v>13</v>
      </c>
      <c r="I672">
        <v>33</v>
      </c>
      <c r="J672">
        <f t="shared" si="42"/>
        <v>-0.34148293047410966</v>
      </c>
      <c r="K672">
        <f t="shared" si="43"/>
        <v>-0.62856815390894638</v>
      </c>
      <c r="L672" t="str">
        <f t="shared" si="44"/>
        <v>NO</v>
      </c>
      <c r="M672" t="str">
        <f t="shared" si="45"/>
        <v>NO</v>
      </c>
    </row>
    <row r="673" spans="1:13" x14ac:dyDescent="0.25">
      <c r="A673">
        <v>672</v>
      </c>
      <c r="B673" t="s">
        <v>15</v>
      </c>
      <c r="C673">
        <v>278868</v>
      </c>
      <c r="D673" t="s">
        <v>10</v>
      </c>
      <c r="E673" t="s">
        <v>16</v>
      </c>
      <c r="F673" t="s">
        <v>12</v>
      </c>
      <c r="G673" t="s">
        <v>13</v>
      </c>
      <c r="H673" t="s">
        <v>13</v>
      </c>
      <c r="I673">
        <v>22</v>
      </c>
      <c r="J673">
        <f t="shared" si="42"/>
        <v>-0.46691142208336212</v>
      </c>
      <c r="K673">
        <f t="shared" si="43"/>
        <v>-1.4048967847574589</v>
      </c>
      <c r="L673" t="str">
        <f t="shared" si="44"/>
        <v>NO</v>
      </c>
      <c r="M673" t="str">
        <f t="shared" si="45"/>
        <v>NO</v>
      </c>
    </row>
    <row r="674" spans="1:13" x14ac:dyDescent="0.25">
      <c r="A674">
        <v>673</v>
      </c>
      <c r="B674" t="s">
        <v>9</v>
      </c>
      <c r="C674">
        <v>600538.5</v>
      </c>
      <c r="D674" t="s">
        <v>10</v>
      </c>
      <c r="E674" t="s">
        <v>16</v>
      </c>
      <c r="F674" t="s">
        <v>12</v>
      </c>
      <c r="G674" t="s">
        <v>13</v>
      </c>
      <c r="H674" t="s">
        <v>13</v>
      </c>
      <c r="I674">
        <v>27</v>
      </c>
      <c r="J674">
        <f t="shared" si="42"/>
        <v>-7.0278202747462507E-2</v>
      </c>
      <c r="K674">
        <f t="shared" si="43"/>
        <v>-1.0520201343717714</v>
      </c>
      <c r="L674" t="str">
        <f t="shared" si="44"/>
        <v>NO</v>
      </c>
      <c r="M674" t="str">
        <f t="shared" si="45"/>
        <v>NO</v>
      </c>
    </row>
    <row r="675" spans="1:13" x14ac:dyDescent="0.25">
      <c r="A675">
        <v>674</v>
      </c>
      <c r="B675" t="s">
        <v>9</v>
      </c>
      <c r="C675">
        <v>4764816.1399999997</v>
      </c>
      <c r="D675" t="s">
        <v>10</v>
      </c>
      <c r="E675" t="s">
        <v>16</v>
      </c>
      <c r="F675" t="s">
        <v>12</v>
      </c>
      <c r="G675" t="s">
        <v>12</v>
      </c>
      <c r="H675" t="s">
        <v>13</v>
      </c>
      <c r="I675">
        <v>53</v>
      </c>
      <c r="J675">
        <f t="shared" si="42"/>
        <v>5.0644508027463653</v>
      </c>
      <c r="K675">
        <f t="shared" si="43"/>
        <v>0.78293844763380371</v>
      </c>
      <c r="L675" t="str">
        <f t="shared" si="44"/>
        <v>SI</v>
      </c>
      <c r="M675" t="str">
        <f t="shared" si="45"/>
        <v>NO</v>
      </c>
    </row>
    <row r="676" spans="1:13" x14ac:dyDescent="0.25">
      <c r="A676">
        <v>675</v>
      </c>
      <c r="B676" t="s">
        <v>9</v>
      </c>
      <c r="C676">
        <v>278035</v>
      </c>
      <c r="D676" t="s">
        <v>17</v>
      </c>
      <c r="E676" t="s">
        <v>16</v>
      </c>
      <c r="F676" t="s">
        <v>12</v>
      </c>
      <c r="G676" t="s">
        <v>13</v>
      </c>
      <c r="H676" t="s">
        <v>12</v>
      </c>
      <c r="I676">
        <v>54</v>
      </c>
      <c r="J676">
        <f t="shared" si="42"/>
        <v>-0.46793854602449692</v>
      </c>
      <c r="K676">
        <f t="shared" si="43"/>
        <v>0.85351377771094117</v>
      </c>
      <c r="L676" t="str">
        <f t="shared" si="44"/>
        <v>NO</v>
      </c>
      <c r="M676" t="str">
        <f t="shared" si="45"/>
        <v>NO</v>
      </c>
    </row>
    <row r="677" spans="1:13" x14ac:dyDescent="0.25">
      <c r="A677">
        <v>676</v>
      </c>
      <c r="B677" t="s">
        <v>15</v>
      </c>
      <c r="C677">
        <v>5215081</v>
      </c>
      <c r="D677" t="s">
        <v>10</v>
      </c>
      <c r="E677" t="s">
        <v>11</v>
      </c>
      <c r="F677" t="s">
        <v>12</v>
      </c>
      <c r="G677" t="s">
        <v>13</v>
      </c>
      <c r="H677" t="s">
        <v>13</v>
      </c>
      <c r="I677">
        <v>65</v>
      </c>
      <c r="J677">
        <f t="shared" si="42"/>
        <v>5.6196462619993222</v>
      </c>
      <c r="K677">
        <f t="shared" si="43"/>
        <v>1.6298424085594538</v>
      </c>
      <c r="L677" t="str">
        <f t="shared" si="44"/>
        <v>SI</v>
      </c>
      <c r="M677" t="str">
        <f t="shared" si="45"/>
        <v>NO</v>
      </c>
    </row>
    <row r="678" spans="1:13" x14ac:dyDescent="0.25">
      <c r="A678">
        <v>677</v>
      </c>
      <c r="B678" t="s">
        <v>9</v>
      </c>
      <c r="C678">
        <v>319600</v>
      </c>
      <c r="D678" t="s">
        <v>10</v>
      </c>
      <c r="E678" t="s">
        <v>16</v>
      </c>
      <c r="F678" t="s">
        <v>12</v>
      </c>
      <c r="G678" t="s">
        <v>13</v>
      </c>
      <c r="H678" t="s">
        <v>13</v>
      </c>
      <c r="I678">
        <v>61</v>
      </c>
      <c r="J678">
        <f t="shared" si="42"/>
        <v>-0.41668715753317842</v>
      </c>
      <c r="K678">
        <f t="shared" si="43"/>
        <v>1.3475410882509038</v>
      </c>
      <c r="L678" t="str">
        <f t="shared" si="44"/>
        <v>NO</v>
      </c>
      <c r="M678" t="str">
        <f t="shared" si="45"/>
        <v>NO</v>
      </c>
    </row>
    <row r="679" spans="1:13" x14ac:dyDescent="0.25">
      <c r="A679">
        <v>678</v>
      </c>
      <c r="B679" t="s">
        <v>15</v>
      </c>
      <c r="C679">
        <v>152460</v>
      </c>
      <c r="D679" t="s">
        <v>10</v>
      </c>
      <c r="E679" t="s">
        <v>16</v>
      </c>
      <c r="F679" t="s">
        <v>12</v>
      </c>
      <c r="G679" t="s">
        <v>13</v>
      </c>
      <c r="H679" t="s">
        <v>13</v>
      </c>
      <c r="I679">
        <v>65</v>
      </c>
      <c r="J679">
        <f t="shared" si="42"/>
        <v>-0.6227777884110558</v>
      </c>
      <c r="K679">
        <f t="shared" si="43"/>
        <v>1.6298424085594538</v>
      </c>
      <c r="L679" t="str">
        <f t="shared" si="44"/>
        <v>NO</v>
      </c>
      <c r="M679" t="str">
        <f t="shared" si="45"/>
        <v>NO</v>
      </c>
    </row>
    <row r="680" spans="1:13" x14ac:dyDescent="0.25">
      <c r="A680">
        <v>679</v>
      </c>
      <c r="B680" t="s">
        <v>9</v>
      </c>
      <c r="C680">
        <v>608941</v>
      </c>
      <c r="D680" t="s">
        <v>18</v>
      </c>
      <c r="E680" t="s">
        <v>16</v>
      </c>
      <c r="F680" t="s">
        <v>12</v>
      </c>
      <c r="G680" t="s">
        <v>13</v>
      </c>
      <c r="H680" t="s">
        <v>12</v>
      </c>
      <c r="I680">
        <v>45</v>
      </c>
      <c r="J680">
        <f t="shared" si="42"/>
        <v>-5.991756779501925E-2</v>
      </c>
      <c r="K680">
        <f t="shared" si="43"/>
        <v>0.21833580701670366</v>
      </c>
      <c r="L680" t="str">
        <f t="shared" si="44"/>
        <v>NO</v>
      </c>
      <c r="M680" t="str">
        <f t="shared" si="45"/>
        <v>NO</v>
      </c>
    </row>
    <row r="681" spans="1:13" x14ac:dyDescent="0.25">
      <c r="A681">
        <v>680</v>
      </c>
      <c r="B681" t="s">
        <v>15</v>
      </c>
      <c r="C681">
        <v>454962.33</v>
      </c>
      <c r="D681" t="s">
        <v>10</v>
      </c>
      <c r="E681" t="s">
        <v>16</v>
      </c>
      <c r="F681" t="s">
        <v>12</v>
      </c>
      <c r="G681" t="s">
        <v>13</v>
      </c>
      <c r="H681" t="s">
        <v>13</v>
      </c>
      <c r="I681">
        <v>44</v>
      </c>
      <c r="J681">
        <f t="shared" si="42"/>
        <v>-0.24977972671590287</v>
      </c>
      <c r="K681">
        <f t="shared" si="43"/>
        <v>0.14776047693956615</v>
      </c>
      <c r="L681" t="str">
        <f t="shared" si="44"/>
        <v>NO</v>
      </c>
      <c r="M681" t="str">
        <f t="shared" si="45"/>
        <v>NO</v>
      </c>
    </row>
    <row r="682" spans="1:13" x14ac:dyDescent="0.25">
      <c r="A682">
        <v>681</v>
      </c>
      <c r="B682" t="s">
        <v>9</v>
      </c>
      <c r="C682">
        <v>458557</v>
      </c>
      <c r="D682" t="s">
        <v>18</v>
      </c>
      <c r="E682" t="s">
        <v>16</v>
      </c>
      <c r="F682" t="s">
        <v>12</v>
      </c>
      <c r="G682" t="s">
        <v>13</v>
      </c>
      <c r="H682" t="s">
        <v>13</v>
      </c>
      <c r="I682">
        <v>54</v>
      </c>
      <c r="J682">
        <f t="shared" si="42"/>
        <v>-0.24534734782337103</v>
      </c>
      <c r="K682">
        <f t="shared" si="43"/>
        <v>0.85351377771094117</v>
      </c>
      <c r="L682" t="str">
        <f t="shared" si="44"/>
        <v>NO</v>
      </c>
      <c r="M682" t="str">
        <f t="shared" si="45"/>
        <v>NO</v>
      </c>
    </row>
    <row r="683" spans="1:13" x14ac:dyDescent="0.25">
      <c r="A683">
        <v>682</v>
      </c>
      <c r="B683" t="s">
        <v>15</v>
      </c>
      <c r="C683">
        <v>791538.55</v>
      </c>
      <c r="D683" t="s">
        <v>10</v>
      </c>
      <c r="E683" t="s">
        <v>11</v>
      </c>
      <c r="F683" t="s">
        <v>12</v>
      </c>
      <c r="G683" t="s">
        <v>13</v>
      </c>
      <c r="H683" t="s">
        <v>13</v>
      </c>
      <c r="I683">
        <v>40</v>
      </c>
      <c r="J683">
        <f t="shared" si="42"/>
        <v>0.16523287061741807</v>
      </c>
      <c r="K683">
        <f t="shared" si="43"/>
        <v>-0.13454084336898386</v>
      </c>
      <c r="L683" t="str">
        <f t="shared" si="44"/>
        <v>NO</v>
      </c>
      <c r="M683" t="str">
        <f t="shared" si="45"/>
        <v>NO</v>
      </c>
    </row>
    <row r="684" spans="1:13" x14ac:dyDescent="0.25">
      <c r="A684">
        <v>683</v>
      </c>
      <c r="B684" t="s">
        <v>9</v>
      </c>
      <c r="C684">
        <v>240000</v>
      </c>
      <c r="D684" t="s">
        <v>10</v>
      </c>
      <c r="E684" t="s">
        <v>16</v>
      </c>
      <c r="F684" t="s">
        <v>12</v>
      </c>
      <c r="G684" t="s">
        <v>13</v>
      </c>
      <c r="H684" t="s">
        <v>13</v>
      </c>
      <c r="I684">
        <v>18</v>
      </c>
      <c r="J684">
        <f t="shared" si="42"/>
        <v>-0.51483729644594045</v>
      </c>
      <c r="K684">
        <f t="shared" si="43"/>
        <v>-1.687198105066009</v>
      </c>
      <c r="L684" t="str">
        <f t="shared" si="44"/>
        <v>NO</v>
      </c>
      <c r="M684" t="str">
        <f t="shared" si="45"/>
        <v>NO</v>
      </c>
    </row>
    <row r="685" spans="1:13" x14ac:dyDescent="0.25">
      <c r="A685">
        <v>684</v>
      </c>
      <c r="B685" t="s">
        <v>9</v>
      </c>
      <c r="C685">
        <v>278030</v>
      </c>
      <c r="D685" t="s">
        <v>19</v>
      </c>
      <c r="E685" t="s">
        <v>16</v>
      </c>
      <c r="F685" t="s">
        <v>12</v>
      </c>
      <c r="G685" t="s">
        <v>13</v>
      </c>
      <c r="H685" t="s">
        <v>13</v>
      </c>
      <c r="I685">
        <v>52</v>
      </c>
      <c r="J685">
        <f t="shared" si="42"/>
        <v>-0.46794471123422759</v>
      </c>
      <c r="K685">
        <f t="shared" si="43"/>
        <v>0.71236311755666615</v>
      </c>
      <c r="L685" t="str">
        <f t="shared" si="44"/>
        <v>NO</v>
      </c>
      <c r="M685" t="str">
        <f t="shared" si="45"/>
        <v>NO</v>
      </c>
    </row>
    <row r="686" spans="1:13" x14ac:dyDescent="0.25">
      <c r="A686">
        <v>685</v>
      </c>
      <c r="B686" t="s">
        <v>15</v>
      </c>
      <c r="C686">
        <v>2115710.04</v>
      </c>
      <c r="D686" t="s">
        <v>10</v>
      </c>
      <c r="E686" t="s">
        <v>11</v>
      </c>
      <c r="F686" t="s">
        <v>12</v>
      </c>
      <c r="G686" t="s">
        <v>13</v>
      </c>
      <c r="H686" t="s">
        <v>13</v>
      </c>
      <c r="I686">
        <v>46</v>
      </c>
      <c r="J686">
        <f t="shared" si="42"/>
        <v>1.7979918616704211</v>
      </c>
      <c r="K686">
        <f t="shared" si="43"/>
        <v>0.28891113709384114</v>
      </c>
      <c r="L686" t="str">
        <f t="shared" si="44"/>
        <v>NO</v>
      </c>
      <c r="M686" t="str">
        <f t="shared" si="45"/>
        <v>NO</v>
      </c>
    </row>
    <row r="687" spans="1:13" x14ac:dyDescent="0.25">
      <c r="A687">
        <v>686</v>
      </c>
      <c r="B687" t="s">
        <v>15</v>
      </c>
      <c r="C687">
        <v>450000</v>
      </c>
      <c r="D687" t="s">
        <v>10</v>
      </c>
      <c r="E687" t="s">
        <v>16</v>
      </c>
      <c r="F687" t="s">
        <v>12</v>
      </c>
      <c r="G687" t="s">
        <v>13</v>
      </c>
      <c r="H687" t="s">
        <v>13</v>
      </c>
      <c r="I687">
        <v>21</v>
      </c>
      <c r="J687">
        <f t="shared" si="42"/>
        <v>-0.25589848775649293</v>
      </c>
      <c r="K687">
        <f t="shared" si="43"/>
        <v>-1.4754721148345964</v>
      </c>
      <c r="L687" t="str">
        <f t="shared" si="44"/>
        <v>NO</v>
      </c>
      <c r="M687" t="str">
        <f t="shared" si="45"/>
        <v>NO</v>
      </c>
    </row>
    <row r="688" spans="1:13" x14ac:dyDescent="0.25">
      <c r="A688">
        <v>687</v>
      </c>
      <c r="B688" t="s">
        <v>9</v>
      </c>
      <c r="C688">
        <v>594527</v>
      </c>
      <c r="D688" t="s">
        <v>18</v>
      </c>
      <c r="E688" t="s">
        <v>16</v>
      </c>
      <c r="F688" t="s">
        <v>12</v>
      </c>
      <c r="G688" t="s">
        <v>13</v>
      </c>
      <c r="H688" t="s">
        <v>12</v>
      </c>
      <c r="I688">
        <v>53</v>
      </c>
      <c r="J688">
        <f t="shared" si="42"/>
        <v>-7.7690634406684472E-2</v>
      </c>
      <c r="K688">
        <f t="shared" si="43"/>
        <v>0.78293844763380371</v>
      </c>
      <c r="L688" t="str">
        <f t="shared" si="44"/>
        <v>NO</v>
      </c>
      <c r="M688" t="str">
        <f t="shared" si="45"/>
        <v>NO</v>
      </c>
    </row>
    <row r="689" spans="1:13" x14ac:dyDescent="0.25">
      <c r="A689">
        <v>688</v>
      </c>
      <c r="B689" t="s">
        <v>9</v>
      </c>
      <c r="C689">
        <v>311895</v>
      </c>
      <c r="D689" t="s">
        <v>18</v>
      </c>
      <c r="E689" t="s">
        <v>16</v>
      </c>
      <c r="F689" t="s">
        <v>12</v>
      </c>
      <c r="G689" t="s">
        <v>13</v>
      </c>
      <c r="H689" t="s">
        <v>12</v>
      </c>
      <c r="I689">
        <v>37</v>
      </c>
      <c r="J689">
        <f t="shared" si="42"/>
        <v>-0.42618774572818885</v>
      </c>
      <c r="K689">
        <f t="shared" si="43"/>
        <v>-0.3462668336003964</v>
      </c>
      <c r="L689" t="str">
        <f t="shared" si="44"/>
        <v>NO</v>
      </c>
      <c r="M689" t="str">
        <f t="shared" si="45"/>
        <v>NO</v>
      </c>
    </row>
    <row r="690" spans="1:13" x14ac:dyDescent="0.25">
      <c r="A690">
        <v>689</v>
      </c>
      <c r="B690" t="s">
        <v>15</v>
      </c>
      <c r="C690">
        <v>360000</v>
      </c>
      <c r="D690" t="s">
        <v>10</v>
      </c>
      <c r="E690" t="s">
        <v>16</v>
      </c>
      <c r="F690" t="s">
        <v>12</v>
      </c>
      <c r="G690" t="s">
        <v>13</v>
      </c>
      <c r="H690" t="s">
        <v>13</v>
      </c>
      <c r="I690">
        <v>52</v>
      </c>
      <c r="J690">
        <f t="shared" si="42"/>
        <v>-0.36687226290911329</v>
      </c>
      <c r="K690">
        <f t="shared" si="43"/>
        <v>0.71236311755666615</v>
      </c>
      <c r="L690" t="str">
        <f t="shared" si="44"/>
        <v>NO</v>
      </c>
      <c r="M690" t="str">
        <f t="shared" si="45"/>
        <v>NO</v>
      </c>
    </row>
    <row r="691" spans="1:13" x14ac:dyDescent="0.25">
      <c r="A691">
        <v>690</v>
      </c>
      <c r="B691" t="s">
        <v>15</v>
      </c>
      <c r="C691">
        <v>369131</v>
      </c>
      <c r="D691" t="s">
        <v>18</v>
      </c>
      <c r="E691" t="s">
        <v>16</v>
      </c>
      <c r="F691" t="s">
        <v>12</v>
      </c>
      <c r="G691" t="s">
        <v>13</v>
      </c>
      <c r="H691" t="s">
        <v>13</v>
      </c>
      <c r="I691">
        <v>47</v>
      </c>
      <c r="J691">
        <f t="shared" si="42"/>
        <v>-0.35561335689890688</v>
      </c>
      <c r="K691">
        <f t="shared" si="43"/>
        <v>0.35948646717097865</v>
      </c>
      <c r="L691" t="str">
        <f t="shared" si="44"/>
        <v>NO</v>
      </c>
      <c r="M691" t="str">
        <f t="shared" si="45"/>
        <v>NO</v>
      </c>
    </row>
    <row r="692" spans="1:13" x14ac:dyDescent="0.25">
      <c r="A692">
        <v>691</v>
      </c>
      <c r="B692" t="s">
        <v>15</v>
      </c>
      <c r="C692">
        <v>1041736</v>
      </c>
      <c r="D692" t="s">
        <v>10</v>
      </c>
      <c r="E692" t="s">
        <v>16</v>
      </c>
      <c r="F692" t="s">
        <v>12</v>
      </c>
      <c r="G692" t="s">
        <v>13</v>
      </c>
      <c r="H692" t="s">
        <v>13</v>
      </c>
      <c r="I692">
        <v>24</v>
      </c>
      <c r="J692">
        <f t="shared" si="42"/>
        <v>0.47373682128473993</v>
      </c>
      <c r="K692">
        <f t="shared" si="43"/>
        <v>-1.263746124603184</v>
      </c>
      <c r="L692" t="str">
        <f t="shared" si="44"/>
        <v>NO</v>
      </c>
      <c r="M692" t="str">
        <f t="shared" si="45"/>
        <v>NO</v>
      </c>
    </row>
    <row r="693" spans="1:13" x14ac:dyDescent="0.25">
      <c r="A693">
        <v>692</v>
      </c>
      <c r="B693" t="s">
        <v>9</v>
      </c>
      <c r="C693">
        <v>311895</v>
      </c>
      <c r="D693" t="s">
        <v>18</v>
      </c>
      <c r="E693" t="s">
        <v>16</v>
      </c>
      <c r="F693" t="s">
        <v>12</v>
      </c>
      <c r="G693" t="s">
        <v>13</v>
      </c>
      <c r="H693" t="s">
        <v>13</v>
      </c>
      <c r="I693">
        <v>40</v>
      </c>
      <c r="J693">
        <f t="shared" si="42"/>
        <v>-0.42618774572818885</v>
      </c>
      <c r="K693">
        <f t="shared" si="43"/>
        <v>-0.13454084336898386</v>
      </c>
      <c r="L693" t="str">
        <f t="shared" si="44"/>
        <v>NO</v>
      </c>
      <c r="M693" t="str">
        <f t="shared" si="45"/>
        <v>NO</v>
      </c>
    </row>
    <row r="694" spans="1:13" x14ac:dyDescent="0.25">
      <c r="A694">
        <v>693</v>
      </c>
      <c r="B694" t="s">
        <v>9</v>
      </c>
      <c r="C694">
        <v>1256604.3</v>
      </c>
      <c r="D694" t="s">
        <v>10</v>
      </c>
      <c r="E694" t="s">
        <v>11</v>
      </c>
      <c r="F694" t="s">
        <v>12</v>
      </c>
      <c r="G694" t="s">
        <v>13</v>
      </c>
      <c r="H694" t="s">
        <v>13</v>
      </c>
      <c r="I694">
        <v>36</v>
      </c>
      <c r="J694">
        <f t="shared" si="42"/>
        <v>0.73867844808058192</v>
      </c>
      <c r="K694">
        <f t="shared" si="43"/>
        <v>-0.41684216367753391</v>
      </c>
      <c r="L694" t="str">
        <f t="shared" si="44"/>
        <v>NO</v>
      </c>
      <c r="M694" t="str">
        <f t="shared" si="45"/>
        <v>NO</v>
      </c>
    </row>
    <row r="695" spans="1:13" x14ac:dyDescent="0.25">
      <c r="A695">
        <v>694</v>
      </c>
      <c r="B695" t="s">
        <v>9</v>
      </c>
      <c r="C695">
        <v>292181.09999999998</v>
      </c>
      <c r="D695" t="s">
        <v>10</v>
      </c>
      <c r="E695" t="s">
        <v>16</v>
      </c>
      <c r="F695" t="s">
        <v>12</v>
      </c>
      <c r="G695" t="s">
        <v>13</v>
      </c>
      <c r="H695" t="s">
        <v>13</v>
      </c>
      <c r="I695">
        <v>42</v>
      </c>
      <c r="J695">
        <f t="shared" si="42"/>
        <v>-0.45049581135020272</v>
      </c>
      <c r="K695">
        <f t="shared" si="43"/>
        <v>6.6098167852911317E-3</v>
      </c>
      <c r="L695" t="str">
        <f t="shared" si="44"/>
        <v>NO</v>
      </c>
      <c r="M695" t="str">
        <f t="shared" si="45"/>
        <v>NO</v>
      </c>
    </row>
    <row r="696" spans="1:13" x14ac:dyDescent="0.25">
      <c r="A696">
        <v>695</v>
      </c>
      <c r="B696" t="s">
        <v>9</v>
      </c>
      <c r="C696">
        <v>643426.84</v>
      </c>
      <c r="D696" t="s">
        <v>10</v>
      </c>
      <c r="E696" t="s">
        <v>11</v>
      </c>
      <c r="F696" t="s">
        <v>12</v>
      </c>
      <c r="G696" t="s">
        <v>13</v>
      </c>
      <c r="H696" t="s">
        <v>13</v>
      </c>
      <c r="I696">
        <v>34</v>
      </c>
      <c r="J696">
        <f t="shared" si="42"/>
        <v>-1.7395080527138836E-2</v>
      </c>
      <c r="K696">
        <f t="shared" si="43"/>
        <v>-0.55799282383180893</v>
      </c>
      <c r="L696" t="str">
        <f t="shared" si="44"/>
        <v>NO</v>
      </c>
      <c r="M696" t="str">
        <f t="shared" si="45"/>
        <v>NO</v>
      </c>
    </row>
    <row r="697" spans="1:13" x14ac:dyDescent="0.25">
      <c r="A697">
        <v>696</v>
      </c>
      <c r="B697" t="s">
        <v>9</v>
      </c>
      <c r="C697">
        <v>377730.1</v>
      </c>
      <c r="D697" t="s">
        <v>10</v>
      </c>
      <c r="E697" t="s">
        <v>16</v>
      </c>
      <c r="F697" t="s">
        <v>12</v>
      </c>
      <c r="G697" t="s">
        <v>13</v>
      </c>
      <c r="H697" t="s">
        <v>13</v>
      </c>
      <c r="I697">
        <v>43</v>
      </c>
      <c r="J697">
        <f t="shared" si="42"/>
        <v>-0.34501030589985249</v>
      </c>
      <c r="K697">
        <f t="shared" si="43"/>
        <v>7.7185146862428639E-2</v>
      </c>
      <c r="L697" t="str">
        <f t="shared" si="44"/>
        <v>NO</v>
      </c>
      <c r="M697" t="str">
        <f t="shared" si="45"/>
        <v>NO</v>
      </c>
    </row>
    <row r="698" spans="1:13" x14ac:dyDescent="0.25">
      <c r="A698">
        <v>697</v>
      </c>
      <c r="B698" t="s">
        <v>9</v>
      </c>
      <c r="C698">
        <v>326653</v>
      </c>
      <c r="D698" t="s">
        <v>10</v>
      </c>
      <c r="E698" t="s">
        <v>16</v>
      </c>
      <c r="F698" t="s">
        <v>12</v>
      </c>
      <c r="G698" t="s">
        <v>13</v>
      </c>
      <c r="H698" t="s">
        <v>13</v>
      </c>
      <c r="I698">
        <v>53</v>
      </c>
      <c r="J698">
        <f t="shared" si="42"/>
        <v>-0.40799051268705139</v>
      </c>
      <c r="K698">
        <f t="shared" si="43"/>
        <v>0.78293844763380371</v>
      </c>
      <c r="L698" t="str">
        <f t="shared" si="44"/>
        <v>NO</v>
      </c>
      <c r="M698" t="str">
        <f t="shared" si="45"/>
        <v>NO</v>
      </c>
    </row>
    <row r="699" spans="1:13" x14ac:dyDescent="0.25">
      <c r="A699">
        <v>698</v>
      </c>
      <c r="B699" t="s">
        <v>9</v>
      </c>
      <c r="C699">
        <v>814289.32</v>
      </c>
      <c r="D699" t="s">
        <v>10</v>
      </c>
      <c r="E699" t="s">
        <v>16</v>
      </c>
      <c r="F699" t="s">
        <v>12</v>
      </c>
      <c r="G699" t="s">
        <v>13</v>
      </c>
      <c r="H699" t="s">
        <v>13</v>
      </c>
      <c r="I699">
        <v>36</v>
      </c>
      <c r="J699">
        <f t="shared" si="42"/>
        <v>0.1932855243344066</v>
      </c>
      <c r="K699">
        <f t="shared" si="43"/>
        <v>-0.41684216367753391</v>
      </c>
      <c r="L699" t="str">
        <f t="shared" si="44"/>
        <v>NO</v>
      </c>
      <c r="M699" t="str">
        <f t="shared" si="45"/>
        <v>NO</v>
      </c>
    </row>
    <row r="700" spans="1:13" x14ac:dyDescent="0.25">
      <c r="A700">
        <v>699</v>
      </c>
      <c r="B700" t="s">
        <v>9</v>
      </c>
      <c r="C700">
        <v>800000</v>
      </c>
      <c r="D700" t="s">
        <v>10</v>
      </c>
      <c r="E700" t="s">
        <v>16</v>
      </c>
      <c r="F700" t="s">
        <v>12</v>
      </c>
      <c r="G700" t="s">
        <v>13</v>
      </c>
      <c r="H700" t="s">
        <v>13</v>
      </c>
      <c r="I700">
        <v>25</v>
      </c>
      <c r="J700">
        <f t="shared" si="42"/>
        <v>0.17566619339258621</v>
      </c>
      <c r="K700">
        <f t="shared" si="43"/>
        <v>-1.1931707945260464</v>
      </c>
      <c r="L700" t="str">
        <f t="shared" si="44"/>
        <v>NO</v>
      </c>
      <c r="M700" t="str">
        <f t="shared" si="45"/>
        <v>NO</v>
      </c>
    </row>
    <row r="701" spans="1:13" x14ac:dyDescent="0.25">
      <c r="A701">
        <v>700</v>
      </c>
      <c r="B701" t="s">
        <v>9</v>
      </c>
      <c r="C701">
        <v>127421.77</v>
      </c>
      <c r="D701" t="s">
        <v>10</v>
      </c>
      <c r="E701" t="s">
        <v>16</v>
      </c>
      <c r="F701" t="s">
        <v>12</v>
      </c>
      <c r="G701" t="s">
        <v>13</v>
      </c>
      <c r="H701" t="s">
        <v>13</v>
      </c>
      <c r="I701">
        <v>49</v>
      </c>
      <c r="J701">
        <f t="shared" si="42"/>
        <v>-0.65365097625816238</v>
      </c>
      <c r="K701">
        <f t="shared" si="43"/>
        <v>0.50063712732525367</v>
      </c>
      <c r="L701" t="str">
        <f t="shared" si="44"/>
        <v>NO</v>
      </c>
      <c r="M701" t="str">
        <f t="shared" si="45"/>
        <v>NO</v>
      </c>
    </row>
    <row r="702" spans="1:13" x14ac:dyDescent="0.25">
      <c r="A702">
        <v>701</v>
      </c>
      <c r="B702" t="s">
        <v>9</v>
      </c>
      <c r="C702">
        <v>278030</v>
      </c>
      <c r="D702" t="s">
        <v>19</v>
      </c>
      <c r="E702" t="s">
        <v>16</v>
      </c>
      <c r="F702" t="s">
        <v>12</v>
      </c>
      <c r="G702" t="s">
        <v>13</v>
      </c>
      <c r="H702" t="s">
        <v>13</v>
      </c>
      <c r="I702">
        <v>40</v>
      </c>
      <c r="J702">
        <f t="shared" si="42"/>
        <v>-0.46794471123422759</v>
      </c>
      <c r="K702">
        <f t="shared" si="43"/>
        <v>-0.13454084336898386</v>
      </c>
      <c r="L702" t="str">
        <f t="shared" si="44"/>
        <v>NO</v>
      </c>
      <c r="M702" t="str">
        <f t="shared" si="45"/>
        <v>NO</v>
      </c>
    </row>
    <row r="703" spans="1:13" x14ac:dyDescent="0.25">
      <c r="A703">
        <v>702</v>
      </c>
      <c r="B703" t="s">
        <v>9</v>
      </c>
      <c r="C703">
        <v>1120849.99</v>
      </c>
      <c r="D703" t="s">
        <v>14</v>
      </c>
      <c r="E703" t="s">
        <v>11</v>
      </c>
      <c r="F703" t="s">
        <v>12</v>
      </c>
      <c r="G703" t="s">
        <v>13</v>
      </c>
      <c r="H703" t="s">
        <v>13</v>
      </c>
      <c r="I703">
        <v>63</v>
      </c>
      <c r="J703">
        <f t="shared" si="42"/>
        <v>0.5712876894812583</v>
      </c>
      <c r="K703">
        <f t="shared" si="43"/>
        <v>1.4886917484051787</v>
      </c>
      <c r="L703" t="str">
        <f t="shared" si="44"/>
        <v>NO</v>
      </c>
      <c r="M703" t="str">
        <f t="shared" si="45"/>
        <v>NO</v>
      </c>
    </row>
    <row r="704" spans="1:13" x14ac:dyDescent="0.25">
      <c r="A704">
        <v>703</v>
      </c>
      <c r="B704" t="s">
        <v>15</v>
      </c>
      <c r="C704">
        <v>297078</v>
      </c>
      <c r="D704" t="s">
        <v>10</v>
      </c>
      <c r="E704" t="s">
        <v>16</v>
      </c>
      <c r="F704" t="s">
        <v>12</v>
      </c>
      <c r="G704" t="s">
        <v>13</v>
      </c>
      <c r="H704" t="s">
        <v>13</v>
      </c>
      <c r="I704">
        <v>26</v>
      </c>
      <c r="J704">
        <f t="shared" si="42"/>
        <v>-0.44445772824414859</v>
      </c>
      <c r="K704">
        <f t="shared" si="43"/>
        <v>-1.1225954644489089</v>
      </c>
      <c r="L704" t="str">
        <f t="shared" si="44"/>
        <v>NO</v>
      </c>
      <c r="M704" t="str">
        <f t="shared" si="45"/>
        <v>NO</v>
      </c>
    </row>
    <row r="705" spans="1:13" x14ac:dyDescent="0.25">
      <c r="A705">
        <v>704</v>
      </c>
      <c r="B705" t="s">
        <v>15</v>
      </c>
      <c r="C705">
        <v>890323</v>
      </c>
      <c r="D705" t="s">
        <v>10</v>
      </c>
      <c r="E705" t="s">
        <v>11</v>
      </c>
      <c r="F705" t="s">
        <v>12</v>
      </c>
      <c r="G705" t="s">
        <v>13</v>
      </c>
      <c r="H705" t="s">
        <v>13</v>
      </c>
      <c r="I705">
        <v>39</v>
      </c>
      <c r="J705">
        <f t="shared" si="42"/>
        <v>0.28703824109380988</v>
      </c>
      <c r="K705">
        <f t="shared" si="43"/>
        <v>-0.20511617344612137</v>
      </c>
      <c r="L705" t="str">
        <f t="shared" si="44"/>
        <v>NO</v>
      </c>
      <c r="M705" t="str">
        <f t="shared" si="45"/>
        <v>NO</v>
      </c>
    </row>
    <row r="706" spans="1:13" x14ac:dyDescent="0.25">
      <c r="A706">
        <v>705</v>
      </c>
      <c r="B706" t="s">
        <v>9</v>
      </c>
      <c r="C706">
        <v>387953</v>
      </c>
      <c r="D706" t="s">
        <v>18</v>
      </c>
      <c r="E706" t="s">
        <v>16</v>
      </c>
      <c r="F706" t="s">
        <v>12</v>
      </c>
      <c r="G706" t="s">
        <v>12</v>
      </c>
      <c r="H706" t="s">
        <v>12</v>
      </c>
      <c r="I706">
        <v>39</v>
      </c>
      <c r="J706">
        <f t="shared" ref="J706:J769" si="46">(C706-$Q$13)/$Q$14</f>
        <v>-0.33240504138865556</v>
      </c>
      <c r="K706">
        <f t="shared" si="43"/>
        <v>-0.20511617344612137</v>
      </c>
      <c r="L706" t="str">
        <f t="shared" si="44"/>
        <v>NO</v>
      </c>
      <c r="M706" t="str">
        <f t="shared" si="45"/>
        <v>NO</v>
      </c>
    </row>
    <row r="707" spans="1:13" x14ac:dyDescent="0.25">
      <c r="A707">
        <v>706</v>
      </c>
      <c r="B707" t="s">
        <v>9</v>
      </c>
      <c r="C707">
        <v>148360</v>
      </c>
      <c r="D707" t="s">
        <v>10</v>
      </c>
      <c r="E707" t="s">
        <v>16</v>
      </c>
      <c r="F707" t="s">
        <v>12</v>
      </c>
      <c r="G707" t="s">
        <v>13</v>
      </c>
      <c r="H707" t="s">
        <v>13</v>
      </c>
      <c r="I707">
        <v>58</v>
      </c>
      <c r="J707">
        <f t="shared" si="46"/>
        <v>-0.6278332603902308</v>
      </c>
      <c r="K707">
        <f t="shared" ref="K707:K770" si="47">(I707-$R$13)/$R$14</f>
        <v>1.1358150980194912</v>
      </c>
      <c r="L707" t="str">
        <f t="shared" ref="L707:L770" si="48">IF(ABS(J707)&gt; 1.96, "SI", "NO")</f>
        <v>NO</v>
      </c>
      <c r="M707" t="str">
        <f t="shared" ref="M707:M770" si="49">IF(ABS(K707)&gt; 1.96, "SI", "NO")</f>
        <v>NO</v>
      </c>
    </row>
    <row r="708" spans="1:13" x14ac:dyDescent="0.25">
      <c r="A708">
        <v>707</v>
      </c>
      <c r="B708" t="s">
        <v>15</v>
      </c>
      <c r="C708">
        <v>337511.75</v>
      </c>
      <c r="D708" t="s">
        <v>10</v>
      </c>
      <c r="E708" t="s">
        <v>11</v>
      </c>
      <c r="F708" t="s">
        <v>12</v>
      </c>
      <c r="G708" t="s">
        <v>13</v>
      </c>
      <c r="H708" t="s">
        <v>13</v>
      </c>
      <c r="I708">
        <v>30</v>
      </c>
      <c r="J708">
        <f t="shared" si="46"/>
        <v>-0.39460121845440121</v>
      </c>
      <c r="K708">
        <f t="shared" si="47"/>
        <v>-0.84029414414035897</v>
      </c>
      <c r="L708" t="str">
        <f t="shared" si="48"/>
        <v>NO</v>
      </c>
      <c r="M708" t="str">
        <f t="shared" si="49"/>
        <v>NO</v>
      </c>
    </row>
    <row r="709" spans="1:13" x14ac:dyDescent="0.25">
      <c r="A709">
        <v>708</v>
      </c>
      <c r="B709" t="s">
        <v>15</v>
      </c>
      <c r="C709">
        <v>223874</v>
      </c>
      <c r="D709" t="s">
        <v>10</v>
      </c>
      <c r="E709" t="s">
        <v>16</v>
      </c>
      <c r="F709" t="s">
        <v>12</v>
      </c>
      <c r="G709" t="s">
        <v>13</v>
      </c>
      <c r="H709" t="s">
        <v>13</v>
      </c>
      <c r="I709">
        <v>58</v>
      </c>
      <c r="J709">
        <f t="shared" si="46"/>
        <v>-0.53472133086939766</v>
      </c>
      <c r="K709">
        <f t="shared" si="47"/>
        <v>1.1358150980194912</v>
      </c>
      <c r="L709" t="str">
        <f t="shared" si="48"/>
        <v>NO</v>
      </c>
      <c r="M709" t="str">
        <f t="shared" si="49"/>
        <v>NO</v>
      </c>
    </row>
    <row r="710" spans="1:13" x14ac:dyDescent="0.25">
      <c r="A710">
        <v>709</v>
      </c>
      <c r="B710" t="s">
        <v>9</v>
      </c>
      <c r="C710">
        <v>351531.84</v>
      </c>
      <c r="D710" t="s">
        <v>10</v>
      </c>
      <c r="E710" t="s">
        <v>16</v>
      </c>
      <c r="F710" t="s">
        <v>12</v>
      </c>
      <c r="G710" t="s">
        <v>13</v>
      </c>
      <c r="H710" t="s">
        <v>13</v>
      </c>
      <c r="I710">
        <v>26</v>
      </c>
      <c r="J710">
        <f t="shared" si="46"/>
        <v>-0.37731385939574008</v>
      </c>
      <c r="K710">
        <f t="shared" si="47"/>
        <v>-1.1225954644489089</v>
      </c>
      <c r="L710" t="str">
        <f t="shared" si="48"/>
        <v>NO</v>
      </c>
      <c r="M710" t="str">
        <f t="shared" si="49"/>
        <v>NO</v>
      </c>
    </row>
    <row r="711" spans="1:13" x14ac:dyDescent="0.25">
      <c r="A711">
        <v>710</v>
      </c>
      <c r="B711" t="s">
        <v>15</v>
      </c>
      <c r="C711">
        <v>300018</v>
      </c>
      <c r="D711" t="s">
        <v>18</v>
      </c>
      <c r="E711" t="s">
        <v>16</v>
      </c>
      <c r="F711" t="s">
        <v>12</v>
      </c>
      <c r="G711" t="s">
        <v>12</v>
      </c>
      <c r="H711" t="s">
        <v>12</v>
      </c>
      <c r="I711">
        <v>38</v>
      </c>
      <c r="J711">
        <f t="shared" si="46"/>
        <v>-0.44083258492249633</v>
      </c>
      <c r="K711">
        <f t="shared" si="47"/>
        <v>-0.27569150352325889</v>
      </c>
      <c r="L711" t="str">
        <f t="shared" si="48"/>
        <v>NO</v>
      </c>
      <c r="M711" t="str">
        <f t="shared" si="49"/>
        <v>NO</v>
      </c>
    </row>
    <row r="712" spans="1:13" x14ac:dyDescent="0.25">
      <c r="A712">
        <v>711</v>
      </c>
      <c r="B712" t="s">
        <v>9</v>
      </c>
      <c r="C712">
        <v>8081401.7800000003</v>
      </c>
      <c r="D712" t="s">
        <v>10</v>
      </c>
      <c r="E712" t="s">
        <v>16</v>
      </c>
      <c r="F712" t="s">
        <v>12</v>
      </c>
      <c r="G712" t="s">
        <v>13</v>
      </c>
      <c r="H712" t="s">
        <v>13</v>
      </c>
      <c r="I712">
        <v>34</v>
      </c>
      <c r="J712">
        <f t="shared" si="46"/>
        <v>9.1539400148326937</v>
      </c>
      <c r="K712">
        <f t="shared" si="47"/>
        <v>-0.55799282383180893</v>
      </c>
      <c r="L712" t="str">
        <f t="shared" si="48"/>
        <v>SI</v>
      </c>
      <c r="M712" t="str">
        <f t="shared" si="49"/>
        <v>NO</v>
      </c>
    </row>
    <row r="713" spans="1:13" x14ac:dyDescent="0.25">
      <c r="A713">
        <v>712</v>
      </c>
      <c r="B713" t="s">
        <v>15</v>
      </c>
      <c r="C713">
        <v>244860</v>
      </c>
      <c r="D713" t="s">
        <v>10</v>
      </c>
      <c r="E713" t="s">
        <v>16</v>
      </c>
      <c r="F713" t="s">
        <v>12</v>
      </c>
      <c r="G713" t="s">
        <v>13</v>
      </c>
      <c r="H713" t="s">
        <v>13</v>
      </c>
      <c r="I713">
        <v>56</v>
      </c>
      <c r="J713">
        <f t="shared" si="46"/>
        <v>-0.50884471258769892</v>
      </c>
      <c r="K713">
        <f t="shared" si="47"/>
        <v>0.99466443786521619</v>
      </c>
      <c r="L713" t="str">
        <f t="shared" si="48"/>
        <v>NO</v>
      </c>
      <c r="M713" t="str">
        <f t="shared" si="49"/>
        <v>NO</v>
      </c>
    </row>
    <row r="714" spans="1:13" x14ac:dyDescent="0.25">
      <c r="A714">
        <v>713</v>
      </c>
      <c r="B714" t="s">
        <v>9</v>
      </c>
      <c r="C714">
        <v>278030.99</v>
      </c>
      <c r="D714" t="s">
        <v>19</v>
      </c>
      <c r="E714" t="s">
        <v>16</v>
      </c>
      <c r="F714" t="s">
        <v>12</v>
      </c>
      <c r="G714" t="s">
        <v>13</v>
      </c>
      <c r="H714" t="s">
        <v>13</v>
      </c>
      <c r="I714">
        <v>73</v>
      </c>
      <c r="J714">
        <f t="shared" si="46"/>
        <v>-0.46794349052270096</v>
      </c>
      <c r="K714">
        <f t="shared" si="47"/>
        <v>2.1944450491765539</v>
      </c>
      <c r="L714" t="str">
        <f t="shared" si="48"/>
        <v>NO</v>
      </c>
      <c r="M714" t="str">
        <f t="shared" si="49"/>
        <v>SI</v>
      </c>
    </row>
    <row r="715" spans="1:13" x14ac:dyDescent="0.25">
      <c r="A715">
        <v>714</v>
      </c>
      <c r="B715" t="s">
        <v>15</v>
      </c>
      <c r="C715">
        <v>141509.48000000001</v>
      </c>
      <c r="D715" t="s">
        <v>14</v>
      </c>
      <c r="E715" t="s">
        <v>11</v>
      </c>
      <c r="F715" t="s">
        <v>12</v>
      </c>
      <c r="G715" t="s">
        <v>13</v>
      </c>
      <c r="H715" t="s">
        <v>13</v>
      </c>
      <c r="I715">
        <v>89</v>
      </c>
      <c r="J715">
        <f t="shared" si="46"/>
        <v>-0.63628023890310326</v>
      </c>
      <c r="K715">
        <f t="shared" si="47"/>
        <v>3.3236503304107536</v>
      </c>
      <c r="L715" t="str">
        <f t="shared" si="48"/>
        <v>NO</v>
      </c>
      <c r="M715" t="str">
        <f t="shared" si="49"/>
        <v>SI</v>
      </c>
    </row>
    <row r="716" spans="1:13" x14ac:dyDescent="0.25">
      <c r="A716">
        <v>715</v>
      </c>
      <c r="B716" t="s">
        <v>9</v>
      </c>
      <c r="C716">
        <v>806281.31</v>
      </c>
      <c r="D716" t="s">
        <v>10</v>
      </c>
      <c r="E716" t="s">
        <v>16</v>
      </c>
      <c r="F716" t="s">
        <v>12</v>
      </c>
      <c r="G716" t="s">
        <v>13</v>
      </c>
      <c r="H716" t="s">
        <v>13</v>
      </c>
      <c r="I716">
        <v>41</v>
      </c>
      <c r="J716">
        <f t="shared" si="46"/>
        <v>0.18341131209929634</v>
      </c>
      <c r="K716">
        <f t="shared" si="47"/>
        <v>-6.3965513291846368E-2</v>
      </c>
      <c r="L716" t="str">
        <f t="shared" si="48"/>
        <v>NO</v>
      </c>
      <c r="M716" t="str">
        <f t="shared" si="49"/>
        <v>NO</v>
      </c>
    </row>
    <row r="717" spans="1:13" x14ac:dyDescent="0.25">
      <c r="A717">
        <v>716</v>
      </c>
      <c r="B717" t="s">
        <v>9</v>
      </c>
      <c r="C717">
        <v>360561</v>
      </c>
      <c r="D717" t="s">
        <v>10</v>
      </c>
      <c r="E717" t="s">
        <v>16</v>
      </c>
      <c r="F717" t="s">
        <v>12</v>
      </c>
      <c r="G717" t="s">
        <v>13</v>
      </c>
      <c r="H717" t="s">
        <v>13</v>
      </c>
      <c r="I717">
        <v>28</v>
      </c>
      <c r="J717">
        <f t="shared" si="46"/>
        <v>-0.36618052637732862</v>
      </c>
      <c r="K717">
        <f t="shared" si="47"/>
        <v>-0.98144480429463388</v>
      </c>
      <c r="L717" t="str">
        <f t="shared" si="48"/>
        <v>NO</v>
      </c>
      <c r="M717" t="str">
        <f t="shared" si="49"/>
        <v>NO</v>
      </c>
    </row>
    <row r="718" spans="1:13" x14ac:dyDescent="0.25">
      <c r="A718">
        <v>717</v>
      </c>
      <c r="B718" t="s">
        <v>15</v>
      </c>
      <c r="C718">
        <v>593749.30000000005</v>
      </c>
      <c r="D718" t="s">
        <v>10</v>
      </c>
      <c r="E718" t="s">
        <v>16</v>
      </c>
      <c r="F718" t="s">
        <v>12</v>
      </c>
      <c r="G718" t="s">
        <v>13</v>
      </c>
      <c r="H718" t="s">
        <v>13</v>
      </c>
      <c r="I718">
        <v>27</v>
      </c>
      <c r="J718">
        <f t="shared" si="46"/>
        <v>-7.8649571128197662E-2</v>
      </c>
      <c r="K718">
        <f t="shared" si="47"/>
        <v>-1.0520201343717714</v>
      </c>
      <c r="L718" t="str">
        <f t="shared" si="48"/>
        <v>NO</v>
      </c>
      <c r="M718" t="str">
        <f t="shared" si="49"/>
        <v>NO</v>
      </c>
    </row>
    <row r="719" spans="1:13" x14ac:dyDescent="0.25">
      <c r="A719">
        <v>718</v>
      </c>
      <c r="B719" t="s">
        <v>15</v>
      </c>
      <c r="C719">
        <v>2992612.3</v>
      </c>
      <c r="D719" t="s">
        <v>10</v>
      </c>
      <c r="E719" t="s">
        <v>11</v>
      </c>
      <c r="F719" t="s">
        <v>12</v>
      </c>
      <c r="G719" t="s">
        <v>13</v>
      </c>
      <c r="H719" t="s">
        <v>13</v>
      </c>
      <c r="I719">
        <v>44</v>
      </c>
      <c r="J719">
        <f t="shared" si="46"/>
        <v>2.8792491309155834</v>
      </c>
      <c r="K719">
        <f t="shared" si="47"/>
        <v>0.14776047693956615</v>
      </c>
      <c r="L719" t="str">
        <f t="shared" si="48"/>
        <v>SI</v>
      </c>
      <c r="M719" t="str">
        <f t="shared" si="49"/>
        <v>NO</v>
      </c>
    </row>
    <row r="720" spans="1:13" x14ac:dyDescent="0.25">
      <c r="A720">
        <v>719</v>
      </c>
      <c r="B720" t="s">
        <v>9</v>
      </c>
      <c r="C720">
        <v>2269748.2000000002</v>
      </c>
      <c r="D720" t="s">
        <v>10</v>
      </c>
      <c r="E720" t="s">
        <v>16</v>
      </c>
      <c r="F720" t="s">
        <v>12</v>
      </c>
      <c r="G720" t="s">
        <v>13</v>
      </c>
      <c r="H720" t="s">
        <v>13</v>
      </c>
      <c r="I720">
        <v>31</v>
      </c>
      <c r="J720">
        <f t="shared" si="46"/>
        <v>1.9879273742566808</v>
      </c>
      <c r="K720">
        <f t="shared" si="47"/>
        <v>-0.7697188140632214</v>
      </c>
      <c r="L720" t="str">
        <f t="shared" si="48"/>
        <v>SI</v>
      </c>
      <c r="M720" t="str">
        <f t="shared" si="49"/>
        <v>NO</v>
      </c>
    </row>
    <row r="721" spans="1:13" x14ac:dyDescent="0.25">
      <c r="A721">
        <v>720</v>
      </c>
      <c r="B721" t="s">
        <v>9</v>
      </c>
      <c r="C721">
        <v>380825</v>
      </c>
      <c r="D721" t="s">
        <v>14</v>
      </c>
      <c r="E721" t="s">
        <v>11</v>
      </c>
      <c r="F721" t="s">
        <v>12</v>
      </c>
      <c r="G721" t="s">
        <v>13</v>
      </c>
      <c r="H721" t="s">
        <v>13</v>
      </c>
      <c r="I721">
        <v>68</v>
      </c>
      <c r="J721">
        <f t="shared" si="46"/>
        <v>-0.34119416438074307</v>
      </c>
      <c r="K721">
        <f t="shared" si="47"/>
        <v>1.8415683987908662</v>
      </c>
      <c r="L721" t="str">
        <f t="shared" si="48"/>
        <v>NO</v>
      </c>
      <c r="M721" t="str">
        <f t="shared" si="49"/>
        <v>NO</v>
      </c>
    </row>
    <row r="722" spans="1:13" x14ac:dyDescent="0.25">
      <c r="A722">
        <v>721</v>
      </c>
      <c r="B722" t="s">
        <v>9</v>
      </c>
      <c r="C722">
        <v>403092</v>
      </c>
      <c r="D722" t="s">
        <v>18</v>
      </c>
      <c r="E722" t="s">
        <v>16</v>
      </c>
      <c r="F722" t="s">
        <v>12</v>
      </c>
      <c r="G722" t="s">
        <v>13</v>
      </c>
      <c r="H722" t="s">
        <v>12</v>
      </c>
      <c r="I722">
        <v>55</v>
      </c>
      <c r="J722">
        <f t="shared" si="46"/>
        <v>-0.31373801936603868</v>
      </c>
      <c r="K722">
        <f t="shared" si="47"/>
        <v>0.92408910778807873</v>
      </c>
      <c r="L722" t="str">
        <f t="shared" si="48"/>
        <v>NO</v>
      </c>
      <c r="M722" t="str">
        <f t="shared" si="49"/>
        <v>NO</v>
      </c>
    </row>
    <row r="723" spans="1:13" x14ac:dyDescent="0.25">
      <c r="A723">
        <v>722</v>
      </c>
      <c r="B723" t="s">
        <v>9</v>
      </c>
      <c r="C723">
        <v>408100</v>
      </c>
      <c r="D723" t="s">
        <v>10</v>
      </c>
      <c r="E723" t="s">
        <v>16</v>
      </c>
      <c r="F723" t="s">
        <v>12</v>
      </c>
      <c r="G723" t="s">
        <v>12</v>
      </c>
      <c r="H723" t="s">
        <v>13</v>
      </c>
      <c r="I723">
        <v>50</v>
      </c>
      <c r="J723">
        <f t="shared" si="46"/>
        <v>-0.30756294529976841</v>
      </c>
      <c r="K723">
        <f t="shared" si="47"/>
        <v>0.57121245740239113</v>
      </c>
      <c r="L723" t="str">
        <f t="shared" si="48"/>
        <v>NO</v>
      </c>
      <c r="M723" t="str">
        <f t="shared" si="49"/>
        <v>NO</v>
      </c>
    </row>
    <row r="724" spans="1:13" x14ac:dyDescent="0.25">
      <c r="A724">
        <v>723</v>
      </c>
      <c r="B724" t="s">
        <v>9</v>
      </c>
      <c r="C724">
        <v>463260.61</v>
      </c>
      <c r="D724" t="s">
        <v>10</v>
      </c>
      <c r="E724" t="s">
        <v>16</v>
      </c>
      <c r="F724" t="s">
        <v>12</v>
      </c>
      <c r="G724" t="s">
        <v>13</v>
      </c>
      <c r="H724" t="s">
        <v>13</v>
      </c>
      <c r="I724">
        <v>21</v>
      </c>
      <c r="J724">
        <f t="shared" si="46"/>
        <v>-0.23954759939508641</v>
      </c>
      <c r="K724">
        <f t="shared" si="47"/>
        <v>-1.4754721148345964</v>
      </c>
      <c r="L724" t="str">
        <f t="shared" si="48"/>
        <v>NO</v>
      </c>
      <c r="M724" t="str">
        <f t="shared" si="49"/>
        <v>NO</v>
      </c>
    </row>
    <row r="725" spans="1:13" x14ac:dyDescent="0.25">
      <c r="A725">
        <v>724</v>
      </c>
      <c r="B725" t="s">
        <v>9</v>
      </c>
      <c r="C725">
        <v>377506.13</v>
      </c>
      <c r="D725" t="s">
        <v>10</v>
      </c>
      <c r="E725" t="s">
        <v>16</v>
      </c>
      <c r="F725" t="s">
        <v>12</v>
      </c>
      <c r="G725" t="s">
        <v>13</v>
      </c>
      <c r="H725" t="s">
        <v>12</v>
      </c>
      <c r="I725">
        <v>23</v>
      </c>
      <c r="J725">
        <f t="shared" si="46"/>
        <v>-0.34528647030452947</v>
      </c>
      <c r="K725">
        <f t="shared" si="47"/>
        <v>-1.3343214546803215</v>
      </c>
      <c r="L725" t="str">
        <f t="shared" si="48"/>
        <v>NO</v>
      </c>
      <c r="M725" t="str">
        <f t="shared" si="49"/>
        <v>NO</v>
      </c>
    </row>
    <row r="726" spans="1:13" x14ac:dyDescent="0.25">
      <c r="A726">
        <v>725</v>
      </c>
      <c r="B726" t="s">
        <v>15</v>
      </c>
      <c r="C726">
        <v>297045</v>
      </c>
      <c r="D726" t="s">
        <v>18</v>
      </c>
      <c r="E726" t="s">
        <v>16</v>
      </c>
      <c r="F726" t="s">
        <v>12</v>
      </c>
      <c r="G726" t="s">
        <v>12</v>
      </c>
      <c r="H726" t="s">
        <v>12</v>
      </c>
      <c r="I726">
        <v>43</v>
      </c>
      <c r="J726">
        <f t="shared" si="46"/>
        <v>-0.44449841862837125</v>
      </c>
      <c r="K726">
        <f t="shared" si="47"/>
        <v>7.7185146862428639E-2</v>
      </c>
      <c r="L726" t="str">
        <f t="shared" si="48"/>
        <v>NO</v>
      </c>
      <c r="M726" t="str">
        <f t="shared" si="49"/>
        <v>NO</v>
      </c>
    </row>
    <row r="727" spans="1:13" x14ac:dyDescent="0.25">
      <c r="A727">
        <v>726</v>
      </c>
      <c r="B727" t="s">
        <v>9</v>
      </c>
      <c r="C727">
        <v>48602</v>
      </c>
      <c r="D727" t="s">
        <v>10</v>
      </c>
      <c r="E727" t="s">
        <v>16</v>
      </c>
      <c r="F727" t="s">
        <v>12</v>
      </c>
      <c r="G727" t="s">
        <v>13</v>
      </c>
      <c r="H727" t="s">
        <v>13</v>
      </c>
      <c r="I727">
        <v>33</v>
      </c>
      <c r="J727">
        <f t="shared" si="46"/>
        <v>-0.75083905885328739</v>
      </c>
      <c r="K727">
        <f t="shared" si="47"/>
        <v>-0.62856815390894638</v>
      </c>
      <c r="L727" t="str">
        <f t="shared" si="48"/>
        <v>NO</v>
      </c>
      <c r="M727" t="str">
        <f t="shared" si="49"/>
        <v>NO</v>
      </c>
    </row>
    <row r="728" spans="1:13" x14ac:dyDescent="0.25">
      <c r="A728">
        <v>727</v>
      </c>
      <c r="B728" t="s">
        <v>15</v>
      </c>
      <c r="C728">
        <v>375000</v>
      </c>
      <c r="D728" t="s">
        <v>10</v>
      </c>
      <c r="E728" t="s">
        <v>16</v>
      </c>
      <c r="F728" t="s">
        <v>12</v>
      </c>
      <c r="G728" t="s">
        <v>13</v>
      </c>
      <c r="H728" t="s">
        <v>13</v>
      </c>
      <c r="I728">
        <v>36</v>
      </c>
      <c r="J728">
        <f t="shared" si="46"/>
        <v>-0.34837663371700989</v>
      </c>
      <c r="K728">
        <f t="shared" si="47"/>
        <v>-0.41684216367753391</v>
      </c>
      <c r="L728" t="str">
        <f t="shared" si="48"/>
        <v>NO</v>
      </c>
      <c r="M728" t="str">
        <f t="shared" si="49"/>
        <v>NO</v>
      </c>
    </row>
    <row r="729" spans="1:13" x14ac:dyDescent="0.25">
      <c r="A729">
        <v>728</v>
      </c>
      <c r="B729" t="s">
        <v>9</v>
      </c>
      <c r="C729">
        <v>630761.15</v>
      </c>
      <c r="D729" t="s">
        <v>10</v>
      </c>
      <c r="E729" t="s">
        <v>16</v>
      </c>
      <c r="F729" t="s">
        <v>12</v>
      </c>
      <c r="G729" t="s">
        <v>13</v>
      </c>
      <c r="H729" t="s">
        <v>13</v>
      </c>
      <c r="I729">
        <v>20</v>
      </c>
      <c r="J729">
        <f t="shared" si="46"/>
        <v>-3.3012407573947571E-2</v>
      </c>
      <c r="K729">
        <f t="shared" si="47"/>
        <v>-1.5460474449117341</v>
      </c>
      <c r="L729" t="str">
        <f t="shared" si="48"/>
        <v>NO</v>
      </c>
      <c r="M729" t="str">
        <f t="shared" si="49"/>
        <v>NO</v>
      </c>
    </row>
    <row r="730" spans="1:13" x14ac:dyDescent="0.25">
      <c r="A730">
        <v>729</v>
      </c>
      <c r="B730" t="s">
        <v>15</v>
      </c>
      <c r="C730">
        <v>195874.42</v>
      </c>
      <c r="D730" t="s">
        <v>14</v>
      </c>
      <c r="E730" t="s">
        <v>11</v>
      </c>
      <c r="F730" t="s">
        <v>12</v>
      </c>
      <c r="G730" t="s">
        <v>13</v>
      </c>
      <c r="H730" t="s">
        <v>13</v>
      </c>
      <c r="I730">
        <v>67</v>
      </c>
      <c r="J730">
        <f t="shared" si="46"/>
        <v>-0.56924598748370658</v>
      </c>
      <c r="K730">
        <f t="shared" si="47"/>
        <v>1.7709930687137287</v>
      </c>
      <c r="L730" t="str">
        <f t="shared" si="48"/>
        <v>NO</v>
      </c>
      <c r="M730" t="str">
        <f t="shared" si="49"/>
        <v>NO</v>
      </c>
    </row>
    <row r="731" spans="1:13" x14ac:dyDescent="0.25">
      <c r="A731">
        <v>730</v>
      </c>
      <c r="B731" t="s">
        <v>15</v>
      </c>
      <c r="C731">
        <v>650000</v>
      </c>
      <c r="D731" t="s">
        <v>10</v>
      </c>
      <c r="E731" t="s">
        <v>16</v>
      </c>
      <c r="F731" t="s">
        <v>12</v>
      </c>
      <c r="G731" t="s">
        <v>13</v>
      </c>
      <c r="H731" t="s">
        <v>13</v>
      </c>
      <c r="I731">
        <v>39</v>
      </c>
      <c r="J731">
        <f t="shared" si="46"/>
        <v>-9.2900985284477076E-3</v>
      </c>
      <c r="K731">
        <f t="shared" si="47"/>
        <v>-0.20511617344612137</v>
      </c>
      <c r="L731" t="str">
        <f t="shared" si="48"/>
        <v>NO</v>
      </c>
      <c r="M731" t="str">
        <f t="shared" si="49"/>
        <v>NO</v>
      </c>
    </row>
    <row r="732" spans="1:13" x14ac:dyDescent="0.25">
      <c r="A732">
        <v>731</v>
      </c>
      <c r="B732" t="s">
        <v>9</v>
      </c>
      <c r="C732">
        <v>1005435.78</v>
      </c>
      <c r="D732" t="s">
        <v>14</v>
      </c>
      <c r="E732" t="s">
        <v>11</v>
      </c>
      <c r="F732" t="s">
        <v>12</v>
      </c>
      <c r="G732" t="s">
        <v>13</v>
      </c>
      <c r="H732" t="s">
        <v>13</v>
      </c>
      <c r="I732">
        <v>60</v>
      </c>
      <c r="J732">
        <f t="shared" si="46"/>
        <v>0.4289771273706216</v>
      </c>
      <c r="K732">
        <f t="shared" si="47"/>
        <v>1.2769657581737661</v>
      </c>
      <c r="L732" t="str">
        <f t="shared" si="48"/>
        <v>NO</v>
      </c>
      <c r="M732" t="str">
        <f t="shared" si="49"/>
        <v>NO</v>
      </c>
    </row>
    <row r="733" spans="1:13" x14ac:dyDescent="0.25">
      <c r="A733">
        <v>732</v>
      </c>
      <c r="B733" t="s">
        <v>15</v>
      </c>
      <c r="C733">
        <v>639148</v>
      </c>
      <c r="D733" t="s">
        <v>18</v>
      </c>
      <c r="E733" t="s">
        <v>16</v>
      </c>
      <c r="F733" t="s">
        <v>12</v>
      </c>
      <c r="G733" t="s">
        <v>12</v>
      </c>
      <c r="H733" t="s">
        <v>12</v>
      </c>
      <c r="I733">
        <v>49</v>
      </c>
      <c r="J733">
        <f t="shared" si="46"/>
        <v>-2.267106972796144E-2</v>
      </c>
      <c r="K733">
        <f t="shared" si="47"/>
        <v>0.50063712732525367</v>
      </c>
      <c r="L733" t="str">
        <f t="shared" si="48"/>
        <v>NO</v>
      </c>
      <c r="M733" t="str">
        <f t="shared" si="49"/>
        <v>NO</v>
      </c>
    </row>
    <row r="734" spans="1:13" x14ac:dyDescent="0.25">
      <c r="A734">
        <v>733</v>
      </c>
      <c r="B734" t="s">
        <v>9</v>
      </c>
      <c r="C734">
        <v>1329203.8999999999</v>
      </c>
      <c r="D734" t="s">
        <v>10</v>
      </c>
      <c r="E734" t="s">
        <v>11</v>
      </c>
      <c r="F734" t="s">
        <v>12</v>
      </c>
      <c r="G734" t="s">
        <v>13</v>
      </c>
      <c r="H734" t="s">
        <v>13</v>
      </c>
      <c r="I734">
        <v>45</v>
      </c>
      <c r="J734">
        <f t="shared" si="46"/>
        <v>0.82819680015358377</v>
      </c>
      <c r="K734">
        <f t="shared" si="47"/>
        <v>0.21833580701670366</v>
      </c>
      <c r="L734" t="str">
        <f t="shared" si="48"/>
        <v>NO</v>
      </c>
      <c r="M734" t="str">
        <f t="shared" si="49"/>
        <v>NO</v>
      </c>
    </row>
    <row r="735" spans="1:13" x14ac:dyDescent="0.25">
      <c r="A735">
        <v>734</v>
      </c>
      <c r="B735" t="s">
        <v>15</v>
      </c>
      <c r="C735">
        <v>370861.03</v>
      </c>
      <c r="D735" t="s">
        <v>10</v>
      </c>
      <c r="E735" t="s">
        <v>16</v>
      </c>
      <c r="F735" t="s">
        <v>12</v>
      </c>
      <c r="G735" t="s">
        <v>13</v>
      </c>
      <c r="H735" t="s">
        <v>13</v>
      </c>
      <c r="I735">
        <v>48</v>
      </c>
      <c r="J735">
        <f t="shared" si="46"/>
        <v>-0.35348015734082588</v>
      </c>
      <c r="K735">
        <f t="shared" si="47"/>
        <v>0.43006179724811616</v>
      </c>
      <c r="L735" t="str">
        <f t="shared" si="48"/>
        <v>NO</v>
      </c>
      <c r="M735" t="str">
        <f t="shared" si="49"/>
        <v>NO</v>
      </c>
    </row>
    <row r="736" spans="1:13" x14ac:dyDescent="0.25">
      <c r="A736">
        <v>735</v>
      </c>
      <c r="B736" t="s">
        <v>9</v>
      </c>
      <c r="C736">
        <v>266312</v>
      </c>
      <c r="D736" t="s">
        <v>10</v>
      </c>
      <c r="E736" t="s">
        <v>16</v>
      </c>
      <c r="F736" t="s">
        <v>12</v>
      </c>
      <c r="G736" t="s">
        <v>13</v>
      </c>
      <c r="H736" t="s">
        <v>13</v>
      </c>
      <c r="I736">
        <v>22</v>
      </c>
      <c r="J736">
        <f t="shared" si="46"/>
        <v>-0.48239349675909882</v>
      </c>
      <c r="K736">
        <f t="shared" si="47"/>
        <v>-1.4048967847574589</v>
      </c>
      <c r="L736" t="str">
        <f t="shared" si="48"/>
        <v>NO</v>
      </c>
      <c r="M736" t="str">
        <f t="shared" si="49"/>
        <v>NO</v>
      </c>
    </row>
    <row r="737" spans="1:13" x14ac:dyDescent="0.25">
      <c r="A737">
        <v>736</v>
      </c>
      <c r="B737" t="s">
        <v>15</v>
      </c>
      <c r="C737">
        <v>841070</v>
      </c>
      <c r="D737" t="s">
        <v>10</v>
      </c>
      <c r="E737" t="s">
        <v>16</v>
      </c>
      <c r="F737" t="s">
        <v>12</v>
      </c>
      <c r="G737" t="s">
        <v>13</v>
      </c>
      <c r="H737" t="s">
        <v>13</v>
      </c>
      <c r="I737">
        <v>25</v>
      </c>
      <c r="J737">
        <f t="shared" si="46"/>
        <v>0.22630722612056531</v>
      </c>
      <c r="K737">
        <f t="shared" si="47"/>
        <v>-1.1931707945260464</v>
      </c>
      <c r="L737" t="str">
        <f t="shared" si="48"/>
        <v>NO</v>
      </c>
      <c r="M737" t="str">
        <f t="shared" si="49"/>
        <v>NO</v>
      </c>
    </row>
    <row r="738" spans="1:13" x14ac:dyDescent="0.25">
      <c r="A738">
        <v>737</v>
      </c>
      <c r="B738" t="s">
        <v>9</v>
      </c>
      <c r="C738">
        <v>278035</v>
      </c>
      <c r="D738" t="s">
        <v>18</v>
      </c>
      <c r="E738" t="s">
        <v>16</v>
      </c>
      <c r="F738" t="s">
        <v>12</v>
      </c>
      <c r="G738" t="s">
        <v>13</v>
      </c>
      <c r="H738" t="s">
        <v>13</v>
      </c>
      <c r="I738">
        <v>30</v>
      </c>
      <c r="J738">
        <f t="shared" si="46"/>
        <v>-0.46793854602449692</v>
      </c>
      <c r="K738">
        <f t="shared" si="47"/>
        <v>-0.84029414414035897</v>
      </c>
      <c r="L738" t="str">
        <f t="shared" si="48"/>
        <v>NO</v>
      </c>
      <c r="M738" t="str">
        <f t="shared" si="49"/>
        <v>NO</v>
      </c>
    </row>
    <row r="739" spans="1:13" x14ac:dyDescent="0.25">
      <c r="A739">
        <v>738</v>
      </c>
      <c r="B739" t="s">
        <v>15</v>
      </c>
      <c r="C739">
        <v>310124</v>
      </c>
      <c r="D739" t="s">
        <v>18</v>
      </c>
      <c r="E739" t="s">
        <v>16</v>
      </c>
      <c r="F739" t="s">
        <v>12</v>
      </c>
      <c r="G739" t="s">
        <v>13</v>
      </c>
      <c r="H739" t="s">
        <v>13</v>
      </c>
      <c r="I739">
        <v>44</v>
      </c>
      <c r="J739">
        <f t="shared" si="46"/>
        <v>-0.42837146301480322</v>
      </c>
      <c r="K739">
        <f t="shared" si="47"/>
        <v>0.14776047693956615</v>
      </c>
      <c r="L739" t="str">
        <f t="shared" si="48"/>
        <v>NO</v>
      </c>
      <c r="M739" t="str">
        <f t="shared" si="49"/>
        <v>NO</v>
      </c>
    </row>
    <row r="740" spans="1:13" x14ac:dyDescent="0.25">
      <c r="A740">
        <v>739</v>
      </c>
      <c r="B740" t="s">
        <v>9</v>
      </c>
      <c r="C740">
        <v>299647</v>
      </c>
      <c r="D740" t="s">
        <v>17</v>
      </c>
      <c r="E740" t="s">
        <v>16</v>
      </c>
      <c r="F740" t="s">
        <v>12</v>
      </c>
      <c r="G740" t="s">
        <v>13</v>
      </c>
      <c r="H740" t="s">
        <v>13</v>
      </c>
      <c r="I740">
        <v>67</v>
      </c>
      <c r="J740">
        <f t="shared" si="46"/>
        <v>-0.44129004348451434</v>
      </c>
      <c r="K740">
        <f t="shared" si="47"/>
        <v>1.7709930687137287</v>
      </c>
      <c r="L740" t="str">
        <f t="shared" si="48"/>
        <v>NO</v>
      </c>
      <c r="M740" t="str">
        <f t="shared" si="49"/>
        <v>NO</v>
      </c>
    </row>
    <row r="741" spans="1:13" x14ac:dyDescent="0.25">
      <c r="A741">
        <v>740</v>
      </c>
      <c r="B741" t="s">
        <v>15</v>
      </c>
      <c r="C741">
        <v>300018</v>
      </c>
      <c r="D741" t="s">
        <v>17</v>
      </c>
      <c r="E741" t="s">
        <v>16</v>
      </c>
      <c r="F741" t="s">
        <v>12</v>
      </c>
      <c r="G741" t="s">
        <v>13</v>
      </c>
      <c r="H741" t="s">
        <v>13</v>
      </c>
      <c r="I741">
        <v>61</v>
      </c>
      <c r="J741">
        <f t="shared" si="46"/>
        <v>-0.44083258492249633</v>
      </c>
      <c r="K741">
        <f t="shared" si="47"/>
        <v>1.3475410882509038</v>
      </c>
      <c r="L741" t="str">
        <f t="shared" si="48"/>
        <v>NO</v>
      </c>
      <c r="M741" t="str">
        <f t="shared" si="49"/>
        <v>NO</v>
      </c>
    </row>
    <row r="742" spans="1:13" x14ac:dyDescent="0.25">
      <c r="A742">
        <v>741</v>
      </c>
      <c r="B742" t="s">
        <v>15</v>
      </c>
      <c r="C742">
        <v>278030</v>
      </c>
      <c r="D742" t="s">
        <v>19</v>
      </c>
      <c r="E742" t="s">
        <v>16</v>
      </c>
      <c r="F742" t="s">
        <v>12</v>
      </c>
      <c r="G742" t="s">
        <v>13</v>
      </c>
      <c r="H742" t="s">
        <v>13</v>
      </c>
      <c r="I742">
        <v>41</v>
      </c>
      <c r="J742">
        <f t="shared" si="46"/>
        <v>-0.46794471123422759</v>
      </c>
      <c r="K742">
        <f t="shared" si="47"/>
        <v>-6.3965513291846368E-2</v>
      </c>
      <c r="L742" t="str">
        <f t="shared" si="48"/>
        <v>NO</v>
      </c>
      <c r="M742" t="str">
        <f t="shared" si="49"/>
        <v>NO</v>
      </c>
    </row>
    <row r="743" spans="1:13" x14ac:dyDescent="0.25">
      <c r="A743">
        <v>742</v>
      </c>
      <c r="B743" t="s">
        <v>15</v>
      </c>
      <c r="C743">
        <v>194000</v>
      </c>
      <c r="D743" t="s">
        <v>10</v>
      </c>
      <c r="E743" t="s">
        <v>16</v>
      </c>
      <c r="F743" t="s">
        <v>12</v>
      </c>
      <c r="G743" t="s">
        <v>12</v>
      </c>
      <c r="H743" t="s">
        <v>13</v>
      </c>
      <c r="I743">
        <v>33</v>
      </c>
      <c r="J743">
        <f t="shared" si="46"/>
        <v>-0.57155722596839087</v>
      </c>
      <c r="K743">
        <f t="shared" si="47"/>
        <v>-0.62856815390894638</v>
      </c>
      <c r="L743" t="str">
        <f t="shared" si="48"/>
        <v>NO</v>
      </c>
      <c r="M743" t="str">
        <f t="shared" si="49"/>
        <v>NO</v>
      </c>
    </row>
    <row r="744" spans="1:13" x14ac:dyDescent="0.25">
      <c r="A744">
        <v>743</v>
      </c>
      <c r="B744" t="s">
        <v>9</v>
      </c>
      <c r="C744">
        <v>639148</v>
      </c>
      <c r="D744" t="s">
        <v>18</v>
      </c>
      <c r="E744" t="s">
        <v>16</v>
      </c>
      <c r="F744" t="s">
        <v>12</v>
      </c>
      <c r="G744" t="s">
        <v>13</v>
      </c>
      <c r="H744" t="s">
        <v>12</v>
      </c>
      <c r="I744">
        <v>39</v>
      </c>
      <c r="J744">
        <f t="shared" si="46"/>
        <v>-2.267106972796144E-2</v>
      </c>
      <c r="K744">
        <f t="shared" si="47"/>
        <v>-0.20511617344612137</v>
      </c>
      <c r="L744" t="str">
        <f t="shared" si="48"/>
        <v>NO</v>
      </c>
      <c r="M744" t="str">
        <f t="shared" si="49"/>
        <v>NO</v>
      </c>
    </row>
    <row r="745" spans="1:13" x14ac:dyDescent="0.25">
      <c r="A745">
        <v>744</v>
      </c>
      <c r="B745" t="s">
        <v>15</v>
      </c>
      <c r="C745">
        <v>232016.33</v>
      </c>
      <c r="D745" t="s">
        <v>10</v>
      </c>
      <c r="E745" t="s">
        <v>16</v>
      </c>
      <c r="F745" t="s">
        <v>12</v>
      </c>
      <c r="G745" t="s">
        <v>12</v>
      </c>
      <c r="H745" t="s">
        <v>12</v>
      </c>
      <c r="I745">
        <v>47</v>
      </c>
      <c r="J745">
        <f t="shared" si="46"/>
        <v>-0.52468149644008177</v>
      </c>
      <c r="K745">
        <f t="shared" si="47"/>
        <v>0.35948646717097865</v>
      </c>
      <c r="L745" t="str">
        <f t="shared" si="48"/>
        <v>NO</v>
      </c>
      <c r="M745" t="str">
        <f t="shared" si="49"/>
        <v>NO</v>
      </c>
    </row>
    <row r="746" spans="1:13" x14ac:dyDescent="0.25">
      <c r="A746">
        <v>745</v>
      </c>
      <c r="B746" t="s">
        <v>9</v>
      </c>
      <c r="C746">
        <v>255658.75</v>
      </c>
      <c r="D746" t="s">
        <v>10</v>
      </c>
      <c r="E746" t="s">
        <v>16</v>
      </c>
      <c r="F746" t="s">
        <v>12</v>
      </c>
      <c r="G746" t="s">
        <v>13</v>
      </c>
      <c r="H746" t="s">
        <v>13</v>
      </c>
      <c r="I746">
        <v>32</v>
      </c>
      <c r="J746">
        <f t="shared" si="46"/>
        <v>-0.49552940087181718</v>
      </c>
      <c r="K746">
        <f t="shared" si="47"/>
        <v>-0.69914348398608395</v>
      </c>
      <c r="L746" t="str">
        <f t="shared" si="48"/>
        <v>NO</v>
      </c>
      <c r="M746" t="str">
        <f t="shared" si="49"/>
        <v>NO</v>
      </c>
    </row>
    <row r="747" spans="1:13" x14ac:dyDescent="0.25">
      <c r="A747">
        <v>746</v>
      </c>
      <c r="B747" t="s">
        <v>9</v>
      </c>
      <c r="C747">
        <v>311586</v>
      </c>
      <c r="D747" t="s">
        <v>10</v>
      </c>
      <c r="E747" t="s">
        <v>16</v>
      </c>
      <c r="F747" t="s">
        <v>12</v>
      </c>
      <c r="G747" t="s">
        <v>13</v>
      </c>
      <c r="H747" t="s">
        <v>13</v>
      </c>
      <c r="I747">
        <v>51</v>
      </c>
      <c r="J747">
        <f t="shared" si="46"/>
        <v>-0.42656875568954622</v>
      </c>
      <c r="K747">
        <f t="shared" si="47"/>
        <v>0.64178778747952869</v>
      </c>
      <c r="L747" t="str">
        <f t="shared" si="48"/>
        <v>NO</v>
      </c>
      <c r="M747" t="str">
        <f t="shared" si="49"/>
        <v>NO</v>
      </c>
    </row>
    <row r="748" spans="1:13" x14ac:dyDescent="0.25">
      <c r="A748">
        <v>747</v>
      </c>
      <c r="B748" t="s">
        <v>15</v>
      </c>
      <c r="C748">
        <v>933864.5</v>
      </c>
      <c r="D748" t="s">
        <v>10</v>
      </c>
      <c r="E748" t="s">
        <v>11</v>
      </c>
      <c r="F748" t="s">
        <v>12</v>
      </c>
      <c r="G748" t="s">
        <v>13</v>
      </c>
      <c r="H748" t="s">
        <v>13</v>
      </c>
      <c r="I748">
        <v>31</v>
      </c>
      <c r="J748">
        <f t="shared" si="46"/>
        <v>0.34072673699167449</v>
      </c>
      <c r="K748">
        <f t="shared" si="47"/>
        <v>-0.7697188140632214</v>
      </c>
      <c r="L748" t="str">
        <f t="shared" si="48"/>
        <v>NO</v>
      </c>
      <c r="M748" t="str">
        <f t="shared" si="49"/>
        <v>NO</v>
      </c>
    </row>
    <row r="749" spans="1:13" x14ac:dyDescent="0.25">
      <c r="A749">
        <v>748</v>
      </c>
      <c r="B749" t="s">
        <v>9</v>
      </c>
      <c r="C749">
        <v>310124</v>
      </c>
      <c r="D749" t="s">
        <v>18</v>
      </c>
      <c r="E749" t="s">
        <v>16</v>
      </c>
      <c r="F749" t="s">
        <v>12</v>
      </c>
      <c r="G749" t="s">
        <v>13</v>
      </c>
      <c r="H749" t="s">
        <v>13</v>
      </c>
      <c r="I749">
        <v>45</v>
      </c>
      <c r="J749">
        <f t="shared" si="46"/>
        <v>-0.42837146301480322</v>
      </c>
      <c r="K749">
        <f t="shared" si="47"/>
        <v>0.21833580701670366</v>
      </c>
      <c r="L749" t="str">
        <f t="shared" si="48"/>
        <v>NO</v>
      </c>
      <c r="M749" t="str">
        <f t="shared" si="49"/>
        <v>NO</v>
      </c>
    </row>
    <row r="750" spans="1:13" x14ac:dyDescent="0.25">
      <c r="A750">
        <v>749</v>
      </c>
      <c r="B750" t="s">
        <v>15</v>
      </c>
      <c r="C750">
        <v>359544.27</v>
      </c>
      <c r="D750" t="s">
        <v>10</v>
      </c>
      <c r="E750" t="s">
        <v>16</v>
      </c>
      <c r="F750" t="s">
        <v>12</v>
      </c>
      <c r="G750" t="s">
        <v>13</v>
      </c>
      <c r="H750" t="s">
        <v>13</v>
      </c>
      <c r="I750">
        <v>25</v>
      </c>
      <c r="J750">
        <f t="shared" si="46"/>
        <v>-0.36743419711522773</v>
      </c>
      <c r="K750">
        <f t="shared" si="47"/>
        <v>-1.1931707945260464</v>
      </c>
      <c r="L750" t="str">
        <f t="shared" si="48"/>
        <v>NO</v>
      </c>
      <c r="M750" t="str">
        <f t="shared" si="49"/>
        <v>NO</v>
      </c>
    </row>
    <row r="751" spans="1:13" x14ac:dyDescent="0.25">
      <c r="A751">
        <v>750</v>
      </c>
      <c r="B751" t="s">
        <v>9</v>
      </c>
      <c r="C751">
        <v>298000</v>
      </c>
      <c r="D751" t="s">
        <v>17</v>
      </c>
      <c r="E751" t="s">
        <v>16</v>
      </c>
      <c r="F751" t="s">
        <v>12</v>
      </c>
      <c r="G751" t="s">
        <v>13</v>
      </c>
      <c r="H751" t="s">
        <v>13</v>
      </c>
      <c r="I751">
        <v>63</v>
      </c>
      <c r="J751">
        <f t="shared" si="46"/>
        <v>-0.44332086356980732</v>
      </c>
      <c r="K751">
        <f t="shared" si="47"/>
        <v>1.4886917484051787</v>
      </c>
      <c r="L751" t="str">
        <f t="shared" si="48"/>
        <v>NO</v>
      </c>
      <c r="M751" t="str">
        <f t="shared" si="49"/>
        <v>NO</v>
      </c>
    </row>
    <row r="752" spans="1:13" x14ac:dyDescent="0.25">
      <c r="A752">
        <v>751</v>
      </c>
      <c r="B752" t="s">
        <v>15</v>
      </c>
      <c r="C752">
        <v>990303</v>
      </c>
      <c r="D752" t="s">
        <v>14</v>
      </c>
      <c r="E752" t="s">
        <v>11</v>
      </c>
      <c r="F752" t="s">
        <v>12</v>
      </c>
      <c r="G752" t="s">
        <v>13</v>
      </c>
      <c r="H752" t="s">
        <v>13</v>
      </c>
      <c r="I752">
        <v>80</v>
      </c>
      <c r="J752">
        <f t="shared" si="46"/>
        <v>0.41031777486890969</v>
      </c>
      <c r="K752">
        <f t="shared" si="47"/>
        <v>2.6884723597165161</v>
      </c>
      <c r="L752" t="str">
        <f t="shared" si="48"/>
        <v>NO</v>
      </c>
      <c r="M752" t="str">
        <f t="shared" si="49"/>
        <v>SI</v>
      </c>
    </row>
    <row r="753" spans="1:13" x14ac:dyDescent="0.25">
      <c r="A753">
        <v>752</v>
      </c>
      <c r="B753" t="s">
        <v>15</v>
      </c>
      <c r="C753">
        <v>297046</v>
      </c>
      <c r="D753" t="s">
        <v>17</v>
      </c>
      <c r="E753" t="s">
        <v>16</v>
      </c>
      <c r="F753" t="s">
        <v>12</v>
      </c>
      <c r="G753" t="s">
        <v>13</v>
      </c>
      <c r="H753" t="s">
        <v>13</v>
      </c>
      <c r="I753">
        <v>39</v>
      </c>
      <c r="J753">
        <f t="shared" si="46"/>
        <v>-0.44449718558642509</v>
      </c>
      <c r="K753">
        <f t="shared" si="47"/>
        <v>-0.20511617344612137</v>
      </c>
      <c r="L753" t="str">
        <f t="shared" si="48"/>
        <v>NO</v>
      </c>
      <c r="M753" t="str">
        <f t="shared" si="49"/>
        <v>NO</v>
      </c>
    </row>
    <row r="754" spans="1:13" x14ac:dyDescent="0.25">
      <c r="A754">
        <v>753</v>
      </c>
      <c r="B754" t="s">
        <v>9</v>
      </c>
      <c r="C754">
        <v>2760356.1</v>
      </c>
      <c r="D754" t="s">
        <v>10</v>
      </c>
      <c r="E754" t="s">
        <v>11</v>
      </c>
      <c r="F754" t="s">
        <v>12</v>
      </c>
      <c r="G754" t="s">
        <v>13</v>
      </c>
      <c r="H754" t="s">
        <v>13</v>
      </c>
      <c r="I754">
        <v>28</v>
      </c>
      <c r="J754">
        <f t="shared" si="46"/>
        <v>2.5928674940644503</v>
      </c>
      <c r="K754">
        <f t="shared" si="47"/>
        <v>-0.98144480429463388</v>
      </c>
      <c r="L754" t="str">
        <f t="shared" si="48"/>
        <v>SI</v>
      </c>
      <c r="M754" t="str">
        <f t="shared" si="49"/>
        <v>NO</v>
      </c>
    </row>
    <row r="755" spans="1:13" x14ac:dyDescent="0.25">
      <c r="A755">
        <v>754</v>
      </c>
      <c r="B755" t="s">
        <v>9</v>
      </c>
      <c r="C755">
        <v>2244669.12</v>
      </c>
      <c r="D755" t="s">
        <v>10</v>
      </c>
      <c r="E755" t="s">
        <v>16</v>
      </c>
      <c r="F755" t="s">
        <v>12</v>
      </c>
      <c r="G755" t="s">
        <v>13</v>
      </c>
      <c r="H755" t="s">
        <v>13</v>
      </c>
      <c r="I755">
        <v>37</v>
      </c>
      <c r="J755">
        <f t="shared" si="46"/>
        <v>1.9570038166460741</v>
      </c>
      <c r="K755">
        <f t="shared" si="47"/>
        <v>-0.3462668336003964</v>
      </c>
      <c r="L755" t="str">
        <f t="shared" si="48"/>
        <v>NO</v>
      </c>
      <c r="M755" t="str">
        <f t="shared" si="49"/>
        <v>NO</v>
      </c>
    </row>
    <row r="756" spans="1:13" x14ac:dyDescent="0.25">
      <c r="A756">
        <v>755</v>
      </c>
      <c r="B756" t="s">
        <v>15</v>
      </c>
      <c r="C756">
        <v>297045</v>
      </c>
      <c r="D756" t="s">
        <v>18</v>
      </c>
      <c r="E756" t="s">
        <v>16</v>
      </c>
      <c r="F756" t="s">
        <v>12</v>
      </c>
      <c r="G756" t="s">
        <v>13</v>
      </c>
      <c r="H756" t="s">
        <v>12</v>
      </c>
      <c r="I756">
        <v>53</v>
      </c>
      <c r="J756">
        <f t="shared" si="46"/>
        <v>-0.44449841862837125</v>
      </c>
      <c r="K756">
        <f t="shared" si="47"/>
        <v>0.78293844763380371</v>
      </c>
      <c r="L756" t="str">
        <f t="shared" si="48"/>
        <v>NO</v>
      </c>
      <c r="M756" t="str">
        <f t="shared" si="49"/>
        <v>NO</v>
      </c>
    </row>
    <row r="757" spans="1:13" x14ac:dyDescent="0.25">
      <c r="A757">
        <v>756</v>
      </c>
      <c r="B757" t="s">
        <v>9</v>
      </c>
      <c r="C757">
        <v>1271852.72</v>
      </c>
      <c r="D757" t="s">
        <v>10</v>
      </c>
      <c r="E757" t="s">
        <v>16</v>
      </c>
      <c r="F757" t="s">
        <v>12</v>
      </c>
      <c r="G757" t="s">
        <v>13</v>
      </c>
      <c r="H757" t="s">
        <v>13</v>
      </c>
      <c r="I757">
        <v>34</v>
      </c>
      <c r="J757">
        <f t="shared" si="46"/>
        <v>0.75748038955294539</v>
      </c>
      <c r="K757">
        <f t="shared" si="47"/>
        <v>-0.55799282383180893</v>
      </c>
      <c r="L757" t="str">
        <f t="shared" si="48"/>
        <v>NO</v>
      </c>
      <c r="M757" t="str">
        <f t="shared" si="49"/>
        <v>NO</v>
      </c>
    </row>
    <row r="758" spans="1:13" x14ac:dyDescent="0.25">
      <c r="A758">
        <v>757</v>
      </c>
      <c r="B758" t="s">
        <v>15</v>
      </c>
      <c r="C758">
        <v>2058548.97</v>
      </c>
      <c r="D758" t="s">
        <v>10</v>
      </c>
      <c r="E758" t="s">
        <v>11</v>
      </c>
      <c r="F758" t="s">
        <v>12</v>
      </c>
      <c r="G758" t="s">
        <v>13</v>
      </c>
      <c r="H758" t="s">
        <v>13</v>
      </c>
      <c r="I758">
        <v>38</v>
      </c>
      <c r="J758">
        <f t="shared" si="46"/>
        <v>1.7275098646741633</v>
      </c>
      <c r="K758">
        <f t="shared" si="47"/>
        <v>-0.27569150352325889</v>
      </c>
      <c r="L758" t="str">
        <f t="shared" si="48"/>
        <v>NO</v>
      </c>
      <c r="M758" t="str">
        <f t="shared" si="49"/>
        <v>NO</v>
      </c>
    </row>
    <row r="759" spans="1:13" x14ac:dyDescent="0.25">
      <c r="A759">
        <v>758</v>
      </c>
      <c r="B759" t="s">
        <v>15</v>
      </c>
      <c r="C759">
        <v>352379</v>
      </c>
      <c r="D759" t="s">
        <v>10</v>
      </c>
      <c r="E759" t="s">
        <v>16</v>
      </c>
      <c r="F759" t="s">
        <v>12</v>
      </c>
      <c r="G759" t="s">
        <v>13</v>
      </c>
      <c r="H759" t="s">
        <v>13</v>
      </c>
      <c r="I759">
        <v>39</v>
      </c>
      <c r="J759">
        <f t="shared" si="46"/>
        <v>-0.37626927558064793</v>
      </c>
      <c r="K759">
        <f t="shared" si="47"/>
        <v>-0.20511617344612137</v>
      </c>
      <c r="L759" t="str">
        <f t="shared" si="48"/>
        <v>NO</v>
      </c>
      <c r="M759" t="str">
        <f t="shared" si="49"/>
        <v>NO</v>
      </c>
    </row>
    <row r="760" spans="1:13" x14ac:dyDescent="0.25">
      <c r="A760">
        <v>759</v>
      </c>
      <c r="B760" t="s">
        <v>15</v>
      </c>
      <c r="C760">
        <v>2389951.08</v>
      </c>
      <c r="D760" t="s">
        <v>10</v>
      </c>
      <c r="E760" t="s">
        <v>11</v>
      </c>
      <c r="F760" t="s">
        <v>12</v>
      </c>
      <c r="G760" t="s">
        <v>13</v>
      </c>
      <c r="H760" t="s">
        <v>13</v>
      </c>
      <c r="I760">
        <v>61</v>
      </c>
      <c r="J760">
        <f t="shared" si="46"/>
        <v>2.1361425673435406</v>
      </c>
      <c r="K760">
        <f t="shared" si="47"/>
        <v>1.3475410882509038</v>
      </c>
      <c r="L760" t="str">
        <f t="shared" si="48"/>
        <v>SI</v>
      </c>
      <c r="M760" t="str">
        <f t="shared" si="49"/>
        <v>NO</v>
      </c>
    </row>
    <row r="761" spans="1:13" x14ac:dyDescent="0.25">
      <c r="A761">
        <v>760</v>
      </c>
      <c r="B761" t="s">
        <v>15</v>
      </c>
      <c r="C761">
        <v>450886</v>
      </c>
      <c r="D761" t="s">
        <v>18</v>
      </c>
      <c r="E761" t="s">
        <v>16</v>
      </c>
      <c r="F761" t="s">
        <v>12</v>
      </c>
      <c r="G761" t="s">
        <v>13</v>
      </c>
      <c r="H761" t="s">
        <v>12</v>
      </c>
      <c r="I761">
        <v>51</v>
      </c>
      <c r="J761">
        <f t="shared" si="46"/>
        <v>-0.25480601259221269</v>
      </c>
      <c r="K761">
        <f t="shared" si="47"/>
        <v>0.64178778747952869</v>
      </c>
      <c r="L761" t="str">
        <f t="shared" si="48"/>
        <v>NO</v>
      </c>
      <c r="M761" t="str">
        <f t="shared" si="49"/>
        <v>NO</v>
      </c>
    </row>
    <row r="762" spans="1:13" x14ac:dyDescent="0.25">
      <c r="A762">
        <v>761</v>
      </c>
      <c r="B762" t="s">
        <v>9</v>
      </c>
      <c r="C762">
        <v>558635.76</v>
      </c>
      <c r="D762" t="s">
        <v>10</v>
      </c>
      <c r="E762" t="s">
        <v>16</v>
      </c>
      <c r="F762" t="s">
        <v>12</v>
      </c>
      <c r="G762" t="s">
        <v>13</v>
      </c>
      <c r="H762" t="s">
        <v>13</v>
      </c>
      <c r="I762">
        <v>34</v>
      </c>
      <c r="J762">
        <f t="shared" si="46"/>
        <v>-0.12194603882567039</v>
      </c>
      <c r="K762">
        <f t="shared" si="47"/>
        <v>-0.55799282383180893</v>
      </c>
      <c r="L762" t="str">
        <f t="shared" si="48"/>
        <v>NO</v>
      </c>
      <c r="M762" t="str">
        <f t="shared" si="49"/>
        <v>NO</v>
      </c>
    </row>
    <row r="763" spans="1:13" x14ac:dyDescent="0.25">
      <c r="A763">
        <v>762</v>
      </c>
      <c r="B763" t="s">
        <v>9</v>
      </c>
      <c r="C763">
        <v>489159</v>
      </c>
      <c r="D763" t="s">
        <v>10</v>
      </c>
      <c r="E763" t="s">
        <v>16</v>
      </c>
      <c r="F763" t="s">
        <v>12</v>
      </c>
      <c r="G763" t="s">
        <v>12</v>
      </c>
      <c r="H763" t="s">
        <v>13</v>
      </c>
      <c r="I763">
        <v>34</v>
      </c>
      <c r="J763">
        <f t="shared" si="46"/>
        <v>-0.20761379818758782</v>
      </c>
      <c r="K763">
        <f t="shared" si="47"/>
        <v>-0.55799282383180893</v>
      </c>
      <c r="L763" t="str">
        <f t="shared" si="48"/>
        <v>NO</v>
      </c>
      <c r="M763" t="str">
        <f t="shared" si="49"/>
        <v>NO</v>
      </c>
    </row>
    <row r="764" spans="1:13" x14ac:dyDescent="0.25">
      <c r="A764">
        <v>763</v>
      </c>
      <c r="B764" t="s">
        <v>15</v>
      </c>
      <c r="C764">
        <v>463300</v>
      </c>
      <c r="D764" t="s">
        <v>10</v>
      </c>
      <c r="E764" t="s">
        <v>16</v>
      </c>
      <c r="F764" t="s">
        <v>12</v>
      </c>
      <c r="G764" t="s">
        <v>13</v>
      </c>
      <c r="H764" t="s">
        <v>13</v>
      </c>
      <c r="I764">
        <v>40</v>
      </c>
      <c r="J764">
        <f t="shared" si="46"/>
        <v>-0.23949902987282792</v>
      </c>
      <c r="K764">
        <f t="shared" si="47"/>
        <v>-0.13454084336898386</v>
      </c>
      <c r="L764" t="str">
        <f t="shared" si="48"/>
        <v>NO</v>
      </c>
      <c r="M764" t="str">
        <f t="shared" si="49"/>
        <v>NO</v>
      </c>
    </row>
    <row r="765" spans="1:13" x14ac:dyDescent="0.25">
      <c r="A765">
        <v>764</v>
      </c>
      <c r="B765" t="s">
        <v>9</v>
      </c>
      <c r="C765">
        <v>360904.76</v>
      </c>
      <c r="D765" t="s">
        <v>10</v>
      </c>
      <c r="E765" t="s">
        <v>16</v>
      </c>
      <c r="F765" t="s">
        <v>12</v>
      </c>
      <c r="G765" t="s">
        <v>12</v>
      </c>
      <c r="H765" t="s">
        <v>13</v>
      </c>
      <c r="I765">
        <v>43</v>
      </c>
      <c r="J765">
        <f t="shared" si="46"/>
        <v>-0.36575665587792344</v>
      </c>
      <c r="K765">
        <f t="shared" si="47"/>
        <v>7.7185146862428639E-2</v>
      </c>
      <c r="L765" t="str">
        <f t="shared" si="48"/>
        <v>NO</v>
      </c>
      <c r="M765" t="str">
        <f t="shared" si="49"/>
        <v>NO</v>
      </c>
    </row>
    <row r="766" spans="1:13" x14ac:dyDescent="0.25">
      <c r="A766">
        <v>765</v>
      </c>
      <c r="B766" t="s">
        <v>15</v>
      </c>
      <c r="C766">
        <v>1156421</v>
      </c>
      <c r="D766" t="s">
        <v>10</v>
      </c>
      <c r="E766" t="s">
        <v>11</v>
      </c>
      <c r="F766" t="s">
        <v>12</v>
      </c>
      <c r="G766" t="s">
        <v>13</v>
      </c>
      <c r="H766" t="s">
        <v>12</v>
      </c>
      <c r="I766">
        <v>36</v>
      </c>
      <c r="J766">
        <f t="shared" si="46"/>
        <v>0.61514823687783171</v>
      </c>
      <c r="K766">
        <f t="shared" si="47"/>
        <v>-0.41684216367753391</v>
      </c>
      <c r="L766" t="str">
        <f t="shared" si="48"/>
        <v>NO</v>
      </c>
      <c r="M766" t="str">
        <f t="shared" si="49"/>
        <v>NO</v>
      </c>
    </row>
    <row r="767" spans="1:13" x14ac:dyDescent="0.25">
      <c r="A767">
        <v>766</v>
      </c>
      <c r="B767" t="s">
        <v>9</v>
      </c>
      <c r="C767">
        <v>388293</v>
      </c>
      <c r="D767" t="s">
        <v>10</v>
      </c>
      <c r="E767" t="s">
        <v>16</v>
      </c>
      <c r="F767" t="s">
        <v>12</v>
      </c>
      <c r="G767" t="s">
        <v>13</v>
      </c>
      <c r="H767" t="s">
        <v>13</v>
      </c>
      <c r="I767">
        <v>53</v>
      </c>
      <c r="J767">
        <f t="shared" si="46"/>
        <v>-0.33198580712696785</v>
      </c>
      <c r="K767">
        <f t="shared" si="47"/>
        <v>0.78293844763380371</v>
      </c>
      <c r="L767" t="str">
        <f t="shared" si="48"/>
        <v>NO</v>
      </c>
      <c r="M767" t="str">
        <f t="shared" si="49"/>
        <v>NO</v>
      </c>
    </row>
    <row r="768" spans="1:13" x14ac:dyDescent="0.25">
      <c r="A768">
        <v>767</v>
      </c>
      <c r="B768" t="s">
        <v>9</v>
      </c>
      <c r="C768">
        <v>1214906</v>
      </c>
      <c r="D768" t="s">
        <v>10</v>
      </c>
      <c r="E768" t="s">
        <v>11</v>
      </c>
      <c r="F768" t="s">
        <v>12</v>
      </c>
      <c r="G768" t="s">
        <v>13</v>
      </c>
      <c r="H768" t="s">
        <v>13</v>
      </c>
      <c r="I768">
        <v>29</v>
      </c>
      <c r="J768">
        <f t="shared" si="46"/>
        <v>0.68726269509784288</v>
      </c>
      <c r="K768">
        <f t="shared" si="47"/>
        <v>-0.91086947421749642</v>
      </c>
      <c r="L768" t="str">
        <f t="shared" si="48"/>
        <v>NO</v>
      </c>
      <c r="M768" t="str">
        <f t="shared" si="49"/>
        <v>NO</v>
      </c>
    </row>
    <row r="769" spans="1:13" x14ac:dyDescent="0.25">
      <c r="A769">
        <v>768</v>
      </c>
      <c r="B769" t="s">
        <v>9</v>
      </c>
      <c r="C769">
        <v>795801</v>
      </c>
      <c r="D769" t="s">
        <v>10</v>
      </c>
      <c r="E769" t="s">
        <v>11</v>
      </c>
      <c r="F769" t="s">
        <v>12</v>
      </c>
      <c r="G769" t="s">
        <v>13</v>
      </c>
      <c r="H769" t="s">
        <v>13</v>
      </c>
      <c r="I769">
        <v>36</v>
      </c>
      <c r="J769">
        <f t="shared" si="46"/>
        <v>0.17048865026074339</v>
      </c>
      <c r="K769">
        <f t="shared" si="47"/>
        <v>-0.41684216367753391</v>
      </c>
      <c r="L769" t="str">
        <f t="shared" si="48"/>
        <v>NO</v>
      </c>
      <c r="M769" t="str">
        <f t="shared" si="49"/>
        <v>NO</v>
      </c>
    </row>
    <row r="770" spans="1:13" x14ac:dyDescent="0.25">
      <c r="A770">
        <v>769</v>
      </c>
      <c r="B770" t="s">
        <v>15</v>
      </c>
      <c r="C770">
        <v>318619.2</v>
      </c>
      <c r="D770" t="s">
        <v>10</v>
      </c>
      <c r="E770" t="s">
        <v>16</v>
      </c>
      <c r="F770" t="s">
        <v>12</v>
      </c>
      <c r="G770" t="s">
        <v>12</v>
      </c>
      <c r="H770" t="s">
        <v>13</v>
      </c>
      <c r="I770">
        <v>42</v>
      </c>
      <c r="J770">
        <f t="shared" ref="J770:J833" si="50">(C770-$Q$13)/$Q$14</f>
        <v>-0.41789652507395275</v>
      </c>
      <c r="K770">
        <f t="shared" si="47"/>
        <v>6.6098167852911317E-3</v>
      </c>
      <c r="L770" t="str">
        <f t="shared" si="48"/>
        <v>NO</v>
      </c>
      <c r="M770" t="str">
        <f t="shared" si="49"/>
        <v>NO</v>
      </c>
    </row>
    <row r="771" spans="1:13" x14ac:dyDescent="0.25">
      <c r="A771">
        <v>770</v>
      </c>
      <c r="B771" t="s">
        <v>9</v>
      </c>
      <c r="C771">
        <v>650078.5</v>
      </c>
      <c r="D771" t="s">
        <v>10</v>
      </c>
      <c r="E771" t="s">
        <v>11</v>
      </c>
      <c r="F771" t="s">
        <v>12</v>
      </c>
      <c r="G771" t="s">
        <v>13</v>
      </c>
      <c r="H771" t="s">
        <v>13</v>
      </c>
      <c r="I771">
        <v>34</v>
      </c>
      <c r="J771">
        <f t="shared" si="50"/>
        <v>-9.1933047356756985E-3</v>
      </c>
      <c r="K771">
        <f t="shared" ref="K771:K834" si="51">(I771-$R$13)/$R$14</f>
        <v>-0.55799282383180893</v>
      </c>
      <c r="L771" t="str">
        <f t="shared" ref="L771:L834" si="52">IF(ABS(J771)&gt; 1.96, "SI", "NO")</f>
        <v>NO</v>
      </c>
      <c r="M771" t="str">
        <f t="shared" ref="M771:M834" si="53">IF(ABS(K771)&gt; 1.96, "SI", "NO")</f>
        <v>NO</v>
      </c>
    </row>
    <row r="772" spans="1:13" x14ac:dyDescent="0.25">
      <c r="A772">
        <v>771</v>
      </c>
      <c r="B772" t="s">
        <v>9</v>
      </c>
      <c r="C772">
        <v>433085</v>
      </c>
      <c r="D772" t="s">
        <v>18</v>
      </c>
      <c r="E772" t="s">
        <v>16</v>
      </c>
      <c r="F772" t="s">
        <v>12</v>
      </c>
      <c r="G772" t="s">
        <v>12</v>
      </c>
      <c r="H772" t="s">
        <v>12</v>
      </c>
      <c r="I772">
        <v>53</v>
      </c>
      <c r="J772">
        <f t="shared" si="50"/>
        <v>-0.27675539227545487</v>
      </c>
      <c r="K772">
        <f t="shared" si="51"/>
        <v>0.78293844763380371</v>
      </c>
      <c r="L772" t="str">
        <f t="shared" si="52"/>
        <v>NO</v>
      </c>
      <c r="M772" t="str">
        <f t="shared" si="53"/>
        <v>NO</v>
      </c>
    </row>
    <row r="773" spans="1:13" x14ac:dyDescent="0.25">
      <c r="A773">
        <v>772</v>
      </c>
      <c r="B773" t="s">
        <v>15</v>
      </c>
      <c r="C773">
        <v>294000</v>
      </c>
      <c r="D773" t="s">
        <v>10</v>
      </c>
      <c r="E773" t="s">
        <v>16</v>
      </c>
      <c r="F773" t="s">
        <v>12</v>
      </c>
      <c r="G773" t="s">
        <v>13</v>
      </c>
      <c r="H773" t="s">
        <v>13</v>
      </c>
      <c r="I773">
        <v>24</v>
      </c>
      <c r="J773">
        <f t="shared" si="50"/>
        <v>-0.44825303135436823</v>
      </c>
      <c r="K773">
        <f t="shared" si="51"/>
        <v>-1.263746124603184</v>
      </c>
      <c r="L773" t="str">
        <f t="shared" si="52"/>
        <v>NO</v>
      </c>
      <c r="M773" t="str">
        <f t="shared" si="53"/>
        <v>NO</v>
      </c>
    </row>
    <row r="774" spans="1:13" x14ac:dyDescent="0.25">
      <c r="A774">
        <v>773</v>
      </c>
      <c r="B774" t="s">
        <v>9</v>
      </c>
      <c r="C774">
        <v>405063</v>
      </c>
      <c r="D774" t="s">
        <v>18</v>
      </c>
      <c r="E774" t="s">
        <v>16</v>
      </c>
      <c r="F774" t="s">
        <v>12</v>
      </c>
      <c r="G774" t="s">
        <v>13</v>
      </c>
      <c r="H774" t="s">
        <v>12</v>
      </c>
      <c r="I774">
        <v>72</v>
      </c>
      <c r="J774">
        <f t="shared" si="50"/>
        <v>-0.31130769369019629</v>
      </c>
      <c r="K774">
        <f t="shared" si="51"/>
        <v>2.1238697190994165</v>
      </c>
      <c r="L774" t="str">
        <f t="shared" si="52"/>
        <v>NO</v>
      </c>
      <c r="M774" t="str">
        <f t="shared" si="53"/>
        <v>SI</v>
      </c>
    </row>
    <row r="775" spans="1:13" x14ac:dyDescent="0.25">
      <c r="A775">
        <v>774</v>
      </c>
      <c r="B775" t="s">
        <v>9</v>
      </c>
      <c r="C775">
        <v>299647</v>
      </c>
      <c r="D775" t="s">
        <v>17</v>
      </c>
      <c r="E775" t="s">
        <v>16</v>
      </c>
      <c r="F775" t="s">
        <v>12</v>
      </c>
      <c r="G775" t="s">
        <v>13</v>
      </c>
      <c r="H775" t="s">
        <v>13</v>
      </c>
      <c r="I775">
        <v>59</v>
      </c>
      <c r="J775">
        <f t="shared" si="50"/>
        <v>-0.44129004348451434</v>
      </c>
      <c r="K775">
        <f t="shared" si="51"/>
        <v>1.2063904280966287</v>
      </c>
      <c r="L775" t="str">
        <f t="shared" si="52"/>
        <v>NO</v>
      </c>
      <c r="M775" t="str">
        <f t="shared" si="53"/>
        <v>NO</v>
      </c>
    </row>
    <row r="776" spans="1:13" x14ac:dyDescent="0.25">
      <c r="A776">
        <v>775</v>
      </c>
      <c r="B776" t="s">
        <v>9</v>
      </c>
      <c r="C776">
        <v>10000</v>
      </c>
      <c r="D776" t="s">
        <v>10</v>
      </c>
      <c r="E776" t="s">
        <v>16</v>
      </c>
      <c r="F776" t="s">
        <v>12</v>
      </c>
      <c r="G776" t="s">
        <v>12</v>
      </c>
      <c r="H776" t="s">
        <v>13</v>
      </c>
      <c r="I776">
        <v>51</v>
      </c>
      <c r="J776">
        <f t="shared" si="50"/>
        <v>-0.79843694405819243</v>
      </c>
      <c r="K776">
        <f t="shared" si="51"/>
        <v>0.64178778747952869</v>
      </c>
      <c r="L776" t="str">
        <f t="shared" si="52"/>
        <v>NO</v>
      </c>
      <c r="M776" t="str">
        <f t="shared" si="53"/>
        <v>NO</v>
      </c>
    </row>
    <row r="777" spans="1:13" x14ac:dyDescent="0.25">
      <c r="A777">
        <v>776</v>
      </c>
      <c r="B777" t="s">
        <v>9</v>
      </c>
      <c r="C777">
        <v>364976.92</v>
      </c>
      <c r="D777" t="s">
        <v>10</v>
      </c>
      <c r="E777" t="s">
        <v>16</v>
      </c>
      <c r="F777" t="s">
        <v>12</v>
      </c>
      <c r="G777" t="s">
        <v>13</v>
      </c>
      <c r="H777" t="s">
        <v>12</v>
      </c>
      <c r="I777">
        <v>51</v>
      </c>
      <c r="J777">
        <f t="shared" si="50"/>
        <v>-0.36073551178652907</v>
      </c>
      <c r="K777">
        <f t="shared" si="51"/>
        <v>0.64178778747952869</v>
      </c>
      <c r="L777" t="str">
        <f t="shared" si="52"/>
        <v>NO</v>
      </c>
      <c r="M777" t="str">
        <f t="shared" si="53"/>
        <v>NO</v>
      </c>
    </row>
    <row r="778" spans="1:13" x14ac:dyDescent="0.25">
      <c r="A778">
        <v>777</v>
      </c>
      <c r="B778" t="s">
        <v>15</v>
      </c>
      <c r="C778">
        <v>102524</v>
      </c>
      <c r="D778" t="s">
        <v>10</v>
      </c>
      <c r="E778" t="s">
        <v>16</v>
      </c>
      <c r="F778" t="s">
        <v>12</v>
      </c>
      <c r="G778" t="s">
        <v>13</v>
      </c>
      <c r="H778" t="s">
        <v>13</v>
      </c>
      <c r="I778">
        <v>47</v>
      </c>
      <c r="J778">
        <f t="shared" si="50"/>
        <v>-0.68435097103351417</v>
      </c>
      <c r="K778">
        <f t="shared" si="51"/>
        <v>0.35948646717097865</v>
      </c>
      <c r="L778" t="str">
        <f t="shared" si="52"/>
        <v>NO</v>
      </c>
      <c r="M778" t="str">
        <f t="shared" si="53"/>
        <v>NO</v>
      </c>
    </row>
    <row r="779" spans="1:13" x14ac:dyDescent="0.25">
      <c r="A779">
        <v>778</v>
      </c>
      <c r="B779" t="s">
        <v>9</v>
      </c>
      <c r="C779">
        <v>636512.32999999996</v>
      </c>
      <c r="D779" t="s">
        <v>10</v>
      </c>
      <c r="E779" t="s">
        <v>16</v>
      </c>
      <c r="F779" t="s">
        <v>12</v>
      </c>
      <c r="G779" t="s">
        <v>13</v>
      </c>
      <c r="H779" t="s">
        <v>13</v>
      </c>
      <c r="I779">
        <v>22</v>
      </c>
      <c r="J779">
        <f t="shared" si="50"/>
        <v>-2.5920961394144904E-2</v>
      </c>
      <c r="K779">
        <f t="shared" si="51"/>
        <v>-1.4048967847574589</v>
      </c>
      <c r="L779" t="str">
        <f t="shared" si="52"/>
        <v>NO</v>
      </c>
      <c r="M779" t="str">
        <f t="shared" si="53"/>
        <v>NO</v>
      </c>
    </row>
    <row r="780" spans="1:13" x14ac:dyDescent="0.25">
      <c r="A780">
        <v>779</v>
      </c>
      <c r="B780" t="s">
        <v>9</v>
      </c>
      <c r="C780">
        <v>278030</v>
      </c>
      <c r="D780" t="s">
        <v>19</v>
      </c>
      <c r="E780" t="s">
        <v>16</v>
      </c>
      <c r="F780" t="s">
        <v>12</v>
      </c>
      <c r="G780" t="s">
        <v>13</v>
      </c>
      <c r="H780" t="s">
        <v>13</v>
      </c>
      <c r="I780">
        <v>55</v>
      </c>
      <c r="J780">
        <f t="shared" si="50"/>
        <v>-0.46794471123422759</v>
      </c>
      <c r="K780">
        <f t="shared" si="51"/>
        <v>0.92408910778807873</v>
      </c>
      <c r="L780" t="str">
        <f t="shared" si="52"/>
        <v>NO</v>
      </c>
      <c r="M780" t="str">
        <f t="shared" si="53"/>
        <v>NO</v>
      </c>
    </row>
    <row r="781" spans="1:13" x14ac:dyDescent="0.25">
      <c r="A781">
        <v>780</v>
      </c>
      <c r="B781" t="s">
        <v>9</v>
      </c>
      <c r="C781">
        <v>453693.52</v>
      </c>
      <c r="D781" t="s">
        <v>10</v>
      </c>
      <c r="E781" t="s">
        <v>16</v>
      </c>
      <c r="F781" t="s">
        <v>12</v>
      </c>
      <c r="G781" t="s">
        <v>12</v>
      </c>
      <c r="H781" t="s">
        <v>13</v>
      </c>
      <c r="I781">
        <v>49</v>
      </c>
      <c r="J781">
        <f t="shared" si="50"/>
        <v>-0.25134422266758505</v>
      </c>
      <c r="K781">
        <f t="shared" si="51"/>
        <v>0.50063712732525367</v>
      </c>
      <c r="L781" t="str">
        <f t="shared" si="52"/>
        <v>NO</v>
      </c>
      <c r="M781" t="str">
        <f t="shared" si="53"/>
        <v>NO</v>
      </c>
    </row>
    <row r="782" spans="1:13" x14ac:dyDescent="0.25">
      <c r="A782">
        <v>781</v>
      </c>
      <c r="B782" t="s">
        <v>15</v>
      </c>
      <c r="C782">
        <v>1131487.6499999999</v>
      </c>
      <c r="D782" t="s">
        <v>14</v>
      </c>
      <c r="E782" t="s">
        <v>11</v>
      </c>
      <c r="F782" t="s">
        <v>12</v>
      </c>
      <c r="G782" t="s">
        <v>13</v>
      </c>
      <c r="H782" t="s">
        <v>13</v>
      </c>
      <c r="I782">
        <v>68</v>
      </c>
      <c r="J782">
        <f t="shared" si="50"/>
        <v>0.58440437047003624</v>
      </c>
      <c r="K782">
        <f t="shared" si="51"/>
        <v>1.8415683987908662</v>
      </c>
      <c r="L782" t="str">
        <f t="shared" si="52"/>
        <v>NO</v>
      </c>
      <c r="M782" t="str">
        <f t="shared" si="53"/>
        <v>NO</v>
      </c>
    </row>
    <row r="783" spans="1:13" x14ac:dyDescent="0.25">
      <c r="A783">
        <v>782</v>
      </c>
      <c r="B783" t="s">
        <v>9</v>
      </c>
      <c r="C783">
        <v>297045</v>
      </c>
      <c r="D783" t="s">
        <v>17</v>
      </c>
      <c r="E783" t="s">
        <v>16</v>
      </c>
      <c r="F783" t="s">
        <v>12</v>
      </c>
      <c r="G783" t="s">
        <v>12</v>
      </c>
      <c r="H783" t="s">
        <v>13</v>
      </c>
      <c r="I783">
        <v>66</v>
      </c>
      <c r="J783">
        <f t="shared" si="50"/>
        <v>-0.44449841862837125</v>
      </c>
      <c r="K783">
        <f t="shared" si="51"/>
        <v>1.7004177386365913</v>
      </c>
      <c r="L783" t="str">
        <f t="shared" si="52"/>
        <v>NO</v>
      </c>
      <c r="M783" t="str">
        <f t="shared" si="53"/>
        <v>NO</v>
      </c>
    </row>
    <row r="784" spans="1:13" x14ac:dyDescent="0.25">
      <c r="A784">
        <v>783</v>
      </c>
      <c r="B784" t="s">
        <v>15</v>
      </c>
      <c r="C784">
        <v>629382</v>
      </c>
      <c r="D784" t="s">
        <v>10</v>
      </c>
      <c r="E784" t="s">
        <v>16</v>
      </c>
      <c r="F784" t="s">
        <v>12</v>
      </c>
      <c r="G784" t="s">
        <v>13</v>
      </c>
      <c r="H784" t="s">
        <v>13</v>
      </c>
      <c r="I784">
        <v>29</v>
      </c>
      <c r="J784">
        <f t="shared" si="50"/>
        <v>-3.4712957373966888E-2</v>
      </c>
      <c r="K784">
        <f t="shared" si="51"/>
        <v>-0.91086947421749642</v>
      </c>
      <c r="L784" t="str">
        <f t="shared" si="52"/>
        <v>NO</v>
      </c>
      <c r="M784" t="str">
        <f t="shared" si="53"/>
        <v>NO</v>
      </c>
    </row>
    <row r="785" spans="1:13" x14ac:dyDescent="0.25">
      <c r="A785">
        <v>784</v>
      </c>
      <c r="B785" t="s">
        <v>9</v>
      </c>
      <c r="C785">
        <v>338166</v>
      </c>
      <c r="D785" t="s">
        <v>18</v>
      </c>
      <c r="E785" t="s">
        <v>16</v>
      </c>
      <c r="F785" t="s">
        <v>12</v>
      </c>
      <c r="G785" t="s">
        <v>13</v>
      </c>
      <c r="H785" t="s">
        <v>13</v>
      </c>
      <c r="I785">
        <v>36</v>
      </c>
      <c r="J785">
        <f t="shared" si="50"/>
        <v>-0.39379450076113898</v>
      </c>
      <c r="K785">
        <f t="shared" si="51"/>
        <v>-0.41684216367753391</v>
      </c>
      <c r="L785" t="str">
        <f t="shared" si="52"/>
        <v>NO</v>
      </c>
      <c r="M785" t="str">
        <f t="shared" si="53"/>
        <v>NO</v>
      </c>
    </row>
    <row r="786" spans="1:13" x14ac:dyDescent="0.25">
      <c r="A786">
        <v>785</v>
      </c>
      <c r="B786" t="s">
        <v>9</v>
      </c>
      <c r="C786">
        <v>350000</v>
      </c>
      <c r="D786" t="s">
        <v>10</v>
      </c>
      <c r="E786" t="s">
        <v>16</v>
      </c>
      <c r="F786" t="s">
        <v>12</v>
      </c>
      <c r="G786" t="s">
        <v>12</v>
      </c>
      <c r="H786" t="s">
        <v>13</v>
      </c>
      <c r="I786">
        <v>38</v>
      </c>
      <c r="J786">
        <f t="shared" si="50"/>
        <v>-0.37920268237051552</v>
      </c>
      <c r="K786">
        <f t="shared" si="51"/>
        <v>-0.27569150352325889</v>
      </c>
      <c r="L786" t="str">
        <f t="shared" si="52"/>
        <v>NO</v>
      </c>
      <c r="M786" t="str">
        <f t="shared" si="53"/>
        <v>NO</v>
      </c>
    </row>
    <row r="787" spans="1:13" x14ac:dyDescent="0.25">
      <c r="A787">
        <v>786</v>
      </c>
      <c r="B787" t="s">
        <v>9</v>
      </c>
      <c r="C787">
        <v>85000</v>
      </c>
      <c r="D787" t="s">
        <v>10</v>
      </c>
      <c r="E787" t="s">
        <v>16</v>
      </c>
      <c r="F787" t="s">
        <v>12</v>
      </c>
      <c r="G787" t="s">
        <v>12</v>
      </c>
      <c r="H787" t="s">
        <v>12</v>
      </c>
      <c r="I787">
        <v>38</v>
      </c>
      <c r="J787">
        <f t="shared" si="50"/>
        <v>-0.70595879809767548</v>
      </c>
      <c r="K787">
        <f t="shared" si="51"/>
        <v>-0.27569150352325889</v>
      </c>
      <c r="L787" t="str">
        <f t="shared" si="52"/>
        <v>NO</v>
      </c>
      <c r="M787" t="str">
        <f t="shared" si="53"/>
        <v>NO</v>
      </c>
    </row>
    <row r="788" spans="1:13" x14ac:dyDescent="0.25">
      <c r="A788">
        <v>787</v>
      </c>
      <c r="B788" t="s">
        <v>15</v>
      </c>
      <c r="C788">
        <v>675918.4</v>
      </c>
      <c r="D788" t="s">
        <v>10</v>
      </c>
      <c r="E788" t="s">
        <v>16</v>
      </c>
      <c r="F788" t="s">
        <v>12</v>
      </c>
      <c r="G788" t="s">
        <v>13</v>
      </c>
      <c r="H788" t="s">
        <v>13</v>
      </c>
      <c r="I788">
        <v>32</v>
      </c>
      <c r="J788">
        <f t="shared" si="50"/>
        <v>2.2668375848393159E-2</v>
      </c>
      <c r="K788">
        <f t="shared" si="51"/>
        <v>-0.69914348398608395</v>
      </c>
      <c r="L788" t="str">
        <f t="shared" si="52"/>
        <v>NO</v>
      </c>
      <c r="M788" t="str">
        <f t="shared" si="53"/>
        <v>NO</v>
      </c>
    </row>
    <row r="789" spans="1:13" x14ac:dyDescent="0.25">
      <c r="A789">
        <v>788</v>
      </c>
      <c r="B789" t="s">
        <v>15</v>
      </c>
      <c r="C789">
        <v>250000</v>
      </c>
      <c r="D789" t="s">
        <v>10</v>
      </c>
      <c r="E789" t="s">
        <v>16</v>
      </c>
      <c r="F789" t="s">
        <v>12</v>
      </c>
      <c r="G789" t="s">
        <v>13</v>
      </c>
      <c r="H789" t="s">
        <v>13</v>
      </c>
      <c r="I789">
        <v>37</v>
      </c>
      <c r="J789">
        <f t="shared" si="50"/>
        <v>-0.50250687698453811</v>
      </c>
      <c r="K789">
        <f t="shared" si="51"/>
        <v>-0.3462668336003964</v>
      </c>
      <c r="L789" t="str">
        <f t="shared" si="52"/>
        <v>NO</v>
      </c>
      <c r="M789" t="str">
        <f t="shared" si="53"/>
        <v>NO</v>
      </c>
    </row>
    <row r="790" spans="1:13" x14ac:dyDescent="0.25">
      <c r="A790">
        <v>789</v>
      </c>
      <c r="B790" t="s">
        <v>9</v>
      </c>
      <c r="C790">
        <v>1187649.48</v>
      </c>
      <c r="D790" t="s">
        <v>10</v>
      </c>
      <c r="E790" t="s">
        <v>11</v>
      </c>
      <c r="F790" t="s">
        <v>12</v>
      </c>
      <c r="G790" t="s">
        <v>13</v>
      </c>
      <c r="H790" t="s">
        <v>13</v>
      </c>
      <c r="I790">
        <v>51</v>
      </c>
      <c r="J790">
        <f t="shared" si="50"/>
        <v>0.65365426263203286</v>
      </c>
      <c r="K790">
        <f t="shared" si="51"/>
        <v>0.64178778747952869</v>
      </c>
      <c r="L790" t="str">
        <f t="shared" si="52"/>
        <v>NO</v>
      </c>
      <c r="M790" t="str">
        <f t="shared" si="53"/>
        <v>NO</v>
      </c>
    </row>
    <row r="791" spans="1:13" x14ac:dyDescent="0.25">
      <c r="A791">
        <v>790</v>
      </c>
      <c r="B791" t="s">
        <v>9</v>
      </c>
      <c r="C791">
        <v>337254.54</v>
      </c>
      <c r="D791" t="s">
        <v>10</v>
      </c>
      <c r="E791" t="s">
        <v>16</v>
      </c>
      <c r="F791" t="s">
        <v>12</v>
      </c>
      <c r="G791" t="s">
        <v>13</v>
      </c>
      <c r="H791" t="s">
        <v>13</v>
      </c>
      <c r="I791">
        <v>38</v>
      </c>
      <c r="J791">
        <f t="shared" si="50"/>
        <v>-0.39491836917336798</v>
      </c>
      <c r="K791">
        <f t="shared" si="51"/>
        <v>-0.27569150352325889</v>
      </c>
      <c r="L791" t="str">
        <f t="shared" si="52"/>
        <v>NO</v>
      </c>
      <c r="M791" t="str">
        <f t="shared" si="53"/>
        <v>NO</v>
      </c>
    </row>
    <row r="792" spans="1:13" x14ac:dyDescent="0.25">
      <c r="A792">
        <v>791</v>
      </c>
      <c r="B792" t="s">
        <v>15</v>
      </c>
      <c r="C792">
        <v>297046</v>
      </c>
      <c r="D792" t="s">
        <v>17</v>
      </c>
      <c r="E792" t="s">
        <v>16</v>
      </c>
      <c r="F792" t="s">
        <v>12</v>
      </c>
      <c r="G792" t="s">
        <v>13</v>
      </c>
      <c r="H792" t="s">
        <v>13</v>
      </c>
      <c r="I792">
        <v>52</v>
      </c>
      <c r="J792">
        <f t="shared" si="50"/>
        <v>-0.44449718558642509</v>
      </c>
      <c r="K792">
        <f t="shared" si="51"/>
        <v>0.71236311755666615</v>
      </c>
      <c r="L792" t="str">
        <f t="shared" si="52"/>
        <v>NO</v>
      </c>
      <c r="M792" t="str">
        <f t="shared" si="53"/>
        <v>NO</v>
      </c>
    </row>
    <row r="793" spans="1:13" x14ac:dyDescent="0.25">
      <c r="A793">
        <v>792</v>
      </c>
      <c r="B793" t="s">
        <v>15</v>
      </c>
      <c r="C793">
        <v>297102</v>
      </c>
      <c r="D793" t="s">
        <v>17</v>
      </c>
      <c r="E793" t="s">
        <v>16</v>
      </c>
      <c r="F793" t="s">
        <v>12</v>
      </c>
      <c r="G793" t="s">
        <v>13</v>
      </c>
      <c r="H793" t="s">
        <v>13</v>
      </c>
      <c r="I793">
        <v>53</v>
      </c>
      <c r="J793">
        <f t="shared" si="50"/>
        <v>-0.44442813523744124</v>
      </c>
      <c r="K793">
        <f t="shared" si="51"/>
        <v>0.78293844763380371</v>
      </c>
      <c r="L793" t="str">
        <f t="shared" si="52"/>
        <v>NO</v>
      </c>
      <c r="M793" t="str">
        <f t="shared" si="53"/>
        <v>NO</v>
      </c>
    </row>
    <row r="794" spans="1:13" x14ac:dyDescent="0.25">
      <c r="A794">
        <v>793</v>
      </c>
      <c r="B794" t="s">
        <v>9</v>
      </c>
      <c r="C794">
        <v>1998877</v>
      </c>
      <c r="D794" t="s">
        <v>10</v>
      </c>
      <c r="E794" t="s">
        <v>11</v>
      </c>
      <c r="F794" t="s">
        <v>12</v>
      </c>
      <c r="G794" t="s">
        <v>13</v>
      </c>
      <c r="H794" t="s">
        <v>12</v>
      </c>
      <c r="I794">
        <v>50</v>
      </c>
      <c r="J794">
        <f t="shared" si="50"/>
        <v>1.6539318226553421</v>
      </c>
      <c r="K794">
        <f t="shared" si="51"/>
        <v>0.57121245740239113</v>
      </c>
      <c r="L794" t="str">
        <f t="shared" si="52"/>
        <v>NO</v>
      </c>
      <c r="M794" t="str">
        <f t="shared" si="53"/>
        <v>NO</v>
      </c>
    </row>
    <row r="795" spans="1:13" x14ac:dyDescent="0.25">
      <c r="A795">
        <v>794</v>
      </c>
      <c r="B795" t="s">
        <v>9</v>
      </c>
      <c r="C795">
        <v>208000</v>
      </c>
      <c r="D795" t="s">
        <v>10</v>
      </c>
      <c r="E795" t="s">
        <v>16</v>
      </c>
      <c r="F795" t="s">
        <v>12</v>
      </c>
      <c r="G795" t="s">
        <v>13</v>
      </c>
      <c r="H795" t="s">
        <v>13</v>
      </c>
      <c r="I795">
        <v>29</v>
      </c>
      <c r="J795">
        <f t="shared" si="50"/>
        <v>-0.55429463872242768</v>
      </c>
      <c r="K795">
        <f t="shared" si="51"/>
        <v>-0.91086947421749642</v>
      </c>
      <c r="L795" t="str">
        <f t="shared" si="52"/>
        <v>NO</v>
      </c>
      <c r="M795" t="str">
        <f t="shared" si="53"/>
        <v>NO</v>
      </c>
    </row>
    <row r="796" spans="1:13" x14ac:dyDescent="0.25">
      <c r="A796">
        <v>795</v>
      </c>
      <c r="B796" t="s">
        <v>15</v>
      </c>
      <c r="C796">
        <v>479051.66</v>
      </c>
      <c r="D796" t="s">
        <v>10</v>
      </c>
      <c r="E796" t="s">
        <v>16</v>
      </c>
      <c r="F796" t="s">
        <v>12</v>
      </c>
      <c r="G796" t="s">
        <v>13</v>
      </c>
      <c r="H796" t="s">
        <v>13</v>
      </c>
      <c r="I796">
        <v>47</v>
      </c>
      <c r="J796">
        <f t="shared" si="50"/>
        <v>-0.22007657237148881</v>
      </c>
      <c r="K796">
        <f t="shared" si="51"/>
        <v>0.35948646717097865</v>
      </c>
      <c r="L796" t="str">
        <f t="shared" si="52"/>
        <v>NO</v>
      </c>
      <c r="M796" t="str">
        <f t="shared" si="53"/>
        <v>NO</v>
      </c>
    </row>
    <row r="797" spans="1:13" x14ac:dyDescent="0.25">
      <c r="A797">
        <v>796</v>
      </c>
      <c r="B797" t="s">
        <v>9</v>
      </c>
      <c r="C797">
        <v>1146094.07</v>
      </c>
      <c r="D797" t="s">
        <v>10</v>
      </c>
      <c r="E797" t="s">
        <v>11</v>
      </c>
      <c r="F797" t="s">
        <v>12</v>
      </c>
      <c r="G797" t="s">
        <v>13</v>
      </c>
      <c r="H797" t="s">
        <v>13</v>
      </c>
      <c r="I797">
        <v>48</v>
      </c>
      <c r="J797">
        <f t="shared" si="50"/>
        <v>0.60241469901297795</v>
      </c>
      <c r="K797">
        <f t="shared" si="51"/>
        <v>0.43006179724811616</v>
      </c>
      <c r="L797" t="str">
        <f t="shared" si="52"/>
        <v>NO</v>
      </c>
      <c r="M797" t="str">
        <f t="shared" si="53"/>
        <v>NO</v>
      </c>
    </row>
    <row r="798" spans="1:13" x14ac:dyDescent="0.25">
      <c r="A798">
        <v>797</v>
      </c>
      <c r="B798" t="s">
        <v>15</v>
      </c>
      <c r="C798">
        <v>720000</v>
      </c>
      <c r="D798" t="s">
        <v>10</v>
      </c>
      <c r="E798" t="s">
        <v>16</v>
      </c>
      <c r="F798" t="s">
        <v>12</v>
      </c>
      <c r="G798" t="s">
        <v>12</v>
      </c>
      <c r="H798" t="s">
        <v>13</v>
      </c>
      <c r="I798">
        <v>34</v>
      </c>
      <c r="J798">
        <f t="shared" si="50"/>
        <v>7.7022837701368127E-2</v>
      </c>
      <c r="K798">
        <f t="shared" si="51"/>
        <v>-0.55799282383180893</v>
      </c>
      <c r="L798" t="str">
        <f t="shared" si="52"/>
        <v>NO</v>
      </c>
      <c r="M798" t="str">
        <f t="shared" si="53"/>
        <v>NO</v>
      </c>
    </row>
    <row r="799" spans="1:13" x14ac:dyDescent="0.25">
      <c r="A799">
        <v>798</v>
      </c>
      <c r="B799" t="s">
        <v>15</v>
      </c>
      <c r="C799">
        <v>451549.84</v>
      </c>
      <c r="D799" t="s">
        <v>10</v>
      </c>
      <c r="E799" t="s">
        <v>16</v>
      </c>
      <c r="F799" t="s">
        <v>12</v>
      </c>
      <c r="G799" t="s">
        <v>13</v>
      </c>
      <c r="H799" t="s">
        <v>13</v>
      </c>
      <c r="I799">
        <v>44</v>
      </c>
      <c r="J799">
        <f t="shared" si="50"/>
        <v>-0.25398747002668692</v>
      </c>
      <c r="K799">
        <f t="shared" si="51"/>
        <v>0.14776047693956615</v>
      </c>
      <c r="L799" t="str">
        <f t="shared" si="52"/>
        <v>NO</v>
      </c>
      <c r="M799" t="str">
        <f t="shared" si="53"/>
        <v>NO</v>
      </c>
    </row>
    <row r="800" spans="1:13" x14ac:dyDescent="0.25">
      <c r="A800">
        <v>799</v>
      </c>
      <c r="B800" t="s">
        <v>15</v>
      </c>
      <c r="C800">
        <v>382136</v>
      </c>
      <c r="D800" t="s">
        <v>18</v>
      </c>
      <c r="E800" t="s">
        <v>16</v>
      </c>
      <c r="F800" t="s">
        <v>12</v>
      </c>
      <c r="G800" t="s">
        <v>13</v>
      </c>
      <c r="H800" t="s">
        <v>12</v>
      </c>
      <c r="I800">
        <v>35</v>
      </c>
      <c r="J800">
        <f t="shared" si="50"/>
        <v>-0.33957764638935323</v>
      </c>
      <c r="K800">
        <f t="shared" si="51"/>
        <v>-0.48741749375467142</v>
      </c>
      <c r="L800" t="str">
        <f t="shared" si="52"/>
        <v>NO</v>
      </c>
      <c r="M800" t="str">
        <f t="shared" si="53"/>
        <v>NO</v>
      </c>
    </row>
    <row r="801" spans="1:13" x14ac:dyDescent="0.25">
      <c r="A801">
        <v>800</v>
      </c>
      <c r="B801" t="s">
        <v>9</v>
      </c>
      <c r="C801">
        <v>200000</v>
      </c>
      <c r="D801" t="s">
        <v>10</v>
      </c>
      <c r="E801" t="s">
        <v>16</v>
      </c>
      <c r="F801" t="s">
        <v>12</v>
      </c>
      <c r="G801" t="s">
        <v>13</v>
      </c>
      <c r="H801" t="s">
        <v>13</v>
      </c>
      <c r="I801">
        <v>38</v>
      </c>
      <c r="J801">
        <f t="shared" si="50"/>
        <v>-0.56415897429154949</v>
      </c>
      <c r="K801">
        <f t="shared" si="51"/>
        <v>-0.27569150352325889</v>
      </c>
      <c r="L801" t="str">
        <f t="shared" si="52"/>
        <v>NO</v>
      </c>
      <c r="M801" t="str">
        <f t="shared" si="53"/>
        <v>NO</v>
      </c>
    </row>
    <row r="802" spans="1:13" x14ac:dyDescent="0.25">
      <c r="A802">
        <v>801</v>
      </c>
      <c r="B802" t="s">
        <v>9</v>
      </c>
      <c r="C802">
        <v>1017758</v>
      </c>
      <c r="D802" t="s">
        <v>18</v>
      </c>
      <c r="E802" t="s">
        <v>16</v>
      </c>
      <c r="F802" t="s">
        <v>12</v>
      </c>
      <c r="G802" t="s">
        <v>13</v>
      </c>
      <c r="H802" t="s">
        <v>13</v>
      </c>
      <c r="I802">
        <v>61</v>
      </c>
      <c r="J802">
        <f t="shared" si="50"/>
        <v>0.4441709415001896</v>
      </c>
      <c r="K802">
        <f t="shared" si="51"/>
        <v>1.3475410882509038</v>
      </c>
      <c r="L802" t="str">
        <f t="shared" si="52"/>
        <v>NO</v>
      </c>
      <c r="M802" t="str">
        <f t="shared" si="53"/>
        <v>NO</v>
      </c>
    </row>
    <row r="803" spans="1:13" x14ac:dyDescent="0.25">
      <c r="A803">
        <v>802</v>
      </c>
      <c r="B803" t="s">
        <v>15</v>
      </c>
      <c r="C803">
        <v>769515.15</v>
      </c>
      <c r="D803" t="s">
        <v>10</v>
      </c>
      <c r="E803" t="s">
        <v>11</v>
      </c>
      <c r="F803" t="s">
        <v>12</v>
      </c>
      <c r="G803" t="s">
        <v>13</v>
      </c>
      <c r="H803" t="s">
        <v>13</v>
      </c>
      <c r="I803">
        <v>42</v>
      </c>
      <c r="J803">
        <f t="shared" si="50"/>
        <v>0.13807709462079337</v>
      </c>
      <c r="K803">
        <f t="shared" si="51"/>
        <v>6.6098167852911317E-3</v>
      </c>
      <c r="L803" t="str">
        <f t="shared" si="52"/>
        <v>NO</v>
      </c>
      <c r="M803" t="str">
        <f t="shared" si="53"/>
        <v>NO</v>
      </c>
    </row>
    <row r="804" spans="1:13" x14ac:dyDescent="0.25">
      <c r="A804">
        <v>803</v>
      </c>
      <c r="B804" t="s">
        <v>15</v>
      </c>
      <c r="C804">
        <v>938855</v>
      </c>
      <c r="D804" t="s">
        <v>14</v>
      </c>
      <c r="E804" t="s">
        <v>11</v>
      </c>
      <c r="F804" t="s">
        <v>12</v>
      </c>
      <c r="G804" t="s">
        <v>13</v>
      </c>
      <c r="H804" t="s">
        <v>13</v>
      </c>
      <c r="I804">
        <v>73</v>
      </c>
      <c r="J804">
        <f t="shared" si="50"/>
        <v>0.3468802328238873</v>
      </c>
      <c r="K804">
        <f t="shared" si="51"/>
        <v>2.1944450491765539</v>
      </c>
      <c r="L804" t="str">
        <f t="shared" si="52"/>
        <v>NO</v>
      </c>
      <c r="M804" t="str">
        <f t="shared" si="53"/>
        <v>SI</v>
      </c>
    </row>
    <row r="805" spans="1:13" x14ac:dyDescent="0.25">
      <c r="A805">
        <v>804</v>
      </c>
      <c r="B805" t="s">
        <v>9</v>
      </c>
      <c r="C805">
        <v>75000</v>
      </c>
      <c r="D805" t="s">
        <v>10</v>
      </c>
      <c r="E805" t="s">
        <v>16</v>
      </c>
      <c r="F805" t="s">
        <v>12</v>
      </c>
      <c r="G805" t="s">
        <v>13</v>
      </c>
      <c r="H805" t="s">
        <v>13</v>
      </c>
      <c r="I805">
        <v>26</v>
      </c>
      <c r="J805">
        <f t="shared" si="50"/>
        <v>-0.71828921755907771</v>
      </c>
      <c r="K805">
        <f t="shared" si="51"/>
        <v>-1.1225954644489089</v>
      </c>
      <c r="L805" t="str">
        <f t="shared" si="52"/>
        <v>NO</v>
      </c>
      <c r="M805" t="str">
        <f t="shared" si="53"/>
        <v>NO</v>
      </c>
    </row>
    <row r="806" spans="1:13" x14ac:dyDescent="0.25">
      <c r="A806">
        <v>805</v>
      </c>
      <c r="B806" t="s">
        <v>15</v>
      </c>
      <c r="C806">
        <v>430007.09</v>
      </c>
      <c r="D806" t="s">
        <v>10</v>
      </c>
      <c r="E806" t="s">
        <v>16</v>
      </c>
      <c r="F806" t="s">
        <v>12</v>
      </c>
      <c r="G806" t="s">
        <v>13</v>
      </c>
      <c r="H806" t="s">
        <v>13</v>
      </c>
      <c r="I806">
        <v>25</v>
      </c>
      <c r="J806">
        <f t="shared" si="50"/>
        <v>-0.28055058441189928</v>
      </c>
      <c r="K806">
        <f t="shared" si="51"/>
        <v>-1.1931707945260464</v>
      </c>
      <c r="L806" t="str">
        <f t="shared" si="52"/>
        <v>NO</v>
      </c>
      <c r="M806" t="str">
        <f t="shared" si="53"/>
        <v>NO</v>
      </c>
    </row>
    <row r="807" spans="1:13" x14ac:dyDescent="0.25">
      <c r="A807">
        <v>806</v>
      </c>
      <c r="B807" t="s">
        <v>9</v>
      </c>
      <c r="C807">
        <v>533558</v>
      </c>
      <c r="D807" t="s">
        <v>18</v>
      </c>
      <c r="E807" t="s">
        <v>16</v>
      </c>
      <c r="F807" t="s">
        <v>12</v>
      </c>
      <c r="G807" t="s">
        <v>12</v>
      </c>
      <c r="H807" t="s">
        <v>12</v>
      </c>
      <c r="I807">
        <v>41</v>
      </c>
      <c r="J807">
        <f t="shared" si="50"/>
        <v>-0.15286796882090792</v>
      </c>
      <c r="K807">
        <f t="shared" si="51"/>
        <v>-6.3965513291846368E-2</v>
      </c>
      <c r="L807" t="str">
        <f t="shared" si="52"/>
        <v>NO</v>
      </c>
      <c r="M807" t="str">
        <f t="shared" si="53"/>
        <v>NO</v>
      </c>
    </row>
    <row r="808" spans="1:13" x14ac:dyDescent="0.25">
      <c r="A808">
        <v>807</v>
      </c>
      <c r="B808" t="s">
        <v>15</v>
      </c>
      <c r="C808">
        <v>347514</v>
      </c>
      <c r="D808" t="s">
        <v>10</v>
      </c>
      <c r="E808" t="s">
        <v>16</v>
      </c>
      <c r="F808" t="s">
        <v>12</v>
      </c>
      <c r="G808" t="s">
        <v>13</v>
      </c>
      <c r="H808" t="s">
        <v>13</v>
      </c>
      <c r="I808">
        <v>20</v>
      </c>
      <c r="J808">
        <f t="shared" si="50"/>
        <v>-0.38226802464862014</v>
      </c>
      <c r="K808">
        <f t="shared" si="51"/>
        <v>-1.5460474449117341</v>
      </c>
      <c r="L808" t="str">
        <f t="shared" si="52"/>
        <v>NO</v>
      </c>
      <c r="M808" t="str">
        <f t="shared" si="53"/>
        <v>NO</v>
      </c>
    </row>
    <row r="809" spans="1:13" x14ac:dyDescent="0.25">
      <c r="A809">
        <v>808</v>
      </c>
      <c r="B809" t="s">
        <v>9</v>
      </c>
      <c r="C809">
        <v>226500</v>
      </c>
      <c r="D809" t="s">
        <v>10</v>
      </c>
      <c r="E809" t="s">
        <v>16</v>
      </c>
      <c r="F809" t="s">
        <v>12</v>
      </c>
      <c r="G809" t="s">
        <v>13</v>
      </c>
      <c r="H809" t="s">
        <v>13</v>
      </c>
      <c r="I809">
        <v>35</v>
      </c>
      <c r="J809">
        <f t="shared" si="50"/>
        <v>-0.53148336271883345</v>
      </c>
      <c r="K809">
        <f t="shared" si="51"/>
        <v>-0.48741749375467142</v>
      </c>
      <c r="L809" t="str">
        <f t="shared" si="52"/>
        <v>NO</v>
      </c>
      <c r="M809" t="str">
        <f t="shared" si="53"/>
        <v>NO</v>
      </c>
    </row>
    <row r="810" spans="1:13" x14ac:dyDescent="0.25">
      <c r="A810">
        <v>809</v>
      </c>
      <c r="B810" t="s">
        <v>15</v>
      </c>
      <c r="C810">
        <v>545926</v>
      </c>
      <c r="D810" t="s">
        <v>18</v>
      </c>
      <c r="E810" t="s">
        <v>16</v>
      </c>
      <c r="F810" t="s">
        <v>12</v>
      </c>
      <c r="G810" t="s">
        <v>13</v>
      </c>
      <c r="H810" t="s">
        <v>13</v>
      </c>
      <c r="I810">
        <v>40</v>
      </c>
      <c r="J810">
        <f t="shared" si="50"/>
        <v>-0.13761770603104559</v>
      </c>
      <c r="K810">
        <f t="shared" si="51"/>
        <v>-0.13454084336898386</v>
      </c>
      <c r="L810" t="str">
        <f t="shared" si="52"/>
        <v>NO</v>
      </c>
      <c r="M810" t="str">
        <f t="shared" si="53"/>
        <v>NO</v>
      </c>
    </row>
    <row r="811" spans="1:13" x14ac:dyDescent="0.25">
      <c r="A811">
        <v>810</v>
      </c>
      <c r="B811" t="s">
        <v>9</v>
      </c>
      <c r="C811">
        <v>289717</v>
      </c>
      <c r="D811" t="s">
        <v>18</v>
      </c>
      <c r="E811" t="s">
        <v>16</v>
      </c>
      <c r="F811" t="s">
        <v>12</v>
      </c>
      <c r="G811" t="s">
        <v>13</v>
      </c>
      <c r="H811" t="s">
        <v>12</v>
      </c>
      <c r="I811">
        <v>30</v>
      </c>
      <c r="J811">
        <f t="shared" si="50"/>
        <v>-0.45353415000968678</v>
      </c>
      <c r="K811">
        <f t="shared" si="51"/>
        <v>-0.84029414414035897</v>
      </c>
      <c r="L811" t="str">
        <f t="shared" si="52"/>
        <v>NO</v>
      </c>
      <c r="M811" t="str">
        <f t="shared" si="53"/>
        <v>NO</v>
      </c>
    </row>
    <row r="812" spans="1:13" x14ac:dyDescent="0.25">
      <c r="A812">
        <v>811</v>
      </c>
      <c r="B812" t="s">
        <v>9</v>
      </c>
      <c r="C812">
        <v>1765910</v>
      </c>
      <c r="D812" t="s">
        <v>10</v>
      </c>
      <c r="E812" t="s">
        <v>16</v>
      </c>
      <c r="F812" t="s">
        <v>12</v>
      </c>
      <c r="G812" t="s">
        <v>13</v>
      </c>
      <c r="H812" t="s">
        <v>13</v>
      </c>
      <c r="I812">
        <v>56</v>
      </c>
      <c r="J812">
        <f t="shared" si="50"/>
        <v>1.3666737395888919</v>
      </c>
      <c r="K812">
        <f t="shared" si="51"/>
        <v>0.99466443786521619</v>
      </c>
      <c r="L812" t="str">
        <f t="shared" si="52"/>
        <v>NO</v>
      </c>
      <c r="M812" t="str">
        <f t="shared" si="53"/>
        <v>NO</v>
      </c>
    </row>
    <row r="813" spans="1:13" x14ac:dyDescent="0.25">
      <c r="A813">
        <v>812</v>
      </c>
      <c r="B813" t="s">
        <v>9</v>
      </c>
      <c r="C813">
        <v>353119.82</v>
      </c>
      <c r="D813" t="s">
        <v>10</v>
      </c>
      <c r="E813" t="s">
        <v>16</v>
      </c>
      <c r="F813" t="s">
        <v>12</v>
      </c>
      <c r="G813" t="s">
        <v>13</v>
      </c>
      <c r="H813" t="s">
        <v>13</v>
      </c>
      <c r="I813">
        <v>36</v>
      </c>
      <c r="J813">
        <f t="shared" si="50"/>
        <v>-0.37535581344610836</v>
      </c>
      <c r="K813">
        <f t="shared" si="51"/>
        <v>-0.41684216367753391</v>
      </c>
      <c r="L813" t="str">
        <f t="shared" si="52"/>
        <v>NO</v>
      </c>
      <c r="M813" t="str">
        <f t="shared" si="53"/>
        <v>NO</v>
      </c>
    </row>
    <row r="814" spans="1:13" x14ac:dyDescent="0.25">
      <c r="A814">
        <v>813</v>
      </c>
      <c r="B814" t="s">
        <v>15</v>
      </c>
      <c r="C814">
        <v>44230.75</v>
      </c>
      <c r="D814" t="s">
        <v>10</v>
      </c>
      <c r="E814" t="s">
        <v>16</v>
      </c>
      <c r="F814" t="s">
        <v>12</v>
      </c>
      <c r="G814" t="s">
        <v>13</v>
      </c>
      <c r="H814" t="s">
        <v>13</v>
      </c>
      <c r="I814">
        <v>32</v>
      </c>
      <c r="J814">
        <f t="shared" si="50"/>
        <v>-0.75622899346035288</v>
      </c>
      <c r="K814">
        <f t="shared" si="51"/>
        <v>-0.69914348398608395</v>
      </c>
      <c r="L814" t="str">
        <f t="shared" si="52"/>
        <v>NO</v>
      </c>
      <c r="M814" t="str">
        <f t="shared" si="53"/>
        <v>NO</v>
      </c>
    </row>
    <row r="815" spans="1:13" x14ac:dyDescent="0.25">
      <c r="A815">
        <v>814</v>
      </c>
      <c r="B815" t="s">
        <v>9</v>
      </c>
      <c r="C815">
        <v>382136</v>
      </c>
      <c r="D815" t="s">
        <v>18</v>
      </c>
      <c r="E815" t="s">
        <v>16</v>
      </c>
      <c r="F815" t="s">
        <v>12</v>
      </c>
      <c r="G815" t="s">
        <v>13</v>
      </c>
      <c r="H815" t="s">
        <v>12</v>
      </c>
      <c r="I815">
        <v>46</v>
      </c>
      <c r="J815">
        <f t="shared" si="50"/>
        <v>-0.33957764638935323</v>
      </c>
      <c r="K815">
        <f t="shared" si="51"/>
        <v>0.28891113709384114</v>
      </c>
      <c r="L815" t="str">
        <f t="shared" si="52"/>
        <v>NO</v>
      </c>
      <c r="M815" t="str">
        <f t="shared" si="53"/>
        <v>NO</v>
      </c>
    </row>
    <row r="816" spans="1:13" x14ac:dyDescent="0.25">
      <c r="A816">
        <v>815</v>
      </c>
      <c r="B816" t="s">
        <v>15</v>
      </c>
      <c r="C816">
        <v>115500</v>
      </c>
      <c r="D816" t="s">
        <v>10</v>
      </c>
      <c r="E816" t="s">
        <v>16</v>
      </c>
      <c r="F816" t="s">
        <v>12</v>
      </c>
      <c r="G816" t="s">
        <v>13</v>
      </c>
      <c r="H816" t="s">
        <v>13</v>
      </c>
      <c r="I816">
        <v>51</v>
      </c>
      <c r="J816">
        <f t="shared" si="50"/>
        <v>-0.66835101874039859</v>
      </c>
      <c r="K816">
        <f t="shared" si="51"/>
        <v>0.64178778747952869</v>
      </c>
      <c r="L816" t="str">
        <f t="shared" si="52"/>
        <v>NO</v>
      </c>
      <c r="M816" t="str">
        <f t="shared" si="53"/>
        <v>NO</v>
      </c>
    </row>
    <row r="817" spans="1:13" x14ac:dyDescent="0.25">
      <c r="A817">
        <v>816</v>
      </c>
      <c r="B817" t="s">
        <v>15</v>
      </c>
      <c r="C817">
        <v>3289892.56</v>
      </c>
      <c r="D817" t="s">
        <v>10</v>
      </c>
      <c r="E817" t="s">
        <v>11</v>
      </c>
      <c r="F817" t="s">
        <v>12</v>
      </c>
      <c r="G817" t="s">
        <v>13</v>
      </c>
      <c r="H817" t="s">
        <v>13</v>
      </c>
      <c r="I817">
        <v>43</v>
      </c>
      <c r="J817">
        <f t="shared" si="50"/>
        <v>3.2458081612550562</v>
      </c>
      <c r="K817">
        <f t="shared" si="51"/>
        <v>7.7185146862428639E-2</v>
      </c>
      <c r="L817" t="str">
        <f t="shared" si="52"/>
        <v>SI</v>
      </c>
      <c r="M817" t="str">
        <f t="shared" si="53"/>
        <v>NO</v>
      </c>
    </row>
    <row r="818" spans="1:13" x14ac:dyDescent="0.25">
      <c r="A818">
        <v>817</v>
      </c>
      <c r="B818" t="s">
        <v>9</v>
      </c>
      <c r="C818">
        <v>892687.5</v>
      </c>
      <c r="D818" t="s">
        <v>10</v>
      </c>
      <c r="E818" t="s">
        <v>16</v>
      </c>
      <c r="F818" t="s">
        <v>12</v>
      </c>
      <c r="G818" t="s">
        <v>13</v>
      </c>
      <c r="H818" t="s">
        <v>13</v>
      </c>
      <c r="I818">
        <v>35</v>
      </c>
      <c r="J818">
        <f t="shared" si="50"/>
        <v>0.28995376877545842</v>
      </c>
      <c r="K818">
        <f t="shared" si="51"/>
        <v>-0.48741749375467142</v>
      </c>
      <c r="L818" t="str">
        <f t="shared" si="52"/>
        <v>NO</v>
      </c>
      <c r="M818" t="str">
        <f t="shared" si="53"/>
        <v>NO</v>
      </c>
    </row>
    <row r="819" spans="1:13" x14ac:dyDescent="0.25">
      <c r="A819">
        <v>818</v>
      </c>
      <c r="B819" t="s">
        <v>15</v>
      </c>
      <c r="C819">
        <v>261476.98</v>
      </c>
      <c r="D819" t="s">
        <v>10</v>
      </c>
      <c r="E819" t="s">
        <v>11</v>
      </c>
      <c r="F819" t="s">
        <v>12</v>
      </c>
      <c r="G819" t="s">
        <v>13</v>
      </c>
      <c r="H819" t="s">
        <v>13</v>
      </c>
      <c r="I819">
        <v>33</v>
      </c>
      <c r="J819">
        <f t="shared" si="50"/>
        <v>-0.48835527922952571</v>
      </c>
      <c r="K819">
        <f t="shared" si="51"/>
        <v>-0.62856815390894638</v>
      </c>
      <c r="L819" t="str">
        <f t="shared" si="52"/>
        <v>NO</v>
      </c>
      <c r="M819" t="str">
        <f t="shared" si="53"/>
        <v>NO</v>
      </c>
    </row>
    <row r="820" spans="1:13" x14ac:dyDescent="0.25">
      <c r="A820">
        <v>819</v>
      </c>
      <c r="B820" t="s">
        <v>9</v>
      </c>
      <c r="C820">
        <v>229395.18</v>
      </c>
      <c r="D820" t="s">
        <v>10</v>
      </c>
      <c r="E820" t="s">
        <v>16</v>
      </c>
      <c r="F820" t="s">
        <v>12</v>
      </c>
      <c r="G820" t="s">
        <v>13</v>
      </c>
      <c r="H820" t="s">
        <v>13</v>
      </c>
      <c r="I820">
        <v>57</v>
      </c>
      <c r="J820">
        <f t="shared" si="50"/>
        <v>-0.5279134843372072</v>
      </c>
      <c r="K820">
        <f t="shared" si="51"/>
        <v>1.0652397679423538</v>
      </c>
      <c r="L820" t="str">
        <f t="shared" si="52"/>
        <v>NO</v>
      </c>
      <c r="M820" t="str">
        <f t="shared" si="53"/>
        <v>NO</v>
      </c>
    </row>
    <row r="821" spans="1:13" x14ac:dyDescent="0.25">
      <c r="A821">
        <v>820</v>
      </c>
      <c r="B821" t="s">
        <v>15</v>
      </c>
      <c r="C821">
        <v>854646.84</v>
      </c>
      <c r="D821" t="s">
        <v>10</v>
      </c>
      <c r="E821" t="s">
        <v>11</v>
      </c>
      <c r="F821" t="s">
        <v>12</v>
      </c>
      <c r="G821" t="s">
        <v>13</v>
      </c>
      <c r="H821" t="s">
        <v>13</v>
      </c>
      <c r="I821">
        <v>24</v>
      </c>
      <c r="J821">
        <f t="shared" si="50"/>
        <v>0.24304803933659974</v>
      </c>
      <c r="K821">
        <f t="shared" si="51"/>
        <v>-1.263746124603184</v>
      </c>
      <c r="L821" t="str">
        <f t="shared" si="52"/>
        <v>NO</v>
      </c>
      <c r="M821" t="str">
        <f t="shared" si="53"/>
        <v>NO</v>
      </c>
    </row>
    <row r="822" spans="1:13" x14ac:dyDescent="0.25">
      <c r="A822">
        <v>821</v>
      </c>
      <c r="B822" t="s">
        <v>9</v>
      </c>
      <c r="C822">
        <v>438402.25</v>
      </c>
      <c r="D822" t="s">
        <v>10</v>
      </c>
      <c r="E822" t="s">
        <v>16</v>
      </c>
      <c r="F822" t="s">
        <v>12</v>
      </c>
      <c r="G822" t="s">
        <v>13</v>
      </c>
      <c r="H822" t="s">
        <v>13</v>
      </c>
      <c r="I822">
        <v>28</v>
      </c>
      <c r="J822">
        <f t="shared" si="50"/>
        <v>-0.27019899998734076</v>
      </c>
      <c r="K822">
        <f t="shared" si="51"/>
        <v>-0.98144480429463388</v>
      </c>
      <c r="L822" t="str">
        <f t="shared" si="52"/>
        <v>NO</v>
      </c>
      <c r="M822" t="str">
        <f t="shared" si="53"/>
        <v>NO</v>
      </c>
    </row>
    <row r="823" spans="1:13" x14ac:dyDescent="0.25">
      <c r="A823">
        <v>822</v>
      </c>
      <c r="B823" t="s">
        <v>9</v>
      </c>
      <c r="C823">
        <v>440612.25</v>
      </c>
      <c r="D823" t="s">
        <v>10</v>
      </c>
      <c r="E823" t="s">
        <v>16</v>
      </c>
      <c r="F823" t="s">
        <v>12</v>
      </c>
      <c r="G823" t="s">
        <v>13</v>
      </c>
      <c r="H823" t="s">
        <v>13</v>
      </c>
      <c r="I823">
        <v>24</v>
      </c>
      <c r="J823">
        <f t="shared" si="50"/>
        <v>-0.26747397728637085</v>
      </c>
      <c r="K823">
        <f t="shared" si="51"/>
        <v>-1.263746124603184</v>
      </c>
      <c r="L823" t="str">
        <f t="shared" si="52"/>
        <v>NO</v>
      </c>
      <c r="M823" t="str">
        <f t="shared" si="53"/>
        <v>NO</v>
      </c>
    </row>
    <row r="824" spans="1:13" x14ac:dyDescent="0.25">
      <c r="A824">
        <v>823</v>
      </c>
      <c r="B824" t="s">
        <v>9</v>
      </c>
      <c r="C824">
        <v>299784</v>
      </c>
      <c r="D824" t="s">
        <v>17</v>
      </c>
      <c r="E824" t="s">
        <v>16</v>
      </c>
      <c r="F824" t="s">
        <v>12</v>
      </c>
      <c r="G824" t="s">
        <v>13</v>
      </c>
      <c r="H824" t="s">
        <v>13</v>
      </c>
      <c r="I824">
        <v>50</v>
      </c>
      <c r="J824">
        <f t="shared" si="50"/>
        <v>-0.44112111673789317</v>
      </c>
      <c r="K824">
        <f t="shared" si="51"/>
        <v>0.57121245740239113</v>
      </c>
      <c r="L824" t="str">
        <f t="shared" si="52"/>
        <v>NO</v>
      </c>
      <c r="M824" t="str">
        <f t="shared" si="53"/>
        <v>NO</v>
      </c>
    </row>
    <row r="825" spans="1:13" x14ac:dyDescent="0.25">
      <c r="A825">
        <v>824</v>
      </c>
      <c r="B825" t="s">
        <v>9</v>
      </c>
      <c r="C825">
        <v>320283</v>
      </c>
      <c r="D825" t="s">
        <v>18</v>
      </c>
      <c r="E825" t="s">
        <v>16</v>
      </c>
      <c r="F825" t="s">
        <v>12</v>
      </c>
      <c r="G825" t="s">
        <v>13</v>
      </c>
      <c r="H825" t="s">
        <v>12</v>
      </c>
      <c r="I825">
        <v>36</v>
      </c>
      <c r="J825">
        <f t="shared" si="50"/>
        <v>-0.41584498988396462</v>
      </c>
      <c r="K825">
        <f t="shared" si="51"/>
        <v>-0.41684216367753391</v>
      </c>
      <c r="L825" t="str">
        <f t="shared" si="52"/>
        <v>NO</v>
      </c>
      <c r="M825" t="str">
        <f t="shared" si="53"/>
        <v>NO</v>
      </c>
    </row>
    <row r="826" spans="1:13" x14ac:dyDescent="0.25">
      <c r="A826">
        <v>825</v>
      </c>
      <c r="B826" t="s">
        <v>9</v>
      </c>
      <c r="C826">
        <v>255360</v>
      </c>
      <c r="D826" t="s">
        <v>10</v>
      </c>
      <c r="E826" t="s">
        <v>16</v>
      </c>
      <c r="F826" t="s">
        <v>12</v>
      </c>
      <c r="G826" t="s">
        <v>13</v>
      </c>
      <c r="H826" t="s">
        <v>13</v>
      </c>
      <c r="I826">
        <v>25</v>
      </c>
      <c r="J826">
        <f t="shared" si="50"/>
        <v>-0.49589777215322656</v>
      </c>
      <c r="K826">
        <f t="shared" si="51"/>
        <v>-1.1931707945260464</v>
      </c>
      <c r="L826" t="str">
        <f t="shared" si="52"/>
        <v>NO</v>
      </c>
      <c r="M826" t="str">
        <f t="shared" si="53"/>
        <v>NO</v>
      </c>
    </row>
    <row r="827" spans="1:13" x14ac:dyDescent="0.25">
      <c r="A827">
        <v>826</v>
      </c>
      <c r="B827" t="s">
        <v>15</v>
      </c>
      <c r="C827">
        <v>387500</v>
      </c>
      <c r="D827" t="s">
        <v>10</v>
      </c>
      <c r="E827" t="s">
        <v>16</v>
      </c>
      <c r="F827" t="s">
        <v>12</v>
      </c>
      <c r="G827" t="s">
        <v>13</v>
      </c>
      <c r="H827" t="s">
        <v>13</v>
      </c>
      <c r="I827">
        <v>38</v>
      </c>
      <c r="J827">
        <f t="shared" si="50"/>
        <v>-0.33296360939025704</v>
      </c>
      <c r="K827">
        <f t="shared" si="51"/>
        <v>-0.27569150352325889</v>
      </c>
      <c r="L827" t="str">
        <f t="shared" si="52"/>
        <v>NO</v>
      </c>
      <c r="M827" t="str">
        <f t="shared" si="53"/>
        <v>NO</v>
      </c>
    </row>
    <row r="828" spans="1:13" x14ac:dyDescent="0.25">
      <c r="A828">
        <v>827</v>
      </c>
      <c r="B828" t="s">
        <v>9</v>
      </c>
      <c r="C828">
        <v>310124</v>
      </c>
      <c r="D828" t="s">
        <v>18</v>
      </c>
      <c r="E828" t="s">
        <v>16</v>
      </c>
      <c r="F828" t="s">
        <v>12</v>
      </c>
      <c r="G828" t="s">
        <v>13</v>
      </c>
      <c r="H828" t="s">
        <v>13</v>
      </c>
      <c r="I828">
        <v>65</v>
      </c>
      <c r="J828">
        <f t="shared" si="50"/>
        <v>-0.42837146301480322</v>
      </c>
      <c r="K828">
        <f t="shared" si="51"/>
        <v>1.6298424085594538</v>
      </c>
      <c r="L828" t="str">
        <f t="shared" si="52"/>
        <v>NO</v>
      </c>
      <c r="M828" t="str">
        <f t="shared" si="53"/>
        <v>NO</v>
      </c>
    </row>
    <row r="829" spans="1:13" x14ac:dyDescent="0.25">
      <c r="A829">
        <v>828</v>
      </c>
      <c r="B829" t="s">
        <v>15</v>
      </c>
      <c r="C829">
        <v>343390.86</v>
      </c>
      <c r="D829" t="s">
        <v>10</v>
      </c>
      <c r="E829" t="s">
        <v>16</v>
      </c>
      <c r="F829" t="s">
        <v>12</v>
      </c>
      <c r="G829" t="s">
        <v>13</v>
      </c>
      <c r="H829" t="s">
        <v>13</v>
      </c>
      <c r="I829">
        <v>28</v>
      </c>
      <c r="J829">
        <f t="shared" si="50"/>
        <v>-0.38735202921842876</v>
      </c>
      <c r="K829">
        <f t="shared" si="51"/>
        <v>-0.98144480429463388</v>
      </c>
      <c r="L829" t="str">
        <f t="shared" si="52"/>
        <v>NO</v>
      </c>
      <c r="M829" t="str">
        <f t="shared" si="53"/>
        <v>NO</v>
      </c>
    </row>
    <row r="830" spans="1:13" x14ac:dyDescent="0.25">
      <c r="A830">
        <v>829</v>
      </c>
      <c r="B830" t="s">
        <v>15</v>
      </c>
      <c r="C830">
        <v>391062</v>
      </c>
      <c r="D830" t="s">
        <v>10</v>
      </c>
      <c r="E830" t="s">
        <v>16</v>
      </c>
      <c r="F830" t="s">
        <v>12</v>
      </c>
      <c r="G830" t="s">
        <v>13</v>
      </c>
      <c r="H830" t="s">
        <v>13</v>
      </c>
      <c r="I830">
        <v>33</v>
      </c>
      <c r="J830">
        <f t="shared" si="50"/>
        <v>-0.32857151397810558</v>
      </c>
      <c r="K830">
        <f t="shared" si="51"/>
        <v>-0.62856815390894638</v>
      </c>
      <c r="L830" t="str">
        <f t="shared" si="52"/>
        <v>NO</v>
      </c>
      <c r="M830" t="str">
        <f t="shared" si="53"/>
        <v>NO</v>
      </c>
    </row>
    <row r="831" spans="1:13" x14ac:dyDescent="0.25">
      <c r="A831">
        <v>830</v>
      </c>
      <c r="B831" t="s">
        <v>9</v>
      </c>
      <c r="C831">
        <v>584267</v>
      </c>
      <c r="D831" t="s">
        <v>10</v>
      </c>
      <c r="E831" t="s">
        <v>11</v>
      </c>
      <c r="F831" t="s">
        <v>12</v>
      </c>
      <c r="G831" t="s">
        <v>13</v>
      </c>
      <c r="H831" t="s">
        <v>13</v>
      </c>
      <c r="I831">
        <v>29</v>
      </c>
      <c r="J831">
        <f t="shared" si="50"/>
        <v>-9.0341644774083185E-2</v>
      </c>
      <c r="K831">
        <f t="shared" si="51"/>
        <v>-0.91086947421749642</v>
      </c>
      <c r="L831" t="str">
        <f t="shared" si="52"/>
        <v>NO</v>
      </c>
      <c r="M831" t="str">
        <f t="shared" si="53"/>
        <v>NO</v>
      </c>
    </row>
    <row r="832" spans="1:13" x14ac:dyDescent="0.25">
      <c r="A832">
        <v>831</v>
      </c>
      <c r="B832" t="s">
        <v>9</v>
      </c>
      <c r="C832">
        <v>1034936.1</v>
      </c>
      <c r="D832" t="s">
        <v>10</v>
      </c>
      <c r="E832" t="s">
        <v>11</v>
      </c>
      <c r="F832" t="s">
        <v>12</v>
      </c>
      <c r="G832" t="s">
        <v>13</v>
      </c>
      <c r="H832" t="s">
        <v>13</v>
      </c>
      <c r="I832">
        <v>49</v>
      </c>
      <c r="J832">
        <f t="shared" si="50"/>
        <v>0.46535225935518099</v>
      </c>
      <c r="K832">
        <f t="shared" si="51"/>
        <v>0.50063712732525367</v>
      </c>
      <c r="L832" t="str">
        <f t="shared" si="52"/>
        <v>NO</v>
      </c>
      <c r="M832" t="str">
        <f t="shared" si="53"/>
        <v>NO</v>
      </c>
    </row>
    <row r="833" spans="1:13" x14ac:dyDescent="0.25">
      <c r="A833">
        <v>832</v>
      </c>
      <c r="B833" t="s">
        <v>9</v>
      </c>
      <c r="C833">
        <v>410000</v>
      </c>
      <c r="D833" t="s">
        <v>10</v>
      </c>
      <c r="E833" t="s">
        <v>16</v>
      </c>
      <c r="F833" t="s">
        <v>12</v>
      </c>
      <c r="G833" t="s">
        <v>13</v>
      </c>
      <c r="H833" t="s">
        <v>13</v>
      </c>
      <c r="I833">
        <v>32</v>
      </c>
      <c r="J833">
        <f t="shared" si="50"/>
        <v>-0.30522016560210197</v>
      </c>
      <c r="K833">
        <f t="shared" si="51"/>
        <v>-0.69914348398608395</v>
      </c>
      <c r="L833" t="str">
        <f t="shared" si="52"/>
        <v>NO</v>
      </c>
      <c r="M833" t="str">
        <f t="shared" si="53"/>
        <v>NO</v>
      </c>
    </row>
    <row r="834" spans="1:13" x14ac:dyDescent="0.25">
      <c r="A834">
        <v>833</v>
      </c>
      <c r="B834" t="s">
        <v>9</v>
      </c>
      <c r="C834">
        <v>297046</v>
      </c>
      <c r="D834" t="s">
        <v>17</v>
      </c>
      <c r="E834" t="s">
        <v>16</v>
      </c>
      <c r="F834" t="s">
        <v>12</v>
      </c>
      <c r="G834" t="s">
        <v>13</v>
      </c>
      <c r="H834" t="s">
        <v>13</v>
      </c>
      <c r="I834">
        <v>53</v>
      </c>
      <c r="J834">
        <f t="shared" ref="J834:J897" si="54">(C834-$Q$13)/$Q$14</f>
        <v>-0.44449718558642509</v>
      </c>
      <c r="K834">
        <f t="shared" si="51"/>
        <v>0.78293844763380371</v>
      </c>
      <c r="L834" t="str">
        <f t="shared" si="52"/>
        <v>NO</v>
      </c>
      <c r="M834" t="str">
        <f t="shared" si="53"/>
        <v>NO</v>
      </c>
    </row>
    <row r="835" spans="1:13" x14ac:dyDescent="0.25">
      <c r="A835">
        <v>834</v>
      </c>
      <c r="B835" t="s">
        <v>15</v>
      </c>
      <c r="C835">
        <v>622035.84</v>
      </c>
      <c r="D835" t="s">
        <v>10</v>
      </c>
      <c r="E835" t="s">
        <v>11</v>
      </c>
      <c r="F835" t="s">
        <v>12</v>
      </c>
      <c r="G835" t="s">
        <v>13</v>
      </c>
      <c r="H835" t="s">
        <v>13</v>
      </c>
      <c r="I835">
        <v>26</v>
      </c>
      <c r="J835">
        <f t="shared" si="54"/>
        <v>-4.3771080797024416E-2</v>
      </c>
      <c r="K835">
        <f t="shared" ref="K835:K898" si="55">(I835-$R$13)/$R$14</f>
        <v>-1.1225954644489089</v>
      </c>
      <c r="L835" t="str">
        <f t="shared" ref="L835:L898" si="56">IF(ABS(J835)&gt; 1.96, "SI", "NO")</f>
        <v>NO</v>
      </c>
      <c r="M835" t="str">
        <f t="shared" ref="M835:M898" si="57">IF(ABS(K835)&gt; 1.96, "SI", "NO")</f>
        <v>NO</v>
      </c>
    </row>
    <row r="836" spans="1:13" x14ac:dyDescent="0.25">
      <c r="A836">
        <v>835</v>
      </c>
      <c r="B836" t="s">
        <v>15</v>
      </c>
      <c r="C836">
        <v>917703</v>
      </c>
      <c r="D836" t="s">
        <v>10</v>
      </c>
      <c r="E836" t="s">
        <v>11</v>
      </c>
      <c r="F836" t="s">
        <v>12</v>
      </c>
      <c r="G836" t="s">
        <v>13</v>
      </c>
      <c r="H836" t="s">
        <v>13</v>
      </c>
      <c r="I836">
        <v>44</v>
      </c>
      <c r="J836">
        <f t="shared" si="54"/>
        <v>0.32079892957912925</v>
      </c>
      <c r="K836">
        <f t="shared" si="55"/>
        <v>0.14776047693956615</v>
      </c>
      <c r="L836" t="str">
        <f t="shared" si="56"/>
        <v>NO</v>
      </c>
      <c r="M836" t="str">
        <f t="shared" si="57"/>
        <v>NO</v>
      </c>
    </row>
    <row r="837" spans="1:13" x14ac:dyDescent="0.25">
      <c r="A837">
        <v>836</v>
      </c>
      <c r="B837" t="s">
        <v>9</v>
      </c>
      <c r="C837">
        <v>241454.4</v>
      </c>
      <c r="D837" t="s">
        <v>10</v>
      </c>
      <c r="E837" t="s">
        <v>16</v>
      </c>
      <c r="F837" t="s">
        <v>12</v>
      </c>
      <c r="G837" t="s">
        <v>12</v>
      </c>
      <c r="H837" t="s">
        <v>13</v>
      </c>
      <c r="I837">
        <v>23</v>
      </c>
      <c r="J837">
        <f t="shared" si="54"/>
        <v>-0.51304396023947407</v>
      </c>
      <c r="K837">
        <f t="shared" si="55"/>
        <v>-1.3343214546803215</v>
      </c>
      <c r="L837" t="str">
        <f t="shared" si="56"/>
        <v>NO</v>
      </c>
      <c r="M837" t="str">
        <f t="shared" si="57"/>
        <v>NO</v>
      </c>
    </row>
    <row r="838" spans="1:13" x14ac:dyDescent="0.25">
      <c r="A838">
        <v>837</v>
      </c>
      <c r="B838" t="s">
        <v>15</v>
      </c>
      <c r="C838">
        <v>440000</v>
      </c>
      <c r="D838" t="s">
        <v>10</v>
      </c>
      <c r="E838" t="s">
        <v>16</v>
      </c>
      <c r="F838" t="s">
        <v>12</v>
      </c>
      <c r="G838" t="s">
        <v>12</v>
      </c>
      <c r="H838" t="s">
        <v>13</v>
      </c>
      <c r="I838">
        <v>39</v>
      </c>
      <c r="J838">
        <f t="shared" si="54"/>
        <v>-0.26822890721789522</v>
      </c>
      <c r="K838">
        <f t="shared" si="55"/>
        <v>-0.20511617344612137</v>
      </c>
      <c r="L838" t="str">
        <f t="shared" si="56"/>
        <v>NO</v>
      </c>
      <c r="M838" t="str">
        <f t="shared" si="57"/>
        <v>NO</v>
      </c>
    </row>
    <row r="839" spans="1:13" x14ac:dyDescent="0.25">
      <c r="A839">
        <v>838</v>
      </c>
      <c r="B839" t="s">
        <v>15</v>
      </c>
      <c r="C839">
        <v>623738</v>
      </c>
      <c r="D839" t="s">
        <v>10</v>
      </c>
      <c r="E839" t="s">
        <v>16</v>
      </c>
      <c r="F839" t="s">
        <v>12</v>
      </c>
      <c r="G839" t="s">
        <v>13</v>
      </c>
      <c r="H839" t="s">
        <v>13</v>
      </c>
      <c r="I839">
        <v>26</v>
      </c>
      <c r="J839">
        <f t="shared" si="54"/>
        <v>-4.1672246117982328E-2</v>
      </c>
      <c r="K839">
        <f t="shared" si="55"/>
        <v>-1.1225954644489089</v>
      </c>
      <c r="L839" t="str">
        <f t="shared" si="56"/>
        <v>NO</v>
      </c>
      <c r="M839" t="str">
        <f t="shared" si="57"/>
        <v>NO</v>
      </c>
    </row>
    <row r="840" spans="1:13" x14ac:dyDescent="0.25">
      <c r="A840">
        <v>839</v>
      </c>
      <c r="B840" t="s">
        <v>9</v>
      </c>
      <c r="C840">
        <v>599294</v>
      </c>
      <c r="D840" t="s">
        <v>17</v>
      </c>
      <c r="E840" t="s">
        <v>16</v>
      </c>
      <c r="F840" t="s">
        <v>12</v>
      </c>
      <c r="G840" t="s">
        <v>13</v>
      </c>
      <c r="H840" t="s">
        <v>13</v>
      </c>
      <c r="I840">
        <v>54</v>
      </c>
      <c r="J840">
        <f t="shared" si="54"/>
        <v>-7.1812723449434013E-2</v>
      </c>
      <c r="K840">
        <f t="shared" si="55"/>
        <v>0.85351377771094117</v>
      </c>
      <c r="L840" t="str">
        <f t="shared" si="56"/>
        <v>NO</v>
      </c>
      <c r="M840" t="str">
        <f t="shared" si="57"/>
        <v>NO</v>
      </c>
    </row>
    <row r="841" spans="1:13" x14ac:dyDescent="0.25">
      <c r="A841">
        <v>840</v>
      </c>
      <c r="B841" t="s">
        <v>15</v>
      </c>
      <c r="C841">
        <v>555095.79</v>
      </c>
      <c r="D841" t="s">
        <v>10</v>
      </c>
      <c r="E841" t="s">
        <v>16</v>
      </c>
      <c r="F841" t="s">
        <v>12</v>
      </c>
      <c r="G841" t="s">
        <v>13</v>
      </c>
      <c r="H841" t="s">
        <v>13</v>
      </c>
      <c r="I841">
        <v>33</v>
      </c>
      <c r="J841">
        <f t="shared" si="54"/>
        <v>-0.12631097032374838</v>
      </c>
      <c r="K841">
        <f t="shared" si="55"/>
        <v>-0.62856815390894638</v>
      </c>
      <c r="L841" t="str">
        <f t="shared" si="56"/>
        <v>NO</v>
      </c>
      <c r="M841" t="str">
        <f t="shared" si="57"/>
        <v>NO</v>
      </c>
    </row>
    <row r="842" spans="1:13" x14ac:dyDescent="0.25">
      <c r="A842">
        <v>841</v>
      </c>
      <c r="B842" t="s">
        <v>15</v>
      </c>
      <c r="C842">
        <v>330550</v>
      </c>
      <c r="D842" t="s">
        <v>10</v>
      </c>
      <c r="E842" t="s">
        <v>16</v>
      </c>
      <c r="F842" t="s">
        <v>12</v>
      </c>
      <c r="G842" t="s">
        <v>13</v>
      </c>
      <c r="H842" t="s">
        <v>13</v>
      </c>
      <c r="I842">
        <v>59</v>
      </c>
      <c r="J842">
        <f t="shared" si="54"/>
        <v>-0.40318534822294294</v>
      </c>
      <c r="K842">
        <f t="shared" si="55"/>
        <v>1.2063904280966287</v>
      </c>
      <c r="L842" t="str">
        <f t="shared" si="56"/>
        <v>NO</v>
      </c>
      <c r="M842" t="str">
        <f t="shared" si="57"/>
        <v>NO</v>
      </c>
    </row>
    <row r="843" spans="1:13" x14ac:dyDescent="0.25">
      <c r="A843">
        <v>842</v>
      </c>
      <c r="B843" t="s">
        <v>15</v>
      </c>
      <c r="C843">
        <v>291759.3</v>
      </c>
      <c r="D843" t="s">
        <v>10</v>
      </c>
      <c r="E843" t="s">
        <v>16</v>
      </c>
      <c r="F843" t="s">
        <v>12</v>
      </c>
      <c r="G843" t="s">
        <v>13</v>
      </c>
      <c r="H843" t="s">
        <v>12</v>
      </c>
      <c r="I843">
        <v>51</v>
      </c>
      <c r="J843">
        <f t="shared" si="54"/>
        <v>-0.45101590844308465</v>
      </c>
      <c r="K843">
        <f t="shared" si="55"/>
        <v>0.64178778747952869</v>
      </c>
      <c r="L843" t="str">
        <f t="shared" si="56"/>
        <v>NO</v>
      </c>
      <c r="M843" t="str">
        <f t="shared" si="57"/>
        <v>NO</v>
      </c>
    </row>
    <row r="844" spans="1:13" x14ac:dyDescent="0.25">
      <c r="A844">
        <v>843</v>
      </c>
      <c r="B844" t="s">
        <v>15</v>
      </c>
      <c r="C844">
        <v>842365.76</v>
      </c>
      <c r="D844" t="s">
        <v>10</v>
      </c>
      <c r="E844" t="s">
        <v>16</v>
      </c>
      <c r="F844" t="s">
        <v>12</v>
      </c>
      <c r="G844" t="s">
        <v>13</v>
      </c>
      <c r="H844" t="s">
        <v>13</v>
      </c>
      <c r="I844">
        <v>29</v>
      </c>
      <c r="J844">
        <f t="shared" si="54"/>
        <v>0.22790495255269597</v>
      </c>
      <c r="K844">
        <f t="shared" si="55"/>
        <v>-0.91086947421749642</v>
      </c>
      <c r="L844" t="str">
        <f t="shared" si="56"/>
        <v>NO</v>
      </c>
      <c r="M844" t="str">
        <f t="shared" si="57"/>
        <v>NO</v>
      </c>
    </row>
    <row r="845" spans="1:13" x14ac:dyDescent="0.25">
      <c r="A845">
        <v>844</v>
      </c>
      <c r="B845" t="s">
        <v>15</v>
      </c>
      <c r="C845">
        <v>432916.67</v>
      </c>
      <c r="D845" t="s">
        <v>10</v>
      </c>
      <c r="E845" t="s">
        <v>16</v>
      </c>
      <c r="F845" t="s">
        <v>12</v>
      </c>
      <c r="G845" t="s">
        <v>13</v>
      </c>
      <c r="H845" t="s">
        <v>13</v>
      </c>
      <c r="I845">
        <v>23</v>
      </c>
      <c r="J845">
        <f t="shared" si="54"/>
        <v>-0.27696295022624867</v>
      </c>
      <c r="K845">
        <f t="shared" si="55"/>
        <v>-1.3343214546803215</v>
      </c>
      <c r="L845" t="str">
        <f t="shared" si="56"/>
        <v>NO</v>
      </c>
      <c r="M845" t="str">
        <f t="shared" si="57"/>
        <v>NO</v>
      </c>
    </row>
    <row r="846" spans="1:13" x14ac:dyDescent="0.25">
      <c r="A846">
        <v>845</v>
      </c>
      <c r="B846" t="s">
        <v>9</v>
      </c>
      <c r="C846">
        <v>319224</v>
      </c>
      <c r="D846" t="s">
        <v>10</v>
      </c>
      <c r="E846" t="s">
        <v>16</v>
      </c>
      <c r="F846" t="s">
        <v>12</v>
      </c>
      <c r="G846" t="s">
        <v>13</v>
      </c>
      <c r="H846" t="s">
        <v>13</v>
      </c>
      <c r="I846">
        <v>27</v>
      </c>
      <c r="J846">
        <f t="shared" si="54"/>
        <v>-0.41715078130492717</v>
      </c>
      <c r="K846">
        <f t="shared" si="55"/>
        <v>-1.0520201343717714</v>
      </c>
      <c r="L846" t="str">
        <f t="shared" si="56"/>
        <v>NO</v>
      </c>
      <c r="M846" t="str">
        <f t="shared" si="57"/>
        <v>NO</v>
      </c>
    </row>
    <row r="847" spans="1:13" x14ac:dyDescent="0.25">
      <c r="A847">
        <v>846</v>
      </c>
      <c r="B847" t="s">
        <v>15</v>
      </c>
      <c r="C847">
        <v>3697124</v>
      </c>
      <c r="D847" t="s">
        <v>14</v>
      </c>
      <c r="E847" t="s">
        <v>11</v>
      </c>
      <c r="F847" t="s">
        <v>12</v>
      </c>
      <c r="G847" t="s">
        <v>13</v>
      </c>
      <c r="H847" t="s">
        <v>13</v>
      </c>
      <c r="I847">
        <v>73</v>
      </c>
      <c r="J847">
        <f t="shared" si="54"/>
        <v>3.7479416085621429</v>
      </c>
      <c r="K847">
        <f t="shared" si="55"/>
        <v>2.1944450491765539</v>
      </c>
      <c r="L847" t="str">
        <f t="shared" si="56"/>
        <v>SI</v>
      </c>
      <c r="M847" t="str">
        <f t="shared" si="57"/>
        <v>SI</v>
      </c>
    </row>
    <row r="848" spans="1:13" x14ac:dyDescent="0.25">
      <c r="A848">
        <v>847</v>
      </c>
      <c r="B848" t="s">
        <v>15</v>
      </c>
      <c r="C848">
        <v>278030</v>
      </c>
      <c r="D848" t="s">
        <v>17</v>
      </c>
      <c r="E848" t="s">
        <v>16</v>
      </c>
      <c r="F848" t="s">
        <v>12</v>
      </c>
      <c r="G848" t="s">
        <v>13</v>
      </c>
      <c r="H848" t="s">
        <v>12</v>
      </c>
      <c r="I848">
        <v>56</v>
      </c>
      <c r="J848">
        <f t="shared" si="54"/>
        <v>-0.46794471123422759</v>
      </c>
      <c r="K848">
        <f t="shared" si="55"/>
        <v>0.99466443786521619</v>
      </c>
      <c r="L848" t="str">
        <f t="shared" si="56"/>
        <v>NO</v>
      </c>
      <c r="M848" t="str">
        <f t="shared" si="57"/>
        <v>NO</v>
      </c>
    </row>
    <row r="849" spans="1:13" x14ac:dyDescent="0.25">
      <c r="A849">
        <v>848</v>
      </c>
      <c r="B849" t="s">
        <v>15</v>
      </c>
      <c r="C849">
        <v>416328.46</v>
      </c>
      <c r="D849" t="s">
        <v>10</v>
      </c>
      <c r="E849" t="s">
        <v>11</v>
      </c>
      <c r="F849" t="s">
        <v>12</v>
      </c>
      <c r="G849" t="s">
        <v>13</v>
      </c>
      <c r="H849" t="s">
        <v>13</v>
      </c>
      <c r="I849">
        <v>55</v>
      </c>
      <c r="J849">
        <f t="shared" si="54"/>
        <v>-0.2974169089676314</v>
      </c>
      <c r="K849">
        <f t="shared" si="55"/>
        <v>0.92408910778807873</v>
      </c>
      <c r="L849" t="str">
        <f t="shared" si="56"/>
        <v>NO</v>
      </c>
      <c r="M849" t="str">
        <f t="shared" si="57"/>
        <v>NO</v>
      </c>
    </row>
    <row r="850" spans="1:13" x14ac:dyDescent="0.25">
      <c r="A850">
        <v>849</v>
      </c>
      <c r="B850" t="s">
        <v>9</v>
      </c>
      <c r="C850">
        <v>1907539.5</v>
      </c>
      <c r="D850" t="s">
        <v>10</v>
      </c>
      <c r="E850" t="s">
        <v>11</v>
      </c>
      <c r="F850" t="s">
        <v>12</v>
      </c>
      <c r="G850" t="s">
        <v>13</v>
      </c>
      <c r="H850" t="s">
        <v>13</v>
      </c>
      <c r="I850">
        <v>56</v>
      </c>
      <c r="J850">
        <f t="shared" si="54"/>
        <v>1.5413088538997592</v>
      </c>
      <c r="K850">
        <f t="shared" si="55"/>
        <v>0.99466443786521619</v>
      </c>
      <c r="L850" t="str">
        <f t="shared" si="56"/>
        <v>NO</v>
      </c>
      <c r="M850" t="str">
        <f t="shared" si="57"/>
        <v>NO</v>
      </c>
    </row>
    <row r="851" spans="1:13" x14ac:dyDescent="0.25">
      <c r="A851">
        <v>850</v>
      </c>
      <c r="B851" t="s">
        <v>15</v>
      </c>
      <c r="C851">
        <v>350000</v>
      </c>
      <c r="D851" t="s">
        <v>10</v>
      </c>
      <c r="E851" t="s">
        <v>16</v>
      </c>
      <c r="F851" t="s">
        <v>12</v>
      </c>
      <c r="G851" t="s">
        <v>13</v>
      </c>
      <c r="H851" t="s">
        <v>13</v>
      </c>
      <c r="I851">
        <v>51</v>
      </c>
      <c r="J851">
        <f t="shared" si="54"/>
        <v>-0.37920268237051552</v>
      </c>
      <c r="K851">
        <f t="shared" si="55"/>
        <v>0.64178778747952869</v>
      </c>
      <c r="L851" t="str">
        <f t="shared" si="56"/>
        <v>NO</v>
      </c>
      <c r="M851" t="str">
        <f t="shared" si="57"/>
        <v>NO</v>
      </c>
    </row>
    <row r="852" spans="1:13" x14ac:dyDescent="0.25">
      <c r="A852">
        <v>851</v>
      </c>
      <c r="B852" t="s">
        <v>9</v>
      </c>
      <c r="C852">
        <v>310124</v>
      </c>
      <c r="D852" t="s">
        <v>18</v>
      </c>
      <c r="E852" t="s">
        <v>16</v>
      </c>
      <c r="F852" t="s">
        <v>12</v>
      </c>
      <c r="G852" t="s">
        <v>12</v>
      </c>
      <c r="H852" t="s">
        <v>13</v>
      </c>
      <c r="I852">
        <v>41</v>
      </c>
      <c r="J852">
        <f t="shared" si="54"/>
        <v>-0.42837146301480322</v>
      </c>
      <c r="K852">
        <f t="shared" si="55"/>
        <v>-6.3965513291846368E-2</v>
      </c>
      <c r="L852" t="str">
        <f t="shared" si="56"/>
        <v>NO</v>
      </c>
      <c r="M852" t="str">
        <f t="shared" si="57"/>
        <v>NO</v>
      </c>
    </row>
    <row r="853" spans="1:13" x14ac:dyDescent="0.25">
      <c r="A853">
        <v>852</v>
      </c>
      <c r="B853" t="s">
        <v>15</v>
      </c>
      <c r="C853">
        <v>400000</v>
      </c>
      <c r="D853" t="s">
        <v>10</v>
      </c>
      <c r="E853" t="s">
        <v>16</v>
      </c>
      <c r="F853" t="s">
        <v>12</v>
      </c>
      <c r="G853" t="s">
        <v>13</v>
      </c>
      <c r="H853" t="s">
        <v>13</v>
      </c>
      <c r="I853">
        <v>41</v>
      </c>
      <c r="J853">
        <f t="shared" si="54"/>
        <v>-0.31755058506350425</v>
      </c>
      <c r="K853">
        <f t="shared" si="55"/>
        <v>-6.3965513291846368E-2</v>
      </c>
      <c r="L853" t="str">
        <f t="shared" si="56"/>
        <v>NO</v>
      </c>
      <c r="M853" t="str">
        <f t="shared" si="57"/>
        <v>NO</v>
      </c>
    </row>
    <row r="854" spans="1:13" x14ac:dyDescent="0.25">
      <c r="A854">
        <v>853</v>
      </c>
      <c r="B854" t="s">
        <v>9</v>
      </c>
      <c r="C854">
        <v>353469</v>
      </c>
      <c r="D854" t="s">
        <v>10</v>
      </c>
      <c r="E854" t="s">
        <v>16</v>
      </c>
      <c r="F854" t="s">
        <v>12</v>
      </c>
      <c r="G854" t="s">
        <v>13</v>
      </c>
      <c r="H854" t="s">
        <v>13</v>
      </c>
      <c r="I854">
        <v>44</v>
      </c>
      <c r="J854">
        <f t="shared" si="54"/>
        <v>-0.3749252598593551</v>
      </c>
      <c r="K854">
        <f t="shared" si="55"/>
        <v>0.14776047693956615</v>
      </c>
      <c r="L854" t="str">
        <f t="shared" si="56"/>
        <v>NO</v>
      </c>
      <c r="M854" t="str">
        <f t="shared" si="57"/>
        <v>NO</v>
      </c>
    </row>
    <row r="855" spans="1:13" x14ac:dyDescent="0.25">
      <c r="A855">
        <v>854</v>
      </c>
      <c r="B855" t="s">
        <v>9</v>
      </c>
      <c r="C855">
        <v>362010</v>
      </c>
      <c r="D855" t="s">
        <v>10</v>
      </c>
      <c r="E855" t="s">
        <v>16</v>
      </c>
      <c r="F855" t="s">
        <v>12</v>
      </c>
      <c r="G855" t="s">
        <v>13</v>
      </c>
      <c r="H855" t="s">
        <v>12</v>
      </c>
      <c r="I855">
        <v>72</v>
      </c>
      <c r="J855">
        <f t="shared" si="54"/>
        <v>-0.36439384859737145</v>
      </c>
      <c r="K855">
        <f t="shared" si="55"/>
        <v>2.1238697190994165</v>
      </c>
      <c r="L855" t="str">
        <f t="shared" si="56"/>
        <v>NO</v>
      </c>
      <c r="M855" t="str">
        <f t="shared" si="57"/>
        <v>SI</v>
      </c>
    </row>
    <row r="856" spans="1:13" x14ac:dyDescent="0.25">
      <c r="A856">
        <v>855</v>
      </c>
      <c r="B856" t="s">
        <v>9</v>
      </c>
      <c r="C856">
        <v>1547953.43</v>
      </c>
      <c r="D856" t="s">
        <v>10</v>
      </c>
      <c r="E856" t="s">
        <v>16</v>
      </c>
      <c r="F856" t="s">
        <v>12</v>
      </c>
      <c r="G856" t="s">
        <v>13</v>
      </c>
      <c r="H856" t="s">
        <v>13</v>
      </c>
      <c r="I856">
        <v>25</v>
      </c>
      <c r="J856">
        <f t="shared" si="54"/>
        <v>1.0979241463420435</v>
      </c>
      <c r="K856">
        <f t="shared" si="55"/>
        <v>-1.1931707945260464</v>
      </c>
      <c r="L856" t="str">
        <f t="shared" si="56"/>
        <v>NO</v>
      </c>
      <c r="M856" t="str">
        <f t="shared" si="57"/>
        <v>NO</v>
      </c>
    </row>
    <row r="857" spans="1:13" x14ac:dyDescent="0.25">
      <c r="A857">
        <v>856</v>
      </c>
      <c r="B857" t="s">
        <v>15</v>
      </c>
      <c r="C857">
        <v>297046</v>
      </c>
      <c r="D857" t="s">
        <v>18</v>
      </c>
      <c r="E857" t="s">
        <v>16</v>
      </c>
      <c r="F857" t="s">
        <v>12</v>
      </c>
      <c r="G857" t="s">
        <v>13</v>
      </c>
      <c r="H857" t="s">
        <v>13</v>
      </c>
      <c r="I857">
        <v>34</v>
      </c>
      <c r="J857">
        <f t="shared" si="54"/>
        <v>-0.44449718558642509</v>
      </c>
      <c r="K857">
        <f t="shared" si="55"/>
        <v>-0.55799282383180893</v>
      </c>
      <c r="L857" t="str">
        <f t="shared" si="56"/>
        <v>NO</v>
      </c>
      <c r="M857" t="str">
        <f t="shared" si="57"/>
        <v>NO</v>
      </c>
    </row>
    <row r="858" spans="1:13" x14ac:dyDescent="0.25">
      <c r="A858">
        <v>857</v>
      </c>
      <c r="B858" t="s">
        <v>9</v>
      </c>
      <c r="C858">
        <v>653810.62</v>
      </c>
      <c r="D858" t="s">
        <v>10</v>
      </c>
      <c r="E858" t="s">
        <v>16</v>
      </c>
      <c r="F858" t="s">
        <v>12</v>
      </c>
      <c r="G858" t="s">
        <v>13</v>
      </c>
      <c r="H858" t="s">
        <v>13</v>
      </c>
      <c r="I858">
        <v>59</v>
      </c>
      <c r="J858">
        <f t="shared" si="54"/>
        <v>-4.5914442276468442E-3</v>
      </c>
      <c r="K858">
        <f t="shared" si="55"/>
        <v>1.2063904280966287</v>
      </c>
      <c r="L858" t="str">
        <f t="shared" si="56"/>
        <v>NO</v>
      </c>
      <c r="M858" t="str">
        <f t="shared" si="57"/>
        <v>NO</v>
      </c>
    </row>
    <row r="859" spans="1:13" x14ac:dyDescent="0.25">
      <c r="A859">
        <v>858</v>
      </c>
      <c r="B859" t="s">
        <v>15</v>
      </c>
      <c r="C859">
        <v>790070</v>
      </c>
      <c r="D859" t="s">
        <v>14</v>
      </c>
      <c r="E859" t="s">
        <v>11</v>
      </c>
      <c r="F859" t="s">
        <v>12</v>
      </c>
      <c r="G859" t="s">
        <v>13</v>
      </c>
      <c r="H859" t="s">
        <v>13</v>
      </c>
      <c r="I859">
        <v>69</v>
      </c>
      <c r="J859">
        <f t="shared" si="54"/>
        <v>0.16342208686741377</v>
      </c>
      <c r="K859">
        <f t="shared" si="55"/>
        <v>1.9121437288680037</v>
      </c>
      <c r="L859" t="str">
        <f t="shared" si="56"/>
        <v>NO</v>
      </c>
      <c r="M859" t="str">
        <f t="shared" si="57"/>
        <v>NO</v>
      </c>
    </row>
    <row r="860" spans="1:13" x14ac:dyDescent="0.25">
      <c r="A860">
        <v>859</v>
      </c>
      <c r="B860" t="s">
        <v>9</v>
      </c>
      <c r="C860">
        <v>546563</v>
      </c>
      <c r="D860" t="s">
        <v>18</v>
      </c>
      <c r="E860" t="s">
        <v>16</v>
      </c>
      <c r="F860" t="s">
        <v>12</v>
      </c>
      <c r="G860" t="s">
        <v>13</v>
      </c>
      <c r="H860" t="s">
        <v>12</v>
      </c>
      <c r="I860">
        <v>51</v>
      </c>
      <c r="J860">
        <f t="shared" si="54"/>
        <v>-0.13683225831135429</v>
      </c>
      <c r="K860">
        <f t="shared" si="55"/>
        <v>0.64178778747952869</v>
      </c>
      <c r="L860" t="str">
        <f t="shared" si="56"/>
        <v>NO</v>
      </c>
      <c r="M860" t="str">
        <f t="shared" si="57"/>
        <v>NO</v>
      </c>
    </row>
    <row r="861" spans="1:13" x14ac:dyDescent="0.25">
      <c r="A861">
        <v>860</v>
      </c>
      <c r="B861" t="s">
        <v>15</v>
      </c>
      <c r="C861">
        <v>260000</v>
      </c>
      <c r="D861" t="s">
        <v>10</v>
      </c>
      <c r="E861" t="s">
        <v>16</v>
      </c>
      <c r="F861" t="s">
        <v>12</v>
      </c>
      <c r="G861" t="s">
        <v>13</v>
      </c>
      <c r="H861" t="s">
        <v>12</v>
      </c>
      <c r="I861">
        <v>37</v>
      </c>
      <c r="J861">
        <f t="shared" si="54"/>
        <v>-0.49017645752313588</v>
      </c>
      <c r="K861">
        <f t="shared" si="55"/>
        <v>-0.3462668336003964</v>
      </c>
      <c r="L861" t="str">
        <f t="shared" si="56"/>
        <v>NO</v>
      </c>
      <c r="M861" t="str">
        <f t="shared" si="57"/>
        <v>NO</v>
      </c>
    </row>
    <row r="862" spans="1:13" x14ac:dyDescent="0.25">
      <c r="A862">
        <v>861</v>
      </c>
      <c r="B862" t="s">
        <v>9</v>
      </c>
      <c r="C862">
        <v>343391</v>
      </c>
      <c r="D862" t="s">
        <v>10</v>
      </c>
      <c r="E862" t="s">
        <v>16</v>
      </c>
      <c r="F862" t="s">
        <v>12</v>
      </c>
      <c r="G862" t="s">
        <v>13</v>
      </c>
      <c r="H862" t="s">
        <v>13</v>
      </c>
      <c r="I862">
        <v>32</v>
      </c>
      <c r="J862">
        <f t="shared" si="54"/>
        <v>-0.38735185659255628</v>
      </c>
      <c r="K862">
        <f t="shared" si="55"/>
        <v>-0.69914348398608395</v>
      </c>
      <c r="L862" t="str">
        <f t="shared" si="56"/>
        <v>NO</v>
      </c>
      <c r="M862" t="str">
        <f t="shared" si="57"/>
        <v>NO</v>
      </c>
    </row>
    <row r="863" spans="1:13" x14ac:dyDescent="0.25">
      <c r="A863">
        <v>862</v>
      </c>
      <c r="B863" t="s">
        <v>15</v>
      </c>
      <c r="C863">
        <v>114247</v>
      </c>
      <c r="D863" t="s">
        <v>10</v>
      </c>
      <c r="E863" t="s">
        <v>11</v>
      </c>
      <c r="F863" t="s">
        <v>12</v>
      </c>
      <c r="G863" t="s">
        <v>13</v>
      </c>
      <c r="H863" t="s">
        <v>13</v>
      </c>
      <c r="I863">
        <v>29</v>
      </c>
      <c r="J863">
        <f t="shared" si="54"/>
        <v>-0.66989602029891226</v>
      </c>
      <c r="K863">
        <f t="shared" si="55"/>
        <v>-0.91086947421749642</v>
      </c>
      <c r="L863" t="str">
        <f t="shared" si="56"/>
        <v>NO</v>
      </c>
      <c r="M863" t="str">
        <f t="shared" si="57"/>
        <v>NO</v>
      </c>
    </row>
    <row r="864" spans="1:13" x14ac:dyDescent="0.25">
      <c r="A864">
        <v>863</v>
      </c>
      <c r="B864" t="s">
        <v>15</v>
      </c>
      <c r="C864">
        <v>100186</v>
      </c>
      <c r="D864" t="s">
        <v>10</v>
      </c>
      <c r="E864" t="s">
        <v>16</v>
      </c>
      <c r="F864" t="s">
        <v>12</v>
      </c>
      <c r="G864" t="s">
        <v>13</v>
      </c>
      <c r="H864" t="s">
        <v>13</v>
      </c>
      <c r="I864">
        <v>48</v>
      </c>
      <c r="J864">
        <f t="shared" si="54"/>
        <v>-0.68723382310359005</v>
      </c>
      <c r="K864">
        <f t="shared" si="55"/>
        <v>0.43006179724811616</v>
      </c>
      <c r="L864" t="str">
        <f t="shared" si="56"/>
        <v>NO</v>
      </c>
      <c r="M864" t="str">
        <f t="shared" si="57"/>
        <v>NO</v>
      </c>
    </row>
    <row r="865" spans="1:13" x14ac:dyDescent="0.25">
      <c r="A865">
        <v>864</v>
      </c>
      <c r="B865" t="s">
        <v>9</v>
      </c>
      <c r="C865">
        <v>1500000</v>
      </c>
      <c r="D865" t="s">
        <v>10</v>
      </c>
      <c r="E865" t="s">
        <v>16</v>
      </c>
      <c r="F865" t="s">
        <v>12</v>
      </c>
      <c r="G865" t="s">
        <v>12</v>
      </c>
      <c r="H865" t="s">
        <v>13</v>
      </c>
      <c r="I865">
        <v>62</v>
      </c>
      <c r="J865">
        <f t="shared" si="54"/>
        <v>1.0387955556907444</v>
      </c>
      <c r="K865">
        <f t="shared" si="55"/>
        <v>1.4181164183280413</v>
      </c>
      <c r="L865" t="str">
        <f t="shared" si="56"/>
        <v>NO</v>
      </c>
      <c r="M865" t="str">
        <f t="shared" si="57"/>
        <v>NO</v>
      </c>
    </row>
    <row r="866" spans="1:13" x14ac:dyDescent="0.25">
      <c r="A866">
        <v>865</v>
      </c>
      <c r="B866" t="s">
        <v>15</v>
      </c>
      <c r="C866">
        <v>278030</v>
      </c>
      <c r="D866" t="s">
        <v>18</v>
      </c>
      <c r="E866" t="s">
        <v>16</v>
      </c>
      <c r="F866" t="s">
        <v>12</v>
      </c>
      <c r="G866" t="s">
        <v>12</v>
      </c>
      <c r="H866" t="s">
        <v>12</v>
      </c>
      <c r="I866">
        <v>40</v>
      </c>
      <c r="J866">
        <f t="shared" si="54"/>
        <v>-0.46794471123422759</v>
      </c>
      <c r="K866">
        <f t="shared" si="55"/>
        <v>-0.13454084336898386</v>
      </c>
      <c r="L866" t="str">
        <f t="shared" si="56"/>
        <v>NO</v>
      </c>
      <c r="M866" t="str">
        <f t="shared" si="57"/>
        <v>NO</v>
      </c>
    </row>
    <row r="867" spans="1:13" x14ac:dyDescent="0.25">
      <c r="A867">
        <v>866</v>
      </c>
      <c r="B867" t="s">
        <v>9</v>
      </c>
      <c r="C867">
        <v>445258.23999999999</v>
      </c>
      <c r="D867" t="s">
        <v>10</v>
      </c>
      <c r="E867" t="s">
        <v>16</v>
      </c>
      <c r="F867" t="s">
        <v>12</v>
      </c>
      <c r="G867" t="s">
        <v>13</v>
      </c>
      <c r="H867" t="s">
        <v>13</v>
      </c>
      <c r="I867">
        <v>45</v>
      </c>
      <c r="J867">
        <f t="shared" si="54"/>
        <v>-0.26174527673502285</v>
      </c>
      <c r="K867">
        <f t="shared" si="55"/>
        <v>0.21833580701670366</v>
      </c>
      <c r="L867" t="str">
        <f t="shared" si="56"/>
        <v>NO</v>
      </c>
      <c r="M867" t="str">
        <f t="shared" si="57"/>
        <v>NO</v>
      </c>
    </row>
    <row r="868" spans="1:13" x14ac:dyDescent="0.25">
      <c r="A868">
        <v>867</v>
      </c>
      <c r="B868" t="s">
        <v>9</v>
      </c>
      <c r="C868">
        <v>257920</v>
      </c>
      <c r="D868" t="s">
        <v>10</v>
      </c>
      <c r="E868" t="s">
        <v>16</v>
      </c>
      <c r="F868" t="s">
        <v>12</v>
      </c>
      <c r="G868" t="s">
        <v>12</v>
      </c>
      <c r="H868" t="s">
        <v>13</v>
      </c>
      <c r="I868">
        <v>58</v>
      </c>
      <c r="J868">
        <f t="shared" si="54"/>
        <v>-0.49274118477110757</v>
      </c>
      <c r="K868">
        <f t="shared" si="55"/>
        <v>1.1358150980194912</v>
      </c>
      <c r="L868" t="str">
        <f t="shared" si="56"/>
        <v>NO</v>
      </c>
      <c r="M868" t="str">
        <f t="shared" si="57"/>
        <v>NO</v>
      </c>
    </row>
    <row r="869" spans="1:13" x14ac:dyDescent="0.25">
      <c r="A869">
        <v>868</v>
      </c>
      <c r="B869" t="s">
        <v>9</v>
      </c>
      <c r="C869">
        <v>1776922.56</v>
      </c>
      <c r="D869" t="s">
        <v>10</v>
      </c>
      <c r="E869" t="s">
        <v>16</v>
      </c>
      <c r="F869" t="s">
        <v>12</v>
      </c>
      <c r="G869" t="s">
        <v>13</v>
      </c>
      <c r="H869" t="s">
        <v>13</v>
      </c>
      <c r="I869">
        <v>27</v>
      </c>
      <c r="J869">
        <f t="shared" si="54"/>
        <v>1.3802526880032782</v>
      </c>
      <c r="K869">
        <f t="shared" si="55"/>
        <v>-1.0520201343717714</v>
      </c>
      <c r="L869" t="str">
        <f t="shared" si="56"/>
        <v>NO</v>
      </c>
      <c r="M869" t="str">
        <f t="shared" si="57"/>
        <v>NO</v>
      </c>
    </row>
    <row r="870" spans="1:13" x14ac:dyDescent="0.25">
      <c r="A870">
        <v>869</v>
      </c>
      <c r="B870" t="s">
        <v>9</v>
      </c>
      <c r="C870">
        <v>757568</v>
      </c>
      <c r="D870" t="s">
        <v>10</v>
      </c>
      <c r="E870" t="s">
        <v>11</v>
      </c>
      <c r="F870" t="s">
        <v>12</v>
      </c>
      <c r="G870" t="s">
        <v>13</v>
      </c>
      <c r="H870" t="s">
        <v>13</v>
      </c>
      <c r="I870">
        <v>47</v>
      </c>
      <c r="J870">
        <f t="shared" si="54"/>
        <v>0.12334575753396414</v>
      </c>
      <c r="K870">
        <f t="shared" si="55"/>
        <v>0.35948646717097865</v>
      </c>
      <c r="L870" t="str">
        <f t="shared" si="56"/>
        <v>NO</v>
      </c>
      <c r="M870" t="str">
        <f t="shared" si="57"/>
        <v>NO</v>
      </c>
    </row>
    <row r="871" spans="1:13" x14ac:dyDescent="0.25">
      <c r="A871">
        <v>870</v>
      </c>
      <c r="B871" t="s">
        <v>9</v>
      </c>
      <c r="C871">
        <v>509509</v>
      </c>
      <c r="D871" t="s">
        <v>18</v>
      </c>
      <c r="E871" t="s">
        <v>16</v>
      </c>
      <c r="F871" t="s">
        <v>12</v>
      </c>
      <c r="G871" t="s">
        <v>13</v>
      </c>
      <c r="H871" t="s">
        <v>12</v>
      </c>
      <c r="I871">
        <v>63</v>
      </c>
      <c r="J871">
        <f t="shared" si="54"/>
        <v>-0.18252139458363423</v>
      </c>
      <c r="K871">
        <f t="shared" si="55"/>
        <v>1.4886917484051787</v>
      </c>
      <c r="L871" t="str">
        <f t="shared" si="56"/>
        <v>NO</v>
      </c>
      <c r="M871" t="str">
        <f t="shared" si="57"/>
        <v>NO</v>
      </c>
    </row>
    <row r="872" spans="1:13" x14ac:dyDescent="0.25">
      <c r="A872">
        <v>871</v>
      </c>
      <c r="B872" t="s">
        <v>9</v>
      </c>
      <c r="C872">
        <v>805518</v>
      </c>
      <c r="D872" t="s">
        <v>10</v>
      </c>
      <c r="E872" t="s">
        <v>16</v>
      </c>
      <c r="F872" t="s">
        <v>12</v>
      </c>
      <c r="G872" t="s">
        <v>13</v>
      </c>
      <c r="H872" t="s">
        <v>13</v>
      </c>
      <c r="I872">
        <v>61</v>
      </c>
      <c r="J872">
        <f t="shared" si="54"/>
        <v>0.18247011885138797</v>
      </c>
      <c r="K872">
        <f t="shared" si="55"/>
        <v>1.3475410882509038</v>
      </c>
      <c r="L872" t="str">
        <f t="shared" si="56"/>
        <v>NO</v>
      </c>
      <c r="M872" t="str">
        <f t="shared" si="57"/>
        <v>NO</v>
      </c>
    </row>
    <row r="873" spans="1:13" x14ac:dyDescent="0.25">
      <c r="A873">
        <v>872</v>
      </c>
      <c r="B873" t="s">
        <v>9</v>
      </c>
      <c r="C873">
        <v>255660</v>
      </c>
      <c r="D873" t="s">
        <v>10</v>
      </c>
      <c r="E873" t="s">
        <v>16</v>
      </c>
      <c r="F873" t="s">
        <v>12</v>
      </c>
      <c r="G873" t="s">
        <v>13</v>
      </c>
      <c r="H873" t="s">
        <v>13</v>
      </c>
      <c r="I873">
        <v>30</v>
      </c>
      <c r="J873">
        <f t="shared" si="54"/>
        <v>-0.4955278595693845</v>
      </c>
      <c r="K873">
        <f t="shared" si="55"/>
        <v>-0.84029414414035897</v>
      </c>
      <c r="L873" t="str">
        <f t="shared" si="56"/>
        <v>NO</v>
      </c>
      <c r="M873" t="str">
        <f t="shared" si="57"/>
        <v>NO</v>
      </c>
    </row>
    <row r="874" spans="1:13" x14ac:dyDescent="0.25">
      <c r="A874">
        <v>873</v>
      </c>
      <c r="B874" t="s">
        <v>15</v>
      </c>
      <c r="C874">
        <v>517272</v>
      </c>
      <c r="D874" t="s">
        <v>18</v>
      </c>
      <c r="E874" t="s">
        <v>16</v>
      </c>
      <c r="F874" t="s">
        <v>12</v>
      </c>
      <c r="G874" t="s">
        <v>13</v>
      </c>
      <c r="H874" t="s">
        <v>13</v>
      </c>
      <c r="I874">
        <v>60</v>
      </c>
      <c r="J874">
        <f t="shared" si="54"/>
        <v>-0.17294928995574765</v>
      </c>
      <c r="K874">
        <f t="shared" si="55"/>
        <v>1.2769657581737661</v>
      </c>
      <c r="L874" t="str">
        <f t="shared" si="56"/>
        <v>NO</v>
      </c>
      <c r="M874" t="str">
        <f t="shared" si="57"/>
        <v>NO</v>
      </c>
    </row>
    <row r="875" spans="1:13" x14ac:dyDescent="0.25">
      <c r="A875">
        <v>874</v>
      </c>
      <c r="B875" t="s">
        <v>9</v>
      </c>
      <c r="C875">
        <v>297050</v>
      </c>
      <c r="D875" t="s">
        <v>17</v>
      </c>
      <c r="E875" t="s">
        <v>16</v>
      </c>
      <c r="F875" t="s">
        <v>12</v>
      </c>
      <c r="G875" t="s">
        <v>13</v>
      </c>
      <c r="H875" t="s">
        <v>12</v>
      </c>
      <c r="I875">
        <v>37</v>
      </c>
      <c r="J875">
        <f t="shared" si="54"/>
        <v>-0.44449225341864051</v>
      </c>
      <c r="K875">
        <f t="shared" si="55"/>
        <v>-0.3462668336003964</v>
      </c>
      <c r="L875" t="str">
        <f t="shared" si="56"/>
        <v>NO</v>
      </c>
      <c r="M875" t="str">
        <f t="shared" si="57"/>
        <v>NO</v>
      </c>
    </row>
    <row r="876" spans="1:13" x14ac:dyDescent="0.25">
      <c r="A876">
        <v>875</v>
      </c>
      <c r="B876" t="s">
        <v>9</v>
      </c>
      <c r="C876">
        <v>315687</v>
      </c>
      <c r="D876" t="s">
        <v>10</v>
      </c>
      <c r="E876" t="s">
        <v>16</v>
      </c>
      <c r="F876" t="s">
        <v>12</v>
      </c>
      <c r="G876" t="s">
        <v>12</v>
      </c>
      <c r="H876" t="s">
        <v>12</v>
      </c>
      <c r="I876">
        <v>45</v>
      </c>
      <c r="J876">
        <f t="shared" si="54"/>
        <v>-0.42151205066842512</v>
      </c>
      <c r="K876">
        <f t="shared" si="55"/>
        <v>0.21833580701670366</v>
      </c>
      <c r="L876" t="str">
        <f t="shared" si="56"/>
        <v>NO</v>
      </c>
      <c r="M876" t="str">
        <f t="shared" si="57"/>
        <v>NO</v>
      </c>
    </row>
    <row r="877" spans="1:13" x14ac:dyDescent="0.25">
      <c r="A877">
        <v>876</v>
      </c>
      <c r="B877" t="s">
        <v>15</v>
      </c>
      <c r="C877">
        <v>372300</v>
      </c>
      <c r="D877" t="s">
        <v>10</v>
      </c>
      <c r="E877" t="s">
        <v>16</v>
      </c>
      <c r="F877" t="s">
        <v>12</v>
      </c>
      <c r="G877" t="s">
        <v>13</v>
      </c>
      <c r="H877" t="s">
        <v>12</v>
      </c>
      <c r="I877">
        <v>26</v>
      </c>
      <c r="J877">
        <f t="shared" si="54"/>
        <v>-0.35170584697158852</v>
      </c>
      <c r="K877">
        <f t="shared" si="55"/>
        <v>-1.1225954644489089</v>
      </c>
      <c r="L877" t="str">
        <f t="shared" si="56"/>
        <v>NO</v>
      </c>
      <c r="M877" t="str">
        <f t="shared" si="57"/>
        <v>NO</v>
      </c>
    </row>
    <row r="878" spans="1:13" x14ac:dyDescent="0.25">
      <c r="A878">
        <v>877</v>
      </c>
      <c r="B878" t="s">
        <v>9</v>
      </c>
      <c r="C878">
        <v>678734.05</v>
      </c>
      <c r="D878" t="s">
        <v>10</v>
      </c>
      <c r="E878" t="s">
        <v>16</v>
      </c>
      <c r="F878" t="s">
        <v>12</v>
      </c>
      <c r="G878" t="s">
        <v>13</v>
      </c>
      <c r="H878" t="s">
        <v>13</v>
      </c>
      <c r="I878">
        <v>33</v>
      </c>
      <c r="J878">
        <f t="shared" si="54"/>
        <v>2.6140190404042914E-2</v>
      </c>
      <c r="K878">
        <f t="shared" si="55"/>
        <v>-0.62856815390894638</v>
      </c>
      <c r="L878" t="str">
        <f t="shared" si="56"/>
        <v>NO</v>
      </c>
      <c r="M878" t="str">
        <f t="shared" si="57"/>
        <v>NO</v>
      </c>
    </row>
    <row r="879" spans="1:13" x14ac:dyDescent="0.25">
      <c r="A879">
        <v>878</v>
      </c>
      <c r="B879" t="s">
        <v>15</v>
      </c>
      <c r="C879">
        <v>315617</v>
      </c>
      <c r="D879" t="s">
        <v>17</v>
      </c>
      <c r="E879" t="s">
        <v>16</v>
      </c>
      <c r="F879" t="s">
        <v>12</v>
      </c>
      <c r="G879" t="s">
        <v>13</v>
      </c>
      <c r="H879" t="s">
        <v>13</v>
      </c>
      <c r="I879">
        <v>35</v>
      </c>
      <c r="J879">
        <f t="shared" si="54"/>
        <v>-0.42159836360465497</v>
      </c>
      <c r="K879">
        <f t="shared" si="55"/>
        <v>-0.48741749375467142</v>
      </c>
      <c r="L879" t="str">
        <f t="shared" si="56"/>
        <v>NO</v>
      </c>
      <c r="M879" t="str">
        <f t="shared" si="57"/>
        <v>NO</v>
      </c>
    </row>
    <row r="880" spans="1:13" x14ac:dyDescent="0.25">
      <c r="A880">
        <v>879</v>
      </c>
      <c r="B880" t="s">
        <v>9</v>
      </c>
      <c r="C880">
        <v>1455906.15</v>
      </c>
      <c r="D880" t="s">
        <v>19</v>
      </c>
      <c r="E880" t="s">
        <v>16</v>
      </c>
      <c r="F880" t="s">
        <v>12</v>
      </c>
      <c r="G880" t="s">
        <v>13</v>
      </c>
      <c r="H880" t="s">
        <v>13</v>
      </c>
      <c r="I880">
        <v>38</v>
      </c>
      <c r="J880">
        <f t="shared" si="54"/>
        <v>0.9844259890739292</v>
      </c>
      <c r="K880">
        <f t="shared" si="55"/>
        <v>-0.27569150352325889</v>
      </c>
      <c r="L880" t="str">
        <f t="shared" si="56"/>
        <v>NO</v>
      </c>
      <c r="M880" t="str">
        <f t="shared" si="57"/>
        <v>NO</v>
      </c>
    </row>
    <row r="881" spans="1:13" x14ac:dyDescent="0.25">
      <c r="A881">
        <v>880</v>
      </c>
      <c r="B881" t="s">
        <v>15</v>
      </c>
      <c r="C881">
        <v>166295</v>
      </c>
      <c r="D881" t="s">
        <v>10</v>
      </c>
      <c r="E881" t="s">
        <v>16</v>
      </c>
      <c r="F881" t="s">
        <v>12</v>
      </c>
      <c r="G881" t="s">
        <v>13</v>
      </c>
      <c r="H881" t="s">
        <v>13</v>
      </c>
      <c r="I881">
        <v>50</v>
      </c>
      <c r="J881">
        <f t="shared" si="54"/>
        <v>-0.60571865308620576</v>
      </c>
      <c r="K881">
        <f t="shared" si="55"/>
        <v>0.57121245740239113</v>
      </c>
      <c r="L881" t="str">
        <f t="shared" si="56"/>
        <v>NO</v>
      </c>
      <c r="M881" t="str">
        <f t="shared" si="57"/>
        <v>NO</v>
      </c>
    </row>
    <row r="882" spans="1:13" x14ac:dyDescent="0.25">
      <c r="A882">
        <v>881</v>
      </c>
      <c r="B882" t="s">
        <v>15</v>
      </c>
      <c r="C882">
        <v>5887012.5</v>
      </c>
      <c r="D882" t="s">
        <v>10</v>
      </c>
      <c r="E882" t="s">
        <v>16</v>
      </c>
      <c r="F882" t="s">
        <v>12</v>
      </c>
      <c r="G882" t="s">
        <v>13</v>
      </c>
      <c r="H882" t="s">
        <v>13</v>
      </c>
      <c r="I882">
        <v>27</v>
      </c>
      <c r="J882">
        <f t="shared" si="54"/>
        <v>6.4481659864322429</v>
      </c>
      <c r="K882">
        <f t="shared" si="55"/>
        <v>-1.0520201343717714</v>
      </c>
      <c r="L882" t="str">
        <f t="shared" si="56"/>
        <v>SI</v>
      </c>
      <c r="M882" t="str">
        <f t="shared" si="57"/>
        <v>NO</v>
      </c>
    </row>
    <row r="883" spans="1:13" x14ac:dyDescent="0.25">
      <c r="A883">
        <v>882</v>
      </c>
      <c r="B883" t="s">
        <v>15</v>
      </c>
      <c r="C883">
        <v>297046</v>
      </c>
      <c r="D883" t="s">
        <v>17</v>
      </c>
      <c r="E883" t="s">
        <v>16</v>
      </c>
      <c r="F883" t="s">
        <v>12</v>
      </c>
      <c r="G883" t="s">
        <v>13</v>
      </c>
      <c r="H883" t="s">
        <v>13</v>
      </c>
      <c r="I883">
        <v>61</v>
      </c>
      <c r="J883">
        <f t="shared" si="54"/>
        <v>-0.44449718558642509</v>
      </c>
      <c r="K883">
        <f t="shared" si="55"/>
        <v>1.3475410882509038</v>
      </c>
      <c r="L883" t="str">
        <f t="shared" si="56"/>
        <v>NO</v>
      </c>
      <c r="M883" t="str">
        <f t="shared" si="57"/>
        <v>NO</v>
      </c>
    </row>
    <row r="884" spans="1:13" x14ac:dyDescent="0.25">
      <c r="A884">
        <v>883</v>
      </c>
      <c r="B884" t="s">
        <v>9</v>
      </c>
      <c r="C884">
        <v>503465</v>
      </c>
      <c r="D884" t="s">
        <v>10</v>
      </c>
      <c r="E884" t="s">
        <v>11</v>
      </c>
      <c r="F884" t="s">
        <v>12</v>
      </c>
      <c r="G884" t="s">
        <v>13</v>
      </c>
      <c r="H884" t="s">
        <v>12</v>
      </c>
      <c r="I884">
        <v>56</v>
      </c>
      <c r="J884">
        <f t="shared" si="54"/>
        <v>-0.18997390010610574</v>
      </c>
      <c r="K884">
        <f t="shared" si="55"/>
        <v>0.99466443786521619</v>
      </c>
      <c r="L884" t="str">
        <f t="shared" si="56"/>
        <v>NO</v>
      </c>
      <c r="M884" t="str">
        <f t="shared" si="57"/>
        <v>NO</v>
      </c>
    </row>
    <row r="885" spans="1:13" x14ac:dyDescent="0.25">
      <c r="A885">
        <v>884</v>
      </c>
      <c r="B885" t="s">
        <v>15</v>
      </c>
      <c r="C885">
        <v>534815.5</v>
      </c>
      <c r="D885" t="s">
        <v>10</v>
      </c>
      <c r="E885" t="s">
        <v>11</v>
      </c>
      <c r="F885" t="s">
        <v>12</v>
      </c>
      <c r="G885" t="s">
        <v>13</v>
      </c>
      <c r="H885" t="s">
        <v>13</v>
      </c>
      <c r="I885">
        <v>29</v>
      </c>
      <c r="J885">
        <f t="shared" si="54"/>
        <v>-0.15131741857363659</v>
      </c>
      <c r="K885">
        <f t="shared" si="55"/>
        <v>-0.91086947421749642</v>
      </c>
      <c r="L885" t="str">
        <f t="shared" si="56"/>
        <v>NO</v>
      </c>
      <c r="M885" t="str">
        <f t="shared" si="57"/>
        <v>NO</v>
      </c>
    </row>
    <row r="886" spans="1:13" x14ac:dyDescent="0.25">
      <c r="A886">
        <v>885</v>
      </c>
      <c r="B886" t="s">
        <v>15</v>
      </c>
      <c r="C886">
        <v>401010</v>
      </c>
      <c r="D886" t="s">
        <v>18</v>
      </c>
      <c r="E886" t="s">
        <v>16</v>
      </c>
      <c r="F886" t="s">
        <v>12</v>
      </c>
      <c r="G886" t="s">
        <v>13</v>
      </c>
      <c r="H886" t="s">
        <v>12</v>
      </c>
      <c r="I886">
        <v>50</v>
      </c>
      <c r="J886">
        <f t="shared" si="54"/>
        <v>-0.31630521269790263</v>
      </c>
      <c r="K886">
        <f t="shared" si="55"/>
        <v>0.57121245740239113</v>
      </c>
      <c r="L886" t="str">
        <f t="shared" si="56"/>
        <v>NO</v>
      </c>
      <c r="M886" t="str">
        <f t="shared" si="57"/>
        <v>NO</v>
      </c>
    </row>
    <row r="887" spans="1:13" x14ac:dyDescent="0.25">
      <c r="A887">
        <v>886</v>
      </c>
      <c r="B887" t="s">
        <v>9</v>
      </c>
      <c r="C887">
        <v>325000</v>
      </c>
      <c r="D887" t="s">
        <v>10</v>
      </c>
      <c r="E887" t="s">
        <v>16</v>
      </c>
      <c r="F887" t="s">
        <v>12</v>
      </c>
      <c r="G887" t="s">
        <v>13</v>
      </c>
      <c r="H887" t="s">
        <v>13</v>
      </c>
      <c r="I887">
        <v>37</v>
      </c>
      <c r="J887">
        <f t="shared" si="54"/>
        <v>-0.41002873102402121</v>
      </c>
      <c r="K887">
        <f t="shared" si="55"/>
        <v>-0.3462668336003964</v>
      </c>
      <c r="L887" t="str">
        <f t="shared" si="56"/>
        <v>NO</v>
      </c>
      <c r="M887" t="str">
        <f t="shared" si="57"/>
        <v>NO</v>
      </c>
    </row>
    <row r="888" spans="1:13" x14ac:dyDescent="0.25">
      <c r="A888">
        <v>887</v>
      </c>
      <c r="B888" t="s">
        <v>9</v>
      </c>
      <c r="C888">
        <v>1142714</v>
      </c>
      <c r="D888" t="s">
        <v>10</v>
      </c>
      <c r="E888" t="s">
        <v>16</v>
      </c>
      <c r="F888" t="s">
        <v>12</v>
      </c>
      <c r="G888" t="s">
        <v>13</v>
      </c>
      <c r="H888" t="s">
        <v>13</v>
      </c>
      <c r="I888">
        <v>37</v>
      </c>
      <c r="J888">
        <f t="shared" si="54"/>
        <v>0.59824693092208769</v>
      </c>
      <c r="K888">
        <f t="shared" si="55"/>
        <v>-0.3462668336003964</v>
      </c>
      <c r="L888" t="str">
        <f t="shared" si="56"/>
        <v>NO</v>
      </c>
      <c r="M888" t="str">
        <f t="shared" si="57"/>
        <v>NO</v>
      </c>
    </row>
    <row r="889" spans="1:13" x14ac:dyDescent="0.25">
      <c r="A889">
        <v>888</v>
      </c>
      <c r="B889" t="s">
        <v>9</v>
      </c>
      <c r="C889">
        <v>553642.06000000006</v>
      </c>
      <c r="D889" t="s">
        <v>10</v>
      </c>
      <c r="E889" t="s">
        <v>16</v>
      </c>
      <c r="F889" t="s">
        <v>12</v>
      </c>
      <c r="G889" t="s">
        <v>13</v>
      </c>
      <c r="H889" t="s">
        <v>13</v>
      </c>
      <c r="I889">
        <v>27</v>
      </c>
      <c r="J889">
        <f t="shared" si="54"/>
        <v>-0.12810348039211078</v>
      </c>
      <c r="K889">
        <f t="shared" si="55"/>
        <v>-1.0520201343717714</v>
      </c>
      <c r="L889" t="str">
        <f t="shared" si="56"/>
        <v>NO</v>
      </c>
      <c r="M889" t="str">
        <f t="shared" si="57"/>
        <v>NO</v>
      </c>
    </row>
    <row r="890" spans="1:13" x14ac:dyDescent="0.25">
      <c r="A890">
        <v>889</v>
      </c>
      <c r="B890" t="s">
        <v>9</v>
      </c>
      <c r="C890">
        <v>168300</v>
      </c>
      <c r="D890" t="s">
        <v>10</v>
      </c>
      <c r="E890" t="s">
        <v>16</v>
      </c>
      <c r="F890" t="s">
        <v>12</v>
      </c>
      <c r="G890" t="s">
        <v>12</v>
      </c>
      <c r="H890" t="s">
        <v>13</v>
      </c>
      <c r="I890">
        <v>23</v>
      </c>
      <c r="J890">
        <f t="shared" si="54"/>
        <v>-0.6032464039841946</v>
      </c>
      <c r="K890">
        <f t="shared" si="55"/>
        <v>-1.3343214546803215</v>
      </c>
      <c r="L890" t="str">
        <f t="shared" si="56"/>
        <v>NO</v>
      </c>
      <c r="M890" t="str">
        <f t="shared" si="57"/>
        <v>NO</v>
      </c>
    </row>
    <row r="891" spans="1:13" x14ac:dyDescent="0.25">
      <c r="A891">
        <v>890</v>
      </c>
      <c r="B891" t="s">
        <v>9</v>
      </c>
      <c r="C891">
        <v>290371</v>
      </c>
      <c r="D891" t="s">
        <v>18</v>
      </c>
      <c r="E891" t="s">
        <v>16</v>
      </c>
      <c r="F891" t="s">
        <v>12</v>
      </c>
      <c r="G891" t="s">
        <v>13</v>
      </c>
      <c r="H891" t="s">
        <v>13</v>
      </c>
      <c r="I891">
        <v>34</v>
      </c>
      <c r="J891">
        <f t="shared" si="54"/>
        <v>-0.45272774057691106</v>
      </c>
      <c r="K891">
        <f t="shared" si="55"/>
        <v>-0.55799282383180893</v>
      </c>
      <c r="L891" t="str">
        <f t="shared" si="56"/>
        <v>NO</v>
      </c>
      <c r="M891" t="str">
        <f t="shared" si="57"/>
        <v>NO</v>
      </c>
    </row>
    <row r="892" spans="1:13" x14ac:dyDescent="0.25">
      <c r="A892">
        <v>891</v>
      </c>
      <c r="B892" t="s">
        <v>9</v>
      </c>
      <c r="C892">
        <v>2687778.85</v>
      </c>
      <c r="D892" t="s">
        <v>10</v>
      </c>
      <c r="E892" t="s">
        <v>16</v>
      </c>
      <c r="F892" t="s">
        <v>12</v>
      </c>
      <c r="G892" t="s">
        <v>13</v>
      </c>
      <c r="H892" t="s">
        <v>13</v>
      </c>
      <c r="I892">
        <v>51</v>
      </c>
      <c r="J892">
        <f t="shared" si="54"/>
        <v>2.5033767004789444</v>
      </c>
      <c r="K892">
        <f t="shared" si="55"/>
        <v>0.64178778747952869</v>
      </c>
      <c r="L892" t="str">
        <f t="shared" si="56"/>
        <v>SI</v>
      </c>
      <c r="M892" t="str">
        <f t="shared" si="57"/>
        <v>NO</v>
      </c>
    </row>
    <row r="893" spans="1:13" x14ac:dyDescent="0.25">
      <c r="A893">
        <v>892</v>
      </c>
      <c r="B893" t="s">
        <v>9</v>
      </c>
      <c r="C893">
        <v>130000</v>
      </c>
      <c r="D893" t="s">
        <v>10</v>
      </c>
      <c r="E893" t="s">
        <v>16</v>
      </c>
      <c r="F893" t="s">
        <v>12</v>
      </c>
      <c r="G893" t="s">
        <v>12</v>
      </c>
      <c r="H893" t="s">
        <v>13</v>
      </c>
      <c r="I893">
        <v>22</v>
      </c>
      <c r="J893">
        <f t="shared" si="54"/>
        <v>-0.65047191052136533</v>
      </c>
      <c r="K893">
        <f t="shared" si="55"/>
        <v>-1.4048967847574589</v>
      </c>
      <c r="L893" t="str">
        <f t="shared" si="56"/>
        <v>NO</v>
      </c>
      <c r="M893" t="str">
        <f t="shared" si="57"/>
        <v>NO</v>
      </c>
    </row>
    <row r="894" spans="1:13" x14ac:dyDescent="0.25">
      <c r="A894">
        <v>893</v>
      </c>
      <c r="B894" t="s">
        <v>9</v>
      </c>
      <c r="C894">
        <v>575032.5</v>
      </c>
      <c r="D894" t="s">
        <v>10</v>
      </c>
      <c r="E894" t="s">
        <v>16</v>
      </c>
      <c r="F894" t="s">
        <v>12</v>
      </c>
      <c r="G894" t="s">
        <v>13</v>
      </c>
      <c r="H894" t="s">
        <v>13</v>
      </c>
      <c r="I894">
        <v>35</v>
      </c>
      <c r="J894">
        <f t="shared" si="54"/>
        <v>-0.10172817062571511</v>
      </c>
      <c r="K894">
        <f t="shared" si="55"/>
        <v>-0.48741749375467142</v>
      </c>
      <c r="L894" t="str">
        <f t="shared" si="56"/>
        <v>NO</v>
      </c>
      <c r="M894" t="str">
        <f t="shared" si="57"/>
        <v>NO</v>
      </c>
    </row>
    <row r="895" spans="1:13" x14ac:dyDescent="0.25">
      <c r="A895">
        <v>894</v>
      </c>
      <c r="B895" t="s">
        <v>9</v>
      </c>
      <c r="C895">
        <v>423268.13</v>
      </c>
      <c r="D895" t="s">
        <v>10</v>
      </c>
      <c r="E895" t="s">
        <v>16</v>
      </c>
      <c r="F895" t="s">
        <v>12</v>
      </c>
      <c r="G895" t="s">
        <v>13</v>
      </c>
      <c r="H895" t="s">
        <v>13</v>
      </c>
      <c r="I895">
        <v>59</v>
      </c>
      <c r="J895">
        <f t="shared" si="54"/>
        <v>-0.28886000476526047</v>
      </c>
      <c r="K895">
        <f t="shared" si="55"/>
        <v>1.2063904280966287</v>
      </c>
      <c r="L895" t="str">
        <f t="shared" si="56"/>
        <v>NO</v>
      </c>
      <c r="M895" t="str">
        <f t="shared" si="57"/>
        <v>NO</v>
      </c>
    </row>
    <row r="896" spans="1:13" x14ac:dyDescent="0.25">
      <c r="A896">
        <v>895</v>
      </c>
      <c r="B896" t="s">
        <v>9</v>
      </c>
      <c r="C896">
        <v>447541.9</v>
      </c>
      <c r="D896" t="s">
        <v>10</v>
      </c>
      <c r="E896" t="s">
        <v>16</v>
      </c>
      <c r="F896" t="s">
        <v>12</v>
      </c>
      <c r="G896" t="s">
        <v>12</v>
      </c>
      <c r="H896" t="s">
        <v>13</v>
      </c>
      <c r="I896">
        <v>31</v>
      </c>
      <c r="J896">
        <f t="shared" si="54"/>
        <v>-0.2589294281643002</v>
      </c>
      <c r="K896">
        <f t="shared" si="55"/>
        <v>-0.7697188140632214</v>
      </c>
      <c r="L896" t="str">
        <f t="shared" si="56"/>
        <v>NO</v>
      </c>
      <c r="M896" t="str">
        <f t="shared" si="57"/>
        <v>NO</v>
      </c>
    </row>
    <row r="897" spans="1:13" x14ac:dyDescent="0.25">
      <c r="A897">
        <v>896</v>
      </c>
      <c r="B897" t="s">
        <v>9</v>
      </c>
      <c r="C897">
        <v>639148</v>
      </c>
      <c r="D897" t="s">
        <v>18</v>
      </c>
      <c r="E897" t="s">
        <v>16</v>
      </c>
      <c r="F897" t="s">
        <v>12</v>
      </c>
      <c r="G897" t="s">
        <v>12</v>
      </c>
      <c r="H897" t="s">
        <v>13</v>
      </c>
      <c r="I897">
        <v>70</v>
      </c>
      <c r="J897">
        <f t="shared" si="54"/>
        <v>-2.267106972796144E-2</v>
      </c>
      <c r="K897">
        <f t="shared" si="55"/>
        <v>1.9827190589451413</v>
      </c>
      <c r="L897" t="str">
        <f t="shared" si="56"/>
        <v>NO</v>
      </c>
      <c r="M897" t="str">
        <f t="shared" si="57"/>
        <v>SI</v>
      </c>
    </row>
    <row r="898" spans="1:13" x14ac:dyDescent="0.25">
      <c r="A898">
        <v>897</v>
      </c>
      <c r="B898" t="s">
        <v>15</v>
      </c>
      <c r="C898">
        <v>406742.56</v>
      </c>
      <c r="D898" t="s">
        <v>10</v>
      </c>
      <c r="E898" t="s">
        <v>16</v>
      </c>
      <c r="F898" t="s">
        <v>12</v>
      </c>
      <c r="G898" t="s">
        <v>13</v>
      </c>
      <c r="H898" t="s">
        <v>13</v>
      </c>
      <c r="I898">
        <v>28</v>
      </c>
      <c r="J898">
        <f t="shared" ref="J898:J961" si="58">(C898-$Q$13)/$Q$14</f>
        <v>-0.30923672575913702</v>
      </c>
      <c r="K898">
        <f t="shared" si="55"/>
        <v>-0.98144480429463388</v>
      </c>
      <c r="L898" t="str">
        <f t="shared" si="56"/>
        <v>NO</v>
      </c>
      <c r="M898" t="str">
        <f t="shared" si="57"/>
        <v>NO</v>
      </c>
    </row>
    <row r="899" spans="1:13" x14ac:dyDescent="0.25">
      <c r="A899">
        <v>898</v>
      </c>
      <c r="B899" t="s">
        <v>9</v>
      </c>
      <c r="C899">
        <v>356653</v>
      </c>
      <c r="D899" t="s">
        <v>18</v>
      </c>
      <c r="E899" t="s">
        <v>16</v>
      </c>
      <c r="F899" t="s">
        <v>12</v>
      </c>
      <c r="G899" t="s">
        <v>13</v>
      </c>
      <c r="H899" t="s">
        <v>12</v>
      </c>
      <c r="I899">
        <v>47</v>
      </c>
      <c r="J899">
        <f t="shared" si="58"/>
        <v>-0.37099925430284464</v>
      </c>
      <c r="K899">
        <f t="shared" ref="K899:K962" si="59">(I899-$R$13)/$R$14</f>
        <v>0.35948646717097865</v>
      </c>
      <c r="L899" t="str">
        <f t="shared" ref="L899:L962" si="60">IF(ABS(J899)&gt; 1.96, "SI", "NO")</f>
        <v>NO</v>
      </c>
      <c r="M899" t="str">
        <f t="shared" ref="M899:M962" si="61">IF(ABS(K899)&gt; 1.96, "SI", "NO")</f>
        <v>NO</v>
      </c>
    </row>
    <row r="900" spans="1:13" x14ac:dyDescent="0.25">
      <c r="A900">
        <v>899</v>
      </c>
      <c r="B900" t="s">
        <v>9</v>
      </c>
      <c r="C900">
        <v>550000</v>
      </c>
      <c r="D900" t="s">
        <v>10</v>
      </c>
      <c r="E900" t="s">
        <v>16</v>
      </c>
      <c r="F900" t="s">
        <v>12</v>
      </c>
      <c r="G900" t="s">
        <v>13</v>
      </c>
      <c r="H900" t="s">
        <v>12</v>
      </c>
      <c r="I900">
        <v>25</v>
      </c>
      <c r="J900">
        <f t="shared" si="58"/>
        <v>-0.13259429314247032</v>
      </c>
      <c r="K900">
        <f t="shared" si="59"/>
        <v>-1.1931707945260464</v>
      </c>
      <c r="L900" t="str">
        <f t="shared" si="60"/>
        <v>NO</v>
      </c>
      <c r="M900" t="str">
        <f t="shared" si="61"/>
        <v>NO</v>
      </c>
    </row>
    <row r="901" spans="1:13" x14ac:dyDescent="0.25">
      <c r="A901">
        <v>900</v>
      </c>
      <c r="B901" t="s">
        <v>9</v>
      </c>
      <c r="C901">
        <v>1813773.65</v>
      </c>
      <c r="D901" t="s">
        <v>10</v>
      </c>
      <c r="E901" t="s">
        <v>16</v>
      </c>
      <c r="F901" t="s">
        <v>12</v>
      </c>
      <c r="G901" t="s">
        <v>13</v>
      </c>
      <c r="H901" t="s">
        <v>13</v>
      </c>
      <c r="I901">
        <v>58</v>
      </c>
      <c r="J901">
        <f t="shared" si="58"/>
        <v>1.4256916277342666</v>
      </c>
      <c r="K901">
        <f t="shared" si="59"/>
        <v>1.1358150980194912</v>
      </c>
      <c r="L901" t="str">
        <f t="shared" si="60"/>
        <v>NO</v>
      </c>
      <c r="M901" t="str">
        <f t="shared" si="61"/>
        <v>NO</v>
      </c>
    </row>
    <row r="902" spans="1:13" x14ac:dyDescent="0.25">
      <c r="A902">
        <v>901</v>
      </c>
      <c r="B902" t="s">
        <v>15</v>
      </c>
      <c r="C902">
        <v>1807234</v>
      </c>
      <c r="D902" t="s">
        <v>10</v>
      </c>
      <c r="E902" t="s">
        <v>16</v>
      </c>
      <c r="F902" t="s">
        <v>12</v>
      </c>
      <c r="G902" t="s">
        <v>13</v>
      </c>
      <c r="H902" t="s">
        <v>13</v>
      </c>
      <c r="I902">
        <v>39</v>
      </c>
      <c r="J902">
        <f t="shared" si="58"/>
        <v>1.4176279649711907</v>
      </c>
      <c r="K902">
        <f t="shared" si="59"/>
        <v>-0.20511617344612137</v>
      </c>
      <c r="L902" t="str">
        <f t="shared" si="60"/>
        <v>NO</v>
      </c>
      <c r="M902" t="str">
        <f t="shared" si="61"/>
        <v>NO</v>
      </c>
    </row>
    <row r="903" spans="1:13" x14ac:dyDescent="0.25">
      <c r="A903">
        <v>902</v>
      </c>
      <c r="B903" t="s">
        <v>9</v>
      </c>
      <c r="C903">
        <v>450000</v>
      </c>
      <c r="D903" t="s">
        <v>10</v>
      </c>
      <c r="E903" t="s">
        <v>16</v>
      </c>
      <c r="F903" t="s">
        <v>12</v>
      </c>
      <c r="G903" t="s">
        <v>13</v>
      </c>
      <c r="H903" t="s">
        <v>13</v>
      </c>
      <c r="I903">
        <v>58</v>
      </c>
      <c r="J903">
        <f t="shared" si="58"/>
        <v>-0.25589848775649293</v>
      </c>
      <c r="K903">
        <f t="shared" si="59"/>
        <v>1.1358150980194912</v>
      </c>
      <c r="L903" t="str">
        <f t="shared" si="60"/>
        <v>NO</v>
      </c>
      <c r="M903" t="str">
        <f t="shared" si="61"/>
        <v>NO</v>
      </c>
    </row>
    <row r="904" spans="1:13" x14ac:dyDescent="0.25">
      <c r="A904">
        <v>903</v>
      </c>
      <c r="B904" t="s">
        <v>15</v>
      </c>
      <c r="C904">
        <v>297046</v>
      </c>
      <c r="D904" t="s">
        <v>18</v>
      </c>
      <c r="E904" t="s">
        <v>16</v>
      </c>
      <c r="F904" t="s">
        <v>12</v>
      </c>
      <c r="G904" t="s">
        <v>13</v>
      </c>
      <c r="H904" t="s">
        <v>13</v>
      </c>
      <c r="I904">
        <v>34</v>
      </c>
      <c r="J904">
        <f t="shared" si="58"/>
        <v>-0.44449718558642509</v>
      </c>
      <c r="K904">
        <f t="shared" si="59"/>
        <v>-0.55799282383180893</v>
      </c>
      <c r="L904" t="str">
        <f t="shared" si="60"/>
        <v>NO</v>
      </c>
      <c r="M904" t="str">
        <f t="shared" si="61"/>
        <v>NO</v>
      </c>
    </row>
    <row r="905" spans="1:13" x14ac:dyDescent="0.25">
      <c r="A905">
        <v>904</v>
      </c>
      <c r="B905" t="s">
        <v>9</v>
      </c>
      <c r="C905">
        <v>785016.42</v>
      </c>
      <c r="D905" t="s">
        <v>10</v>
      </c>
      <c r="E905" t="s">
        <v>16</v>
      </c>
      <c r="F905" t="s">
        <v>12</v>
      </c>
      <c r="G905" t="s">
        <v>13</v>
      </c>
      <c r="H905" t="s">
        <v>13</v>
      </c>
      <c r="I905">
        <v>22</v>
      </c>
      <c r="J905">
        <f t="shared" si="58"/>
        <v>0.15719081074923849</v>
      </c>
      <c r="K905">
        <f t="shared" si="59"/>
        <v>-1.4048967847574589</v>
      </c>
      <c r="L905" t="str">
        <f t="shared" si="60"/>
        <v>NO</v>
      </c>
      <c r="M905" t="str">
        <f t="shared" si="61"/>
        <v>NO</v>
      </c>
    </row>
    <row r="906" spans="1:13" x14ac:dyDescent="0.25">
      <c r="A906">
        <v>905</v>
      </c>
      <c r="B906" t="s">
        <v>9</v>
      </c>
      <c r="C906">
        <v>299065</v>
      </c>
      <c r="D906" t="s">
        <v>10</v>
      </c>
      <c r="E906" t="s">
        <v>16</v>
      </c>
      <c r="F906" t="s">
        <v>12</v>
      </c>
      <c r="G906" t="s">
        <v>13</v>
      </c>
      <c r="H906" t="s">
        <v>13</v>
      </c>
      <c r="I906">
        <v>36</v>
      </c>
      <c r="J906">
        <f t="shared" si="58"/>
        <v>-0.44200767389716794</v>
      </c>
      <c r="K906">
        <f t="shared" si="59"/>
        <v>-0.41684216367753391</v>
      </c>
      <c r="L906" t="str">
        <f t="shared" si="60"/>
        <v>NO</v>
      </c>
      <c r="M906" t="str">
        <f t="shared" si="61"/>
        <v>NO</v>
      </c>
    </row>
    <row r="907" spans="1:13" x14ac:dyDescent="0.25">
      <c r="A907">
        <v>906</v>
      </c>
      <c r="B907" t="s">
        <v>15</v>
      </c>
      <c r="C907">
        <v>338166</v>
      </c>
      <c r="D907" t="s">
        <v>18</v>
      </c>
      <c r="E907" t="s">
        <v>16</v>
      </c>
      <c r="F907" t="s">
        <v>12</v>
      </c>
      <c r="G907" t="s">
        <v>13</v>
      </c>
      <c r="H907" t="s">
        <v>12</v>
      </c>
      <c r="I907">
        <v>29</v>
      </c>
      <c r="J907">
        <f t="shared" si="58"/>
        <v>-0.39379450076113898</v>
      </c>
      <c r="K907">
        <f t="shared" si="59"/>
        <v>-0.91086947421749642</v>
      </c>
      <c r="L907" t="str">
        <f t="shared" si="60"/>
        <v>NO</v>
      </c>
      <c r="M907" t="str">
        <f t="shared" si="61"/>
        <v>NO</v>
      </c>
    </row>
    <row r="908" spans="1:13" x14ac:dyDescent="0.25">
      <c r="A908">
        <v>907</v>
      </c>
      <c r="B908" t="s">
        <v>15</v>
      </c>
      <c r="C908">
        <v>2623756.52</v>
      </c>
      <c r="D908" t="s">
        <v>10</v>
      </c>
      <c r="E908" t="s">
        <v>11</v>
      </c>
      <c r="F908" t="s">
        <v>12</v>
      </c>
      <c r="G908" t="s">
        <v>13</v>
      </c>
      <c r="H908" t="s">
        <v>13</v>
      </c>
      <c r="I908">
        <v>42</v>
      </c>
      <c r="J908">
        <f t="shared" si="58"/>
        <v>2.4244344820993127</v>
      </c>
      <c r="K908">
        <f t="shared" si="59"/>
        <v>6.6098167852911317E-3</v>
      </c>
      <c r="L908" t="str">
        <f t="shared" si="60"/>
        <v>SI</v>
      </c>
      <c r="M908" t="str">
        <f t="shared" si="61"/>
        <v>NO</v>
      </c>
    </row>
    <row r="909" spans="1:13" x14ac:dyDescent="0.25">
      <c r="A909">
        <v>908</v>
      </c>
      <c r="B909" t="s">
        <v>15</v>
      </c>
      <c r="C909">
        <v>2085526.5</v>
      </c>
      <c r="D909" t="s">
        <v>10</v>
      </c>
      <c r="E909" t="s">
        <v>11</v>
      </c>
      <c r="F909" t="s">
        <v>12</v>
      </c>
      <c r="G909" t="s">
        <v>13</v>
      </c>
      <c r="H909" t="s">
        <v>13</v>
      </c>
      <c r="I909">
        <v>56</v>
      </c>
      <c r="J909">
        <f t="shared" si="58"/>
        <v>1.7607742907674195</v>
      </c>
      <c r="K909">
        <f t="shared" si="59"/>
        <v>0.99466443786521619</v>
      </c>
      <c r="L909" t="str">
        <f t="shared" si="60"/>
        <v>NO</v>
      </c>
      <c r="M909" t="str">
        <f t="shared" si="61"/>
        <v>NO</v>
      </c>
    </row>
    <row r="910" spans="1:13" x14ac:dyDescent="0.25">
      <c r="A910">
        <v>909</v>
      </c>
      <c r="B910" t="s">
        <v>9</v>
      </c>
      <c r="C910">
        <v>930427.8</v>
      </c>
      <c r="D910" t="s">
        <v>10</v>
      </c>
      <c r="E910" t="s">
        <v>16</v>
      </c>
      <c r="F910" t="s">
        <v>12</v>
      </c>
      <c r="G910" t="s">
        <v>13</v>
      </c>
      <c r="H910" t="s">
        <v>13</v>
      </c>
      <c r="I910">
        <v>33</v>
      </c>
      <c r="J910">
        <f t="shared" si="58"/>
        <v>0.33648914173537448</v>
      </c>
      <c r="K910">
        <f t="shared" si="59"/>
        <v>-0.62856815390894638</v>
      </c>
      <c r="L910" t="str">
        <f t="shared" si="60"/>
        <v>NO</v>
      </c>
      <c r="M910" t="str">
        <f t="shared" si="61"/>
        <v>NO</v>
      </c>
    </row>
    <row r="911" spans="1:13" x14ac:dyDescent="0.25">
      <c r="A911">
        <v>910</v>
      </c>
      <c r="B911" t="s">
        <v>9</v>
      </c>
      <c r="C911">
        <v>150000</v>
      </c>
      <c r="D911" t="s">
        <v>10</v>
      </c>
      <c r="E911" t="s">
        <v>16</v>
      </c>
      <c r="F911" t="s">
        <v>12</v>
      </c>
      <c r="G911" t="s">
        <v>13</v>
      </c>
      <c r="H911" t="s">
        <v>13</v>
      </c>
      <c r="I911">
        <v>43</v>
      </c>
      <c r="J911">
        <f t="shared" si="58"/>
        <v>-0.62581107159856075</v>
      </c>
      <c r="K911">
        <f t="shared" si="59"/>
        <v>7.7185146862428639E-2</v>
      </c>
      <c r="L911" t="str">
        <f t="shared" si="60"/>
        <v>NO</v>
      </c>
      <c r="M911" t="str">
        <f t="shared" si="61"/>
        <v>NO</v>
      </c>
    </row>
    <row r="912" spans="1:13" x14ac:dyDescent="0.25">
      <c r="A912">
        <v>911</v>
      </c>
      <c r="B912" t="s">
        <v>9</v>
      </c>
      <c r="C912">
        <v>299647</v>
      </c>
      <c r="D912" t="s">
        <v>17</v>
      </c>
      <c r="E912" t="s">
        <v>16</v>
      </c>
      <c r="F912" t="s">
        <v>12</v>
      </c>
      <c r="G912" t="s">
        <v>13</v>
      </c>
      <c r="H912" t="s">
        <v>13</v>
      </c>
      <c r="I912">
        <v>75</v>
      </c>
      <c r="J912">
        <f t="shared" si="58"/>
        <v>-0.44129004348451434</v>
      </c>
      <c r="K912">
        <f t="shared" si="59"/>
        <v>2.3355957093308288</v>
      </c>
      <c r="L912" t="str">
        <f t="shared" si="60"/>
        <v>NO</v>
      </c>
      <c r="M912" t="str">
        <f t="shared" si="61"/>
        <v>SI</v>
      </c>
    </row>
    <row r="913" spans="1:13" x14ac:dyDescent="0.25">
      <c r="A913">
        <v>912</v>
      </c>
      <c r="B913" t="s">
        <v>9</v>
      </c>
      <c r="C913">
        <v>385548</v>
      </c>
      <c r="D913" t="s">
        <v>18</v>
      </c>
      <c r="E913" t="s">
        <v>16</v>
      </c>
      <c r="F913" t="s">
        <v>12</v>
      </c>
      <c r="G913" t="s">
        <v>13</v>
      </c>
      <c r="H913" t="s">
        <v>12</v>
      </c>
      <c r="I913">
        <v>66</v>
      </c>
      <c r="J913">
        <f t="shared" si="58"/>
        <v>-0.33537050726912276</v>
      </c>
      <c r="K913">
        <f t="shared" si="59"/>
        <v>1.7004177386365913</v>
      </c>
      <c r="L913" t="str">
        <f t="shared" si="60"/>
        <v>NO</v>
      </c>
      <c r="M913" t="str">
        <f t="shared" si="61"/>
        <v>NO</v>
      </c>
    </row>
    <row r="914" spans="1:13" x14ac:dyDescent="0.25">
      <c r="A914">
        <v>913</v>
      </c>
      <c r="B914" t="s">
        <v>9</v>
      </c>
      <c r="C914">
        <v>2894048.26</v>
      </c>
      <c r="D914" t="s">
        <v>14</v>
      </c>
      <c r="E914" t="s">
        <v>11</v>
      </c>
      <c r="F914" t="s">
        <v>12</v>
      </c>
      <c r="G914" t="s">
        <v>13</v>
      </c>
      <c r="H914" t="s">
        <v>13</v>
      </c>
      <c r="I914">
        <v>63</v>
      </c>
      <c r="J914">
        <f t="shared" si="58"/>
        <v>2.7577155352145404</v>
      </c>
      <c r="K914">
        <f t="shared" si="59"/>
        <v>1.4886917484051787</v>
      </c>
      <c r="L914" t="str">
        <f t="shared" si="60"/>
        <v>SI</v>
      </c>
      <c r="M914" t="str">
        <f t="shared" si="61"/>
        <v>NO</v>
      </c>
    </row>
    <row r="915" spans="1:13" x14ac:dyDescent="0.25">
      <c r="A915">
        <v>914</v>
      </c>
      <c r="B915" t="s">
        <v>15</v>
      </c>
      <c r="C915">
        <v>297046</v>
      </c>
      <c r="D915" t="s">
        <v>17</v>
      </c>
      <c r="E915" t="s">
        <v>16</v>
      </c>
      <c r="F915" t="s">
        <v>12</v>
      </c>
      <c r="G915" t="s">
        <v>13</v>
      </c>
      <c r="H915" t="s">
        <v>12</v>
      </c>
      <c r="I915">
        <v>60</v>
      </c>
      <c r="J915">
        <f t="shared" si="58"/>
        <v>-0.44449718558642509</v>
      </c>
      <c r="K915">
        <f t="shared" si="59"/>
        <v>1.2769657581737661</v>
      </c>
      <c r="L915" t="str">
        <f t="shared" si="60"/>
        <v>NO</v>
      </c>
      <c r="M915" t="str">
        <f t="shared" si="61"/>
        <v>NO</v>
      </c>
    </row>
    <row r="916" spans="1:13" x14ac:dyDescent="0.25">
      <c r="A916">
        <v>915</v>
      </c>
      <c r="B916" t="s">
        <v>15</v>
      </c>
      <c r="C916">
        <v>451350</v>
      </c>
      <c r="D916" t="s">
        <v>10</v>
      </c>
      <c r="E916" t="s">
        <v>16</v>
      </c>
      <c r="F916" t="s">
        <v>12</v>
      </c>
      <c r="G916" t="s">
        <v>13</v>
      </c>
      <c r="H916" t="s">
        <v>13</v>
      </c>
      <c r="I916">
        <v>25</v>
      </c>
      <c r="J916">
        <f t="shared" si="58"/>
        <v>-0.25423388112920364</v>
      </c>
      <c r="K916">
        <f t="shared" si="59"/>
        <v>-1.1931707945260464</v>
      </c>
      <c r="L916" t="str">
        <f t="shared" si="60"/>
        <v>NO</v>
      </c>
      <c r="M916" t="str">
        <f t="shared" si="61"/>
        <v>NO</v>
      </c>
    </row>
    <row r="917" spans="1:13" x14ac:dyDescent="0.25">
      <c r="A917">
        <v>916</v>
      </c>
      <c r="B917" t="s">
        <v>15</v>
      </c>
      <c r="C917">
        <v>639148</v>
      </c>
      <c r="D917" t="s">
        <v>18</v>
      </c>
      <c r="E917" t="s">
        <v>16</v>
      </c>
      <c r="F917" t="s">
        <v>12</v>
      </c>
      <c r="G917" t="s">
        <v>12</v>
      </c>
      <c r="H917" t="s">
        <v>13</v>
      </c>
      <c r="I917">
        <v>66</v>
      </c>
      <c r="J917">
        <f t="shared" si="58"/>
        <v>-2.267106972796144E-2</v>
      </c>
      <c r="K917">
        <f t="shared" si="59"/>
        <v>1.7004177386365913</v>
      </c>
      <c r="L917" t="str">
        <f t="shared" si="60"/>
        <v>NO</v>
      </c>
      <c r="M917" t="str">
        <f t="shared" si="61"/>
        <v>NO</v>
      </c>
    </row>
    <row r="918" spans="1:13" x14ac:dyDescent="0.25">
      <c r="A918">
        <v>917</v>
      </c>
      <c r="B918" t="s">
        <v>9</v>
      </c>
      <c r="C918">
        <v>1529085.26</v>
      </c>
      <c r="D918" t="s">
        <v>10</v>
      </c>
      <c r="E918" t="s">
        <v>11</v>
      </c>
      <c r="F918" t="s">
        <v>12</v>
      </c>
      <c r="G918" t="s">
        <v>13</v>
      </c>
      <c r="H918" t="s">
        <v>13</v>
      </c>
      <c r="I918">
        <v>28</v>
      </c>
      <c r="J918">
        <f t="shared" si="58"/>
        <v>1.0746589012851391</v>
      </c>
      <c r="K918">
        <f t="shared" si="59"/>
        <v>-0.98144480429463388</v>
      </c>
      <c r="L918" t="str">
        <f t="shared" si="60"/>
        <v>NO</v>
      </c>
      <c r="M918" t="str">
        <f t="shared" si="61"/>
        <v>NO</v>
      </c>
    </row>
    <row r="919" spans="1:13" x14ac:dyDescent="0.25">
      <c r="A919">
        <v>918</v>
      </c>
      <c r="B919" t="s">
        <v>9</v>
      </c>
      <c r="C919">
        <v>230212.72</v>
      </c>
      <c r="D919" t="s">
        <v>10</v>
      </c>
      <c r="E919" t="s">
        <v>16</v>
      </c>
      <c r="F919" t="s">
        <v>12</v>
      </c>
      <c r="G919" t="s">
        <v>13</v>
      </c>
      <c r="H919" t="s">
        <v>13</v>
      </c>
      <c r="I919">
        <v>20</v>
      </c>
      <c r="J919">
        <f t="shared" si="58"/>
        <v>-0.5269054232245598</v>
      </c>
      <c r="K919">
        <f t="shared" si="59"/>
        <v>-1.5460474449117341</v>
      </c>
      <c r="L919" t="str">
        <f t="shared" si="60"/>
        <v>NO</v>
      </c>
      <c r="M919" t="str">
        <f t="shared" si="61"/>
        <v>NO</v>
      </c>
    </row>
    <row r="920" spans="1:13" x14ac:dyDescent="0.25">
      <c r="A920">
        <v>919</v>
      </c>
      <c r="B920" t="s">
        <v>9</v>
      </c>
      <c r="C920">
        <v>620245</v>
      </c>
      <c r="D920" t="s">
        <v>18</v>
      </c>
      <c r="E920" t="s">
        <v>16</v>
      </c>
      <c r="F920" t="s">
        <v>12</v>
      </c>
      <c r="G920" t="s">
        <v>13</v>
      </c>
      <c r="H920" t="s">
        <v>12</v>
      </c>
      <c r="I920">
        <v>37</v>
      </c>
      <c r="J920">
        <f t="shared" si="58"/>
        <v>-4.5979261635850137E-2</v>
      </c>
      <c r="K920">
        <f t="shared" si="59"/>
        <v>-0.3462668336003964</v>
      </c>
      <c r="L920" t="str">
        <f t="shared" si="60"/>
        <v>NO</v>
      </c>
      <c r="M920" t="str">
        <f t="shared" si="61"/>
        <v>NO</v>
      </c>
    </row>
    <row r="921" spans="1:13" x14ac:dyDescent="0.25">
      <c r="A921">
        <v>920</v>
      </c>
      <c r="B921" t="s">
        <v>9</v>
      </c>
      <c r="C921">
        <v>353240</v>
      </c>
      <c r="D921" t="s">
        <v>10</v>
      </c>
      <c r="E921" t="s">
        <v>11</v>
      </c>
      <c r="F921" t="s">
        <v>12</v>
      </c>
      <c r="G921" t="s">
        <v>13</v>
      </c>
      <c r="H921" t="s">
        <v>13</v>
      </c>
      <c r="I921">
        <v>35</v>
      </c>
      <c r="J921">
        <f t="shared" si="58"/>
        <v>-0.3752076264650212</v>
      </c>
      <c r="K921">
        <f t="shared" si="59"/>
        <v>-0.48741749375467142</v>
      </c>
      <c r="L921" t="str">
        <f t="shared" si="60"/>
        <v>NO</v>
      </c>
      <c r="M921" t="str">
        <f t="shared" si="61"/>
        <v>NO</v>
      </c>
    </row>
    <row r="922" spans="1:13" x14ac:dyDescent="0.25">
      <c r="A922">
        <v>921</v>
      </c>
      <c r="B922" t="s">
        <v>9</v>
      </c>
      <c r="C922">
        <v>523001.59999999998</v>
      </c>
      <c r="D922" t="s">
        <v>10</v>
      </c>
      <c r="E922" t="s">
        <v>16</v>
      </c>
      <c r="F922" t="s">
        <v>12</v>
      </c>
      <c r="G922" t="s">
        <v>13</v>
      </c>
      <c r="H922" t="s">
        <v>13</v>
      </c>
      <c r="I922">
        <v>38</v>
      </c>
      <c r="J922">
        <f t="shared" si="58"/>
        <v>-0.16588445282114264</v>
      </c>
      <c r="K922">
        <f t="shared" si="59"/>
        <v>-0.27569150352325889</v>
      </c>
      <c r="L922" t="str">
        <f t="shared" si="60"/>
        <v>NO</v>
      </c>
      <c r="M922" t="str">
        <f t="shared" si="61"/>
        <v>NO</v>
      </c>
    </row>
    <row r="923" spans="1:13" x14ac:dyDescent="0.25">
      <c r="A923">
        <v>922</v>
      </c>
      <c r="B923" t="s">
        <v>9</v>
      </c>
      <c r="C923">
        <v>477172.1</v>
      </c>
      <c r="D923" t="s">
        <v>10</v>
      </c>
      <c r="E923" t="s">
        <v>16</v>
      </c>
      <c r="F923" t="s">
        <v>12</v>
      </c>
      <c r="G923" t="s">
        <v>13</v>
      </c>
      <c r="H923" t="s">
        <v>13</v>
      </c>
      <c r="I923">
        <v>20</v>
      </c>
      <c r="J923">
        <f t="shared" si="58"/>
        <v>-0.22239414869177612</v>
      </c>
      <c r="K923">
        <f t="shared" si="59"/>
        <v>-1.5460474449117341</v>
      </c>
      <c r="L923" t="str">
        <f t="shared" si="60"/>
        <v>NO</v>
      </c>
      <c r="M923" t="str">
        <f t="shared" si="61"/>
        <v>NO</v>
      </c>
    </row>
    <row r="924" spans="1:13" x14ac:dyDescent="0.25">
      <c r="A924">
        <v>923</v>
      </c>
      <c r="B924" t="s">
        <v>9</v>
      </c>
      <c r="C924">
        <v>297046</v>
      </c>
      <c r="D924" t="s">
        <v>18</v>
      </c>
      <c r="E924" t="s">
        <v>16</v>
      </c>
      <c r="F924" t="s">
        <v>12</v>
      </c>
      <c r="G924" t="s">
        <v>13</v>
      </c>
      <c r="H924" t="s">
        <v>13</v>
      </c>
      <c r="I924">
        <v>35</v>
      </c>
      <c r="J924">
        <f t="shared" si="58"/>
        <v>-0.44449718558642509</v>
      </c>
      <c r="K924">
        <f t="shared" si="59"/>
        <v>-0.48741749375467142</v>
      </c>
      <c r="L924" t="str">
        <f t="shared" si="60"/>
        <v>NO</v>
      </c>
      <c r="M924" t="str">
        <f t="shared" si="61"/>
        <v>NO</v>
      </c>
    </row>
    <row r="925" spans="1:13" x14ac:dyDescent="0.25">
      <c r="A925">
        <v>924</v>
      </c>
      <c r="B925" t="s">
        <v>9</v>
      </c>
      <c r="C925">
        <v>458557</v>
      </c>
      <c r="D925" t="s">
        <v>18</v>
      </c>
      <c r="E925" t="s">
        <v>16</v>
      </c>
      <c r="F925" t="s">
        <v>12</v>
      </c>
      <c r="G925" t="s">
        <v>12</v>
      </c>
      <c r="H925" t="s">
        <v>12</v>
      </c>
      <c r="I925">
        <v>41</v>
      </c>
      <c r="J925">
        <f t="shared" si="58"/>
        <v>-0.24534734782337103</v>
      </c>
      <c r="K925">
        <f t="shared" si="59"/>
        <v>-6.3965513291846368E-2</v>
      </c>
      <c r="L925" t="str">
        <f t="shared" si="60"/>
        <v>NO</v>
      </c>
      <c r="M925" t="str">
        <f t="shared" si="61"/>
        <v>NO</v>
      </c>
    </row>
    <row r="926" spans="1:13" x14ac:dyDescent="0.25">
      <c r="A926">
        <v>925</v>
      </c>
      <c r="B926" t="s">
        <v>9</v>
      </c>
      <c r="C926">
        <v>639148</v>
      </c>
      <c r="D926" t="s">
        <v>18</v>
      </c>
      <c r="E926" t="s">
        <v>16</v>
      </c>
      <c r="F926" t="s">
        <v>12</v>
      </c>
      <c r="G926" t="s">
        <v>13</v>
      </c>
      <c r="H926" t="s">
        <v>12</v>
      </c>
      <c r="I926">
        <v>50</v>
      </c>
      <c r="J926">
        <f t="shared" si="58"/>
        <v>-2.267106972796144E-2</v>
      </c>
      <c r="K926">
        <f t="shared" si="59"/>
        <v>0.57121245740239113</v>
      </c>
      <c r="L926" t="str">
        <f t="shared" si="60"/>
        <v>NO</v>
      </c>
      <c r="M926" t="str">
        <f t="shared" si="61"/>
        <v>NO</v>
      </c>
    </row>
    <row r="927" spans="1:13" x14ac:dyDescent="0.25">
      <c r="A927">
        <v>926</v>
      </c>
      <c r="B927" t="s">
        <v>15</v>
      </c>
      <c r="C927">
        <v>299647</v>
      </c>
      <c r="D927" t="s">
        <v>17</v>
      </c>
      <c r="E927" t="s">
        <v>16</v>
      </c>
      <c r="F927" t="s">
        <v>12</v>
      </c>
      <c r="G927" t="s">
        <v>13</v>
      </c>
      <c r="H927" t="s">
        <v>13</v>
      </c>
      <c r="I927">
        <v>68</v>
      </c>
      <c r="J927">
        <f t="shared" si="58"/>
        <v>-0.44129004348451434</v>
      </c>
      <c r="K927">
        <f t="shared" si="59"/>
        <v>1.8415683987908662</v>
      </c>
      <c r="L927" t="str">
        <f t="shared" si="60"/>
        <v>NO</v>
      </c>
      <c r="M927" t="str">
        <f t="shared" si="61"/>
        <v>NO</v>
      </c>
    </row>
    <row r="928" spans="1:13" x14ac:dyDescent="0.25">
      <c r="A928">
        <v>927</v>
      </c>
      <c r="B928" t="s">
        <v>15</v>
      </c>
      <c r="C928">
        <v>996543.9</v>
      </c>
      <c r="D928" t="s">
        <v>10</v>
      </c>
      <c r="E928" t="s">
        <v>11</v>
      </c>
      <c r="F928" t="s">
        <v>12</v>
      </c>
      <c r="G928" t="s">
        <v>13</v>
      </c>
      <c r="H928" t="s">
        <v>13</v>
      </c>
      <c r="I928">
        <v>54</v>
      </c>
      <c r="J928">
        <f t="shared" si="58"/>
        <v>0.41801306635057622</v>
      </c>
      <c r="K928">
        <f t="shared" si="59"/>
        <v>0.85351377771094117</v>
      </c>
      <c r="L928" t="str">
        <f t="shared" si="60"/>
        <v>NO</v>
      </c>
      <c r="M928" t="str">
        <f t="shared" si="61"/>
        <v>NO</v>
      </c>
    </row>
    <row r="929" spans="1:13" x14ac:dyDescent="0.25">
      <c r="A929">
        <v>928</v>
      </c>
      <c r="B929" t="s">
        <v>9</v>
      </c>
      <c r="C929">
        <v>355000</v>
      </c>
      <c r="D929" t="s">
        <v>10</v>
      </c>
      <c r="E929" t="s">
        <v>16</v>
      </c>
      <c r="F929" t="s">
        <v>12</v>
      </c>
      <c r="G929" t="s">
        <v>13</v>
      </c>
      <c r="H929" t="s">
        <v>13</v>
      </c>
      <c r="I929">
        <v>60</v>
      </c>
      <c r="J929">
        <f t="shared" si="58"/>
        <v>-0.3730374726398144</v>
      </c>
      <c r="K929">
        <f t="shared" si="59"/>
        <v>1.2769657581737661</v>
      </c>
      <c r="L929" t="str">
        <f t="shared" si="60"/>
        <v>NO</v>
      </c>
      <c r="M929" t="str">
        <f t="shared" si="61"/>
        <v>NO</v>
      </c>
    </row>
    <row r="930" spans="1:13" x14ac:dyDescent="0.25">
      <c r="A930">
        <v>929</v>
      </c>
      <c r="B930" t="s">
        <v>15</v>
      </c>
      <c r="C930">
        <v>319590</v>
      </c>
      <c r="D930" t="s">
        <v>10</v>
      </c>
      <c r="E930" t="s">
        <v>16</v>
      </c>
      <c r="F930" t="s">
        <v>12</v>
      </c>
      <c r="G930" t="s">
        <v>13</v>
      </c>
      <c r="H930" t="s">
        <v>13</v>
      </c>
      <c r="I930">
        <v>35</v>
      </c>
      <c r="J930">
        <f t="shared" si="58"/>
        <v>-0.41669948795263984</v>
      </c>
      <c r="K930">
        <f t="shared" si="59"/>
        <v>-0.48741749375467142</v>
      </c>
      <c r="L930" t="str">
        <f t="shared" si="60"/>
        <v>NO</v>
      </c>
      <c r="M930" t="str">
        <f t="shared" si="61"/>
        <v>NO</v>
      </c>
    </row>
    <row r="931" spans="1:13" x14ac:dyDescent="0.25">
      <c r="A931">
        <v>930</v>
      </c>
      <c r="B931" t="s">
        <v>15</v>
      </c>
      <c r="C931">
        <v>74000</v>
      </c>
      <c r="D931" t="s">
        <v>10</v>
      </c>
      <c r="E931" t="s">
        <v>16</v>
      </c>
      <c r="F931" t="s">
        <v>12</v>
      </c>
      <c r="G931" t="s">
        <v>13</v>
      </c>
      <c r="H931" t="s">
        <v>13</v>
      </c>
      <c r="I931">
        <v>34</v>
      </c>
      <c r="J931">
        <f t="shared" si="58"/>
        <v>-0.71952225950521798</v>
      </c>
      <c r="K931">
        <f t="shared" si="59"/>
        <v>-0.55799282383180893</v>
      </c>
      <c r="L931" t="str">
        <f t="shared" si="60"/>
        <v>NO</v>
      </c>
      <c r="M931" t="str">
        <f t="shared" si="61"/>
        <v>NO</v>
      </c>
    </row>
    <row r="932" spans="1:13" x14ac:dyDescent="0.25">
      <c r="A932">
        <v>931</v>
      </c>
      <c r="B932" t="s">
        <v>9</v>
      </c>
      <c r="C932">
        <v>442546.73</v>
      </c>
      <c r="D932" t="s">
        <v>10</v>
      </c>
      <c r="E932" t="s">
        <v>16</v>
      </c>
      <c r="F932" t="s">
        <v>12</v>
      </c>
      <c r="G932" t="s">
        <v>13</v>
      </c>
      <c r="H932" t="s">
        <v>13</v>
      </c>
      <c r="I932">
        <v>40</v>
      </c>
      <c r="J932">
        <f t="shared" si="58"/>
        <v>-0.26508868230240151</v>
      </c>
      <c r="K932">
        <f t="shared" si="59"/>
        <v>-0.13454084336898386</v>
      </c>
      <c r="L932" t="str">
        <f t="shared" si="60"/>
        <v>NO</v>
      </c>
      <c r="M932" t="str">
        <f t="shared" si="61"/>
        <v>NO</v>
      </c>
    </row>
    <row r="933" spans="1:13" x14ac:dyDescent="0.25">
      <c r="A933">
        <v>932</v>
      </c>
      <c r="B933" t="s">
        <v>9</v>
      </c>
      <c r="C933">
        <v>1249086</v>
      </c>
      <c r="D933" t="s">
        <v>14</v>
      </c>
      <c r="E933" t="s">
        <v>11</v>
      </c>
      <c r="F933" t="s">
        <v>12</v>
      </c>
      <c r="G933" t="s">
        <v>13</v>
      </c>
      <c r="H933" t="s">
        <v>13</v>
      </c>
      <c r="I933">
        <v>73</v>
      </c>
      <c r="J933">
        <f t="shared" si="58"/>
        <v>0.72940806881691578</v>
      </c>
      <c r="K933">
        <f t="shared" si="59"/>
        <v>2.1944450491765539</v>
      </c>
      <c r="L933" t="str">
        <f t="shared" si="60"/>
        <v>NO</v>
      </c>
      <c r="M933" t="str">
        <f t="shared" si="61"/>
        <v>SI</v>
      </c>
    </row>
    <row r="934" spans="1:13" x14ac:dyDescent="0.25">
      <c r="A934">
        <v>933</v>
      </c>
      <c r="B934" t="s">
        <v>9</v>
      </c>
      <c r="C934">
        <v>505000</v>
      </c>
      <c r="D934" t="s">
        <v>10</v>
      </c>
      <c r="E934" t="s">
        <v>16</v>
      </c>
      <c r="F934" t="s">
        <v>12</v>
      </c>
      <c r="G934" t="s">
        <v>13</v>
      </c>
      <c r="H934" t="s">
        <v>13</v>
      </c>
      <c r="I934">
        <v>21</v>
      </c>
      <c r="J934">
        <f t="shared" si="58"/>
        <v>-0.18808118071878049</v>
      </c>
      <c r="K934">
        <f t="shared" si="59"/>
        <v>-1.4754721148345964</v>
      </c>
      <c r="L934" t="str">
        <f t="shared" si="60"/>
        <v>NO</v>
      </c>
      <c r="M934" t="str">
        <f t="shared" si="61"/>
        <v>NO</v>
      </c>
    </row>
    <row r="935" spans="1:13" x14ac:dyDescent="0.25">
      <c r="A935">
        <v>934</v>
      </c>
      <c r="B935" t="s">
        <v>9</v>
      </c>
      <c r="C935">
        <v>2471797</v>
      </c>
      <c r="D935" t="s">
        <v>14</v>
      </c>
      <c r="E935" t="s">
        <v>11</v>
      </c>
      <c r="F935" t="s">
        <v>12</v>
      </c>
      <c r="G935" t="s">
        <v>13</v>
      </c>
      <c r="H935" t="s">
        <v>13</v>
      </c>
      <c r="I935">
        <v>78</v>
      </c>
      <c r="J935">
        <f t="shared" si="58"/>
        <v>2.2370620198239779</v>
      </c>
      <c r="K935">
        <f t="shared" si="59"/>
        <v>2.5473216995622412</v>
      </c>
      <c r="L935" t="str">
        <f t="shared" si="60"/>
        <v>SI</v>
      </c>
      <c r="M935" t="str">
        <f t="shared" si="61"/>
        <v>SI</v>
      </c>
    </row>
    <row r="936" spans="1:13" x14ac:dyDescent="0.25">
      <c r="A936">
        <v>935</v>
      </c>
      <c r="B936" t="s">
        <v>15</v>
      </c>
      <c r="C936">
        <v>146600</v>
      </c>
      <c r="D936" t="s">
        <v>10</v>
      </c>
      <c r="E936" t="s">
        <v>16</v>
      </c>
      <c r="F936" t="s">
        <v>12</v>
      </c>
      <c r="G936" t="s">
        <v>13</v>
      </c>
      <c r="H936" t="s">
        <v>13</v>
      </c>
      <c r="I936">
        <v>36</v>
      </c>
      <c r="J936">
        <f t="shared" si="58"/>
        <v>-0.6300034142154376</v>
      </c>
      <c r="K936">
        <f t="shared" si="59"/>
        <v>-0.41684216367753391</v>
      </c>
      <c r="L936" t="str">
        <f t="shared" si="60"/>
        <v>NO</v>
      </c>
      <c r="M936" t="str">
        <f t="shared" si="61"/>
        <v>NO</v>
      </c>
    </row>
    <row r="937" spans="1:13" x14ac:dyDescent="0.25">
      <c r="A937">
        <v>936</v>
      </c>
      <c r="B937" t="s">
        <v>15</v>
      </c>
      <c r="C937">
        <v>300932.62</v>
      </c>
      <c r="D937" t="s">
        <v>10</v>
      </c>
      <c r="E937" t="s">
        <v>16</v>
      </c>
      <c r="F937" t="s">
        <v>12</v>
      </c>
      <c r="G937" t="s">
        <v>13</v>
      </c>
      <c r="H937" t="s">
        <v>13</v>
      </c>
      <c r="I937">
        <v>52</v>
      </c>
      <c r="J937">
        <f t="shared" si="58"/>
        <v>-0.43970482009771755</v>
      </c>
      <c r="K937">
        <f t="shared" si="59"/>
        <v>0.71236311755666615</v>
      </c>
      <c r="L937" t="str">
        <f t="shared" si="60"/>
        <v>NO</v>
      </c>
      <c r="M937" t="str">
        <f t="shared" si="61"/>
        <v>NO</v>
      </c>
    </row>
    <row r="938" spans="1:13" x14ac:dyDescent="0.25">
      <c r="A938">
        <v>937</v>
      </c>
      <c r="B938" t="s">
        <v>9</v>
      </c>
      <c r="C938">
        <v>275000</v>
      </c>
      <c r="D938" t="s">
        <v>10</v>
      </c>
      <c r="E938" t="s">
        <v>16</v>
      </c>
      <c r="F938" t="s">
        <v>12</v>
      </c>
      <c r="G938" t="s">
        <v>13</v>
      </c>
      <c r="H938" t="s">
        <v>13</v>
      </c>
      <c r="I938">
        <v>42</v>
      </c>
      <c r="J938">
        <f t="shared" si="58"/>
        <v>-0.47168082833103253</v>
      </c>
      <c r="K938">
        <f t="shared" si="59"/>
        <v>6.6098167852911317E-3</v>
      </c>
      <c r="L938" t="str">
        <f t="shared" si="60"/>
        <v>NO</v>
      </c>
      <c r="M938" t="str">
        <f t="shared" si="61"/>
        <v>NO</v>
      </c>
    </row>
    <row r="939" spans="1:13" x14ac:dyDescent="0.25">
      <c r="A939">
        <v>938</v>
      </c>
      <c r="B939" t="s">
        <v>9</v>
      </c>
      <c r="C939">
        <v>515165</v>
      </c>
      <c r="D939" t="s">
        <v>10</v>
      </c>
      <c r="E939" t="s">
        <v>16</v>
      </c>
      <c r="F939" t="s">
        <v>12</v>
      </c>
      <c r="G939" t="s">
        <v>13</v>
      </c>
      <c r="H939" t="s">
        <v>13</v>
      </c>
      <c r="I939">
        <v>46</v>
      </c>
      <c r="J939">
        <f t="shared" si="58"/>
        <v>-0.17554730933626511</v>
      </c>
      <c r="K939">
        <f t="shared" si="59"/>
        <v>0.28891113709384114</v>
      </c>
      <c r="L939" t="str">
        <f t="shared" si="60"/>
        <v>NO</v>
      </c>
      <c r="M939" t="str">
        <f t="shared" si="61"/>
        <v>NO</v>
      </c>
    </row>
    <row r="940" spans="1:13" x14ac:dyDescent="0.25">
      <c r="A940">
        <v>939</v>
      </c>
      <c r="B940" t="s">
        <v>15</v>
      </c>
      <c r="C940">
        <v>297046</v>
      </c>
      <c r="D940" t="s">
        <v>17</v>
      </c>
      <c r="E940" t="s">
        <v>16</v>
      </c>
      <c r="F940" t="s">
        <v>12</v>
      </c>
      <c r="G940" t="s">
        <v>13</v>
      </c>
      <c r="H940" t="s">
        <v>13</v>
      </c>
      <c r="I940">
        <v>56</v>
      </c>
      <c r="J940">
        <f t="shared" si="58"/>
        <v>-0.44449718558642509</v>
      </c>
      <c r="K940">
        <f t="shared" si="59"/>
        <v>0.99466443786521619</v>
      </c>
      <c r="L940" t="str">
        <f t="shared" si="60"/>
        <v>NO</v>
      </c>
      <c r="M940" t="str">
        <f t="shared" si="61"/>
        <v>NO</v>
      </c>
    </row>
    <row r="941" spans="1:13" x14ac:dyDescent="0.25">
      <c r="A941">
        <v>940</v>
      </c>
      <c r="B941" t="s">
        <v>15</v>
      </c>
      <c r="C941">
        <v>1205262.5</v>
      </c>
      <c r="D941" t="s">
        <v>10</v>
      </c>
      <c r="E941" t="s">
        <v>11</v>
      </c>
      <c r="F941" t="s">
        <v>12</v>
      </c>
      <c r="G941" t="s">
        <v>13</v>
      </c>
      <c r="H941" t="s">
        <v>13</v>
      </c>
      <c r="I941">
        <v>31</v>
      </c>
      <c r="J941">
        <f t="shared" si="58"/>
        <v>0.67537185509023956</v>
      </c>
      <c r="K941">
        <f t="shared" si="59"/>
        <v>-0.7697188140632214</v>
      </c>
      <c r="L941" t="str">
        <f t="shared" si="60"/>
        <v>NO</v>
      </c>
      <c r="M941" t="str">
        <f t="shared" si="61"/>
        <v>NO</v>
      </c>
    </row>
    <row r="942" spans="1:13" x14ac:dyDescent="0.25">
      <c r="A942">
        <v>941</v>
      </c>
      <c r="B942" t="s">
        <v>9</v>
      </c>
      <c r="C942">
        <v>1578046.6</v>
      </c>
      <c r="D942" t="s">
        <v>10</v>
      </c>
      <c r="E942" t="s">
        <v>16</v>
      </c>
      <c r="F942" t="s">
        <v>12</v>
      </c>
      <c r="G942" t="s">
        <v>13</v>
      </c>
      <c r="H942" t="s">
        <v>13</v>
      </c>
      <c r="I942">
        <v>35</v>
      </c>
      <c r="J942">
        <f t="shared" si="58"/>
        <v>1.1350302872443725</v>
      </c>
      <c r="K942">
        <f t="shared" si="59"/>
        <v>-0.48741749375467142</v>
      </c>
      <c r="L942" t="str">
        <f t="shared" si="60"/>
        <v>NO</v>
      </c>
      <c r="M942" t="str">
        <f t="shared" si="61"/>
        <v>NO</v>
      </c>
    </row>
    <row r="943" spans="1:13" x14ac:dyDescent="0.25">
      <c r="A943">
        <v>942</v>
      </c>
      <c r="B943" t="s">
        <v>15</v>
      </c>
      <c r="C943">
        <v>271673.09000000003</v>
      </c>
      <c r="D943" t="s">
        <v>10</v>
      </c>
      <c r="E943" t="s">
        <v>16</v>
      </c>
      <c r="F943" t="s">
        <v>12</v>
      </c>
      <c r="G943" t="s">
        <v>13</v>
      </c>
      <c r="H943" t="s">
        <v>13</v>
      </c>
      <c r="I943">
        <v>24</v>
      </c>
      <c r="J943">
        <f t="shared" si="58"/>
        <v>-0.47578304791206588</v>
      </c>
      <c r="K943">
        <f t="shared" si="59"/>
        <v>-1.263746124603184</v>
      </c>
      <c r="L943" t="str">
        <f t="shared" si="60"/>
        <v>NO</v>
      </c>
      <c r="M943" t="str">
        <f t="shared" si="61"/>
        <v>NO</v>
      </c>
    </row>
    <row r="944" spans="1:13" x14ac:dyDescent="0.25">
      <c r="A944">
        <v>943</v>
      </c>
      <c r="B944" t="s">
        <v>9</v>
      </c>
      <c r="C944">
        <v>297050</v>
      </c>
      <c r="D944" t="s">
        <v>17</v>
      </c>
      <c r="E944" t="s">
        <v>16</v>
      </c>
      <c r="F944" t="s">
        <v>12</v>
      </c>
      <c r="G944" t="s">
        <v>13</v>
      </c>
      <c r="H944" t="s">
        <v>13</v>
      </c>
      <c r="I944">
        <v>46</v>
      </c>
      <c r="J944">
        <f t="shared" si="58"/>
        <v>-0.44449225341864051</v>
      </c>
      <c r="K944">
        <f t="shared" si="59"/>
        <v>0.28891113709384114</v>
      </c>
      <c r="L944" t="str">
        <f t="shared" si="60"/>
        <v>NO</v>
      </c>
      <c r="M944" t="str">
        <f t="shared" si="61"/>
        <v>NO</v>
      </c>
    </row>
    <row r="945" spans="1:13" x14ac:dyDescent="0.25">
      <c r="A945">
        <v>944</v>
      </c>
      <c r="B945" t="s">
        <v>15</v>
      </c>
      <c r="C945">
        <v>691550</v>
      </c>
      <c r="D945" t="s">
        <v>10</v>
      </c>
      <c r="E945" t="s">
        <v>16</v>
      </c>
      <c r="F945" t="s">
        <v>12</v>
      </c>
      <c r="G945" t="s">
        <v>13</v>
      </c>
      <c r="H945" t="s">
        <v>12</v>
      </c>
      <c r="I945">
        <v>43</v>
      </c>
      <c r="J945">
        <f t="shared" si="58"/>
        <v>4.1942794333678687E-2</v>
      </c>
      <c r="K945">
        <f t="shared" si="59"/>
        <v>7.7185146862428639E-2</v>
      </c>
      <c r="L945" t="str">
        <f t="shared" si="60"/>
        <v>NO</v>
      </c>
      <c r="M945" t="str">
        <f t="shared" si="61"/>
        <v>NO</v>
      </c>
    </row>
    <row r="946" spans="1:13" x14ac:dyDescent="0.25">
      <c r="A946">
        <v>945</v>
      </c>
      <c r="B946" t="s">
        <v>15</v>
      </c>
      <c r="C946">
        <v>322474</v>
      </c>
      <c r="D946" t="s">
        <v>17</v>
      </c>
      <c r="E946" t="s">
        <v>16</v>
      </c>
      <c r="F946" t="s">
        <v>12</v>
      </c>
      <c r="G946" t="s">
        <v>13</v>
      </c>
      <c r="H946" t="s">
        <v>13</v>
      </c>
      <c r="I946">
        <v>28</v>
      </c>
      <c r="J946">
        <f t="shared" si="58"/>
        <v>-0.41314339497997143</v>
      </c>
      <c r="K946">
        <f t="shared" si="59"/>
        <v>-0.98144480429463388</v>
      </c>
      <c r="L946" t="str">
        <f t="shared" si="60"/>
        <v>NO</v>
      </c>
      <c r="M946" t="str">
        <f t="shared" si="61"/>
        <v>NO</v>
      </c>
    </row>
    <row r="947" spans="1:13" x14ac:dyDescent="0.25">
      <c r="A947">
        <v>946</v>
      </c>
      <c r="B947" t="s">
        <v>9</v>
      </c>
      <c r="C947">
        <v>540083</v>
      </c>
      <c r="D947" t="s">
        <v>18</v>
      </c>
      <c r="E947" t="s">
        <v>16</v>
      </c>
      <c r="F947" t="s">
        <v>12</v>
      </c>
      <c r="G947" t="s">
        <v>13</v>
      </c>
      <c r="H947" t="s">
        <v>12</v>
      </c>
      <c r="I947">
        <v>60</v>
      </c>
      <c r="J947">
        <f t="shared" si="58"/>
        <v>-0.14482237012234295</v>
      </c>
      <c r="K947">
        <f t="shared" si="59"/>
        <v>1.2769657581737661</v>
      </c>
      <c r="L947" t="str">
        <f t="shared" si="60"/>
        <v>NO</v>
      </c>
      <c r="M947" t="str">
        <f t="shared" si="61"/>
        <v>NO</v>
      </c>
    </row>
    <row r="948" spans="1:13" x14ac:dyDescent="0.25">
      <c r="A948">
        <v>947</v>
      </c>
      <c r="B948" t="s">
        <v>15</v>
      </c>
      <c r="C948">
        <v>291108</v>
      </c>
      <c r="D948" t="s">
        <v>10</v>
      </c>
      <c r="E948" t="s">
        <v>16</v>
      </c>
      <c r="F948" t="s">
        <v>12</v>
      </c>
      <c r="G948" t="s">
        <v>12</v>
      </c>
      <c r="H948" t="s">
        <v>13</v>
      </c>
      <c r="I948">
        <v>40</v>
      </c>
      <c r="J948">
        <f t="shared" si="58"/>
        <v>-0.45181898866260573</v>
      </c>
      <c r="K948">
        <f t="shared" si="59"/>
        <v>-0.13454084336898386</v>
      </c>
      <c r="L948" t="str">
        <f t="shared" si="60"/>
        <v>NO</v>
      </c>
      <c r="M948" t="str">
        <f t="shared" si="61"/>
        <v>NO</v>
      </c>
    </row>
    <row r="949" spans="1:13" x14ac:dyDescent="0.25">
      <c r="A949">
        <v>948</v>
      </c>
      <c r="B949" t="s">
        <v>15</v>
      </c>
      <c r="C949">
        <v>557449.5</v>
      </c>
      <c r="D949" t="s">
        <v>10</v>
      </c>
      <c r="E949" t="s">
        <v>11</v>
      </c>
      <c r="F949" t="s">
        <v>12</v>
      </c>
      <c r="G949" t="s">
        <v>13</v>
      </c>
      <c r="H949" t="s">
        <v>13</v>
      </c>
      <c r="I949">
        <v>36</v>
      </c>
      <c r="J949">
        <f t="shared" si="58"/>
        <v>-0.12340874716469871</v>
      </c>
      <c r="K949">
        <f t="shared" si="59"/>
        <v>-0.41684216367753391</v>
      </c>
      <c r="L949" t="str">
        <f t="shared" si="60"/>
        <v>NO</v>
      </c>
      <c r="M949" t="str">
        <f t="shared" si="61"/>
        <v>NO</v>
      </c>
    </row>
    <row r="950" spans="1:13" x14ac:dyDescent="0.25">
      <c r="A950">
        <v>949</v>
      </c>
      <c r="B950" t="s">
        <v>9</v>
      </c>
      <c r="C950">
        <v>682612</v>
      </c>
      <c r="D950" t="s">
        <v>10</v>
      </c>
      <c r="E950" t="s">
        <v>16</v>
      </c>
      <c r="F950" t="s">
        <v>12</v>
      </c>
      <c r="G950" t="s">
        <v>13</v>
      </c>
      <c r="H950" t="s">
        <v>13</v>
      </c>
      <c r="I950">
        <v>31</v>
      </c>
      <c r="J950">
        <f t="shared" si="58"/>
        <v>3.0921865419077349E-2</v>
      </c>
      <c r="K950">
        <f t="shared" si="59"/>
        <v>-0.7697188140632214</v>
      </c>
      <c r="L950" t="str">
        <f t="shared" si="60"/>
        <v>NO</v>
      </c>
      <c r="M950" t="str">
        <f t="shared" si="61"/>
        <v>NO</v>
      </c>
    </row>
    <row r="951" spans="1:13" x14ac:dyDescent="0.25">
      <c r="A951">
        <v>950</v>
      </c>
      <c r="B951" t="s">
        <v>15</v>
      </c>
      <c r="C951">
        <v>359550</v>
      </c>
      <c r="D951" t="s">
        <v>10</v>
      </c>
      <c r="E951" t="s">
        <v>16</v>
      </c>
      <c r="F951" t="s">
        <v>12</v>
      </c>
      <c r="G951" t="s">
        <v>13</v>
      </c>
      <c r="H951" t="s">
        <v>13</v>
      </c>
      <c r="I951">
        <v>54</v>
      </c>
      <c r="J951">
        <f t="shared" si="58"/>
        <v>-0.3674271317848764</v>
      </c>
      <c r="K951">
        <f t="shared" si="59"/>
        <v>0.85351377771094117</v>
      </c>
      <c r="L951" t="str">
        <f t="shared" si="60"/>
        <v>NO</v>
      </c>
      <c r="M951" t="str">
        <f t="shared" si="61"/>
        <v>NO</v>
      </c>
    </row>
    <row r="952" spans="1:13" x14ac:dyDescent="0.25">
      <c r="A952">
        <v>951</v>
      </c>
      <c r="B952" t="s">
        <v>15</v>
      </c>
      <c r="C952">
        <v>444886.15</v>
      </c>
      <c r="D952" t="s">
        <v>10</v>
      </c>
      <c r="E952" t="s">
        <v>16</v>
      </c>
      <c r="F952" t="s">
        <v>12</v>
      </c>
      <c r="G952" t="s">
        <v>13</v>
      </c>
      <c r="H952" t="s">
        <v>13</v>
      </c>
      <c r="I952">
        <v>43</v>
      </c>
      <c r="J952">
        <f t="shared" si="58"/>
        <v>-0.26220407931276213</v>
      </c>
      <c r="K952">
        <f t="shared" si="59"/>
        <v>7.7185146862428639E-2</v>
      </c>
      <c r="L952" t="str">
        <f t="shared" si="60"/>
        <v>NO</v>
      </c>
      <c r="M952" t="str">
        <f t="shared" si="61"/>
        <v>NO</v>
      </c>
    </row>
    <row r="953" spans="1:13" x14ac:dyDescent="0.25">
      <c r="A953">
        <v>952</v>
      </c>
      <c r="B953" t="s">
        <v>9</v>
      </c>
      <c r="C953">
        <v>1027375.02</v>
      </c>
      <c r="D953" t="s">
        <v>14</v>
      </c>
      <c r="E953" t="s">
        <v>11</v>
      </c>
      <c r="F953" t="s">
        <v>12</v>
      </c>
      <c r="G953" t="s">
        <v>13</v>
      </c>
      <c r="H953" t="s">
        <v>13</v>
      </c>
      <c r="I953">
        <v>65</v>
      </c>
      <c r="J953">
        <f t="shared" si="58"/>
        <v>0.45602913055705907</v>
      </c>
      <c r="K953">
        <f t="shared" si="59"/>
        <v>1.6298424085594538</v>
      </c>
      <c r="L953" t="str">
        <f t="shared" si="60"/>
        <v>NO</v>
      </c>
      <c r="M953" t="str">
        <f t="shared" si="61"/>
        <v>NO</v>
      </c>
    </row>
    <row r="954" spans="1:13" x14ac:dyDescent="0.25">
      <c r="A954">
        <v>953</v>
      </c>
      <c r="B954" t="s">
        <v>9</v>
      </c>
      <c r="C954">
        <v>297046</v>
      </c>
      <c r="D954" t="s">
        <v>17</v>
      </c>
      <c r="E954" t="s">
        <v>16</v>
      </c>
      <c r="F954" t="s">
        <v>12</v>
      </c>
      <c r="G954" t="s">
        <v>13</v>
      </c>
      <c r="H954" t="s">
        <v>13</v>
      </c>
      <c r="I954">
        <v>24</v>
      </c>
      <c r="J954">
        <f t="shared" si="58"/>
        <v>-0.44449718558642509</v>
      </c>
      <c r="K954">
        <f t="shared" si="59"/>
        <v>-1.263746124603184</v>
      </c>
      <c r="L954" t="str">
        <f t="shared" si="60"/>
        <v>NO</v>
      </c>
      <c r="M954" t="str">
        <f t="shared" si="61"/>
        <v>NO</v>
      </c>
    </row>
    <row r="955" spans="1:13" x14ac:dyDescent="0.25">
      <c r="A955">
        <v>954</v>
      </c>
      <c r="B955" t="s">
        <v>9</v>
      </c>
      <c r="C955">
        <v>266831.25</v>
      </c>
      <c r="D955" t="s">
        <v>10</v>
      </c>
      <c r="E955" t="s">
        <v>16</v>
      </c>
      <c r="F955" t="s">
        <v>12</v>
      </c>
      <c r="G955" t="s">
        <v>13</v>
      </c>
      <c r="H955" t="s">
        <v>13</v>
      </c>
      <c r="I955">
        <v>21</v>
      </c>
      <c r="J955">
        <f t="shared" si="58"/>
        <v>-0.48175323972856549</v>
      </c>
      <c r="K955">
        <f t="shared" si="59"/>
        <v>-1.4754721148345964</v>
      </c>
      <c r="L955" t="str">
        <f t="shared" si="60"/>
        <v>NO</v>
      </c>
      <c r="M955" t="str">
        <f t="shared" si="61"/>
        <v>NO</v>
      </c>
    </row>
    <row r="956" spans="1:13" x14ac:dyDescent="0.25">
      <c r="A956">
        <v>955</v>
      </c>
      <c r="B956" t="s">
        <v>9</v>
      </c>
      <c r="C956">
        <v>943684.2</v>
      </c>
      <c r="D956" t="s">
        <v>10</v>
      </c>
      <c r="E956" t="s">
        <v>11</v>
      </c>
      <c r="F956" t="s">
        <v>12</v>
      </c>
      <c r="G956" t="s">
        <v>13</v>
      </c>
      <c r="H956" t="s">
        <v>13</v>
      </c>
      <c r="I956">
        <v>39</v>
      </c>
      <c r="J956">
        <f t="shared" si="58"/>
        <v>0.35283483899018764</v>
      </c>
      <c r="K956">
        <f t="shared" si="59"/>
        <v>-0.20511617344612137</v>
      </c>
      <c r="L956" t="str">
        <f t="shared" si="60"/>
        <v>NO</v>
      </c>
      <c r="M956" t="str">
        <f t="shared" si="61"/>
        <v>NO</v>
      </c>
    </row>
    <row r="957" spans="1:13" x14ac:dyDescent="0.25">
      <c r="A957">
        <v>956</v>
      </c>
      <c r="B957" t="s">
        <v>9</v>
      </c>
      <c r="C957">
        <v>814208</v>
      </c>
      <c r="D957" t="s">
        <v>18</v>
      </c>
      <c r="E957" t="s">
        <v>16</v>
      </c>
      <c r="F957" t="s">
        <v>12</v>
      </c>
      <c r="G957" t="s">
        <v>13</v>
      </c>
      <c r="H957" t="s">
        <v>13</v>
      </c>
      <c r="I957">
        <v>49</v>
      </c>
      <c r="J957">
        <f t="shared" si="58"/>
        <v>0.19318525336334655</v>
      </c>
      <c r="K957">
        <f t="shared" si="59"/>
        <v>0.50063712732525367</v>
      </c>
      <c r="L957" t="str">
        <f t="shared" si="60"/>
        <v>NO</v>
      </c>
      <c r="M957" t="str">
        <f t="shared" si="61"/>
        <v>NO</v>
      </c>
    </row>
    <row r="958" spans="1:13" x14ac:dyDescent="0.25">
      <c r="A958">
        <v>957</v>
      </c>
      <c r="B958" t="s">
        <v>9</v>
      </c>
      <c r="C958">
        <v>298155</v>
      </c>
      <c r="D958" t="s">
        <v>18</v>
      </c>
      <c r="E958" t="s">
        <v>16</v>
      </c>
      <c r="F958" t="s">
        <v>12</v>
      </c>
      <c r="G958" t="s">
        <v>13</v>
      </c>
      <c r="H958" t="s">
        <v>13</v>
      </c>
      <c r="I958">
        <v>63</v>
      </c>
      <c r="J958">
        <f t="shared" si="58"/>
        <v>-0.44312974206815559</v>
      </c>
      <c r="K958">
        <f t="shared" si="59"/>
        <v>1.4886917484051787</v>
      </c>
      <c r="L958" t="str">
        <f t="shared" si="60"/>
        <v>NO</v>
      </c>
      <c r="M958" t="str">
        <f t="shared" si="61"/>
        <v>NO</v>
      </c>
    </row>
    <row r="959" spans="1:13" x14ac:dyDescent="0.25">
      <c r="A959">
        <v>958</v>
      </c>
      <c r="B959" t="s">
        <v>15</v>
      </c>
      <c r="C959">
        <v>1102583.95</v>
      </c>
      <c r="D959" t="s">
        <v>10</v>
      </c>
      <c r="E959" t="s">
        <v>16</v>
      </c>
      <c r="F959" t="s">
        <v>12</v>
      </c>
      <c r="G959" t="s">
        <v>13</v>
      </c>
      <c r="H959" t="s">
        <v>13</v>
      </c>
      <c r="I959">
        <v>36</v>
      </c>
      <c r="J959">
        <f t="shared" si="58"/>
        <v>0.548764895971383</v>
      </c>
      <c r="K959">
        <f t="shared" si="59"/>
        <v>-0.41684216367753391</v>
      </c>
      <c r="L959" t="str">
        <f t="shared" si="60"/>
        <v>NO</v>
      </c>
      <c r="M959" t="str">
        <f t="shared" si="61"/>
        <v>NO</v>
      </c>
    </row>
    <row r="960" spans="1:13" x14ac:dyDescent="0.25">
      <c r="A960">
        <v>959</v>
      </c>
      <c r="B960" t="s">
        <v>9</v>
      </c>
      <c r="C960">
        <v>326749</v>
      </c>
      <c r="D960" t="s">
        <v>17</v>
      </c>
      <c r="E960" t="s">
        <v>16</v>
      </c>
      <c r="F960" t="s">
        <v>12</v>
      </c>
      <c r="G960" t="s">
        <v>13</v>
      </c>
      <c r="H960" t="s">
        <v>13</v>
      </c>
      <c r="I960">
        <v>47</v>
      </c>
      <c r="J960">
        <f t="shared" si="58"/>
        <v>-0.40787214066022193</v>
      </c>
      <c r="K960">
        <f t="shared" si="59"/>
        <v>0.35948646717097865</v>
      </c>
      <c r="L960" t="str">
        <f t="shared" si="60"/>
        <v>NO</v>
      </c>
      <c r="M960" t="str">
        <f t="shared" si="61"/>
        <v>NO</v>
      </c>
    </row>
    <row r="961" spans="1:13" x14ac:dyDescent="0.25">
      <c r="A961">
        <v>960</v>
      </c>
      <c r="B961" t="s">
        <v>9</v>
      </c>
      <c r="C961">
        <v>419576</v>
      </c>
      <c r="D961" t="s">
        <v>18</v>
      </c>
      <c r="E961" t="s">
        <v>16</v>
      </c>
      <c r="F961" t="s">
        <v>12</v>
      </c>
      <c r="G961" t="s">
        <v>13</v>
      </c>
      <c r="H961" t="s">
        <v>13</v>
      </c>
      <c r="I961">
        <v>59</v>
      </c>
      <c r="J961">
        <f t="shared" si="58"/>
        <v>-0.29341255592586318</v>
      </c>
      <c r="K961">
        <f t="shared" si="59"/>
        <v>1.2063904280966287</v>
      </c>
      <c r="L961" t="str">
        <f t="shared" si="60"/>
        <v>NO</v>
      </c>
      <c r="M961" t="str">
        <f t="shared" si="61"/>
        <v>NO</v>
      </c>
    </row>
    <row r="962" spans="1:13" x14ac:dyDescent="0.25">
      <c r="A962">
        <v>961</v>
      </c>
      <c r="B962" t="s">
        <v>15</v>
      </c>
      <c r="C962">
        <v>1828056.75</v>
      </c>
      <c r="D962" t="s">
        <v>10</v>
      </c>
      <c r="E962" t="s">
        <v>16</v>
      </c>
      <c r="F962" t="s">
        <v>12</v>
      </c>
      <c r="G962" t="s">
        <v>13</v>
      </c>
      <c r="H962" t="s">
        <v>13</v>
      </c>
      <c r="I962">
        <v>40</v>
      </c>
      <c r="J962">
        <f t="shared" ref="J962:J1025" si="62">(C962-$Q$13)/$Q$14</f>
        <v>1.4433032891551822</v>
      </c>
      <c r="K962">
        <f t="shared" si="59"/>
        <v>-0.13454084336898386</v>
      </c>
      <c r="L962" t="str">
        <f t="shared" si="60"/>
        <v>NO</v>
      </c>
      <c r="M962" t="str">
        <f t="shared" si="61"/>
        <v>NO</v>
      </c>
    </row>
    <row r="963" spans="1:13" x14ac:dyDescent="0.25">
      <c r="A963">
        <v>962</v>
      </c>
      <c r="B963" t="s">
        <v>9</v>
      </c>
      <c r="C963">
        <v>1335784.1399999999</v>
      </c>
      <c r="D963" t="s">
        <v>10</v>
      </c>
      <c r="E963" t="s">
        <v>16</v>
      </c>
      <c r="F963" t="s">
        <v>12</v>
      </c>
      <c r="G963" t="s">
        <v>13</v>
      </c>
      <c r="H963" t="s">
        <v>13</v>
      </c>
      <c r="I963">
        <v>36</v>
      </c>
      <c r="J963">
        <f t="shared" si="62"/>
        <v>0.83631051208925344</v>
      </c>
      <c r="K963">
        <f t="shared" ref="K963:K1026" si="63">(I963-$R$13)/$R$14</f>
        <v>-0.41684216367753391</v>
      </c>
      <c r="L963" t="str">
        <f t="shared" ref="L963:L1026" si="64">IF(ABS(J963)&gt; 1.96, "SI", "NO")</f>
        <v>NO</v>
      </c>
      <c r="M963" t="str">
        <f t="shared" ref="M963:M1026" si="65">IF(ABS(K963)&gt; 1.96, "SI", "NO")</f>
        <v>NO</v>
      </c>
    </row>
    <row r="964" spans="1:13" x14ac:dyDescent="0.25">
      <c r="A964">
        <v>963</v>
      </c>
      <c r="B964" t="s">
        <v>9</v>
      </c>
      <c r="C964">
        <v>302470</v>
      </c>
      <c r="D964" t="s">
        <v>17</v>
      </c>
      <c r="E964" t="s">
        <v>16</v>
      </c>
      <c r="F964" t="s">
        <v>12</v>
      </c>
      <c r="G964" t="s">
        <v>13</v>
      </c>
      <c r="H964" t="s">
        <v>13</v>
      </c>
      <c r="I964">
        <v>43</v>
      </c>
      <c r="J964">
        <f t="shared" si="62"/>
        <v>-0.43780916607056047</v>
      </c>
      <c r="K964">
        <f t="shared" si="63"/>
        <v>7.7185146862428639E-2</v>
      </c>
      <c r="L964" t="str">
        <f t="shared" si="64"/>
        <v>NO</v>
      </c>
      <c r="M964" t="str">
        <f t="shared" si="65"/>
        <v>NO</v>
      </c>
    </row>
    <row r="965" spans="1:13" x14ac:dyDescent="0.25">
      <c r="A965">
        <v>964</v>
      </c>
      <c r="B965" t="s">
        <v>15</v>
      </c>
      <c r="C965">
        <v>538365</v>
      </c>
      <c r="D965" t="s">
        <v>14</v>
      </c>
      <c r="E965" t="s">
        <v>11</v>
      </c>
      <c r="F965" t="s">
        <v>12</v>
      </c>
      <c r="G965" t="s">
        <v>13</v>
      </c>
      <c r="H965" t="s">
        <v>13</v>
      </c>
      <c r="I965">
        <v>71</v>
      </c>
      <c r="J965">
        <f t="shared" si="62"/>
        <v>-0.14694073618581185</v>
      </c>
      <c r="K965">
        <f t="shared" si="63"/>
        <v>2.0532943890222786</v>
      </c>
      <c r="L965" t="str">
        <f t="shared" si="64"/>
        <v>NO</v>
      </c>
      <c r="M965" t="str">
        <f t="shared" si="65"/>
        <v>SI</v>
      </c>
    </row>
    <row r="966" spans="1:13" x14ac:dyDescent="0.25">
      <c r="A966">
        <v>965</v>
      </c>
      <c r="B966" t="s">
        <v>15</v>
      </c>
      <c r="C966">
        <v>383420.24</v>
      </c>
      <c r="D966" t="s">
        <v>10</v>
      </c>
      <c r="E966" t="s">
        <v>16</v>
      </c>
      <c r="F966" t="s">
        <v>12</v>
      </c>
      <c r="G966" t="s">
        <v>13</v>
      </c>
      <c r="H966" t="s">
        <v>13</v>
      </c>
      <c r="I966">
        <v>23</v>
      </c>
      <c r="J966">
        <f t="shared" si="62"/>
        <v>-0.33799412460044215</v>
      </c>
      <c r="K966">
        <f t="shared" si="63"/>
        <v>-1.3343214546803215</v>
      </c>
      <c r="L966" t="str">
        <f t="shared" si="64"/>
        <v>NO</v>
      </c>
      <c r="M966" t="str">
        <f t="shared" si="65"/>
        <v>NO</v>
      </c>
    </row>
    <row r="967" spans="1:13" x14ac:dyDescent="0.25">
      <c r="A967">
        <v>966</v>
      </c>
      <c r="B967" t="s">
        <v>15</v>
      </c>
      <c r="C967">
        <v>2385230</v>
      </c>
      <c r="D967" t="s">
        <v>10</v>
      </c>
      <c r="E967" t="s">
        <v>16</v>
      </c>
      <c r="F967" t="s">
        <v>12</v>
      </c>
      <c r="G967" t="s">
        <v>13</v>
      </c>
      <c r="H967" t="s">
        <v>13</v>
      </c>
      <c r="I967">
        <v>61</v>
      </c>
      <c r="J967">
        <f t="shared" si="62"/>
        <v>2.1303212776724569</v>
      </c>
      <c r="K967">
        <f t="shared" si="63"/>
        <v>1.3475410882509038</v>
      </c>
      <c r="L967" t="str">
        <f t="shared" si="64"/>
        <v>SI</v>
      </c>
      <c r="M967" t="str">
        <f t="shared" si="65"/>
        <v>NO</v>
      </c>
    </row>
    <row r="968" spans="1:13" x14ac:dyDescent="0.25">
      <c r="A968">
        <v>967</v>
      </c>
      <c r="B968" t="s">
        <v>15</v>
      </c>
      <c r="C968">
        <v>300018</v>
      </c>
      <c r="D968" t="s">
        <v>17</v>
      </c>
      <c r="E968" t="s">
        <v>16</v>
      </c>
      <c r="F968" t="s">
        <v>12</v>
      </c>
      <c r="G968" t="s">
        <v>13</v>
      </c>
      <c r="H968" t="s">
        <v>13</v>
      </c>
      <c r="I968">
        <v>47</v>
      </c>
      <c r="J968">
        <f t="shared" si="62"/>
        <v>-0.44083258492249633</v>
      </c>
      <c r="K968">
        <f t="shared" si="63"/>
        <v>0.35948646717097865</v>
      </c>
      <c r="L968" t="str">
        <f t="shared" si="64"/>
        <v>NO</v>
      </c>
      <c r="M968" t="str">
        <f t="shared" si="65"/>
        <v>NO</v>
      </c>
    </row>
    <row r="969" spans="1:13" x14ac:dyDescent="0.25">
      <c r="A969">
        <v>968</v>
      </c>
      <c r="B969" t="s">
        <v>15</v>
      </c>
      <c r="C969">
        <v>309100.09999999998</v>
      </c>
      <c r="D969" t="s">
        <v>10</v>
      </c>
      <c r="E969" t="s">
        <v>16</v>
      </c>
      <c r="F969" t="s">
        <v>12</v>
      </c>
      <c r="G969" t="s">
        <v>13</v>
      </c>
      <c r="H969" t="s">
        <v>13</v>
      </c>
      <c r="I969">
        <v>20</v>
      </c>
      <c r="J969">
        <f t="shared" si="62"/>
        <v>-0.42963397466345621</v>
      </c>
      <c r="K969">
        <f t="shared" si="63"/>
        <v>-1.5460474449117341</v>
      </c>
      <c r="L969" t="str">
        <f t="shared" si="64"/>
        <v>NO</v>
      </c>
      <c r="M969" t="str">
        <f t="shared" si="65"/>
        <v>NO</v>
      </c>
    </row>
    <row r="970" spans="1:13" x14ac:dyDescent="0.25">
      <c r="A970">
        <v>969</v>
      </c>
      <c r="B970" t="s">
        <v>9</v>
      </c>
      <c r="C970">
        <v>300000</v>
      </c>
      <c r="D970" t="s">
        <v>10</v>
      </c>
      <c r="E970" t="s">
        <v>16</v>
      </c>
      <c r="F970" t="s">
        <v>12</v>
      </c>
      <c r="G970" t="s">
        <v>13</v>
      </c>
      <c r="H970" t="s">
        <v>13</v>
      </c>
      <c r="I970">
        <v>60</v>
      </c>
      <c r="J970">
        <f t="shared" si="62"/>
        <v>-0.44085477967752684</v>
      </c>
      <c r="K970">
        <f t="shared" si="63"/>
        <v>1.2769657581737661</v>
      </c>
      <c r="L970" t="str">
        <f t="shared" si="64"/>
        <v>NO</v>
      </c>
      <c r="M970" t="str">
        <f t="shared" si="65"/>
        <v>NO</v>
      </c>
    </row>
    <row r="971" spans="1:13" x14ac:dyDescent="0.25">
      <c r="A971">
        <v>970</v>
      </c>
      <c r="B971" t="s">
        <v>9</v>
      </c>
      <c r="C971">
        <v>420000</v>
      </c>
      <c r="D971" t="s">
        <v>10</v>
      </c>
      <c r="E971" t="s">
        <v>16</v>
      </c>
      <c r="F971" t="s">
        <v>12</v>
      </c>
      <c r="G971" t="s">
        <v>13</v>
      </c>
      <c r="H971" t="s">
        <v>13</v>
      </c>
      <c r="I971">
        <v>25</v>
      </c>
      <c r="J971">
        <f t="shared" si="62"/>
        <v>-0.29288974614069974</v>
      </c>
      <c r="K971">
        <f t="shared" si="63"/>
        <v>-1.1931707945260464</v>
      </c>
      <c r="L971" t="str">
        <f t="shared" si="64"/>
        <v>NO</v>
      </c>
      <c r="M971" t="str">
        <f t="shared" si="65"/>
        <v>NO</v>
      </c>
    </row>
    <row r="972" spans="1:13" x14ac:dyDescent="0.25">
      <c r="A972">
        <v>971</v>
      </c>
      <c r="B972" t="s">
        <v>9</v>
      </c>
      <c r="C972">
        <v>1326988.8</v>
      </c>
      <c r="D972" t="s">
        <v>10</v>
      </c>
      <c r="E972" t="s">
        <v>11</v>
      </c>
      <c r="F972" t="s">
        <v>12</v>
      </c>
      <c r="G972" t="s">
        <v>13</v>
      </c>
      <c r="H972" t="s">
        <v>13</v>
      </c>
      <c r="I972">
        <v>38</v>
      </c>
      <c r="J972">
        <f t="shared" si="62"/>
        <v>0.82546548893868865</v>
      </c>
      <c r="K972">
        <f t="shared" si="63"/>
        <v>-0.27569150352325889</v>
      </c>
      <c r="L972" t="str">
        <f t="shared" si="64"/>
        <v>NO</v>
      </c>
      <c r="M972" t="str">
        <f t="shared" si="65"/>
        <v>NO</v>
      </c>
    </row>
    <row r="973" spans="1:13" x14ac:dyDescent="0.25">
      <c r="A973">
        <v>972</v>
      </c>
      <c r="B973" t="s">
        <v>9</v>
      </c>
      <c r="C973">
        <v>405798</v>
      </c>
      <c r="D973" t="s">
        <v>18</v>
      </c>
      <c r="E973" t="s">
        <v>16</v>
      </c>
      <c r="F973" t="s">
        <v>12</v>
      </c>
      <c r="G973" t="s">
        <v>13</v>
      </c>
      <c r="H973" t="s">
        <v>12</v>
      </c>
      <c r="I973">
        <v>60</v>
      </c>
      <c r="J973">
        <f t="shared" si="62"/>
        <v>-0.31040140785978321</v>
      </c>
      <c r="K973">
        <f t="shared" si="63"/>
        <v>1.2769657581737661</v>
      </c>
      <c r="L973" t="str">
        <f t="shared" si="64"/>
        <v>NO</v>
      </c>
      <c r="M973" t="str">
        <f t="shared" si="65"/>
        <v>NO</v>
      </c>
    </row>
    <row r="974" spans="1:13" x14ac:dyDescent="0.25">
      <c r="A974">
        <v>973</v>
      </c>
      <c r="B974" t="s">
        <v>15</v>
      </c>
      <c r="C974">
        <v>299647</v>
      </c>
      <c r="D974" t="s">
        <v>17</v>
      </c>
      <c r="E974" t="s">
        <v>16</v>
      </c>
      <c r="F974" t="s">
        <v>12</v>
      </c>
      <c r="G974" t="s">
        <v>13</v>
      </c>
      <c r="H974" t="s">
        <v>13</v>
      </c>
      <c r="I974">
        <v>40</v>
      </c>
      <c r="J974">
        <f t="shared" si="62"/>
        <v>-0.44129004348451434</v>
      </c>
      <c r="K974">
        <f t="shared" si="63"/>
        <v>-0.13454084336898386</v>
      </c>
      <c r="L974" t="str">
        <f t="shared" si="64"/>
        <v>NO</v>
      </c>
      <c r="M974" t="str">
        <f t="shared" si="65"/>
        <v>NO</v>
      </c>
    </row>
    <row r="975" spans="1:13" x14ac:dyDescent="0.25">
      <c r="A975">
        <v>974</v>
      </c>
      <c r="B975" t="s">
        <v>15</v>
      </c>
      <c r="C975">
        <v>837414</v>
      </c>
      <c r="D975" t="s">
        <v>18</v>
      </c>
      <c r="E975" t="s">
        <v>16</v>
      </c>
      <c r="F975" t="s">
        <v>12</v>
      </c>
      <c r="G975" t="s">
        <v>13</v>
      </c>
      <c r="H975" t="s">
        <v>13</v>
      </c>
      <c r="I975">
        <v>65</v>
      </c>
      <c r="J975">
        <f t="shared" si="62"/>
        <v>0.22179922476547664</v>
      </c>
      <c r="K975">
        <f t="shared" si="63"/>
        <v>1.6298424085594538</v>
      </c>
      <c r="L975" t="str">
        <f t="shared" si="64"/>
        <v>NO</v>
      </c>
      <c r="M975" t="str">
        <f t="shared" si="65"/>
        <v>NO</v>
      </c>
    </row>
    <row r="976" spans="1:13" x14ac:dyDescent="0.25">
      <c r="A976">
        <v>975</v>
      </c>
      <c r="B976" t="s">
        <v>9</v>
      </c>
      <c r="C976">
        <v>329119.93</v>
      </c>
      <c r="D976" t="s">
        <v>10</v>
      </c>
      <c r="E976" t="s">
        <v>16</v>
      </c>
      <c r="F976" t="s">
        <v>12</v>
      </c>
      <c r="G976" t="s">
        <v>13</v>
      </c>
      <c r="H976" t="s">
        <v>13</v>
      </c>
      <c r="I976">
        <v>28</v>
      </c>
      <c r="J976">
        <f t="shared" si="62"/>
        <v>-0.40494868451885968</v>
      </c>
      <c r="K976">
        <f t="shared" si="63"/>
        <v>-0.98144480429463388</v>
      </c>
      <c r="L976" t="str">
        <f t="shared" si="64"/>
        <v>NO</v>
      </c>
      <c r="M976" t="str">
        <f t="shared" si="65"/>
        <v>NO</v>
      </c>
    </row>
    <row r="977" spans="1:13" x14ac:dyDescent="0.25">
      <c r="A977">
        <v>976</v>
      </c>
      <c r="B977" t="s">
        <v>9</v>
      </c>
      <c r="C977">
        <v>966467.2</v>
      </c>
      <c r="D977" t="s">
        <v>10</v>
      </c>
      <c r="E977" t="s">
        <v>16</v>
      </c>
      <c r="F977" t="s">
        <v>12</v>
      </c>
      <c r="G977" t="s">
        <v>12</v>
      </c>
      <c r="H977" t="s">
        <v>13</v>
      </c>
      <c r="I977">
        <v>29</v>
      </c>
      <c r="J977">
        <f t="shared" si="62"/>
        <v>0.38092723364910042</v>
      </c>
      <c r="K977">
        <f t="shared" si="63"/>
        <v>-0.91086947421749642</v>
      </c>
      <c r="L977" t="str">
        <f t="shared" si="64"/>
        <v>NO</v>
      </c>
      <c r="M977" t="str">
        <f t="shared" si="65"/>
        <v>NO</v>
      </c>
    </row>
    <row r="978" spans="1:13" x14ac:dyDescent="0.25">
      <c r="A978">
        <v>977</v>
      </c>
      <c r="B978" t="s">
        <v>15</v>
      </c>
      <c r="C978">
        <v>424747.4</v>
      </c>
      <c r="D978" t="s">
        <v>10</v>
      </c>
      <c r="E978" t="s">
        <v>16</v>
      </c>
      <c r="F978" t="s">
        <v>12</v>
      </c>
      <c r="G978" t="s">
        <v>13</v>
      </c>
      <c r="H978" t="s">
        <v>13</v>
      </c>
      <c r="I978">
        <v>49</v>
      </c>
      <c r="J978">
        <f t="shared" si="62"/>
        <v>-0.2870360028055936</v>
      </c>
      <c r="K978">
        <f t="shared" si="63"/>
        <v>0.50063712732525367</v>
      </c>
      <c r="L978" t="str">
        <f t="shared" si="64"/>
        <v>NO</v>
      </c>
      <c r="M978" t="str">
        <f t="shared" si="65"/>
        <v>NO</v>
      </c>
    </row>
    <row r="979" spans="1:13" x14ac:dyDescent="0.25">
      <c r="A979">
        <v>978</v>
      </c>
      <c r="B979" t="s">
        <v>15</v>
      </c>
      <c r="C979">
        <v>951165</v>
      </c>
      <c r="D979" t="s">
        <v>14</v>
      </c>
      <c r="E979" t="s">
        <v>11</v>
      </c>
      <c r="F979" t="s">
        <v>12</v>
      </c>
      <c r="G979" t="s">
        <v>13</v>
      </c>
      <c r="H979" t="s">
        <v>13</v>
      </c>
      <c r="I979">
        <v>69</v>
      </c>
      <c r="J979">
        <f t="shared" si="62"/>
        <v>0.36205897918087349</v>
      </c>
      <c r="K979">
        <f t="shared" si="63"/>
        <v>1.9121437288680037</v>
      </c>
      <c r="L979" t="str">
        <f t="shared" si="64"/>
        <v>NO</v>
      </c>
      <c r="M979" t="str">
        <f t="shared" si="65"/>
        <v>NO</v>
      </c>
    </row>
    <row r="980" spans="1:13" x14ac:dyDescent="0.25">
      <c r="A980">
        <v>979</v>
      </c>
      <c r="B980" t="s">
        <v>9</v>
      </c>
      <c r="C980">
        <v>480560.24</v>
      </c>
      <c r="D980" t="s">
        <v>10</v>
      </c>
      <c r="E980" t="s">
        <v>16</v>
      </c>
      <c r="F980" t="s">
        <v>12</v>
      </c>
      <c r="G980" t="s">
        <v>13</v>
      </c>
      <c r="H980" t="s">
        <v>13</v>
      </c>
      <c r="I980">
        <v>25</v>
      </c>
      <c r="J980">
        <f t="shared" si="62"/>
        <v>-0.21821642995238055</v>
      </c>
      <c r="K980">
        <f t="shared" si="63"/>
        <v>-1.1931707945260464</v>
      </c>
      <c r="L980" t="str">
        <f t="shared" si="64"/>
        <v>NO</v>
      </c>
      <c r="M980" t="str">
        <f t="shared" si="65"/>
        <v>NO</v>
      </c>
    </row>
    <row r="981" spans="1:13" x14ac:dyDescent="0.25">
      <c r="A981">
        <v>980</v>
      </c>
      <c r="B981" t="s">
        <v>15</v>
      </c>
      <c r="C981">
        <v>1713724</v>
      </c>
      <c r="D981" t="s">
        <v>14</v>
      </c>
      <c r="E981" t="s">
        <v>11</v>
      </c>
      <c r="F981" t="s">
        <v>12</v>
      </c>
      <c r="G981" t="s">
        <v>13</v>
      </c>
      <c r="H981" t="s">
        <v>13</v>
      </c>
      <c r="I981">
        <v>63</v>
      </c>
      <c r="J981">
        <f t="shared" si="62"/>
        <v>1.3023262125876183</v>
      </c>
      <c r="K981">
        <f t="shared" si="63"/>
        <v>1.4886917484051787</v>
      </c>
      <c r="L981" t="str">
        <f t="shared" si="64"/>
        <v>NO</v>
      </c>
      <c r="M981" t="str">
        <f t="shared" si="65"/>
        <v>NO</v>
      </c>
    </row>
    <row r="982" spans="1:13" x14ac:dyDescent="0.25">
      <c r="A982">
        <v>981</v>
      </c>
      <c r="B982" t="s">
        <v>9</v>
      </c>
      <c r="C982">
        <v>848691.7</v>
      </c>
      <c r="D982" t="s">
        <v>10</v>
      </c>
      <c r="E982" t="s">
        <v>16</v>
      </c>
      <c r="F982" t="s">
        <v>12</v>
      </c>
      <c r="G982" t="s">
        <v>13</v>
      </c>
      <c r="H982" t="s">
        <v>13</v>
      </c>
      <c r="I982">
        <v>49</v>
      </c>
      <c r="J982">
        <f t="shared" si="62"/>
        <v>0.23570510192146221</v>
      </c>
      <c r="K982">
        <f t="shared" si="63"/>
        <v>0.50063712732525367</v>
      </c>
      <c r="L982" t="str">
        <f t="shared" si="64"/>
        <v>NO</v>
      </c>
      <c r="M982" t="str">
        <f t="shared" si="65"/>
        <v>NO</v>
      </c>
    </row>
    <row r="983" spans="1:13" x14ac:dyDescent="0.25">
      <c r="A983">
        <v>982</v>
      </c>
      <c r="B983" t="s">
        <v>15</v>
      </c>
      <c r="C983">
        <v>297046</v>
      </c>
      <c r="D983" t="s">
        <v>17</v>
      </c>
      <c r="E983" t="s">
        <v>16</v>
      </c>
      <c r="F983" t="s">
        <v>12</v>
      </c>
      <c r="G983" t="s">
        <v>12</v>
      </c>
      <c r="H983" t="s">
        <v>13</v>
      </c>
      <c r="I983">
        <v>51</v>
      </c>
      <c r="J983">
        <f t="shared" si="62"/>
        <v>-0.44449718558642509</v>
      </c>
      <c r="K983">
        <f t="shared" si="63"/>
        <v>0.64178778747952869</v>
      </c>
      <c r="L983" t="str">
        <f t="shared" si="64"/>
        <v>NO</v>
      </c>
      <c r="M983" t="str">
        <f t="shared" si="65"/>
        <v>NO</v>
      </c>
    </row>
    <row r="984" spans="1:13" x14ac:dyDescent="0.25">
      <c r="A984">
        <v>983</v>
      </c>
      <c r="B984" t="s">
        <v>9</v>
      </c>
      <c r="C984">
        <v>278030.99</v>
      </c>
      <c r="D984" t="s">
        <v>19</v>
      </c>
      <c r="E984" t="s">
        <v>16</v>
      </c>
      <c r="F984" t="s">
        <v>12</v>
      </c>
      <c r="G984" t="s">
        <v>13</v>
      </c>
      <c r="H984" t="s">
        <v>13</v>
      </c>
      <c r="I984">
        <v>30</v>
      </c>
      <c r="J984">
        <f t="shared" si="62"/>
        <v>-0.46794349052270096</v>
      </c>
      <c r="K984">
        <f t="shared" si="63"/>
        <v>-0.84029414414035897</v>
      </c>
      <c r="L984" t="str">
        <f t="shared" si="64"/>
        <v>NO</v>
      </c>
      <c r="M984" t="str">
        <f t="shared" si="65"/>
        <v>NO</v>
      </c>
    </row>
    <row r="985" spans="1:13" x14ac:dyDescent="0.25">
      <c r="A985">
        <v>984</v>
      </c>
      <c r="B985" t="s">
        <v>15</v>
      </c>
      <c r="C985">
        <v>297045</v>
      </c>
      <c r="D985" t="s">
        <v>17</v>
      </c>
      <c r="E985" t="s">
        <v>16</v>
      </c>
      <c r="F985" t="s">
        <v>12</v>
      </c>
      <c r="G985" t="s">
        <v>13</v>
      </c>
      <c r="H985" t="s">
        <v>13</v>
      </c>
      <c r="I985">
        <v>59</v>
      </c>
      <c r="J985">
        <f t="shared" si="62"/>
        <v>-0.44449841862837125</v>
      </c>
      <c r="K985">
        <f t="shared" si="63"/>
        <v>1.2063904280966287</v>
      </c>
      <c r="L985" t="str">
        <f t="shared" si="64"/>
        <v>NO</v>
      </c>
      <c r="M985" t="str">
        <f t="shared" si="65"/>
        <v>NO</v>
      </c>
    </row>
    <row r="986" spans="1:13" x14ac:dyDescent="0.25">
      <c r="A986">
        <v>985</v>
      </c>
      <c r="B986" t="s">
        <v>15</v>
      </c>
      <c r="C986">
        <v>297973.5</v>
      </c>
      <c r="D986" t="s">
        <v>10</v>
      </c>
      <c r="E986" t="s">
        <v>11</v>
      </c>
      <c r="F986" t="s">
        <v>12</v>
      </c>
      <c r="G986" t="s">
        <v>13</v>
      </c>
      <c r="H986" t="s">
        <v>12</v>
      </c>
      <c r="I986">
        <v>42</v>
      </c>
      <c r="J986">
        <f t="shared" si="62"/>
        <v>-0.44335353918138004</v>
      </c>
      <c r="K986">
        <f t="shared" si="63"/>
        <v>6.6098167852911317E-3</v>
      </c>
      <c r="L986" t="str">
        <f t="shared" si="64"/>
        <v>NO</v>
      </c>
      <c r="M986" t="str">
        <f t="shared" si="65"/>
        <v>NO</v>
      </c>
    </row>
    <row r="987" spans="1:13" x14ac:dyDescent="0.25">
      <c r="A987">
        <v>986</v>
      </c>
      <c r="B987" t="s">
        <v>15</v>
      </c>
      <c r="C987">
        <v>1079349.94</v>
      </c>
      <c r="D987" t="s">
        <v>10</v>
      </c>
      <c r="E987" t="s">
        <v>16</v>
      </c>
      <c r="F987" t="s">
        <v>12</v>
      </c>
      <c r="G987" t="s">
        <v>13</v>
      </c>
      <c r="H987" t="s">
        <v>13</v>
      </c>
      <c r="I987">
        <v>37</v>
      </c>
      <c r="J987">
        <f t="shared" si="62"/>
        <v>0.5201163870643416</v>
      </c>
      <c r="K987">
        <f t="shared" si="63"/>
        <v>-0.3462668336003964</v>
      </c>
      <c r="L987" t="str">
        <f t="shared" si="64"/>
        <v>NO</v>
      </c>
      <c r="M987" t="str">
        <f t="shared" si="65"/>
        <v>NO</v>
      </c>
    </row>
    <row r="988" spans="1:13" x14ac:dyDescent="0.25">
      <c r="A988">
        <v>987</v>
      </c>
      <c r="B988" t="s">
        <v>9</v>
      </c>
      <c r="C988">
        <v>326749</v>
      </c>
      <c r="D988" t="s">
        <v>17</v>
      </c>
      <c r="E988" t="s">
        <v>16</v>
      </c>
      <c r="F988" t="s">
        <v>12</v>
      </c>
      <c r="G988" t="s">
        <v>13</v>
      </c>
      <c r="H988" t="s">
        <v>13</v>
      </c>
      <c r="I988">
        <v>56</v>
      </c>
      <c r="J988">
        <f t="shared" si="62"/>
        <v>-0.40787214066022193</v>
      </c>
      <c r="K988">
        <f t="shared" si="63"/>
        <v>0.99466443786521619</v>
      </c>
      <c r="L988" t="str">
        <f t="shared" si="64"/>
        <v>NO</v>
      </c>
      <c r="M988" t="str">
        <f t="shared" si="65"/>
        <v>NO</v>
      </c>
    </row>
    <row r="989" spans="1:13" x14ac:dyDescent="0.25">
      <c r="A989">
        <v>988</v>
      </c>
      <c r="B989" t="s">
        <v>9</v>
      </c>
      <c r="C989">
        <v>377926.85</v>
      </c>
      <c r="D989" t="s">
        <v>10</v>
      </c>
      <c r="E989" t="s">
        <v>16</v>
      </c>
      <c r="F989" t="s">
        <v>12</v>
      </c>
      <c r="G989" t="s">
        <v>13</v>
      </c>
      <c r="H989" t="s">
        <v>13</v>
      </c>
      <c r="I989">
        <v>22</v>
      </c>
      <c r="J989">
        <f t="shared" si="62"/>
        <v>-0.34476770489694941</v>
      </c>
      <c r="K989">
        <f t="shared" si="63"/>
        <v>-1.4048967847574589</v>
      </c>
      <c r="L989" t="str">
        <f t="shared" si="64"/>
        <v>NO</v>
      </c>
      <c r="M989" t="str">
        <f t="shared" si="65"/>
        <v>NO</v>
      </c>
    </row>
    <row r="990" spans="1:13" x14ac:dyDescent="0.25">
      <c r="A990">
        <v>989</v>
      </c>
      <c r="B990" t="s">
        <v>9</v>
      </c>
      <c r="C990">
        <v>324047</v>
      </c>
      <c r="D990" t="s">
        <v>18</v>
      </c>
      <c r="E990" t="s">
        <v>16</v>
      </c>
      <c r="F990" t="s">
        <v>12</v>
      </c>
      <c r="G990" t="s">
        <v>12</v>
      </c>
      <c r="H990" t="s">
        <v>12</v>
      </c>
      <c r="I990">
        <v>48</v>
      </c>
      <c r="J990">
        <f t="shared" si="62"/>
        <v>-0.41120381999869282</v>
      </c>
      <c r="K990">
        <f t="shared" si="63"/>
        <v>0.43006179724811616</v>
      </c>
      <c r="L990" t="str">
        <f t="shared" si="64"/>
        <v>NO</v>
      </c>
      <c r="M990" t="str">
        <f t="shared" si="65"/>
        <v>NO</v>
      </c>
    </row>
    <row r="991" spans="1:13" x14ac:dyDescent="0.25">
      <c r="A991">
        <v>990</v>
      </c>
      <c r="B991" t="s">
        <v>15</v>
      </c>
      <c r="C991">
        <v>374301</v>
      </c>
      <c r="D991" t="s">
        <v>18</v>
      </c>
      <c r="E991" t="s">
        <v>16</v>
      </c>
      <c r="F991" t="s">
        <v>12</v>
      </c>
      <c r="G991" t="s">
        <v>13</v>
      </c>
      <c r="H991" t="s">
        <v>13</v>
      </c>
      <c r="I991">
        <v>33</v>
      </c>
      <c r="J991">
        <f t="shared" si="62"/>
        <v>-0.34923853003736194</v>
      </c>
      <c r="K991">
        <f t="shared" si="63"/>
        <v>-0.62856815390894638</v>
      </c>
      <c r="L991" t="str">
        <f t="shared" si="64"/>
        <v>NO</v>
      </c>
      <c r="M991" t="str">
        <f t="shared" si="65"/>
        <v>NO</v>
      </c>
    </row>
    <row r="992" spans="1:13" x14ac:dyDescent="0.25">
      <c r="A992">
        <v>991</v>
      </c>
      <c r="B992" t="s">
        <v>15</v>
      </c>
      <c r="C992">
        <v>297973.8</v>
      </c>
      <c r="D992" t="s">
        <v>10</v>
      </c>
      <c r="E992" t="s">
        <v>11</v>
      </c>
      <c r="F992" t="s">
        <v>12</v>
      </c>
      <c r="G992" t="s">
        <v>13</v>
      </c>
      <c r="H992" t="s">
        <v>13</v>
      </c>
      <c r="I992">
        <v>60</v>
      </c>
      <c r="J992">
        <f t="shared" si="62"/>
        <v>-0.4433531692687962</v>
      </c>
      <c r="K992">
        <f t="shared" si="63"/>
        <v>1.2769657581737661</v>
      </c>
      <c r="L992" t="str">
        <f t="shared" si="64"/>
        <v>NO</v>
      </c>
      <c r="M992" t="str">
        <f t="shared" si="65"/>
        <v>NO</v>
      </c>
    </row>
    <row r="993" spans="1:13" x14ac:dyDescent="0.25">
      <c r="A993">
        <v>992</v>
      </c>
      <c r="B993" t="s">
        <v>15</v>
      </c>
      <c r="C993">
        <v>355060</v>
      </c>
      <c r="D993" t="s">
        <v>10</v>
      </c>
      <c r="E993" t="s">
        <v>16</v>
      </c>
      <c r="F993" t="s">
        <v>12</v>
      </c>
      <c r="G993" t="s">
        <v>12</v>
      </c>
      <c r="H993" t="s">
        <v>13</v>
      </c>
      <c r="I993">
        <v>56</v>
      </c>
      <c r="J993">
        <f t="shared" si="62"/>
        <v>-0.37296349012304603</v>
      </c>
      <c r="K993">
        <f t="shared" si="63"/>
        <v>0.99466443786521619</v>
      </c>
      <c r="L993" t="str">
        <f t="shared" si="64"/>
        <v>NO</v>
      </c>
      <c r="M993" t="str">
        <f t="shared" si="65"/>
        <v>NO</v>
      </c>
    </row>
    <row r="994" spans="1:13" x14ac:dyDescent="0.25">
      <c r="A994">
        <v>993</v>
      </c>
      <c r="B994" t="s">
        <v>15</v>
      </c>
      <c r="C994">
        <v>297046</v>
      </c>
      <c r="D994" t="s">
        <v>17</v>
      </c>
      <c r="E994" t="s">
        <v>16</v>
      </c>
      <c r="F994" t="s">
        <v>12</v>
      </c>
      <c r="G994" t="s">
        <v>13</v>
      </c>
      <c r="H994" t="s">
        <v>13</v>
      </c>
      <c r="I994">
        <v>19</v>
      </c>
      <c r="J994">
        <f t="shared" si="62"/>
        <v>-0.44449718558642509</v>
      </c>
      <c r="K994">
        <f t="shared" si="63"/>
        <v>-1.6166227749888715</v>
      </c>
      <c r="L994" t="str">
        <f t="shared" si="64"/>
        <v>NO</v>
      </c>
      <c r="M994" t="str">
        <f t="shared" si="65"/>
        <v>NO</v>
      </c>
    </row>
    <row r="995" spans="1:13" x14ac:dyDescent="0.25">
      <c r="A995">
        <v>994</v>
      </c>
      <c r="B995" t="s">
        <v>9</v>
      </c>
      <c r="C995">
        <v>342028</v>
      </c>
      <c r="D995" t="s">
        <v>10</v>
      </c>
      <c r="E995" t="s">
        <v>16</v>
      </c>
      <c r="F995" t="s">
        <v>12</v>
      </c>
      <c r="G995" t="s">
        <v>13</v>
      </c>
      <c r="H995" t="s">
        <v>13</v>
      </c>
      <c r="I995">
        <v>35</v>
      </c>
      <c r="J995">
        <f t="shared" si="62"/>
        <v>-0.38903249276514545</v>
      </c>
      <c r="K995">
        <f t="shared" si="63"/>
        <v>-0.48741749375467142</v>
      </c>
      <c r="L995" t="str">
        <f t="shared" si="64"/>
        <v>NO</v>
      </c>
      <c r="M995" t="str">
        <f t="shared" si="65"/>
        <v>NO</v>
      </c>
    </row>
    <row r="996" spans="1:13" x14ac:dyDescent="0.25">
      <c r="A996">
        <v>995</v>
      </c>
      <c r="B996" t="s">
        <v>9</v>
      </c>
      <c r="C996">
        <v>343836</v>
      </c>
      <c r="D996" t="s">
        <v>18</v>
      </c>
      <c r="E996" t="s">
        <v>16</v>
      </c>
      <c r="F996" t="s">
        <v>12</v>
      </c>
      <c r="G996" t="s">
        <v>12</v>
      </c>
      <c r="H996" t="s">
        <v>12</v>
      </c>
      <c r="I996">
        <v>40</v>
      </c>
      <c r="J996">
        <f t="shared" si="62"/>
        <v>-0.3868031529265239</v>
      </c>
      <c r="K996">
        <f t="shared" si="63"/>
        <v>-0.13454084336898386</v>
      </c>
      <c r="L996" t="str">
        <f t="shared" si="64"/>
        <v>NO</v>
      </c>
      <c r="M996" t="str">
        <f t="shared" si="65"/>
        <v>NO</v>
      </c>
    </row>
    <row r="997" spans="1:13" x14ac:dyDescent="0.25">
      <c r="A997">
        <v>996</v>
      </c>
      <c r="B997" t="s">
        <v>9</v>
      </c>
      <c r="C997">
        <v>430591.65</v>
      </c>
      <c r="D997" t="s">
        <v>10</v>
      </c>
      <c r="E997" t="s">
        <v>16</v>
      </c>
      <c r="F997" t="s">
        <v>12</v>
      </c>
      <c r="G997" t="s">
        <v>13</v>
      </c>
      <c r="H997" t="s">
        <v>13</v>
      </c>
      <c r="I997">
        <v>23</v>
      </c>
      <c r="J997">
        <f t="shared" si="62"/>
        <v>-0.27982979741186359</v>
      </c>
      <c r="K997">
        <f t="shared" si="63"/>
        <v>-1.3343214546803215</v>
      </c>
      <c r="L997" t="str">
        <f t="shared" si="64"/>
        <v>NO</v>
      </c>
      <c r="M997" t="str">
        <f t="shared" si="65"/>
        <v>NO</v>
      </c>
    </row>
    <row r="998" spans="1:13" x14ac:dyDescent="0.25">
      <c r="A998">
        <v>997</v>
      </c>
      <c r="B998" t="s">
        <v>9</v>
      </c>
      <c r="C998">
        <v>979079.94</v>
      </c>
      <c r="D998" t="s">
        <v>10</v>
      </c>
      <c r="E998" t="s">
        <v>11</v>
      </c>
      <c r="F998" t="s">
        <v>12</v>
      </c>
      <c r="G998" t="s">
        <v>13</v>
      </c>
      <c r="H998" t="s">
        <v>13</v>
      </c>
      <c r="I998">
        <v>48</v>
      </c>
      <c r="J998">
        <f t="shared" si="62"/>
        <v>0.39647927112486109</v>
      </c>
      <c r="K998">
        <f t="shared" si="63"/>
        <v>0.43006179724811616</v>
      </c>
      <c r="L998" t="str">
        <f t="shared" si="64"/>
        <v>NO</v>
      </c>
      <c r="M998" t="str">
        <f t="shared" si="65"/>
        <v>NO</v>
      </c>
    </row>
    <row r="999" spans="1:13" x14ac:dyDescent="0.25">
      <c r="A999">
        <v>998</v>
      </c>
      <c r="B999" t="s">
        <v>15</v>
      </c>
      <c r="C999">
        <v>428662.7</v>
      </c>
      <c r="D999" t="s">
        <v>10</v>
      </c>
      <c r="E999" t="s">
        <v>16</v>
      </c>
      <c r="F999" t="s">
        <v>12</v>
      </c>
      <c r="G999" t="s">
        <v>12</v>
      </c>
      <c r="H999" t="s">
        <v>13</v>
      </c>
      <c r="I999">
        <v>45</v>
      </c>
      <c r="J999">
        <f t="shared" si="62"/>
        <v>-0.28220827367387075</v>
      </c>
      <c r="K999">
        <f t="shared" si="63"/>
        <v>0.21833580701670366</v>
      </c>
      <c r="L999" t="str">
        <f t="shared" si="64"/>
        <v>NO</v>
      </c>
      <c r="M999" t="str">
        <f t="shared" si="65"/>
        <v>NO</v>
      </c>
    </row>
    <row r="1000" spans="1:13" x14ac:dyDescent="0.25">
      <c r="A1000">
        <v>999</v>
      </c>
      <c r="B1000" t="s">
        <v>9</v>
      </c>
      <c r="C1000">
        <v>278030</v>
      </c>
      <c r="D1000" t="s">
        <v>19</v>
      </c>
      <c r="E1000" t="s">
        <v>16</v>
      </c>
      <c r="F1000" t="s">
        <v>12</v>
      </c>
      <c r="G1000" t="s">
        <v>13</v>
      </c>
      <c r="H1000" t="s">
        <v>13</v>
      </c>
      <c r="I1000">
        <v>62</v>
      </c>
      <c r="J1000">
        <f t="shared" si="62"/>
        <v>-0.46794471123422759</v>
      </c>
      <c r="K1000">
        <f t="shared" si="63"/>
        <v>1.4181164183280413</v>
      </c>
      <c r="L1000" t="str">
        <f t="shared" si="64"/>
        <v>NO</v>
      </c>
      <c r="M1000" t="str">
        <f t="shared" si="65"/>
        <v>NO</v>
      </c>
    </row>
    <row r="1001" spans="1:13" x14ac:dyDescent="0.25">
      <c r="A1001">
        <v>1000</v>
      </c>
      <c r="B1001" t="s">
        <v>9</v>
      </c>
      <c r="C1001">
        <v>324741.92</v>
      </c>
      <c r="D1001" t="s">
        <v>10</v>
      </c>
      <c r="E1001" t="s">
        <v>16</v>
      </c>
      <c r="F1001" t="s">
        <v>12</v>
      </c>
      <c r="G1001" t="s">
        <v>12</v>
      </c>
      <c r="H1001" t="s">
        <v>13</v>
      </c>
      <c r="I1001">
        <v>47</v>
      </c>
      <c r="J1001">
        <f t="shared" si="62"/>
        <v>-0.41034695448948111</v>
      </c>
      <c r="K1001">
        <f t="shared" si="63"/>
        <v>0.35948646717097865</v>
      </c>
      <c r="L1001" t="str">
        <f t="shared" si="64"/>
        <v>NO</v>
      </c>
      <c r="M1001" t="str">
        <f t="shared" si="65"/>
        <v>NO</v>
      </c>
    </row>
    <row r="1002" spans="1:13" x14ac:dyDescent="0.25">
      <c r="A1002">
        <v>1001</v>
      </c>
      <c r="B1002" t="s">
        <v>9</v>
      </c>
      <c r="C1002">
        <v>390128.11</v>
      </c>
      <c r="D1002" t="s">
        <v>10</v>
      </c>
      <c r="E1002" t="s">
        <v>16</v>
      </c>
      <c r="F1002" t="s">
        <v>12</v>
      </c>
      <c r="G1002" t="s">
        <v>13</v>
      </c>
      <c r="H1002" t="s">
        <v>13</v>
      </c>
      <c r="I1002">
        <v>30</v>
      </c>
      <c r="J1002">
        <f t="shared" si="62"/>
        <v>-0.32972303952118648</v>
      </c>
      <c r="K1002">
        <f t="shared" si="63"/>
        <v>-0.84029414414035897</v>
      </c>
      <c r="L1002" t="str">
        <f t="shared" si="64"/>
        <v>NO</v>
      </c>
      <c r="M1002" t="str">
        <f t="shared" si="65"/>
        <v>NO</v>
      </c>
    </row>
    <row r="1003" spans="1:13" x14ac:dyDescent="0.25">
      <c r="A1003">
        <v>1002</v>
      </c>
      <c r="B1003" t="s">
        <v>9</v>
      </c>
      <c r="C1003">
        <v>713928</v>
      </c>
      <c r="D1003" t="s">
        <v>10</v>
      </c>
      <c r="E1003" t="s">
        <v>16</v>
      </c>
      <c r="F1003" t="s">
        <v>12</v>
      </c>
      <c r="G1003" t="s">
        <v>12</v>
      </c>
      <c r="H1003" t="s">
        <v>13</v>
      </c>
      <c r="I1003">
        <v>24</v>
      </c>
      <c r="J1003">
        <f t="shared" si="62"/>
        <v>6.9535807004404676E-2</v>
      </c>
      <c r="K1003">
        <f t="shared" si="63"/>
        <v>-1.263746124603184</v>
      </c>
      <c r="L1003" t="str">
        <f t="shared" si="64"/>
        <v>NO</v>
      </c>
      <c r="M1003" t="str">
        <f t="shared" si="65"/>
        <v>NO</v>
      </c>
    </row>
    <row r="1004" spans="1:13" x14ac:dyDescent="0.25">
      <c r="A1004">
        <v>1003</v>
      </c>
      <c r="B1004" t="s">
        <v>9</v>
      </c>
      <c r="C1004">
        <v>1077120</v>
      </c>
      <c r="D1004" t="s">
        <v>10</v>
      </c>
      <c r="E1004" t="s">
        <v>16</v>
      </c>
      <c r="F1004" t="s">
        <v>12</v>
      </c>
      <c r="G1004" t="s">
        <v>13</v>
      </c>
      <c r="H1004" t="s">
        <v>13</v>
      </c>
      <c r="I1004">
        <v>44</v>
      </c>
      <c r="J1004">
        <f t="shared" si="62"/>
        <v>0.51736677750696569</v>
      </c>
      <c r="K1004">
        <f t="shared" si="63"/>
        <v>0.14776047693956615</v>
      </c>
      <c r="L1004" t="str">
        <f t="shared" si="64"/>
        <v>NO</v>
      </c>
      <c r="M1004" t="str">
        <f t="shared" si="65"/>
        <v>NO</v>
      </c>
    </row>
    <row r="1005" spans="1:13" x14ac:dyDescent="0.25">
      <c r="A1005">
        <v>1004</v>
      </c>
      <c r="B1005" t="s">
        <v>15</v>
      </c>
      <c r="C1005">
        <v>433738.95</v>
      </c>
      <c r="D1005" t="s">
        <v>10</v>
      </c>
      <c r="E1005" t="s">
        <v>16</v>
      </c>
      <c r="F1005" t="s">
        <v>12</v>
      </c>
      <c r="G1005" t="s">
        <v>13</v>
      </c>
      <c r="H1005" t="s">
        <v>13</v>
      </c>
      <c r="I1005">
        <v>45</v>
      </c>
      <c r="J1005">
        <f t="shared" si="62"/>
        <v>-0.27594904449477642</v>
      </c>
      <c r="K1005">
        <f t="shared" si="63"/>
        <v>0.21833580701670366</v>
      </c>
      <c r="L1005" t="str">
        <f t="shared" si="64"/>
        <v>NO</v>
      </c>
      <c r="M1005" t="str">
        <f t="shared" si="65"/>
        <v>NO</v>
      </c>
    </row>
    <row r="1006" spans="1:13" x14ac:dyDescent="0.25">
      <c r="A1006">
        <v>1005</v>
      </c>
      <c r="B1006" t="s">
        <v>15</v>
      </c>
      <c r="C1006">
        <v>176387.09</v>
      </c>
      <c r="D1006" t="s">
        <v>14</v>
      </c>
      <c r="E1006" t="s">
        <v>11</v>
      </c>
      <c r="F1006" t="s">
        <v>12</v>
      </c>
      <c r="G1006" t="s">
        <v>13</v>
      </c>
      <c r="H1006" t="s">
        <v>13</v>
      </c>
      <c r="I1006">
        <v>88</v>
      </c>
      <c r="J1006">
        <f t="shared" si="62"/>
        <v>-0.59327468279198348</v>
      </c>
      <c r="K1006">
        <f t="shared" si="63"/>
        <v>3.2530750003336162</v>
      </c>
      <c r="L1006" t="str">
        <f t="shared" si="64"/>
        <v>NO</v>
      </c>
      <c r="M1006" t="str">
        <f t="shared" si="65"/>
        <v>SI</v>
      </c>
    </row>
    <row r="1007" spans="1:13" x14ac:dyDescent="0.25">
      <c r="A1007">
        <v>1006</v>
      </c>
      <c r="B1007" t="s">
        <v>9</v>
      </c>
      <c r="C1007">
        <v>278030</v>
      </c>
      <c r="D1007" t="s">
        <v>19</v>
      </c>
      <c r="E1007" t="s">
        <v>16</v>
      </c>
      <c r="F1007" t="s">
        <v>12</v>
      </c>
      <c r="G1007" t="s">
        <v>13</v>
      </c>
      <c r="H1007" t="s">
        <v>13</v>
      </c>
      <c r="I1007">
        <v>50</v>
      </c>
      <c r="J1007">
        <f t="shared" si="62"/>
        <v>-0.46794471123422759</v>
      </c>
      <c r="K1007">
        <f t="shared" si="63"/>
        <v>0.57121245740239113</v>
      </c>
      <c r="L1007" t="str">
        <f t="shared" si="64"/>
        <v>NO</v>
      </c>
      <c r="M1007" t="str">
        <f t="shared" si="65"/>
        <v>NO</v>
      </c>
    </row>
    <row r="1008" spans="1:13" x14ac:dyDescent="0.25">
      <c r="A1008">
        <v>1007</v>
      </c>
      <c r="B1008" t="s">
        <v>15</v>
      </c>
      <c r="C1008">
        <v>1407034.2</v>
      </c>
      <c r="D1008" t="s">
        <v>10</v>
      </c>
      <c r="E1008" t="s">
        <v>16</v>
      </c>
      <c r="F1008" t="s">
        <v>12</v>
      </c>
      <c r="G1008" t="s">
        <v>13</v>
      </c>
      <c r="H1008" t="s">
        <v>13</v>
      </c>
      <c r="I1008">
        <v>31</v>
      </c>
      <c r="J1008">
        <f t="shared" si="62"/>
        <v>0.92416482473426143</v>
      </c>
      <c r="K1008">
        <f t="shared" si="63"/>
        <v>-0.7697188140632214</v>
      </c>
      <c r="L1008" t="str">
        <f t="shared" si="64"/>
        <v>NO</v>
      </c>
      <c r="M1008" t="str">
        <f t="shared" si="65"/>
        <v>NO</v>
      </c>
    </row>
    <row r="1009" spans="1:13" x14ac:dyDescent="0.25">
      <c r="A1009">
        <v>1008</v>
      </c>
      <c r="B1009" t="s">
        <v>9</v>
      </c>
      <c r="C1009">
        <v>1656666.67</v>
      </c>
      <c r="D1009" t="s">
        <v>10</v>
      </c>
      <c r="E1009" t="s">
        <v>16</v>
      </c>
      <c r="F1009" t="s">
        <v>12</v>
      </c>
      <c r="G1009" t="s">
        <v>13</v>
      </c>
      <c r="H1009" t="s">
        <v>13</v>
      </c>
      <c r="I1009">
        <v>37</v>
      </c>
      <c r="J1009">
        <f t="shared" si="62"/>
        <v>1.2319721313628531</v>
      </c>
      <c r="K1009">
        <f t="shared" si="63"/>
        <v>-0.3462668336003964</v>
      </c>
      <c r="L1009" t="str">
        <f t="shared" si="64"/>
        <v>NO</v>
      </c>
      <c r="M1009" t="str">
        <f t="shared" si="65"/>
        <v>NO</v>
      </c>
    </row>
    <row r="1010" spans="1:13" x14ac:dyDescent="0.25">
      <c r="A1010">
        <v>1009</v>
      </c>
      <c r="B1010" t="s">
        <v>15</v>
      </c>
      <c r="C1010">
        <v>199161</v>
      </c>
      <c r="D1010" t="s">
        <v>10</v>
      </c>
      <c r="E1010" t="s">
        <v>16</v>
      </c>
      <c r="F1010" t="s">
        <v>12</v>
      </c>
      <c r="G1010" t="s">
        <v>12</v>
      </c>
      <c r="H1010" t="s">
        <v>12</v>
      </c>
      <c r="I1010">
        <v>54</v>
      </c>
      <c r="J1010">
        <f t="shared" si="62"/>
        <v>-0.56519349648436112</v>
      </c>
      <c r="K1010">
        <f t="shared" si="63"/>
        <v>0.85351377771094117</v>
      </c>
      <c r="L1010" t="str">
        <f t="shared" si="64"/>
        <v>NO</v>
      </c>
      <c r="M1010" t="str">
        <f t="shared" si="65"/>
        <v>NO</v>
      </c>
    </row>
    <row r="1011" spans="1:13" x14ac:dyDescent="0.25">
      <c r="A1011">
        <v>1010</v>
      </c>
      <c r="B1011" t="s">
        <v>9</v>
      </c>
      <c r="C1011">
        <v>600473</v>
      </c>
      <c r="D1011" t="s">
        <v>10</v>
      </c>
      <c r="E1011" t="s">
        <v>11</v>
      </c>
      <c r="F1011" t="s">
        <v>12</v>
      </c>
      <c r="G1011" t="s">
        <v>13</v>
      </c>
      <c r="H1011" t="s">
        <v>13</v>
      </c>
      <c r="I1011">
        <v>32</v>
      </c>
      <c r="J1011">
        <f t="shared" si="62"/>
        <v>-7.0358966994934685E-2</v>
      </c>
      <c r="K1011">
        <f t="shared" si="63"/>
        <v>-0.69914348398608395</v>
      </c>
      <c r="L1011" t="str">
        <f t="shared" si="64"/>
        <v>NO</v>
      </c>
      <c r="M1011" t="str">
        <f t="shared" si="65"/>
        <v>NO</v>
      </c>
    </row>
    <row r="1012" spans="1:13" x14ac:dyDescent="0.25">
      <c r="A1012">
        <v>1011</v>
      </c>
      <c r="B1012" t="s">
        <v>9</v>
      </c>
      <c r="C1012">
        <v>544648</v>
      </c>
      <c r="D1012" t="s">
        <v>18</v>
      </c>
      <c r="E1012" t="s">
        <v>16</v>
      </c>
      <c r="F1012" t="s">
        <v>12</v>
      </c>
      <c r="G1012" t="s">
        <v>13</v>
      </c>
      <c r="H1012" t="s">
        <v>13</v>
      </c>
      <c r="I1012">
        <v>39</v>
      </c>
      <c r="J1012">
        <f t="shared" si="62"/>
        <v>-0.13919353363821282</v>
      </c>
      <c r="K1012">
        <f t="shared" si="63"/>
        <v>-0.20511617344612137</v>
      </c>
      <c r="L1012" t="str">
        <f t="shared" si="64"/>
        <v>NO</v>
      </c>
      <c r="M1012" t="str">
        <f t="shared" si="65"/>
        <v>NO</v>
      </c>
    </row>
    <row r="1013" spans="1:13" x14ac:dyDescent="0.25">
      <c r="A1013">
        <v>1012</v>
      </c>
      <c r="B1013" t="s">
        <v>15</v>
      </c>
      <c r="C1013">
        <v>757952.07</v>
      </c>
      <c r="D1013" t="s">
        <v>10</v>
      </c>
      <c r="E1013" t="s">
        <v>11</v>
      </c>
      <c r="F1013" t="s">
        <v>12</v>
      </c>
      <c r="G1013" t="s">
        <v>13</v>
      </c>
      <c r="H1013" t="s">
        <v>13</v>
      </c>
      <c r="I1013">
        <v>34</v>
      </c>
      <c r="J1013">
        <f t="shared" si="62"/>
        <v>0.12381933195421815</v>
      </c>
      <c r="K1013">
        <f t="shared" si="63"/>
        <v>-0.55799282383180893</v>
      </c>
      <c r="L1013" t="str">
        <f t="shared" si="64"/>
        <v>NO</v>
      </c>
      <c r="M1013" t="str">
        <f t="shared" si="65"/>
        <v>NO</v>
      </c>
    </row>
    <row r="1014" spans="1:13" x14ac:dyDescent="0.25">
      <c r="A1014">
        <v>1013</v>
      </c>
      <c r="B1014" t="s">
        <v>9</v>
      </c>
      <c r="C1014">
        <v>297045</v>
      </c>
      <c r="D1014" t="s">
        <v>17</v>
      </c>
      <c r="E1014" t="s">
        <v>16</v>
      </c>
      <c r="F1014" t="s">
        <v>12</v>
      </c>
      <c r="G1014" t="s">
        <v>13</v>
      </c>
      <c r="H1014" t="s">
        <v>13</v>
      </c>
      <c r="I1014">
        <v>60</v>
      </c>
      <c r="J1014">
        <f t="shared" si="62"/>
        <v>-0.44449841862837125</v>
      </c>
      <c r="K1014">
        <f t="shared" si="63"/>
        <v>1.2769657581737661</v>
      </c>
      <c r="L1014" t="str">
        <f t="shared" si="64"/>
        <v>NO</v>
      </c>
      <c r="M1014" t="str">
        <f t="shared" si="65"/>
        <v>NO</v>
      </c>
    </row>
    <row r="1015" spans="1:13" x14ac:dyDescent="0.25">
      <c r="A1015">
        <v>1014</v>
      </c>
      <c r="B1015" t="s">
        <v>15</v>
      </c>
      <c r="C1015">
        <v>514678</v>
      </c>
      <c r="D1015" t="s">
        <v>14</v>
      </c>
      <c r="E1015" t="s">
        <v>11</v>
      </c>
      <c r="F1015" t="s">
        <v>12</v>
      </c>
      <c r="G1015" t="s">
        <v>13</v>
      </c>
      <c r="H1015" t="s">
        <v>13</v>
      </c>
      <c r="I1015">
        <v>73</v>
      </c>
      <c r="J1015">
        <f t="shared" si="62"/>
        <v>-0.17614780076403538</v>
      </c>
      <c r="K1015">
        <f t="shared" si="63"/>
        <v>2.1944450491765539</v>
      </c>
      <c r="L1015" t="str">
        <f t="shared" si="64"/>
        <v>NO</v>
      </c>
      <c r="M1015" t="str">
        <f t="shared" si="65"/>
        <v>SI</v>
      </c>
    </row>
    <row r="1016" spans="1:13" x14ac:dyDescent="0.25">
      <c r="A1016">
        <v>1015</v>
      </c>
      <c r="B1016" t="s">
        <v>9</v>
      </c>
      <c r="C1016">
        <v>207840</v>
      </c>
      <c r="D1016" t="s">
        <v>10</v>
      </c>
      <c r="E1016" t="s">
        <v>16</v>
      </c>
      <c r="F1016" t="s">
        <v>12</v>
      </c>
      <c r="G1016" t="s">
        <v>12</v>
      </c>
      <c r="H1016" t="s">
        <v>13</v>
      </c>
      <c r="I1016">
        <v>41</v>
      </c>
      <c r="J1016">
        <f t="shared" si="62"/>
        <v>-0.5544919254338101</v>
      </c>
      <c r="K1016">
        <f t="shared" si="63"/>
        <v>-6.3965513291846368E-2</v>
      </c>
      <c r="L1016" t="str">
        <f t="shared" si="64"/>
        <v>NO</v>
      </c>
      <c r="M1016" t="str">
        <f t="shared" si="65"/>
        <v>NO</v>
      </c>
    </row>
    <row r="1017" spans="1:13" x14ac:dyDescent="0.25">
      <c r="A1017">
        <v>1016</v>
      </c>
      <c r="B1017" t="s">
        <v>15</v>
      </c>
      <c r="C1017">
        <v>592970</v>
      </c>
      <c r="D1017" t="s">
        <v>10</v>
      </c>
      <c r="E1017" t="s">
        <v>11</v>
      </c>
      <c r="F1017" t="s">
        <v>12</v>
      </c>
      <c r="G1017" t="s">
        <v>13</v>
      </c>
      <c r="H1017" t="s">
        <v>12</v>
      </c>
      <c r="I1017">
        <v>37</v>
      </c>
      <c r="J1017">
        <f t="shared" si="62"/>
        <v>-7.9610480716824805E-2</v>
      </c>
      <c r="K1017">
        <f t="shared" si="63"/>
        <v>-0.3462668336003964</v>
      </c>
      <c r="L1017" t="str">
        <f t="shared" si="64"/>
        <v>NO</v>
      </c>
      <c r="M1017" t="str">
        <f t="shared" si="65"/>
        <v>NO</v>
      </c>
    </row>
    <row r="1018" spans="1:13" x14ac:dyDescent="0.25">
      <c r="A1018">
        <v>1017</v>
      </c>
      <c r="B1018" t="s">
        <v>9</v>
      </c>
      <c r="C1018">
        <v>418054</v>
      </c>
      <c r="D1018" t="s">
        <v>18</v>
      </c>
      <c r="E1018" t="s">
        <v>16</v>
      </c>
      <c r="F1018" t="s">
        <v>12</v>
      </c>
      <c r="G1018" t="s">
        <v>13</v>
      </c>
      <c r="H1018" t="s">
        <v>12</v>
      </c>
      <c r="I1018">
        <v>48</v>
      </c>
      <c r="J1018">
        <f t="shared" si="62"/>
        <v>-0.29528924576788862</v>
      </c>
      <c r="K1018">
        <f t="shared" si="63"/>
        <v>0.43006179724811616</v>
      </c>
      <c r="L1018" t="str">
        <f t="shared" si="64"/>
        <v>NO</v>
      </c>
      <c r="M1018" t="str">
        <f t="shared" si="65"/>
        <v>NO</v>
      </c>
    </row>
    <row r="1019" spans="1:13" x14ac:dyDescent="0.25">
      <c r="A1019">
        <v>1018</v>
      </c>
      <c r="B1019" t="s">
        <v>9</v>
      </c>
      <c r="C1019">
        <v>140375</v>
      </c>
      <c r="D1019" t="s">
        <v>10</v>
      </c>
      <c r="E1019" t="s">
        <v>16</v>
      </c>
      <c r="F1019" t="s">
        <v>12</v>
      </c>
      <c r="G1019" t="s">
        <v>13</v>
      </c>
      <c r="H1019" t="s">
        <v>13</v>
      </c>
      <c r="I1019">
        <v>54</v>
      </c>
      <c r="J1019">
        <f t="shared" si="62"/>
        <v>-0.6376791003301604</v>
      </c>
      <c r="K1019">
        <f t="shared" si="63"/>
        <v>0.85351377771094117</v>
      </c>
      <c r="L1019" t="str">
        <f t="shared" si="64"/>
        <v>NO</v>
      </c>
      <c r="M1019" t="str">
        <f t="shared" si="65"/>
        <v>NO</v>
      </c>
    </row>
    <row r="1020" spans="1:13" x14ac:dyDescent="0.25">
      <c r="A1020">
        <v>1019</v>
      </c>
      <c r="B1020" t="s">
        <v>15</v>
      </c>
      <c r="C1020">
        <v>2152089.7000000002</v>
      </c>
      <c r="D1020" t="s">
        <v>10</v>
      </c>
      <c r="E1020" t="s">
        <v>11</v>
      </c>
      <c r="F1020" t="s">
        <v>12</v>
      </c>
      <c r="G1020" t="s">
        <v>13</v>
      </c>
      <c r="H1020" t="s">
        <v>13</v>
      </c>
      <c r="I1020">
        <v>42</v>
      </c>
      <c r="J1020">
        <f t="shared" si="62"/>
        <v>1.8428495084367409</v>
      </c>
      <c r="K1020">
        <f t="shared" si="63"/>
        <v>6.6098167852911317E-3</v>
      </c>
      <c r="L1020" t="str">
        <f t="shared" si="64"/>
        <v>NO</v>
      </c>
      <c r="M1020" t="str">
        <f t="shared" si="65"/>
        <v>NO</v>
      </c>
    </row>
    <row r="1021" spans="1:13" x14ac:dyDescent="0.25">
      <c r="A1021">
        <v>1020</v>
      </c>
      <c r="B1021" t="s">
        <v>15</v>
      </c>
      <c r="C1021">
        <v>1444541</v>
      </c>
      <c r="D1021" t="s">
        <v>14</v>
      </c>
      <c r="E1021" t="s">
        <v>11</v>
      </c>
      <c r="F1021" t="s">
        <v>12</v>
      </c>
      <c r="G1021" t="s">
        <v>13</v>
      </c>
      <c r="H1021" t="s">
        <v>13</v>
      </c>
      <c r="I1021">
        <v>69</v>
      </c>
      <c r="J1021">
        <f t="shared" si="62"/>
        <v>0.97041228239975375</v>
      </c>
      <c r="K1021">
        <f t="shared" si="63"/>
        <v>1.9121437288680037</v>
      </c>
      <c r="L1021" t="str">
        <f t="shared" si="64"/>
        <v>NO</v>
      </c>
      <c r="M1021" t="str">
        <f t="shared" si="65"/>
        <v>NO</v>
      </c>
    </row>
    <row r="1022" spans="1:13" x14ac:dyDescent="0.25">
      <c r="A1022">
        <v>1021</v>
      </c>
      <c r="B1022" t="s">
        <v>9</v>
      </c>
      <c r="C1022">
        <v>326749</v>
      </c>
      <c r="D1022" t="s">
        <v>18</v>
      </c>
      <c r="E1022" t="s">
        <v>16</v>
      </c>
      <c r="F1022" t="s">
        <v>12</v>
      </c>
      <c r="G1022" t="s">
        <v>13</v>
      </c>
      <c r="H1022" t="s">
        <v>12</v>
      </c>
      <c r="I1022">
        <v>58</v>
      </c>
      <c r="J1022">
        <f t="shared" si="62"/>
        <v>-0.40787214066022193</v>
      </c>
      <c r="K1022">
        <f t="shared" si="63"/>
        <v>1.1358150980194912</v>
      </c>
      <c r="L1022" t="str">
        <f t="shared" si="64"/>
        <v>NO</v>
      </c>
      <c r="M1022" t="str">
        <f t="shared" si="65"/>
        <v>NO</v>
      </c>
    </row>
    <row r="1023" spans="1:13" x14ac:dyDescent="0.25">
      <c r="A1023">
        <v>1022</v>
      </c>
      <c r="B1023" t="s">
        <v>9</v>
      </c>
      <c r="C1023">
        <v>4644820.8</v>
      </c>
      <c r="D1023" t="s">
        <v>10</v>
      </c>
      <c r="E1023" t="s">
        <v>11</v>
      </c>
      <c r="F1023" t="s">
        <v>12</v>
      </c>
      <c r="G1023" t="s">
        <v>13</v>
      </c>
      <c r="H1023" t="s">
        <v>13</v>
      </c>
      <c r="I1023">
        <v>37</v>
      </c>
      <c r="J1023">
        <f t="shared" si="62"/>
        <v>4.9164915151850073</v>
      </c>
      <c r="K1023">
        <f t="shared" si="63"/>
        <v>-0.3462668336003964</v>
      </c>
      <c r="L1023" t="str">
        <f t="shared" si="64"/>
        <v>SI</v>
      </c>
      <c r="M1023" t="str">
        <f t="shared" si="65"/>
        <v>NO</v>
      </c>
    </row>
    <row r="1024" spans="1:13" x14ac:dyDescent="0.25">
      <c r="A1024">
        <v>1023</v>
      </c>
      <c r="B1024" t="s">
        <v>15</v>
      </c>
      <c r="C1024">
        <v>517053.85</v>
      </c>
      <c r="D1024" t="s">
        <v>10</v>
      </c>
      <c r="E1024" t="s">
        <v>16</v>
      </c>
      <c r="F1024" t="s">
        <v>12</v>
      </c>
      <c r="G1024" t="s">
        <v>13</v>
      </c>
      <c r="H1024" t="s">
        <v>12</v>
      </c>
      <c r="I1024">
        <v>28</v>
      </c>
      <c r="J1024">
        <f t="shared" si="62"/>
        <v>-0.17321827805629816</v>
      </c>
      <c r="K1024">
        <f t="shared" si="63"/>
        <v>-0.98144480429463388</v>
      </c>
      <c r="L1024" t="str">
        <f t="shared" si="64"/>
        <v>NO</v>
      </c>
      <c r="M1024" t="str">
        <f t="shared" si="65"/>
        <v>NO</v>
      </c>
    </row>
    <row r="1025" spans="1:13" x14ac:dyDescent="0.25">
      <c r="A1025">
        <v>1024</v>
      </c>
      <c r="B1025" t="s">
        <v>9</v>
      </c>
      <c r="C1025">
        <v>3692520</v>
      </c>
      <c r="D1025" t="s">
        <v>10</v>
      </c>
      <c r="E1025" t="s">
        <v>16</v>
      </c>
      <c r="F1025" t="s">
        <v>12</v>
      </c>
      <c r="G1025" t="s">
        <v>13</v>
      </c>
      <c r="H1025" t="s">
        <v>13</v>
      </c>
      <c r="I1025">
        <v>47</v>
      </c>
      <c r="J1025">
        <f t="shared" si="62"/>
        <v>3.7422646834421132</v>
      </c>
      <c r="K1025">
        <f t="shared" si="63"/>
        <v>0.35948646717097865</v>
      </c>
      <c r="L1025" t="str">
        <f t="shared" si="64"/>
        <v>SI</v>
      </c>
      <c r="M1025" t="str">
        <f t="shared" si="65"/>
        <v>NO</v>
      </c>
    </row>
    <row r="1026" spans="1:13" x14ac:dyDescent="0.25">
      <c r="A1026">
        <v>1025</v>
      </c>
      <c r="B1026" t="s">
        <v>9</v>
      </c>
      <c r="C1026">
        <v>333671</v>
      </c>
      <c r="D1026" t="s">
        <v>10</v>
      </c>
      <c r="E1026" t="s">
        <v>16</v>
      </c>
      <c r="F1026" t="s">
        <v>12</v>
      </c>
      <c r="G1026" t="s">
        <v>12</v>
      </c>
      <c r="H1026" t="s">
        <v>13</v>
      </c>
      <c r="I1026">
        <v>23</v>
      </c>
      <c r="J1026">
        <f t="shared" ref="J1026:J1089" si="66">(C1026-$Q$13)/$Q$14</f>
        <v>-0.39933702430903928</v>
      </c>
      <c r="K1026">
        <f t="shared" si="63"/>
        <v>-1.3343214546803215</v>
      </c>
      <c r="L1026" t="str">
        <f t="shared" si="64"/>
        <v>NO</v>
      </c>
      <c r="M1026" t="str">
        <f t="shared" si="65"/>
        <v>NO</v>
      </c>
    </row>
    <row r="1027" spans="1:13" x14ac:dyDescent="0.25">
      <c r="A1027">
        <v>1026</v>
      </c>
      <c r="B1027" t="s">
        <v>15</v>
      </c>
      <c r="C1027">
        <v>504571.88</v>
      </c>
      <c r="D1027" t="s">
        <v>10</v>
      </c>
      <c r="E1027" t="s">
        <v>16</v>
      </c>
      <c r="F1027" t="s">
        <v>12</v>
      </c>
      <c r="G1027" t="s">
        <v>13</v>
      </c>
      <c r="H1027" t="s">
        <v>13</v>
      </c>
      <c r="I1027">
        <v>31</v>
      </c>
      <c r="J1027">
        <f t="shared" si="66"/>
        <v>-0.18860907063676205</v>
      </c>
      <c r="K1027">
        <f t="shared" ref="K1027:K1090" si="67">(I1027-$R$13)/$R$14</f>
        <v>-0.7697188140632214</v>
      </c>
      <c r="L1027" t="str">
        <f t="shared" ref="L1027:L1090" si="68">IF(ABS(J1027)&gt; 1.96, "SI", "NO")</f>
        <v>NO</v>
      </c>
      <c r="M1027" t="str">
        <f t="shared" ref="M1027:M1090" si="69">IF(ABS(K1027)&gt; 1.96, "SI", "NO")</f>
        <v>NO</v>
      </c>
    </row>
    <row r="1028" spans="1:13" x14ac:dyDescent="0.25">
      <c r="A1028">
        <v>1027</v>
      </c>
      <c r="B1028" t="s">
        <v>15</v>
      </c>
      <c r="C1028">
        <v>264120</v>
      </c>
      <c r="D1028" t="s">
        <v>10</v>
      </c>
      <c r="E1028" t="s">
        <v>16</v>
      </c>
      <c r="F1028" t="s">
        <v>12</v>
      </c>
      <c r="G1028" t="s">
        <v>13</v>
      </c>
      <c r="H1028" t="s">
        <v>12</v>
      </c>
      <c r="I1028">
        <v>32</v>
      </c>
      <c r="J1028">
        <f t="shared" si="66"/>
        <v>-0.48509632470503816</v>
      </c>
      <c r="K1028">
        <f t="shared" si="67"/>
        <v>-0.69914348398608395</v>
      </c>
      <c r="L1028" t="str">
        <f t="shared" si="68"/>
        <v>NO</v>
      </c>
      <c r="M1028" t="str">
        <f t="shared" si="69"/>
        <v>NO</v>
      </c>
    </row>
    <row r="1029" spans="1:13" x14ac:dyDescent="0.25">
      <c r="A1029">
        <v>1028</v>
      </c>
      <c r="B1029" t="s">
        <v>15</v>
      </c>
      <c r="C1029">
        <v>766575.22</v>
      </c>
      <c r="D1029" t="s">
        <v>14</v>
      </c>
      <c r="E1029" t="s">
        <v>11</v>
      </c>
      <c r="F1029" t="s">
        <v>12</v>
      </c>
      <c r="G1029" t="s">
        <v>13</v>
      </c>
      <c r="H1029" t="s">
        <v>13</v>
      </c>
      <c r="I1029">
        <v>71</v>
      </c>
      <c r="J1029">
        <f t="shared" si="66"/>
        <v>0.13445203761207727</v>
      </c>
      <c r="K1029">
        <f t="shared" si="67"/>
        <v>2.0532943890222786</v>
      </c>
      <c r="L1029" t="str">
        <f t="shared" si="68"/>
        <v>NO</v>
      </c>
      <c r="M1029" t="str">
        <f t="shared" si="69"/>
        <v>SI</v>
      </c>
    </row>
    <row r="1030" spans="1:13" x14ac:dyDescent="0.25">
      <c r="A1030">
        <v>1029</v>
      </c>
      <c r="B1030" t="s">
        <v>9</v>
      </c>
      <c r="C1030">
        <v>1020006.8</v>
      </c>
      <c r="D1030" t="s">
        <v>10</v>
      </c>
      <c r="E1030" t="s">
        <v>16</v>
      </c>
      <c r="F1030" t="s">
        <v>12</v>
      </c>
      <c r="G1030" t="s">
        <v>13</v>
      </c>
      <c r="H1030" t="s">
        <v>13</v>
      </c>
      <c r="I1030">
        <v>30</v>
      </c>
      <c r="J1030">
        <f t="shared" si="66"/>
        <v>0.44694380622866975</v>
      </c>
      <c r="K1030">
        <f t="shared" si="67"/>
        <v>-0.84029414414035897</v>
      </c>
      <c r="L1030" t="str">
        <f t="shared" si="68"/>
        <v>NO</v>
      </c>
      <c r="M1030" t="str">
        <f t="shared" si="69"/>
        <v>NO</v>
      </c>
    </row>
    <row r="1031" spans="1:13" x14ac:dyDescent="0.25">
      <c r="A1031">
        <v>1030</v>
      </c>
      <c r="B1031" t="s">
        <v>9</v>
      </c>
      <c r="C1031">
        <v>701742</v>
      </c>
      <c r="D1031" t="s">
        <v>10</v>
      </c>
      <c r="E1031" t="s">
        <v>11</v>
      </c>
      <c r="F1031" t="s">
        <v>12</v>
      </c>
      <c r="G1031" t="s">
        <v>13</v>
      </c>
      <c r="H1031" t="s">
        <v>13</v>
      </c>
      <c r="I1031">
        <v>30</v>
      </c>
      <c r="J1031">
        <f t="shared" si="66"/>
        <v>5.4509957848739875E-2</v>
      </c>
      <c r="K1031">
        <f t="shared" si="67"/>
        <v>-0.84029414414035897</v>
      </c>
      <c r="L1031" t="str">
        <f t="shared" si="68"/>
        <v>NO</v>
      </c>
      <c r="M1031" t="str">
        <f t="shared" si="69"/>
        <v>NO</v>
      </c>
    </row>
    <row r="1032" spans="1:13" x14ac:dyDescent="0.25">
      <c r="A1032">
        <v>1031</v>
      </c>
      <c r="B1032" t="s">
        <v>9</v>
      </c>
      <c r="C1032">
        <v>320000</v>
      </c>
      <c r="D1032" t="s">
        <v>10</v>
      </c>
      <c r="E1032" t="s">
        <v>16</v>
      </c>
      <c r="F1032" t="s">
        <v>12</v>
      </c>
      <c r="G1032" t="s">
        <v>12</v>
      </c>
      <c r="H1032" t="s">
        <v>13</v>
      </c>
      <c r="I1032">
        <v>41</v>
      </c>
      <c r="J1032">
        <f t="shared" si="66"/>
        <v>-0.41619394075472232</v>
      </c>
      <c r="K1032">
        <f t="shared" si="67"/>
        <v>-6.3965513291846368E-2</v>
      </c>
      <c r="L1032" t="str">
        <f t="shared" si="68"/>
        <v>NO</v>
      </c>
      <c r="M1032" t="str">
        <f t="shared" si="69"/>
        <v>NO</v>
      </c>
    </row>
    <row r="1033" spans="1:13" x14ac:dyDescent="0.25">
      <c r="A1033">
        <v>1032</v>
      </c>
      <c r="B1033" t="s">
        <v>9</v>
      </c>
      <c r="C1033">
        <v>1340270.3400000001</v>
      </c>
      <c r="D1033" t="s">
        <v>10</v>
      </c>
      <c r="E1033" t="s">
        <v>16</v>
      </c>
      <c r="F1033" t="s">
        <v>12</v>
      </c>
      <c r="G1033" t="s">
        <v>13</v>
      </c>
      <c r="H1033" t="s">
        <v>13</v>
      </c>
      <c r="I1033">
        <v>32</v>
      </c>
      <c r="J1033">
        <f t="shared" si="66"/>
        <v>0.84184218486802798</v>
      </c>
      <c r="K1033">
        <f t="shared" si="67"/>
        <v>-0.69914348398608395</v>
      </c>
      <c r="L1033" t="str">
        <f t="shared" si="68"/>
        <v>NO</v>
      </c>
      <c r="M1033" t="str">
        <f t="shared" si="69"/>
        <v>NO</v>
      </c>
    </row>
    <row r="1034" spans="1:13" x14ac:dyDescent="0.25">
      <c r="A1034">
        <v>1033</v>
      </c>
      <c r="B1034" t="s">
        <v>9</v>
      </c>
      <c r="C1034">
        <v>639148</v>
      </c>
      <c r="D1034" t="s">
        <v>18</v>
      </c>
      <c r="E1034" t="s">
        <v>16</v>
      </c>
      <c r="F1034" t="s">
        <v>12</v>
      </c>
      <c r="G1034" t="s">
        <v>13</v>
      </c>
      <c r="H1034" t="s">
        <v>12</v>
      </c>
      <c r="I1034">
        <v>73</v>
      </c>
      <c r="J1034">
        <f t="shared" si="66"/>
        <v>-2.267106972796144E-2</v>
      </c>
      <c r="K1034">
        <f t="shared" si="67"/>
        <v>2.1944450491765539</v>
      </c>
      <c r="L1034" t="str">
        <f t="shared" si="68"/>
        <v>NO</v>
      </c>
      <c r="M1034" t="str">
        <f t="shared" si="69"/>
        <v>SI</v>
      </c>
    </row>
    <row r="1035" spans="1:13" x14ac:dyDescent="0.25">
      <c r="A1035">
        <v>1034</v>
      </c>
      <c r="B1035" t="s">
        <v>15</v>
      </c>
      <c r="C1035">
        <v>1790761</v>
      </c>
      <c r="D1035" t="s">
        <v>10</v>
      </c>
      <c r="E1035" t="s">
        <v>11</v>
      </c>
      <c r="F1035" t="s">
        <v>12</v>
      </c>
      <c r="G1035" t="s">
        <v>13</v>
      </c>
      <c r="H1035" t="s">
        <v>12</v>
      </c>
      <c r="I1035">
        <v>54</v>
      </c>
      <c r="J1035">
        <f t="shared" si="66"/>
        <v>1.3973160649924228</v>
      </c>
      <c r="K1035">
        <f t="shared" si="67"/>
        <v>0.85351377771094117</v>
      </c>
      <c r="L1035" t="str">
        <f t="shared" si="68"/>
        <v>NO</v>
      </c>
      <c r="M1035" t="str">
        <f t="shared" si="69"/>
        <v>NO</v>
      </c>
    </row>
    <row r="1036" spans="1:13" x14ac:dyDescent="0.25">
      <c r="A1036">
        <v>1035</v>
      </c>
      <c r="B1036" t="s">
        <v>9</v>
      </c>
      <c r="C1036">
        <v>1170360</v>
      </c>
      <c r="D1036" t="s">
        <v>19</v>
      </c>
      <c r="E1036" t="s">
        <v>16</v>
      </c>
      <c r="F1036" t="s">
        <v>12</v>
      </c>
      <c r="G1036" t="s">
        <v>13</v>
      </c>
      <c r="H1036" t="s">
        <v>13</v>
      </c>
      <c r="I1036">
        <v>61</v>
      </c>
      <c r="J1036">
        <f t="shared" si="66"/>
        <v>0.63233560856508031</v>
      </c>
      <c r="K1036">
        <f t="shared" si="67"/>
        <v>1.3475410882509038</v>
      </c>
      <c r="L1036" t="str">
        <f t="shared" si="68"/>
        <v>NO</v>
      </c>
      <c r="M1036" t="str">
        <f t="shared" si="69"/>
        <v>NO</v>
      </c>
    </row>
    <row r="1037" spans="1:13" x14ac:dyDescent="0.25">
      <c r="A1037">
        <v>1036</v>
      </c>
      <c r="B1037" t="s">
        <v>15</v>
      </c>
      <c r="C1037">
        <v>196106.25</v>
      </c>
      <c r="D1037" t="s">
        <v>10</v>
      </c>
      <c r="E1037" t="s">
        <v>11</v>
      </c>
      <c r="F1037" t="s">
        <v>12</v>
      </c>
      <c r="G1037" t="s">
        <v>13</v>
      </c>
      <c r="H1037" t="s">
        <v>13</v>
      </c>
      <c r="I1037">
        <v>38</v>
      </c>
      <c r="J1037">
        <f t="shared" si="66"/>
        <v>-0.56896013136933299</v>
      </c>
      <c r="K1037">
        <f t="shared" si="67"/>
        <v>-0.27569150352325889</v>
      </c>
      <c r="L1037" t="str">
        <f t="shared" si="68"/>
        <v>NO</v>
      </c>
      <c r="M1037" t="str">
        <f t="shared" si="69"/>
        <v>NO</v>
      </c>
    </row>
    <row r="1038" spans="1:13" x14ac:dyDescent="0.25">
      <c r="A1038">
        <v>1037</v>
      </c>
      <c r="B1038" t="s">
        <v>15</v>
      </c>
      <c r="C1038">
        <v>1510021</v>
      </c>
      <c r="D1038" t="s">
        <v>10</v>
      </c>
      <c r="E1038" t="s">
        <v>11</v>
      </c>
      <c r="F1038" t="s">
        <v>12</v>
      </c>
      <c r="G1038" t="s">
        <v>13</v>
      </c>
      <c r="H1038" t="s">
        <v>12</v>
      </c>
      <c r="I1038">
        <v>46</v>
      </c>
      <c r="J1038">
        <f t="shared" si="66"/>
        <v>1.0511518690330157</v>
      </c>
      <c r="K1038">
        <f t="shared" si="67"/>
        <v>0.28891113709384114</v>
      </c>
      <c r="L1038" t="str">
        <f t="shared" si="68"/>
        <v>NO</v>
      </c>
      <c r="M1038" t="str">
        <f t="shared" si="69"/>
        <v>NO</v>
      </c>
    </row>
    <row r="1039" spans="1:13" x14ac:dyDescent="0.25">
      <c r="A1039">
        <v>1038</v>
      </c>
      <c r="B1039" t="s">
        <v>9</v>
      </c>
      <c r="C1039">
        <v>297058</v>
      </c>
      <c r="D1039" t="s">
        <v>17</v>
      </c>
      <c r="E1039" t="s">
        <v>16</v>
      </c>
      <c r="F1039" t="s">
        <v>13</v>
      </c>
      <c r="G1039" t="s">
        <v>13</v>
      </c>
      <c r="H1039" t="s">
        <v>12</v>
      </c>
      <c r="I1039">
        <v>43</v>
      </c>
      <c r="J1039">
        <f t="shared" si="66"/>
        <v>-0.44448238908307142</v>
      </c>
      <c r="K1039">
        <f t="shared" si="67"/>
        <v>7.7185146862428639E-2</v>
      </c>
      <c r="L1039" t="str">
        <f t="shared" si="68"/>
        <v>NO</v>
      </c>
      <c r="M1039" t="str">
        <f t="shared" si="69"/>
        <v>NO</v>
      </c>
    </row>
    <row r="1040" spans="1:13" x14ac:dyDescent="0.25">
      <c r="A1040">
        <v>1039</v>
      </c>
      <c r="B1040" t="s">
        <v>15</v>
      </c>
      <c r="C1040">
        <v>465916</v>
      </c>
      <c r="D1040" t="s">
        <v>10</v>
      </c>
      <c r="E1040" t="s">
        <v>11</v>
      </c>
      <c r="F1040" t="s">
        <v>12</v>
      </c>
      <c r="G1040" t="s">
        <v>13</v>
      </c>
      <c r="H1040" t="s">
        <v>13</v>
      </c>
      <c r="I1040">
        <v>36</v>
      </c>
      <c r="J1040">
        <f t="shared" si="66"/>
        <v>-0.2362733921417251</v>
      </c>
      <c r="K1040">
        <f t="shared" si="67"/>
        <v>-0.41684216367753391</v>
      </c>
      <c r="L1040" t="str">
        <f t="shared" si="68"/>
        <v>NO</v>
      </c>
      <c r="M1040" t="str">
        <f t="shared" si="69"/>
        <v>NO</v>
      </c>
    </row>
    <row r="1041" spans="1:13" x14ac:dyDescent="0.25">
      <c r="A1041">
        <v>1040</v>
      </c>
      <c r="B1041" t="s">
        <v>15</v>
      </c>
      <c r="C1041">
        <v>632704.4</v>
      </c>
      <c r="D1041" t="s">
        <v>10</v>
      </c>
      <c r="E1041" t="s">
        <v>11</v>
      </c>
      <c r="F1041" t="s">
        <v>12</v>
      </c>
      <c r="G1041" t="s">
        <v>13</v>
      </c>
      <c r="H1041" t="s">
        <v>13</v>
      </c>
      <c r="I1041">
        <v>35</v>
      </c>
      <c r="J1041">
        <f t="shared" si="66"/>
        <v>-3.0616298812110573E-2</v>
      </c>
      <c r="K1041">
        <f t="shared" si="67"/>
        <v>-0.48741749375467142</v>
      </c>
      <c r="L1041" t="str">
        <f t="shared" si="68"/>
        <v>NO</v>
      </c>
      <c r="M1041" t="str">
        <f t="shared" si="69"/>
        <v>NO</v>
      </c>
    </row>
    <row r="1042" spans="1:13" x14ac:dyDescent="0.25">
      <c r="A1042">
        <v>1041</v>
      </c>
      <c r="B1042" t="s">
        <v>15</v>
      </c>
      <c r="C1042">
        <v>952206</v>
      </c>
      <c r="D1042" t="s">
        <v>10</v>
      </c>
      <c r="E1042" t="s">
        <v>11</v>
      </c>
      <c r="F1042" t="s">
        <v>12</v>
      </c>
      <c r="G1042" t="s">
        <v>13</v>
      </c>
      <c r="H1042" t="s">
        <v>12</v>
      </c>
      <c r="I1042">
        <v>57</v>
      </c>
      <c r="J1042">
        <f t="shared" si="66"/>
        <v>0.36334257584680546</v>
      </c>
      <c r="K1042">
        <f t="shared" si="67"/>
        <v>1.0652397679423538</v>
      </c>
      <c r="L1042" t="str">
        <f t="shared" si="68"/>
        <v>NO</v>
      </c>
      <c r="M1042" t="str">
        <f t="shared" si="69"/>
        <v>NO</v>
      </c>
    </row>
    <row r="1043" spans="1:13" x14ac:dyDescent="0.25">
      <c r="A1043">
        <v>1042</v>
      </c>
      <c r="B1043" t="s">
        <v>9</v>
      </c>
      <c r="C1043">
        <v>1902994.84</v>
      </c>
      <c r="D1043" t="s">
        <v>10</v>
      </c>
      <c r="E1043" t="s">
        <v>11</v>
      </c>
      <c r="F1043" t="s">
        <v>12</v>
      </c>
      <c r="G1043" t="s">
        <v>13</v>
      </c>
      <c r="H1043" t="s">
        <v>13</v>
      </c>
      <c r="I1043">
        <v>40</v>
      </c>
      <c r="J1043">
        <f t="shared" si="66"/>
        <v>1.5357050974888136</v>
      </c>
      <c r="K1043">
        <f t="shared" si="67"/>
        <v>-0.13454084336898386</v>
      </c>
      <c r="L1043" t="str">
        <f t="shared" si="68"/>
        <v>NO</v>
      </c>
      <c r="M1043" t="str">
        <f t="shared" si="69"/>
        <v>NO</v>
      </c>
    </row>
    <row r="1044" spans="1:13" x14ac:dyDescent="0.25">
      <c r="A1044">
        <v>1043</v>
      </c>
      <c r="B1044" t="s">
        <v>15</v>
      </c>
      <c r="C1044">
        <v>1215206.99</v>
      </c>
      <c r="D1044" t="s">
        <v>10</v>
      </c>
      <c r="E1044" t="s">
        <v>16</v>
      </c>
      <c r="F1044" t="s">
        <v>12</v>
      </c>
      <c r="G1044" t="s">
        <v>13</v>
      </c>
      <c r="H1044" t="s">
        <v>13</v>
      </c>
      <c r="I1044">
        <v>36</v>
      </c>
      <c r="J1044">
        <f t="shared" si="66"/>
        <v>0.68763382839321163</v>
      </c>
      <c r="K1044">
        <f t="shared" si="67"/>
        <v>-0.41684216367753391</v>
      </c>
      <c r="L1044" t="str">
        <f t="shared" si="68"/>
        <v>NO</v>
      </c>
      <c r="M1044" t="str">
        <f t="shared" si="69"/>
        <v>NO</v>
      </c>
    </row>
    <row r="1045" spans="1:13" x14ac:dyDescent="0.25">
      <c r="A1045">
        <v>1044</v>
      </c>
      <c r="B1045" t="s">
        <v>15</v>
      </c>
      <c r="C1045">
        <v>518584.68</v>
      </c>
      <c r="D1045" t="s">
        <v>10</v>
      </c>
      <c r="E1045" t="s">
        <v>16</v>
      </c>
      <c r="F1045" t="s">
        <v>12</v>
      </c>
      <c r="G1045" t="s">
        <v>13</v>
      </c>
      <c r="H1045" t="s">
        <v>13</v>
      </c>
      <c r="I1045">
        <v>19</v>
      </c>
      <c r="J1045">
        <f t="shared" si="66"/>
        <v>-0.17133070045388829</v>
      </c>
      <c r="K1045">
        <f t="shared" si="67"/>
        <v>-1.6166227749888715</v>
      </c>
      <c r="L1045" t="str">
        <f t="shared" si="68"/>
        <v>NO</v>
      </c>
      <c r="M1045" t="str">
        <f t="shared" si="69"/>
        <v>NO</v>
      </c>
    </row>
    <row r="1046" spans="1:13" x14ac:dyDescent="0.25">
      <c r="A1046">
        <v>1045</v>
      </c>
      <c r="B1046" t="s">
        <v>15</v>
      </c>
      <c r="C1046">
        <v>426767.25</v>
      </c>
      <c r="D1046" t="s">
        <v>10</v>
      </c>
      <c r="E1046" t="s">
        <v>16</v>
      </c>
      <c r="F1046" t="s">
        <v>12</v>
      </c>
      <c r="G1046" t="s">
        <v>13</v>
      </c>
      <c r="H1046" t="s">
        <v>13</v>
      </c>
      <c r="I1046">
        <v>27</v>
      </c>
      <c r="J1046">
        <f t="shared" si="66"/>
        <v>-0.2845454430306823</v>
      </c>
      <c r="K1046">
        <f t="shared" si="67"/>
        <v>-1.0520201343717714</v>
      </c>
      <c r="L1046" t="str">
        <f t="shared" si="68"/>
        <v>NO</v>
      </c>
      <c r="M1046" t="str">
        <f t="shared" si="69"/>
        <v>NO</v>
      </c>
    </row>
    <row r="1047" spans="1:13" x14ac:dyDescent="0.25">
      <c r="A1047">
        <v>1046</v>
      </c>
      <c r="B1047" t="s">
        <v>9</v>
      </c>
      <c r="C1047">
        <v>325779.37</v>
      </c>
      <c r="D1047" t="s">
        <v>10</v>
      </c>
      <c r="E1047" t="s">
        <v>16</v>
      </c>
      <c r="F1047" t="s">
        <v>12</v>
      </c>
      <c r="G1047" t="s">
        <v>13</v>
      </c>
      <c r="H1047" t="s">
        <v>13</v>
      </c>
      <c r="I1047">
        <v>20</v>
      </c>
      <c r="J1047">
        <f t="shared" si="66"/>
        <v>-0.40906773512245792</v>
      </c>
      <c r="K1047">
        <f t="shared" si="67"/>
        <v>-1.5460474449117341</v>
      </c>
      <c r="L1047" t="str">
        <f t="shared" si="68"/>
        <v>NO</v>
      </c>
      <c r="M1047" t="str">
        <f t="shared" si="69"/>
        <v>NO</v>
      </c>
    </row>
    <row r="1048" spans="1:13" x14ac:dyDescent="0.25">
      <c r="A1048">
        <v>1047</v>
      </c>
      <c r="B1048" t="s">
        <v>9</v>
      </c>
      <c r="C1048">
        <v>355776</v>
      </c>
      <c r="D1048" t="s">
        <v>10</v>
      </c>
      <c r="E1048" t="s">
        <v>16</v>
      </c>
      <c r="F1048" t="s">
        <v>12</v>
      </c>
      <c r="G1048" t="s">
        <v>13</v>
      </c>
      <c r="H1048" t="s">
        <v>13</v>
      </c>
      <c r="I1048">
        <v>22</v>
      </c>
      <c r="J1048">
        <f t="shared" si="66"/>
        <v>-0.37208063208960962</v>
      </c>
      <c r="K1048">
        <f t="shared" si="67"/>
        <v>-1.4048967847574589</v>
      </c>
      <c r="L1048" t="str">
        <f t="shared" si="68"/>
        <v>NO</v>
      </c>
      <c r="M1048" t="str">
        <f t="shared" si="69"/>
        <v>NO</v>
      </c>
    </row>
    <row r="1049" spans="1:13" x14ac:dyDescent="0.25">
      <c r="A1049">
        <v>1048</v>
      </c>
      <c r="B1049" t="s">
        <v>9</v>
      </c>
      <c r="C1049">
        <v>150000</v>
      </c>
      <c r="D1049" t="s">
        <v>10</v>
      </c>
      <c r="E1049" t="s">
        <v>16</v>
      </c>
      <c r="F1049" t="s">
        <v>12</v>
      </c>
      <c r="G1049" t="s">
        <v>12</v>
      </c>
      <c r="H1049" t="s">
        <v>13</v>
      </c>
      <c r="I1049">
        <v>31</v>
      </c>
      <c r="J1049">
        <f t="shared" si="66"/>
        <v>-0.62581107159856075</v>
      </c>
      <c r="K1049">
        <f t="shared" si="67"/>
        <v>-0.7697188140632214</v>
      </c>
      <c r="L1049" t="str">
        <f t="shared" si="68"/>
        <v>NO</v>
      </c>
      <c r="M1049" t="str">
        <f t="shared" si="69"/>
        <v>NO</v>
      </c>
    </row>
    <row r="1050" spans="1:13" x14ac:dyDescent="0.25">
      <c r="A1050">
        <v>1049</v>
      </c>
      <c r="B1050" t="s">
        <v>9</v>
      </c>
      <c r="C1050">
        <v>297429</v>
      </c>
      <c r="D1050" t="s">
        <v>18</v>
      </c>
      <c r="E1050" t="s">
        <v>16</v>
      </c>
      <c r="F1050" t="s">
        <v>12</v>
      </c>
      <c r="G1050" t="s">
        <v>13</v>
      </c>
      <c r="H1050" t="s">
        <v>12</v>
      </c>
      <c r="I1050">
        <v>28</v>
      </c>
      <c r="J1050">
        <f t="shared" si="66"/>
        <v>-0.44402493052105335</v>
      </c>
      <c r="K1050">
        <f t="shared" si="67"/>
        <v>-0.98144480429463388</v>
      </c>
      <c r="L1050" t="str">
        <f t="shared" si="68"/>
        <v>NO</v>
      </c>
      <c r="M1050" t="str">
        <f t="shared" si="69"/>
        <v>NO</v>
      </c>
    </row>
    <row r="1051" spans="1:13" x14ac:dyDescent="0.25">
      <c r="A1051">
        <v>1050</v>
      </c>
      <c r="B1051" t="s">
        <v>9</v>
      </c>
      <c r="C1051">
        <v>327400</v>
      </c>
      <c r="D1051" t="s">
        <v>10</v>
      </c>
      <c r="E1051" t="s">
        <v>16</v>
      </c>
      <c r="F1051" t="s">
        <v>12</v>
      </c>
      <c r="G1051" t="s">
        <v>13</v>
      </c>
      <c r="H1051" t="s">
        <v>13</v>
      </c>
      <c r="I1051">
        <v>27</v>
      </c>
      <c r="J1051">
        <f t="shared" si="66"/>
        <v>-0.40706943035328463</v>
      </c>
      <c r="K1051">
        <f t="shared" si="67"/>
        <v>-1.0520201343717714</v>
      </c>
      <c r="L1051" t="str">
        <f t="shared" si="68"/>
        <v>NO</v>
      </c>
      <c r="M1051" t="str">
        <f t="shared" si="69"/>
        <v>NO</v>
      </c>
    </row>
    <row r="1052" spans="1:13" x14ac:dyDescent="0.25">
      <c r="A1052">
        <v>1051</v>
      </c>
      <c r="B1052" t="s">
        <v>9</v>
      </c>
      <c r="C1052">
        <v>4742229.6399999997</v>
      </c>
      <c r="D1052" t="s">
        <v>10</v>
      </c>
      <c r="E1052" t="s">
        <v>16</v>
      </c>
      <c r="F1052" t="s">
        <v>12</v>
      </c>
      <c r="G1052" t="s">
        <v>13</v>
      </c>
      <c r="H1052" t="s">
        <v>13</v>
      </c>
      <c r="I1052">
        <v>49</v>
      </c>
      <c r="J1052">
        <f t="shared" si="66"/>
        <v>5.0366007008298688</v>
      </c>
      <c r="K1052">
        <f t="shared" si="67"/>
        <v>0.50063712732525367</v>
      </c>
      <c r="L1052" t="str">
        <f t="shared" si="68"/>
        <v>SI</v>
      </c>
      <c r="M1052" t="str">
        <f t="shared" si="69"/>
        <v>NO</v>
      </c>
    </row>
    <row r="1053" spans="1:13" x14ac:dyDescent="0.25">
      <c r="A1053">
        <v>1052</v>
      </c>
      <c r="B1053" t="s">
        <v>15</v>
      </c>
      <c r="C1053">
        <v>396057</v>
      </c>
      <c r="D1053" t="s">
        <v>18</v>
      </c>
      <c r="E1053" t="s">
        <v>16</v>
      </c>
      <c r="F1053" t="s">
        <v>12</v>
      </c>
      <c r="G1053" t="s">
        <v>13</v>
      </c>
      <c r="H1053" t="s">
        <v>13</v>
      </c>
      <c r="I1053">
        <v>19</v>
      </c>
      <c r="J1053">
        <f t="shared" si="66"/>
        <v>-0.32241246945713514</v>
      </c>
      <c r="K1053">
        <f t="shared" si="67"/>
        <v>-1.6166227749888715</v>
      </c>
      <c r="L1053" t="str">
        <f t="shared" si="68"/>
        <v>NO</v>
      </c>
      <c r="M1053" t="str">
        <f t="shared" si="69"/>
        <v>NO</v>
      </c>
    </row>
    <row r="1054" spans="1:13" x14ac:dyDescent="0.25">
      <c r="A1054">
        <v>1053</v>
      </c>
      <c r="B1054" t="s">
        <v>9</v>
      </c>
      <c r="C1054">
        <v>1492126.5</v>
      </c>
      <c r="D1054" t="s">
        <v>10</v>
      </c>
      <c r="E1054" t="s">
        <v>11</v>
      </c>
      <c r="F1054" t="s">
        <v>12</v>
      </c>
      <c r="G1054" t="s">
        <v>13</v>
      </c>
      <c r="H1054" t="s">
        <v>13</v>
      </c>
      <c r="I1054">
        <v>41</v>
      </c>
      <c r="J1054">
        <f t="shared" si="66"/>
        <v>1.0290871999278095</v>
      </c>
      <c r="K1054">
        <f t="shared" si="67"/>
        <v>-6.3965513291846368E-2</v>
      </c>
      <c r="L1054" t="str">
        <f t="shared" si="68"/>
        <v>NO</v>
      </c>
      <c r="M1054" t="str">
        <f t="shared" si="69"/>
        <v>NO</v>
      </c>
    </row>
    <row r="1055" spans="1:13" x14ac:dyDescent="0.25">
      <c r="A1055">
        <v>1054</v>
      </c>
      <c r="B1055" t="s">
        <v>9</v>
      </c>
      <c r="C1055">
        <v>1301239</v>
      </c>
      <c r="D1055" t="s">
        <v>14</v>
      </c>
      <c r="E1055" t="s">
        <v>11</v>
      </c>
      <c r="F1055" t="s">
        <v>12</v>
      </c>
      <c r="G1055" t="s">
        <v>13</v>
      </c>
      <c r="H1055" t="s">
        <v>13</v>
      </c>
      <c r="I1055">
        <v>76</v>
      </c>
      <c r="J1055">
        <f t="shared" si="66"/>
        <v>0.79371490543396706</v>
      </c>
      <c r="K1055">
        <f t="shared" si="67"/>
        <v>2.4061710394079663</v>
      </c>
      <c r="L1055" t="str">
        <f t="shared" si="68"/>
        <v>NO</v>
      </c>
      <c r="M1055" t="str">
        <f t="shared" si="69"/>
        <v>SI</v>
      </c>
    </row>
    <row r="1056" spans="1:13" x14ac:dyDescent="0.25">
      <c r="A1056">
        <v>1055</v>
      </c>
      <c r="B1056" t="s">
        <v>15</v>
      </c>
      <c r="C1056">
        <v>359544.27</v>
      </c>
      <c r="D1056" t="s">
        <v>20</v>
      </c>
      <c r="E1056" t="s">
        <v>16</v>
      </c>
      <c r="F1056" t="s">
        <v>12</v>
      </c>
      <c r="G1056" t="s">
        <v>12</v>
      </c>
      <c r="H1056" t="s">
        <v>13</v>
      </c>
      <c r="I1056">
        <v>26</v>
      </c>
      <c r="J1056">
        <f t="shared" si="66"/>
        <v>-0.36743419711522773</v>
      </c>
      <c r="K1056">
        <f t="shared" si="67"/>
        <v>-1.1225954644489089</v>
      </c>
      <c r="L1056" t="str">
        <f t="shared" si="68"/>
        <v>NO</v>
      </c>
      <c r="M1056" t="str">
        <f t="shared" si="69"/>
        <v>NO</v>
      </c>
    </row>
    <row r="1057" spans="1:13" x14ac:dyDescent="0.25">
      <c r="A1057">
        <v>1056</v>
      </c>
      <c r="B1057" t="s">
        <v>15</v>
      </c>
      <c r="C1057">
        <v>297110</v>
      </c>
      <c r="D1057" t="s">
        <v>18</v>
      </c>
      <c r="E1057" t="s">
        <v>16</v>
      </c>
      <c r="F1057" t="s">
        <v>12</v>
      </c>
      <c r="G1057" t="s">
        <v>13</v>
      </c>
      <c r="H1057" t="s">
        <v>12</v>
      </c>
      <c r="I1057">
        <v>35</v>
      </c>
      <c r="J1057">
        <f t="shared" si="66"/>
        <v>-0.44441827090187208</v>
      </c>
      <c r="K1057">
        <f t="shared" si="67"/>
        <v>-0.48741749375467142</v>
      </c>
      <c r="L1057" t="str">
        <f t="shared" si="68"/>
        <v>NO</v>
      </c>
      <c r="M1057" t="str">
        <f t="shared" si="69"/>
        <v>NO</v>
      </c>
    </row>
    <row r="1058" spans="1:13" x14ac:dyDescent="0.25">
      <c r="A1058">
        <v>1057</v>
      </c>
      <c r="B1058" t="s">
        <v>15</v>
      </c>
      <c r="C1058">
        <v>467500.65</v>
      </c>
      <c r="D1058" t="s">
        <v>10</v>
      </c>
      <c r="E1058" t="s">
        <v>16</v>
      </c>
      <c r="F1058" t="s">
        <v>12</v>
      </c>
      <c r="G1058" t="s">
        <v>13</v>
      </c>
      <c r="H1058" t="s">
        <v>13</v>
      </c>
      <c r="I1058">
        <v>43</v>
      </c>
      <c r="J1058">
        <f t="shared" si="66"/>
        <v>-0.23431945222177394</v>
      </c>
      <c r="K1058">
        <f t="shared" si="67"/>
        <v>7.7185146862428639E-2</v>
      </c>
      <c r="L1058" t="str">
        <f t="shared" si="68"/>
        <v>NO</v>
      </c>
      <c r="M1058" t="str">
        <f t="shared" si="69"/>
        <v>NO</v>
      </c>
    </row>
    <row r="1059" spans="1:13" x14ac:dyDescent="0.25">
      <c r="A1059">
        <v>1058</v>
      </c>
      <c r="B1059" t="s">
        <v>15</v>
      </c>
      <c r="C1059">
        <v>297046</v>
      </c>
      <c r="D1059" t="s">
        <v>17</v>
      </c>
      <c r="E1059" t="s">
        <v>16</v>
      </c>
      <c r="F1059" t="s">
        <v>12</v>
      </c>
      <c r="G1059" t="s">
        <v>12</v>
      </c>
      <c r="H1059" t="s">
        <v>13</v>
      </c>
      <c r="I1059">
        <v>22</v>
      </c>
      <c r="J1059">
        <f t="shared" si="66"/>
        <v>-0.44449718558642509</v>
      </c>
      <c r="K1059">
        <f t="shared" si="67"/>
        <v>-1.4048967847574589</v>
      </c>
      <c r="L1059" t="str">
        <f t="shared" si="68"/>
        <v>NO</v>
      </c>
      <c r="M1059" t="str">
        <f t="shared" si="69"/>
        <v>NO</v>
      </c>
    </row>
    <row r="1060" spans="1:13" x14ac:dyDescent="0.25">
      <c r="A1060">
        <v>1059</v>
      </c>
      <c r="B1060" t="s">
        <v>9</v>
      </c>
      <c r="C1060">
        <v>276964.83</v>
      </c>
      <c r="D1060" t="s">
        <v>10</v>
      </c>
      <c r="E1060" t="s">
        <v>16</v>
      </c>
      <c r="F1060" t="s">
        <v>12</v>
      </c>
      <c r="G1060" t="s">
        <v>13</v>
      </c>
      <c r="H1060" t="s">
        <v>13</v>
      </c>
      <c r="I1060">
        <v>58</v>
      </c>
      <c r="J1060">
        <f t="shared" si="66"/>
        <v>-0.4692581105239978</v>
      </c>
      <c r="K1060">
        <f t="shared" si="67"/>
        <v>1.1358150980194912</v>
      </c>
      <c r="L1060" t="str">
        <f t="shared" si="68"/>
        <v>NO</v>
      </c>
      <c r="M1060" t="str">
        <f t="shared" si="69"/>
        <v>NO</v>
      </c>
    </row>
    <row r="1061" spans="1:13" x14ac:dyDescent="0.25">
      <c r="A1061">
        <v>1060</v>
      </c>
      <c r="B1061" t="s">
        <v>9</v>
      </c>
      <c r="C1061">
        <v>360000</v>
      </c>
      <c r="D1061" t="s">
        <v>10</v>
      </c>
      <c r="E1061" t="s">
        <v>16</v>
      </c>
      <c r="F1061" t="s">
        <v>12</v>
      </c>
      <c r="G1061" t="s">
        <v>13</v>
      </c>
      <c r="H1061" t="s">
        <v>13</v>
      </c>
      <c r="I1061">
        <v>40</v>
      </c>
      <c r="J1061">
        <f t="shared" si="66"/>
        <v>-0.36687226290911329</v>
      </c>
      <c r="K1061">
        <f t="shared" si="67"/>
        <v>-0.13454084336898386</v>
      </c>
      <c r="L1061" t="str">
        <f t="shared" si="68"/>
        <v>NO</v>
      </c>
      <c r="M1061" t="str">
        <f t="shared" si="69"/>
        <v>NO</v>
      </c>
    </row>
    <row r="1062" spans="1:13" x14ac:dyDescent="0.25">
      <c r="A1062">
        <v>1061</v>
      </c>
      <c r="B1062" t="s">
        <v>9</v>
      </c>
      <c r="C1062">
        <v>491540.23</v>
      </c>
      <c r="D1062" t="s">
        <v>10</v>
      </c>
      <c r="E1062" t="s">
        <v>16</v>
      </c>
      <c r="F1062" t="s">
        <v>12</v>
      </c>
      <c r="G1062" t="s">
        <v>13</v>
      </c>
      <c r="H1062" t="s">
        <v>13</v>
      </c>
      <c r="I1062">
        <v>50</v>
      </c>
      <c r="J1062">
        <f t="shared" si="66"/>
        <v>-0.20467764171418035</v>
      </c>
      <c r="K1062">
        <f t="shared" si="67"/>
        <v>0.57121245740239113</v>
      </c>
      <c r="L1062" t="str">
        <f t="shared" si="68"/>
        <v>NO</v>
      </c>
      <c r="M1062" t="str">
        <f t="shared" si="69"/>
        <v>NO</v>
      </c>
    </row>
    <row r="1063" spans="1:13" x14ac:dyDescent="0.25">
      <c r="A1063">
        <v>1062</v>
      </c>
      <c r="B1063" t="s">
        <v>15</v>
      </c>
      <c r="C1063">
        <v>307401</v>
      </c>
      <c r="D1063" t="s">
        <v>10</v>
      </c>
      <c r="E1063" t="s">
        <v>11</v>
      </c>
      <c r="F1063" t="s">
        <v>12</v>
      </c>
      <c r="G1063" t="s">
        <v>13</v>
      </c>
      <c r="H1063" t="s">
        <v>12</v>
      </c>
      <c r="I1063">
        <v>28</v>
      </c>
      <c r="J1063">
        <f t="shared" si="66"/>
        <v>-0.43172903623414305</v>
      </c>
      <c r="K1063">
        <f t="shared" si="67"/>
        <v>-0.98144480429463388</v>
      </c>
      <c r="L1063" t="str">
        <f t="shared" si="68"/>
        <v>NO</v>
      </c>
      <c r="M1063" t="str">
        <f t="shared" si="69"/>
        <v>NO</v>
      </c>
    </row>
    <row r="1064" spans="1:13" x14ac:dyDescent="0.25">
      <c r="A1064">
        <v>1063</v>
      </c>
      <c r="B1064" t="s">
        <v>9</v>
      </c>
      <c r="C1064">
        <v>141510.22</v>
      </c>
      <c r="D1064" t="s">
        <v>14</v>
      </c>
      <c r="E1064" t="s">
        <v>11</v>
      </c>
      <c r="F1064" t="s">
        <v>12</v>
      </c>
      <c r="G1064" t="s">
        <v>13</v>
      </c>
      <c r="H1064" t="s">
        <v>13</v>
      </c>
      <c r="I1064">
        <v>90</v>
      </c>
      <c r="J1064">
        <f t="shared" si="66"/>
        <v>-0.6362793264520632</v>
      </c>
      <c r="K1064">
        <f t="shared" si="67"/>
        <v>3.3942256604878915</v>
      </c>
      <c r="L1064" t="str">
        <f t="shared" si="68"/>
        <v>NO</v>
      </c>
      <c r="M1064" t="str">
        <f t="shared" si="69"/>
        <v>SI</v>
      </c>
    </row>
    <row r="1065" spans="1:13" x14ac:dyDescent="0.25">
      <c r="A1065">
        <v>1064</v>
      </c>
      <c r="B1065" t="s">
        <v>15</v>
      </c>
      <c r="C1065">
        <v>721809</v>
      </c>
      <c r="D1065" t="s">
        <v>10</v>
      </c>
      <c r="E1065" t="s">
        <v>11</v>
      </c>
      <c r="F1065" t="s">
        <v>12</v>
      </c>
      <c r="G1065" t="s">
        <v>13</v>
      </c>
      <c r="H1065" t="s">
        <v>12</v>
      </c>
      <c r="I1065">
        <v>46</v>
      </c>
      <c r="J1065">
        <f t="shared" si="66"/>
        <v>7.9253410581935788E-2</v>
      </c>
      <c r="K1065">
        <f t="shared" si="67"/>
        <v>0.28891113709384114</v>
      </c>
      <c r="L1065" t="str">
        <f t="shared" si="68"/>
        <v>NO</v>
      </c>
      <c r="M1065" t="str">
        <f t="shared" si="69"/>
        <v>NO</v>
      </c>
    </row>
    <row r="1066" spans="1:13" x14ac:dyDescent="0.25">
      <c r="A1066">
        <v>1065</v>
      </c>
      <c r="B1066" t="s">
        <v>9</v>
      </c>
      <c r="C1066">
        <v>363793</v>
      </c>
      <c r="D1066" t="s">
        <v>10</v>
      </c>
      <c r="E1066" t="s">
        <v>16</v>
      </c>
      <c r="F1066" t="s">
        <v>12</v>
      </c>
      <c r="G1066" t="s">
        <v>12</v>
      </c>
      <c r="H1066" t="s">
        <v>13</v>
      </c>
      <c r="I1066">
        <v>51</v>
      </c>
      <c r="J1066">
        <f t="shared" si="66"/>
        <v>-0.3621953348074034</v>
      </c>
      <c r="K1066">
        <f t="shared" si="67"/>
        <v>0.64178778747952869</v>
      </c>
      <c r="L1066" t="str">
        <f t="shared" si="68"/>
        <v>NO</v>
      </c>
      <c r="M1066" t="str">
        <f t="shared" si="69"/>
        <v>NO</v>
      </c>
    </row>
    <row r="1067" spans="1:13" x14ac:dyDescent="0.25">
      <c r="A1067">
        <v>1066</v>
      </c>
      <c r="B1067" t="s">
        <v>9</v>
      </c>
      <c r="C1067">
        <v>592200</v>
      </c>
      <c r="D1067" t="s">
        <v>10</v>
      </c>
      <c r="E1067" t="s">
        <v>16</v>
      </c>
      <c r="F1067" t="s">
        <v>12</v>
      </c>
      <c r="G1067" t="s">
        <v>12</v>
      </c>
      <c r="H1067" t="s">
        <v>13</v>
      </c>
      <c r="I1067">
        <v>53</v>
      </c>
      <c r="J1067">
        <f t="shared" si="66"/>
        <v>-8.055992301535278E-2</v>
      </c>
      <c r="K1067">
        <f t="shared" si="67"/>
        <v>0.78293844763380371</v>
      </c>
      <c r="L1067" t="str">
        <f t="shared" si="68"/>
        <v>NO</v>
      </c>
      <c r="M1067" t="str">
        <f t="shared" si="69"/>
        <v>NO</v>
      </c>
    </row>
    <row r="1068" spans="1:13" x14ac:dyDescent="0.25">
      <c r="A1068">
        <v>1067</v>
      </c>
      <c r="B1068" t="s">
        <v>15</v>
      </c>
      <c r="C1068">
        <v>2196851</v>
      </c>
      <c r="D1068" t="s">
        <v>10</v>
      </c>
      <c r="E1068" t="s">
        <v>16</v>
      </c>
      <c r="F1068" t="s">
        <v>12</v>
      </c>
      <c r="G1068" t="s">
        <v>13</v>
      </c>
      <c r="H1068" t="s">
        <v>13</v>
      </c>
      <c r="I1068">
        <v>41</v>
      </c>
      <c r="J1068">
        <f t="shared" si="66"/>
        <v>1.8980420689005073</v>
      </c>
      <c r="K1068">
        <f t="shared" si="67"/>
        <v>-6.3965513291846368E-2</v>
      </c>
      <c r="L1068" t="str">
        <f t="shared" si="68"/>
        <v>NO</v>
      </c>
      <c r="M1068" t="str">
        <f t="shared" si="69"/>
        <v>NO</v>
      </c>
    </row>
    <row r="1069" spans="1:13" x14ac:dyDescent="0.25">
      <c r="A1069">
        <v>1068</v>
      </c>
      <c r="B1069" t="s">
        <v>9</v>
      </c>
      <c r="C1069">
        <v>495108.62</v>
      </c>
      <c r="D1069" t="s">
        <v>10</v>
      </c>
      <c r="E1069" t="s">
        <v>11</v>
      </c>
      <c r="F1069" t="s">
        <v>12</v>
      </c>
      <c r="G1069" t="s">
        <v>13</v>
      </c>
      <c r="H1069" t="s">
        <v>13</v>
      </c>
      <c r="I1069">
        <v>25</v>
      </c>
      <c r="J1069">
        <f t="shared" si="66"/>
        <v>-0.20027766716399301</v>
      </c>
      <c r="K1069">
        <f t="shared" si="67"/>
        <v>-1.1931707945260464</v>
      </c>
      <c r="L1069" t="str">
        <f t="shared" si="68"/>
        <v>NO</v>
      </c>
      <c r="M1069" t="str">
        <f t="shared" si="69"/>
        <v>NO</v>
      </c>
    </row>
    <row r="1070" spans="1:13" x14ac:dyDescent="0.25">
      <c r="A1070">
        <v>1069</v>
      </c>
      <c r="B1070" t="s">
        <v>15</v>
      </c>
      <c r="C1070">
        <v>380000</v>
      </c>
      <c r="D1070" t="s">
        <v>10</v>
      </c>
      <c r="E1070" t="s">
        <v>16</v>
      </c>
      <c r="F1070" t="s">
        <v>12</v>
      </c>
      <c r="G1070" t="s">
        <v>13</v>
      </c>
      <c r="H1070" t="s">
        <v>13</v>
      </c>
      <c r="I1070">
        <v>57</v>
      </c>
      <c r="J1070">
        <f t="shared" si="66"/>
        <v>-0.34221142398630877</v>
      </c>
      <c r="K1070">
        <f t="shared" si="67"/>
        <v>1.0652397679423538</v>
      </c>
      <c r="L1070" t="str">
        <f t="shared" si="68"/>
        <v>NO</v>
      </c>
      <c r="M1070" t="str">
        <f t="shared" si="69"/>
        <v>NO</v>
      </c>
    </row>
    <row r="1071" spans="1:13" x14ac:dyDescent="0.25">
      <c r="A1071">
        <v>1070</v>
      </c>
      <c r="B1071" t="s">
        <v>15</v>
      </c>
      <c r="C1071">
        <v>2183054.04</v>
      </c>
      <c r="D1071" t="s">
        <v>10</v>
      </c>
      <c r="E1071" t="s">
        <v>16</v>
      </c>
      <c r="F1071" t="s">
        <v>12</v>
      </c>
      <c r="G1071" t="s">
        <v>13</v>
      </c>
      <c r="H1071" t="s">
        <v>13</v>
      </c>
      <c r="I1071">
        <v>32</v>
      </c>
      <c r="J1071">
        <f t="shared" si="66"/>
        <v>1.8810298384912885</v>
      </c>
      <c r="K1071">
        <f t="shared" si="67"/>
        <v>-0.69914348398608395</v>
      </c>
      <c r="L1071" t="str">
        <f t="shared" si="68"/>
        <v>NO</v>
      </c>
      <c r="M1071" t="str">
        <f t="shared" si="69"/>
        <v>NO</v>
      </c>
    </row>
    <row r="1072" spans="1:13" x14ac:dyDescent="0.25">
      <c r="A1072">
        <v>1071</v>
      </c>
      <c r="B1072" t="s">
        <v>9</v>
      </c>
      <c r="C1072">
        <v>651535</v>
      </c>
      <c r="D1072" t="s">
        <v>10</v>
      </c>
      <c r="E1072" t="s">
        <v>16</v>
      </c>
      <c r="F1072" t="s">
        <v>12</v>
      </c>
      <c r="G1072" t="s">
        <v>13</v>
      </c>
      <c r="H1072" t="s">
        <v>13</v>
      </c>
      <c r="I1072">
        <v>34</v>
      </c>
      <c r="J1072">
        <f t="shared" si="66"/>
        <v>-7.39737914112246E-3</v>
      </c>
      <c r="K1072">
        <f t="shared" si="67"/>
        <v>-0.55799282383180893</v>
      </c>
      <c r="L1072" t="str">
        <f t="shared" si="68"/>
        <v>NO</v>
      </c>
      <c r="M1072" t="str">
        <f t="shared" si="69"/>
        <v>NO</v>
      </c>
    </row>
    <row r="1073" spans="1:13" x14ac:dyDescent="0.25">
      <c r="A1073">
        <v>1072</v>
      </c>
      <c r="B1073" t="s">
        <v>15</v>
      </c>
      <c r="C1073">
        <v>278030</v>
      </c>
      <c r="D1073" t="s">
        <v>19</v>
      </c>
      <c r="E1073" t="s">
        <v>16</v>
      </c>
      <c r="F1073" t="s">
        <v>12</v>
      </c>
      <c r="G1073" t="s">
        <v>13</v>
      </c>
      <c r="H1073" t="s">
        <v>13</v>
      </c>
      <c r="I1073">
        <v>29</v>
      </c>
      <c r="J1073">
        <f t="shared" si="66"/>
        <v>-0.46794471123422759</v>
      </c>
      <c r="K1073">
        <f t="shared" si="67"/>
        <v>-0.91086947421749642</v>
      </c>
      <c r="L1073" t="str">
        <f t="shared" si="68"/>
        <v>NO</v>
      </c>
      <c r="M1073" t="str">
        <f t="shared" si="69"/>
        <v>NO</v>
      </c>
    </row>
    <row r="1074" spans="1:13" x14ac:dyDescent="0.25">
      <c r="A1074">
        <v>1073</v>
      </c>
      <c r="B1074" t="s">
        <v>9</v>
      </c>
      <c r="C1074">
        <v>299647</v>
      </c>
      <c r="D1074" t="s">
        <v>17</v>
      </c>
      <c r="E1074" t="s">
        <v>16</v>
      </c>
      <c r="F1074" t="s">
        <v>12</v>
      </c>
      <c r="G1074" t="s">
        <v>13</v>
      </c>
      <c r="H1074" t="s">
        <v>13</v>
      </c>
      <c r="I1074">
        <v>64</v>
      </c>
      <c r="J1074">
        <f t="shared" si="66"/>
        <v>-0.44129004348451434</v>
      </c>
      <c r="K1074">
        <f t="shared" si="67"/>
        <v>1.5592670784823162</v>
      </c>
      <c r="L1074" t="str">
        <f t="shared" si="68"/>
        <v>NO</v>
      </c>
      <c r="M1074" t="str">
        <f t="shared" si="69"/>
        <v>NO</v>
      </c>
    </row>
    <row r="1075" spans="1:13" x14ac:dyDescent="0.25">
      <c r="A1075">
        <v>1074</v>
      </c>
      <c r="B1075" t="s">
        <v>15</v>
      </c>
      <c r="C1075">
        <v>347520</v>
      </c>
      <c r="D1075" t="s">
        <v>10</v>
      </c>
      <c r="E1075" t="s">
        <v>16</v>
      </c>
      <c r="F1075" t="s">
        <v>12</v>
      </c>
      <c r="G1075" t="s">
        <v>13</v>
      </c>
      <c r="H1075" t="s">
        <v>13</v>
      </c>
      <c r="I1075">
        <v>35</v>
      </c>
      <c r="J1075">
        <f t="shared" si="66"/>
        <v>-0.3822606263969433</v>
      </c>
      <c r="K1075">
        <f t="shared" si="67"/>
        <v>-0.48741749375467142</v>
      </c>
      <c r="L1075" t="str">
        <f t="shared" si="68"/>
        <v>NO</v>
      </c>
      <c r="M1075" t="str">
        <f t="shared" si="69"/>
        <v>NO</v>
      </c>
    </row>
    <row r="1076" spans="1:13" x14ac:dyDescent="0.25">
      <c r="A1076">
        <v>1075</v>
      </c>
      <c r="B1076" t="s">
        <v>9</v>
      </c>
      <c r="C1076">
        <v>594640</v>
      </c>
      <c r="D1076" t="s">
        <v>10</v>
      </c>
      <c r="E1076" t="s">
        <v>16</v>
      </c>
      <c r="F1076" t="s">
        <v>12</v>
      </c>
      <c r="G1076" t="s">
        <v>13</v>
      </c>
      <c r="H1076" t="s">
        <v>13</v>
      </c>
      <c r="I1076">
        <v>36</v>
      </c>
      <c r="J1076">
        <f t="shared" si="66"/>
        <v>-7.7551300666770628E-2</v>
      </c>
      <c r="K1076">
        <f t="shared" si="67"/>
        <v>-0.41684216367753391</v>
      </c>
      <c r="L1076" t="str">
        <f t="shared" si="68"/>
        <v>NO</v>
      </c>
      <c r="M1076" t="str">
        <f t="shared" si="69"/>
        <v>NO</v>
      </c>
    </row>
    <row r="1077" spans="1:13" x14ac:dyDescent="0.25">
      <c r="A1077">
        <v>1076</v>
      </c>
      <c r="B1077" t="s">
        <v>9</v>
      </c>
      <c r="C1077">
        <v>207858</v>
      </c>
      <c r="D1077" t="s">
        <v>10</v>
      </c>
      <c r="E1077" t="s">
        <v>16</v>
      </c>
      <c r="F1077" t="s">
        <v>12</v>
      </c>
      <c r="G1077" t="s">
        <v>13</v>
      </c>
      <c r="H1077" t="s">
        <v>13</v>
      </c>
      <c r="I1077">
        <v>55</v>
      </c>
      <c r="J1077">
        <f t="shared" si="66"/>
        <v>-0.55446973067877958</v>
      </c>
      <c r="K1077">
        <f t="shared" si="67"/>
        <v>0.92408910778807873</v>
      </c>
      <c r="L1077" t="str">
        <f t="shared" si="68"/>
        <v>NO</v>
      </c>
      <c r="M1077" t="str">
        <f t="shared" si="69"/>
        <v>NO</v>
      </c>
    </row>
    <row r="1078" spans="1:13" x14ac:dyDescent="0.25">
      <c r="A1078">
        <v>1077</v>
      </c>
      <c r="B1078" t="s">
        <v>9</v>
      </c>
      <c r="C1078">
        <v>3211392</v>
      </c>
      <c r="D1078" t="s">
        <v>10</v>
      </c>
      <c r="E1078" t="s">
        <v>11</v>
      </c>
      <c r="F1078" t="s">
        <v>12</v>
      </c>
      <c r="G1078" t="s">
        <v>13</v>
      </c>
      <c r="H1078" t="s">
        <v>13</v>
      </c>
      <c r="I1078">
        <v>60</v>
      </c>
      <c r="J1078">
        <f t="shared" si="66"/>
        <v>3.1490136779795583</v>
      </c>
      <c r="K1078">
        <f t="shared" si="67"/>
        <v>1.2769657581737661</v>
      </c>
      <c r="L1078" t="str">
        <f t="shared" si="68"/>
        <v>SI</v>
      </c>
      <c r="M1078" t="str">
        <f t="shared" si="69"/>
        <v>NO</v>
      </c>
    </row>
    <row r="1079" spans="1:13" x14ac:dyDescent="0.25">
      <c r="A1079">
        <v>1078</v>
      </c>
      <c r="B1079" t="s">
        <v>9</v>
      </c>
      <c r="C1079">
        <v>631550.63</v>
      </c>
      <c r="D1079" t="s">
        <v>10</v>
      </c>
      <c r="E1079" t="s">
        <v>16</v>
      </c>
      <c r="F1079" t="s">
        <v>12</v>
      </c>
      <c r="G1079" t="s">
        <v>13</v>
      </c>
      <c r="H1079" t="s">
        <v>13</v>
      </c>
      <c r="I1079">
        <v>38</v>
      </c>
      <c r="J1079">
        <f t="shared" si="66"/>
        <v>-3.2038945618308806E-2</v>
      </c>
      <c r="K1079">
        <f t="shared" si="67"/>
        <v>-0.27569150352325889</v>
      </c>
      <c r="L1079" t="str">
        <f t="shared" si="68"/>
        <v>NO</v>
      </c>
      <c r="M1079" t="str">
        <f t="shared" si="69"/>
        <v>NO</v>
      </c>
    </row>
    <row r="1080" spans="1:13" x14ac:dyDescent="0.25">
      <c r="A1080">
        <v>1079</v>
      </c>
      <c r="B1080" t="s">
        <v>9</v>
      </c>
      <c r="C1080">
        <v>374222.12</v>
      </c>
      <c r="D1080" t="s">
        <v>10</v>
      </c>
      <c r="E1080" t="s">
        <v>16</v>
      </c>
      <c r="F1080" t="s">
        <v>12</v>
      </c>
      <c r="G1080" t="s">
        <v>13</v>
      </c>
      <c r="H1080" t="s">
        <v>13</v>
      </c>
      <c r="I1080">
        <v>31</v>
      </c>
      <c r="J1080">
        <f t="shared" si="66"/>
        <v>-0.34933579238607348</v>
      </c>
      <c r="K1080">
        <f t="shared" si="67"/>
        <v>-0.7697188140632214</v>
      </c>
      <c r="L1080" t="str">
        <f t="shared" si="68"/>
        <v>NO</v>
      </c>
      <c r="M1080" t="str">
        <f t="shared" si="69"/>
        <v>NO</v>
      </c>
    </row>
    <row r="1081" spans="1:13" x14ac:dyDescent="0.25">
      <c r="A1081">
        <v>1080</v>
      </c>
      <c r="B1081" t="s">
        <v>15</v>
      </c>
      <c r="C1081">
        <v>338166</v>
      </c>
      <c r="D1081" t="s">
        <v>17</v>
      </c>
      <c r="E1081" t="s">
        <v>16</v>
      </c>
      <c r="F1081" t="s">
        <v>12</v>
      </c>
      <c r="G1081" t="s">
        <v>13</v>
      </c>
      <c r="H1081" t="s">
        <v>13</v>
      </c>
      <c r="I1081">
        <v>63</v>
      </c>
      <c r="J1081">
        <f t="shared" si="66"/>
        <v>-0.39379450076113898</v>
      </c>
      <c r="K1081">
        <f t="shared" si="67"/>
        <v>1.4886917484051787</v>
      </c>
      <c r="L1081" t="str">
        <f t="shared" si="68"/>
        <v>NO</v>
      </c>
      <c r="M1081" t="str">
        <f t="shared" si="69"/>
        <v>NO</v>
      </c>
    </row>
    <row r="1082" spans="1:13" x14ac:dyDescent="0.25">
      <c r="A1082">
        <v>1081</v>
      </c>
      <c r="B1082" t="s">
        <v>15</v>
      </c>
      <c r="C1082">
        <v>180000</v>
      </c>
      <c r="D1082" t="s">
        <v>10</v>
      </c>
      <c r="E1082" t="s">
        <v>16</v>
      </c>
      <c r="F1082" t="s">
        <v>12</v>
      </c>
      <c r="G1082" t="s">
        <v>12</v>
      </c>
      <c r="H1082" t="s">
        <v>13</v>
      </c>
      <c r="I1082">
        <v>78</v>
      </c>
      <c r="J1082">
        <f t="shared" si="66"/>
        <v>-0.58881981321435395</v>
      </c>
      <c r="K1082">
        <f t="shared" si="67"/>
        <v>2.5473216995622412</v>
      </c>
      <c r="L1082" t="str">
        <f t="shared" si="68"/>
        <v>NO</v>
      </c>
      <c r="M1082" t="str">
        <f t="shared" si="69"/>
        <v>SI</v>
      </c>
    </row>
    <row r="1083" spans="1:13" x14ac:dyDescent="0.25">
      <c r="A1083">
        <v>1082</v>
      </c>
      <c r="B1083" t="s">
        <v>15</v>
      </c>
      <c r="C1083">
        <v>582638</v>
      </c>
      <c r="D1083" t="s">
        <v>18</v>
      </c>
      <c r="E1083" t="s">
        <v>16</v>
      </c>
      <c r="F1083" t="s">
        <v>12</v>
      </c>
      <c r="G1083" t="s">
        <v>12</v>
      </c>
      <c r="H1083" t="s">
        <v>12</v>
      </c>
      <c r="I1083">
        <v>60</v>
      </c>
      <c r="J1083">
        <f t="shared" si="66"/>
        <v>-9.2350270104345614E-2</v>
      </c>
      <c r="K1083">
        <f t="shared" si="67"/>
        <v>1.2769657581737661</v>
      </c>
      <c r="L1083" t="str">
        <f t="shared" si="68"/>
        <v>NO</v>
      </c>
      <c r="M1083" t="str">
        <f t="shared" si="69"/>
        <v>NO</v>
      </c>
    </row>
    <row r="1084" spans="1:13" x14ac:dyDescent="0.25">
      <c r="A1084">
        <v>1083</v>
      </c>
      <c r="B1084" t="s">
        <v>15</v>
      </c>
      <c r="C1084">
        <v>818240.4</v>
      </c>
      <c r="D1084" t="s">
        <v>10</v>
      </c>
      <c r="E1084" t="s">
        <v>16</v>
      </c>
      <c r="F1084" t="s">
        <v>12</v>
      </c>
      <c r="G1084" t="s">
        <v>13</v>
      </c>
      <c r="H1084" t="s">
        <v>13</v>
      </c>
      <c r="I1084">
        <v>26</v>
      </c>
      <c r="J1084">
        <f t="shared" si="66"/>
        <v>0.19815737170696243</v>
      </c>
      <c r="K1084">
        <f t="shared" si="67"/>
        <v>-1.1225954644489089</v>
      </c>
      <c r="L1084" t="str">
        <f t="shared" si="68"/>
        <v>NO</v>
      </c>
      <c r="M1084" t="str">
        <f t="shared" si="69"/>
        <v>NO</v>
      </c>
    </row>
    <row r="1085" spans="1:13" x14ac:dyDescent="0.25">
      <c r="A1085">
        <v>1084</v>
      </c>
      <c r="B1085" t="s">
        <v>15</v>
      </c>
      <c r="C1085">
        <v>317915</v>
      </c>
      <c r="D1085" t="s">
        <v>10</v>
      </c>
      <c r="E1085" t="s">
        <v>16</v>
      </c>
      <c r="F1085" t="s">
        <v>12</v>
      </c>
      <c r="G1085" t="s">
        <v>13</v>
      </c>
      <c r="H1085" t="s">
        <v>13</v>
      </c>
      <c r="I1085">
        <v>41</v>
      </c>
      <c r="J1085">
        <f t="shared" si="66"/>
        <v>-0.41876483321242469</v>
      </c>
      <c r="K1085">
        <f t="shared" si="67"/>
        <v>-6.3965513291846368E-2</v>
      </c>
      <c r="L1085" t="str">
        <f t="shared" si="68"/>
        <v>NO</v>
      </c>
      <c r="M1085" t="str">
        <f t="shared" si="69"/>
        <v>NO</v>
      </c>
    </row>
    <row r="1086" spans="1:13" x14ac:dyDescent="0.25">
      <c r="A1086">
        <v>1085</v>
      </c>
      <c r="B1086" t="s">
        <v>9</v>
      </c>
      <c r="C1086">
        <v>449694.75</v>
      </c>
      <c r="D1086" t="s">
        <v>10</v>
      </c>
      <c r="E1086" t="s">
        <v>16</v>
      </c>
      <c r="F1086" t="s">
        <v>12</v>
      </c>
      <c r="G1086" t="s">
        <v>13</v>
      </c>
      <c r="H1086" t="s">
        <v>13</v>
      </c>
      <c r="I1086">
        <v>21</v>
      </c>
      <c r="J1086">
        <f t="shared" si="66"/>
        <v>-0.25627487381055225</v>
      </c>
      <c r="K1086">
        <f t="shared" si="67"/>
        <v>-1.4754721148345964</v>
      </c>
      <c r="L1086" t="str">
        <f t="shared" si="68"/>
        <v>NO</v>
      </c>
      <c r="M1086" t="str">
        <f t="shared" si="69"/>
        <v>NO</v>
      </c>
    </row>
    <row r="1087" spans="1:13" x14ac:dyDescent="0.25">
      <c r="A1087">
        <v>1086</v>
      </c>
      <c r="B1087" t="s">
        <v>15</v>
      </c>
      <c r="C1087">
        <v>607000</v>
      </c>
      <c r="D1087" t="s">
        <v>10</v>
      </c>
      <c r="E1087" t="s">
        <v>16</v>
      </c>
      <c r="F1087" t="s">
        <v>12</v>
      </c>
      <c r="G1087" t="s">
        <v>13</v>
      </c>
      <c r="H1087" t="s">
        <v>13</v>
      </c>
      <c r="I1087">
        <v>41</v>
      </c>
      <c r="J1087">
        <f t="shared" si="66"/>
        <v>-6.2310902212477433E-2</v>
      </c>
      <c r="K1087">
        <f t="shared" si="67"/>
        <v>-6.3965513291846368E-2</v>
      </c>
      <c r="L1087" t="str">
        <f t="shared" si="68"/>
        <v>NO</v>
      </c>
      <c r="M1087" t="str">
        <f t="shared" si="69"/>
        <v>NO</v>
      </c>
    </row>
    <row r="1088" spans="1:13" x14ac:dyDescent="0.25">
      <c r="A1088">
        <v>1087</v>
      </c>
      <c r="B1088" t="s">
        <v>9</v>
      </c>
      <c r="C1088">
        <v>302470</v>
      </c>
      <c r="D1088" t="s">
        <v>18</v>
      </c>
      <c r="E1088" t="s">
        <v>16</v>
      </c>
      <c r="F1088" t="s">
        <v>12</v>
      </c>
      <c r="G1088" t="s">
        <v>13</v>
      </c>
      <c r="H1088" t="s">
        <v>12</v>
      </c>
      <c r="I1088">
        <v>31</v>
      </c>
      <c r="J1088">
        <f t="shared" si="66"/>
        <v>-0.43780916607056047</v>
      </c>
      <c r="K1088">
        <f t="shared" si="67"/>
        <v>-0.7697188140632214</v>
      </c>
      <c r="L1088" t="str">
        <f t="shared" si="68"/>
        <v>NO</v>
      </c>
      <c r="M1088" t="str">
        <f t="shared" si="69"/>
        <v>NO</v>
      </c>
    </row>
    <row r="1089" spans="1:13" x14ac:dyDescent="0.25">
      <c r="A1089">
        <v>1088</v>
      </c>
      <c r="B1089" t="s">
        <v>9</v>
      </c>
      <c r="C1089">
        <v>300000</v>
      </c>
      <c r="D1089" t="s">
        <v>10</v>
      </c>
      <c r="E1089" t="s">
        <v>16</v>
      </c>
      <c r="F1089" t="s">
        <v>12</v>
      </c>
      <c r="G1089" t="s">
        <v>13</v>
      </c>
      <c r="H1089" t="s">
        <v>13</v>
      </c>
      <c r="I1089">
        <v>58</v>
      </c>
      <c r="J1089">
        <f t="shared" si="66"/>
        <v>-0.44085477967752684</v>
      </c>
      <c r="K1089">
        <f t="shared" si="67"/>
        <v>1.1358150980194912</v>
      </c>
      <c r="L1089" t="str">
        <f t="shared" si="68"/>
        <v>NO</v>
      </c>
      <c r="M1089" t="str">
        <f t="shared" si="69"/>
        <v>NO</v>
      </c>
    </row>
    <row r="1090" spans="1:13" x14ac:dyDescent="0.25">
      <c r="A1090">
        <v>1089</v>
      </c>
      <c r="B1090" t="s">
        <v>9</v>
      </c>
      <c r="C1090">
        <v>359543</v>
      </c>
      <c r="D1090" t="s">
        <v>10</v>
      </c>
      <c r="E1090" t="s">
        <v>16</v>
      </c>
      <c r="F1090" t="s">
        <v>12</v>
      </c>
      <c r="G1090" t="s">
        <v>13</v>
      </c>
      <c r="H1090" t="s">
        <v>13</v>
      </c>
      <c r="I1090">
        <v>20</v>
      </c>
      <c r="J1090">
        <f t="shared" ref="J1090:J1153" si="70">(C1090-$Q$13)/$Q$14</f>
        <v>-0.36743576307849934</v>
      </c>
      <c r="K1090">
        <f t="shared" si="67"/>
        <v>-1.5460474449117341</v>
      </c>
      <c r="L1090" t="str">
        <f t="shared" si="68"/>
        <v>NO</v>
      </c>
      <c r="M1090" t="str">
        <f t="shared" si="69"/>
        <v>NO</v>
      </c>
    </row>
    <row r="1091" spans="1:13" x14ac:dyDescent="0.25">
      <c r="A1091">
        <v>1090</v>
      </c>
      <c r="B1091" t="s">
        <v>15</v>
      </c>
      <c r="C1091">
        <v>717302</v>
      </c>
      <c r="D1091" t="s">
        <v>10</v>
      </c>
      <c r="E1091" t="s">
        <v>16</v>
      </c>
      <c r="F1091" t="s">
        <v>12</v>
      </c>
      <c r="G1091" t="s">
        <v>13</v>
      </c>
      <c r="H1091" t="s">
        <v>13</v>
      </c>
      <c r="I1091">
        <v>42</v>
      </c>
      <c r="J1091">
        <f t="shared" si="70"/>
        <v>7.3696090530681796E-2</v>
      </c>
      <c r="K1091">
        <f t="shared" ref="K1091:K1154" si="71">(I1091-$R$13)/$R$14</f>
        <v>6.6098167852911317E-3</v>
      </c>
      <c r="L1091" t="str">
        <f t="shared" ref="L1091:L1154" si="72">IF(ABS(J1091)&gt; 1.96, "SI", "NO")</f>
        <v>NO</v>
      </c>
      <c r="M1091" t="str">
        <f t="shared" ref="M1091:M1154" si="73">IF(ABS(K1091)&gt; 1.96, "SI", "NO")</f>
        <v>NO</v>
      </c>
    </row>
    <row r="1092" spans="1:13" x14ac:dyDescent="0.25">
      <c r="A1092">
        <v>1091</v>
      </c>
      <c r="B1092" t="s">
        <v>9</v>
      </c>
      <c r="C1092">
        <v>301597.40000000002</v>
      </c>
      <c r="D1092" t="s">
        <v>10</v>
      </c>
      <c r="E1092" t="s">
        <v>16</v>
      </c>
      <c r="F1092" t="s">
        <v>12</v>
      </c>
      <c r="G1092" t="s">
        <v>12</v>
      </c>
      <c r="H1092" t="s">
        <v>13</v>
      </c>
      <c r="I1092">
        <v>46</v>
      </c>
      <c r="J1092">
        <f t="shared" si="70"/>
        <v>-0.4388851184727624</v>
      </c>
      <c r="K1092">
        <f t="shared" si="71"/>
        <v>0.28891113709384114</v>
      </c>
      <c r="L1092" t="str">
        <f t="shared" si="72"/>
        <v>NO</v>
      </c>
      <c r="M1092" t="str">
        <f t="shared" si="73"/>
        <v>NO</v>
      </c>
    </row>
    <row r="1093" spans="1:13" x14ac:dyDescent="0.25">
      <c r="A1093">
        <v>1092</v>
      </c>
      <c r="B1093" t="s">
        <v>15</v>
      </c>
      <c r="C1093">
        <v>297046</v>
      </c>
      <c r="D1093" t="s">
        <v>17</v>
      </c>
      <c r="E1093" t="s">
        <v>16</v>
      </c>
      <c r="F1093" t="s">
        <v>12</v>
      </c>
      <c r="G1093" t="s">
        <v>13</v>
      </c>
      <c r="H1093" t="s">
        <v>13</v>
      </c>
      <c r="I1093">
        <v>34</v>
      </c>
      <c r="J1093">
        <f t="shared" si="70"/>
        <v>-0.44449718558642509</v>
      </c>
      <c r="K1093">
        <f t="shared" si="71"/>
        <v>-0.55799282383180893</v>
      </c>
      <c r="L1093" t="str">
        <f t="shared" si="72"/>
        <v>NO</v>
      </c>
      <c r="M1093" t="str">
        <f t="shared" si="73"/>
        <v>NO</v>
      </c>
    </row>
    <row r="1094" spans="1:13" x14ac:dyDescent="0.25">
      <c r="A1094">
        <v>1093</v>
      </c>
      <c r="B1094" t="s">
        <v>9</v>
      </c>
      <c r="C1094">
        <v>700000</v>
      </c>
      <c r="D1094" t="s">
        <v>10</v>
      </c>
      <c r="E1094" t="s">
        <v>16</v>
      </c>
      <c r="F1094" t="s">
        <v>12</v>
      </c>
      <c r="G1094" t="s">
        <v>13</v>
      </c>
      <c r="H1094" t="s">
        <v>13</v>
      </c>
      <c r="I1094">
        <v>22</v>
      </c>
      <c r="J1094">
        <f t="shared" si="70"/>
        <v>5.2361998778563602E-2</v>
      </c>
      <c r="K1094">
        <f t="shared" si="71"/>
        <v>-1.4048967847574589</v>
      </c>
      <c r="L1094" t="str">
        <f t="shared" si="72"/>
        <v>NO</v>
      </c>
      <c r="M1094" t="str">
        <f t="shared" si="73"/>
        <v>NO</v>
      </c>
    </row>
    <row r="1095" spans="1:13" x14ac:dyDescent="0.25">
      <c r="A1095">
        <v>1094</v>
      </c>
      <c r="B1095" t="s">
        <v>15</v>
      </c>
      <c r="C1095">
        <v>384000</v>
      </c>
      <c r="D1095" t="s">
        <v>10</v>
      </c>
      <c r="E1095" t="s">
        <v>16</v>
      </c>
      <c r="F1095" t="s">
        <v>12</v>
      </c>
      <c r="G1095" t="s">
        <v>13</v>
      </c>
      <c r="H1095" t="s">
        <v>13</v>
      </c>
      <c r="I1095">
        <v>48</v>
      </c>
      <c r="J1095">
        <f t="shared" si="70"/>
        <v>-0.33727925620174787</v>
      </c>
      <c r="K1095">
        <f t="shared" si="71"/>
        <v>0.43006179724811616</v>
      </c>
      <c r="L1095" t="str">
        <f t="shared" si="72"/>
        <v>NO</v>
      </c>
      <c r="M1095" t="str">
        <f t="shared" si="73"/>
        <v>NO</v>
      </c>
    </row>
    <row r="1096" spans="1:13" x14ac:dyDescent="0.25">
      <c r="A1096">
        <v>1095</v>
      </c>
      <c r="B1096" t="s">
        <v>9</v>
      </c>
      <c r="C1096">
        <v>783349.9</v>
      </c>
      <c r="D1096" t="s">
        <v>10</v>
      </c>
      <c r="E1096" t="s">
        <v>11</v>
      </c>
      <c r="F1096" t="s">
        <v>12</v>
      </c>
      <c r="G1096" t="s">
        <v>13</v>
      </c>
      <c r="H1096" t="s">
        <v>13</v>
      </c>
      <c r="I1096">
        <v>45</v>
      </c>
      <c r="J1096">
        <f t="shared" si="70"/>
        <v>0.15513592168515686</v>
      </c>
      <c r="K1096">
        <f t="shared" si="71"/>
        <v>0.21833580701670366</v>
      </c>
      <c r="L1096" t="str">
        <f t="shared" si="72"/>
        <v>NO</v>
      </c>
      <c r="M1096" t="str">
        <f t="shared" si="73"/>
        <v>NO</v>
      </c>
    </row>
    <row r="1097" spans="1:13" x14ac:dyDescent="0.25">
      <c r="A1097">
        <v>1096</v>
      </c>
      <c r="B1097" t="s">
        <v>9</v>
      </c>
      <c r="C1097">
        <v>1615550.07</v>
      </c>
      <c r="D1097" t="s">
        <v>10</v>
      </c>
      <c r="E1097" t="s">
        <v>16</v>
      </c>
      <c r="F1097" t="s">
        <v>12</v>
      </c>
      <c r="G1097" t="s">
        <v>13</v>
      </c>
      <c r="H1097" t="s">
        <v>12</v>
      </c>
      <c r="I1097">
        <v>37</v>
      </c>
      <c r="J1097">
        <f t="shared" si="70"/>
        <v>1.1812736388801839</v>
      </c>
      <c r="K1097">
        <f t="shared" si="71"/>
        <v>-0.3462668336003964</v>
      </c>
      <c r="L1097" t="str">
        <f t="shared" si="72"/>
        <v>NO</v>
      </c>
      <c r="M1097" t="str">
        <f t="shared" si="73"/>
        <v>NO</v>
      </c>
    </row>
    <row r="1098" spans="1:13" x14ac:dyDescent="0.25">
      <c r="A1098">
        <v>1097</v>
      </c>
      <c r="B1098" t="s">
        <v>15</v>
      </c>
      <c r="C1098">
        <v>247663</v>
      </c>
      <c r="D1098" t="s">
        <v>10</v>
      </c>
      <c r="E1098" t="s">
        <v>16</v>
      </c>
      <c r="F1098" t="s">
        <v>12</v>
      </c>
      <c r="G1098" t="s">
        <v>13</v>
      </c>
      <c r="H1098" t="s">
        <v>13</v>
      </c>
      <c r="I1098">
        <v>19</v>
      </c>
      <c r="J1098">
        <f t="shared" si="70"/>
        <v>-0.50538849601266789</v>
      </c>
      <c r="K1098">
        <f t="shared" si="71"/>
        <v>-1.6166227749888715</v>
      </c>
      <c r="L1098" t="str">
        <f t="shared" si="72"/>
        <v>NO</v>
      </c>
      <c r="M1098" t="str">
        <f t="shared" si="73"/>
        <v>NO</v>
      </c>
    </row>
    <row r="1099" spans="1:13" x14ac:dyDescent="0.25">
      <c r="A1099">
        <v>1098</v>
      </c>
      <c r="B1099" t="s">
        <v>15</v>
      </c>
      <c r="C1099">
        <v>1267616.3899999999</v>
      </c>
      <c r="D1099" t="s">
        <v>10</v>
      </c>
      <c r="E1099" t="s">
        <v>16</v>
      </c>
      <c r="F1099" t="s">
        <v>12</v>
      </c>
      <c r="G1099" t="s">
        <v>13</v>
      </c>
      <c r="H1099" t="s">
        <v>13</v>
      </c>
      <c r="I1099">
        <v>35</v>
      </c>
      <c r="J1099">
        <f t="shared" si="70"/>
        <v>0.75225681696525304</v>
      </c>
      <c r="K1099">
        <f t="shared" si="71"/>
        <v>-0.48741749375467142</v>
      </c>
      <c r="L1099" t="str">
        <f t="shared" si="72"/>
        <v>NO</v>
      </c>
      <c r="M1099" t="str">
        <f t="shared" si="73"/>
        <v>NO</v>
      </c>
    </row>
    <row r="1100" spans="1:13" x14ac:dyDescent="0.25">
      <c r="A1100">
        <v>1099</v>
      </c>
      <c r="B1100" t="s">
        <v>9</v>
      </c>
      <c r="C1100">
        <v>377999</v>
      </c>
      <c r="D1100" t="s">
        <v>18</v>
      </c>
      <c r="E1100" t="s">
        <v>16</v>
      </c>
      <c r="F1100" t="s">
        <v>12</v>
      </c>
      <c r="G1100" t="s">
        <v>13</v>
      </c>
      <c r="H1100" t="s">
        <v>12</v>
      </c>
      <c r="I1100">
        <v>37</v>
      </c>
      <c r="J1100">
        <f t="shared" si="70"/>
        <v>-0.34467874092053535</v>
      </c>
      <c r="K1100">
        <f t="shared" si="71"/>
        <v>-0.3462668336003964</v>
      </c>
      <c r="L1100" t="str">
        <f t="shared" si="72"/>
        <v>NO</v>
      </c>
      <c r="M1100" t="str">
        <f t="shared" si="73"/>
        <v>NO</v>
      </c>
    </row>
    <row r="1101" spans="1:13" x14ac:dyDescent="0.25">
      <c r="A1101">
        <v>1100</v>
      </c>
      <c r="B1101" t="s">
        <v>15</v>
      </c>
      <c r="C1101">
        <v>297044</v>
      </c>
      <c r="D1101" t="s">
        <v>17</v>
      </c>
      <c r="E1101" t="s">
        <v>16</v>
      </c>
      <c r="F1101" t="s">
        <v>12</v>
      </c>
      <c r="G1101" t="s">
        <v>13</v>
      </c>
      <c r="H1101" t="s">
        <v>13</v>
      </c>
      <c r="I1101">
        <v>53</v>
      </c>
      <c r="J1101">
        <f t="shared" si="70"/>
        <v>-0.44449965167031735</v>
      </c>
      <c r="K1101">
        <f t="shared" si="71"/>
        <v>0.78293844763380371</v>
      </c>
      <c r="L1101" t="str">
        <f t="shared" si="72"/>
        <v>NO</v>
      </c>
      <c r="M1101" t="str">
        <f t="shared" si="73"/>
        <v>NO</v>
      </c>
    </row>
    <row r="1102" spans="1:13" x14ac:dyDescent="0.25">
      <c r="A1102">
        <v>1101</v>
      </c>
      <c r="B1102" t="s">
        <v>9</v>
      </c>
      <c r="C1102">
        <v>278030</v>
      </c>
      <c r="D1102" t="s">
        <v>19</v>
      </c>
      <c r="E1102" t="s">
        <v>16</v>
      </c>
      <c r="F1102" t="s">
        <v>12</v>
      </c>
      <c r="G1102" t="s">
        <v>13</v>
      </c>
      <c r="H1102" t="s">
        <v>13</v>
      </c>
      <c r="I1102">
        <v>24</v>
      </c>
      <c r="J1102">
        <f t="shared" si="70"/>
        <v>-0.46794471123422759</v>
      </c>
      <c r="K1102">
        <f t="shared" si="71"/>
        <v>-1.263746124603184</v>
      </c>
      <c r="L1102" t="str">
        <f t="shared" si="72"/>
        <v>NO</v>
      </c>
      <c r="M1102" t="str">
        <f t="shared" si="73"/>
        <v>NO</v>
      </c>
    </row>
    <row r="1103" spans="1:13" x14ac:dyDescent="0.25">
      <c r="A1103">
        <v>1102</v>
      </c>
      <c r="B1103" t="s">
        <v>9</v>
      </c>
      <c r="C1103">
        <v>297045</v>
      </c>
      <c r="D1103" t="s">
        <v>18</v>
      </c>
      <c r="E1103" t="s">
        <v>16</v>
      </c>
      <c r="F1103" t="s">
        <v>12</v>
      </c>
      <c r="G1103" t="s">
        <v>13</v>
      </c>
      <c r="H1103" t="s">
        <v>12</v>
      </c>
      <c r="I1103">
        <v>33</v>
      </c>
      <c r="J1103">
        <f t="shared" si="70"/>
        <v>-0.44449841862837125</v>
      </c>
      <c r="K1103">
        <f t="shared" si="71"/>
        <v>-0.62856815390894638</v>
      </c>
      <c r="L1103" t="str">
        <f t="shared" si="72"/>
        <v>NO</v>
      </c>
      <c r="M1103" t="str">
        <f t="shared" si="73"/>
        <v>NO</v>
      </c>
    </row>
    <row r="1104" spans="1:13" x14ac:dyDescent="0.25">
      <c r="A1104">
        <v>1103</v>
      </c>
      <c r="B1104" t="s">
        <v>9</v>
      </c>
      <c r="C1104">
        <v>239460</v>
      </c>
      <c r="D1104" t="s">
        <v>10</v>
      </c>
      <c r="E1104" t="s">
        <v>16</v>
      </c>
      <c r="F1104" t="s">
        <v>12</v>
      </c>
      <c r="G1104" t="s">
        <v>13</v>
      </c>
      <c r="H1104" t="s">
        <v>13</v>
      </c>
      <c r="I1104">
        <v>26</v>
      </c>
      <c r="J1104">
        <f t="shared" si="70"/>
        <v>-0.51550313909685619</v>
      </c>
      <c r="K1104">
        <f t="shared" si="71"/>
        <v>-1.1225954644489089</v>
      </c>
      <c r="L1104" t="str">
        <f t="shared" si="72"/>
        <v>NO</v>
      </c>
      <c r="M1104" t="str">
        <f t="shared" si="73"/>
        <v>NO</v>
      </c>
    </row>
    <row r="1105" spans="1:13" x14ac:dyDescent="0.25">
      <c r="A1105">
        <v>1104</v>
      </c>
      <c r="B1105" t="s">
        <v>9</v>
      </c>
      <c r="C1105">
        <v>331181</v>
      </c>
      <c r="D1105" t="s">
        <v>18</v>
      </c>
      <c r="E1105" t="s">
        <v>16</v>
      </c>
      <c r="F1105" t="s">
        <v>12</v>
      </c>
      <c r="G1105" t="s">
        <v>12</v>
      </c>
      <c r="H1105" t="s">
        <v>12</v>
      </c>
      <c r="I1105">
        <v>30</v>
      </c>
      <c r="J1105">
        <f t="shared" si="70"/>
        <v>-0.40240729875492848</v>
      </c>
      <c r="K1105">
        <f t="shared" si="71"/>
        <v>-0.84029414414035897</v>
      </c>
      <c r="L1105" t="str">
        <f t="shared" si="72"/>
        <v>NO</v>
      </c>
      <c r="M1105" t="str">
        <f t="shared" si="73"/>
        <v>NO</v>
      </c>
    </row>
    <row r="1106" spans="1:13" x14ac:dyDescent="0.25">
      <c r="A1106">
        <v>1105</v>
      </c>
      <c r="B1106" t="s">
        <v>9</v>
      </c>
      <c r="C1106">
        <v>580840.93999999994</v>
      </c>
      <c r="D1106" t="s">
        <v>10</v>
      </c>
      <c r="E1106" t="s">
        <v>16</v>
      </c>
      <c r="F1106" t="s">
        <v>12</v>
      </c>
      <c r="G1106" t="s">
        <v>13</v>
      </c>
      <c r="H1106" t="s">
        <v>13</v>
      </c>
      <c r="I1106">
        <v>37</v>
      </c>
      <c r="J1106">
        <f t="shared" si="70"/>
        <v>-9.4566120464076447E-2</v>
      </c>
      <c r="K1106">
        <f t="shared" si="71"/>
        <v>-0.3462668336003964</v>
      </c>
      <c r="L1106" t="str">
        <f t="shared" si="72"/>
        <v>NO</v>
      </c>
      <c r="M1106" t="str">
        <f t="shared" si="73"/>
        <v>NO</v>
      </c>
    </row>
    <row r="1107" spans="1:13" x14ac:dyDescent="0.25">
      <c r="A1107">
        <v>1106</v>
      </c>
      <c r="B1107" t="s">
        <v>15</v>
      </c>
      <c r="C1107">
        <v>850000</v>
      </c>
      <c r="D1107" t="s">
        <v>10</v>
      </c>
      <c r="E1107" t="s">
        <v>16</v>
      </c>
      <c r="F1107" t="s">
        <v>12</v>
      </c>
      <c r="G1107" t="s">
        <v>13</v>
      </c>
      <c r="H1107" t="s">
        <v>13</v>
      </c>
      <c r="I1107">
        <v>38</v>
      </c>
      <c r="J1107">
        <f t="shared" si="70"/>
        <v>0.23731829069959753</v>
      </c>
      <c r="K1107">
        <f t="shared" si="71"/>
        <v>-0.27569150352325889</v>
      </c>
      <c r="L1107" t="str">
        <f t="shared" si="72"/>
        <v>NO</v>
      </c>
      <c r="M1107" t="str">
        <f t="shared" si="73"/>
        <v>NO</v>
      </c>
    </row>
    <row r="1108" spans="1:13" x14ac:dyDescent="0.25">
      <c r="A1108">
        <v>1107</v>
      </c>
      <c r="B1108" t="s">
        <v>9</v>
      </c>
      <c r="C1108">
        <v>367500</v>
      </c>
      <c r="D1108" t="s">
        <v>10</v>
      </c>
      <c r="E1108" t="s">
        <v>16</v>
      </c>
      <c r="F1108" t="s">
        <v>12</v>
      </c>
      <c r="G1108" t="s">
        <v>13</v>
      </c>
      <c r="H1108" t="s">
        <v>13</v>
      </c>
      <c r="I1108">
        <v>32</v>
      </c>
      <c r="J1108">
        <f t="shared" si="70"/>
        <v>-0.35762444831306162</v>
      </c>
      <c r="K1108">
        <f t="shared" si="71"/>
        <v>-0.69914348398608395</v>
      </c>
      <c r="L1108" t="str">
        <f t="shared" si="72"/>
        <v>NO</v>
      </c>
      <c r="M1108" t="str">
        <f t="shared" si="73"/>
        <v>NO</v>
      </c>
    </row>
    <row r="1109" spans="1:13" x14ac:dyDescent="0.25">
      <c r="A1109">
        <v>1108</v>
      </c>
      <c r="B1109" t="s">
        <v>9</v>
      </c>
      <c r="C1109">
        <v>594092</v>
      </c>
      <c r="D1109" t="s">
        <v>18</v>
      </c>
      <c r="E1109" t="s">
        <v>16</v>
      </c>
      <c r="F1109" t="s">
        <v>12</v>
      </c>
      <c r="G1109" t="s">
        <v>13</v>
      </c>
      <c r="H1109" t="s">
        <v>13</v>
      </c>
      <c r="I1109">
        <v>62</v>
      </c>
      <c r="J1109">
        <f t="shared" si="70"/>
        <v>-7.8227007653255465E-2</v>
      </c>
      <c r="K1109">
        <f t="shared" si="71"/>
        <v>1.4181164183280413</v>
      </c>
      <c r="L1109" t="str">
        <f t="shared" si="72"/>
        <v>NO</v>
      </c>
      <c r="M1109" t="str">
        <f t="shared" si="73"/>
        <v>NO</v>
      </c>
    </row>
    <row r="1110" spans="1:13" x14ac:dyDescent="0.25">
      <c r="A1110">
        <v>1109</v>
      </c>
      <c r="B1110" t="s">
        <v>15</v>
      </c>
      <c r="C1110">
        <v>297046</v>
      </c>
      <c r="D1110" t="s">
        <v>18</v>
      </c>
      <c r="E1110" t="s">
        <v>16</v>
      </c>
      <c r="F1110" t="s">
        <v>12</v>
      </c>
      <c r="G1110" t="s">
        <v>13</v>
      </c>
      <c r="H1110" t="s">
        <v>13</v>
      </c>
      <c r="I1110">
        <v>33</v>
      </c>
      <c r="J1110">
        <f t="shared" si="70"/>
        <v>-0.44449718558642509</v>
      </c>
      <c r="K1110">
        <f t="shared" si="71"/>
        <v>-0.62856815390894638</v>
      </c>
      <c r="L1110" t="str">
        <f t="shared" si="72"/>
        <v>NO</v>
      </c>
      <c r="M1110" t="str">
        <f t="shared" si="73"/>
        <v>NO</v>
      </c>
    </row>
    <row r="1111" spans="1:13" x14ac:dyDescent="0.25">
      <c r="A1111">
        <v>1110</v>
      </c>
      <c r="B1111" t="s">
        <v>9</v>
      </c>
      <c r="C1111">
        <v>429000</v>
      </c>
      <c r="D1111" t="s">
        <v>10</v>
      </c>
      <c r="E1111" t="s">
        <v>16</v>
      </c>
      <c r="F1111" t="s">
        <v>12</v>
      </c>
      <c r="G1111" t="s">
        <v>12</v>
      </c>
      <c r="H1111" t="s">
        <v>13</v>
      </c>
      <c r="I1111">
        <v>53</v>
      </c>
      <c r="J1111">
        <f t="shared" si="70"/>
        <v>-0.28179236862543766</v>
      </c>
      <c r="K1111">
        <f t="shared" si="71"/>
        <v>0.78293844763380371</v>
      </c>
      <c r="L1111" t="str">
        <f t="shared" si="72"/>
        <v>NO</v>
      </c>
      <c r="M1111" t="str">
        <f t="shared" si="73"/>
        <v>NO</v>
      </c>
    </row>
    <row r="1112" spans="1:13" x14ac:dyDescent="0.25">
      <c r="A1112">
        <v>1111</v>
      </c>
      <c r="B1112" t="s">
        <v>9</v>
      </c>
      <c r="C1112">
        <v>460742.68</v>
      </c>
      <c r="D1112" t="s">
        <v>10</v>
      </c>
      <c r="E1112" t="s">
        <v>16</v>
      </c>
      <c r="F1112" t="s">
        <v>12</v>
      </c>
      <c r="G1112" t="s">
        <v>13</v>
      </c>
      <c r="H1112" t="s">
        <v>13</v>
      </c>
      <c r="I1112">
        <v>34</v>
      </c>
      <c r="J1112">
        <f t="shared" si="70"/>
        <v>-0.24265231270253126</v>
      </c>
      <c r="K1112">
        <f t="shared" si="71"/>
        <v>-0.55799282383180893</v>
      </c>
      <c r="L1112" t="str">
        <f t="shared" si="72"/>
        <v>NO</v>
      </c>
      <c r="M1112" t="str">
        <f t="shared" si="73"/>
        <v>NO</v>
      </c>
    </row>
    <row r="1113" spans="1:13" x14ac:dyDescent="0.25">
      <c r="A1113">
        <v>1112</v>
      </c>
      <c r="B1113" t="s">
        <v>15</v>
      </c>
      <c r="C1113">
        <v>469397.06</v>
      </c>
      <c r="D1113" t="s">
        <v>10</v>
      </c>
      <c r="E1113" t="s">
        <v>16</v>
      </c>
      <c r="F1113" t="s">
        <v>12</v>
      </c>
      <c r="G1113" t="s">
        <v>13</v>
      </c>
      <c r="H1113" t="s">
        <v>13</v>
      </c>
      <c r="I1113">
        <v>21</v>
      </c>
      <c r="J1113">
        <f t="shared" si="70"/>
        <v>-0.2319810991446942</v>
      </c>
      <c r="K1113">
        <f t="shared" si="71"/>
        <v>-1.4754721148345964</v>
      </c>
      <c r="L1113" t="str">
        <f t="shared" si="72"/>
        <v>NO</v>
      </c>
      <c r="M1113" t="str">
        <f t="shared" si="73"/>
        <v>NO</v>
      </c>
    </row>
    <row r="1114" spans="1:13" x14ac:dyDescent="0.25">
      <c r="A1114">
        <v>1113</v>
      </c>
      <c r="B1114" t="s">
        <v>9</v>
      </c>
      <c r="C1114">
        <v>509509</v>
      </c>
      <c r="D1114" t="s">
        <v>18</v>
      </c>
      <c r="E1114" t="s">
        <v>16</v>
      </c>
      <c r="F1114" t="s">
        <v>12</v>
      </c>
      <c r="G1114" t="s">
        <v>13</v>
      </c>
      <c r="H1114" t="s">
        <v>12</v>
      </c>
      <c r="I1114">
        <v>48</v>
      </c>
      <c r="J1114">
        <f t="shared" si="70"/>
        <v>-0.18252139458363423</v>
      </c>
      <c r="K1114">
        <f t="shared" si="71"/>
        <v>0.43006179724811616</v>
      </c>
      <c r="L1114" t="str">
        <f t="shared" si="72"/>
        <v>NO</v>
      </c>
      <c r="M1114" t="str">
        <f t="shared" si="73"/>
        <v>NO</v>
      </c>
    </row>
    <row r="1115" spans="1:13" x14ac:dyDescent="0.25">
      <c r="A1115">
        <v>1114</v>
      </c>
      <c r="B1115" t="s">
        <v>15</v>
      </c>
      <c r="C1115">
        <v>297046</v>
      </c>
      <c r="D1115" t="s">
        <v>17</v>
      </c>
      <c r="E1115" t="s">
        <v>16</v>
      </c>
      <c r="F1115" t="s">
        <v>12</v>
      </c>
      <c r="G1115" t="s">
        <v>13</v>
      </c>
      <c r="H1115" t="s">
        <v>13</v>
      </c>
      <c r="I1115">
        <v>43</v>
      </c>
      <c r="J1115">
        <f t="shared" si="70"/>
        <v>-0.44449718558642509</v>
      </c>
      <c r="K1115">
        <f t="shared" si="71"/>
        <v>7.7185146862428639E-2</v>
      </c>
      <c r="L1115" t="str">
        <f t="shared" si="72"/>
        <v>NO</v>
      </c>
      <c r="M1115" t="str">
        <f t="shared" si="73"/>
        <v>NO</v>
      </c>
    </row>
    <row r="1116" spans="1:13" x14ac:dyDescent="0.25">
      <c r="A1116">
        <v>1115</v>
      </c>
      <c r="B1116" t="s">
        <v>15</v>
      </c>
      <c r="C1116">
        <v>326036</v>
      </c>
      <c r="D1116" t="s">
        <v>10</v>
      </c>
      <c r="E1116" t="s">
        <v>16</v>
      </c>
      <c r="F1116" t="s">
        <v>12</v>
      </c>
      <c r="G1116" t="s">
        <v>13</v>
      </c>
      <c r="H1116" t="s">
        <v>12</v>
      </c>
      <c r="I1116">
        <v>54</v>
      </c>
      <c r="J1116">
        <f t="shared" si="70"/>
        <v>-0.40875129956781991</v>
      </c>
      <c r="K1116">
        <f t="shared" si="71"/>
        <v>0.85351377771094117</v>
      </c>
      <c r="L1116" t="str">
        <f t="shared" si="72"/>
        <v>NO</v>
      </c>
      <c r="M1116" t="str">
        <f t="shared" si="73"/>
        <v>NO</v>
      </c>
    </row>
    <row r="1117" spans="1:13" x14ac:dyDescent="0.25">
      <c r="A1117">
        <v>1116</v>
      </c>
      <c r="B1117" t="s">
        <v>9</v>
      </c>
      <c r="C1117">
        <v>297046</v>
      </c>
      <c r="D1117" t="s">
        <v>18</v>
      </c>
      <c r="E1117" t="s">
        <v>16</v>
      </c>
      <c r="F1117" t="s">
        <v>12</v>
      </c>
      <c r="G1117" t="s">
        <v>13</v>
      </c>
      <c r="H1117" t="s">
        <v>13</v>
      </c>
      <c r="I1117">
        <v>53</v>
      </c>
      <c r="J1117">
        <f t="shared" si="70"/>
        <v>-0.44449718558642509</v>
      </c>
      <c r="K1117">
        <f t="shared" si="71"/>
        <v>0.78293844763380371</v>
      </c>
      <c r="L1117" t="str">
        <f t="shared" si="72"/>
        <v>NO</v>
      </c>
      <c r="M1117" t="str">
        <f t="shared" si="73"/>
        <v>NO</v>
      </c>
    </row>
    <row r="1118" spans="1:13" x14ac:dyDescent="0.25">
      <c r="A1118">
        <v>1117</v>
      </c>
      <c r="B1118" t="s">
        <v>9</v>
      </c>
      <c r="C1118">
        <v>425000</v>
      </c>
      <c r="D1118" t="s">
        <v>10</v>
      </c>
      <c r="E1118" t="s">
        <v>16</v>
      </c>
      <c r="F1118" t="s">
        <v>12</v>
      </c>
      <c r="G1118" t="s">
        <v>13</v>
      </c>
      <c r="H1118" t="s">
        <v>13</v>
      </c>
      <c r="I1118">
        <v>20</v>
      </c>
      <c r="J1118">
        <f t="shared" si="70"/>
        <v>-0.28672453640999856</v>
      </c>
      <c r="K1118">
        <f t="shared" si="71"/>
        <v>-1.5460474449117341</v>
      </c>
      <c r="L1118" t="str">
        <f t="shared" si="72"/>
        <v>NO</v>
      </c>
      <c r="M1118" t="str">
        <f t="shared" si="73"/>
        <v>NO</v>
      </c>
    </row>
    <row r="1119" spans="1:13" x14ac:dyDescent="0.25">
      <c r="A1119">
        <v>1118</v>
      </c>
      <c r="B1119" t="s">
        <v>9</v>
      </c>
      <c r="C1119">
        <v>1427100.52</v>
      </c>
      <c r="D1119" t="s">
        <v>10</v>
      </c>
      <c r="E1119" t="s">
        <v>11</v>
      </c>
      <c r="F1119" t="s">
        <v>12</v>
      </c>
      <c r="G1119" t="s">
        <v>13</v>
      </c>
      <c r="H1119" t="s">
        <v>13</v>
      </c>
      <c r="I1119">
        <v>44</v>
      </c>
      <c r="J1119">
        <f t="shared" si="70"/>
        <v>0.94890743899893404</v>
      </c>
      <c r="K1119">
        <f t="shared" si="71"/>
        <v>0.14776047693956615</v>
      </c>
      <c r="L1119" t="str">
        <f t="shared" si="72"/>
        <v>NO</v>
      </c>
      <c r="M1119" t="str">
        <f t="shared" si="73"/>
        <v>NO</v>
      </c>
    </row>
    <row r="1120" spans="1:13" x14ac:dyDescent="0.25">
      <c r="A1120">
        <v>1119</v>
      </c>
      <c r="B1120" t="s">
        <v>9</v>
      </c>
      <c r="C1120">
        <v>321287</v>
      </c>
      <c r="D1120" t="s">
        <v>17</v>
      </c>
      <c r="E1120" t="s">
        <v>16</v>
      </c>
      <c r="F1120" t="s">
        <v>12</v>
      </c>
      <c r="G1120" t="s">
        <v>13</v>
      </c>
      <c r="H1120" t="s">
        <v>13</v>
      </c>
      <c r="I1120">
        <v>54</v>
      </c>
      <c r="J1120">
        <f t="shared" si="70"/>
        <v>-0.41460701577003983</v>
      </c>
      <c r="K1120">
        <f t="shared" si="71"/>
        <v>0.85351377771094117</v>
      </c>
      <c r="L1120" t="str">
        <f t="shared" si="72"/>
        <v>NO</v>
      </c>
      <c r="M1120" t="str">
        <f t="shared" si="73"/>
        <v>NO</v>
      </c>
    </row>
    <row r="1121" spans="1:13" x14ac:dyDescent="0.25">
      <c r="A1121">
        <v>1120</v>
      </c>
      <c r="B1121" t="s">
        <v>9</v>
      </c>
      <c r="C1121">
        <v>610142</v>
      </c>
      <c r="D1121" t="s">
        <v>18</v>
      </c>
      <c r="E1121" t="s">
        <v>16</v>
      </c>
      <c r="F1121" t="s">
        <v>12</v>
      </c>
      <c r="G1121" t="s">
        <v>13</v>
      </c>
      <c r="H1121" t="s">
        <v>13</v>
      </c>
      <c r="I1121">
        <v>61</v>
      </c>
      <c r="J1121">
        <f t="shared" si="70"/>
        <v>-5.8436684417704839E-2</v>
      </c>
      <c r="K1121">
        <f t="shared" si="71"/>
        <v>1.3475410882509038</v>
      </c>
      <c r="L1121" t="str">
        <f t="shared" si="72"/>
        <v>NO</v>
      </c>
      <c r="M1121" t="str">
        <f t="shared" si="73"/>
        <v>NO</v>
      </c>
    </row>
    <row r="1122" spans="1:13" x14ac:dyDescent="0.25">
      <c r="A1122">
        <v>1121</v>
      </c>
      <c r="B1122" t="s">
        <v>9</v>
      </c>
      <c r="C1122">
        <v>1602501</v>
      </c>
      <c r="D1122" t="s">
        <v>14</v>
      </c>
      <c r="E1122" t="s">
        <v>11</v>
      </c>
      <c r="F1122" t="s">
        <v>12</v>
      </c>
      <c r="G1122" t="s">
        <v>13</v>
      </c>
      <c r="H1122" t="s">
        <v>13</v>
      </c>
      <c r="I1122">
        <v>60</v>
      </c>
      <c r="J1122">
        <f t="shared" si="70"/>
        <v>1.1651835882120638</v>
      </c>
      <c r="K1122">
        <f t="shared" si="71"/>
        <v>1.2769657581737661</v>
      </c>
      <c r="L1122" t="str">
        <f t="shared" si="72"/>
        <v>NO</v>
      </c>
      <c r="M1122" t="str">
        <f t="shared" si="73"/>
        <v>NO</v>
      </c>
    </row>
    <row r="1123" spans="1:13" x14ac:dyDescent="0.25">
      <c r="A1123">
        <v>1122</v>
      </c>
      <c r="B1123" t="s">
        <v>9</v>
      </c>
      <c r="C1123">
        <v>440086.31</v>
      </c>
      <c r="D1123" t="s">
        <v>10</v>
      </c>
      <c r="E1123" t="s">
        <v>16</v>
      </c>
      <c r="F1123" t="s">
        <v>12</v>
      </c>
      <c r="G1123" t="s">
        <v>13</v>
      </c>
      <c r="H1123" t="s">
        <v>13</v>
      </c>
      <c r="I1123">
        <v>53</v>
      </c>
      <c r="J1123">
        <f t="shared" si="70"/>
        <v>-0.26812248336752381</v>
      </c>
      <c r="K1123">
        <f t="shared" si="71"/>
        <v>0.78293844763380371</v>
      </c>
      <c r="L1123" t="str">
        <f t="shared" si="72"/>
        <v>NO</v>
      </c>
      <c r="M1123" t="str">
        <f t="shared" si="73"/>
        <v>NO</v>
      </c>
    </row>
    <row r="1124" spans="1:13" x14ac:dyDescent="0.25">
      <c r="A1124">
        <v>1123</v>
      </c>
      <c r="B1124" t="s">
        <v>9</v>
      </c>
      <c r="C1124">
        <v>812849</v>
      </c>
      <c r="D1124" t="s">
        <v>17</v>
      </c>
      <c r="E1124" t="s">
        <v>16</v>
      </c>
      <c r="F1124" t="s">
        <v>12</v>
      </c>
      <c r="G1124" t="s">
        <v>12</v>
      </c>
      <c r="H1124" t="s">
        <v>13</v>
      </c>
      <c r="I1124">
        <v>74</v>
      </c>
      <c r="J1124">
        <f t="shared" si="70"/>
        <v>0.19150954935854198</v>
      </c>
      <c r="K1124">
        <f t="shared" si="71"/>
        <v>2.2650203792536914</v>
      </c>
      <c r="L1124" t="str">
        <f t="shared" si="72"/>
        <v>NO</v>
      </c>
      <c r="M1124" t="str">
        <f t="shared" si="73"/>
        <v>SI</v>
      </c>
    </row>
    <row r="1125" spans="1:13" x14ac:dyDescent="0.25">
      <c r="A1125">
        <v>1124</v>
      </c>
      <c r="B1125" t="s">
        <v>9</v>
      </c>
      <c r="C1125">
        <v>449060</v>
      </c>
      <c r="D1125" t="s">
        <v>10</v>
      </c>
      <c r="E1125" t="s">
        <v>11</v>
      </c>
      <c r="F1125" t="s">
        <v>12</v>
      </c>
      <c r="G1125" t="s">
        <v>13</v>
      </c>
      <c r="H1125" t="s">
        <v>12</v>
      </c>
      <c r="I1125">
        <v>58</v>
      </c>
      <c r="J1125">
        <f t="shared" si="70"/>
        <v>-0.25705754718586477</v>
      </c>
      <c r="K1125">
        <f t="shared" si="71"/>
        <v>1.1358150980194912</v>
      </c>
      <c r="L1125" t="str">
        <f t="shared" si="72"/>
        <v>NO</v>
      </c>
      <c r="M1125" t="str">
        <f t="shared" si="73"/>
        <v>NO</v>
      </c>
    </row>
    <row r="1126" spans="1:13" x14ac:dyDescent="0.25">
      <c r="A1126">
        <v>1125</v>
      </c>
      <c r="B1126" t="s">
        <v>9</v>
      </c>
      <c r="C1126">
        <v>326753</v>
      </c>
      <c r="D1126" t="s">
        <v>17</v>
      </c>
      <c r="E1126" t="s">
        <v>16</v>
      </c>
      <c r="F1126" t="s">
        <v>12</v>
      </c>
      <c r="G1126" t="s">
        <v>13</v>
      </c>
      <c r="H1126" t="s">
        <v>13</v>
      </c>
      <c r="I1126">
        <v>42</v>
      </c>
      <c r="J1126">
        <f t="shared" si="70"/>
        <v>-0.40786720849243741</v>
      </c>
      <c r="K1126">
        <f t="shared" si="71"/>
        <v>6.6098167852911317E-3</v>
      </c>
      <c r="L1126" t="str">
        <f t="shared" si="72"/>
        <v>NO</v>
      </c>
      <c r="M1126" t="str">
        <f t="shared" si="73"/>
        <v>NO</v>
      </c>
    </row>
    <row r="1127" spans="1:13" x14ac:dyDescent="0.25">
      <c r="A1127">
        <v>1126</v>
      </c>
      <c r="B1127" t="s">
        <v>9</v>
      </c>
      <c r="C1127">
        <v>364062.51</v>
      </c>
      <c r="D1127" t="s">
        <v>10</v>
      </c>
      <c r="E1127" t="s">
        <v>16</v>
      </c>
      <c r="F1127" t="s">
        <v>12</v>
      </c>
      <c r="G1127" t="s">
        <v>13</v>
      </c>
      <c r="H1127" t="s">
        <v>13</v>
      </c>
      <c r="I1127">
        <v>27</v>
      </c>
      <c r="J1127">
        <f t="shared" si="70"/>
        <v>-0.36186301767249912</v>
      </c>
      <c r="K1127">
        <f t="shared" si="71"/>
        <v>-1.0520201343717714</v>
      </c>
      <c r="L1127" t="str">
        <f t="shared" si="72"/>
        <v>NO</v>
      </c>
      <c r="M1127" t="str">
        <f t="shared" si="73"/>
        <v>NO</v>
      </c>
    </row>
    <row r="1128" spans="1:13" x14ac:dyDescent="0.25">
      <c r="A1128">
        <v>1127</v>
      </c>
      <c r="B1128" t="s">
        <v>9</v>
      </c>
      <c r="C1128">
        <v>278030.99</v>
      </c>
      <c r="D1128" t="s">
        <v>19</v>
      </c>
      <c r="E1128" t="s">
        <v>16</v>
      </c>
      <c r="F1128" t="s">
        <v>12</v>
      </c>
      <c r="G1128" t="s">
        <v>13</v>
      </c>
      <c r="H1128" t="s">
        <v>13</v>
      </c>
      <c r="I1128">
        <v>31</v>
      </c>
      <c r="J1128">
        <f t="shared" si="70"/>
        <v>-0.46794349052270096</v>
      </c>
      <c r="K1128">
        <f t="shared" si="71"/>
        <v>-0.7697188140632214</v>
      </c>
      <c r="L1128" t="str">
        <f t="shared" si="72"/>
        <v>NO</v>
      </c>
      <c r="M1128" t="str">
        <f t="shared" si="73"/>
        <v>NO</v>
      </c>
    </row>
    <row r="1129" spans="1:13" x14ac:dyDescent="0.25">
      <c r="A1129">
        <v>1128</v>
      </c>
      <c r="B1129" t="s">
        <v>9</v>
      </c>
      <c r="C1129">
        <v>876640.38</v>
      </c>
      <c r="D1129" t="s">
        <v>10</v>
      </c>
      <c r="E1129" t="s">
        <v>16</v>
      </c>
      <c r="F1129" t="s">
        <v>12</v>
      </c>
      <c r="G1129" t="s">
        <v>13</v>
      </c>
      <c r="H1129" t="s">
        <v>13</v>
      </c>
      <c r="I1129">
        <v>49</v>
      </c>
      <c r="J1129">
        <f t="shared" si="70"/>
        <v>0.2701669967007127</v>
      </c>
      <c r="K1129">
        <f t="shared" si="71"/>
        <v>0.50063712732525367</v>
      </c>
      <c r="L1129" t="str">
        <f t="shared" si="72"/>
        <v>NO</v>
      </c>
      <c r="M1129" t="str">
        <f t="shared" si="73"/>
        <v>NO</v>
      </c>
    </row>
    <row r="1130" spans="1:13" x14ac:dyDescent="0.25">
      <c r="A1130">
        <v>1129</v>
      </c>
      <c r="B1130" t="s">
        <v>9</v>
      </c>
      <c r="C1130">
        <v>288203</v>
      </c>
      <c r="D1130" t="s">
        <v>10</v>
      </c>
      <c r="E1130" t="s">
        <v>11</v>
      </c>
      <c r="F1130" t="s">
        <v>12</v>
      </c>
      <c r="G1130" t="s">
        <v>13</v>
      </c>
      <c r="H1130" t="s">
        <v>12</v>
      </c>
      <c r="I1130">
        <v>26</v>
      </c>
      <c r="J1130">
        <f t="shared" si="70"/>
        <v>-0.45540097551614311</v>
      </c>
      <c r="K1130">
        <f t="shared" si="71"/>
        <v>-1.1225954644489089</v>
      </c>
      <c r="L1130" t="str">
        <f t="shared" si="72"/>
        <v>NO</v>
      </c>
      <c r="M1130" t="str">
        <f t="shared" si="73"/>
        <v>NO</v>
      </c>
    </row>
    <row r="1131" spans="1:13" x14ac:dyDescent="0.25">
      <c r="A1131">
        <v>1130</v>
      </c>
      <c r="B1131" t="s">
        <v>9</v>
      </c>
      <c r="C1131">
        <v>51450.83</v>
      </c>
      <c r="D1131" t="s">
        <v>10</v>
      </c>
      <c r="E1131" t="s">
        <v>16</v>
      </c>
      <c r="F1131" t="s">
        <v>12</v>
      </c>
      <c r="G1131" t="s">
        <v>12</v>
      </c>
      <c r="H1131" t="s">
        <v>13</v>
      </c>
      <c r="I1131">
        <v>50</v>
      </c>
      <c r="J1131">
        <f t="shared" si="70"/>
        <v>-0.74732633196586484</v>
      </c>
      <c r="K1131">
        <f t="shared" si="71"/>
        <v>0.57121245740239113</v>
      </c>
      <c r="L1131" t="str">
        <f t="shared" si="72"/>
        <v>NO</v>
      </c>
      <c r="M1131" t="str">
        <f t="shared" si="73"/>
        <v>NO</v>
      </c>
    </row>
    <row r="1132" spans="1:13" x14ac:dyDescent="0.25">
      <c r="A1132">
        <v>1131</v>
      </c>
      <c r="B1132" t="s">
        <v>9</v>
      </c>
      <c r="C1132">
        <v>538446.65</v>
      </c>
      <c r="D1132" t="s">
        <v>10</v>
      </c>
      <c r="E1132" t="s">
        <v>16</v>
      </c>
      <c r="F1132" t="s">
        <v>12</v>
      </c>
      <c r="G1132" t="s">
        <v>13</v>
      </c>
      <c r="H1132" t="s">
        <v>13</v>
      </c>
      <c r="I1132">
        <v>28</v>
      </c>
      <c r="J1132">
        <f t="shared" si="70"/>
        <v>-0.14684005831090946</v>
      </c>
      <c r="K1132">
        <f t="shared" si="71"/>
        <v>-0.98144480429463388</v>
      </c>
      <c r="L1132" t="str">
        <f t="shared" si="72"/>
        <v>NO</v>
      </c>
      <c r="M1132" t="str">
        <f t="shared" si="73"/>
        <v>NO</v>
      </c>
    </row>
    <row r="1133" spans="1:13" x14ac:dyDescent="0.25">
      <c r="A1133">
        <v>1132</v>
      </c>
      <c r="B1133" t="s">
        <v>15</v>
      </c>
      <c r="C1133">
        <v>198257.15</v>
      </c>
      <c r="D1133" t="s">
        <v>14</v>
      </c>
      <c r="E1133" t="s">
        <v>11</v>
      </c>
      <c r="F1133" t="s">
        <v>12</v>
      </c>
      <c r="G1133" t="s">
        <v>13</v>
      </c>
      <c r="H1133" t="s">
        <v>13</v>
      </c>
      <c r="I1133">
        <v>97</v>
      </c>
      <c r="J1133">
        <f t="shared" si="70"/>
        <v>-0.56630798144737993</v>
      </c>
      <c r="K1133">
        <f t="shared" si="71"/>
        <v>3.8882529710278537</v>
      </c>
      <c r="L1133" t="str">
        <f t="shared" si="72"/>
        <v>NO</v>
      </c>
      <c r="M1133" t="str">
        <f t="shared" si="73"/>
        <v>SI</v>
      </c>
    </row>
    <row r="1134" spans="1:13" x14ac:dyDescent="0.25">
      <c r="A1134">
        <v>1133</v>
      </c>
      <c r="B1134" t="s">
        <v>9</v>
      </c>
      <c r="C1134">
        <v>278030</v>
      </c>
      <c r="D1134" t="s">
        <v>19</v>
      </c>
      <c r="E1134" t="s">
        <v>16</v>
      </c>
      <c r="F1134" t="s">
        <v>12</v>
      </c>
      <c r="G1134" t="s">
        <v>12</v>
      </c>
      <c r="H1134" t="s">
        <v>13</v>
      </c>
      <c r="I1134">
        <v>39</v>
      </c>
      <c r="J1134">
        <f t="shared" si="70"/>
        <v>-0.46794471123422759</v>
      </c>
      <c r="K1134">
        <f t="shared" si="71"/>
        <v>-0.20511617344612137</v>
      </c>
      <c r="L1134" t="str">
        <f t="shared" si="72"/>
        <v>NO</v>
      </c>
      <c r="M1134" t="str">
        <f t="shared" si="73"/>
        <v>NO</v>
      </c>
    </row>
    <row r="1135" spans="1:13" x14ac:dyDescent="0.25">
      <c r="A1135">
        <v>1134</v>
      </c>
      <c r="B1135" t="s">
        <v>9</v>
      </c>
      <c r="C1135">
        <v>636889</v>
      </c>
      <c r="D1135" t="s">
        <v>18</v>
      </c>
      <c r="E1135" t="s">
        <v>16</v>
      </c>
      <c r="F1135" t="s">
        <v>12</v>
      </c>
      <c r="G1135" t="s">
        <v>13</v>
      </c>
      <c r="H1135" t="s">
        <v>12</v>
      </c>
      <c r="I1135">
        <v>49</v>
      </c>
      <c r="J1135">
        <f t="shared" si="70"/>
        <v>-2.5456511484292212E-2</v>
      </c>
      <c r="K1135">
        <f t="shared" si="71"/>
        <v>0.50063712732525367</v>
      </c>
      <c r="L1135" t="str">
        <f t="shared" si="72"/>
        <v>NO</v>
      </c>
      <c r="M1135" t="str">
        <f t="shared" si="73"/>
        <v>NO</v>
      </c>
    </row>
    <row r="1136" spans="1:13" x14ac:dyDescent="0.25">
      <c r="A1136">
        <v>1135</v>
      </c>
      <c r="B1136" t="s">
        <v>9</v>
      </c>
      <c r="C1136">
        <v>600000</v>
      </c>
      <c r="D1136" t="s">
        <v>10</v>
      </c>
      <c r="E1136" t="s">
        <v>16</v>
      </c>
      <c r="F1136" t="s">
        <v>12</v>
      </c>
      <c r="G1136" t="s">
        <v>12</v>
      </c>
      <c r="H1136" t="s">
        <v>12</v>
      </c>
      <c r="I1136">
        <v>58</v>
      </c>
      <c r="J1136">
        <f t="shared" si="70"/>
        <v>-7.0942195835459007E-2</v>
      </c>
      <c r="K1136">
        <f t="shared" si="71"/>
        <v>1.1358150980194912</v>
      </c>
      <c r="L1136" t="str">
        <f t="shared" si="72"/>
        <v>NO</v>
      </c>
      <c r="M1136" t="str">
        <f t="shared" si="73"/>
        <v>NO</v>
      </c>
    </row>
    <row r="1137" spans="1:13" x14ac:dyDescent="0.25">
      <c r="A1137">
        <v>1136</v>
      </c>
      <c r="B1137" t="s">
        <v>15</v>
      </c>
      <c r="C1137">
        <v>297139</v>
      </c>
      <c r="D1137" t="s">
        <v>17</v>
      </c>
      <c r="E1137" t="s">
        <v>16</v>
      </c>
      <c r="F1137" t="s">
        <v>13</v>
      </c>
      <c r="G1137" t="s">
        <v>13</v>
      </c>
      <c r="H1137" t="s">
        <v>12</v>
      </c>
      <c r="I1137">
        <v>41</v>
      </c>
      <c r="J1137">
        <f t="shared" si="70"/>
        <v>-0.44438251268543405</v>
      </c>
      <c r="K1137">
        <f t="shared" si="71"/>
        <v>-6.3965513291846368E-2</v>
      </c>
      <c r="L1137" t="str">
        <f t="shared" si="72"/>
        <v>NO</v>
      </c>
      <c r="M1137" t="str">
        <f t="shared" si="73"/>
        <v>NO</v>
      </c>
    </row>
    <row r="1138" spans="1:13" x14ac:dyDescent="0.25">
      <c r="A1138">
        <v>1137</v>
      </c>
      <c r="B1138" t="s">
        <v>15</v>
      </c>
      <c r="C1138">
        <v>277000</v>
      </c>
      <c r="D1138" t="s">
        <v>10</v>
      </c>
      <c r="E1138" t="s">
        <v>16</v>
      </c>
      <c r="F1138" t="s">
        <v>12</v>
      </c>
      <c r="G1138" t="s">
        <v>13</v>
      </c>
      <c r="H1138" t="s">
        <v>13</v>
      </c>
      <c r="I1138">
        <v>46</v>
      </c>
      <c r="J1138">
        <f t="shared" si="70"/>
        <v>-0.46921474443875205</v>
      </c>
      <c r="K1138">
        <f t="shared" si="71"/>
        <v>0.28891113709384114</v>
      </c>
      <c r="L1138" t="str">
        <f t="shared" si="72"/>
        <v>NO</v>
      </c>
      <c r="M1138" t="str">
        <f t="shared" si="73"/>
        <v>NO</v>
      </c>
    </row>
    <row r="1139" spans="1:13" x14ac:dyDescent="0.25">
      <c r="A1139">
        <v>1138</v>
      </c>
      <c r="B1139" t="s">
        <v>9</v>
      </c>
      <c r="C1139">
        <v>635014</v>
      </c>
      <c r="D1139" t="s">
        <v>18</v>
      </c>
      <c r="E1139" t="s">
        <v>16</v>
      </c>
      <c r="F1139" t="s">
        <v>12</v>
      </c>
      <c r="G1139" t="s">
        <v>13</v>
      </c>
      <c r="H1139" t="s">
        <v>13</v>
      </c>
      <c r="I1139">
        <v>51</v>
      </c>
      <c r="J1139">
        <f t="shared" si="70"/>
        <v>-2.7768465133305137E-2</v>
      </c>
      <c r="K1139">
        <f t="shared" si="71"/>
        <v>0.64178778747952869</v>
      </c>
      <c r="L1139" t="str">
        <f t="shared" si="72"/>
        <v>NO</v>
      </c>
      <c r="M1139" t="str">
        <f t="shared" si="73"/>
        <v>NO</v>
      </c>
    </row>
    <row r="1140" spans="1:13" x14ac:dyDescent="0.25">
      <c r="A1140">
        <v>1139</v>
      </c>
      <c r="B1140" t="s">
        <v>9</v>
      </c>
      <c r="C1140">
        <v>79912</v>
      </c>
      <c r="D1140" t="s">
        <v>10</v>
      </c>
      <c r="E1140" t="s">
        <v>16</v>
      </c>
      <c r="F1140" t="s">
        <v>12</v>
      </c>
      <c r="G1140" t="s">
        <v>13</v>
      </c>
      <c r="H1140" t="s">
        <v>13</v>
      </c>
      <c r="I1140">
        <v>19</v>
      </c>
      <c r="J1140">
        <f t="shared" si="70"/>
        <v>-0.71223251551963696</v>
      </c>
      <c r="K1140">
        <f t="shared" si="71"/>
        <v>-1.6166227749888715</v>
      </c>
      <c r="L1140" t="str">
        <f t="shared" si="72"/>
        <v>NO</v>
      </c>
      <c r="M1140" t="str">
        <f t="shared" si="73"/>
        <v>NO</v>
      </c>
    </row>
    <row r="1141" spans="1:13" x14ac:dyDescent="0.25">
      <c r="A1141">
        <v>1140</v>
      </c>
      <c r="B1141" t="s">
        <v>9</v>
      </c>
      <c r="C1141">
        <v>393512.27</v>
      </c>
      <c r="D1141" t="s">
        <v>10</v>
      </c>
      <c r="E1141" t="s">
        <v>16</v>
      </c>
      <c r="F1141" t="s">
        <v>12</v>
      </c>
      <c r="G1141" t="s">
        <v>13</v>
      </c>
      <c r="H1141" t="s">
        <v>13</v>
      </c>
      <c r="I1141">
        <v>44</v>
      </c>
      <c r="J1141">
        <f t="shared" si="70"/>
        <v>-0.32555022828873653</v>
      </c>
      <c r="K1141">
        <f t="shared" si="71"/>
        <v>0.14776047693956615</v>
      </c>
      <c r="L1141" t="str">
        <f t="shared" si="72"/>
        <v>NO</v>
      </c>
      <c r="M1141" t="str">
        <f t="shared" si="73"/>
        <v>NO</v>
      </c>
    </row>
    <row r="1142" spans="1:13" x14ac:dyDescent="0.25">
      <c r="A1142">
        <v>1141</v>
      </c>
      <c r="B1142" t="s">
        <v>15</v>
      </c>
      <c r="C1142">
        <v>297046</v>
      </c>
      <c r="D1142" t="s">
        <v>17</v>
      </c>
      <c r="E1142" t="s">
        <v>16</v>
      </c>
      <c r="F1142" t="s">
        <v>12</v>
      </c>
      <c r="G1142" t="s">
        <v>13</v>
      </c>
      <c r="H1142" t="s">
        <v>12</v>
      </c>
      <c r="I1142">
        <v>21</v>
      </c>
      <c r="J1142">
        <f t="shared" si="70"/>
        <v>-0.44449718558642509</v>
      </c>
      <c r="K1142">
        <f t="shared" si="71"/>
        <v>-1.4754721148345964</v>
      </c>
      <c r="L1142" t="str">
        <f t="shared" si="72"/>
        <v>NO</v>
      </c>
      <c r="M1142" t="str">
        <f t="shared" si="73"/>
        <v>NO</v>
      </c>
    </row>
    <row r="1143" spans="1:13" x14ac:dyDescent="0.25">
      <c r="A1143">
        <v>1142</v>
      </c>
      <c r="B1143" t="s">
        <v>15</v>
      </c>
      <c r="C1143">
        <v>125736.88</v>
      </c>
      <c r="D1143" t="s">
        <v>10</v>
      </c>
      <c r="E1143" t="s">
        <v>11</v>
      </c>
      <c r="F1143" t="s">
        <v>12</v>
      </c>
      <c r="G1143" t="s">
        <v>13</v>
      </c>
      <c r="H1143" t="s">
        <v>13</v>
      </c>
      <c r="I1143">
        <v>34</v>
      </c>
      <c r="J1143">
        <f t="shared" si="70"/>
        <v>-0.65572851630279461</v>
      </c>
      <c r="K1143">
        <f t="shared" si="71"/>
        <v>-0.55799282383180893</v>
      </c>
      <c r="L1143" t="str">
        <f t="shared" si="72"/>
        <v>NO</v>
      </c>
      <c r="M1143" t="str">
        <f t="shared" si="73"/>
        <v>NO</v>
      </c>
    </row>
    <row r="1144" spans="1:13" x14ac:dyDescent="0.25">
      <c r="A1144">
        <v>1143</v>
      </c>
      <c r="B1144" t="s">
        <v>9</v>
      </c>
      <c r="C1144">
        <v>1279854.5</v>
      </c>
      <c r="D1144" t="s">
        <v>10</v>
      </c>
      <c r="E1144" t="s">
        <v>11</v>
      </c>
      <c r="F1144" t="s">
        <v>12</v>
      </c>
      <c r="G1144" t="s">
        <v>13</v>
      </c>
      <c r="H1144" t="s">
        <v>13</v>
      </c>
      <c r="I1144">
        <v>39</v>
      </c>
      <c r="J1144">
        <f t="shared" si="70"/>
        <v>0.76734691993673132</v>
      </c>
      <c r="K1144">
        <f t="shared" si="71"/>
        <v>-0.20511617344612137</v>
      </c>
      <c r="L1144" t="str">
        <f t="shared" si="72"/>
        <v>NO</v>
      </c>
      <c r="M1144" t="str">
        <f t="shared" si="73"/>
        <v>NO</v>
      </c>
    </row>
    <row r="1145" spans="1:13" x14ac:dyDescent="0.25">
      <c r="A1145">
        <v>1144</v>
      </c>
      <c r="B1145" t="s">
        <v>15</v>
      </c>
      <c r="C1145">
        <v>385000</v>
      </c>
      <c r="D1145" t="s">
        <v>10</v>
      </c>
      <c r="E1145" t="s">
        <v>16</v>
      </c>
      <c r="F1145" t="s">
        <v>12</v>
      </c>
      <c r="G1145" t="s">
        <v>13</v>
      </c>
      <c r="H1145" t="s">
        <v>13</v>
      </c>
      <c r="I1145">
        <v>25</v>
      </c>
      <c r="J1145">
        <f t="shared" si="70"/>
        <v>-0.33604621425560766</v>
      </c>
      <c r="K1145">
        <f t="shared" si="71"/>
        <v>-1.1931707945260464</v>
      </c>
      <c r="L1145" t="str">
        <f t="shared" si="72"/>
        <v>NO</v>
      </c>
      <c r="M1145" t="str">
        <f t="shared" si="73"/>
        <v>NO</v>
      </c>
    </row>
    <row r="1146" spans="1:13" x14ac:dyDescent="0.25">
      <c r="A1146">
        <v>1145</v>
      </c>
      <c r="B1146" t="s">
        <v>9</v>
      </c>
      <c r="C1146">
        <v>555522</v>
      </c>
      <c r="D1146" t="s">
        <v>10</v>
      </c>
      <c r="E1146" t="s">
        <v>16</v>
      </c>
      <c r="F1146" t="s">
        <v>12</v>
      </c>
      <c r="G1146" t="s">
        <v>13</v>
      </c>
      <c r="H1146" t="s">
        <v>13</v>
      </c>
      <c r="I1146">
        <v>53</v>
      </c>
      <c r="J1146">
        <f t="shared" si="70"/>
        <v>-0.125785435515884</v>
      </c>
      <c r="K1146">
        <f t="shared" si="71"/>
        <v>0.78293844763380371</v>
      </c>
      <c r="L1146" t="str">
        <f t="shared" si="72"/>
        <v>NO</v>
      </c>
      <c r="M1146" t="str">
        <f t="shared" si="73"/>
        <v>NO</v>
      </c>
    </row>
    <row r="1147" spans="1:13" x14ac:dyDescent="0.25">
      <c r="A1147">
        <v>1146</v>
      </c>
      <c r="B1147" t="s">
        <v>9</v>
      </c>
      <c r="C1147">
        <v>1190185.8999999999</v>
      </c>
      <c r="D1147" t="s">
        <v>10</v>
      </c>
      <c r="E1147" t="s">
        <v>11</v>
      </c>
      <c r="F1147" t="s">
        <v>12</v>
      </c>
      <c r="G1147" t="s">
        <v>13</v>
      </c>
      <c r="H1147" t="s">
        <v>13</v>
      </c>
      <c r="I1147">
        <v>44</v>
      </c>
      <c r="J1147">
        <f t="shared" si="70"/>
        <v>0.65678177488506173</v>
      </c>
      <c r="K1147">
        <f t="shared" si="71"/>
        <v>0.14776047693956615</v>
      </c>
      <c r="L1147" t="str">
        <f t="shared" si="72"/>
        <v>NO</v>
      </c>
      <c r="M1147" t="str">
        <f t="shared" si="73"/>
        <v>NO</v>
      </c>
    </row>
    <row r="1148" spans="1:13" x14ac:dyDescent="0.25">
      <c r="A1148">
        <v>1147</v>
      </c>
      <c r="B1148" t="s">
        <v>15</v>
      </c>
      <c r="C1148">
        <v>550590.5</v>
      </c>
      <c r="D1148" t="s">
        <v>10</v>
      </c>
      <c r="E1148" t="s">
        <v>11</v>
      </c>
      <c r="F1148" t="s">
        <v>12</v>
      </c>
      <c r="G1148" t="s">
        <v>13</v>
      </c>
      <c r="H1148" t="s">
        <v>13</v>
      </c>
      <c r="I1148">
        <v>26</v>
      </c>
      <c r="J1148">
        <f t="shared" si="70"/>
        <v>-0.13186618187327451</v>
      </c>
      <c r="K1148">
        <f t="shared" si="71"/>
        <v>-1.1225954644489089</v>
      </c>
      <c r="L1148" t="str">
        <f t="shared" si="72"/>
        <v>NO</v>
      </c>
      <c r="M1148" t="str">
        <f t="shared" si="73"/>
        <v>NO</v>
      </c>
    </row>
    <row r="1149" spans="1:13" x14ac:dyDescent="0.25">
      <c r="A1149">
        <v>1148</v>
      </c>
      <c r="B1149" t="s">
        <v>9</v>
      </c>
      <c r="C1149">
        <v>297046</v>
      </c>
      <c r="D1149" t="s">
        <v>18</v>
      </c>
      <c r="E1149" t="s">
        <v>16</v>
      </c>
      <c r="F1149" t="s">
        <v>12</v>
      </c>
      <c r="G1149" t="s">
        <v>13</v>
      </c>
      <c r="H1149" t="s">
        <v>13</v>
      </c>
      <c r="I1149">
        <v>50</v>
      </c>
      <c r="J1149">
        <f t="shared" si="70"/>
        <v>-0.44449718558642509</v>
      </c>
      <c r="K1149">
        <f t="shared" si="71"/>
        <v>0.57121245740239113</v>
      </c>
      <c r="L1149" t="str">
        <f t="shared" si="72"/>
        <v>NO</v>
      </c>
      <c r="M1149" t="str">
        <f t="shared" si="73"/>
        <v>NO</v>
      </c>
    </row>
    <row r="1150" spans="1:13" x14ac:dyDescent="0.25">
      <c r="A1150">
        <v>1149</v>
      </c>
      <c r="B1150" t="s">
        <v>15</v>
      </c>
      <c r="C1150">
        <v>475006</v>
      </c>
      <c r="D1150" t="s">
        <v>10</v>
      </c>
      <c r="E1150" t="s">
        <v>16</v>
      </c>
      <c r="F1150" t="s">
        <v>12</v>
      </c>
      <c r="G1150" t="s">
        <v>13</v>
      </c>
      <c r="H1150" t="s">
        <v>13</v>
      </c>
      <c r="I1150">
        <v>24</v>
      </c>
      <c r="J1150">
        <f t="shared" si="70"/>
        <v>-0.22506504085131043</v>
      </c>
      <c r="K1150">
        <f t="shared" si="71"/>
        <v>-1.263746124603184</v>
      </c>
      <c r="L1150" t="str">
        <f t="shared" si="72"/>
        <v>NO</v>
      </c>
      <c r="M1150" t="str">
        <f t="shared" si="73"/>
        <v>NO</v>
      </c>
    </row>
    <row r="1151" spans="1:13" x14ac:dyDescent="0.25">
      <c r="A1151">
        <v>1150</v>
      </c>
      <c r="B1151" t="s">
        <v>15</v>
      </c>
      <c r="C1151">
        <v>356649</v>
      </c>
      <c r="D1151" t="s">
        <v>18</v>
      </c>
      <c r="E1151" t="s">
        <v>16</v>
      </c>
      <c r="F1151" t="s">
        <v>12</v>
      </c>
      <c r="G1151" t="s">
        <v>13</v>
      </c>
      <c r="H1151" t="s">
        <v>12</v>
      </c>
      <c r="I1151">
        <v>48</v>
      </c>
      <c r="J1151">
        <f t="shared" si="70"/>
        <v>-0.37100418647062916</v>
      </c>
      <c r="K1151">
        <f t="shared" si="71"/>
        <v>0.43006179724811616</v>
      </c>
      <c r="L1151" t="str">
        <f t="shared" si="72"/>
        <v>NO</v>
      </c>
      <c r="M1151" t="str">
        <f t="shared" si="73"/>
        <v>NO</v>
      </c>
    </row>
    <row r="1152" spans="1:13" x14ac:dyDescent="0.25">
      <c r="A1152">
        <v>1151</v>
      </c>
      <c r="B1152" t="s">
        <v>9</v>
      </c>
      <c r="C1152">
        <v>278030</v>
      </c>
      <c r="D1152" t="s">
        <v>19</v>
      </c>
      <c r="E1152" t="s">
        <v>16</v>
      </c>
      <c r="F1152" t="s">
        <v>12</v>
      </c>
      <c r="G1152" t="s">
        <v>13</v>
      </c>
      <c r="H1152" t="s">
        <v>13</v>
      </c>
      <c r="I1152">
        <v>38</v>
      </c>
      <c r="J1152">
        <f t="shared" si="70"/>
        <v>-0.46794471123422759</v>
      </c>
      <c r="K1152">
        <f t="shared" si="71"/>
        <v>-0.27569150352325889</v>
      </c>
      <c r="L1152" t="str">
        <f t="shared" si="72"/>
        <v>NO</v>
      </c>
      <c r="M1152" t="str">
        <f t="shared" si="73"/>
        <v>NO</v>
      </c>
    </row>
    <row r="1153" spans="1:13" x14ac:dyDescent="0.25">
      <c r="A1153">
        <v>1152</v>
      </c>
      <c r="B1153" t="s">
        <v>15</v>
      </c>
      <c r="C1153">
        <v>290000</v>
      </c>
      <c r="D1153" t="s">
        <v>10</v>
      </c>
      <c r="E1153" t="s">
        <v>16</v>
      </c>
      <c r="F1153" t="s">
        <v>12</v>
      </c>
      <c r="G1153" t="s">
        <v>13</v>
      </c>
      <c r="H1153" t="s">
        <v>13</v>
      </c>
      <c r="I1153">
        <v>57</v>
      </c>
      <c r="J1153">
        <f t="shared" si="70"/>
        <v>-0.45318519913892913</v>
      </c>
      <c r="K1153">
        <f t="shared" si="71"/>
        <v>1.0652397679423538</v>
      </c>
      <c r="L1153" t="str">
        <f t="shared" si="72"/>
        <v>NO</v>
      </c>
      <c r="M1153" t="str">
        <f t="shared" si="73"/>
        <v>NO</v>
      </c>
    </row>
    <row r="1154" spans="1:13" x14ac:dyDescent="0.25">
      <c r="A1154">
        <v>1153</v>
      </c>
      <c r="B1154" t="s">
        <v>15</v>
      </c>
      <c r="C1154">
        <v>1122731</v>
      </c>
      <c r="D1154" t="s">
        <v>14</v>
      </c>
      <c r="E1154" t="s">
        <v>11</v>
      </c>
      <c r="F1154" t="s">
        <v>12</v>
      </c>
      <c r="G1154" t="s">
        <v>13</v>
      </c>
      <c r="H1154" t="s">
        <v>13</v>
      </c>
      <c r="I1154">
        <v>63</v>
      </c>
      <c r="J1154">
        <f t="shared" ref="J1154:J1217" si="74">(C1154-$Q$13)/$Q$14</f>
        <v>0.57360705371236753</v>
      </c>
      <c r="K1154">
        <f t="shared" si="71"/>
        <v>1.4886917484051787</v>
      </c>
      <c r="L1154" t="str">
        <f t="shared" si="72"/>
        <v>NO</v>
      </c>
      <c r="M1154" t="str">
        <f t="shared" si="73"/>
        <v>NO</v>
      </c>
    </row>
    <row r="1155" spans="1:13" x14ac:dyDescent="0.25">
      <c r="A1155">
        <v>1154</v>
      </c>
      <c r="B1155" t="s">
        <v>15</v>
      </c>
      <c r="C1155">
        <v>1551166.5</v>
      </c>
      <c r="D1155" t="s">
        <v>10</v>
      </c>
      <c r="E1155" t="s">
        <v>11</v>
      </c>
      <c r="F1155" t="s">
        <v>12</v>
      </c>
      <c r="G1155" t="s">
        <v>13</v>
      </c>
      <c r="H1155" t="s">
        <v>13</v>
      </c>
      <c r="I1155">
        <v>31</v>
      </c>
      <c r="J1155">
        <f t="shared" si="74"/>
        <v>1.1018859964279284</v>
      </c>
      <c r="K1155">
        <f t="shared" ref="K1155:K1218" si="75">(I1155-$R$13)/$R$14</f>
        <v>-0.7697188140632214</v>
      </c>
      <c r="L1155" t="str">
        <f t="shared" ref="L1155:L1218" si="76">IF(ABS(J1155)&gt; 1.96, "SI", "NO")</f>
        <v>NO</v>
      </c>
      <c r="M1155" t="str">
        <f t="shared" ref="M1155:M1218" si="77">IF(ABS(K1155)&gt; 1.96, "SI", "NO")</f>
        <v>NO</v>
      </c>
    </row>
    <row r="1156" spans="1:13" x14ac:dyDescent="0.25">
      <c r="A1156">
        <v>1155</v>
      </c>
      <c r="B1156" t="s">
        <v>15</v>
      </c>
      <c r="C1156">
        <v>479260</v>
      </c>
      <c r="D1156" t="s">
        <v>10</v>
      </c>
      <c r="E1156" t="s">
        <v>16</v>
      </c>
      <c r="F1156" t="s">
        <v>12</v>
      </c>
      <c r="G1156" t="s">
        <v>13</v>
      </c>
      <c r="H1156" t="s">
        <v>13</v>
      </c>
      <c r="I1156">
        <v>28</v>
      </c>
      <c r="J1156">
        <f t="shared" si="74"/>
        <v>-0.21981968041242991</v>
      </c>
      <c r="K1156">
        <f t="shared" si="75"/>
        <v>-0.98144480429463388</v>
      </c>
      <c r="L1156" t="str">
        <f t="shared" si="76"/>
        <v>NO</v>
      </c>
      <c r="M1156" t="str">
        <f t="shared" si="77"/>
        <v>NO</v>
      </c>
    </row>
    <row r="1157" spans="1:13" x14ac:dyDescent="0.25">
      <c r="A1157">
        <v>1156</v>
      </c>
      <c r="B1157" t="s">
        <v>15</v>
      </c>
      <c r="C1157">
        <v>1235915</v>
      </c>
      <c r="D1157" t="s">
        <v>14</v>
      </c>
      <c r="E1157" t="s">
        <v>11</v>
      </c>
      <c r="F1157" t="s">
        <v>12</v>
      </c>
      <c r="G1157" t="s">
        <v>13</v>
      </c>
      <c r="H1157" t="s">
        <v>13</v>
      </c>
      <c r="I1157">
        <v>64</v>
      </c>
      <c r="J1157">
        <f t="shared" si="74"/>
        <v>0.71316767334430287</v>
      </c>
      <c r="K1157">
        <f t="shared" si="75"/>
        <v>1.5592670784823162</v>
      </c>
      <c r="L1157" t="str">
        <f t="shared" si="76"/>
        <v>NO</v>
      </c>
      <c r="M1157" t="str">
        <f t="shared" si="77"/>
        <v>NO</v>
      </c>
    </row>
    <row r="1158" spans="1:13" x14ac:dyDescent="0.25">
      <c r="A1158">
        <v>1157</v>
      </c>
      <c r="B1158" t="s">
        <v>9</v>
      </c>
      <c r="C1158">
        <v>454230.29</v>
      </c>
      <c r="D1158" t="s">
        <v>10</v>
      </c>
      <c r="E1158" t="s">
        <v>11</v>
      </c>
      <c r="F1158" t="s">
        <v>12</v>
      </c>
      <c r="G1158" t="s">
        <v>13</v>
      </c>
      <c r="H1158" t="s">
        <v>13</v>
      </c>
      <c r="I1158">
        <v>42</v>
      </c>
      <c r="J1158">
        <f t="shared" si="74"/>
        <v>-0.25068236274215544</v>
      </c>
      <c r="K1158">
        <f t="shared" si="75"/>
        <v>6.6098167852911317E-3</v>
      </c>
      <c r="L1158" t="str">
        <f t="shared" si="76"/>
        <v>NO</v>
      </c>
      <c r="M1158" t="str">
        <f t="shared" si="77"/>
        <v>NO</v>
      </c>
    </row>
    <row r="1159" spans="1:13" x14ac:dyDescent="0.25">
      <c r="A1159">
        <v>1158</v>
      </c>
      <c r="B1159" t="s">
        <v>9</v>
      </c>
      <c r="C1159">
        <v>767326.7</v>
      </c>
      <c r="D1159" t="s">
        <v>10</v>
      </c>
      <c r="E1159" t="s">
        <v>11</v>
      </c>
      <c r="F1159" t="s">
        <v>12</v>
      </c>
      <c r="G1159" t="s">
        <v>13</v>
      </c>
      <c r="H1159" t="s">
        <v>13</v>
      </c>
      <c r="I1159">
        <v>37</v>
      </c>
      <c r="J1159">
        <f t="shared" si="74"/>
        <v>0.1353786439737627</v>
      </c>
      <c r="K1159">
        <f t="shared" si="75"/>
        <v>-0.3462668336003964</v>
      </c>
      <c r="L1159" t="str">
        <f t="shared" si="76"/>
        <v>NO</v>
      </c>
      <c r="M1159" t="str">
        <f t="shared" si="77"/>
        <v>NO</v>
      </c>
    </row>
    <row r="1160" spans="1:13" x14ac:dyDescent="0.25">
      <c r="A1160">
        <v>1159</v>
      </c>
      <c r="B1160" t="s">
        <v>9</v>
      </c>
      <c r="C1160">
        <v>322474</v>
      </c>
      <c r="D1160" t="s">
        <v>18</v>
      </c>
      <c r="E1160" t="s">
        <v>16</v>
      </c>
      <c r="F1160" t="s">
        <v>12</v>
      </c>
      <c r="G1160" t="s">
        <v>13</v>
      </c>
      <c r="H1160" t="s">
        <v>12</v>
      </c>
      <c r="I1160">
        <v>28</v>
      </c>
      <c r="J1160">
        <f t="shared" si="74"/>
        <v>-0.41314339497997143</v>
      </c>
      <c r="K1160">
        <f t="shared" si="75"/>
        <v>-0.98144480429463388</v>
      </c>
      <c r="L1160" t="str">
        <f t="shared" si="76"/>
        <v>NO</v>
      </c>
      <c r="M1160" t="str">
        <f t="shared" si="77"/>
        <v>NO</v>
      </c>
    </row>
    <row r="1161" spans="1:13" x14ac:dyDescent="0.25">
      <c r="A1161">
        <v>1160</v>
      </c>
      <c r="B1161" t="s">
        <v>15</v>
      </c>
      <c r="C1161">
        <v>400000</v>
      </c>
      <c r="D1161" t="s">
        <v>10</v>
      </c>
      <c r="E1161" t="s">
        <v>16</v>
      </c>
      <c r="F1161" t="s">
        <v>12</v>
      </c>
      <c r="G1161" t="s">
        <v>13</v>
      </c>
      <c r="H1161" t="s">
        <v>12</v>
      </c>
      <c r="I1161">
        <v>37</v>
      </c>
      <c r="J1161">
        <f t="shared" si="74"/>
        <v>-0.31755058506350425</v>
      </c>
      <c r="K1161">
        <f t="shared" si="75"/>
        <v>-0.3462668336003964</v>
      </c>
      <c r="L1161" t="str">
        <f t="shared" si="76"/>
        <v>NO</v>
      </c>
      <c r="M1161" t="str">
        <f t="shared" si="77"/>
        <v>NO</v>
      </c>
    </row>
    <row r="1162" spans="1:13" x14ac:dyDescent="0.25">
      <c r="A1162">
        <v>1161</v>
      </c>
      <c r="B1162" t="s">
        <v>9</v>
      </c>
      <c r="C1162">
        <v>445799.84</v>
      </c>
      <c r="D1162" t="s">
        <v>10</v>
      </c>
      <c r="E1162" t="s">
        <v>16</v>
      </c>
      <c r="F1162" t="s">
        <v>12</v>
      </c>
      <c r="G1162" t="s">
        <v>12</v>
      </c>
      <c r="H1162" t="s">
        <v>13</v>
      </c>
      <c r="I1162">
        <v>34</v>
      </c>
      <c r="J1162">
        <f t="shared" si="74"/>
        <v>-0.26107746121699321</v>
      </c>
      <c r="K1162">
        <f t="shared" si="75"/>
        <v>-0.55799282383180893</v>
      </c>
      <c r="L1162" t="str">
        <f t="shared" si="76"/>
        <v>NO</v>
      </c>
      <c r="M1162" t="str">
        <f t="shared" si="77"/>
        <v>NO</v>
      </c>
    </row>
    <row r="1163" spans="1:13" x14ac:dyDescent="0.25">
      <c r="A1163">
        <v>1162</v>
      </c>
      <c r="B1163" t="s">
        <v>9</v>
      </c>
      <c r="C1163">
        <v>297046</v>
      </c>
      <c r="D1163" t="s">
        <v>17</v>
      </c>
      <c r="E1163" t="s">
        <v>16</v>
      </c>
      <c r="F1163" t="s">
        <v>12</v>
      </c>
      <c r="G1163" t="s">
        <v>13</v>
      </c>
      <c r="H1163" t="s">
        <v>13</v>
      </c>
      <c r="I1163">
        <v>48</v>
      </c>
      <c r="J1163">
        <f t="shared" si="74"/>
        <v>-0.44449718558642509</v>
      </c>
      <c r="K1163">
        <f t="shared" si="75"/>
        <v>0.43006179724811616</v>
      </c>
      <c r="L1163" t="str">
        <f t="shared" si="76"/>
        <v>NO</v>
      </c>
      <c r="M1163" t="str">
        <f t="shared" si="77"/>
        <v>NO</v>
      </c>
    </row>
    <row r="1164" spans="1:13" x14ac:dyDescent="0.25">
      <c r="A1164">
        <v>1163</v>
      </c>
      <c r="B1164" t="s">
        <v>15</v>
      </c>
      <c r="C1164">
        <v>627720.31000000006</v>
      </c>
      <c r="D1164" t="s">
        <v>10</v>
      </c>
      <c r="E1164" t="s">
        <v>16</v>
      </c>
      <c r="F1164" t="s">
        <v>12</v>
      </c>
      <c r="G1164" t="s">
        <v>13</v>
      </c>
      <c r="H1164" t="s">
        <v>13</v>
      </c>
      <c r="I1164">
        <v>20</v>
      </c>
      <c r="J1164">
        <f t="shared" si="74"/>
        <v>-3.6761890845448571E-2</v>
      </c>
      <c r="K1164">
        <f t="shared" si="75"/>
        <v>-1.5460474449117341</v>
      </c>
      <c r="L1164" t="str">
        <f t="shared" si="76"/>
        <v>NO</v>
      </c>
      <c r="M1164" t="str">
        <f t="shared" si="77"/>
        <v>NO</v>
      </c>
    </row>
    <row r="1165" spans="1:13" x14ac:dyDescent="0.25">
      <c r="A1165">
        <v>1164</v>
      </c>
      <c r="B1165" t="s">
        <v>9</v>
      </c>
      <c r="C1165">
        <v>540000</v>
      </c>
      <c r="D1165" t="s">
        <v>10</v>
      </c>
      <c r="E1165" t="s">
        <v>16</v>
      </c>
      <c r="F1165" t="s">
        <v>12</v>
      </c>
      <c r="G1165" t="s">
        <v>13</v>
      </c>
      <c r="H1165" t="s">
        <v>13</v>
      </c>
      <c r="I1165">
        <v>28</v>
      </c>
      <c r="J1165">
        <f t="shared" si="74"/>
        <v>-0.14492471260387257</v>
      </c>
      <c r="K1165">
        <f t="shared" si="75"/>
        <v>-0.98144480429463388</v>
      </c>
      <c r="L1165" t="str">
        <f t="shared" si="76"/>
        <v>NO</v>
      </c>
      <c r="M1165" t="str">
        <f t="shared" si="77"/>
        <v>NO</v>
      </c>
    </row>
    <row r="1166" spans="1:13" x14ac:dyDescent="0.25">
      <c r="A1166">
        <v>1165</v>
      </c>
      <c r="B1166" t="s">
        <v>15</v>
      </c>
      <c r="C1166">
        <v>475832.5</v>
      </c>
      <c r="D1166" t="s">
        <v>10</v>
      </c>
      <c r="E1166" t="s">
        <v>16</v>
      </c>
      <c r="F1166" t="s">
        <v>12</v>
      </c>
      <c r="G1166" t="s">
        <v>13</v>
      </c>
      <c r="H1166" t="s">
        <v>13</v>
      </c>
      <c r="I1166">
        <v>26</v>
      </c>
      <c r="J1166">
        <f t="shared" si="74"/>
        <v>-0.22404593168282555</v>
      </c>
      <c r="K1166">
        <f t="shared" si="75"/>
        <v>-1.1225954644489089</v>
      </c>
      <c r="L1166" t="str">
        <f t="shared" si="76"/>
        <v>NO</v>
      </c>
      <c r="M1166" t="str">
        <f t="shared" si="77"/>
        <v>NO</v>
      </c>
    </row>
    <row r="1167" spans="1:13" x14ac:dyDescent="0.25">
      <c r="A1167">
        <v>1166</v>
      </c>
      <c r="B1167" t="s">
        <v>9</v>
      </c>
      <c r="C1167">
        <v>324516.38</v>
      </c>
      <c r="D1167" t="s">
        <v>10</v>
      </c>
      <c r="E1167" t="s">
        <v>11</v>
      </c>
      <c r="F1167" t="s">
        <v>12</v>
      </c>
      <c r="G1167" t="s">
        <v>13</v>
      </c>
      <c r="H1167" t="s">
        <v>13</v>
      </c>
      <c r="I1167">
        <v>54</v>
      </c>
      <c r="J1167">
        <f t="shared" si="74"/>
        <v>-0.41062505477001354</v>
      </c>
      <c r="K1167">
        <f t="shared" si="75"/>
        <v>0.85351377771094117</v>
      </c>
      <c r="L1167" t="str">
        <f t="shared" si="76"/>
        <v>NO</v>
      </c>
      <c r="M1167" t="str">
        <f t="shared" si="77"/>
        <v>NO</v>
      </c>
    </row>
    <row r="1168" spans="1:13" x14ac:dyDescent="0.25">
      <c r="A1168">
        <v>1167</v>
      </c>
      <c r="B1168" t="s">
        <v>15</v>
      </c>
      <c r="C1168">
        <v>3300500</v>
      </c>
      <c r="D1168" t="s">
        <v>10</v>
      </c>
      <c r="E1168" t="s">
        <v>16</v>
      </c>
      <c r="F1168" t="s">
        <v>12</v>
      </c>
      <c r="G1168" t="s">
        <v>13</v>
      </c>
      <c r="H1168" t="s">
        <v>13</v>
      </c>
      <c r="I1168">
        <v>48</v>
      </c>
      <c r="J1168">
        <f t="shared" si="74"/>
        <v>3.2588875797162218</v>
      </c>
      <c r="K1168">
        <f t="shared" si="75"/>
        <v>0.43006179724811616</v>
      </c>
      <c r="L1168" t="str">
        <f t="shared" si="76"/>
        <v>SI</v>
      </c>
      <c r="M1168" t="str">
        <f t="shared" si="77"/>
        <v>NO</v>
      </c>
    </row>
    <row r="1169" spans="1:13" x14ac:dyDescent="0.25">
      <c r="A1169">
        <v>1168</v>
      </c>
      <c r="B1169" t="s">
        <v>9</v>
      </c>
      <c r="C1169">
        <v>387626</v>
      </c>
      <c r="D1169" t="s">
        <v>18</v>
      </c>
      <c r="E1169" t="s">
        <v>16</v>
      </c>
      <c r="F1169" t="s">
        <v>12</v>
      </c>
      <c r="G1169" t="s">
        <v>13</v>
      </c>
      <c r="H1169" t="s">
        <v>12</v>
      </c>
      <c r="I1169">
        <v>32</v>
      </c>
      <c r="J1169">
        <f t="shared" si="74"/>
        <v>-0.33280824610504339</v>
      </c>
      <c r="K1169">
        <f t="shared" si="75"/>
        <v>-0.69914348398608395</v>
      </c>
      <c r="L1169" t="str">
        <f t="shared" si="76"/>
        <v>NO</v>
      </c>
      <c r="M1169" t="str">
        <f t="shared" si="77"/>
        <v>NO</v>
      </c>
    </row>
    <row r="1170" spans="1:13" x14ac:dyDescent="0.25">
      <c r="A1170">
        <v>1169</v>
      </c>
      <c r="B1170" t="s">
        <v>9</v>
      </c>
      <c r="C1170">
        <v>802029</v>
      </c>
      <c r="D1170" t="s">
        <v>18</v>
      </c>
      <c r="E1170" t="s">
        <v>16</v>
      </c>
      <c r="F1170" t="s">
        <v>12</v>
      </c>
      <c r="G1170" t="s">
        <v>13</v>
      </c>
      <c r="H1170" t="s">
        <v>13</v>
      </c>
      <c r="I1170">
        <v>60</v>
      </c>
      <c r="J1170">
        <f t="shared" si="74"/>
        <v>0.17816803550130472</v>
      </c>
      <c r="K1170">
        <f t="shared" si="75"/>
        <v>1.2769657581737661</v>
      </c>
      <c r="L1170" t="str">
        <f t="shared" si="76"/>
        <v>NO</v>
      </c>
      <c r="M1170" t="str">
        <f t="shared" si="77"/>
        <v>NO</v>
      </c>
    </row>
    <row r="1171" spans="1:13" x14ac:dyDescent="0.25">
      <c r="A1171">
        <v>1170</v>
      </c>
      <c r="B1171" t="s">
        <v>9</v>
      </c>
      <c r="C1171">
        <v>331171</v>
      </c>
      <c r="D1171" t="s">
        <v>10</v>
      </c>
      <c r="E1171" t="s">
        <v>16</v>
      </c>
      <c r="F1171" t="s">
        <v>12</v>
      </c>
      <c r="G1171" t="s">
        <v>13</v>
      </c>
      <c r="H1171" t="s">
        <v>13</v>
      </c>
      <c r="I1171">
        <v>47</v>
      </c>
      <c r="J1171">
        <f t="shared" si="74"/>
        <v>-0.40241962917438989</v>
      </c>
      <c r="K1171">
        <f t="shared" si="75"/>
        <v>0.35948646717097865</v>
      </c>
      <c r="L1171" t="str">
        <f t="shared" si="76"/>
        <v>NO</v>
      </c>
      <c r="M1171" t="str">
        <f t="shared" si="77"/>
        <v>NO</v>
      </c>
    </row>
    <row r="1172" spans="1:13" x14ac:dyDescent="0.25">
      <c r="A1172">
        <v>1171</v>
      </c>
      <c r="B1172" t="s">
        <v>9</v>
      </c>
      <c r="C1172">
        <v>3652052.72</v>
      </c>
      <c r="D1172" t="s">
        <v>14</v>
      </c>
      <c r="E1172" t="s">
        <v>11</v>
      </c>
      <c r="F1172" t="s">
        <v>12</v>
      </c>
      <c r="G1172" t="s">
        <v>13</v>
      </c>
      <c r="H1172" t="s">
        <v>13</v>
      </c>
      <c r="I1172">
        <v>67</v>
      </c>
      <c r="J1172">
        <f t="shared" si="74"/>
        <v>3.6923668297559118</v>
      </c>
      <c r="K1172">
        <f t="shared" si="75"/>
        <v>1.7709930687137287</v>
      </c>
      <c r="L1172" t="str">
        <f t="shared" si="76"/>
        <v>SI</v>
      </c>
      <c r="M1172" t="str">
        <f t="shared" si="77"/>
        <v>NO</v>
      </c>
    </row>
    <row r="1173" spans="1:13" x14ac:dyDescent="0.25">
      <c r="A1173">
        <v>1172</v>
      </c>
      <c r="B1173" t="s">
        <v>9</v>
      </c>
      <c r="C1173">
        <v>2036980.28</v>
      </c>
      <c r="D1173" t="s">
        <v>10</v>
      </c>
      <c r="E1173" t="s">
        <v>16</v>
      </c>
      <c r="F1173" t="s">
        <v>12</v>
      </c>
      <c r="G1173" t="s">
        <v>13</v>
      </c>
      <c r="H1173" t="s">
        <v>13</v>
      </c>
      <c r="I1173">
        <v>36</v>
      </c>
      <c r="J1173">
        <f t="shared" si="74"/>
        <v>1.700914765180868</v>
      </c>
      <c r="K1173">
        <f t="shared" si="75"/>
        <v>-0.41684216367753391</v>
      </c>
      <c r="L1173" t="str">
        <f t="shared" si="76"/>
        <v>NO</v>
      </c>
      <c r="M1173" t="str">
        <f t="shared" si="77"/>
        <v>NO</v>
      </c>
    </row>
    <row r="1174" spans="1:13" x14ac:dyDescent="0.25">
      <c r="A1174">
        <v>1173</v>
      </c>
      <c r="B1174" t="s">
        <v>9</v>
      </c>
      <c r="C1174">
        <v>279463.71999999997</v>
      </c>
      <c r="D1174" t="s">
        <v>14</v>
      </c>
      <c r="E1174" t="s">
        <v>11</v>
      </c>
      <c r="F1174" t="s">
        <v>12</v>
      </c>
      <c r="G1174" t="s">
        <v>13</v>
      </c>
      <c r="H1174" t="s">
        <v>13</v>
      </c>
      <c r="I1174">
        <v>72</v>
      </c>
      <c r="J1174">
        <f t="shared" si="74"/>
        <v>-0.46617687433520749</v>
      </c>
      <c r="K1174">
        <f t="shared" si="75"/>
        <v>2.1238697190994165</v>
      </c>
      <c r="L1174" t="str">
        <f t="shared" si="76"/>
        <v>NO</v>
      </c>
      <c r="M1174" t="str">
        <f t="shared" si="77"/>
        <v>SI</v>
      </c>
    </row>
    <row r="1175" spans="1:13" x14ac:dyDescent="0.25">
      <c r="A1175">
        <v>1174</v>
      </c>
      <c r="B1175" t="s">
        <v>9</v>
      </c>
      <c r="C1175">
        <v>170013.99</v>
      </c>
      <c r="D1175" t="s">
        <v>10</v>
      </c>
      <c r="E1175" t="s">
        <v>16</v>
      </c>
      <c r="F1175" t="s">
        <v>12</v>
      </c>
      <c r="G1175" t="s">
        <v>13</v>
      </c>
      <c r="H1175" t="s">
        <v>13</v>
      </c>
      <c r="I1175">
        <v>40</v>
      </c>
      <c r="J1175">
        <f t="shared" si="74"/>
        <v>-0.60113298241892976</v>
      </c>
      <c r="K1175">
        <f t="shared" si="75"/>
        <v>-0.13454084336898386</v>
      </c>
      <c r="L1175" t="str">
        <f t="shared" si="76"/>
        <v>NO</v>
      </c>
      <c r="M1175" t="str">
        <f t="shared" si="77"/>
        <v>NO</v>
      </c>
    </row>
    <row r="1176" spans="1:13" x14ac:dyDescent="0.25">
      <c r="A1176">
        <v>1175</v>
      </c>
      <c r="B1176" t="s">
        <v>15</v>
      </c>
      <c r="C1176">
        <v>307580</v>
      </c>
      <c r="D1176" t="s">
        <v>10</v>
      </c>
      <c r="E1176" t="s">
        <v>16</v>
      </c>
      <c r="F1176" t="s">
        <v>12</v>
      </c>
      <c r="G1176" t="s">
        <v>13</v>
      </c>
      <c r="H1176" t="s">
        <v>13</v>
      </c>
      <c r="I1176">
        <v>19</v>
      </c>
      <c r="J1176">
        <f t="shared" si="74"/>
        <v>-0.43150832172578396</v>
      </c>
      <c r="K1176">
        <f t="shared" si="75"/>
        <v>-1.6166227749888715</v>
      </c>
      <c r="L1176" t="str">
        <f t="shared" si="76"/>
        <v>NO</v>
      </c>
      <c r="M1176" t="str">
        <f t="shared" si="77"/>
        <v>NO</v>
      </c>
    </row>
    <row r="1177" spans="1:13" x14ac:dyDescent="0.25">
      <c r="A1177">
        <v>1176</v>
      </c>
      <c r="B1177" t="s">
        <v>9</v>
      </c>
      <c r="C1177">
        <v>729689.4</v>
      </c>
      <c r="D1177" t="s">
        <v>10</v>
      </c>
      <c r="E1177" t="s">
        <v>16</v>
      </c>
      <c r="F1177" t="s">
        <v>12</v>
      </c>
      <c r="G1177" t="s">
        <v>12</v>
      </c>
      <c r="H1177" t="s">
        <v>13</v>
      </c>
      <c r="I1177">
        <v>38</v>
      </c>
      <c r="J1177">
        <f t="shared" si="74"/>
        <v>8.8970274334299257E-2</v>
      </c>
      <c r="K1177">
        <f t="shared" si="75"/>
        <v>-0.27569150352325889</v>
      </c>
      <c r="L1177" t="str">
        <f t="shared" si="76"/>
        <v>NO</v>
      </c>
      <c r="M1177" t="str">
        <f t="shared" si="77"/>
        <v>NO</v>
      </c>
    </row>
    <row r="1178" spans="1:13" x14ac:dyDescent="0.25">
      <c r="A1178">
        <v>1177</v>
      </c>
      <c r="B1178" t="s">
        <v>15</v>
      </c>
      <c r="C1178">
        <v>287862.75</v>
      </c>
      <c r="D1178" t="s">
        <v>10</v>
      </c>
      <c r="E1178" t="s">
        <v>11</v>
      </c>
      <c r="F1178" t="s">
        <v>12</v>
      </c>
      <c r="G1178" t="s">
        <v>13</v>
      </c>
      <c r="H1178" t="s">
        <v>13</v>
      </c>
      <c r="I1178">
        <v>56</v>
      </c>
      <c r="J1178">
        <f t="shared" si="74"/>
        <v>-0.4558205180383173</v>
      </c>
      <c r="K1178">
        <f t="shared" si="75"/>
        <v>0.99466443786521619</v>
      </c>
      <c r="L1178" t="str">
        <f t="shared" si="76"/>
        <v>NO</v>
      </c>
      <c r="M1178" t="str">
        <f t="shared" si="77"/>
        <v>NO</v>
      </c>
    </row>
    <row r="1179" spans="1:13" x14ac:dyDescent="0.25">
      <c r="A1179">
        <v>1178</v>
      </c>
      <c r="B1179" t="s">
        <v>9</v>
      </c>
      <c r="C1179">
        <v>420583.35</v>
      </c>
      <c r="D1179" t="s">
        <v>10</v>
      </c>
      <c r="E1179" t="s">
        <v>16</v>
      </c>
      <c r="F1179" t="s">
        <v>12</v>
      </c>
      <c r="G1179" t="s">
        <v>13</v>
      </c>
      <c r="H1179" t="s">
        <v>13</v>
      </c>
      <c r="I1179">
        <v>42</v>
      </c>
      <c r="J1179">
        <f t="shared" si="74"/>
        <v>-0.29217045112141887</v>
      </c>
      <c r="K1179">
        <f t="shared" si="75"/>
        <v>6.6098167852911317E-3</v>
      </c>
      <c r="L1179" t="str">
        <f t="shared" si="76"/>
        <v>NO</v>
      </c>
      <c r="M1179" t="str">
        <f t="shared" si="77"/>
        <v>NO</v>
      </c>
    </row>
    <row r="1180" spans="1:13" x14ac:dyDescent="0.25">
      <c r="A1180">
        <v>1179</v>
      </c>
      <c r="B1180" t="s">
        <v>15</v>
      </c>
      <c r="C1180">
        <v>716640</v>
      </c>
      <c r="D1180" t="s">
        <v>10</v>
      </c>
      <c r="E1180" t="s">
        <v>16</v>
      </c>
      <c r="F1180" t="s">
        <v>12</v>
      </c>
      <c r="G1180" t="s">
        <v>13</v>
      </c>
      <c r="H1180" t="s">
        <v>13</v>
      </c>
      <c r="I1180">
        <v>31</v>
      </c>
      <c r="J1180">
        <f t="shared" si="74"/>
        <v>7.2879816762336957E-2</v>
      </c>
      <c r="K1180">
        <f t="shared" si="75"/>
        <v>-0.7697188140632214</v>
      </c>
      <c r="L1180" t="str">
        <f t="shared" si="76"/>
        <v>NO</v>
      </c>
      <c r="M1180" t="str">
        <f t="shared" si="77"/>
        <v>NO</v>
      </c>
    </row>
    <row r="1181" spans="1:13" x14ac:dyDescent="0.25">
      <c r="A1181">
        <v>1180</v>
      </c>
      <c r="B1181" t="s">
        <v>9</v>
      </c>
      <c r="C1181">
        <v>330000</v>
      </c>
      <c r="D1181" t="s">
        <v>10</v>
      </c>
      <c r="E1181" t="s">
        <v>16</v>
      </c>
      <c r="F1181" t="s">
        <v>12</v>
      </c>
      <c r="G1181" t="s">
        <v>12</v>
      </c>
      <c r="H1181" t="s">
        <v>12</v>
      </c>
      <c r="I1181">
        <v>56</v>
      </c>
      <c r="J1181">
        <f t="shared" si="74"/>
        <v>-0.40386352129332009</v>
      </c>
      <c r="K1181">
        <f t="shared" si="75"/>
        <v>0.99466443786521619</v>
      </c>
      <c r="L1181" t="str">
        <f t="shared" si="76"/>
        <v>NO</v>
      </c>
      <c r="M1181" t="str">
        <f t="shared" si="77"/>
        <v>NO</v>
      </c>
    </row>
    <row r="1182" spans="1:13" x14ac:dyDescent="0.25">
      <c r="A1182">
        <v>1181</v>
      </c>
      <c r="B1182" t="s">
        <v>9</v>
      </c>
      <c r="C1182">
        <v>389716.32</v>
      </c>
      <c r="D1182" t="s">
        <v>10</v>
      </c>
      <c r="E1182" t="s">
        <v>16</v>
      </c>
      <c r="F1182" t="s">
        <v>12</v>
      </c>
      <c r="G1182" t="s">
        <v>13</v>
      </c>
      <c r="H1182" t="s">
        <v>13</v>
      </c>
      <c r="I1182">
        <v>50</v>
      </c>
      <c r="J1182">
        <f t="shared" si="74"/>
        <v>-0.33023079386418758</v>
      </c>
      <c r="K1182">
        <f t="shared" si="75"/>
        <v>0.57121245740239113</v>
      </c>
      <c r="L1182" t="str">
        <f t="shared" si="76"/>
        <v>NO</v>
      </c>
      <c r="M1182" t="str">
        <f t="shared" si="77"/>
        <v>NO</v>
      </c>
    </row>
    <row r="1183" spans="1:13" x14ac:dyDescent="0.25">
      <c r="A1183">
        <v>1182</v>
      </c>
      <c r="B1183" t="s">
        <v>15</v>
      </c>
      <c r="C1183">
        <v>297046</v>
      </c>
      <c r="D1183" t="s">
        <v>17</v>
      </c>
      <c r="E1183" t="s">
        <v>16</v>
      </c>
      <c r="F1183" t="s">
        <v>12</v>
      </c>
      <c r="G1183" t="s">
        <v>13</v>
      </c>
      <c r="H1183" t="s">
        <v>13</v>
      </c>
      <c r="I1183">
        <v>42</v>
      </c>
      <c r="J1183">
        <f t="shared" si="74"/>
        <v>-0.44449718558642509</v>
      </c>
      <c r="K1183">
        <f t="shared" si="75"/>
        <v>6.6098167852911317E-3</v>
      </c>
      <c r="L1183" t="str">
        <f t="shared" si="76"/>
        <v>NO</v>
      </c>
      <c r="M1183" t="str">
        <f t="shared" si="77"/>
        <v>NO</v>
      </c>
    </row>
    <row r="1184" spans="1:13" x14ac:dyDescent="0.25">
      <c r="A1184">
        <v>1183</v>
      </c>
      <c r="B1184" t="s">
        <v>15</v>
      </c>
      <c r="C1184">
        <v>299647</v>
      </c>
      <c r="D1184" t="s">
        <v>17</v>
      </c>
      <c r="E1184" t="s">
        <v>16</v>
      </c>
      <c r="F1184" t="s">
        <v>12</v>
      </c>
      <c r="G1184" t="s">
        <v>13</v>
      </c>
      <c r="H1184" t="s">
        <v>13</v>
      </c>
      <c r="I1184">
        <v>83</v>
      </c>
      <c r="J1184">
        <f t="shared" si="74"/>
        <v>-0.44129004348451434</v>
      </c>
      <c r="K1184">
        <f t="shared" si="75"/>
        <v>2.9001983499479289</v>
      </c>
      <c r="L1184" t="str">
        <f t="shared" si="76"/>
        <v>NO</v>
      </c>
      <c r="M1184" t="str">
        <f t="shared" si="77"/>
        <v>SI</v>
      </c>
    </row>
    <row r="1185" spans="1:13" x14ac:dyDescent="0.25">
      <c r="A1185">
        <v>1184</v>
      </c>
      <c r="B1185" t="s">
        <v>15</v>
      </c>
      <c r="C1185">
        <v>530654.96</v>
      </c>
      <c r="D1185" t="s">
        <v>10</v>
      </c>
      <c r="E1185" t="s">
        <v>16</v>
      </c>
      <c r="F1185" t="s">
        <v>12</v>
      </c>
      <c r="G1185" t="s">
        <v>13</v>
      </c>
      <c r="H1185" t="s">
        <v>13</v>
      </c>
      <c r="I1185">
        <v>26</v>
      </c>
      <c r="J1185">
        <f t="shared" si="74"/>
        <v>-0.1564475389122309</v>
      </c>
      <c r="K1185">
        <f t="shared" si="75"/>
        <v>-1.1225954644489089</v>
      </c>
      <c r="L1185" t="str">
        <f t="shared" si="76"/>
        <v>NO</v>
      </c>
      <c r="M1185" t="str">
        <f t="shared" si="77"/>
        <v>NO</v>
      </c>
    </row>
    <row r="1186" spans="1:13" x14ac:dyDescent="0.25">
      <c r="A1186">
        <v>1185</v>
      </c>
      <c r="B1186" t="s">
        <v>15</v>
      </c>
      <c r="C1186">
        <v>580000</v>
      </c>
      <c r="D1186" t="s">
        <v>10</v>
      </c>
      <c r="E1186" t="s">
        <v>16</v>
      </c>
      <c r="F1186" t="s">
        <v>12</v>
      </c>
      <c r="G1186" t="s">
        <v>13</v>
      </c>
      <c r="H1186" t="s">
        <v>13</v>
      </c>
      <c r="I1186">
        <v>29</v>
      </c>
      <c r="J1186">
        <f t="shared" si="74"/>
        <v>-9.5603034758263539E-2</v>
      </c>
      <c r="K1186">
        <f t="shared" si="75"/>
        <v>-0.91086947421749642</v>
      </c>
      <c r="L1186" t="str">
        <f t="shared" si="76"/>
        <v>NO</v>
      </c>
      <c r="M1186" t="str">
        <f t="shared" si="77"/>
        <v>NO</v>
      </c>
    </row>
    <row r="1187" spans="1:13" x14ac:dyDescent="0.25">
      <c r="A1187">
        <v>1186</v>
      </c>
      <c r="B1187" t="s">
        <v>15</v>
      </c>
      <c r="C1187">
        <v>590156.81999999995</v>
      </c>
      <c r="D1187" t="s">
        <v>10</v>
      </c>
      <c r="E1187" t="s">
        <v>16</v>
      </c>
      <c r="F1187" t="s">
        <v>12</v>
      </c>
      <c r="G1187" t="s">
        <v>13</v>
      </c>
      <c r="H1187" t="s">
        <v>13</v>
      </c>
      <c r="I1187">
        <v>27</v>
      </c>
      <c r="J1187">
        <f t="shared" si="74"/>
        <v>-8.3079249658867621E-2</v>
      </c>
      <c r="K1187">
        <f t="shared" si="75"/>
        <v>-1.0520201343717714</v>
      </c>
      <c r="L1187" t="str">
        <f t="shared" si="76"/>
        <v>NO</v>
      </c>
      <c r="M1187" t="str">
        <f t="shared" si="77"/>
        <v>NO</v>
      </c>
    </row>
    <row r="1188" spans="1:13" x14ac:dyDescent="0.25">
      <c r="A1188">
        <v>1187</v>
      </c>
      <c r="B1188" t="s">
        <v>15</v>
      </c>
      <c r="C1188">
        <v>1136716.6599999999</v>
      </c>
      <c r="D1188" t="s">
        <v>10</v>
      </c>
      <c r="E1188" t="s">
        <v>16</v>
      </c>
      <c r="F1188" t="s">
        <v>12</v>
      </c>
      <c r="G1188" t="s">
        <v>13</v>
      </c>
      <c r="H1188" t="s">
        <v>13</v>
      </c>
      <c r="I1188">
        <v>27</v>
      </c>
      <c r="J1188">
        <f t="shared" si="74"/>
        <v>0.59085195913682298</v>
      </c>
      <c r="K1188">
        <f t="shared" si="75"/>
        <v>-1.0520201343717714</v>
      </c>
      <c r="L1188" t="str">
        <f t="shared" si="76"/>
        <v>NO</v>
      </c>
      <c r="M1188" t="str">
        <f t="shared" si="77"/>
        <v>NO</v>
      </c>
    </row>
    <row r="1189" spans="1:13" x14ac:dyDescent="0.25">
      <c r="A1189">
        <v>1188</v>
      </c>
      <c r="B1189" t="s">
        <v>9</v>
      </c>
      <c r="C1189">
        <v>458557</v>
      </c>
      <c r="D1189" t="s">
        <v>18</v>
      </c>
      <c r="E1189" t="s">
        <v>16</v>
      </c>
      <c r="F1189" t="s">
        <v>12</v>
      </c>
      <c r="G1189" t="s">
        <v>13</v>
      </c>
      <c r="H1189" t="s">
        <v>13</v>
      </c>
      <c r="I1189">
        <v>42</v>
      </c>
      <c r="J1189">
        <f t="shared" si="74"/>
        <v>-0.24534734782337103</v>
      </c>
      <c r="K1189">
        <f t="shared" si="75"/>
        <v>6.6098167852911317E-3</v>
      </c>
      <c r="L1189" t="str">
        <f t="shared" si="76"/>
        <v>NO</v>
      </c>
      <c r="M1189" t="str">
        <f t="shared" si="77"/>
        <v>NO</v>
      </c>
    </row>
    <row r="1190" spans="1:13" x14ac:dyDescent="0.25">
      <c r="A1190">
        <v>1189</v>
      </c>
      <c r="B1190" t="s">
        <v>9</v>
      </c>
      <c r="C1190">
        <v>1273490.6299999999</v>
      </c>
      <c r="D1190" t="s">
        <v>10</v>
      </c>
      <c r="E1190" t="s">
        <v>16</v>
      </c>
      <c r="F1190" t="s">
        <v>12</v>
      </c>
      <c r="G1190" t="s">
        <v>13</v>
      </c>
      <c r="H1190" t="s">
        <v>13</v>
      </c>
      <c r="I1190">
        <v>27</v>
      </c>
      <c r="J1190">
        <f t="shared" si="74"/>
        <v>0.75950000128694783</v>
      </c>
      <c r="K1190">
        <f t="shared" si="75"/>
        <v>-1.0520201343717714</v>
      </c>
      <c r="L1190" t="str">
        <f t="shared" si="76"/>
        <v>NO</v>
      </c>
      <c r="M1190" t="str">
        <f t="shared" si="77"/>
        <v>NO</v>
      </c>
    </row>
    <row r="1191" spans="1:13" x14ac:dyDescent="0.25">
      <c r="A1191">
        <v>1190</v>
      </c>
      <c r="B1191" t="s">
        <v>9</v>
      </c>
      <c r="C1191">
        <v>403983</v>
      </c>
      <c r="D1191" t="s">
        <v>18</v>
      </c>
      <c r="E1191" t="s">
        <v>16</v>
      </c>
      <c r="F1191" t="s">
        <v>12</v>
      </c>
      <c r="G1191" t="s">
        <v>13</v>
      </c>
      <c r="H1191" t="s">
        <v>12</v>
      </c>
      <c r="I1191">
        <v>43</v>
      </c>
      <c r="J1191">
        <f t="shared" si="74"/>
        <v>-0.31263937899202771</v>
      </c>
      <c r="K1191">
        <f t="shared" si="75"/>
        <v>7.7185146862428639E-2</v>
      </c>
      <c r="L1191" t="str">
        <f t="shared" si="76"/>
        <v>NO</v>
      </c>
      <c r="M1191" t="str">
        <f t="shared" si="77"/>
        <v>NO</v>
      </c>
    </row>
    <row r="1192" spans="1:13" x14ac:dyDescent="0.25">
      <c r="A1192">
        <v>1191</v>
      </c>
      <c r="B1192" t="s">
        <v>9</v>
      </c>
      <c r="C1192">
        <v>1646695</v>
      </c>
      <c r="D1192" t="s">
        <v>10</v>
      </c>
      <c r="E1192" t="s">
        <v>11</v>
      </c>
      <c r="F1192" t="s">
        <v>12</v>
      </c>
      <c r="G1192" t="s">
        <v>13</v>
      </c>
      <c r="H1192" t="s">
        <v>12</v>
      </c>
      <c r="I1192">
        <v>54</v>
      </c>
      <c r="J1192">
        <f t="shared" si="74"/>
        <v>1.219676643979785</v>
      </c>
      <c r="K1192">
        <f t="shared" si="75"/>
        <v>0.85351377771094117</v>
      </c>
      <c r="L1192" t="str">
        <f t="shared" si="76"/>
        <v>NO</v>
      </c>
      <c r="M1192" t="str">
        <f t="shared" si="77"/>
        <v>NO</v>
      </c>
    </row>
    <row r="1193" spans="1:13" x14ac:dyDescent="0.25">
      <c r="A1193">
        <v>1192</v>
      </c>
      <c r="B1193" t="s">
        <v>15</v>
      </c>
      <c r="C1193">
        <v>634764</v>
      </c>
      <c r="D1193" t="s">
        <v>14</v>
      </c>
      <c r="E1193" t="s">
        <v>11</v>
      </c>
      <c r="F1193" t="s">
        <v>12</v>
      </c>
      <c r="G1193" t="s">
        <v>13</v>
      </c>
      <c r="H1193" t="s">
        <v>13</v>
      </c>
      <c r="I1193">
        <v>69</v>
      </c>
      <c r="J1193">
        <f t="shared" si="74"/>
        <v>-2.8076725619840193E-2</v>
      </c>
      <c r="K1193">
        <f t="shared" si="75"/>
        <v>1.9121437288680037</v>
      </c>
      <c r="L1193" t="str">
        <f t="shared" si="76"/>
        <v>NO</v>
      </c>
      <c r="M1193" t="str">
        <f t="shared" si="77"/>
        <v>NO</v>
      </c>
    </row>
    <row r="1194" spans="1:13" x14ac:dyDescent="0.25">
      <c r="A1194">
        <v>1193</v>
      </c>
      <c r="B1194" t="s">
        <v>9</v>
      </c>
      <c r="C1194">
        <v>303131</v>
      </c>
      <c r="D1194" t="s">
        <v>14</v>
      </c>
      <c r="E1194" t="s">
        <v>11</v>
      </c>
      <c r="F1194" t="s">
        <v>12</v>
      </c>
      <c r="G1194" t="s">
        <v>13</v>
      </c>
      <c r="H1194" t="s">
        <v>13</v>
      </c>
      <c r="I1194">
        <v>88</v>
      </c>
      <c r="J1194">
        <f t="shared" si="74"/>
        <v>-0.43699412534416182</v>
      </c>
      <c r="K1194">
        <f t="shared" si="75"/>
        <v>3.2530750003336162</v>
      </c>
      <c r="L1194" t="str">
        <f t="shared" si="76"/>
        <v>NO</v>
      </c>
      <c r="M1194" t="str">
        <f t="shared" si="77"/>
        <v>SI</v>
      </c>
    </row>
    <row r="1195" spans="1:13" x14ac:dyDescent="0.25">
      <c r="A1195">
        <v>1194</v>
      </c>
      <c r="B1195" t="s">
        <v>15</v>
      </c>
      <c r="C1195">
        <v>298751</v>
      </c>
      <c r="D1195" t="s">
        <v>18</v>
      </c>
      <c r="E1195" t="s">
        <v>16</v>
      </c>
      <c r="F1195" t="s">
        <v>12</v>
      </c>
      <c r="G1195" t="s">
        <v>13</v>
      </c>
      <c r="H1195" t="s">
        <v>12</v>
      </c>
      <c r="I1195">
        <v>36</v>
      </c>
      <c r="J1195">
        <f t="shared" si="74"/>
        <v>-0.44239484906825599</v>
      </c>
      <c r="K1195">
        <f t="shared" si="75"/>
        <v>-0.41684216367753391</v>
      </c>
      <c r="L1195" t="str">
        <f t="shared" si="76"/>
        <v>NO</v>
      </c>
      <c r="M1195" t="str">
        <f t="shared" si="77"/>
        <v>NO</v>
      </c>
    </row>
    <row r="1196" spans="1:13" x14ac:dyDescent="0.25">
      <c r="A1196">
        <v>1195</v>
      </c>
      <c r="B1196" t="s">
        <v>15</v>
      </c>
      <c r="C1196">
        <v>220000</v>
      </c>
      <c r="D1196" t="s">
        <v>10</v>
      </c>
      <c r="E1196" t="s">
        <v>16</v>
      </c>
      <c r="F1196" t="s">
        <v>12</v>
      </c>
      <c r="G1196" t="s">
        <v>13</v>
      </c>
      <c r="H1196" t="s">
        <v>13</v>
      </c>
      <c r="I1196">
        <v>25</v>
      </c>
      <c r="J1196">
        <f t="shared" si="74"/>
        <v>-0.53949813536874491</v>
      </c>
      <c r="K1196">
        <f t="shared" si="75"/>
        <v>-1.1931707945260464</v>
      </c>
      <c r="L1196" t="str">
        <f t="shared" si="76"/>
        <v>NO</v>
      </c>
      <c r="M1196" t="str">
        <f t="shared" si="77"/>
        <v>NO</v>
      </c>
    </row>
    <row r="1197" spans="1:13" x14ac:dyDescent="0.25">
      <c r="A1197">
        <v>1196</v>
      </c>
      <c r="B1197" t="s">
        <v>9</v>
      </c>
      <c r="C1197">
        <v>446228</v>
      </c>
      <c r="D1197" t="s">
        <v>10</v>
      </c>
      <c r="E1197" t="s">
        <v>16</v>
      </c>
      <c r="F1197" t="s">
        <v>12</v>
      </c>
      <c r="G1197" t="s">
        <v>13</v>
      </c>
      <c r="H1197" t="s">
        <v>13</v>
      </c>
      <c r="I1197">
        <v>30</v>
      </c>
      <c r="J1197">
        <f t="shared" si="74"/>
        <v>-0.26054952197733389</v>
      </c>
      <c r="K1197">
        <f t="shared" si="75"/>
        <v>-0.84029414414035897</v>
      </c>
      <c r="L1197" t="str">
        <f t="shared" si="76"/>
        <v>NO</v>
      </c>
      <c r="M1197" t="str">
        <f t="shared" si="77"/>
        <v>NO</v>
      </c>
    </row>
    <row r="1198" spans="1:13" x14ac:dyDescent="0.25">
      <c r="A1198">
        <v>1197</v>
      </c>
      <c r="B1198" t="s">
        <v>9</v>
      </c>
      <c r="C1198">
        <v>24000</v>
      </c>
      <c r="D1198" t="s">
        <v>10</v>
      </c>
      <c r="E1198" t="s">
        <v>16</v>
      </c>
      <c r="F1198" t="s">
        <v>12</v>
      </c>
      <c r="G1198" t="s">
        <v>12</v>
      </c>
      <c r="H1198" t="s">
        <v>13</v>
      </c>
      <c r="I1198">
        <v>35</v>
      </c>
      <c r="J1198">
        <f t="shared" si="74"/>
        <v>-0.78117435681222924</v>
      </c>
      <c r="K1198">
        <f t="shared" si="75"/>
        <v>-0.48741749375467142</v>
      </c>
      <c r="L1198" t="str">
        <f t="shared" si="76"/>
        <v>NO</v>
      </c>
      <c r="M1198" t="str">
        <f t="shared" si="77"/>
        <v>NO</v>
      </c>
    </row>
    <row r="1199" spans="1:13" x14ac:dyDescent="0.25">
      <c r="A1199">
        <v>1198</v>
      </c>
      <c r="B1199" t="s">
        <v>9</v>
      </c>
      <c r="C1199">
        <v>120159.3</v>
      </c>
      <c r="D1199" t="s">
        <v>10</v>
      </c>
      <c r="E1199" t="s">
        <v>16</v>
      </c>
      <c r="F1199" t="s">
        <v>12</v>
      </c>
      <c r="G1199" t="s">
        <v>13</v>
      </c>
      <c r="H1199" t="s">
        <v>13</v>
      </c>
      <c r="I1199">
        <v>66</v>
      </c>
      <c r="J1199">
        <f t="shared" si="74"/>
        <v>-0.66260590640074735</v>
      </c>
      <c r="K1199">
        <f t="shared" si="75"/>
        <v>1.7004177386365913</v>
      </c>
      <c r="L1199" t="str">
        <f t="shared" si="76"/>
        <v>NO</v>
      </c>
      <c r="M1199" t="str">
        <f t="shared" si="77"/>
        <v>NO</v>
      </c>
    </row>
    <row r="1200" spans="1:13" x14ac:dyDescent="0.25">
      <c r="A1200">
        <v>1199</v>
      </c>
      <c r="B1200" t="s">
        <v>9</v>
      </c>
      <c r="C1200">
        <v>296822.51</v>
      </c>
      <c r="D1200" t="s">
        <v>10</v>
      </c>
      <c r="E1200" t="s">
        <v>16</v>
      </c>
      <c r="F1200" t="s">
        <v>12</v>
      </c>
      <c r="G1200" t="s">
        <v>12</v>
      </c>
      <c r="H1200" t="s">
        <v>13</v>
      </c>
      <c r="I1200">
        <v>27</v>
      </c>
      <c r="J1200">
        <f t="shared" si="74"/>
        <v>-0.44477275813096795</v>
      </c>
      <c r="K1200">
        <f t="shared" si="75"/>
        <v>-1.0520201343717714</v>
      </c>
      <c r="L1200" t="str">
        <f t="shared" si="76"/>
        <v>NO</v>
      </c>
      <c r="M1200" t="str">
        <f t="shared" si="77"/>
        <v>NO</v>
      </c>
    </row>
    <row r="1201" spans="1:13" x14ac:dyDescent="0.25">
      <c r="A1201">
        <v>1200</v>
      </c>
      <c r="B1201" t="s">
        <v>15</v>
      </c>
      <c r="C1201">
        <v>278031</v>
      </c>
      <c r="D1201" t="s">
        <v>17</v>
      </c>
      <c r="E1201" t="s">
        <v>16</v>
      </c>
      <c r="F1201" t="s">
        <v>12</v>
      </c>
      <c r="G1201" t="s">
        <v>13</v>
      </c>
      <c r="H1201" t="s">
        <v>12</v>
      </c>
      <c r="I1201">
        <v>46</v>
      </c>
      <c r="J1201">
        <f t="shared" si="74"/>
        <v>-0.46794347819228149</v>
      </c>
      <c r="K1201">
        <f t="shared" si="75"/>
        <v>0.28891113709384114</v>
      </c>
      <c r="L1201" t="str">
        <f t="shared" si="76"/>
        <v>NO</v>
      </c>
      <c r="M1201" t="str">
        <f t="shared" si="77"/>
        <v>NO</v>
      </c>
    </row>
    <row r="1202" spans="1:13" x14ac:dyDescent="0.25">
      <c r="A1202">
        <v>1201</v>
      </c>
      <c r="B1202" t="s">
        <v>9</v>
      </c>
      <c r="C1202">
        <v>305704</v>
      </c>
      <c r="D1202" t="s">
        <v>18</v>
      </c>
      <c r="E1202" t="s">
        <v>16</v>
      </c>
      <c r="F1202" t="s">
        <v>12</v>
      </c>
      <c r="G1202" t="s">
        <v>13</v>
      </c>
      <c r="H1202" t="s">
        <v>12</v>
      </c>
      <c r="I1202">
        <v>62</v>
      </c>
      <c r="J1202">
        <f t="shared" si="74"/>
        <v>-0.433821508416743</v>
      </c>
      <c r="K1202">
        <f t="shared" si="75"/>
        <v>1.4181164183280413</v>
      </c>
      <c r="L1202" t="str">
        <f t="shared" si="76"/>
        <v>NO</v>
      </c>
      <c r="M1202" t="str">
        <f t="shared" si="77"/>
        <v>NO</v>
      </c>
    </row>
    <row r="1203" spans="1:13" x14ac:dyDescent="0.25">
      <c r="A1203">
        <v>1202</v>
      </c>
      <c r="B1203" t="s">
        <v>15</v>
      </c>
      <c r="C1203">
        <v>164917</v>
      </c>
      <c r="D1203" t="s">
        <v>10</v>
      </c>
      <c r="E1203" t="s">
        <v>11</v>
      </c>
      <c r="F1203" t="s">
        <v>12</v>
      </c>
      <c r="G1203" t="s">
        <v>13</v>
      </c>
      <c r="H1203" t="s">
        <v>13</v>
      </c>
      <c r="I1203">
        <v>42</v>
      </c>
      <c r="J1203">
        <f t="shared" si="74"/>
        <v>-0.60741778488798703</v>
      </c>
      <c r="K1203">
        <f t="shared" si="75"/>
        <v>6.6098167852911317E-3</v>
      </c>
      <c r="L1203" t="str">
        <f t="shared" si="76"/>
        <v>NO</v>
      </c>
      <c r="M1203" t="str">
        <f t="shared" si="77"/>
        <v>NO</v>
      </c>
    </row>
    <row r="1204" spans="1:13" x14ac:dyDescent="0.25">
      <c r="A1204">
        <v>1203</v>
      </c>
      <c r="B1204" t="s">
        <v>9</v>
      </c>
      <c r="C1204">
        <v>278030</v>
      </c>
      <c r="D1204" t="s">
        <v>19</v>
      </c>
      <c r="E1204" t="s">
        <v>16</v>
      </c>
      <c r="F1204" t="s">
        <v>12</v>
      </c>
      <c r="G1204" t="s">
        <v>13</v>
      </c>
      <c r="H1204" t="s">
        <v>12</v>
      </c>
      <c r="I1204">
        <v>68</v>
      </c>
      <c r="J1204">
        <f t="shared" si="74"/>
        <v>-0.46794471123422759</v>
      </c>
      <c r="K1204">
        <f t="shared" si="75"/>
        <v>1.8415683987908662</v>
      </c>
      <c r="L1204" t="str">
        <f t="shared" si="76"/>
        <v>NO</v>
      </c>
      <c r="M1204" t="str">
        <f t="shared" si="77"/>
        <v>NO</v>
      </c>
    </row>
    <row r="1205" spans="1:13" x14ac:dyDescent="0.25">
      <c r="A1205">
        <v>1204</v>
      </c>
      <c r="B1205" t="s">
        <v>9</v>
      </c>
      <c r="C1205">
        <v>297046</v>
      </c>
      <c r="D1205" t="s">
        <v>18</v>
      </c>
      <c r="E1205" t="s">
        <v>16</v>
      </c>
      <c r="F1205" t="s">
        <v>12</v>
      </c>
      <c r="G1205" t="s">
        <v>12</v>
      </c>
      <c r="H1205" t="s">
        <v>12</v>
      </c>
      <c r="I1205">
        <v>51</v>
      </c>
      <c r="J1205">
        <f t="shared" si="74"/>
        <v>-0.44449718558642509</v>
      </c>
      <c r="K1205">
        <f t="shared" si="75"/>
        <v>0.64178778747952869</v>
      </c>
      <c r="L1205" t="str">
        <f t="shared" si="76"/>
        <v>NO</v>
      </c>
      <c r="M1205" t="str">
        <f t="shared" si="77"/>
        <v>NO</v>
      </c>
    </row>
    <row r="1206" spans="1:13" x14ac:dyDescent="0.25">
      <c r="A1206">
        <v>1205</v>
      </c>
      <c r="B1206" t="s">
        <v>9</v>
      </c>
      <c r="C1206">
        <v>1489400.5</v>
      </c>
      <c r="D1206" t="s">
        <v>10</v>
      </c>
      <c r="E1206" t="s">
        <v>11</v>
      </c>
      <c r="F1206" t="s">
        <v>12</v>
      </c>
      <c r="G1206" t="s">
        <v>13</v>
      </c>
      <c r="H1206" t="s">
        <v>13</v>
      </c>
      <c r="I1206">
        <v>33</v>
      </c>
      <c r="J1206">
        <f t="shared" si="74"/>
        <v>1.0257259275826311</v>
      </c>
      <c r="K1206">
        <f t="shared" si="75"/>
        <v>-0.62856815390894638</v>
      </c>
      <c r="L1206" t="str">
        <f t="shared" si="76"/>
        <v>NO</v>
      </c>
      <c r="M1206" t="str">
        <f t="shared" si="77"/>
        <v>NO</v>
      </c>
    </row>
    <row r="1207" spans="1:13" x14ac:dyDescent="0.25">
      <c r="A1207">
        <v>1206</v>
      </c>
      <c r="B1207" t="s">
        <v>9</v>
      </c>
      <c r="C1207">
        <v>355741</v>
      </c>
      <c r="D1207" t="s">
        <v>18</v>
      </c>
      <c r="E1207" t="s">
        <v>16</v>
      </c>
      <c r="F1207" t="s">
        <v>12</v>
      </c>
      <c r="G1207" t="s">
        <v>13</v>
      </c>
      <c r="H1207" t="s">
        <v>12</v>
      </c>
      <c r="I1207">
        <v>66</v>
      </c>
      <c r="J1207">
        <f t="shared" si="74"/>
        <v>-0.37212378855772449</v>
      </c>
      <c r="K1207">
        <f t="shared" si="75"/>
        <v>1.7004177386365913</v>
      </c>
      <c r="L1207" t="str">
        <f t="shared" si="76"/>
        <v>NO</v>
      </c>
      <c r="M1207" t="str">
        <f t="shared" si="77"/>
        <v>NO</v>
      </c>
    </row>
    <row r="1208" spans="1:13" x14ac:dyDescent="0.25">
      <c r="A1208">
        <v>1207</v>
      </c>
      <c r="B1208" t="s">
        <v>15</v>
      </c>
      <c r="C1208">
        <v>314828.5</v>
      </c>
      <c r="D1208" t="s">
        <v>10</v>
      </c>
      <c r="E1208" t="s">
        <v>16</v>
      </c>
      <c r="F1208" t="s">
        <v>12</v>
      </c>
      <c r="G1208" t="s">
        <v>12</v>
      </c>
      <c r="H1208" t="s">
        <v>13</v>
      </c>
      <c r="I1208">
        <v>22</v>
      </c>
      <c r="J1208">
        <f t="shared" si="74"/>
        <v>-0.42257061717918654</v>
      </c>
      <c r="K1208">
        <f t="shared" si="75"/>
        <v>-1.4048967847574589</v>
      </c>
      <c r="L1208" t="str">
        <f t="shared" si="76"/>
        <v>NO</v>
      </c>
      <c r="M1208" t="str">
        <f t="shared" si="77"/>
        <v>NO</v>
      </c>
    </row>
    <row r="1209" spans="1:13" x14ac:dyDescent="0.25">
      <c r="A1209">
        <v>1208</v>
      </c>
      <c r="B1209" t="s">
        <v>15</v>
      </c>
      <c r="C1209">
        <v>297045</v>
      </c>
      <c r="D1209" t="s">
        <v>17</v>
      </c>
      <c r="E1209" t="s">
        <v>16</v>
      </c>
      <c r="F1209" t="s">
        <v>12</v>
      </c>
      <c r="G1209" t="s">
        <v>13</v>
      </c>
      <c r="H1209" t="s">
        <v>13</v>
      </c>
      <c r="I1209">
        <v>49</v>
      </c>
      <c r="J1209">
        <f t="shared" si="74"/>
        <v>-0.44449841862837125</v>
      </c>
      <c r="K1209">
        <f t="shared" si="75"/>
        <v>0.50063712732525367</v>
      </c>
      <c r="L1209" t="str">
        <f t="shared" si="76"/>
        <v>NO</v>
      </c>
      <c r="M1209" t="str">
        <f t="shared" si="77"/>
        <v>NO</v>
      </c>
    </row>
    <row r="1210" spans="1:13" x14ac:dyDescent="0.25">
      <c r="A1210">
        <v>1209</v>
      </c>
      <c r="B1210" t="s">
        <v>9</v>
      </c>
      <c r="C1210">
        <v>3355438.16</v>
      </c>
      <c r="D1210" t="s">
        <v>10</v>
      </c>
      <c r="E1210" t="s">
        <v>11</v>
      </c>
      <c r="F1210" t="s">
        <v>12</v>
      </c>
      <c r="G1210" t="s">
        <v>13</v>
      </c>
      <c r="H1210" t="s">
        <v>13</v>
      </c>
      <c r="I1210">
        <v>34</v>
      </c>
      <c r="J1210">
        <f t="shared" si="74"/>
        <v>3.326628635439985</v>
      </c>
      <c r="K1210">
        <f t="shared" si="75"/>
        <v>-0.55799282383180893</v>
      </c>
      <c r="L1210" t="str">
        <f t="shared" si="76"/>
        <v>SI</v>
      </c>
      <c r="M1210" t="str">
        <f t="shared" si="77"/>
        <v>NO</v>
      </c>
    </row>
    <row r="1211" spans="1:13" x14ac:dyDescent="0.25">
      <c r="A1211">
        <v>1210</v>
      </c>
      <c r="B1211" t="s">
        <v>9</v>
      </c>
      <c r="C1211">
        <v>278030</v>
      </c>
      <c r="D1211" t="s">
        <v>19</v>
      </c>
      <c r="E1211" t="s">
        <v>16</v>
      </c>
      <c r="F1211" t="s">
        <v>12</v>
      </c>
      <c r="G1211" t="s">
        <v>13</v>
      </c>
      <c r="H1211" t="s">
        <v>13</v>
      </c>
      <c r="I1211">
        <v>42</v>
      </c>
      <c r="J1211">
        <f t="shared" si="74"/>
        <v>-0.46794471123422759</v>
      </c>
      <c r="K1211">
        <f t="shared" si="75"/>
        <v>6.6098167852911317E-3</v>
      </c>
      <c r="L1211" t="str">
        <f t="shared" si="76"/>
        <v>NO</v>
      </c>
      <c r="M1211" t="str">
        <f t="shared" si="77"/>
        <v>NO</v>
      </c>
    </row>
    <row r="1212" spans="1:13" x14ac:dyDescent="0.25">
      <c r="A1212">
        <v>1211</v>
      </c>
      <c r="B1212" t="s">
        <v>9</v>
      </c>
      <c r="C1212">
        <v>1177801</v>
      </c>
      <c r="D1212" t="s">
        <v>14</v>
      </c>
      <c r="E1212" t="s">
        <v>11</v>
      </c>
      <c r="F1212" t="s">
        <v>12</v>
      </c>
      <c r="G1212" t="s">
        <v>13</v>
      </c>
      <c r="H1212" t="s">
        <v>13</v>
      </c>
      <c r="I1212">
        <v>82</v>
      </c>
      <c r="J1212">
        <f t="shared" si="74"/>
        <v>0.64151067368630976</v>
      </c>
      <c r="K1212">
        <f t="shared" si="75"/>
        <v>2.8296230198707915</v>
      </c>
      <c r="L1212" t="str">
        <f t="shared" si="76"/>
        <v>NO</v>
      </c>
      <c r="M1212" t="str">
        <f t="shared" si="77"/>
        <v>SI</v>
      </c>
    </row>
    <row r="1213" spans="1:13" x14ac:dyDescent="0.25">
      <c r="A1213">
        <v>1212</v>
      </c>
      <c r="B1213" t="s">
        <v>9</v>
      </c>
      <c r="C1213">
        <v>297046</v>
      </c>
      <c r="D1213" t="s">
        <v>18</v>
      </c>
      <c r="E1213" t="s">
        <v>16</v>
      </c>
      <c r="F1213" t="s">
        <v>12</v>
      </c>
      <c r="G1213" t="s">
        <v>13</v>
      </c>
      <c r="H1213" t="s">
        <v>13</v>
      </c>
      <c r="I1213">
        <v>38</v>
      </c>
      <c r="J1213">
        <f t="shared" si="74"/>
        <v>-0.44449718558642509</v>
      </c>
      <c r="K1213">
        <f t="shared" si="75"/>
        <v>-0.27569150352325889</v>
      </c>
      <c r="L1213" t="str">
        <f t="shared" si="76"/>
        <v>NO</v>
      </c>
      <c r="M1213" t="str">
        <f t="shared" si="77"/>
        <v>NO</v>
      </c>
    </row>
    <row r="1214" spans="1:13" x14ac:dyDescent="0.25">
      <c r="A1214">
        <v>1213</v>
      </c>
      <c r="B1214" t="s">
        <v>9</v>
      </c>
      <c r="C1214">
        <v>278030</v>
      </c>
      <c r="D1214" t="s">
        <v>19</v>
      </c>
      <c r="E1214" t="s">
        <v>16</v>
      </c>
      <c r="F1214" t="s">
        <v>12</v>
      </c>
      <c r="G1214" t="s">
        <v>13</v>
      </c>
      <c r="H1214" t="s">
        <v>13</v>
      </c>
      <c r="I1214">
        <v>64</v>
      </c>
      <c r="J1214">
        <f t="shared" si="74"/>
        <v>-0.46794471123422759</v>
      </c>
      <c r="K1214">
        <f t="shared" si="75"/>
        <v>1.5592670784823162</v>
      </c>
      <c r="L1214" t="str">
        <f t="shared" si="76"/>
        <v>NO</v>
      </c>
      <c r="M1214" t="str">
        <f t="shared" si="77"/>
        <v>NO</v>
      </c>
    </row>
    <row r="1215" spans="1:13" x14ac:dyDescent="0.25">
      <c r="A1215">
        <v>1214</v>
      </c>
      <c r="B1215" t="s">
        <v>9</v>
      </c>
      <c r="C1215">
        <v>3580557</v>
      </c>
      <c r="D1215" t="s">
        <v>14</v>
      </c>
      <c r="E1215" t="s">
        <v>11</v>
      </c>
      <c r="F1215" t="s">
        <v>12</v>
      </c>
      <c r="G1215" t="s">
        <v>13</v>
      </c>
      <c r="H1215" t="s">
        <v>13</v>
      </c>
      <c r="I1215">
        <v>82</v>
      </c>
      <c r="J1215">
        <f t="shared" si="74"/>
        <v>3.604209608026415</v>
      </c>
      <c r="K1215">
        <f t="shared" si="75"/>
        <v>2.8296230198707915</v>
      </c>
      <c r="L1215" t="str">
        <f t="shared" si="76"/>
        <v>SI</v>
      </c>
      <c r="M1215" t="str">
        <f t="shared" si="77"/>
        <v>SI</v>
      </c>
    </row>
    <row r="1216" spans="1:13" x14ac:dyDescent="0.25">
      <c r="A1216">
        <v>1215</v>
      </c>
      <c r="B1216" t="s">
        <v>9</v>
      </c>
      <c r="C1216">
        <v>159780</v>
      </c>
      <c r="D1216" t="s">
        <v>10</v>
      </c>
      <c r="E1216" t="s">
        <v>16</v>
      </c>
      <c r="F1216" t="s">
        <v>12</v>
      </c>
      <c r="G1216" t="s">
        <v>12</v>
      </c>
      <c r="H1216" t="s">
        <v>12</v>
      </c>
      <c r="I1216">
        <v>37</v>
      </c>
      <c r="J1216">
        <f t="shared" si="74"/>
        <v>-0.61375192136530932</v>
      </c>
      <c r="K1216">
        <f t="shared" si="75"/>
        <v>-0.3462668336003964</v>
      </c>
      <c r="L1216" t="str">
        <f t="shared" si="76"/>
        <v>NO</v>
      </c>
      <c r="M1216" t="str">
        <f t="shared" si="77"/>
        <v>NO</v>
      </c>
    </row>
    <row r="1217" spans="1:13" x14ac:dyDescent="0.25">
      <c r="A1217">
        <v>1216</v>
      </c>
      <c r="B1217" t="s">
        <v>9</v>
      </c>
      <c r="C1217">
        <v>592110</v>
      </c>
      <c r="D1217" t="s">
        <v>10</v>
      </c>
      <c r="E1217" t="s">
        <v>16</v>
      </c>
      <c r="F1217" t="s">
        <v>12</v>
      </c>
      <c r="G1217" t="s">
        <v>13</v>
      </c>
      <c r="H1217" t="s">
        <v>13</v>
      </c>
      <c r="I1217">
        <v>21</v>
      </c>
      <c r="J1217">
        <f t="shared" si="74"/>
        <v>-8.0670896790505403E-2</v>
      </c>
      <c r="K1217">
        <f t="shared" si="75"/>
        <v>-1.4754721148345964</v>
      </c>
      <c r="L1217" t="str">
        <f t="shared" si="76"/>
        <v>NO</v>
      </c>
      <c r="M1217" t="str">
        <f t="shared" si="77"/>
        <v>NO</v>
      </c>
    </row>
    <row r="1218" spans="1:13" x14ac:dyDescent="0.25">
      <c r="A1218">
        <v>1217</v>
      </c>
      <c r="B1218" t="s">
        <v>9</v>
      </c>
      <c r="C1218">
        <v>640705.61</v>
      </c>
      <c r="D1218" t="s">
        <v>10</v>
      </c>
      <c r="E1218" t="s">
        <v>16</v>
      </c>
      <c r="F1218" t="s">
        <v>12</v>
      </c>
      <c r="G1218" t="s">
        <v>12</v>
      </c>
      <c r="H1218" t="s">
        <v>13</v>
      </c>
      <c r="I1218">
        <v>25</v>
      </c>
      <c r="J1218">
        <f t="shared" ref="J1218:J1281" si="78">(C1218-$Q$13)/$Q$14</f>
        <v>-2.0750471262233981E-2</v>
      </c>
      <c r="K1218">
        <f t="shared" si="75"/>
        <v>-1.1931707945260464</v>
      </c>
      <c r="L1218" t="str">
        <f t="shared" si="76"/>
        <v>NO</v>
      </c>
      <c r="M1218" t="str">
        <f t="shared" si="77"/>
        <v>NO</v>
      </c>
    </row>
    <row r="1219" spans="1:13" x14ac:dyDescent="0.25">
      <c r="A1219">
        <v>1218</v>
      </c>
      <c r="B1219" t="s">
        <v>9</v>
      </c>
      <c r="C1219">
        <v>3000000</v>
      </c>
      <c r="D1219" t="s">
        <v>10</v>
      </c>
      <c r="E1219" t="s">
        <v>16</v>
      </c>
      <c r="F1219" t="s">
        <v>12</v>
      </c>
      <c r="G1219" t="s">
        <v>13</v>
      </c>
      <c r="H1219" t="s">
        <v>13</v>
      </c>
      <c r="I1219">
        <v>53</v>
      </c>
      <c r="J1219">
        <f t="shared" si="78"/>
        <v>2.8883584749010836</v>
      </c>
      <c r="K1219">
        <f t="shared" ref="K1219:K1282" si="79">(I1219-$R$13)/$R$14</f>
        <v>0.78293844763380371</v>
      </c>
      <c r="L1219" t="str">
        <f t="shared" ref="L1219:L1282" si="80">IF(ABS(J1219)&gt; 1.96, "SI", "NO")</f>
        <v>SI</v>
      </c>
      <c r="M1219" t="str">
        <f t="shared" ref="M1219:M1282" si="81">IF(ABS(K1219)&gt; 1.96, "SI", "NO")</f>
        <v>NO</v>
      </c>
    </row>
    <row r="1220" spans="1:13" x14ac:dyDescent="0.25">
      <c r="A1220">
        <v>1219</v>
      </c>
      <c r="B1220" t="s">
        <v>9</v>
      </c>
      <c r="C1220">
        <v>286990.48</v>
      </c>
      <c r="D1220" t="s">
        <v>10</v>
      </c>
      <c r="E1220" t="s">
        <v>16</v>
      </c>
      <c r="F1220" t="s">
        <v>12</v>
      </c>
      <c r="G1220" t="s">
        <v>13</v>
      </c>
      <c r="H1220" t="s">
        <v>13</v>
      </c>
      <c r="I1220">
        <v>20</v>
      </c>
      <c r="J1220">
        <f t="shared" si="78"/>
        <v>-0.45689606353667706</v>
      </c>
      <c r="K1220">
        <f t="shared" si="79"/>
        <v>-1.5460474449117341</v>
      </c>
      <c r="L1220" t="str">
        <f t="shared" si="80"/>
        <v>NO</v>
      </c>
      <c r="M1220" t="str">
        <f t="shared" si="81"/>
        <v>NO</v>
      </c>
    </row>
    <row r="1221" spans="1:13" x14ac:dyDescent="0.25">
      <c r="A1221">
        <v>1220</v>
      </c>
      <c r="B1221" t="s">
        <v>15</v>
      </c>
      <c r="C1221">
        <v>297046</v>
      </c>
      <c r="D1221" t="s">
        <v>17</v>
      </c>
      <c r="E1221" t="s">
        <v>16</v>
      </c>
      <c r="F1221" t="s">
        <v>12</v>
      </c>
      <c r="G1221" t="s">
        <v>12</v>
      </c>
      <c r="H1221" t="s">
        <v>13</v>
      </c>
      <c r="I1221">
        <v>19</v>
      </c>
      <c r="J1221">
        <f t="shared" si="78"/>
        <v>-0.44449718558642509</v>
      </c>
      <c r="K1221">
        <f t="shared" si="79"/>
        <v>-1.6166227749888715</v>
      </c>
      <c r="L1221" t="str">
        <f t="shared" si="80"/>
        <v>NO</v>
      </c>
      <c r="M1221" t="str">
        <f t="shared" si="81"/>
        <v>NO</v>
      </c>
    </row>
    <row r="1222" spans="1:13" x14ac:dyDescent="0.25">
      <c r="A1222">
        <v>1221</v>
      </c>
      <c r="B1222" t="s">
        <v>15</v>
      </c>
      <c r="C1222">
        <v>486139.05</v>
      </c>
      <c r="D1222" t="s">
        <v>10</v>
      </c>
      <c r="E1222" t="s">
        <v>16</v>
      </c>
      <c r="F1222" t="s">
        <v>12</v>
      </c>
      <c r="G1222" t="s">
        <v>13</v>
      </c>
      <c r="H1222" t="s">
        <v>13</v>
      </c>
      <c r="I1222">
        <v>48</v>
      </c>
      <c r="J1222">
        <f t="shared" si="78"/>
        <v>-0.211337523212834</v>
      </c>
      <c r="K1222">
        <f t="shared" si="79"/>
        <v>0.43006179724811616</v>
      </c>
      <c r="L1222" t="str">
        <f t="shared" si="80"/>
        <v>NO</v>
      </c>
      <c r="M1222" t="str">
        <f t="shared" si="81"/>
        <v>NO</v>
      </c>
    </row>
    <row r="1223" spans="1:13" x14ac:dyDescent="0.25">
      <c r="A1223">
        <v>1222</v>
      </c>
      <c r="B1223" t="s">
        <v>9</v>
      </c>
      <c r="C1223">
        <v>404181.98</v>
      </c>
      <c r="D1223" t="s">
        <v>10</v>
      </c>
      <c r="E1223" t="s">
        <v>16</v>
      </c>
      <c r="F1223" t="s">
        <v>12</v>
      </c>
      <c r="G1223" t="s">
        <v>12</v>
      </c>
      <c r="H1223" t="s">
        <v>13</v>
      </c>
      <c r="I1223">
        <v>57</v>
      </c>
      <c r="J1223">
        <f t="shared" si="78"/>
        <v>-0.31239402830558477</v>
      </c>
      <c r="K1223">
        <f t="shared" si="79"/>
        <v>1.0652397679423538</v>
      </c>
      <c r="L1223" t="str">
        <f t="shared" si="80"/>
        <v>NO</v>
      </c>
      <c r="M1223" t="str">
        <f t="shared" si="81"/>
        <v>NO</v>
      </c>
    </row>
    <row r="1224" spans="1:13" x14ac:dyDescent="0.25">
      <c r="A1224">
        <v>1223</v>
      </c>
      <c r="B1224" t="s">
        <v>9</v>
      </c>
      <c r="C1224">
        <v>297046</v>
      </c>
      <c r="D1224" t="s">
        <v>17</v>
      </c>
      <c r="E1224" t="s">
        <v>16</v>
      </c>
      <c r="F1224" t="s">
        <v>12</v>
      </c>
      <c r="G1224" t="s">
        <v>13</v>
      </c>
      <c r="H1224" t="s">
        <v>13</v>
      </c>
      <c r="I1224">
        <v>31</v>
      </c>
      <c r="J1224">
        <f t="shared" si="78"/>
        <v>-0.44449718558642509</v>
      </c>
      <c r="K1224">
        <f t="shared" si="79"/>
        <v>-0.7697188140632214</v>
      </c>
      <c r="L1224" t="str">
        <f t="shared" si="80"/>
        <v>NO</v>
      </c>
      <c r="M1224" t="str">
        <f t="shared" si="81"/>
        <v>NO</v>
      </c>
    </row>
    <row r="1225" spans="1:13" x14ac:dyDescent="0.25">
      <c r="A1225">
        <v>1224</v>
      </c>
      <c r="B1225" t="s">
        <v>15</v>
      </c>
      <c r="C1225">
        <v>227097.48</v>
      </c>
      <c r="D1225" t="s">
        <v>10</v>
      </c>
      <c r="E1225" t="s">
        <v>16</v>
      </c>
      <c r="F1225" t="s">
        <v>12</v>
      </c>
      <c r="G1225" t="s">
        <v>13</v>
      </c>
      <c r="H1225" t="s">
        <v>13</v>
      </c>
      <c r="I1225">
        <v>36</v>
      </c>
      <c r="J1225">
        <f t="shared" si="78"/>
        <v>-0.53074664481685363</v>
      </c>
      <c r="K1225">
        <f t="shared" si="79"/>
        <v>-0.41684216367753391</v>
      </c>
      <c r="L1225" t="str">
        <f t="shared" si="80"/>
        <v>NO</v>
      </c>
      <c r="M1225" t="str">
        <f t="shared" si="81"/>
        <v>NO</v>
      </c>
    </row>
    <row r="1226" spans="1:13" x14ac:dyDescent="0.25">
      <c r="A1226">
        <v>1225</v>
      </c>
      <c r="B1226" t="s">
        <v>9</v>
      </c>
      <c r="C1226">
        <v>415869</v>
      </c>
      <c r="D1226" t="s">
        <v>18</v>
      </c>
      <c r="E1226" t="s">
        <v>16</v>
      </c>
      <c r="F1226" t="s">
        <v>12</v>
      </c>
      <c r="G1226" t="s">
        <v>12</v>
      </c>
      <c r="H1226" t="s">
        <v>12</v>
      </c>
      <c r="I1226">
        <v>61</v>
      </c>
      <c r="J1226">
        <f t="shared" si="78"/>
        <v>-0.29798344242020497</v>
      </c>
      <c r="K1226">
        <f t="shared" si="79"/>
        <v>1.3475410882509038</v>
      </c>
      <c r="L1226" t="str">
        <f t="shared" si="80"/>
        <v>NO</v>
      </c>
      <c r="M1226" t="str">
        <f t="shared" si="81"/>
        <v>NO</v>
      </c>
    </row>
    <row r="1227" spans="1:13" x14ac:dyDescent="0.25">
      <c r="A1227">
        <v>1226</v>
      </c>
      <c r="B1227" t="s">
        <v>15</v>
      </c>
      <c r="C1227">
        <v>418017</v>
      </c>
      <c r="D1227" t="s">
        <v>10</v>
      </c>
      <c r="E1227" t="s">
        <v>16</v>
      </c>
      <c r="F1227" t="s">
        <v>12</v>
      </c>
      <c r="G1227" t="s">
        <v>13</v>
      </c>
      <c r="H1227" t="s">
        <v>13</v>
      </c>
      <c r="I1227">
        <v>33</v>
      </c>
      <c r="J1227">
        <f t="shared" si="78"/>
        <v>-0.2953348683198958</v>
      </c>
      <c r="K1227">
        <f t="shared" si="79"/>
        <v>-0.62856815390894638</v>
      </c>
      <c r="L1227" t="str">
        <f t="shared" si="80"/>
        <v>NO</v>
      </c>
      <c r="M1227" t="str">
        <f t="shared" si="81"/>
        <v>NO</v>
      </c>
    </row>
    <row r="1228" spans="1:13" x14ac:dyDescent="0.25">
      <c r="A1228">
        <v>1227</v>
      </c>
      <c r="B1228" t="s">
        <v>9</v>
      </c>
      <c r="C1228">
        <v>403320.12</v>
      </c>
      <c r="D1228" t="s">
        <v>10</v>
      </c>
      <c r="E1228" t="s">
        <v>16</v>
      </c>
      <c r="F1228" t="s">
        <v>12</v>
      </c>
      <c r="G1228" t="s">
        <v>13</v>
      </c>
      <c r="H1228" t="s">
        <v>13</v>
      </c>
      <c r="I1228">
        <v>40</v>
      </c>
      <c r="J1228">
        <f t="shared" si="78"/>
        <v>-0.31345673783728517</v>
      </c>
      <c r="K1228">
        <f t="shared" si="79"/>
        <v>-0.13454084336898386</v>
      </c>
      <c r="L1228" t="str">
        <f t="shared" si="80"/>
        <v>NO</v>
      </c>
      <c r="M1228" t="str">
        <f t="shared" si="81"/>
        <v>NO</v>
      </c>
    </row>
    <row r="1229" spans="1:13" x14ac:dyDescent="0.25">
      <c r="A1229">
        <v>1228</v>
      </c>
      <c r="B1229" t="s">
        <v>15</v>
      </c>
      <c r="C1229">
        <v>293611</v>
      </c>
      <c r="D1229" t="s">
        <v>18</v>
      </c>
      <c r="E1229" t="s">
        <v>16</v>
      </c>
      <c r="F1229" t="s">
        <v>12</v>
      </c>
      <c r="G1229" t="s">
        <v>13</v>
      </c>
      <c r="H1229" t="s">
        <v>13</v>
      </c>
      <c r="I1229">
        <v>29</v>
      </c>
      <c r="J1229">
        <f t="shared" si="78"/>
        <v>-0.44873268467141675</v>
      </c>
      <c r="K1229">
        <f t="shared" si="79"/>
        <v>-0.91086947421749642</v>
      </c>
      <c r="L1229" t="str">
        <f t="shared" si="80"/>
        <v>NO</v>
      </c>
      <c r="M1229" t="str">
        <f t="shared" si="81"/>
        <v>NO</v>
      </c>
    </row>
    <row r="1230" spans="1:13" x14ac:dyDescent="0.25">
      <c r="A1230">
        <v>1229</v>
      </c>
      <c r="B1230" t="s">
        <v>9</v>
      </c>
      <c r="C1230">
        <v>404463</v>
      </c>
      <c r="D1230" t="s">
        <v>18</v>
      </c>
      <c r="E1230" t="s">
        <v>16</v>
      </c>
      <c r="F1230" t="s">
        <v>12</v>
      </c>
      <c r="G1230" t="s">
        <v>13</v>
      </c>
      <c r="H1230" t="s">
        <v>12</v>
      </c>
      <c r="I1230">
        <v>57</v>
      </c>
      <c r="J1230">
        <f t="shared" si="78"/>
        <v>-0.3120475188578804</v>
      </c>
      <c r="K1230">
        <f t="shared" si="79"/>
        <v>1.0652397679423538</v>
      </c>
      <c r="L1230" t="str">
        <f t="shared" si="80"/>
        <v>NO</v>
      </c>
      <c r="M1230" t="str">
        <f t="shared" si="81"/>
        <v>NO</v>
      </c>
    </row>
    <row r="1231" spans="1:13" x14ac:dyDescent="0.25">
      <c r="A1231">
        <v>1230</v>
      </c>
      <c r="B1231" t="s">
        <v>9</v>
      </c>
      <c r="C1231">
        <v>790612.8</v>
      </c>
      <c r="D1231" t="s">
        <v>10</v>
      </c>
      <c r="E1231" t="s">
        <v>16</v>
      </c>
      <c r="F1231" t="s">
        <v>12</v>
      </c>
      <c r="G1231" t="s">
        <v>13</v>
      </c>
      <c r="H1231" t="s">
        <v>13</v>
      </c>
      <c r="I1231">
        <v>45</v>
      </c>
      <c r="J1231">
        <f t="shared" si="78"/>
        <v>0.16409138203577875</v>
      </c>
      <c r="K1231">
        <f t="shared" si="79"/>
        <v>0.21833580701670366</v>
      </c>
      <c r="L1231" t="str">
        <f t="shared" si="80"/>
        <v>NO</v>
      </c>
      <c r="M1231" t="str">
        <f t="shared" si="81"/>
        <v>NO</v>
      </c>
    </row>
    <row r="1232" spans="1:13" x14ac:dyDescent="0.25">
      <c r="A1232">
        <v>1231</v>
      </c>
      <c r="B1232" t="s">
        <v>15</v>
      </c>
      <c r="C1232">
        <v>351475.79</v>
      </c>
      <c r="D1232" t="s">
        <v>10</v>
      </c>
      <c r="E1232" t="s">
        <v>16</v>
      </c>
      <c r="F1232" t="s">
        <v>12</v>
      </c>
      <c r="G1232" t="s">
        <v>13</v>
      </c>
      <c r="H1232" t="s">
        <v>13</v>
      </c>
      <c r="I1232">
        <v>33</v>
      </c>
      <c r="J1232">
        <f t="shared" si="78"/>
        <v>-0.37738297139682131</v>
      </c>
      <c r="K1232">
        <f t="shared" si="79"/>
        <v>-0.62856815390894638</v>
      </c>
      <c r="L1232" t="str">
        <f t="shared" si="80"/>
        <v>NO</v>
      </c>
      <c r="M1232" t="str">
        <f t="shared" si="81"/>
        <v>NO</v>
      </c>
    </row>
    <row r="1233" spans="1:13" x14ac:dyDescent="0.25">
      <c r="A1233">
        <v>1232</v>
      </c>
      <c r="B1233" t="s">
        <v>9</v>
      </c>
      <c r="C1233">
        <v>140000</v>
      </c>
      <c r="D1233" t="s">
        <v>10</v>
      </c>
      <c r="E1233" t="s">
        <v>16</v>
      </c>
      <c r="F1233" t="s">
        <v>12</v>
      </c>
      <c r="G1233" t="s">
        <v>13</v>
      </c>
      <c r="H1233" t="s">
        <v>13</v>
      </c>
      <c r="I1233">
        <v>24</v>
      </c>
      <c r="J1233">
        <f t="shared" si="78"/>
        <v>-0.63814149105996298</v>
      </c>
      <c r="K1233">
        <f t="shared" si="79"/>
        <v>-1.263746124603184</v>
      </c>
      <c r="L1233" t="str">
        <f t="shared" si="80"/>
        <v>NO</v>
      </c>
      <c r="M1233" t="str">
        <f t="shared" si="81"/>
        <v>NO</v>
      </c>
    </row>
    <row r="1234" spans="1:13" x14ac:dyDescent="0.25">
      <c r="A1234">
        <v>1233</v>
      </c>
      <c r="B1234" t="s">
        <v>9</v>
      </c>
      <c r="C1234">
        <v>367656</v>
      </c>
      <c r="D1234" t="s">
        <v>10</v>
      </c>
      <c r="E1234" t="s">
        <v>16</v>
      </c>
      <c r="F1234" t="s">
        <v>12</v>
      </c>
      <c r="G1234" t="s">
        <v>13</v>
      </c>
      <c r="H1234" t="s">
        <v>13</v>
      </c>
      <c r="I1234">
        <v>46</v>
      </c>
      <c r="J1234">
        <f t="shared" si="78"/>
        <v>-0.35743209376946372</v>
      </c>
      <c r="K1234">
        <f t="shared" si="79"/>
        <v>0.28891113709384114</v>
      </c>
      <c r="L1234" t="str">
        <f t="shared" si="80"/>
        <v>NO</v>
      </c>
      <c r="M1234" t="str">
        <f t="shared" si="81"/>
        <v>NO</v>
      </c>
    </row>
    <row r="1235" spans="1:13" x14ac:dyDescent="0.25">
      <c r="A1235">
        <v>1234</v>
      </c>
      <c r="B1235" t="s">
        <v>9</v>
      </c>
      <c r="C1235">
        <v>437356.05</v>
      </c>
      <c r="D1235" t="s">
        <v>10</v>
      </c>
      <c r="E1235" t="s">
        <v>16</v>
      </c>
      <c r="F1235" t="s">
        <v>12</v>
      </c>
      <c r="G1235" t="s">
        <v>12</v>
      </c>
      <c r="H1235" t="s">
        <v>13</v>
      </c>
      <c r="I1235">
        <v>29</v>
      </c>
      <c r="J1235">
        <f t="shared" si="78"/>
        <v>-0.27148900847139268</v>
      </c>
      <c r="K1235">
        <f t="shared" si="79"/>
        <v>-0.91086947421749642</v>
      </c>
      <c r="L1235" t="str">
        <f t="shared" si="80"/>
        <v>NO</v>
      </c>
      <c r="M1235" t="str">
        <f t="shared" si="81"/>
        <v>NO</v>
      </c>
    </row>
    <row r="1236" spans="1:13" x14ac:dyDescent="0.25">
      <c r="A1236">
        <v>1235</v>
      </c>
      <c r="B1236" t="s">
        <v>15</v>
      </c>
      <c r="C1236">
        <v>650000</v>
      </c>
      <c r="D1236" t="s">
        <v>10</v>
      </c>
      <c r="E1236" t="s">
        <v>16</v>
      </c>
      <c r="F1236" t="s">
        <v>12</v>
      </c>
      <c r="G1236" t="s">
        <v>13</v>
      </c>
      <c r="H1236" t="s">
        <v>13</v>
      </c>
      <c r="I1236">
        <v>39</v>
      </c>
      <c r="J1236">
        <f t="shared" si="78"/>
        <v>-9.2900985284477076E-3</v>
      </c>
      <c r="K1236">
        <f t="shared" si="79"/>
        <v>-0.20511617344612137</v>
      </c>
      <c r="L1236" t="str">
        <f t="shared" si="80"/>
        <v>NO</v>
      </c>
      <c r="M1236" t="str">
        <f t="shared" si="81"/>
        <v>NO</v>
      </c>
    </row>
    <row r="1237" spans="1:13" x14ac:dyDescent="0.25">
      <c r="A1237">
        <v>1236</v>
      </c>
      <c r="B1237" t="s">
        <v>9</v>
      </c>
      <c r="C1237">
        <v>297046</v>
      </c>
      <c r="D1237" t="s">
        <v>18</v>
      </c>
      <c r="E1237" t="s">
        <v>16</v>
      </c>
      <c r="F1237" t="s">
        <v>12</v>
      </c>
      <c r="G1237" t="s">
        <v>13</v>
      </c>
      <c r="H1237" t="s">
        <v>12</v>
      </c>
      <c r="I1237">
        <v>30</v>
      </c>
      <c r="J1237">
        <f t="shared" si="78"/>
        <v>-0.44449718558642509</v>
      </c>
      <c r="K1237">
        <f t="shared" si="79"/>
        <v>-0.84029414414035897</v>
      </c>
      <c r="L1237" t="str">
        <f t="shared" si="80"/>
        <v>NO</v>
      </c>
      <c r="M1237" t="str">
        <f t="shared" si="81"/>
        <v>NO</v>
      </c>
    </row>
    <row r="1238" spans="1:13" x14ac:dyDescent="0.25">
      <c r="A1238">
        <v>1237</v>
      </c>
      <c r="B1238" t="s">
        <v>15</v>
      </c>
      <c r="C1238">
        <v>694194</v>
      </c>
      <c r="D1238" t="s">
        <v>10</v>
      </c>
      <c r="E1238" t="s">
        <v>11</v>
      </c>
      <c r="F1238" t="s">
        <v>12</v>
      </c>
      <c r="G1238" t="s">
        <v>13</v>
      </c>
      <c r="H1238" t="s">
        <v>13</v>
      </c>
      <c r="I1238">
        <v>33</v>
      </c>
      <c r="J1238">
        <f t="shared" si="78"/>
        <v>4.520295723927345E-2</v>
      </c>
      <c r="K1238">
        <f t="shared" si="79"/>
        <v>-0.62856815390894638</v>
      </c>
      <c r="L1238" t="str">
        <f t="shared" si="80"/>
        <v>NO</v>
      </c>
      <c r="M1238" t="str">
        <f t="shared" si="81"/>
        <v>NO</v>
      </c>
    </row>
    <row r="1239" spans="1:13" x14ac:dyDescent="0.25">
      <c r="A1239">
        <v>1238</v>
      </c>
      <c r="B1239" t="s">
        <v>9</v>
      </c>
      <c r="C1239">
        <v>297046</v>
      </c>
      <c r="D1239" t="s">
        <v>17</v>
      </c>
      <c r="E1239" t="s">
        <v>16</v>
      </c>
      <c r="F1239" t="s">
        <v>12</v>
      </c>
      <c r="G1239" t="s">
        <v>12</v>
      </c>
      <c r="H1239" t="s">
        <v>13</v>
      </c>
      <c r="I1239">
        <v>26</v>
      </c>
      <c r="J1239">
        <f t="shared" si="78"/>
        <v>-0.44449718558642509</v>
      </c>
      <c r="K1239">
        <f t="shared" si="79"/>
        <v>-1.1225954644489089</v>
      </c>
      <c r="L1239" t="str">
        <f t="shared" si="80"/>
        <v>NO</v>
      </c>
      <c r="M1239" t="str">
        <f t="shared" si="81"/>
        <v>NO</v>
      </c>
    </row>
    <row r="1240" spans="1:13" x14ac:dyDescent="0.25">
      <c r="A1240">
        <v>1239</v>
      </c>
      <c r="B1240" t="s">
        <v>15</v>
      </c>
      <c r="C1240">
        <v>1990669.08</v>
      </c>
      <c r="D1240" t="s">
        <v>10</v>
      </c>
      <c r="E1240" t="s">
        <v>11</v>
      </c>
      <c r="F1240" t="s">
        <v>12</v>
      </c>
      <c r="G1240" t="s">
        <v>13</v>
      </c>
      <c r="H1240" t="s">
        <v>13</v>
      </c>
      <c r="I1240">
        <v>38</v>
      </c>
      <c r="J1240">
        <f t="shared" si="78"/>
        <v>1.643811113004779</v>
      </c>
      <c r="K1240">
        <f t="shared" si="79"/>
        <v>-0.27569150352325889</v>
      </c>
      <c r="L1240" t="str">
        <f t="shared" si="80"/>
        <v>NO</v>
      </c>
      <c r="M1240" t="str">
        <f t="shared" si="81"/>
        <v>NO</v>
      </c>
    </row>
    <row r="1241" spans="1:13" x14ac:dyDescent="0.25">
      <c r="A1241">
        <v>1240</v>
      </c>
      <c r="B1241" t="s">
        <v>9</v>
      </c>
      <c r="C1241">
        <v>716480.5</v>
      </c>
      <c r="D1241" t="s">
        <v>10</v>
      </c>
      <c r="E1241" t="s">
        <v>11</v>
      </c>
      <c r="F1241" t="s">
        <v>12</v>
      </c>
      <c r="G1241" t="s">
        <v>13</v>
      </c>
      <c r="H1241" t="s">
        <v>13</v>
      </c>
      <c r="I1241">
        <v>59</v>
      </c>
      <c r="J1241">
        <f t="shared" si="78"/>
        <v>7.2683146571927593E-2</v>
      </c>
      <c r="K1241">
        <f t="shared" si="79"/>
        <v>1.2063904280966287</v>
      </c>
      <c r="L1241" t="str">
        <f t="shared" si="80"/>
        <v>NO</v>
      </c>
      <c r="M1241" t="str">
        <f t="shared" si="81"/>
        <v>NO</v>
      </c>
    </row>
    <row r="1242" spans="1:13" x14ac:dyDescent="0.25">
      <c r="A1242">
        <v>1241</v>
      </c>
      <c r="B1242" t="s">
        <v>9</v>
      </c>
      <c r="C1242">
        <v>629602.69999999995</v>
      </c>
      <c r="D1242" t="s">
        <v>10</v>
      </c>
      <c r="E1242" t="s">
        <v>16</v>
      </c>
      <c r="F1242" t="s">
        <v>12</v>
      </c>
      <c r="G1242" t="s">
        <v>13</v>
      </c>
      <c r="H1242" t="s">
        <v>13</v>
      </c>
      <c r="I1242">
        <v>36</v>
      </c>
      <c r="J1242">
        <f t="shared" si="78"/>
        <v>-3.4440825016453798E-2</v>
      </c>
      <c r="K1242">
        <f t="shared" si="79"/>
        <v>-0.41684216367753391</v>
      </c>
      <c r="L1242" t="str">
        <f t="shared" si="80"/>
        <v>NO</v>
      </c>
      <c r="M1242" t="str">
        <f t="shared" si="81"/>
        <v>NO</v>
      </c>
    </row>
    <row r="1243" spans="1:13" x14ac:dyDescent="0.25">
      <c r="A1243">
        <v>1242</v>
      </c>
      <c r="B1243" t="s">
        <v>15</v>
      </c>
      <c r="C1243">
        <v>139857.5</v>
      </c>
      <c r="D1243" t="s">
        <v>10</v>
      </c>
      <c r="E1243" t="s">
        <v>16</v>
      </c>
      <c r="F1243" t="s">
        <v>12</v>
      </c>
      <c r="G1243" t="s">
        <v>13</v>
      </c>
      <c r="H1243" t="s">
        <v>13</v>
      </c>
      <c r="I1243">
        <v>33</v>
      </c>
      <c r="J1243">
        <f t="shared" si="78"/>
        <v>-0.63831719953728805</v>
      </c>
      <c r="K1243">
        <f t="shared" si="79"/>
        <v>-0.62856815390894638</v>
      </c>
      <c r="L1243" t="str">
        <f t="shared" si="80"/>
        <v>NO</v>
      </c>
      <c r="M1243" t="str">
        <f t="shared" si="81"/>
        <v>NO</v>
      </c>
    </row>
    <row r="1244" spans="1:13" x14ac:dyDescent="0.25">
      <c r="A1244">
        <v>1243</v>
      </c>
      <c r="B1244" t="s">
        <v>15</v>
      </c>
      <c r="C1244">
        <v>627456</v>
      </c>
      <c r="D1244" t="s">
        <v>10</v>
      </c>
      <c r="E1244" t="s">
        <v>16</v>
      </c>
      <c r="F1244" t="s">
        <v>12</v>
      </c>
      <c r="G1244" t="s">
        <v>13</v>
      </c>
      <c r="H1244" t="s">
        <v>13</v>
      </c>
      <c r="I1244">
        <v>50</v>
      </c>
      <c r="J1244">
        <f t="shared" si="78"/>
        <v>-3.7087796162232962E-2</v>
      </c>
      <c r="K1244">
        <f t="shared" si="79"/>
        <v>0.57121245740239113</v>
      </c>
      <c r="L1244" t="str">
        <f t="shared" si="80"/>
        <v>NO</v>
      </c>
      <c r="M1244" t="str">
        <f t="shared" si="81"/>
        <v>NO</v>
      </c>
    </row>
    <row r="1245" spans="1:13" x14ac:dyDescent="0.25">
      <c r="A1245">
        <v>1244</v>
      </c>
      <c r="B1245" t="s">
        <v>9</v>
      </c>
      <c r="C1245">
        <v>387148.05</v>
      </c>
      <c r="D1245" t="s">
        <v>10</v>
      </c>
      <c r="E1245" t="s">
        <v>16</v>
      </c>
      <c r="F1245" t="s">
        <v>12</v>
      </c>
      <c r="G1245" t="s">
        <v>13</v>
      </c>
      <c r="H1245" t="s">
        <v>13</v>
      </c>
      <c r="I1245">
        <v>61</v>
      </c>
      <c r="J1245">
        <f t="shared" si="78"/>
        <v>-0.33339757850320112</v>
      </c>
      <c r="K1245">
        <f t="shared" si="79"/>
        <v>1.3475410882509038</v>
      </c>
      <c r="L1245" t="str">
        <f t="shared" si="80"/>
        <v>NO</v>
      </c>
      <c r="M1245" t="str">
        <f t="shared" si="81"/>
        <v>NO</v>
      </c>
    </row>
    <row r="1246" spans="1:13" x14ac:dyDescent="0.25">
      <c r="A1246">
        <v>1245</v>
      </c>
      <c r="B1246" t="s">
        <v>9</v>
      </c>
      <c r="C1246">
        <v>1021093.09</v>
      </c>
      <c r="D1246" t="s">
        <v>10</v>
      </c>
      <c r="E1246" t="s">
        <v>16</v>
      </c>
      <c r="F1246" t="s">
        <v>12</v>
      </c>
      <c r="G1246" t="s">
        <v>13</v>
      </c>
      <c r="H1246" t="s">
        <v>13</v>
      </c>
      <c r="I1246">
        <v>61</v>
      </c>
      <c r="J1246">
        <f t="shared" si="78"/>
        <v>0.44828324736434233</v>
      </c>
      <c r="K1246">
        <f t="shared" si="79"/>
        <v>1.3475410882509038</v>
      </c>
      <c r="L1246" t="str">
        <f t="shared" si="80"/>
        <v>NO</v>
      </c>
      <c r="M1246" t="str">
        <f t="shared" si="81"/>
        <v>NO</v>
      </c>
    </row>
    <row r="1247" spans="1:13" x14ac:dyDescent="0.25">
      <c r="A1247">
        <v>1246</v>
      </c>
      <c r="B1247" t="s">
        <v>9</v>
      </c>
      <c r="C1247">
        <v>350000</v>
      </c>
      <c r="D1247" t="s">
        <v>10</v>
      </c>
      <c r="E1247" t="s">
        <v>16</v>
      </c>
      <c r="F1247" t="s">
        <v>12</v>
      </c>
      <c r="G1247" t="s">
        <v>13</v>
      </c>
      <c r="H1247" t="s">
        <v>13</v>
      </c>
      <c r="I1247">
        <v>38</v>
      </c>
      <c r="J1247">
        <f t="shared" si="78"/>
        <v>-0.37920268237051552</v>
      </c>
      <c r="K1247">
        <f t="shared" si="79"/>
        <v>-0.27569150352325889</v>
      </c>
      <c r="L1247" t="str">
        <f t="shared" si="80"/>
        <v>NO</v>
      </c>
      <c r="M1247" t="str">
        <f t="shared" si="81"/>
        <v>NO</v>
      </c>
    </row>
    <row r="1248" spans="1:13" x14ac:dyDescent="0.25">
      <c r="A1248">
        <v>1247</v>
      </c>
      <c r="B1248" t="s">
        <v>9</v>
      </c>
      <c r="C1248">
        <v>260000</v>
      </c>
      <c r="D1248" t="s">
        <v>10</v>
      </c>
      <c r="E1248" t="s">
        <v>16</v>
      </c>
      <c r="F1248" t="s">
        <v>12</v>
      </c>
      <c r="G1248" t="s">
        <v>13</v>
      </c>
      <c r="H1248" t="s">
        <v>12</v>
      </c>
      <c r="I1248">
        <v>40</v>
      </c>
      <c r="J1248">
        <f t="shared" si="78"/>
        <v>-0.49017645752313588</v>
      </c>
      <c r="K1248">
        <f t="shared" si="79"/>
        <v>-0.13454084336898386</v>
      </c>
      <c r="L1248" t="str">
        <f t="shared" si="80"/>
        <v>NO</v>
      </c>
      <c r="M1248" t="str">
        <f t="shared" si="81"/>
        <v>NO</v>
      </c>
    </row>
    <row r="1249" spans="1:13" x14ac:dyDescent="0.25">
      <c r="A1249">
        <v>1248</v>
      </c>
      <c r="B1249" t="s">
        <v>9</v>
      </c>
      <c r="C1249">
        <v>2276454.04</v>
      </c>
      <c r="D1249" t="s">
        <v>10</v>
      </c>
      <c r="E1249" t="s">
        <v>16</v>
      </c>
      <c r="F1249" t="s">
        <v>12</v>
      </c>
      <c r="G1249" t="s">
        <v>13</v>
      </c>
      <c r="H1249" t="s">
        <v>13</v>
      </c>
      <c r="I1249">
        <v>49</v>
      </c>
      <c r="J1249">
        <f t="shared" si="78"/>
        <v>1.9961959562607856</v>
      </c>
      <c r="K1249">
        <f t="shared" si="79"/>
        <v>0.50063712732525367</v>
      </c>
      <c r="L1249" t="str">
        <f t="shared" si="80"/>
        <v>SI</v>
      </c>
      <c r="M1249" t="str">
        <f t="shared" si="81"/>
        <v>NO</v>
      </c>
    </row>
    <row r="1250" spans="1:13" x14ac:dyDescent="0.25">
      <c r="A1250">
        <v>1249</v>
      </c>
      <c r="B1250" t="s">
        <v>15</v>
      </c>
      <c r="C1250">
        <v>278030</v>
      </c>
      <c r="D1250" t="s">
        <v>17</v>
      </c>
      <c r="E1250" t="s">
        <v>16</v>
      </c>
      <c r="F1250" t="s">
        <v>12</v>
      </c>
      <c r="G1250" t="s">
        <v>12</v>
      </c>
      <c r="H1250" t="s">
        <v>13</v>
      </c>
      <c r="I1250">
        <v>67</v>
      </c>
      <c r="J1250">
        <f t="shared" si="78"/>
        <v>-0.46794471123422759</v>
      </c>
      <c r="K1250">
        <f t="shared" si="79"/>
        <v>1.7709930687137287</v>
      </c>
      <c r="L1250" t="str">
        <f t="shared" si="80"/>
        <v>NO</v>
      </c>
      <c r="M1250" t="str">
        <f t="shared" si="81"/>
        <v>NO</v>
      </c>
    </row>
    <row r="1251" spans="1:13" x14ac:dyDescent="0.25">
      <c r="A1251">
        <v>1250</v>
      </c>
      <c r="B1251" t="s">
        <v>15</v>
      </c>
      <c r="C1251">
        <v>346913</v>
      </c>
      <c r="D1251" t="s">
        <v>10</v>
      </c>
      <c r="E1251" t="s">
        <v>16</v>
      </c>
      <c r="F1251" t="s">
        <v>12</v>
      </c>
      <c r="G1251" t="s">
        <v>13</v>
      </c>
      <c r="H1251" t="s">
        <v>13</v>
      </c>
      <c r="I1251">
        <v>52</v>
      </c>
      <c r="J1251">
        <f t="shared" si="78"/>
        <v>-0.38300908285825042</v>
      </c>
      <c r="K1251">
        <f t="shared" si="79"/>
        <v>0.71236311755666615</v>
      </c>
      <c r="L1251" t="str">
        <f t="shared" si="80"/>
        <v>NO</v>
      </c>
      <c r="M1251" t="str">
        <f t="shared" si="81"/>
        <v>NO</v>
      </c>
    </row>
    <row r="1252" spans="1:13" x14ac:dyDescent="0.25">
      <c r="A1252">
        <v>1251</v>
      </c>
      <c r="B1252" t="s">
        <v>9</v>
      </c>
      <c r="C1252">
        <v>426096.65</v>
      </c>
      <c r="D1252" t="s">
        <v>10</v>
      </c>
      <c r="E1252" t="s">
        <v>16</v>
      </c>
      <c r="F1252" t="s">
        <v>12</v>
      </c>
      <c r="G1252" t="s">
        <v>13</v>
      </c>
      <c r="H1252" t="s">
        <v>13</v>
      </c>
      <c r="I1252">
        <v>63</v>
      </c>
      <c r="J1252">
        <f t="shared" si="78"/>
        <v>-0.28537232095976389</v>
      </c>
      <c r="K1252">
        <f t="shared" si="79"/>
        <v>1.4886917484051787</v>
      </c>
      <c r="L1252" t="str">
        <f t="shared" si="80"/>
        <v>NO</v>
      </c>
      <c r="M1252" t="str">
        <f t="shared" si="81"/>
        <v>NO</v>
      </c>
    </row>
    <row r="1253" spans="1:13" x14ac:dyDescent="0.25">
      <c r="A1253">
        <v>1252</v>
      </c>
      <c r="B1253" t="s">
        <v>15</v>
      </c>
      <c r="C1253">
        <v>251072.18</v>
      </c>
      <c r="D1253" t="s">
        <v>14</v>
      </c>
      <c r="E1253" t="s">
        <v>11</v>
      </c>
      <c r="F1253" t="s">
        <v>12</v>
      </c>
      <c r="G1253" t="s">
        <v>13</v>
      </c>
      <c r="H1253" t="s">
        <v>13</v>
      </c>
      <c r="I1253">
        <v>14</v>
      </c>
      <c r="J1253">
        <f t="shared" si="78"/>
        <v>-0.50118483407072556</v>
      </c>
      <c r="K1253">
        <f t="shared" si="79"/>
        <v>-1.969499425374559</v>
      </c>
      <c r="L1253" t="str">
        <f t="shared" si="80"/>
        <v>NO</v>
      </c>
      <c r="M1253" t="str">
        <f t="shared" si="81"/>
        <v>SI</v>
      </c>
    </row>
    <row r="1254" spans="1:13" x14ac:dyDescent="0.25">
      <c r="A1254">
        <v>1253</v>
      </c>
      <c r="B1254" t="s">
        <v>15</v>
      </c>
      <c r="C1254">
        <v>747594</v>
      </c>
      <c r="D1254" t="s">
        <v>10</v>
      </c>
      <c r="E1254" t="s">
        <v>11</v>
      </c>
      <c r="F1254" t="s">
        <v>12</v>
      </c>
      <c r="G1254" t="s">
        <v>13</v>
      </c>
      <c r="H1254" t="s">
        <v>13</v>
      </c>
      <c r="I1254">
        <v>31</v>
      </c>
      <c r="J1254">
        <f t="shared" si="78"/>
        <v>0.11104739716316152</v>
      </c>
      <c r="K1254">
        <f t="shared" si="79"/>
        <v>-0.7697188140632214</v>
      </c>
      <c r="L1254" t="str">
        <f t="shared" si="80"/>
        <v>NO</v>
      </c>
      <c r="M1254" t="str">
        <f t="shared" si="81"/>
        <v>NO</v>
      </c>
    </row>
    <row r="1255" spans="1:13" x14ac:dyDescent="0.25">
      <c r="A1255">
        <v>1254</v>
      </c>
      <c r="B1255" t="s">
        <v>9</v>
      </c>
      <c r="C1255">
        <v>593740.05000000005</v>
      </c>
      <c r="D1255" t="s">
        <v>10</v>
      </c>
      <c r="E1255" t="s">
        <v>16</v>
      </c>
      <c r="F1255" t="s">
        <v>12</v>
      </c>
      <c r="G1255" t="s">
        <v>13</v>
      </c>
      <c r="H1255" t="s">
        <v>13</v>
      </c>
      <c r="I1255">
        <v>26</v>
      </c>
      <c r="J1255">
        <f t="shared" si="78"/>
        <v>-7.8660976766199459E-2</v>
      </c>
      <c r="K1255">
        <f t="shared" si="79"/>
        <v>-1.1225954644489089</v>
      </c>
      <c r="L1255" t="str">
        <f t="shared" si="80"/>
        <v>NO</v>
      </c>
      <c r="M1255" t="str">
        <f t="shared" si="81"/>
        <v>NO</v>
      </c>
    </row>
    <row r="1256" spans="1:13" x14ac:dyDescent="0.25">
      <c r="A1256">
        <v>1255</v>
      </c>
      <c r="B1256" t="s">
        <v>9</v>
      </c>
      <c r="C1256">
        <v>714425</v>
      </c>
      <c r="D1256" t="s">
        <v>10</v>
      </c>
      <c r="E1256" t="s">
        <v>16</v>
      </c>
      <c r="F1256" t="s">
        <v>12</v>
      </c>
      <c r="G1256" t="s">
        <v>13</v>
      </c>
      <c r="H1256" t="s">
        <v>13</v>
      </c>
      <c r="I1256">
        <v>33</v>
      </c>
      <c r="J1256">
        <f t="shared" si="78"/>
        <v>7.0148628851636363E-2</v>
      </c>
      <c r="K1256">
        <f t="shared" si="79"/>
        <v>-0.62856815390894638</v>
      </c>
      <c r="L1256" t="str">
        <f t="shared" si="80"/>
        <v>NO</v>
      </c>
      <c r="M1256" t="str">
        <f t="shared" si="81"/>
        <v>NO</v>
      </c>
    </row>
    <row r="1257" spans="1:13" x14ac:dyDescent="0.25">
      <c r="A1257">
        <v>1256</v>
      </c>
      <c r="B1257" t="s">
        <v>9</v>
      </c>
      <c r="C1257">
        <v>1176482.04</v>
      </c>
      <c r="D1257" t="s">
        <v>10</v>
      </c>
      <c r="E1257" t="s">
        <v>16</v>
      </c>
      <c r="F1257" t="s">
        <v>12</v>
      </c>
      <c r="G1257" t="s">
        <v>13</v>
      </c>
      <c r="H1257" t="s">
        <v>13</v>
      </c>
      <c r="I1257">
        <v>52</v>
      </c>
      <c r="J1257">
        <f t="shared" si="78"/>
        <v>0.63988434068102873</v>
      </c>
      <c r="K1257">
        <f t="shared" si="79"/>
        <v>0.71236311755666615</v>
      </c>
      <c r="L1257" t="str">
        <f t="shared" si="80"/>
        <v>NO</v>
      </c>
      <c r="M1257" t="str">
        <f t="shared" si="81"/>
        <v>NO</v>
      </c>
    </row>
    <row r="1258" spans="1:13" x14ac:dyDescent="0.25">
      <c r="A1258">
        <v>1257</v>
      </c>
      <c r="B1258" t="s">
        <v>9</v>
      </c>
      <c r="C1258">
        <v>1006388.25</v>
      </c>
      <c r="D1258" t="s">
        <v>10</v>
      </c>
      <c r="E1258" t="s">
        <v>16</v>
      </c>
      <c r="F1258" t="s">
        <v>12</v>
      </c>
      <c r="G1258" t="s">
        <v>13</v>
      </c>
      <c r="H1258" t="s">
        <v>13</v>
      </c>
      <c r="I1258">
        <v>52</v>
      </c>
      <c r="J1258">
        <f t="shared" si="78"/>
        <v>0.43015156283306172</v>
      </c>
      <c r="K1258">
        <f t="shared" si="79"/>
        <v>0.71236311755666615</v>
      </c>
      <c r="L1258" t="str">
        <f t="shared" si="80"/>
        <v>NO</v>
      </c>
      <c r="M1258" t="str">
        <f t="shared" si="81"/>
        <v>NO</v>
      </c>
    </row>
    <row r="1259" spans="1:13" x14ac:dyDescent="0.25">
      <c r="A1259">
        <v>1258</v>
      </c>
      <c r="B1259" t="s">
        <v>9</v>
      </c>
      <c r="C1259">
        <v>278035</v>
      </c>
      <c r="D1259" t="s">
        <v>18</v>
      </c>
      <c r="E1259" t="s">
        <v>16</v>
      </c>
      <c r="F1259" t="s">
        <v>12</v>
      </c>
      <c r="G1259" t="s">
        <v>13</v>
      </c>
      <c r="H1259" t="s">
        <v>13</v>
      </c>
      <c r="I1259">
        <v>32</v>
      </c>
      <c r="J1259">
        <f t="shared" si="78"/>
        <v>-0.46793854602449692</v>
      </c>
      <c r="K1259">
        <f t="shared" si="79"/>
        <v>-0.69914348398608395</v>
      </c>
      <c r="L1259" t="str">
        <f t="shared" si="80"/>
        <v>NO</v>
      </c>
      <c r="M1259" t="str">
        <f t="shared" si="81"/>
        <v>NO</v>
      </c>
    </row>
    <row r="1260" spans="1:13" x14ac:dyDescent="0.25">
      <c r="A1260">
        <v>1259</v>
      </c>
      <c r="B1260" t="s">
        <v>15</v>
      </c>
      <c r="C1260">
        <v>353398.58</v>
      </c>
      <c r="D1260" t="s">
        <v>10</v>
      </c>
      <c r="E1260" t="s">
        <v>16</v>
      </c>
      <c r="F1260" t="s">
        <v>12</v>
      </c>
      <c r="G1260" t="s">
        <v>13</v>
      </c>
      <c r="H1260" t="s">
        <v>13</v>
      </c>
      <c r="I1260">
        <v>27</v>
      </c>
      <c r="J1260">
        <f t="shared" si="78"/>
        <v>-0.37501209067320229</v>
      </c>
      <c r="K1260">
        <f t="shared" si="79"/>
        <v>-1.0520201343717714</v>
      </c>
      <c r="L1260" t="str">
        <f t="shared" si="80"/>
        <v>NO</v>
      </c>
      <c r="M1260" t="str">
        <f t="shared" si="81"/>
        <v>NO</v>
      </c>
    </row>
    <row r="1261" spans="1:13" x14ac:dyDescent="0.25">
      <c r="A1261">
        <v>1260</v>
      </c>
      <c r="B1261" t="s">
        <v>9</v>
      </c>
      <c r="C1261">
        <v>278030</v>
      </c>
      <c r="D1261" t="s">
        <v>19</v>
      </c>
      <c r="E1261" t="s">
        <v>16</v>
      </c>
      <c r="F1261" t="s">
        <v>12</v>
      </c>
      <c r="G1261" t="s">
        <v>13</v>
      </c>
      <c r="H1261" t="s">
        <v>13</v>
      </c>
      <c r="I1261">
        <v>68</v>
      </c>
      <c r="J1261">
        <f t="shared" si="78"/>
        <v>-0.46794471123422759</v>
      </c>
      <c r="K1261">
        <f t="shared" si="79"/>
        <v>1.8415683987908662</v>
      </c>
      <c r="L1261" t="str">
        <f t="shared" si="80"/>
        <v>NO</v>
      </c>
      <c r="M1261" t="str">
        <f t="shared" si="81"/>
        <v>NO</v>
      </c>
    </row>
    <row r="1262" spans="1:13" x14ac:dyDescent="0.25">
      <c r="A1262">
        <v>1261</v>
      </c>
      <c r="B1262" t="s">
        <v>9</v>
      </c>
      <c r="C1262">
        <v>531911.06000000006</v>
      </c>
      <c r="D1262" t="s">
        <v>10</v>
      </c>
      <c r="E1262" t="s">
        <v>16</v>
      </c>
      <c r="F1262" t="s">
        <v>12</v>
      </c>
      <c r="G1262" t="s">
        <v>13</v>
      </c>
      <c r="H1262" t="s">
        <v>13</v>
      </c>
      <c r="I1262">
        <v>27</v>
      </c>
      <c r="J1262">
        <f t="shared" si="78"/>
        <v>-0.15489871492368404</v>
      </c>
      <c r="K1262">
        <f t="shared" si="79"/>
        <v>-1.0520201343717714</v>
      </c>
      <c r="L1262" t="str">
        <f t="shared" si="80"/>
        <v>NO</v>
      </c>
      <c r="M1262" t="str">
        <f t="shared" si="81"/>
        <v>NO</v>
      </c>
    </row>
    <row r="1263" spans="1:13" x14ac:dyDescent="0.25">
      <c r="A1263">
        <v>1262</v>
      </c>
      <c r="B1263" t="s">
        <v>15</v>
      </c>
      <c r="C1263">
        <v>273622</v>
      </c>
      <c r="D1263" t="s">
        <v>10</v>
      </c>
      <c r="E1263" t="s">
        <v>16</v>
      </c>
      <c r="F1263" t="s">
        <v>12</v>
      </c>
      <c r="G1263" t="s">
        <v>13</v>
      </c>
      <c r="H1263" t="s">
        <v>13</v>
      </c>
      <c r="I1263">
        <v>47</v>
      </c>
      <c r="J1263">
        <f t="shared" si="78"/>
        <v>-0.47337996013281375</v>
      </c>
      <c r="K1263">
        <f t="shared" si="79"/>
        <v>0.35948646717097865</v>
      </c>
      <c r="L1263" t="str">
        <f t="shared" si="80"/>
        <v>NO</v>
      </c>
      <c r="M1263" t="str">
        <f t="shared" si="81"/>
        <v>NO</v>
      </c>
    </row>
    <row r="1264" spans="1:13" x14ac:dyDescent="0.25">
      <c r="A1264">
        <v>1263</v>
      </c>
      <c r="B1264" t="s">
        <v>9</v>
      </c>
      <c r="C1264">
        <v>347320</v>
      </c>
      <c r="D1264" t="s">
        <v>10</v>
      </c>
      <c r="E1264" t="s">
        <v>16</v>
      </c>
      <c r="F1264" t="s">
        <v>12</v>
      </c>
      <c r="G1264" t="s">
        <v>12</v>
      </c>
      <c r="H1264" t="s">
        <v>13</v>
      </c>
      <c r="I1264">
        <v>42</v>
      </c>
      <c r="J1264">
        <f t="shared" si="78"/>
        <v>-0.38250723478617138</v>
      </c>
      <c r="K1264">
        <f t="shared" si="79"/>
        <v>6.6098167852911317E-3</v>
      </c>
      <c r="L1264" t="str">
        <f t="shared" si="80"/>
        <v>NO</v>
      </c>
      <c r="M1264" t="str">
        <f t="shared" si="81"/>
        <v>NO</v>
      </c>
    </row>
    <row r="1265" spans="1:13" x14ac:dyDescent="0.25">
      <c r="A1265">
        <v>1264</v>
      </c>
      <c r="B1265" t="s">
        <v>15</v>
      </c>
      <c r="C1265">
        <v>1124791.5</v>
      </c>
      <c r="D1265" t="s">
        <v>10</v>
      </c>
      <c r="E1265" t="s">
        <v>16</v>
      </c>
      <c r="F1265" t="s">
        <v>12</v>
      </c>
      <c r="G1265" t="s">
        <v>13</v>
      </c>
      <c r="H1265" t="s">
        <v>13</v>
      </c>
      <c r="I1265">
        <v>28</v>
      </c>
      <c r="J1265">
        <f t="shared" si="78"/>
        <v>0.5761477366423895</v>
      </c>
      <c r="K1265">
        <f t="shared" si="79"/>
        <v>-0.98144480429463388</v>
      </c>
      <c r="L1265" t="str">
        <f t="shared" si="80"/>
        <v>NO</v>
      </c>
      <c r="M1265" t="str">
        <f t="shared" si="81"/>
        <v>NO</v>
      </c>
    </row>
    <row r="1266" spans="1:13" x14ac:dyDescent="0.25">
      <c r="A1266">
        <v>1265</v>
      </c>
      <c r="B1266" t="s">
        <v>15</v>
      </c>
      <c r="C1266">
        <v>205000</v>
      </c>
      <c r="D1266" t="s">
        <v>10</v>
      </c>
      <c r="E1266" t="s">
        <v>16</v>
      </c>
      <c r="F1266" t="s">
        <v>12</v>
      </c>
      <c r="G1266" t="s">
        <v>13</v>
      </c>
      <c r="H1266" t="s">
        <v>13</v>
      </c>
      <c r="I1266">
        <v>45</v>
      </c>
      <c r="J1266">
        <f t="shared" si="78"/>
        <v>-0.55799376456084837</v>
      </c>
      <c r="K1266">
        <f t="shared" si="79"/>
        <v>0.21833580701670366</v>
      </c>
      <c r="L1266" t="str">
        <f t="shared" si="80"/>
        <v>NO</v>
      </c>
      <c r="M1266" t="str">
        <f t="shared" si="81"/>
        <v>NO</v>
      </c>
    </row>
    <row r="1267" spans="1:13" x14ac:dyDescent="0.25">
      <c r="A1267">
        <v>1266</v>
      </c>
      <c r="B1267" t="s">
        <v>15</v>
      </c>
      <c r="C1267">
        <v>630000</v>
      </c>
      <c r="D1267" t="s">
        <v>10</v>
      </c>
      <c r="E1267" t="s">
        <v>16</v>
      </c>
      <c r="F1267" t="s">
        <v>12</v>
      </c>
      <c r="G1267" t="s">
        <v>13</v>
      </c>
      <c r="H1267" t="s">
        <v>13</v>
      </c>
      <c r="I1267">
        <v>64</v>
      </c>
      <c r="J1267">
        <f t="shared" si="78"/>
        <v>-3.3950937451252231E-2</v>
      </c>
      <c r="K1267">
        <f t="shared" si="79"/>
        <v>1.5592670784823162</v>
      </c>
      <c r="L1267" t="str">
        <f t="shared" si="80"/>
        <v>NO</v>
      </c>
      <c r="M1267" t="str">
        <f t="shared" si="81"/>
        <v>NO</v>
      </c>
    </row>
    <row r="1268" spans="1:13" x14ac:dyDescent="0.25">
      <c r="A1268">
        <v>1267</v>
      </c>
      <c r="B1268" t="s">
        <v>9</v>
      </c>
      <c r="C1268">
        <v>920750</v>
      </c>
      <c r="D1268" t="s">
        <v>10</v>
      </c>
      <c r="E1268" t="s">
        <v>16</v>
      </c>
      <c r="F1268" t="s">
        <v>12</v>
      </c>
      <c r="G1268" t="s">
        <v>13</v>
      </c>
      <c r="H1268" t="s">
        <v>12</v>
      </c>
      <c r="I1268">
        <v>46</v>
      </c>
      <c r="J1268">
        <f t="shared" si="78"/>
        <v>0.32455600838901855</v>
      </c>
      <c r="K1268">
        <f t="shared" si="79"/>
        <v>0.28891113709384114</v>
      </c>
      <c r="L1268" t="str">
        <f t="shared" si="80"/>
        <v>NO</v>
      </c>
      <c r="M1268" t="str">
        <f t="shared" si="81"/>
        <v>NO</v>
      </c>
    </row>
    <row r="1269" spans="1:13" x14ac:dyDescent="0.25">
      <c r="A1269">
        <v>1268</v>
      </c>
      <c r="B1269" t="s">
        <v>9</v>
      </c>
      <c r="C1269">
        <v>703681</v>
      </c>
      <c r="D1269" t="s">
        <v>10</v>
      </c>
      <c r="E1269" t="s">
        <v>16</v>
      </c>
      <c r="F1269" t="s">
        <v>12</v>
      </c>
      <c r="G1269" t="s">
        <v>13</v>
      </c>
      <c r="H1269" t="s">
        <v>13</v>
      </c>
      <c r="I1269">
        <v>32</v>
      </c>
      <c r="J1269">
        <f t="shared" si="78"/>
        <v>5.6900826182305769E-2</v>
      </c>
      <c r="K1269">
        <f t="shared" si="79"/>
        <v>-0.69914348398608395</v>
      </c>
      <c r="L1269" t="str">
        <f t="shared" si="80"/>
        <v>NO</v>
      </c>
      <c r="M1269" t="str">
        <f t="shared" si="81"/>
        <v>NO</v>
      </c>
    </row>
    <row r="1270" spans="1:13" x14ac:dyDescent="0.25">
      <c r="A1270">
        <v>1269</v>
      </c>
      <c r="B1270" t="s">
        <v>15</v>
      </c>
      <c r="C1270">
        <v>365528</v>
      </c>
      <c r="D1270" t="s">
        <v>10</v>
      </c>
      <c r="E1270" t="s">
        <v>11</v>
      </c>
      <c r="F1270" t="s">
        <v>12</v>
      </c>
      <c r="G1270" t="s">
        <v>13</v>
      </c>
      <c r="H1270" t="s">
        <v>13</v>
      </c>
      <c r="I1270">
        <v>34</v>
      </c>
      <c r="J1270">
        <f t="shared" si="78"/>
        <v>-0.36005600703085011</v>
      </c>
      <c r="K1270">
        <f t="shared" si="79"/>
        <v>-0.55799282383180893</v>
      </c>
      <c r="L1270" t="str">
        <f t="shared" si="80"/>
        <v>NO</v>
      </c>
      <c r="M1270" t="str">
        <f t="shared" si="81"/>
        <v>NO</v>
      </c>
    </row>
    <row r="1271" spans="1:13" x14ac:dyDescent="0.25">
      <c r="A1271">
        <v>1270</v>
      </c>
      <c r="B1271" t="s">
        <v>9</v>
      </c>
      <c r="C1271">
        <v>305704</v>
      </c>
      <c r="D1271" t="s">
        <v>18</v>
      </c>
      <c r="E1271" t="s">
        <v>16</v>
      </c>
      <c r="F1271" t="s">
        <v>12</v>
      </c>
      <c r="G1271" t="s">
        <v>13</v>
      </c>
      <c r="H1271" t="s">
        <v>13</v>
      </c>
      <c r="I1271">
        <v>57</v>
      </c>
      <c r="J1271">
        <f t="shared" si="78"/>
        <v>-0.433821508416743</v>
      </c>
      <c r="K1271">
        <f t="shared" si="79"/>
        <v>1.0652397679423538</v>
      </c>
      <c r="L1271" t="str">
        <f t="shared" si="80"/>
        <v>NO</v>
      </c>
      <c r="M1271" t="str">
        <f t="shared" si="81"/>
        <v>NO</v>
      </c>
    </row>
    <row r="1272" spans="1:13" x14ac:dyDescent="0.25">
      <c r="A1272">
        <v>1271</v>
      </c>
      <c r="B1272" t="s">
        <v>9</v>
      </c>
      <c r="C1272">
        <v>179401.84</v>
      </c>
      <c r="D1272" t="s">
        <v>10</v>
      </c>
      <c r="E1272" t="s">
        <v>16</v>
      </c>
      <c r="F1272" t="s">
        <v>12</v>
      </c>
      <c r="G1272" t="s">
        <v>13</v>
      </c>
      <c r="H1272" t="s">
        <v>13</v>
      </c>
      <c r="I1272">
        <v>24</v>
      </c>
      <c r="J1272">
        <f t="shared" si="78"/>
        <v>-0.58955736958485727</v>
      </c>
      <c r="K1272">
        <f t="shared" si="79"/>
        <v>-1.263746124603184</v>
      </c>
      <c r="L1272" t="str">
        <f t="shared" si="80"/>
        <v>NO</v>
      </c>
      <c r="M1272" t="str">
        <f t="shared" si="81"/>
        <v>NO</v>
      </c>
    </row>
    <row r="1273" spans="1:13" x14ac:dyDescent="0.25">
      <c r="A1273">
        <v>1272</v>
      </c>
      <c r="B1273" t="s">
        <v>9</v>
      </c>
      <c r="C1273">
        <v>308333</v>
      </c>
      <c r="D1273" t="s">
        <v>10</v>
      </c>
      <c r="E1273" t="s">
        <v>16</v>
      </c>
      <c r="F1273" t="s">
        <v>12</v>
      </c>
      <c r="G1273" t="s">
        <v>13</v>
      </c>
      <c r="H1273" t="s">
        <v>13</v>
      </c>
      <c r="I1273">
        <v>25</v>
      </c>
      <c r="J1273">
        <f t="shared" si="78"/>
        <v>-0.43057984114034037</v>
      </c>
      <c r="K1273">
        <f t="shared" si="79"/>
        <v>-1.1931707945260464</v>
      </c>
      <c r="L1273" t="str">
        <f t="shared" si="80"/>
        <v>NO</v>
      </c>
      <c r="M1273" t="str">
        <f t="shared" si="81"/>
        <v>NO</v>
      </c>
    </row>
    <row r="1274" spans="1:13" x14ac:dyDescent="0.25">
      <c r="A1274">
        <v>1273</v>
      </c>
      <c r="B1274" t="s">
        <v>9</v>
      </c>
      <c r="C1274">
        <v>2334718.75</v>
      </c>
      <c r="D1274" t="s">
        <v>10</v>
      </c>
      <c r="E1274" t="s">
        <v>16</v>
      </c>
      <c r="F1274" t="s">
        <v>12</v>
      </c>
      <c r="G1274" t="s">
        <v>13</v>
      </c>
      <c r="H1274" t="s">
        <v>13</v>
      </c>
      <c r="I1274">
        <v>33</v>
      </c>
      <c r="J1274">
        <f t="shared" si="78"/>
        <v>2.0680387876704813</v>
      </c>
      <c r="K1274">
        <f t="shared" si="79"/>
        <v>-0.62856815390894638</v>
      </c>
      <c r="L1274" t="str">
        <f t="shared" si="80"/>
        <v>SI</v>
      </c>
      <c r="M1274" t="str">
        <f t="shared" si="81"/>
        <v>NO</v>
      </c>
    </row>
    <row r="1275" spans="1:13" x14ac:dyDescent="0.25">
      <c r="A1275">
        <v>1274</v>
      </c>
      <c r="B1275" t="s">
        <v>15</v>
      </c>
      <c r="C1275">
        <v>1720445.3</v>
      </c>
      <c r="D1275" t="s">
        <v>10</v>
      </c>
      <c r="E1275" t="s">
        <v>11</v>
      </c>
      <c r="F1275" t="s">
        <v>12</v>
      </c>
      <c r="G1275" t="s">
        <v>13</v>
      </c>
      <c r="H1275" t="s">
        <v>13</v>
      </c>
      <c r="I1275">
        <v>43</v>
      </c>
      <c r="J1275">
        <f t="shared" si="78"/>
        <v>1.3106138574202106</v>
      </c>
      <c r="K1275">
        <f t="shared" si="79"/>
        <v>7.7185146862428639E-2</v>
      </c>
      <c r="L1275" t="str">
        <f t="shared" si="80"/>
        <v>NO</v>
      </c>
      <c r="M1275" t="str">
        <f t="shared" si="81"/>
        <v>NO</v>
      </c>
    </row>
    <row r="1276" spans="1:13" x14ac:dyDescent="0.25">
      <c r="A1276">
        <v>1275</v>
      </c>
      <c r="B1276" t="s">
        <v>15</v>
      </c>
      <c r="C1276">
        <v>542281.48</v>
      </c>
      <c r="D1276" t="s">
        <v>10</v>
      </c>
      <c r="E1276" t="s">
        <v>16</v>
      </c>
      <c r="F1276" t="s">
        <v>12</v>
      </c>
      <c r="G1276" t="s">
        <v>13</v>
      </c>
      <c r="H1276" t="s">
        <v>13</v>
      </c>
      <c r="I1276">
        <v>36</v>
      </c>
      <c r="J1276">
        <f t="shared" si="78"/>
        <v>-0.14211155206459261</v>
      </c>
      <c r="K1276">
        <f t="shared" si="79"/>
        <v>-0.41684216367753391</v>
      </c>
      <c r="L1276" t="str">
        <f t="shared" si="80"/>
        <v>NO</v>
      </c>
      <c r="M1276" t="str">
        <f t="shared" si="81"/>
        <v>NO</v>
      </c>
    </row>
    <row r="1277" spans="1:13" x14ac:dyDescent="0.25">
      <c r="A1277">
        <v>1276</v>
      </c>
      <c r="B1277" t="s">
        <v>9</v>
      </c>
      <c r="C1277">
        <v>486470.39</v>
      </c>
      <c r="D1277" t="s">
        <v>10</v>
      </c>
      <c r="E1277" t="s">
        <v>16</v>
      </c>
      <c r="F1277" t="s">
        <v>12</v>
      </c>
      <c r="G1277" t="s">
        <v>13</v>
      </c>
      <c r="H1277" t="s">
        <v>13</v>
      </c>
      <c r="I1277">
        <v>69</v>
      </c>
      <c r="J1277">
        <f t="shared" si="78"/>
        <v>-0.21092896709439987</v>
      </c>
      <c r="K1277">
        <f t="shared" si="79"/>
        <v>1.9121437288680037</v>
      </c>
      <c r="L1277" t="str">
        <f t="shared" si="80"/>
        <v>NO</v>
      </c>
      <c r="M1277" t="str">
        <f t="shared" si="81"/>
        <v>NO</v>
      </c>
    </row>
    <row r="1278" spans="1:13" x14ac:dyDescent="0.25">
      <c r="A1278">
        <v>1277</v>
      </c>
      <c r="B1278" t="s">
        <v>9</v>
      </c>
      <c r="C1278">
        <v>170502</v>
      </c>
      <c r="D1278" t="s">
        <v>10</v>
      </c>
      <c r="E1278" t="s">
        <v>16</v>
      </c>
      <c r="F1278" t="s">
        <v>12</v>
      </c>
      <c r="G1278" t="s">
        <v>12</v>
      </c>
      <c r="H1278" t="s">
        <v>12</v>
      </c>
      <c r="I1278">
        <v>52</v>
      </c>
      <c r="J1278">
        <f t="shared" si="78"/>
        <v>-0.6005312456187939</v>
      </c>
      <c r="K1278">
        <f t="shared" si="79"/>
        <v>0.71236311755666615</v>
      </c>
      <c r="L1278" t="str">
        <f t="shared" si="80"/>
        <v>NO</v>
      </c>
      <c r="M1278" t="str">
        <f t="shared" si="81"/>
        <v>NO</v>
      </c>
    </row>
    <row r="1279" spans="1:13" x14ac:dyDescent="0.25">
      <c r="A1279">
        <v>1278</v>
      </c>
      <c r="B1279" t="s">
        <v>9</v>
      </c>
      <c r="C1279">
        <v>762500</v>
      </c>
      <c r="D1279" t="s">
        <v>10</v>
      </c>
      <c r="E1279" t="s">
        <v>16</v>
      </c>
      <c r="F1279" t="s">
        <v>12</v>
      </c>
      <c r="G1279" t="s">
        <v>13</v>
      </c>
      <c r="H1279" t="s">
        <v>13</v>
      </c>
      <c r="I1279">
        <v>38</v>
      </c>
      <c r="J1279">
        <f t="shared" si="78"/>
        <v>0.12942712041232773</v>
      </c>
      <c r="K1279">
        <f t="shared" si="79"/>
        <v>-0.27569150352325889</v>
      </c>
      <c r="L1279" t="str">
        <f t="shared" si="80"/>
        <v>NO</v>
      </c>
      <c r="M1279" t="str">
        <f t="shared" si="81"/>
        <v>NO</v>
      </c>
    </row>
    <row r="1280" spans="1:13" x14ac:dyDescent="0.25">
      <c r="A1280">
        <v>1279</v>
      </c>
      <c r="B1280" t="s">
        <v>9</v>
      </c>
      <c r="C1280">
        <v>282305</v>
      </c>
      <c r="D1280" t="s">
        <v>17</v>
      </c>
      <c r="E1280" t="s">
        <v>16</v>
      </c>
      <c r="F1280" t="s">
        <v>12</v>
      </c>
      <c r="G1280" t="s">
        <v>12</v>
      </c>
      <c r="H1280" t="s">
        <v>13</v>
      </c>
      <c r="I1280">
        <v>45</v>
      </c>
      <c r="J1280">
        <f t="shared" si="78"/>
        <v>-0.46267345691447814</v>
      </c>
      <c r="K1280">
        <f t="shared" si="79"/>
        <v>0.21833580701670366</v>
      </c>
      <c r="L1280" t="str">
        <f t="shared" si="80"/>
        <v>NO</v>
      </c>
      <c r="M1280" t="str">
        <f t="shared" si="81"/>
        <v>NO</v>
      </c>
    </row>
    <row r="1281" spans="1:13" x14ac:dyDescent="0.25">
      <c r="A1281">
        <v>1280</v>
      </c>
      <c r="B1281" t="s">
        <v>9</v>
      </c>
      <c r="C1281">
        <v>297045</v>
      </c>
      <c r="D1281" t="s">
        <v>17</v>
      </c>
      <c r="E1281" t="s">
        <v>16</v>
      </c>
      <c r="F1281" t="s">
        <v>12</v>
      </c>
      <c r="G1281" t="s">
        <v>13</v>
      </c>
      <c r="H1281" t="s">
        <v>13</v>
      </c>
      <c r="I1281">
        <v>42</v>
      </c>
      <c r="J1281">
        <f t="shared" si="78"/>
        <v>-0.44449841862837125</v>
      </c>
      <c r="K1281">
        <f t="shared" si="79"/>
        <v>6.6098167852911317E-3</v>
      </c>
      <c r="L1281" t="str">
        <f t="shared" si="80"/>
        <v>NO</v>
      </c>
      <c r="M1281" t="str">
        <f t="shared" si="81"/>
        <v>NO</v>
      </c>
    </row>
    <row r="1282" spans="1:13" x14ac:dyDescent="0.25">
      <c r="A1282">
        <v>1281</v>
      </c>
      <c r="B1282" t="s">
        <v>15</v>
      </c>
      <c r="C1282">
        <v>400228.96</v>
      </c>
      <c r="D1282" t="s">
        <v>10</v>
      </c>
      <c r="E1282" t="s">
        <v>16</v>
      </c>
      <c r="F1282" t="s">
        <v>12</v>
      </c>
      <c r="G1282" t="s">
        <v>13</v>
      </c>
      <c r="H1282" t="s">
        <v>13</v>
      </c>
      <c r="I1282">
        <v>44</v>
      </c>
      <c r="J1282">
        <f t="shared" ref="J1282:J1345" si="82">(C1282-$Q$13)/$Q$14</f>
        <v>-0.31726826777951594</v>
      </c>
      <c r="K1282">
        <f t="shared" si="79"/>
        <v>0.14776047693956615</v>
      </c>
      <c r="L1282" t="str">
        <f t="shared" si="80"/>
        <v>NO</v>
      </c>
      <c r="M1282" t="str">
        <f t="shared" si="81"/>
        <v>NO</v>
      </c>
    </row>
    <row r="1283" spans="1:13" x14ac:dyDescent="0.25">
      <c r="A1283">
        <v>1282</v>
      </c>
      <c r="B1283" t="s">
        <v>9</v>
      </c>
      <c r="C1283">
        <v>490013.49</v>
      </c>
      <c r="D1283" t="s">
        <v>10</v>
      </c>
      <c r="E1283" t="s">
        <v>16</v>
      </c>
      <c r="F1283" t="s">
        <v>12</v>
      </c>
      <c r="G1283" t="s">
        <v>12</v>
      </c>
      <c r="H1283" t="s">
        <v>13</v>
      </c>
      <c r="I1283">
        <v>40</v>
      </c>
      <c r="J1283">
        <f t="shared" si="82"/>
        <v>-0.20656017617503047</v>
      </c>
      <c r="K1283">
        <f t="shared" ref="K1283:K1346" si="83">(I1283-$R$13)/$R$14</f>
        <v>-0.13454084336898386</v>
      </c>
      <c r="L1283" t="str">
        <f t="shared" ref="L1283:L1346" si="84">IF(ABS(J1283)&gt; 1.96, "SI", "NO")</f>
        <v>NO</v>
      </c>
      <c r="M1283" t="str">
        <f t="shared" ref="M1283:M1346" si="85">IF(ABS(K1283)&gt; 1.96, "SI", "NO")</f>
        <v>NO</v>
      </c>
    </row>
    <row r="1284" spans="1:13" x14ac:dyDescent="0.25">
      <c r="A1284">
        <v>1283</v>
      </c>
      <c r="B1284" t="s">
        <v>9</v>
      </c>
      <c r="C1284">
        <v>343391.57</v>
      </c>
      <c r="D1284" t="s">
        <v>10</v>
      </c>
      <c r="E1284" t="s">
        <v>16</v>
      </c>
      <c r="F1284" t="s">
        <v>12</v>
      </c>
      <c r="G1284" t="s">
        <v>13</v>
      </c>
      <c r="H1284" t="s">
        <v>13</v>
      </c>
      <c r="I1284">
        <v>36</v>
      </c>
      <c r="J1284">
        <f t="shared" si="82"/>
        <v>-0.38735115375864698</v>
      </c>
      <c r="K1284">
        <f t="shared" si="83"/>
        <v>-0.41684216367753391</v>
      </c>
      <c r="L1284" t="str">
        <f t="shared" si="84"/>
        <v>NO</v>
      </c>
      <c r="M1284" t="str">
        <f t="shared" si="85"/>
        <v>NO</v>
      </c>
    </row>
    <row r="1285" spans="1:13" x14ac:dyDescent="0.25">
      <c r="A1285">
        <v>1284</v>
      </c>
      <c r="B1285" t="s">
        <v>15</v>
      </c>
      <c r="C1285">
        <v>332161</v>
      </c>
      <c r="D1285" t="s">
        <v>17</v>
      </c>
      <c r="E1285" t="s">
        <v>16</v>
      </c>
      <c r="F1285" t="s">
        <v>12</v>
      </c>
      <c r="G1285" t="s">
        <v>12</v>
      </c>
      <c r="H1285" t="s">
        <v>13</v>
      </c>
      <c r="I1285">
        <v>40</v>
      </c>
      <c r="J1285">
        <f t="shared" si="82"/>
        <v>-0.40119891764771104</v>
      </c>
      <c r="K1285">
        <f t="shared" si="83"/>
        <v>-0.13454084336898386</v>
      </c>
      <c r="L1285" t="str">
        <f t="shared" si="84"/>
        <v>NO</v>
      </c>
      <c r="M1285" t="str">
        <f t="shared" si="85"/>
        <v>NO</v>
      </c>
    </row>
    <row r="1286" spans="1:13" x14ac:dyDescent="0.25">
      <c r="A1286">
        <v>1285</v>
      </c>
      <c r="B1286" t="s">
        <v>9</v>
      </c>
      <c r="C1286">
        <v>1083336.99</v>
      </c>
      <c r="D1286" t="s">
        <v>10</v>
      </c>
      <c r="E1286" t="s">
        <v>16</v>
      </c>
      <c r="F1286" t="s">
        <v>12</v>
      </c>
      <c r="G1286" t="s">
        <v>12</v>
      </c>
      <c r="H1286" t="s">
        <v>13</v>
      </c>
      <c r="I1286">
        <v>48</v>
      </c>
      <c r="J1286">
        <f t="shared" si="82"/>
        <v>0.52503258695569999</v>
      </c>
      <c r="K1286">
        <f t="shared" si="83"/>
        <v>0.43006179724811616</v>
      </c>
      <c r="L1286" t="str">
        <f t="shared" si="84"/>
        <v>NO</v>
      </c>
      <c r="M1286" t="str">
        <f t="shared" si="85"/>
        <v>NO</v>
      </c>
    </row>
    <row r="1287" spans="1:13" x14ac:dyDescent="0.25">
      <c r="A1287">
        <v>1286</v>
      </c>
      <c r="B1287" t="s">
        <v>9</v>
      </c>
      <c r="C1287">
        <v>289083.33</v>
      </c>
      <c r="D1287" t="s">
        <v>10</v>
      </c>
      <c r="E1287" t="s">
        <v>16</v>
      </c>
      <c r="F1287" t="s">
        <v>12</v>
      </c>
      <c r="G1287" t="s">
        <v>13</v>
      </c>
      <c r="H1287" t="s">
        <v>13</v>
      </c>
      <c r="I1287">
        <v>26</v>
      </c>
      <c r="J1287">
        <f t="shared" si="82"/>
        <v>-0.45431549169969748</v>
      </c>
      <c r="K1287">
        <f t="shared" si="83"/>
        <v>-1.1225954644489089</v>
      </c>
      <c r="L1287" t="str">
        <f t="shared" si="84"/>
        <v>NO</v>
      </c>
      <c r="M1287" t="str">
        <f t="shared" si="85"/>
        <v>NO</v>
      </c>
    </row>
    <row r="1288" spans="1:13" x14ac:dyDescent="0.25">
      <c r="A1288">
        <v>1287</v>
      </c>
      <c r="B1288" t="s">
        <v>15</v>
      </c>
      <c r="C1288">
        <v>377634.82</v>
      </c>
      <c r="D1288" t="s">
        <v>10</v>
      </c>
      <c r="E1288" t="s">
        <v>16</v>
      </c>
      <c r="F1288" t="s">
        <v>12</v>
      </c>
      <c r="G1288" t="s">
        <v>13</v>
      </c>
      <c r="H1288" t="s">
        <v>13</v>
      </c>
      <c r="I1288">
        <v>23</v>
      </c>
      <c r="J1288">
        <f t="shared" si="82"/>
        <v>-0.34512779013648071</v>
      </c>
      <c r="K1288">
        <f t="shared" si="83"/>
        <v>-1.3343214546803215</v>
      </c>
      <c r="L1288" t="str">
        <f t="shared" si="84"/>
        <v>NO</v>
      </c>
      <c r="M1288" t="str">
        <f t="shared" si="85"/>
        <v>NO</v>
      </c>
    </row>
    <row r="1289" spans="1:13" x14ac:dyDescent="0.25">
      <c r="A1289">
        <v>1288</v>
      </c>
      <c r="B1289" t="s">
        <v>9</v>
      </c>
      <c r="C1289">
        <v>278030</v>
      </c>
      <c r="D1289" t="s">
        <v>19</v>
      </c>
      <c r="E1289" t="s">
        <v>16</v>
      </c>
      <c r="F1289" t="s">
        <v>12</v>
      </c>
      <c r="G1289" t="s">
        <v>13</v>
      </c>
      <c r="H1289" t="s">
        <v>13</v>
      </c>
      <c r="I1289">
        <v>56</v>
      </c>
      <c r="J1289">
        <f t="shared" si="82"/>
        <v>-0.46794471123422759</v>
      </c>
      <c r="K1289">
        <f t="shared" si="83"/>
        <v>0.99466443786521619</v>
      </c>
      <c r="L1289" t="str">
        <f t="shared" si="84"/>
        <v>NO</v>
      </c>
      <c r="M1289" t="str">
        <f t="shared" si="85"/>
        <v>NO</v>
      </c>
    </row>
    <row r="1290" spans="1:13" x14ac:dyDescent="0.25">
      <c r="A1290">
        <v>1289</v>
      </c>
      <c r="B1290" t="s">
        <v>15</v>
      </c>
      <c r="C1290">
        <v>297046</v>
      </c>
      <c r="D1290" t="s">
        <v>18</v>
      </c>
      <c r="E1290" t="s">
        <v>16</v>
      </c>
      <c r="F1290" t="s">
        <v>12</v>
      </c>
      <c r="G1290" t="s">
        <v>13</v>
      </c>
      <c r="H1290" t="s">
        <v>13</v>
      </c>
      <c r="I1290">
        <v>40</v>
      </c>
      <c r="J1290">
        <f t="shared" si="82"/>
        <v>-0.44449718558642509</v>
      </c>
      <c r="K1290">
        <f t="shared" si="83"/>
        <v>-0.13454084336898386</v>
      </c>
      <c r="L1290" t="str">
        <f t="shared" si="84"/>
        <v>NO</v>
      </c>
      <c r="M1290" t="str">
        <f t="shared" si="85"/>
        <v>NO</v>
      </c>
    </row>
    <row r="1291" spans="1:13" x14ac:dyDescent="0.25">
      <c r="A1291">
        <v>1290</v>
      </c>
      <c r="B1291" t="s">
        <v>9</v>
      </c>
      <c r="C1291">
        <v>382136</v>
      </c>
      <c r="D1291" t="s">
        <v>18</v>
      </c>
      <c r="E1291" t="s">
        <v>16</v>
      </c>
      <c r="F1291" t="s">
        <v>12</v>
      </c>
      <c r="G1291" t="s">
        <v>12</v>
      </c>
      <c r="H1291" t="s">
        <v>12</v>
      </c>
      <c r="I1291">
        <v>55</v>
      </c>
      <c r="J1291">
        <f t="shared" si="82"/>
        <v>-0.33957764638935323</v>
      </c>
      <c r="K1291">
        <f t="shared" si="83"/>
        <v>0.92408910778807873</v>
      </c>
      <c r="L1291" t="str">
        <f t="shared" si="84"/>
        <v>NO</v>
      </c>
      <c r="M1291" t="str">
        <f t="shared" si="85"/>
        <v>NO</v>
      </c>
    </row>
    <row r="1292" spans="1:13" x14ac:dyDescent="0.25">
      <c r="A1292">
        <v>1291</v>
      </c>
      <c r="B1292" t="s">
        <v>9</v>
      </c>
      <c r="C1292">
        <v>609030</v>
      </c>
      <c r="D1292" t="s">
        <v>18</v>
      </c>
      <c r="E1292" t="s">
        <v>16</v>
      </c>
      <c r="F1292" t="s">
        <v>12</v>
      </c>
      <c r="G1292" t="s">
        <v>13</v>
      </c>
      <c r="H1292" t="s">
        <v>12</v>
      </c>
      <c r="I1292">
        <v>57</v>
      </c>
      <c r="J1292">
        <f t="shared" si="82"/>
        <v>-5.9807827061812771E-2</v>
      </c>
      <c r="K1292">
        <f t="shared" si="83"/>
        <v>1.0652397679423538</v>
      </c>
      <c r="L1292" t="str">
        <f t="shared" si="84"/>
        <v>NO</v>
      </c>
      <c r="M1292" t="str">
        <f t="shared" si="85"/>
        <v>NO</v>
      </c>
    </row>
    <row r="1293" spans="1:13" x14ac:dyDescent="0.25">
      <c r="A1293">
        <v>1292</v>
      </c>
      <c r="B1293" t="s">
        <v>9</v>
      </c>
      <c r="C1293">
        <v>465239</v>
      </c>
      <c r="D1293" t="s">
        <v>18</v>
      </c>
      <c r="E1293" t="s">
        <v>16</v>
      </c>
      <c r="F1293" t="s">
        <v>12</v>
      </c>
      <c r="G1293" t="s">
        <v>13</v>
      </c>
      <c r="H1293" t="s">
        <v>12</v>
      </c>
      <c r="I1293">
        <v>36</v>
      </c>
      <c r="J1293">
        <f t="shared" si="82"/>
        <v>-0.23710816153926204</v>
      </c>
      <c r="K1293">
        <f t="shared" si="83"/>
        <v>-0.41684216367753391</v>
      </c>
      <c r="L1293" t="str">
        <f t="shared" si="84"/>
        <v>NO</v>
      </c>
      <c r="M1293" t="str">
        <f t="shared" si="85"/>
        <v>NO</v>
      </c>
    </row>
    <row r="1294" spans="1:13" x14ac:dyDescent="0.25">
      <c r="A1294">
        <v>1293</v>
      </c>
      <c r="B1294" t="s">
        <v>9</v>
      </c>
      <c r="C1294">
        <v>449243.84</v>
      </c>
      <c r="D1294" t="s">
        <v>10</v>
      </c>
      <c r="E1294" t="s">
        <v>16</v>
      </c>
      <c r="F1294" t="s">
        <v>12</v>
      </c>
      <c r="G1294" t="s">
        <v>13</v>
      </c>
      <c r="H1294" t="s">
        <v>13</v>
      </c>
      <c r="I1294">
        <v>34</v>
      </c>
      <c r="J1294">
        <f t="shared" si="82"/>
        <v>-0.2568308647544863</v>
      </c>
      <c r="K1294">
        <f t="shared" si="83"/>
        <v>-0.55799282383180893</v>
      </c>
      <c r="L1294" t="str">
        <f t="shared" si="84"/>
        <v>NO</v>
      </c>
      <c r="M1294" t="str">
        <f t="shared" si="85"/>
        <v>NO</v>
      </c>
    </row>
    <row r="1295" spans="1:13" x14ac:dyDescent="0.25">
      <c r="A1295">
        <v>1294</v>
      </c>
      <c r="B1295" t="s">
        <v>9</v>
      </c>
      <c r="C1295">
        <v>60000</v>
      </c>
      <c r="D1295" t="s">
        <v>10</v>
      </c>
      <c r="E1295" t="s">
        <v>16</v>
      </c>
      <c r="F1295" t="s">
        <v>12</v>
      </c>
      <c r="G1295" t="s">
        <v>13</v>
      </c>
      <c r="H1295" t="s">
        <v>12</v>
      </c>
      <c r="I1295">
        <v>18</v>
      </c>
      <c r="J1295">
        <f t="shared" si="82"/>
        <v>-0.73678484675118117</v>
      </c>
      <c r="K1295">
        <f t="shared" si="83"/>
        <v>-1.687198105066009</v>
      </c>
      <c r="L1295" t="str">
        <f t="shared" si="84"/>
        <v>NO</v>
      </c>
      <c r="M1295" t="str">
        <f t="shared" si="85"/>
        <v>NO</v>
      </c>
    </row>
    <row r="1296" spans="1:13" x14ac:dyDescent="0.25">
      <c r="A1296">
        <v>1295</v>
      </c>
      <c r="B1296" t="s">
        <v>9</v>
      </c>
      <c r="C1296">
        <v>395499</v>
      </c>
      <c r="D1296" t="s">
        <v>10</v>
      </c>
      <c r="E1296" t="s">
        <v>16</v>
      </c>
      <c r="F1296" t="s">
        <v>12</v>
      </c>
      <c r="G1296" t="s">
        <v>13</v>
      </c>
      <c r="H1296" t="s">
        <v>13</v>
      </c>
      <c r="I1296">
        <v>27</v>
      </c>
      <c r="J1296">
        <f t="shared" si="82"/>
        <v>-0.32310050686308139</v>
      </c>
      <c r="K1296">
        <f t="shared" si="83"/>
        <v>-1.0520201343717714</v>
      </c>
      <c r="L1296" t="str">
        <f t="shared" si="84"/>
        <v>NO</v>
      </c>
      <c r="M1296" t="str">
        <f t="shared" si="85"/>
        <v>NO</v>
      </c>
    </row>
    <row r="1297" spans="1:13" x14ac:dyDescent="0.25">
      <c r="A1297">
        <v>1296</v>
      </c>
      <c r="B1297" t="s">
        <v>15</v>
      </c>
      <c r="C1297">
        <v>382136</v>
      </c>
      <c r="D1297" t="s">
        <v>18</v>
      </c>
      <c r="E1297" t="s">
        <v>16</v>
      </c>
      <c r="F1297" t="s">
        <v>12</v>
      </c>
      <c r="G1297" t="s">
        <v>13</v>
      </c>
      <c r="H1297" t="s">
        <v>12</v>
      </c>
      <c r="I1297">
        <v>62</v>
      </c>
      <c r="J1297">
        <f t="shared" si="82"/>
        <v>-0.33957764638935323</v>
      </c>
      <c r="K1297">
        <f t="shared" si="83"/>
        <v>1.4181164183280413</v>
      </c>
      <c r="L1297" t="str">
        <f t="shared" si="84"/>
        <v>NO</v>
      </c>
      <c r="M1297" t="str">
        <f t="shared" si="85"/>
        <v>NO</v>
      </c>
    </row>
    <row r="1298" spans="1:13" x14ac:dyDescent="0.25">
      <c r="A1298">
        <v>1297</v>
      </c>
      <c r="B1298" t="s">
        <v>15</v>
      </c>
      <c r="C1298">
        <v>558849</v>
      </c>
      <c r="D1298" t="s">
        <v>10</v>
      </c>
      <c r="E1298" t="s">
        <v>11</v>
      </c>
      <c r="F1298" t="s">
        <v>12</v>
      </c>
      <c r="G1298" t="s">
        <v>13</v>
      </c>
      <c r="H1298" t="s">
        <v>13</v>
      </c>
      <c r="I1298">
        <v>33</v>
      </c>
      <c r="J1298">
        <f t="shared" si="82"/>
        <v>-0.12168310496107546</v>
      </c>
      <c r="K1298">
        <f t="shared" si="83"/>
        <v>-0.62856815390894638</v>
      </c>
      <c r="L1298" t="str">
        <f t="shared" si="84"/>
        <v>NO</v>
      </c>
      <c r="M1298" t="str">
        <f t="shared" si="85"/>
        <v>NO</v>
      </c>
    </row>
    <row r="1299" spans="1:13" x14ac:dyDescent="0.25">
      <c r="A1299">
        <v>1298</v>
      </c>
      <c r="B1299" t="s">
        <v>9</v>
      </c>
      <c r="C1299">
        <v>300000</v>
      </c>
      <c r="D1299" t="s">
        <v>10</v>
      </c>
      <c r="E1299" t="s">
        <v>16</v>
      </c>
      <c r="F1299" t="s">
        <v>12</v>
      </c>
      <c r="G1299" t="s">
        <v>12</v>
      </c>
      <c r="H1299" t="s">
        <v>13</v>
      </c>
      <c r="I1299">
        <v>36</v>
      </c>
      <c r="J1299">
        <f t="shared" si="82"/>
        <v>-0.44085477967752684</v>
      </c>
      <c r="K1299">
        <f t="shared" si="83"/>
        <v>-0.41684216367753391</v>
      </c>
      <c r="L1299" t="str">
        <f t="shared" si="84"/>
        <v>NO</v>
      </c>
      <c r="M1299" t="str">
        <f t="shared" si="85"/>
        <v>NO</v>
      </c>
    </row>
    <row r="1300" spans="1:13" x14ac:dyDescent="0.25">
      <c r="A1300">
        <v>1299</v>
      </c>
      <c r="B1300" t="s">
        <v>15</v>
      </c>
      <c r="C1300">
        <v>280000</v>
      </c>
      <c r="D1300" t="s">
        <v>10</v>
      </c>
      <c r="E1300" t="s">
        <v>16</v>
      </c>
      <c r="F1300" t="s">
        <v>12</v>
      </c>
      <c r="G1300" t="s">
        <v>13</v>
      </c>
      <c r="H1300" t="s">
        <v>13</v>
      </c>
      <c r="I1300">
        <v>33</v>
      </c>
      <c r="J1300">
        <f t="shared" si="82"/>
        <v>-0.46551561860033136</v>
      </c>
      <c r="K1300">
        <f t="shared" si="83"/>
        <v>-0.62856815390894638</v>
      </c>
      <c r="L1300" t="str">
        <f t="shared" si="84"/>
        <v>NO</v>
      </c>
      <c r="M1300" t="str">
        <f t="shared" si="85"/>
        <v>NO</v>
      </c>
    </row>
    <row r="1301" spans="1:13" x14ac:dyDescent="0.25">
      <c r="A1301">
        <v>1300</v>
      </c>
      <c r="B1301" t="s">
        <v>15</v>
      </c>
      <c r="C1301">
        <v>448387.72</v>
      </c>
      <c r="D1301" t="s">
        <v>10</v>
      </c>
      <c r="E1301" t="s">
        <v>16</v>
      </c>
      <c r="F1301" t="s">
        <v>12</v>
      </c>
      <c r="G1301" t="s">
        <v>13</v>
      </c>
      <c r="H1301" t="s">
        <v>13</v>
      </c>
      <c r="I1301">
        <v>49</v>
      </c>
      <c r="J1301">
        <f t="shared" si="82"/>
        <v>-0.25788649662541591</v>
      </c>
      <c r="K1301">
        <f t="shared" si="83"/>
        <v>0.50063712732525367</v>
      </c>
      <c r="L1301" t="str">
        <f t="shared" si="84"/>
        <v>NO</v>
      </c>
      <c r="M1301" t="str">
        <f t="shared" si="85"/>
        <v>NO</v>
      </c>
    </row>
    <row r="1302" spans="1:13" x14ac:dyDescent="0.25">
      <c r="A1302">
        <v>1301</v>
      </c>
      <c r="B1302" t="s">
        <v>15</v>
      </c>
      <c r="C1302">
        <v>302470</v>
      </c>
      <c r="D1302" t="s">
        <v>17</v>
      </c>
      <c r="E1302" t="s">
        <v>16</v>
      </c>
      <c r="F1302" t="s">
        <v>12</v>
      </c>
      <c r="G1302" t="s">
        <v>12</v>
      </c>
      <c r="H1302" t="s">
        <v>13</v>
      </c>
      <c r="I1302">
        <v>29</v>
      </c>
      <c r="J1302">
        <f t="shared" si="82"/>
        <v>-0.43780916607056047</v>
      </c>
      <c r="K1302">
        <f t="shared" si="83"/>
        <v>-0.91086947421749642</v>
      </c>
      <c r="L1302" t="str">
        <f t="shared" si="84"/>
        <v>NO</v>
      </c>
      <c r="M1302" t="str">
        <f t="shared" si="85"/>
        <v>NO</v>
      </c>
    </row>
    <row r="1303" spans="1:13" x14ac:dyDescent="0.25">
      <c r="A1303">
        <v>1302</v>
      </c>
      <c r="B1303" t="s">
        <v>15</v>
      </c>
      <c r="C1303">
        <v>195143</v>
      </c>
      <c r="D1303" t="s">
        <v>10</v>
      </c>
      <c r="E1303" t="s">
        <v>11</v>
      </c>
      <c r="F1303" t="s">
        <v>12</v>
      </c>
      <c r="G1303" t="s">
        <v>13</v>
      </c>
      <c r="H1303" t="s">
        <v>13</v>
      </c>
      <c r="I1303">
        <v>39</v>
      </c>
      <c r="J1303">
        <f t="shared" si="82"/>
        <v>-0.5701478590239526</v>
      </c>
      <c r="K1303">
        <f t="shared" si="83"/>
        <v>-0.20511617344612137</v>
      </c>
      <c r="L1303" t="str">
        <f t="shared" si="84"/>
        <v>NO</v>
      </c>
      <c r="M1303" t="str">
        <f t="shared" si="85"/>
        <v>NO</v>
      </c>
    </row>
    <row r="1304" spans="1:13" x14ac:dyDescent="0.25">
      <c r="A1304">
        <v>1303</v>
      </c>
      <c r="B1304" t="s">
        <v>9</v>
      </c>
      <c r="C1304">
        <v>513383.02</v>
      </c>
      <c r="D1304" t="s">
        <v>10</v>
      </c>
      <c r="E1304" t="s">
        <v>16</v>
      </c>
      <c r="F1304" t="s">
        <v>12</v>
      </c>
      <c r="G1304" t="s">
        <v>13</v>
      </c>
      <c r="H1304" t="s">
        <v>13</v>
      </c>
      <c r="I1304">
        <v>42</v>
      </c>
      <c r="J1304">
        <f t="shared" si="82"/>
        <v>-0.17774456542344805</v>
      </c>
      <c r="K1304">
        <f t="shared" si="83"/>
        <v>6.6098167852911317E-3</v>
      </c>
      <c r="L1304" t="str">
        <f t="shared" si="84"/>
        <v>NO</v>
      </c>
      <c r="M1304" t="str">
        <f t="shared" si="85"/>
        <v>NO</v>
      </c>
    </row>
    <row r="1305" spans="1:13" x14ac:dyDescent="0.25">
      <c r="A1305">
        <v>1304</v>
      </c>
      <c r="B1305" t="s">
        <v>9</v>
      </c>
      <c r="C1305">
        <v>278030</v>
      </c>
      <c r="D1305" t="s">
        <v>19</v>
      </c>
      <c r="E1305" t="s">
        <v>16</v>
      </c>
      <c r="F1305" t="s">
        <v>12</v>
      </c>
      <c r="G1305" t="s">
        <v>13</v>
      </c>
      <c r="H1305" t="s">
        <v>13</v>
      </c>
      <c r="I1305">
        <v>61</v>
      </c>
      <c r="J1305">
        <f t="shared" si="82"/>
        <v>-0.46794471123422759</v>
      </c>
      <c r="K1305">
        <f t="shared" si="83"/>
        <v>1.3475410882509038</v>
      </c>
      <c r="L1305" t="str">
        <f t="shared" si="84"/>
        <v>NO</v>
      </c>
      <c r="M1305" t="str">
        <f t="shared" si="85"/>
        <v>NO</v>
      </c>
    </row>
    <row r="1306" spans="1:13" x14ac:dyDescent="0.25">
      <c r="A1306">
        <v>1305</v>
      </c>
      <c r="B1306" t="s">
        <v>9</v>
      </c>
      <c r="C1306">
        <v>343390</v>
      </c>
      <c r="D1306" t="s">
        <v>10</v>
      </c>
      <c r="E1306" t="s">
        <v>16</v>
      </c>
      <c r="F1306" t="s">
        <v>12</v>
      </c>
      <c r="G1306" t="s">
        <v>13</v>
      </c>
      <c r="H1306" t="s">
        <v>13</v>
      </c>
      <c r="I1306">
        <v>28</v>
      </c>
      <c r="J1306">
        <f t="shared" si="82"/>
        <v>-0.38735308963450243</v>
      </c>
      <c r="K1306">
        <f t="shared" si="83"/>
        <v>-0.98144480429463388</v>
      </c>
      <c r="L1306" t="str">
        <f t="shared" si="84"/>
        <v>NO</v>
      </c>
      <c r="M1306" t="str">
        <f t="shared" si="85"/>
        <v>NO</v>
      </c>
    </row>
    <row r="1307" spans="1:13" x14ac:dyDescent="0.25">
      <c r="A1307">
        <v>1306</v>
      </c>
      <c r="B1307" t="s">
        <v>15</v>
      </c>
      <c r="C1307">
        <v>1204805.5900000001</v>
      </c>
      <c r="D1307" t="s">
        <v>10</v>
      </c>
      <c r="E1307" t="s">
        <v>16</v>
      </c>
      <c r="F1307" t="s">
        <v>12</v>
      </c>
      <c r="G1307" t="s">
        <v>13</v>
      </c>
      <c r="H1307" t="s">
        <v>13</v>
      </c>
      <c r="I1307">
        <v>41</v>
      </c>
      <c r="J1307">
        <f t="shared" si="82"/>
        <v>0.67480846589462873</v>
      </c>
      <c r="K1307">
        <f t="shared" si="83"/>
        <v>-6.3965513291846368E-2</v>
      </c>
      <c r="L1307" t="str">
        <f t="shared" si="84"/>
        <v>NO</v>
      </c>
      <c r="M1307" t="str">
        <f t="shared" si="85"/>
        <v>NO</v>
      </c>
    </row>
    <row r="1308" spans="1:13" x14ac:dyDescent="0.25">
      <c r="A1308">
        <v>1307</v>
      </c>
      <c r="B1308" t="s">
        <v>9</v>
      </c>
      <c r="C1308">
        <v>1611500</v>
      </c>
      <c r="D1308" t="s">
        <v>10</v>
      </c>
      <c r="E1308" t="s">
        <v>16</v>
      </c>
      <c r="F1308" t="s">
        <v>12</v>
      </c>
      <c r="G1308" t="s">
        <v>13</v>
      </c>
      <c r="H1308" t="s">
        <v>13</v>
      </c>
      <c r="I1308">
        <v>26</v>
      </c>
      <c r="J1308">
        <f t="shared" si="82"/>
        <v>1.1762797326853798</v>
      </c>
      <c r="K1308">
        <f t="shared" si="83"/>
        <v>-1.1225954644489089</v>
      </c>
      <c r="L1308" t="str">
        <f t="shared" si="84"/>
        <v>NO</v>
      </c>
      <c r="M1308" t="str">
        <f t="shared" si="85"/>
        <v>NO</v>
      </c>
    </row>
    <row r="1309" spans="1:13" x14ac:dyDescent="0.25">
      <c r="A1309">
        <v>1308</v>
      </c>
      <c r="B1309" t="s">
        <v>15</v>
      </c>
      <c r="C1309">
        <v>1047569</v>
      </c>
      <c r="D1309" t="s">
        <v>10</v>
      </c>
      <c r="E1309" t="s">
        <v>11</v>
      </c>
      <c r="F1309" t="s">
        <v>12</v>
      </c>
      <c r="G1309" t="s">
        <v>13</v>
      </c>
      <c r="H1309" t="s">
        <v>13</v>
      </c>
      <c r="I1309">
        <v>47</v>
      </c>
      <c r="J1309">
        <f t="shared" si="82"/>
        <v>0.48092915495657584</v>
      </c>
      <c r="K1309">
        <f t="shared" si="83"/>
        <v>0.35948646717097865</v>
      </c>
      <c r="L1309" t="str">
        <f t="shared" si="84"/>
        <v>NO</v>
      </c>
      <c r="M1309" t="str">
        <f t="shared" si="85"/>
        <v>NO</v>
      </c>
    </row>
    <row r="1310" spans="1:13" x14ac:dyDescent="0.25">
      <c r="A1310">
        <v>1309</v>
      </c>
      <c r="B1310" t="s">
        <v>9</v>
      </c>
      <c r="C1310">
        <v>526800</v>
      </c>
      <c r="D1310" t="s">
        <v>10</v>
      </c>
      <c r="E1310" t="s">
        <v>16</v>
      </c>
      <c r="F1310" t="s">
        <v>12</v>
      </c>
      <c r="G1310" t="s">
        <v>13</v>
      </c>
      <c r="H1310" t="s">
        <v>13</v>
      </c>
      <c r="I1310">
        <v>44</v>
      </c>
      <c r="J1310">
        <f t="shared" si="82"/>
        <v>-0.16120086629292357</v>
      </c>
      <c r="K1310">
        <f t="shared" si="83"/>
        <v>0.14776047693956615</v>
      </c>
      <c r="L1310" t="str">
        <f t="shared" si="84"/>
        <v>NO</v>
      </c>
      <c r="M1310" t="str">
        <f t="shared" si="85"/>
        <v>NO</v>
      </c>
    </row>
    <row r="1311" spans="1:13" x14ac:dyDescent="0.25">
      <c r="A1311">
        <v>1310</v>
      </c>
      <c r="B1311" t="s">
        <v>9</v>
      </c>
      <c r="C1311">
        <v>580021.27</v>
      </c>
      <c r="D1311" t="s">
        <v>10</v>
      </c>
      <c r="E1311" t="s">
        <v>11</v>
      </c>
      <c r="F1311" t="s">
        <v>12</v>
      </c>
      <c r="G1311" t="s">
        <v>13</v>
      </c>
      <c r="H1311" t="s">
        <v>13</v>
      </c>
      <c r="I1311">
        <v>29</v>
      </c>
      <c r="J1311">
        <f t="shared" si="82"/>
        <v>-9.5576807956069113E-2</v>
      </c>
      <c r="K1311">
        <f t="shared" si="83"/>
        <v>-0.91086947421749642</v>
      </c>
      <c r="L1311" t="str">
        <f t="shared" si="84"/>
        <v>NO</v>
      </c>
      <c r="M1311" t="str">
        <f t="shared" si="85"/>
        <v>NO</v>
      </c>
    </row>
    <row r="1312" spans="1:13" x14ac:dyDescent="0.25">
      <c r="A1312">
        <v>1311</v>
      </c>
      <c r="B1312" t="s">
        <v>9</v>
      </c>
      <c r="C1312">
        <v>526083.62</v>
      </c>
      <c r="D1312" t="s">
        <v>10</v>
      </c>
      <c r="E1312" t="s">
        <v>16</v>
      </c>
      <c r="F1312" t="s">
        <v>12</v>
      </c>
      <c r="G1312" t="s">
        <v>13</v>
      </c>
      <c r="H1312" t="s">
        <v>13</v>
      </c>
      <c r="I1312">
        <v>24</v>
      </c>
      <c r="J1312">
        <f t="shared" si="82"/>
        <v>-0.1620841928822995</v>
      </c>
      <c r="K1312">
        <f t="shared" si="83"/>
        <v>-1.263746124603184</v>
      </c>
      <c r="L1312" t="str">
        <f t="shared" si="84"/>
        <v>NO</v>
      </c>
      <c r="M1312" t="str">
        <f t="shared" si="85"/>
        <v>NO</v>
      </c>
    </row>
    <row r="1313" spans="1:13" x14ac:dyDescent="0.25">
      <c r="A1313">
        <v>1312</v>
      </c>
      <c r="B1313" t="s">
        <v>15</v>
      </c>
      <c r="C1313">
        <v>910693.65</v>
      </c>
      <c r="D1313" t="s">
        <v>10</v>
      </c>
      <c r="E1313" t="s">
        <v>11</v>
      </c>
      <c r="F1313" t="s">
        <v>12</v>
      </c>
      <c r="G1313" t="s">
        <v>13</v>
      </c>
      <c r="H1313" t="s">
        <v>13</v>
      </c>
      <c r="I1313">
        <v>40</v>
      </c>
      <c r="J1313">
        <f t="shared" si="82"/>
        <v>0.3121561070139513</v>
      </c>
      <c r="K1313">
        <f t="shared" si="83"/>
        <v>-0.13454084336898386</v>
      </c>
      <c r="L1313" t="str">
        <f t="shared" si="84"/>
        <v>NO</v>
      </c>
      <c r="M1313" t="str">
        <f t="shared" si="85"/>
        <v>NO</v>
      </c>
    </row>
    <row r="1314" spans="1:13" x14ac:dyDescent="0.25">
      <c r="A1314">
        <v>1313</v>
      </c>
      <c r="B1314" t="s">
        <v>9</v>
      </c>
      <c r="C1314">
        <v>493046.78</v>
      </c>
      <c r="D1314" t="s">
        <v>10</v>
      </c>
      <c r="E1314" t="s">
        <v>16</v>
      </c>
      <c r="F1314" t="s">
        <v>12</v>
      </c>
      <c r="G1314" t="s">
        <v>13</v>
      </c>
      <c r="H1314" t="s">
        <v>13</v>
      </c>
      <c r="I1314">
        <v>22</v>
      </c>
      <c r="J1314">
        <f t="shared" si="82"/>
        <v>-0.20282000237022274</v>
      </c>
      <c r="K1314">
        <f t="shared" si="83"/>
        <v>-1.4048967847574589</v>
      </c>
      <c r="L1314" t="str">
        <f t="shared" si="84"/>
        <v>NO</v>
      </c>
      <c r="M1314" t="str">
        <f t="shared" si="85"/>
        <v>NO</v>
      </c>
    </row>
    <row r="1315" spans="1:13" x14ac:dyDescent="0.25">
      <c r="A1315">
        <v>1314</v>
      </c>
      <c r="B1315" t="s">
        <v>9</v>
      </c>
      <c r="C1315">
        <v>330798</v>
      </c>
      <c r="D1315" t="s">
        <v>18</v>
      </c>
      <c r="E1315" t="s">
        <v>16</v>
      </c>
      <c r="F1315" t="s">
        <v>12</v>
      </c>
      <c r="G1315" t="s">
        <v>13</v>
      </c>
      <c r="H1315" t="s">
        <v>13</v>
      </c>
      <c r="I1315">
        <v>33</v>
      </c>
      <c r="J1315">
        <f t="shared" si="82"/>
        <v>-0.40287955382030016</v>
      </c>
      <c r="K1315">
        <f t="shared" si="83"/>
        <v>-0.62856815390894638</v>
      </c>
      <c r="L1315" t="str">
        <f t="shared" si="84"/>
        <v>NO</v>
      </c>
      <c r="M1315" t="str">
        <f t="shared" si="85"/>
        <v>NO</v>
      </c>
    </row>
    <row r="1316" spans="1:13" x14ac:dyDescent="0.25">
      <c r="A1316">
        <v>1315</v>
      </c>
      <c r="B1316" t="s">
        <v>9</v>
      </c>
      <c r="C1316">
        <v>2520949.98</v>
      </c>
      <c r="D1316" t="s">
        <v>14</v>
      </c>
      <c r="E1316" t="s">
        <v>11</v>
      </c>
      <c r="F1316" t="s">
        <v>12</v>
      </c>
      <c r="G1316" t="s">
        <v>13</v>
      </c>
      <c r="H1316" t="s">
        <v>13</v>
      </c>
      <c r="I1316">
        <v>67</v>
      </c>
      <c r="J1316">
        <f t="shared" si="82"/>
        <v>2.2976697059417694</v>
      </c>
      <c r="K1316">
        <f t="shared" si="83"/>
        <v>1.7709930687137287</v>
      </c>
      <c r="L1316" t="str">
        <f t="shared" si="84"/>
        <v>SI</v>
      </c>
      <c r="M1316" t="str">
        <f t="shared" si="85"/>
        <v>NO</v>
      </c>
    </row>
    <row r="1317" spans="1:13" x14ac:dyDescent="0.25">
      <c r="A1317">
        <v>1316</v>
      </c>
      <c r="B1317" t="s">
        <v>15</v>
      </c>
      <c r="C1317">
        <v>297045</v>
      </c>
      <c r="D1317" t="s">
        <v>17</v>
      </c>
      <c r="E1317" t="s">
        <v>16</v>
      </c>
      <c r="F1317" t="s">
        <v>12</v>
      </c>
      <c r="G1317" t="s">
        <v>13</v>
      </c>
      <c r="H1317" t="s">
        <v>13</v>
      </c>
      <c r="I1317">
        <v>28</v>
      </c>
      <c r="J1317">
        <f t="shared" si="82"/>
        <v>-0.44449841862837125</v>
      </c>
      <c r="K1317">
        <f t="shared" si="83"/>
        <v>-0.98144480429463388</v>
      </c>
      <c r="L1317" t="str">
        <f t="shared" si="84"/>
        <v>NO</v>
      </c>
      <c r="M1317" t="str">
        <f t="shared" si="85"/>
        <v>NO</v>
      </c>
    </row>
    <row r="1318" spans="1:13" x14ac:dyDescent="0.25">
      <c r="A1318">
        <v>1317</v>
      </c>
      <c r="B1318" t="s">
        <v>9</v>
      </c>
      <c r="C1318">
        <v>306723.3</v>
      </c>
      <c r="D1318" t="s">
        <v>10</v>
      </c>
      <c r="E1318" t="s">
        <v>16</v>
      </c>
      <c r="F1318" t="s">
        <v>12</v>
      </c>
      <c r="G1318" t="s">
        <v>12</v>
      </c>
      <c r="H1318" t="s">
        <v>13</v>
      </c>
      <c r="I1318">
        <v>41</v>
      </c>
      <c r="J1318">
        <f t="shared" si="82"/>
        <v>-0.43256466876104227</v>
      </c>
      <c r="K1318">
        <f t="shared" si="83"/>
        <v>-6.3965513291846368E-2</v>
      </c>
      <c r="L1318" t="str">
        <f t="shared" si="84"/>
        <v>NO</v>
      </c>
      <c r="M1318" t="str">
        <f t="shared" si="85"/>
        <v>NO</v>
      </c>
    </row>
    <row r="1319" spans="1:13" x14ac:dyDescent="0.25">
      <c r="A1319">
        <v>1318</v>
      </c>
      <c r="B1319" t="s">
        <v>15</v>
      </c>
      <c r="C1319">
        <v>300000</v>
      </c>
      <c r="D1319" t="s">
        <v>10</v>
      </c>
      <c r="E1319" t="s">
        <v>16</v>
      </c>
      <c r="F1319" t="s">
        <v>12</v>
      </c>
      <c r="G1319" t="s">
        <v>12</v>
      </c>
      <c r="H1319" t="s">
        <v>13</v>
      </c>
      <c r="I1319">
        <v>37</v>
      </c>
      <c r="J1319">
        <f t="shared" si="82"/>
        <v>-0.44085477967752684</v>
      </c>
      <c r="K1319">
        <f t="shared" si="83"/>
        <v>-0.3462668336003964</v>
      </c>
      <c r="L1319" t="str">
        <f t="shared" si="84"/>
        <v>NO</v>
      </c>
      <c r="M1319" t="str">
        <f t="shared" si="85"/>
        <v>NO</v>
      </c>
    </row>
    <row r="1320" spans="1:13" x14ac:dyDescent="0.25">
      <c r="A1320">
        <v>1319</v>
      </c>
      <c r="B1320" t="s">
        <v>9</v>
      </c>
      <c r="C1320">
        <v>666854.69999999995</v>
      </c>
      <c r="D1320" t="s">
        <v>10</v>
      </c>
      <c r="E1320" t="s">
        <v>16</v>
      </c>
      <c r="F1320" t="s">
        <v>12</v>
      </c>
      <c r="G1320" t="s">
        <v>13</v>
      </c>
      <c r="H1320" t="s">
        <v>13</v>
      </c>
      <c r="I1320">
        <v>23</v>
      </c>
      <c r="J1320">
        <f t="shared" si="82"/>
        <v>1.1492453561161905E-2</v>
      </c>
      <c r="K1320">
        <f t="shared" si="83"/>
        <v>-1.3343214546803215</v>
      </c>
      <c r="L1320" t="str">
        <f t="shared" si="84"/>
        <v>NO</v>
      </c>
      <c r="M1320" t="str">
        <f t="shared" si="85"/>
        <v>NO</v>
      </c>
    </row>
    <row r="1321" spans="1:13" x14ac:dyDescent="0.25">
      <c r="A1321">
        <v>1320</v>
      </c>
      <c r="B1321" t="s">
        <v>15</v>
      </c>
      <c r="C1321">
        <v>397927</v>
      </c>
      <c r="D1321" t="s">
        <v>10</v>
      </c>
      <c r="E1321" t="s">
        <v>16</v>
      </c>
      <c r="F1321" t="s">
        <v>12</v>
      </c>
      <c r="G1321" t="s">
        <v>13</v>
      </c>
      <c r="H1321" t="s">
        <v>13</v>
      </c>
      <c r="I1321">
        <v>27</v>
      </c>
      <c r="J1321">
        <f t="shared" si="82"/>
        <v>-0.32010668101785295</v>
      </c>
      <c r="K1321">
        <f t="shared" si="83"/>
        <v>-1.0520201343717714</v>
      </c>
      <c r="L1321" t="str">
        <f t="shared" si="84"/>
        <v>NO</v>
      </c>
      <c r="M1321" t="str">
        <f t="shared" si="85"/>
        <v>NO</v>
      </c>
    </row>
    <row r="1322" spans="1:13" x14ac:dyDescent="0.25">
      <c r="A1322">
        <v>1321</v>
      </c>
      <c r="B1322" t="s">
        <v>9</v>
      </c>
      <c r="C1322">
        <v>1214487</v>
      </c>
      <c r="D1322" t="s">
        <v>10</v>
      </c>
      <c r="E1322" t="s">
        <v>11</v>
      </c>
      <c r="F1322" t="s">
        <v>12</v>
      </c>
      <c r="G1322" t="s">
        <v>13</v>
      </c>
      <c r="H1322" t="s">
        <v>13</v>
      </c>
      <c r="I1322">
        <v>47</v>
      </c>
      <c r="J1322">
        <f t="shared" si="82"/>
        <v>0.68674605052241011</v>
      </c>
      <c r="K1322">
        <f t="shared" si="83"/>
        <v>0.35948646717097865</v>
      </c>
      <c r="L1322" t="str">
        <f t="shared" si="84"/>
        <v>NO</v>
      </c>
      <c r="M1322" t="str">
        <f t="shared" si="85"/>
        <v>NO</v>
      </c>
    </row>
    <row r="1323" spans="1:13" x14ac:dyDescent="0.25">
      <c r="A1323">
        <v>1322</v>
      </c>
      <c r="B1323" t="s">
        <v>15</v>
      </c>
      <c r="C1323">
        <v>778239</v>
      </c>
      <c r="D1323" t="s">
        <v>10</v>
      </c>
      <c r="E1323" t="s">
        <v>11</v>
      </c>
      <c r="F1323" t="s">
        <v>12</v>
      </c>
      <c r="G1323" t="s">
        <v>13</v>
      </c>
      <c r="H1323" t="s">
        <v>13</v>
      </c>
      <c r="I1323">
        <v>33</v>
      </c>
      <c r="J1323">
        <f t="shared" si="82"/>
        <v>0.14883396760262876</v>
      </c>
      <c r="K1323">
        <f t="shared" si="83"/>
        <v>-0.62856815390894638</v>
      </c>
      <c r="L1323" t="str">
        <f t="shared" si="84"/>
        <v>NO</v>
      </c>
      <c r="M1323" t="str">
        <f t="shared" si="85"/>
        <v>NO</v>
      </c>
    </row>
    <row r="1324" spans="1:13" x14ac:dyDescent="0.25">
      <c r="A1324">
        <v>1323</v>
      </c>
      <c r="B1324" t="s">
        <v>9</v>
      </c>
      <c r="C1324">
        <v>870468.31</v>
      </c>
      <c r="D1324" t="s">
        <v>10</v>
      </c>
      <c r="E1324" t="s">
        <v>16</v>
      </c>
      <c r="F1324" t="s">
        <v>12</v>
      </c>
      <c r="G1324" t="s">
        <v>13</v>
      </c>
      <c r="H1324" t="s">
        <v>13</v>
      </c>
      <c r="I1324">
        <v>45</v>
      </c>
      <c r="J1324">
        <f t="shared" si="82"/>
        <v>0.26255657549619904</v>
      </c>
      <c r="K1324">
        <f t="shared" si="83"/>
        <v>0.21833580701670366</v>
      </c>
      <c r="L1324" t="str">
        <f t="shared" si="84"/>
        <v>NO</v>
      </c>
      <c r="M1324" t="str">
        <f t="shared" si="85"/>
        <v>NO</v>
      </c>
    </row>
    <row r="1325" spans="1:13" x14ac:dyDescent="0.25">
      <c r="A1325">
        <v>1324</v>
      </c>
      <c r="B1325" t="s">
        <v>9</v>
      </c>
      <c r="C1325">
        <v>370000</v>
      </c>
      <c r="D1325" t="s">
        <v>10</v>
      </c>
      <c r="E1325" t="s">
        <v>16</v>
      </c>
      <c r="F1325" t="s">
        <v>12</v>
      </c>
      <c r="G1325" t="s">
        <v>13</v>
      </c>
      <c r="H1325" t="s">
        <v>12</v>
      </c>
      <c r="I1325">
        <v>41</v>
      </c>
      <c r="J1325">
        <f t="shared" si="82"/>
        <v>-0.354541843447711</v>
      </c>
      <c r="K1325">
        <f t="shared" si="83"/>
        <v>-6.3965513291846368E-2</v>
      </c>
      <c r="L1325" t="str">
        <f t="shared" si="84"/>
        <v>NO</v>
      </c>
      <c r="M1325" t="str">
        <f t="shared" si="85"/>
        <v>NO</v>
      </c>
    </row>
    <row r="1326" spans="1:13" x14ac:dyDescent="0.25">
      <c r="A1326">
        <v>1325</v>
      </c>
      <c r="B1326" t="s">
        <v>15</v>
      </c>
      <c r="C1326">
        <v>289546.95</v>
      </c>
      <c r="D1326" t="s">
        <v>10</v>
      </c>
      <c r="E1326" t="s">
        <v>16</v>
      </c>
      <c r="F1326" t="s">
        <v>12</v>
      </c>
      <c r="G1326" t="s">
        <v>13</v>
      </c>
      <c r="H1326" t="s">
        <v>12</v>
      </c>
      <c r="I1326">
        <v>22</v>
      </c>
      <c r="J1326">
        <f t="shared" si="82"/>
        <v>-0.45374382879262792</v>
      </c>
      <c r="K1326">
        <f t="shared" si="83"/>
        <v>-1.4048967847574589</v>
      </c>
      <c r="L1326" t="str">
        <f t="shared" si="84"/>
        <v>NO</v>
      </c>
      <c r="M1326" t="str">
        <f t="shared" si="85"/>
        <v>NO</v>
      </c>
    </row>
    <row r="1327" spans="1:13" x14ac:dyDescent="0.25">
      <c r="A1327">
        <v>1326</v>
      </c>
      <c r="B1327" t="s">
        <v>9</v>
      </c>
      <c r="C1327">
        <v>278030</v>
      </c>
      <c r="D1327" t="s">
        <v>19</v>
      </c>
      <c r="E1327" t="s">
        <v>16</v>
      </c>
      <c r="F1327" t="s">
        <v>12</v>
      </c>
      <c r="G1327" t="s">
        <v>13</v>
      </c>
      <c r="H1327" t="s">
        <v>13</v>
      </c>
      <c r="I1327">
        <v>36</v>
      </c>
      <c r="J1327">
        <f t="shared" si="82"/>
        <v>-0.46794471123422759</v>
      </c>
      <c r="K1327">
        <f t="shared" si="83"/>
        <v>-0.41684216367753391</v>
      </c>
      <c r="L1327" t="str">
        <f t="shared" si="84"/>
        <v>NO</v>
      </c>
      <c r="M1327" t="str">
        <f t="shared" si="85"/>
        <v>NO</v>
      </c>
    </row>
    <row r="1328" spans="1:13" x14ac:dyDescent="0.25">
      <c r="A1328">
        <v>1327</v>
      </c>
      <c r="B1328" t="s">
        <v>15</v>
      </c>
      <c r="C1328">
        <v>190000</v>
      </c>
      <c r="D1328" t="s">
        <v>10</v>
      </c>
      <c r="E1328" t="s">
        <v>16</v>
      </c>
      <c r="F1328" t="s">
        <v>12</v>
      </c>
      <c r="G1328" t="s">
        <v>12</v>
      </c>
      <c r="H1328" t="s">
        <v>13</v>
      </c>
      <c r="I1328">
        <v>45</v>
      </c>
      <c r="J1328">
        <f t="shared" si="82"/>
        <v>-0.57648939375295172</v>
      </c>
      <c r="K1328">
        <f t="shared" si="83"/>
        <v>0.21833580701670366</v>
      </c>
      <c r="L1328" t="str">
        <f t="shared" si="84"/>
        <v>NO</v>
      </c>
      <c r="M1328" t="str">
        <f t="shared" si="85"/>
        <v>NO</v>
      </c>
    </row>
    <row r="1329" spans="1:13" x14ac:dyDescent="0.25">
      <c r="A1329">
        <v>1328</v>
      </c>
      <c r="B1329" t="s">
        <v>9</v>
      </c>
      <c r="C1329">
        <v>385702</v>
      </c>
      <c r="D1329" t="s">
        <v>18</v>
      </c>
      <c r="E1329" t="s">
        <v>16</v>
      </c>
      <c r="F1329" t="s">
        <v>12</v>
      </c>
      <c r="G1329" t="s">
        <v>13</v>
      </c>
      <c r="H1329" t="s">
        <v>12</v>
      </c>
      <c r="I1329">
        <v>60</v>
      </c>
      <c r="J1329">
        <f t="shared" si="82"/>
        <v>-0.33518061880941719</v>
      </c>
      <c r="K1329">
        <f t="shared" si="83"/>
        <v>1.2769657581737661</v>
      </c>
      <c r="L1329" t="str">
        <f t="shared" si="84"/>
        <v>NO</v>
      </c>
      <c r="M1329" t="str">
        <f t="shared" si="85"/>
        <v>NO</v>
      </c>
    </row>
    <row r="1330" spans="1:13" x14ac:dyDescent="0.25">
      <c r="A1330">
        <v>1329</v>
      </c>
      <c r="B1330" t="s">
        <v>9</v>
      </c>
      <c r="C1330">
        <v>278030</v>
      </c>
      <c r="D1330" t="s">
        <v>19</v>
      </c>
      <c r="E1330" t="s">
        <v>16</v>
      </c>
      <c r="F1330" t="s">
        <v>12</v>
      </c>
      <c r="G1330" t="s">
        <v>12</v>
      </c>
      <c r="H1330" t="s">
        <v>13</v>
      </c>
      <c r="I1330">
        <v>37</v>
      </c>
      <c r="J1330">
        <f t="shared" si="82"/>
        <v>-0.46794471123422759</v>
      </c>
      <c r="K1330">
        <f t="shared" si="83"/>
        <v>-0.3462668336003964</v>
      </c>
      <c r="L1330" t="str">
        <f t="shared" si="84"/>
        <v>NO</v>
      </c>
      <c r="M1330" t="str">
        <f t="shared" si="85"/>
        <v>NO</v>
      </c>
    </row>
    <row r="1331" spans="1:13" x14ac:dyDescent="0.25">
      <c r="A1331">
        <v>1330</v>
      </c>
      <c r="B1331" t="s">
        <v>9</v>
      </c>
      <c r="C1331">
        <v>324390</v>
      </c>
      <c r="D1331" t="s">
        <v>10</v>
      </c>
      <c r="E1331" t="s">
        <v>16</v>
      </c>
      <c r="F1331" t="s">
        <v>12</v>
      </c>
      <c r="G1331" t="s">
        <v>13</v>
      </c>
      <c r="H1331" t="s">
        <v>13</v>
      </c>
      <c r="I1331">
        <v>24</v>
      </c>
      <c r="J1331">
        <f t="shared" si="82"/>
        <v>-0.41078088661116674</v>
      </c>
      <c r="K1331">
        <f t="shared" si="83"/>
        <v>-1.263746124603184</v>
      </c>
      <c r="L1331" t="str">
        <f t="shared" si="84"/>
        <v>NO</v>
      </c>
      <c r="M1331" t="str">
        <f t="shared" si="85"/>
        <v>NO</v>
      </c>
    </row>
    <row r="1332" spans="1:13" x14ac:dyDescent="0.25">
      <c r="A1332">
        <v>1331</v>
      </c>
      <c r="B1332" t="s">
        <v>15</v>
      </c>
      <c r="C1332">
        <v>2187872</v>
      </c>
      <c r="D1332" t="s">
        <v>14</v>
      </c>
      <c r="E1332" t="s">
        <v>11</v>
      </c>
      <c r="F1332" t="s">
        <v>12</v>
      </c>
      <c r="G1332" t="s">
        <v>13</v>
      </c>
      <c r="H1332" t="s">
        <v>13</v>
      </c>
      <c r="I1332">
        <v>68</v>
      </c>
      <c r="J1332">
        <f t="shared" si="82"/>
        <v>1.8869705852661141</v>
      </c>
      <c r="K1332">
        <f t="shared" si="83"/>
        <v>1.8415683987908662</v>
      </c>
      <c r="L1332" t="str">
        <f t="shared" si="84"/>
        <v>NO</v>
      </c>
      <c r="M1332" t="str">
        <f t="shared" si="85"/>
        <v>NO</v>
      </c>
    </row>
    <row r="1333" spans="1:13" x14ac:dyDescent="0.25">
      <c r="A1333">
        <v>1332</v>
      </c>
      <c r="B1333" t="s">
        <v>9</v>
      </c>
      <c r="C1333">
        <v>305704</v>
      </c>
      <c r="D1333" t="s">
        <v>17</v>
      </c>
      <c r="E1333" t="s">
        <v>16</v>
      </c>
      <c r="F1333" t="s">
        <v>12</v>
      </c>
      <c r="G1333" t="s">
        <v>12</v>
      </c>
      <c r="H1333" t="s">
        <v>13</v>
      </c>
      <c r="I1333">
        <v>87</v>
      </c>
      <c r="J1333">
        <f t="shared" si="82"/>
        <v>-0.433821508416743</v>
      </c>
      <c r="K1333">
        <f t="shared" si="83"/>
        <v>3.1824996702564787</v>
      </c>
      <c r="L1333" t="str">
        <f t="shared" si="84"/>
        <v>NO</v>
      </c>
      <c r="M1333" t="str">
        <f t="shared" si="85"/>
        <v>SI</v>
      </c>
    </row>
    <row r="1334" spans="1:13" x14ac:dyDescent="0.25">
      <c r="A1334">
        <v>1333</v>
      </c>
      <c r="B1334" t="s">
        <v>15</v>
      </c>
      <c r="C1334">
        <v>389481.25</v>
      </c>
      <c r="D1334" t="s">
        <v>10</v>
      </c>
      <c r="E1334" t="s">
        <v>16</v>
      </c>
      <c r="F1334" t="s">
        <v>12</v>
      </c>
      <c r="G1334" t="s">
        <v>12</v>
      </c>
      <c r="H1334" t="s">
        <v>13</v>
      </c>
      <c r="I1334">
        <v>45</v>
      </c>
      <c r="J1334">
        <f t="shared" si="82"/>
        <v>-0.33052064503446676</v>
      </c>
      <c r="K1334">
        <f t="shared" si="83"/>
        <v>0.21833580701670366</v>
      </c>
      <c r="L1334" t="str">
        <f t="shared" si="84"/>
        <v>NO</v>
      </c>
      <c r="M1334" t="str">
        <f t="shared" si="85"/>
        <v>NO</v>
      </c>
    </row>
    <row r="1335" spans="1:13" x14ac:dyDescent="0.25">
      <c r="A1335">
        <v>1334</v>
      </c>
      <c r="B1335" t="s">
        <v>9</v>
      </c>
      <c r="C1335">
        <v>450000</v>
      </c>
      <c r="D1335" t="s">
        <v>10</v>
      </c>
      <c r="E1335" t="s">
        <v>16</v>
      </c>
      <c r="F1335" t="s">
        <v>12</v>
      </c>
      <c r="G1335" t="s">
        <v>13</v>
      </c>
      <c r="H1335" t="s">
        <v>13</v>
      </c>
      <c r="I1335">
        <v>23</v>
      </c>
      <c r="J1335">
        <f t="shared" si="82"/>
        <v>-0.25589848775649293</v>
      </c>
      <c r="K1335">
        <f t="shared" si="83"/>
        <v>-1.3343214546803215</v>
      </c>
      <c r="L1335" t="str">
        <f t="shared" si="84"/>
        <v>NO</v>
      </c>
      <c r="M1335" t="str">
        <f t="shared" si="85"/>
        <v>NO</v>
      </c>
    </row>
    <row r="1336" spans="1:13" x14ac:dyDescent="0.25">
      <c r="A1336">
        <v>1335</v>
      </c>
      <c r="B1336" t="s">
        <v>15</v>
      </c>
      <c r="C1336">
        <v>48989.7</v>
      </c>
      <c r="D1336" t="s">
        <v>10</v>
      </c>
      <c r="E1336" t="s">
        <v>16</v>
      </c>
      <c r="F1336" t="s">
        <v>12</v>
      </c>
      <c r="G1336" t="s">
        <v>13</v>
      </c>
      <c r="H1336" t="s">
        <v>13</v>
      </c>
      <c r="I1336">
        <v>21</v>
      </c>
      <c r="J1336">
        <f t="shared" si="82"/>
        <v>-0.75036100849076892</v>
      </c>
      <c r="K1336">
        <f t="shared" si="83"/>
        <v>-1.4754721148345964</v>
      </c>
      <c r="L1336" t="str">
        <f t="shared" si="84"/>
        <v>NO</v>
      </c>
      <c r="M1336" t="str">
        <f t="shared" si="85"/>
        <v>NO</v>
      </c>
    </row>
    <row r="1337" spans="1:13" x14ac:dyDescent="0.25">
      <c r="A1337">
        <v>1336</v>
      </c>
      <c r="B1337" t="s">
        <v>9</v>
      </c>
      <c r="C1337">
        <v>977750</v>
      </c>
      <c r="D1337" t="s">
        <v>10</v>
      </c>
      <c r="E1337" t="s">
        <v>16</v>
      </c>
      <c r="F1337" t="s">
        <v>12</v>
      </c>
      <c r="G1337" t="s">
        <v>13</v>
      </c>
      <c r="H1337" t="s">
        <v>13</v>
      </c>
      <c r="I1337">
        <v>31</v>
      </c>
      <c r="J1337">
        <f t="shared" si="82"/>
        <v>0.39483939931901141</v>
      </c>
      <c r="K1337">
        <f t="shared" si="83"/>
        <v>-0.7697188140632214</v>
      </c>
      <c r="L1337" t="str">
        <f t="shared" si="84"/>
        <v>NO</v>
      </c>
      <c r="M1337" t="str">
        <f t="shared" si="85"/>
        <v>NO</v>
      </c>
    </row>
    <row r="1338" spans="1:13" x14ac:dyDescent="0.25">
      <c r="A1338">
        <v>1337</v>
      </c>
      <c r="B1338" t="s">
        <v>9</v>
      </c>
      <c r="C1338">
        <v>305000</v>
      </c>
      <c r="D1338" t="s">
        <v>10</v>
      </c>
      <c r="E1338" t="s">
        <v>16</v>
      </c>
      <c r="F1338" t="s">
        <v>12</v>
      </c>
      <c r="G1338" t="s">
        <v>12</v>
      </c>
      <c r="H1338" t="s">
        <v>13</v>
      </c>
      <c r="I1338">
        <v>37</v>
      </c>
      <c r="J1338">
        <f t="shared" si="82"/>
        <v>-0.43468956994682573</v>
      </c>
      <c r="K1338">
        <f t="shared" si="83"/>
        <v>-0.3462668336003964</v>
      </c>
      <c r="L1338" t="str">
        <f t="shared" si="84"/>
        <v>NO</v>
      </c>
      <c r="M1338" t="str">
        <f t="shared" si="85"/>
        <v>NO</v>
      </c>
    </row>
    <row r="1339" spans="1:13" x14ac:dyDescent="0.25">
      <c r="A1339">
        <v>1338</v>
      </c>
      <c r="B1339" t="s">
        <v>15</v>
      </c>
      <c r="C1339">
        <v>297046</v>
      </c>
      <c r="D1339" t="s">
        <v>17</v>
      </c>
      <c r="E1339" t="s">
        <v>16</v>
      </c>
      <c r="F1339" t="s">
        <v>12</v>
      </c>
      <c r="G1339" t="s">
        <v>13</v>
      </c>
      <c r="H1339" t="s">
        <v>13</v>
      </c>
      <c r="I1339">
        <v>31</v>
      </c>
      <c r="J1339">
        <f t="shared" si="82"/>
        <v>-0.44449718558642509</v>
      </c>
      <c r="K1339">
        <f t="shared" si="83"/>
        <v>-0.7697188140632214</v>
      </c>
      <c r="L1339" t="str">
        <f t="shared" si="84"/>
        <v>NO</v>
      </c>
      <c r="M1339" t="str">
        <f t="shared" si="85"/>
        <v>NO</v>
      </c>
    </row>
    <row r="1340" spans="1:13" x14ac:dyDescent="0.25">
      <c r="A1340">
        <v>1339</v>
      </c>
      <c r="B1340" t="s">
        <v>9</v>
      </c>
      <c r="C1340">
        <v>65249.56</v>
      </c>
      <c r="D1340" t="s">
        <v>10</v>
      </c>
      <c r="E1340" t="s">
        <v>16</v>
      </c>
      <c r="F1340" t="s">
        <v>12</v>
      </c>
      <c r="G1340" t="s">
        <v>12</v>
      </c>
      <c r="H1340" t="s">
        <v>13</v>
      </c>
      <c r="I1340">
        <v>26</v>
      </c>
      <c r="J1340">
        <f t="shared" si="82"/>
        <v>-0.73031191907240123</v>
      </c>
      <c r="K1340">
        <f t="shared" si="83"/>
        <v>-1.1225954644489089</v>
      </c>
      <c r="L1340" t="str">
        <f t="shared" si="84"/>
        <v>NO</v>
      </c>
      <c r="M1340" t="str">
        <f t="shared" si="85"/>
        <v>NO</v>
      </c>
    </row>
    <row r="1341" spans="1:13" x14ac:dyDescent="0.25">
      <c r="A1341">
        <v>1340</v>
      </c>
      <c r="B1341" t="s">
        <v>15</v>
      </c>
      <c r="C1341">
        <v>659264</v>
      </c>
      <c r="D1341" t="s">
        <v>10</v>
      </c>
      <c r="E1341" t="s">
        <v>11</v>
      </c>
      <c r="F1341" t="s">
        <v>12</v>
      </c>
      <c r="G1341" t="s">
        <v>13</v>
      </c>
      <c r="H1341" t="s">
        <v>13</v>
      </c>
      <c r="I1341">
        <v>40</v>
      </c>
      <c r="J1341">
        <f t="shared" si="82"/>
        <v>2.1328020605953478E-3</v>
      </c>
      <c r="K1341">
        <f t="shared" si="83"/>
        <v>-0.13454084336898386</v>
      </c>
      <c r="L1341" t="str">
        <f t="shared" si="84"/>
        <v>NO</v>
      </c>
      <c r="M1341" t="str">
        <f t="shared" si="85"/>
        <v>NO</v>
      </c>
    </row>
    <row r="1342" spans="1:13" x14ac:dyDescent="0.25">
      <c r="A1342">
        <v>1341</v>
      </c>
      <c r="B1342" t="s">
        <v>15</v>
      </c>
      <c r="C1342">
        <v>896802.93</v>
      </c>
      <c r="D1342" t="s">
        <v>10</v>
      </c>
      <c r="E1342" t="s">
        <v>11</v>
      </c>
      <c r="F1342" t="s">
        <v>12</v>
      </c>
      <c r="G1342" t="s">
        <v>13</v>
      </c>
      <c r="H1342" t="s">
        <v>13</v>
      </c>
      <c r="I1342">
        <v>38</v>
      </c>
      <c r="J1342">
        <f t="shared" si="82"/>
        <v>0.29502826659186238</v>
      </c>
      <c r="K1342">
        <f t="shared" si="83"/>
        <v>-0.27569150352325889</v>
      </c>
      <c r="L1342" t="str">
        <f t="shared" si="84"/>
        <v>NO</v>
      </c>
      <c r="M1342" t="str">
        <f t="shared" si="85"/>
        <v>NO</v>
      </c>
    </row>
    <row r="1343" spans="1:13" x14ac:dyDescent="0.25">
      <c r="A1343">
        <v>1342</v>
      </c>
      <c r="B1343" t="s">
        <v>9</v>
      </c>
      <c r="C1343">
        <v>319572</v>
      </c>
      <c r="D1343" t="s">
        <v>10</v>
      </c>
      <c r="E1343" t="s">
        <v>16</v>
      </c>
      <c r="F1343" t="s">
        <v>12</v>
      </c>
      <c r="G1343" t="s">
        <v>13</v>
      </c>
      <c r="H1343" t="s">
        <v>12</v>
      </c>
      <c r="I1343">
        <v>38</v>
      </c>
      <c r="J1343">
        <f t="shared" si="82"/>
        <v>-0.41672168270767035</v>
      </c>
      <c r="K1343">
        <f t="shared" si="83"/>
        <v>-0.27569150352325889</v>
      </c>
      <c r="L1343" t="str">
        <f t="shared" si="84"/>
        <v>NO</v>
      </c>
      <c r="M1343" t="str">
        <f t="shared" si="85"/>
        <v>NO</v>
      </c>
    </row>
    <row r="1344" spans="1:13" x14ac:dyDescent="0.25">
      <c r="A1344">
        <v>1343</v>
      </c>
      <c r="B1344" t="s">
        <v>9</v>
      </c>
      <c r="C1344">
        <v>629292.61</v>
      </c>
      <c r="D1344" t="s">
        <v>10</v>
      </c>
      <c r="E1344" t="s">
        <v>16</v>
      </c>
      <c r="F1344" t="s">
        <v>12</v>
      </c>
      <c r="G1344" t="s">
        <v>13</v>
      </c>
      <c r="H1344" t="s">
        <v>13</v>
      </c>
      <c r="I1344">
        <v>42</v>
      </c>
      <c r="J1344">
        <f t="shared" si="82"/>
        <v>-3.4823178993532385E-2</v>
      </c>
      <c r="K1344">
        <f t="shared" si="83"/>
        <v>6.6098167852911317E-3</v>
      </c>
      <c r="L1344" t="str">
        <f t="shared" si="84"/>
        <v>NO</v>
      </c>
      <c r="M1344" t="str">
        <f t="shared" si="85"/>
        <v>NO</v>
      </c>
    </row>
    <row r="1345" spans="1:13" x14ac:dyDescent="0.25">
      <c r="A1345">
        <v>1344</v>
      </c>
      <c r="B1345" t="s">
        <v>15</v>
      </c>
      <c r="C1345">
        <v>1408126</v>
      </c>
      <c r="D1345" t="s">
        <v>10</v>
      </c>
      <c r="E1345" t="s">
        <v>11</v>
      </c>
      <c r="F1345" t="s">
        <v>12</v>
      </c>
      <c r="G1345" t="s">
        <v>13</v>
      </c>
      <c r="H1345" t="s">
        <v>13</v>
      </c>
      <c r="I1345">
        <v>37</v>
      </c>
      <c r="J1345">
        <f t="shared" si="82"/>
        <v>0.92551105993105742</v>
      </c>
      <c r="K1345">
        <f t="shared" si="83"/>
        <v>-0.3462668336003964</v>
      </c>
      <c r="L1345" t="str">
        <f t="shared" si="84"/>
        <v>NO</v>
      </c>
      <c r="M1345" t="str">
        <f t="shared" si="85"/>
        <v>NO</v>
      </c>
    </row>
    <row r="1346" spans="1:13" x14ac:dyDescent="0.25">
      <c r="A1346">
        <v>1345</v>
      </c>
      <c r="B1346" t="s">
        <v>9</v>
      </c>
      <c r="C1346">
        <v>1575682</v>
      </c>
      <c r="D1346" t="s">
        <v>10</v>
      </c>
      <c r="E1346" t="s">
        <v>11</v>
      </c>
      <c r="F1346" t="s">
        <v>12</v>
      </c>
      <c r="G1346" t="s">
        <v>13</v>
      </c>
      <c r="H1346" t="s">
        <v>13</v>
      </c>
      <c r="I1346">
        <v>38</v>
      </c>
      <c r="J1346">
        <f t="shared" ref="J1346:J1409" si="86">(C1346-$Q$13)/$Q$14</f>
        <v>1.132114636258529</v>
      </c>
      <c r="K1346">
        <f t="shared" si="83"/>
        <v>-0.27569150352325889</v>
      </c>
      <c r="L1346" t="str">
        <f t="shared" si="84"/>
        <v>NO</v>
      </c>
      <c r="M1346" t="str">
        <f t="shared" si="85"/>
        <v>NO</v>
      </c>
    </row>
    <row r="1347" spans="1:13" x14ac:dyDescent="0.25">
      <c r="A1347">
        <v>1346</v>
      </c>
      <c r="B1347" t="s">
        <v>15</v>
      </c>
      <c r="C1347">
        <v>268333.33</v>
      </c>
      <c r="D1347" t="s">
        <v>10</v>
      </c>
      <c r="E1347" t="s">
        <v>16</v>
      </c>
      <c r="F1347" t="s">
        <v>12</v>
      </c>
      <c r="G1347" t="s">
        <v>13</v>
      </c>
      <c r="H1347" t="s">
        <v>13</v>
      </c>
      <c r="I1347">
        <v>29</v>
      </c>
      <c r="J1347">
        <f t="shared" si="86"/>
        <v>-0.47990111208210717</v>
      </c>
      <c r="K1347">
        <f t="shared" ref="K1347:K1410" si="87">(I1347-$R$13)/$R$14</f>
        <v>-0.91086947421749642</v>
      </c>
      <c r="L1347" t="str">
        <f t="shared" ref="L1347:L1410" si="88">IF(ABS(J1347)&gt; 1.96, "SI", "NO")</f>
        <v>NO</v>
      </c>
      <c r="M1347" t="str">
        <f t="shared" ref="M1347:M1410" si="89">IF(ABS(K1347)&gt; 1.96, "SI", "NO")</f>
        <v>NO</v>
      </c>
    </row>
    <row r="1348" spans="1:13" x14ac:dyDescent="0.25">
      <c r="A1348">
        <v>1347</v>
      </c>
      <c r="B1348" t="s">
        <v>15</v>
      </c>
      <c r="C1348">
        <v>308000</v>
      </c>
      <c r="D1348" t="s">
        <v>10</v>
      </c>
      <c r="E1348" t="s">
        <v>16</v>
      </c>
      <c r="F1348" t="s">
        <v>12</v>
      </c>
      <c r="G1348" t="s">
        <v>13</v>
      </c>
      <c r="H1348" t="s">
        <v>13</v>
      </c>
      <c r="I1348">
        <v>57</v>
      </c>
      <c r="J1348">
        <f t="shared" si="86"/>
        <v>-0.43099044410840504</v>
      </c>
      <c r="K1348">
        <f t="shared" si="87"/>
        <v>1.0652397679423538</v>
      </c>
      <c r="L1348" t="str">
        <f t="shared" si="88"/>
        <v>NO</v>
      </c>
      <c r="M1348" t="str">
        <f t="shared" si="89"/>
        <v>NO</v>
      </c>
    </row>
    <row r="1349" spans="1:13" x14ac:dyDescent="0.25">
      <c r="A1349">
        <v>1348</v>
      </c>
      <c r="B1349" t="s">
        <v>9</v>
      </c>
      <c r="C1349">
        <v>350000</v>
      </c>
      <c r="D1349" t="s">
        <v>10</v>
      </c>
      <c r="E1349" t="s">
        <v>16</v>
      </c>
      <c r="F1349" t="s">
        <v>12</v>
      </c>
      <c r="G1349" t="s">
        <v>13</v>
      </c>
      <c r="H1349" t="s">
        <v>12</v>
      </c>
      <c r="I1349">
        <v>31</v>
      </c>
      <c r="J1349">
        <f t="shared" si="86"/>
        <v>-0.37920268237051552</v>
      </c>
      <c r="K1349">
        <f t="shared" si="87"/>
        <v>-0.7697188140632214</v>
      </c>
      <c r="L1349" t="str">
        <f t="shared" si="88"/>
        <v>NO</v>
      </c>
      <c r="M1349" t="str">
        <f t="shared" si="89"/>
        <v>NO</v>
      </c>
    </row>
    <row r="1350" spans="1:13" x14ac:dyDescent="0.25">
      <c r="A1350">
        <v>1349</v>
      </c>
      <c r="B1350" t="s">
        <v>15</v>
      </c>
      <c r="C1350">
        <v>590706.5</v>
      </c>
      <c r="D1350" t="s">
        <v>10</v>
      </c>
      <c r="E1350" t="s">
        <v>11</v>
      </c>
      <c r="F1350" t="s">
        <v>12</v>
      </c>
      <c r="G1350" t="s">
        <v>13</v>
      </c>
      <c r="H1350" t="s">
        <v>13</v>
      </c>
      <c r="I1350">
        <v>32</v>
      </c>
      <c r="J1350">
        <f t="shared" si="86"/>
        <v>-8.2401471161913209E-2</v>
      </c>
      <c r="K1350">
        <f t="shared" si="87"/>
        <v>-0.69914348398608395</v>
      </c>
      <c r="L1350" t="str">
        <f t="shared" si="88"/>
        <v>NO</v>
      </c>
      <c r="M1350" t="str">
        <f t="shared" si="89"/>
        <v>NO</v>
      </c>
    </row>
    <row r="1351" spans="1:13" x14ac:dyDescent="0.25">
      <c r="A1351">
        <v>1350</v>
      </c>
      <c r="B1351" t="s">
        <v>15</v>
      </c>
      <c r="C1351">
        <v>759928</v>
      </c>
      <c r="D1351" t="s">
        <v>14</v>
      </c>
      <c r="E1351" t="s">
        <v>11</v>
      </c>
      <c r="F1351" t="s">
        <v>12</v>
      </c>
      <c r="G1351" t="s">
        <v>13</v>
      </c>
      <c r="H1351" t="s">
        <v>13</v>
      </c>
      <c r="I1351">
        <v>78</v>
      </c>
      <c r="J1351">
        <f t="shared" si="86"/>
        <v>0.12625573652685507</v>
      </c>
      <c r="K1351">
        <f t="shared" si="87"/>
        <v>2.5473216995622412</v>
      </c>
      <c r="L1351" t="str">
        <f t="shared" si="88"/>
        <v>NO</v>
      </c>
      <c r="M1351" t="str">
        <f t="shared" si="89"/>
        <v>SI</v>
      </c>
    </row>
    <row r="1352" spans="1:13" x14ac:dyDescent="0.25">
      <c r="A1352">
        <v>1351</v>
      </c>
      <c r="B1352" t="s">
        <v>9</v>
      </c>
      <c r="C1352">
        <v>182669.09</v>
      </c>
      <c r="D1352" t="s">
        <v>10</v>
      </c>
      <c r="E1352" t="s">
        <v>11</v>
      </c>
      <c r="F1352" t="s">
        <v>12</v>
      </c>
      <c r="G1352" t="s">
        <v>13</v>
      </c>
      <c r="H1352" t="s">
        <v>13</v>
      </c>
      <c r="I1352">
        <v>37</v>
      </c>
      <c r="J1352">
        <f t="shared" si="86"/>
        <v>-0.5855287132863306</v>
      </c>
      <c r="K1352">
        <f t="shared" si="87"/>
        <v>-0.3462668336003964</v>
      </c>
      <c r="L1352" t="str">
        <f t="shared" si="88"/>
        <v>NO</v>
      </c>
      <c r="M1352" t="str">
        <f t="shared" si="89"/>
        <v>NO</v>
      </c>
    </row>
    <row r="1353" spans="1:13" x14ac:dyDescent="0.25">
      <c r="A1353">
        <v>1352</v>
      </c>
      <c r="B1353" t="s">
        <v>9</v>
      </c>
      <c r="C1353">
        <v>1954127</v>
      </c>
      <c r="D1353" t="s">
        <v>10</v>
      </c>
      <c r="E1353" t="s">
        <v>11</v>
      </c>
      <c r="F1353" t="s">
        <v>12</v>
      </c>
      <c r="G1353" t="s">
        <v>13</v>
      </c>
      <c r="H1353" t="s">
        <v>13</v>
      </c>
      <c r="I1353">
        <v>63</v>
      </c>
      <c r="J1353">
        <f t="shared" si="86"/>
        <v>1.5987531955655669</v>
      </c>
      <c r="K1353">
        <f t="shared" si="87"/>
        <v>1.4886917484051787</v>
      </c>
      <c r="L1353" t="str">
        <f t="shared" si="88"/>
        <v>NO</v>
      </c>
      <c r="M1353" t="str">
        <f t="shared" si="89"/>
        <v>NO</v>
      </c>
    </row>
    <row r="1354" spans="1:13" x14ac:dyDescent="0.25">
      <c r="A1354">
        <v>1353</v>
      </c>
      <c r="B1354" t="s">
        <v>15</v>
      </c>
      <c r="C1354">
        <v>727896.34</v>
      </c>
      <c r="D1354" t="s">
        <v>10</v>
      </c>
      <c r="E1354" t="s">
        <v>11</v>
      </c>
      <c r="F1354" t="s">
        <v>12</v>
      </c>
      <c r="G1354" t="s">
        <v>13</v>
      </c>
      <c r="H1354" t="s">
        <v>13</v>
      </c>
      <c r="I1354">
        <v>28</v>
      </c>
      <c r="J1354">
        <f t="shared" si="86"/>
        <v>8.6759356142353E-2</v>
      </c>
      <c r="K1354">
        <f t="shared" si="87"/>
        <v>-0.98144480429463388</v>
      </c>
      <c r="L1354" t="str">
        <f t="shared" si="88"/>
        <v>NO</v>
      </c>
      <c r="M1354" t="str">
        <f t="shared" si="89"/>
        <v>NO</v>
      </c>
    </row>
    <row r="1355" spans="1:13" x14ac:dyDescent="0.25">
      <c r="A1355">
        <v>1354</v>
      </c>
      <c r="B1355" t="s">
        <v>9</v>
      </c>
      <c r="C1355">
        <v>300018</v>
      </c>
      <c r="D1355" t="s">
        <v>18</v>
      </c>
      <c r="E1355" t="s">
        <v>16</v>
      </c>
      <c r="F1355" t="s">
        <v>12</v>
      </c>
      <c r="G1355" t="s">
        <v>13</v>
      </c>
      <c r="H1355" t="s">
        <v>12</v>
      </c>
      <c r="I1355">
        <v>53</v>
      </c>
      <c r="J1355">
        <f t="shared" si="86"/>
        <v>-0.44083258492249633</v>
      </c>
      <c r="K1355">
        <f t="shared" si="87"/>
        <v>0.78293844763380371</v>
      </c>
      <c r="L1355" t="str">
        <f t="shared" si="88"/>
        <v>NO</v>
      </c>
      <c r="M1355" t="str">
        <f t="shared" si="89"/>
        <v>NO</v>
      </c>
    </row>
    <row r="1356" spans="1:13" x14ac:dyDescent="0.25">
      <c r="A1356">
        <v>1355</v>
      </c>
      <c r="B1356" t="s">
        <v>9</v>
      </c>
      <c r="C1356">
        <v>428100</v>
      </c>
      <c r="D1356" t="s">
        <v>10</v>
      </c>
      <c r="E1356" t="s">
        <v>11</v>
      </c>
      <c r="F1356" t="s">
        <v>12</v>
      </c>
      <c r="G1356" t="s">
        <v>13</v>
      </c>
      <c r="H1356" t="s">
        <v>13</v>
      </c>
      <c r="I1356">
        <v>22</v>
      </c>
      <c r="J1356">
        <f t="shared" si="86"/>
        <v>-0.28290210637696389</v>
      </c>
      <c r="K1356">
        <f t="shared" si="87"/>
        <v>-1.4048967847574589</v>
      </c>
      <c r="L1356" t="str">
        <f t="shared" si="88"/>
        <v>NO</v>
      </c>
      <c r="M1356" t="str">
        <f t="shared" si="89"/>
        <v>NO</v>
      </c>
    </row>
    <row r="1357" spans="1:13" x14ac:dyDescent="0.25">
      <c r="A1357">
        <v>1356</v>
      </c>
      <c r="B1357" t="s">
        <v>15</v>
      </c>
      <c r="C1357">
        <v>359544.27</v>
      </c>
      <c r="D1357" t="s">
        <v>20</v>
      </c>
      <c r="E1357" t="s">
        <v>16</v>
      </c>
      <c r="F1357" t="s">
        <v>12</v>
      </c>
      <c r="G1357" t="s">
        <v>12</v>
      </c>
      <c r="H1357" t="s">
        <v>13</v>
      </c>
      <c r="I1357">
        <v>35</v>
      </c>
      <c r="J1357">
        <f t="shared" si="86"/>
        <v>-0.36743419711522773</v>
      </c>
      <c r="K1357">
        <f t="shared" si="87"/>
        <v>-0.48741749375467142</v>
      </c>
      <c r="L1357" t="str">
        <f t="shared" si="88"/>
        <v>NO</v>
      </c>
      <c r="M1357" t="str">
        <f t="shared" si="89"/>
        <v>NO</v>
      </c>
    </row>
    <row r="1358" spans="1:13" x14ac:dyDescent="0.25">
      <c r="A1358">
        <v>1357</v>
      </c>
      <c r="B1358" t="s">
        <v>15</v>
      </c>
      <c r="C1358">
        <v>297046</v>
      </c>
      <c r="D1358" t="s">
        <v>17</v>
      </c>
      <c r="E1358" t="s">
        <v>16</v>
      </c>
      <c r="F1358" t="s">
        <v>12</v>
      </c>
      <c r="G1358" t="s">
        <v>13</v>
      </c>
      <c r="H1358" t="s">
        <v>13</v>
      </c>
      <c r="I1358">
        <v>40</v>
      </c>
      <c r="J1358">
        <f t="shared" si="86"/>
        <v>-0.44449718558642509</v>
      </c>
      <c r="K1358">
        <f t="shared" si="87"/>
        <v>-0.13454084336898386</v>
      </c>
      <c r="L1358" t="str">
        <f t="shared" si="88"/>
        <v>NO</v>
      </c>
      <c r="M1358" t="str">
        <f t="shared" si="89"/>
        <v>NO</v>
      </c>
    </row>
    <row r="1359" spans="1:13" x14ac:dyDescent="0.25">
      <c r="A1359">
        <v>1358</v>
      </c>
      <c r="B1359" t="s">
        <v>9</v>
      </c>
      <c r="C1359">
        <v>589282.56000000006</v>
      </c>
      <c r="D1359" t="s">
        <v>10</v>
      </c>
      <c r="E1359" t="s">
        <v>11</v>
      </c>
      <c r="F1359" t="s">
        <v>12</v>
      </c>
      <c r="G1359" t="s">
        <v>13</v>
      </c>
      <c r="H1359" t="s">
        <v>13</v>
      </c>
      <c r="I1359">
        <v>30</v>
      </c>
      <c r="J1359">
        <f t="shared" si="86"/>
        <v>-8.4157248910700047E-2</v>
      </c>
      <c r="K1359">
        <f t="shared" si="87"/>
        <v>-0.84029414414035897</v>
      </c>
      <c r="L1359" t="str">
        <f t="shared" si="88"/>
        <v>NO</v>
      </c>
      <c r="M1359" t="str">
        <f t="shared" si="89"/>
        <v>NO</v>
      </c>
    </row>
    <row r="1360" spans="1:13" x14ac:dyDescent="0.25">
      <c r="A1360">
        <v>1359</v>
      </c>
      <c r="B1360" t="s">
        <v>9</v>
      </c>
      <c r="C1360">
        <v>129988</v>
      </c>
      <c r="D1360" t="s">
        <v>10</v>
      </c>
      <c r="E1360" t="s">
        <v>11</v>
      </c>
      <c r="F1360" t="s">
        <v>12</v>
      </c>
      <c r="G1360" t="s">
        <v>13</v>
      </c>
      <c r="H1360" t="s">
        <v>12</v>
      </c>
      <c r="I1360">
        <v>32</v>
      </c>
      <c r="J1360">
        <f t="shared" si="86"/>
        <v>-0.650486707024719</v>
      </c>
      <c r="K1360">
        <f t="shared" si="87"/>
        <v>-0.69914348398608395</v>
      </c>
      <c r="L1360" t="str">
        <f t="shared" si="88"/>
        <v>NO</v>
      </c>
      <c r="M1360" t="str">
        <f t="shared" si="89"/>
        <v>NO</v>
      </c>
    </row>
    <row r="1361" spans="1:13" x14ac:dyDescent="0.25">
      <c r="A1361">
        <v>1360</v>
      </c>
      <c r="B1361" t="s">
        <v>9</v>
      </c>
      <c r="C1361">
        <v>417954.15</v>
      </c>
      <c r="D1361" t="s">
        <v>10</v>
      </c>
      <c r="E1361" t="s">
        <v>16</v>
      </c>
      <c r="F1361" t="s">
        <v>12</v>
      </c>
      <c r="G1361" t="s">
        <v>13</v>
      </c>
      <c r="H1361" t="s">
        <v>12</v>
      </c>
      <c r="I1361">
        <v>31</v>
      </c>
      <c r="J1361">
        <f t="shared" si="86"/>
        <v>-0.29541236500621065</v>
      </c>
      <c r="K1361">
        <f t="shared" si="87"/>
        <v>-0.7697188140632214</v>
      </c>
      <c r="L1361" t="str">
        <f t="shared" si="88"/>
        <v>NO</v>
      </c>
      <c r="M1361" t="str">
        <f t="shared" si="89"/>
        <v>NO</v>
      </c>
    </row>
    <row r="1362" spans="1:13" x14ac:dyDescent="0.25">
      <c r="A1362">
        <v>1361</v>
      </c>
      <c r="B1362" t="s">
        <v>9</v>
      </c>
      <c r="C1362">
        <v>807282.52</v>
      </c>
      <c r="D1362" t="s">
        <v>10</v>
      </c>
      <c r="E1362" t="s">
        <v>16</v>
      </c>
      <c r="F1362" t="s">
        <v>12</v>
      </c>
      <c r="G1362" t="s">
        <v>13</v>
      </c>
      <c r="H1362" t="s">
        <v>13</v>
      </c>
      <c r="I1362">
        <v>24</v>
      </c>
      <c r="J1362">
        <f t="shared" si="86"/>
        <v>0.18464584602619136</v>
      </c>
      <c r="K1362">
        <f t="shared" si="87"/>
        <v>-1.263746124603184</v>
      </c>
      <c r="L1362" t="str">
        <f t="shared" si="88"/>
        <v>NO</v>
      </c>
      <c r="M1362" t="str">
        <f t="shared" si="89"/>
        <v>NO</v>
      </c>
    </row>
    <row r="1363" spans="1:13" x14ac:dyDescent="0.25">
      <c r="A1363">
        <v>1362</v>
      </c>
      <c r="B1363" t="s">
        <v>15</v>
      </c>
      <c r="C1363">
        <v>801760</v>
      </c>
      <c r="D1363" t="s">
        <v>10</v>
      </c>
      <c r="E1363" t="s">
        <v>16</v>
      </c>
      <c r="F1363" t="s">
        <v>12</v>
      </c>
      <c r="G1363" t="s">
        <v>13</v>
      </c>
      <c r="H1363" t="s">
        <v>12</v>
      </c>
      <c r="I1363">
        <v>45</v>
      </c>
      <c r="J1363">
        <f t="shared" si="86"/>
        <v>0.17783634721779301</v>
      </c>
      <c r="K1363">
        <f t="shared" si="87"/>
        <v>0.21833580701670366</v>
      </c>
      <c r="L1363" t="str">
        <f t="shared" si="88"/>
        <v>NO</v>
      </c>
      <c r="M1363" t="str">
        <f t="shared" si="89"/>
        <v>NO</v>
      </c>
    </row>
    <row r="1364" spans="1:13" x14ac:dyDescent="0.25">
      <c r="A1364">
        <v>1363</v>
      </c>
      <c r="B1364" t="s">
        <v>9</v>
      </c>
      <c r="C1364">
        <v>145670.5</v>
      </c>
      <c r="D1364" t="s">
        <v>10</v>
      </c>
      <c r="E1364" t="s">
        <v>16</v>
      </c>
      <c r="F1364" t="s">
        <v>12</v>
      </c>
      <c r="G1364" t="s">
        <v>13</v>
      </c>
      <c r="H1364" t="s">
        <v>13</v>
      </c>
      <c r="I1364">
        <v>51</v>
      </c>
      <c r="J1364">
        <f t="shared" si="86"/>
        <v>-0.63114952670437485</v>
      </c>
      <c r="K1364">
        <f t="shared" si="87"/>
        <v>0.64178778747952869</v>
      </c>
      <c r="L1364" t="str">
        <f t="shared" si="88"/>
        <v>NO</v>
      </c>
      <c r="M1364" t="str">
        <f t="shared" si="89"/>
        <v>NO</v>
      </c>
    </row>
    <row r="1365" spans="1:13" x14ac:dyDescent="0.25">
      <c r="A1365">
        <v>1364</v>
      </c>
      <c r="B1365" t="s">
        <v>15</v>
      </c>
      <c r="C1365">
        <v>337920</v>
      </c>
      <c r="D1365" t="s">
        <v>10</v>
      </c>
      <c r="E1365" t="s">
        <v>16</v>
      </c>
      <c r="F1365" t="s">
        <v>12</v>
      </c>
      <c r="G1365" t="s">
        <v>13</v>
      </c>
      <c r="H1365" t="s">
        <v>12</v>
      </c>
      <c r="I1365">
        <v>27</v>
      </c>
      <c r="J1365">
        <f t="shared" si="86"/>
        <v>-0.39409782907988949</v>
      </c>
      <c r="K1365">
        <f t="shared" si="87"/>
        <v>-1.0520201343717714</v>
      </c>
      <c r="L1365" t="str">
        <f t="shared" si="88"/>
        <v>NO</v>
      </c>
      <c r="M1365" t="str">
        <f t="shared" si="89"/>
        <v>NO</v>
      </c>
    </row>
    <row r="1366" spans="1:13" x14ac:dyDescent="0.25">
      <c r="A1366">
        <v>1365</v>
      </c>
      <c r="B1366" t="s">
        <v>15</v>
      </c>
      <c r="C1366">
        <v>387279.29</v>
      </c>
      <c r="D1366" t="s">
        <v>10</v>
      </c>
      <c r="E1366" t="s">
        <v>16</v>
      </c>
      <c r="F1366" t="s">
        <v>12</v>
      </c>
      <c r="G1366" t="s">
        <v>13</v>
      </c>
      <c r="H1366" t="s">
        <v>13</v>
      </c>
      <c r="I1366">
        <v>35</v>
      </c>
      <c r="J1366">
        <f t="shared" si="86"/>
        <v>-0.33323575407818973</v>
      </c>
      <c r="K1366">
        <f t="shared" si="87"/>
        <v>-0.48741749375467142</v>
      </c>
      <c r="L1366" t="str">
        <f t="shared" si="88"/>
        <v>NO</v>
      </c>
      <c r="M1366" t="str">
        <f t="shared" si="89"/>
        <v>NO</v>
      </c>
    </row>
    <row r="1367" spans="1:13" x14ac:dyDescent="0.25">
      <c r="A1367">
        <v>1366</v>
      </c>
      <c r="B1367" t="s">
        <v>9</v>
      </c>
      <c r="C1367">
        <v>351604</v>
      </c>
      <c r="D1367" t="s">
        <v>10</v>
      </c>
      <c r="E1367" t="s">
        <v>16</v>
      </c>
      <c r="F1367" t="s">
        <v>12</v>
      </c>
      <c r="G1367" t="s">
        <v>13</v>
      </c>
      <c r="H1367" t="s">
        <v>13</v>
      </c>
      <c r="I1367">
        <v>22</v>
      </c>
      <c r="J1367">
        <f t="shared" si="86"/>
        <v>-0.37722488308890662</v>
      </c>
      <c r="K1367">
        <f t="shared" si="87"/>
        <v>-1.4048967847574589</v>
      </c>
      <c r="L1367" t="str">
        <f t="shared" si="88"/>
        <v>NO</v>
      </c>
      <c r="M1367" t="str">
        <f t="shared" si="89"/>
        <v>NO</v>
      </c>
    </row>
    <row r="1368" spans="1:13" x14ac:dyDescent="0.25">
      <c r="A1368">
        <v>1367</v>
      </c>
      <c r="B1368" t="s">
        <v>15</v>
      </c>
      <c r="C1368">
        <v>300018</v>
      </c>
      <c r="D1368" t="s">
        <v>17</v>
      </c>
      <c r="E1368" t="s">
        <v>16</v>
      </c>
      <c r="F1368" t="s">
        <v>12</v>
      </c>
      <c r="G1368" t="s">
        <v>12</v>
      </c>
      <c r="H1368" t="s">
        <v>13</v>
      </c>
      <c r="I1368">
        <v>45</v>
      </c>
      <c r="J1368">
        <f t="shared" si="86"/>
        <v>-0.44083258492249633</v>
      </c>
      <c r="K1368">
        <f t="shared" si="87"/>
        <v>0.21833580701670366</v>
      </c>
      <c r="L1368" t="str">
        <f t="shared" si="88"/>
        <v>NO</v>
      </c>
      <c r="M1368" t="str">
        <f t="shared" si="89"/>
        <v>NO</v>
      </c>
    </row>
    <row r="1369" spans="1:13" x14ac:dyDescent="0.25">
      <c r="A1369">
        <v>1368</v>
      </c>
      <c r="B1369" t="s">
        <v>9</v>
      </c>
      <c r="C1369">
        <v>232960</v>
      </c>
      <c r="D1369" t="s">
        <v>10</v>
      </c>
      <c r="E1369" t="s">
        <v>16</v>
      </c>
      <c r="F1369" t="s">
        <v>12</v>
      </c>
      <c r="G1369" t="s">
        <v>13</v>
      </c>
      <c r="H1369" t="s">
        <v>13</v>
      </c>
      <c r="I1369">
        <v>60</v>
      </c>
      <c r="J1369">
        <f t="shared" si="86"/>
        <v>-0.52351791174676765</v>
      </c>
      <c r="K1369">
        <f t="shared" si="87"/>
        <v>1.2769657581737661</v>
      </c>
      <c r="L1369" t="str">
        <f t="shared" si="88"/>
        <v>NO</v>
      </c>
      <c r="M1369" t="str">
        <f t="shared" si="89"/>
        <v>NO</v>
      </c>
    </row>
    <row r="1370" spans="1:13" x14ac:dyDescent="0.25">
      <c r="A1370">
        <v>1369</v>
      </c>
      <c r="B1370" t="s">
        <v>15</v>
      </c>
      <c r="C1370">
        <v>297046</v>
      </c>
      <c r="D1370" t="s">
        <v>17</v>
      </c>
      <c r="E1370" t="s">
        <v>16</v>
      </c>
      <c r="F1370" t="s">
        <v>12</v>
      </c>
      <c r="G1370" t="s">
        <v>13</v>
      </c>
      <c r="H1370" t="s">
        <v>13</v>
      </c>
      <c r="I1370">
        <v>56</v>
      </c>
      <c r="J1370">
        <f t="shared" si="86"/>
        <v>-0.44449718558642509</v>
      </c>
      <c r="K1370">
        <f t="shared" si="87"/>
        <v>0.99466443786521619</v>
      </c>
      <c r="L1370" t="str">
        <f t="shared" si="88"/>
        <v>NO</v>
      </c>
      <c r="M1370" t="str">
        <f t="shared" si="89"/>
        <v>NO</v>
      </c>
    </row>
    <row r="1371" spans="1:13" x14ac:dyDescent="0.25">
      <c r="A1371">
        <v>1370</v>
      </c>
      <c r="B1371" t="s">
        <v>9</v>
      </c>
      <c r="C1371">
        <v>683000</v>
      </c>
      <c r="D1371" t="s">
        <v>10</v>
      </c>
      <c r="E1371" t="s">
        <v>16</v>
      </c>
      <c r="F1371" t="s">
        <v>12</v>
      </c>
      <c r="G1371" t="s">
        <v>13</v>
      </c>
      <c r="H1371" t="s">
        <v>13</v>
      </c>
      <c r="I1371">
        <v>38</v>
      </c>
      <c r="J1371">
        <f t="shared" si="86"/>
        <v>3.1400285694179755E-2</v>
      </c>
      <c r="K1371">
        <f t="shared" si="87"/>
        <v>-0.27569150352325889</v>
      </c>
      <c r="L1371" t="str">
        <f t="shared" si="88"/>
        <v>NO</v>
      </c>
      <c r="M1371" t="str">
        <f t="shared" si="89"/>
        <v>NO</v>
      </c>
    </row>
    <row r="1372" spans="1:13" x14ac:dyDescent="0.25">
      <c r="A1372">
        <v>1371</v>
      </c>
      <c r="B1372" t="s">
        <v>15</v>
      </c>
      <c r="C1372">
        <v>876520</v>
      </c>
      <c r="D1372" t="s">
        <v>10</v>
      </c>
      <c r="E1372" t="s">
        <v>16</v>
      </c>
      <c r="F1372" t="s">
        <v>12</v>
      </c>
      <c r="G1372" t="s">
        <v>13</v>
      </c>
      <c r="H1372" t="s">
        <v>13</v>
      </c>
      <c r="I1372">
        <v>32</v>
      </c>
      <c r="J1372">
        <f t="shared" si="86"/>
        <v>0.27001856311123634</v>
      </c>
      <c r="K1372">
        <f t="shared" si="87"/>
        <v>-0.69914348398608395</v>
      </c>
      <c r="L1372" t="str">
        <f t="shared" si="88"/>
        <v>NO</v>
      </c>
      <c r="M1372" t="str">
        <f t="shared" si="89"/>
        <v>NO</v>
      </c>
    </row>
    <row r="1373" spans="1:13" x14ac:dyDescent="0.25">
      <c r="A1373">
        <v>1372</v>
      </c>
      <c r="B1373" t="s">
        <v>9</v>
      </c>
      <c r="C1373">
        <v>409455</v>
      </c>
      <c r="D1373" t="s">
        <v>10</v>
      </c>
      <c r="E1373" t="s">
        <v>16</v>
      </c>
      <c r="F1373" t="s">
        <v>12</v>
      </c>
      <c r="G1373" t="s">
        <v>13</v>
      </c>
      <c r="H1373" t="s">
        <v>13</v>
      </c>
      <c r="I1373">
        <v>25</v>
      </c>
      <c r="J1373">
        <f t="shared" si="86"/>
        <v>-0.30589217346274838</v>
      </c>
      <c r="K1373">
        <f t="shared" si="87"/>
        <v>-1.1931707945260464</v>
      </c>
      <c r="L1373" t="str">
        <f t="shared" si="88"/>
        <v>NO</v>
      </c>
      <c r="M1373" t="str">
        <f t="shared" si="89"/>
        <v>NO</v>
      </c>
    </row>
    <row r="1374" spans="1:13" x14ac:dyDescent="0.25">
      <c r="A1374">
        <v>1373</v>
      </c>
      <c r="B1374" t="s">
        <v>9</v>
      </c>
      <c r="C1374">
        <v>3654908.92</v>
      </c>
      <c r="D1374" t="s">
        <v>14</v>
      </c>
      <c r="E1374" t="s">
        <v>11</v>
      </c>
      <c r="F1374" t="s">
        <v>12</v>
      </c>
      <c r="G1374" t="s">
        <v>13</v>
      </c>
      <c r="H1374" t="s">
        <v>13</v>
      </c>
      <c r="I1374">
        <v>62</v>
      </c>
      <c r="J1374">
        <f t="shared" si="86"/>
        <v>3.6958886441624772</v>
      </c>
      <c r="K1374">
        <f t="shared" si="87"/>
        <v>1.4181164183280413</v>
      </c>
      <c r="L1374" t="str">
        <f t="shared" si="88"/>
        <v>SI</v>
      </c>
      <c r="M1374" t="str">
        <f t="shared" si="89"/>
        <v>NO</v>
      </c>
    </row>
    <row r="1375" spans="1:13" x14ac:dyDescent="0.25">
      <c r="A1375">
        <v>1374</v>
      </c>
      <c r="B1375" t="s">
        <v>9</v>
      </c>
      <c r="C1375">
        <v>1202466.6200000001</v>
      </c>
      <c r="D1375" t="s">
        <v>10</v>
      </c>
      <c r="E1375" t="s">
        <v>16</v>
      </c>
      <c r="F1375" t="s">
        <v>12</v>
      </c>
      <c r="G1375" t="s">
        <v>13</v>
      </c>
      <c r="H1375" t="s">
        <v>13</v>
      </c>
      <c r="I1375">
        <v>39</v>
      </c>
      <c r="J1375">
        <f t="shared" si="86"/>
        <v>0.67192441777386525</v>
      </c>
      <c r="K1375">
        <f t="shared" si="87"/>
        <v>-0.20511617344612137</v>
      </c>
      <c r="L1375" t="str">
        <f t="shared" si="88"/>
        <v>NO</v>
      </c>
      <c r="M1375" t="str">
        <f t="shared" si="89"/>
        <v>NO</v>
      </c>
    </row>
    <row r="1376" spans="1:13" x14ac:dyDescent="0.25">
      <c r="A1376">
        <v>1375</v>
      </c>
      <c r="B1376" t="s">
        <v>15</v>
      </c>
      <c r="C1376">
        <v>297082.46999999997</v>
      </c>
      <c r="D1376" t="s">
        <v>10</v>
      </c>
      <c r="E1376" t="s">
        <v>11</v>
      </c>
      <c r="F1376" t="s">
        <v>12</v>
      </c>
      <c r="G1376" t="s">
        <v>13</v>
      </c>
      <c r="H1376" t="s">
        <v>13</v>
      </c>
      <c r="I1376">
        <v>41</v>
      </c>
      <c r="J1376">
        <f t="shared" si="86"/>
        <v>-0.4444522165466494</v>
      </c>
      <c r="K1376">
        <f t="shared" si="87"/>
        <v>-6.3965513291846368E-2</v>
      </c>
      <c r="L1376" t="str">
        <f t="shared" si="88"/>
        <v>NO</v>
      </c>
      <c r="M1376" t="str">
        <f t="shared" si="89"/>
        <v>NO</v>
      </c>
    </row>
    <row r="1377" spans="1:13" x14ac:dyDescent="0.25">
      <c r="A1377">
        <v>1376</v>
      </c>
      <c r="B1377" t="s">
        <v>9</v>
      </c>
      <c r="C1377">
        <v>350000</v>
      </c>
      <c r="D1377" t="s">
        <v>10</v>
      </c>
      <c r="E1377" t="s">
        <v>16</v>
      </c>
      <c r="F1377" t="s">
        <v>12</v>
      </c>
      <c r="G1377" t="s">
        <v>13</v>
      </c>
      <c r="H1377" t="s">
        <v>13</v>
      </c>
      <c r="I1377">
        <v>53</v>
      </c>
      <c r="J1377">
        <f t="shared" si="86"/>
        <v>-0.37920268237051552</v>
      </c>
      <c r="K1377">
        <f t="shared" si="87"/>
        <v>0.78293844763380371</v>
      </c>
      <c r="L1377" t="str">
        <f t="shared" si="88"/>
        <v>NO</v>
      </c>
      <c r="M1377" t="str">
        <f t="shared" si="89"/>
        <v>NO</v>
      </c>
    </row>
    <row r="1378" spans="1:13" x14ac:dyDescent="0.25">
      <c r="A1378">
        <v>1377</v>
      </c>
      <c r="B1378" t="s">
        <v>15</v>
      </c>
      <c r="C1378">
        <v>243000</v>
      </c>
      <c r="D1378" t="s">
        <v>10</v>
      </c>
      <c r="E1378" t="s">
        <v>16</v>
      </c>
      <c r="F1378" t="s">
        <v>12</v>
      </c>
      <c r="G1378" t="s">
        <v>13</v>
      </c>
      <c r="H1378" t="s">
        <v>13</v>
      </c>
      <c r="I1378">
        <v>46</v>
      </c>
      <c r="J1378">
        <f t="shared" si="86"/>
        <v>-0.51113817060751976</v>
      </c>
      <c r="K1378">
        <f t="shared" si="87"/>
        <v>0.28891113709384114</v>
      </c>
      <c r="L1378" t="str">
        <f t="shared" si="88"/>
        <v>NO</v>
      </c>
      <c r="M1378" t="str">
        <f t="shared" si="89"/>
        <v>NO</v>
      </c>
    </row>
    <row r="1379" spans="1:13" x14ac:dyDescent="0.25">
      <c r="A1379">
        <v>1378</v>
      </c>
      <c r="B1379" t="s">
        <v>15</v>
      </c>
      <c r="C1379">
        <v>210000</v>
      </c>
      <c r="D1379" t="s">
        <v>10</v>
      </c>
      <c r="E1379" t="s">
        <v>16</v>
      </c>
      <c r="F1379" t="s">
        <v>12</v>
      </c>
      <c r="G1379" t="s">
        <v>12</v>
      </c>
      <c r="H1379" t="s">
        <v>13</v>
      </c>
      <c r="I1379">
        <v>38</v>
      </c>
      <c r="J1379">
        <f t="shared" si="86"/>
        <v>-0.55182855483014726</v>
      </c>
      <c r="K1379">
        <f t="shared" si="87"/>
        <v>-0.27569150352325889</v>
      </c>
      <c r="L1379" t="str">
        <f t="shared" si="88"/>
        <v>NO</v>
      </c>
      <c r="M1379" t="str">
        <f t="shared" si="89"/>
        <v>NO</v>
      </c>
    </row>
    <row r="1380" spans="1:13" x14ac:dyDescent="0.25">
      <c r="A1380">
        <v>1379</v>
      </c>
      <c r="B1380" t="s">
        <v>15</v>
      </c>
      <c r="C1380">
        <v>1154739.48</v>
      </c>
      <c r="D1380" t="s">
        <v>10</v>
      </c>
      <c r="E1380" t="s">
        <v>11</v>
      </c>
      <c r="F1380" t="s">
        <v>12</v>
      </c>
      <c r="G1380" t="s">
        <v>13</v>
      </c>
      <c r="H1380" t="s">
        <v>13</v>
      </c>
      <c r="I1380">
        <v>30</v>
      </c>
      <c r="J1380">
        <f t="shared" si="86"/>
        <v>0.61307485218455804</v>
      </c>
      <c r="K1380">
        <f t="shared" si="87"/>
        <v>-0.84029414414035897</v>
      </c>
      <c r="L1380" t="str">
        <f t="shared" si="88"/>
        <v>NO</v>
      </c>
      <c r="M1380" t="str">
        <f t="shared" si="89"/>
        <v>NO</v>
      </c>
    </row>
    <row r="1381" spans="1:13" x14ac:dyDescent="0.25">
      <c r="A1381">
        <v>1380</v>
      </c>
      <c r="B1381" t="s">
        <v>9</v>
      </c>
      <c r="C1381">
        <v>305704</v>
      </c>
      <c r="D1381" t="s">
        <v>18</v>
      </c>
      <c r="E1381" t="s">
        <v>16</v>
      </c>
      <c r="F1381" t="s">
        <v>12</v>
      </c>
      <c r="G1381" t="s">
        <v>13</v>
      </c>
      <c r="H1381" t="s">
        <v>12</v>
      </c>
      <c r="I1381">
        <v>41</v>
      </c>
      <c r="J1381">
        <f t="shared" si="86"/>
        <v>-0.433821508416743</v>
      </c>
      <c r="K1381">
        <f t="shared" si="87"/>
        <v>-6.3965513291846368E-2</v>
      </c>
      <c r="L1381" t="str">
        <f t="shared" si="88"/>
        <v>NO</v>
      </c>
      <c r="M1381" t="str">
        <f t="shared" si="89"/>
        <v>NO</v>
      </c>
    </row>
    <row r="1382" spans="1:13" x14ac:dyDescent="0.25">
      <c r="A1382">
        <v>1381</v>
      </c>
      <c r="B1382" t="s">
        <v>9</v>
      </c>
      <c r="C1382">
        <v>2438887.83</v>
      </c>
      <c r="D1382" t="s">
        <v>10</v>
      </c>
      <c r="E1382" t="s">
        <v>16</v>
      </c>
      <c r="F1382" t="s">
        <v>12</v>
      </c>
      <c r="G1382" t="s">
        <v>13</v>
      </c>
      <c r="H1382" t="s">
        <v>13</v>
      </c>
      <c r="I1382">
        <v>32</v>
      </c>
      <c r="J1382">
        <f t="shared" si="86"/>
        <v>2.1964836328013182</v>
      </c>
      <c r="K1382">
        <f t="shared" si="87"/>
        <v>-0.69914348398608395</v>
      </c>
      <c r="L1382" t="str">
        <f t="shared" si="88"/>
        <v>SI</v>
      </c>
      <c r="M1382" t="str">
        <f t="shared" si="89"/>
        <v>NO</v>
      </c>
    </row>
    <row r="1383" spans="1:13" x14ac:dyDescent="0.25">
      <c r="A1383">
        <v>1382</v>
      </c>
      <c r="B1383" t="s">
        <v>15</v>
      </c>
      <c r="C1383">
        <v>285127</v>
      </c>
      <c r="D1383" t="s">
        <v>10</v>
      </c>
      <c r="E1383" t="s">
        <v>11</v>
      </c>
      <c r="F1383" t="s">
        <v>12</v>
      </c>
      <c r="G1383" t="s">
        <v>13</v>
      </c>
      <c r="H1383" t="s">
        <v>13</v>
      </c>
      <c r="I1383">
        <v>59</v>
      </c>
      <c r="J1383">
        <f t="shared" si="86"/>
        <v>-0.45919381254247044</v>
      </c>
      <c r="K1383">
        <f t="shared" si="87"/>
        <v>1.2063904280966287</v>
      </c>
      <c r="L1383" t="str">
        <f t="shared" si="88"/>
        <v>NO</v>
      </c>
      <c r="M1383" t="str">
        <f t="shared" si="89"/>
        <v>NO</v>
      </c>
    </row>
    <row r="1384" spans="1:13" x14ac:dyDescent="0.25">
      <c r="A1384">
        <v>1383</v>
      </c>
      <c r="B1384" t="s">
        <v>9</v>
      </c>
      <c r="C1384">
        <v>278030.99</v>
      </c>
      <c r="D1384" t="s">
        <v>19</v>
      </c>
      <c r="E1384" t="s">
        <v>16</v>
      </c>
      <c r="F1384" t="s">
        <v>12</v>
      </c>
      <c r="G1384" t="s">
        <v>13</v>
      </c>
      <c r="H1384" t="s">
        <v>13</v>
      </c>
      <c r="I1384">
        <v>52</v>
      </c>
      <c r="J1384">
        <f t="shared" si="86"/>
        <v>-0.46794349052270096</v>
      </c>
      <c r="K1384">
        <f t="shared" si="87"/>
        <v>0.71236311755666615</v>
      </c>
      <c r="L1384" t="str">
        <f t="shared" si="88"/>
        <v>NO</v>
      </c>
      <c r="M1384" t="str">
        <f t="shared" si="89"/>
        <v>NO</v>
      </c>
    </row>
    <row r="1385" spans="1:13" x14ac:dyDescent="0.25">
      <c r="A1385">
        <v>1384</v>
      </c>
      <c r="B1385" t="s">
        <v>9</v>
      </c>
      <c r="C1385">
        <v>1580792</v>
      </c>
      <c r="D1385" t="s">
        <v>10</v>
      </c>
      <c r="E1385" t="s">
        <v>16</v>
      </c>
      <c r="F1385" t="s">
        <v>12</v>
      </c>
      <c r="G1385" t="s">
        <v>13</v>
      </c>
      <c r="H1385" t="s">
        <v>13</v>
      </c>
      <c r="I1385">
        <v>28</v>
      </c>
      <c r="J1385">
        <f t="shared" si="86"/>
        <v>1.1384154806033056</v>
      </c>
      <c r="K1385">
        <f t="shared" si="87"/>
        <v>-0.98144480429463388</v>
      </c>
      <c r="L1385" t="str">
        <f t="shared" si="88"/>
        <v>NO</v>
      </c>
      <c r="M1385" t="str">
        <f t="shared" si="89"/>
        <v>NO</v>
      </c>
    </row>
    <row r="1386" spans="1:13" x14ac:dyDescent="0.25">
      <c r="A1386">
        <v>1385</v>
      </c>
      <c r="B1386" t="s">
        <v>15</v>
      </c>
      <c r="C1386">
        <v>297139</v>
      </c>
      <c r="D1386" t="s">
        <v>17</v>
      </c>
      <c r="E1386" t="s">
        <v>16</v>
      </c>
      <c r="F1386" t="s">
        <v>12</v>
      </c>
      <c r="G1386" t="s">
        <v>12</v>
      </c>
      <c r="H1386" t="s">
        <v>13</v>
      </c>
      <c r="I1386">
        <v>43</v>
      </c>
      <c r="J1386">
        <f t="shared" si="86"/>
        <v>-0.44438251268543405</v>
      </c>
      <c r="K1386">
        <f t="shared" si="87"/>
        <v>7.7185146862428639E-2</v>
      </c>
      <c r="L1386" t="str">
        <f t="shared" si="88"/>
        <v>NO</v>
      </c>
      <c r="M1386" t="str">
        <f t="shared" si="89"/>
        <v>NO</v>
      </c>
    </row>
    <row r="1387" spans="1:13" x14ac:dyDescent="0.25">
      <c r="A1387">
        <v>1386</v>
      </c>
      <c r="B1387" t="s">
        <v>15</v>
      </c>
      <c r="C1387">
        <v>297046</v>
      </c>
      <c r="D1387" t="s">
        <v>17</v>
      </c>
      <c r="E1387" t="s">
        <v>16</v>
      </c>
      <c r="F1387" t="s">
        <v>12</v>
      </c>
      <c r="G1387" t="s">
        <v>13</v>
      </c>
      <c r="H1387" t="s">
        <v>13</v>
      </c>
      <c r="I1387">
        <v>64</v>
      </c>
      <c r="J1387">
        <f t="shared" si="86"/>
        <v>-0.44449718558642509</v>
      </c>
      <c r="K1387">
        <f t="shared" si="87"/>
        <v>1.5592670784823162</v>
      </c>
      <c r="L1387" t="str">
        <f t="shared" si="88"/>
        <v>NO</v>
      </c>
      <c r="M1387" t="str">
        <f t="shared" si="89"/>
        <v>NO</v>
      </c>
    </row>
    <row r="1388" spans="1:13" x14ac:dyDescent="0.25">
      <c r="A1388">
        <v>1387</v>
      </c>
      <c r="B1388" t="s">
        <v>9</v>
      </c>
      <c r="C1388">
        <v>278030</v>
      </c>
      <c r="D1388" t="s">
        <v>19</v>
      </c>
      <c r="E1388" t="s">
        <v>16</v>
      </c>
      <c r="F1388" t="s">
        <v>12</v>
      </c>
      <c r="G1388" t="s">
        <v>13</v>
      </c>
      <c r="H1388" t="s">
        <v>13</v>
      </c>
      <c r="I1388">
        <v>32</v>
      </c>
      <c r="J1388">
        <f t="shared" si="86"/>
        <v>-0.46794471123422759</v>
      </c>
      <c r="K1388">
        <f t="shared" si="87"/>
        <v>-0.69914348398608395</v>
      </c>
      <c r="L1388" t="str">
        <f t="shared" si="88"/>
        <v>NO</v>
      </c>
      <c r="M1388" t="str">
        <f t="shared" si="89"/>
        <v>NO</v>
      </c>
    </row>
    <row r="1389" spans="1:13" x14ac:dyDescent="0.25">
      <c r="A1389">
        <v>1388</v>
      </c>
      <c r="B1389" t="s">
        <v>9</v>
      </c>
      <c r="C1389">
        <v>580000</v>
      </c>
      <c r="D1389" t="s">
        <v>10</v>
      </c>
      <c r="E1389" t="s">
        <v>16</v>
      </c>
      <c r="F1389" t="s">
        <v>12</v>
      </c>
      <c r="G1389" t="s">
        <v>13</v>
      </c>
      <c r="H1389" t="s">
        <v>13</v>
      </c>
      <c r="I1389">
        <v>24</v>
      </c>
      <c r="J1389">
        <f t="shared" si="86"/>
        <v>-9.5603034758263539E-2</v>
      </c>
      <c r="K1389">
        <f t="shared" si="87"/>
        <v>-1.263746124603184</v>
      </c>
      <c r="L1389" t="str">
        <f t="shared" si="88"/>
        <v>NO</v>
      </c>
      <c r="M1389" t="str">
        <f t="shared" si="89"/>
        <v>NO</v>
      </c>
    </row>
    <row r="1390" spans="1:13" x14ac:dyDescent="0.25">
      <c r="A1390">
        <v>1389</v>
      </c>
      <c r="B1390" t="s">
        <v>15</v>
      </c>
      <c r="C1390">
        <v>504976</v>
      </c>
      <c r="D1390" t="s">
        <v>18</v>
      </c>
      <c r="E1390" t="s">
        <v>16</v>
      </c>
      <c r="F1390" t="s">
        <v>12</v>
      </c>
      <c r="G1390" t="s">
        <v>13</v>
      </c>
      <c r="H1390" t="s">
        <v>13</v>
      </c>
      <c r="I1390">
        <v>36</v>
      </c>
      <c r="J1390">
        <f t="shared" si="86"/>
        <v>-0.18811077372548787</v>
      </c>
      <c r="K1390">
        <f t="shared" si="87"/>
        <v>-0.41684216367753391</v>
      </c>
      <c r="L1390" t="str">
        <f t="shared" si="88"/>
        <v>NO</v>
      </c>
      <c r="M1390" t="str">
        <f t="shared" si="89"/>
        <v>NO</v>
      </c>
    </row>
    <row r="1391" spans="1:13" x14ac:dyDescent="0.25">
      <c r="A1391">
        <v>1390</v>
      </c>
      <c r="B1391" t="s">
        <v>9</v>
      </c>
      <c r="C1391">
        <v>482000</v>
      </c>
      <c r="D1391" t="s">
        <v>10</v>
      </c>
      <c r="E1391" t="s">
        <v>16</v>
      </c>
      <c r="F1391" t="s">
        <v>12</v>
      </c>
      <c r="G1391" t="s">
        <v>13</v>
      </c>
      <c r="H1391" t="s">
        <v>12</v>
      </c>
      <c r="I1391">
        <v>36</v>
      </c>
      <c r="J1391">
        <f t="shared" si="86"/>
        <v>-0.2164411454800057</v>
      </c>
      <c r="K1391">
        <f t="shared" si="87"/>
        <v>-0.41684216367753391</v>
      </c>
      <c r="L1391" t="str">
        <f t="shared" si="88"/>
        <v>NO</v>
      </c>
      <c r="M1391" t="str">
        <f t="shared" si="89"/>
        <v>NO</v>
      </c>
    </row>
    <row r="1392" spans="1:13" x14ac:dyDescent="0.25">
      <c r="A1392">
        <v>1391</v>
      </c>
      <c r="B1392" t="s">
        <v>9</v>
      </c>
      <c r="C1392">
        <v>639148</v>
      </c>
      <c r="D1392" t="s">
        <v>17</v>
      </c>
      <c r="E1392" t="s">
        <v>16</v>
      </c>
      <c r="F1392" t="s">
        <v>12</v>
      </c>
      <c r="G1392" t="s">
        <v>13</v>
      </c>
      <c r="H1392" t="s">
        <v>13</v>
      </c>
      <c r="I1392">
        <v>79</v>
      </c>
      <c r="J1392">
        <f t="shared" si="86"/>
        <v>-2.267106972796144E-2</v>
      </c>
      <c r="K1392">
        <f t="shared" si="87"/>
        <v>2.6178970296393786</v>
      </c>
      <c r="L1392" t="str">
        <f t="shared" si="88"/>
        <v>NO</v>
      </c>
      <c r="M1392" t="str">
        <f t="shared" si="89"/>
        <v>SI</v>
      </c>
    </row>
    <row r="1393" spans="1:13" x14ac:dyDescent="0.25">
      <c r="A1393">
        <v>1392</v>
      </c>
      <c r="B1393" t="s">
        <v>9</v>
      </c>
      <c r="C1393">
        <v>263640</v>
      </c>
      <c r="D1393" t="s">
        <v>10</v>
      </c>
      <c r="E1393" t="s">
        <v>16</v>
      </c>
      <c r="F1393" t="s">
        <v>12</v>
      </c>
      <c r="G1393" t="s">
        <v>13</v>
      </c>
      <c r="H1393" t="s">
        <v>13</v>
      </c>
      <c r="I1393">
        <v>31</v>
      </c>
      <c r="J1393">
        <f t="shared" si="86"/>
        <v>-0.48568818483918547</v>
      </c>
      <c r="K1393">
        <f t="shared" si="87"/>
        <v>-0.7697188140632214</v>
      </c>
      <c r="L1393" t="str">
        <f t="shared" si="88"/>
        <v>NO</v>
      </c>
      <c r="M1393" t="str">
        <f t="shared" si="89"/>
        <v>NO</v>
      </c>
    </row>
    <row r="1394" spans="1:13" x14ac:dyDescent="0.25">
      <c r="A1394">
        <v>1393</v>
      </c>
      <c r="B1394" t="s">
        <v>15</v>
      </c>
      <c r="C1394">
        <v>846529</v>
      </c>
      <c r="D1394" t="s">
        <v>10</v>
      </c>
      <c r="E1394" t="s">
        <v>11</v>
      </c>
      <c r="F1394" t="s">
        <v>12</v>
      </c>
      <c r="G1394" t="s">
        <v>13</v>
      </c>
      <c r="H1394" t="s">
        <v>13</v>
      </c>
      <c r="I1394">
        <v>28</v>
      </c>
      <c r="J1394">
        <f t="shared" si="86"/>
        <v>0.2330384021045448</v>
      </c>
      <c r="K1394">
        <f t="shared" si="87"/>
        <v>-0.98144480429463388</v>
      </c>
      <c r="L1394" t="str">
        <f t="shared" si="88"/>
        <v>NO</v>
      </c>
      <c r="M1394" t="str">
        <f t="shared" si="89"/>
        <v>NO</v>
      </c>
    </row>
    <row r="1395" spans="1:13" x14ac:dyDescent="0.25">
      <c r="A1395">
        <v>1394</v>
      </c>
      <c r="B1395" t="s">
        <v>15</v>
      </c>
      <c r="C1395">
        <v>240890.9</v>
      </c>
      <c r="D1395" t="s">
        <v>14</v>
      </c>
      <c r="E1395" t="s">
        <v>11</v>
      </c>
      <c r="F1395" t="s">
        <v>12</v>
      </c>
      <c r="G1395" t="s">
        <v>13</v>
      </c>
      <c r="H1395" t="s">
        <v>13</v>
      </c>
      <c r="I1395">
        <v>83</v>
      </c>
      <c r="J1395">
        <f t="shared" si="86"/>
        <v>-0.51373877937612411</v>
      </c>
      <c r="K1395">
        <f t="shared" si="87"/>
        <v>2.9001983499479289</v>
      </c>
      <c r="L1395" t="str">
        <f t="shared" si="88"/>
        <v>NO</v>
      </c>
      <c r="M1395" t="str">
        <f t="shared" si="89"/>
        <v>SI</v>
      </c>
    </row>
    <row r="1396" spans="1:13" x14ac:dyDescent="0.25">
      <c r="A1396">
        <v>1395</v>
      </c>
      <c r="B1396" t="s">
        <v>9</v>
      </c>
      <c r="C1396">
        <v>924156</v>
      </c>
      <c r="D1396" t="s">
        <v>10</v>
      </c>
      <c r="E1396" t="s">
        <v>16</v>
      </c>
      <c r="F1396" t="s">
        <v>12</v>
      </c>
      <c r="G1396" t="s">
        <v>13</v>
      </c>
      <c r="H1396" t="s">
        <v>13</v>
      </c>
      <c r="I1396">
        <v>28</v>
      </c>
      <c r="J1396">
        <f t="shared" si="86"/>
        <v>0.32875574925757212</v>
      </c>
      <c r="K1396">
        <f t="shared" si="87"/>
        <v>-0.98144480429463388</v>
      </c>
      <c r="L1396" t="str">
        <f t="shared" si="88"/>
        <v>NO</v>
      </c>
      <c r="M1396" t="str">
        <f t="shared" si="89"/>
        <v>NO</v>
      </c>
    </row>
    <row r="1397" spans="1:13" x14ac:dyDescent="0.25">
      <c r="A1397">
        <v>1396</v>
      </c>
      <c r="B1397" t="s">
        <v>15</v>
      </c>
      <c r="C1397">
        <v>1815071.5</v>
      </c>
      <c r="D1397" t="s">
        <v>10</v>
      </c>
      <c r="E1397" t="s">
        <v>11</v>
      </c>
      <c r="F1397" t="s">
        <v>12</v>
      </c>
      <c r="G1397" t="s">
        <v>13</v>
      </c>
      <c r="H1397" t="s">
        <v>13</v>
      </c>
      <c r="I1397">
        <v>35</v>
      </c>
      <c r="J1397">
        <f t="shared" si="86"/>
        <v>1.4272919312240648</v>
      </c>
      <c r="K1397">
        <f t="shared" si="87"/>
        <v>-0.48741749375467142</v>
      </c>
      <c r="L1397" t="str">
        <f t="shared" si="88"/>
        <v>NO</v>
      </c>
      <c r="M1397" t="str">
        <f t="shared" si="89"/>
        <v>NO</v>
      </c>
    </row>
    <row r="1398" spans="1:13" x14ac:dyDescent="0.25">
      <c r="A1398">
        <v>1397</v>
      </c>
      <c r="B1398" t="s">
        <v>9</v>
      </c>
      <c r="C1398">
        <v>585937</v>
      </c>
      <c r="D1398" t="s">
        <v>18</v>
      </c>
      <c r="E1398" t="s">
        <v>16</v>
      </c>
      <c r="F1398" t="s">
        <v>12</v>
      </c>
      <c r="G1398" t="s">
        <v>13</v>
      </c>
      <c r="H1398" t="s">
        <v>12</v>
      </c>
      <c r="I1398">
        <v>57</v>
      </c>
      <c r="J1398">
        <f t="shared" si="86"/>
        <v>-8.8282464724029008E-2</v>
      </c>
      <c r="K1398">
        <f t="shared" si="87"/>
        <v>1.0652397679423538</v>
      </c>
      <c r="L1398" t="str">
        <f t="shared" si="88"/>
        <v>NO</v>
      </c>
      <c r="M1398" t="str">
        <f t="shared" si="89"/>
        <v>NO</v>
      </c>
    </row>
    <row r="1399" spans="1:13" x14ac:dyDescent="0.25">
      <c r="A1399">
        <v>1398</v>
      </c>
      <c r="B1399" t="s">
        <v>9</v>
      </c>
      <c r="C1399">
        <v>223702.12</v>
      </c>
      <c r="D1399" t="s">
        <v>10</v>
      </c>
      <c r="E1399" t="s">
        <v>16</v>
      </c>
      <c r="F1399" t="s">
        <v>12</v>
      </c>
      <c r="G1399" t="s">
        <v>13</v>
      </c>
      <c r="H1399" t="s">
        <v>13</v>
      </c>
      <c r="I1399">
        <v>53</v>
      </c>
      <c r="J1399">
        <f t="shared" si="86"/>
        <v>-0.5349332661191003</v>
      </c>
      <c r="K1399">
        <f t="shared" si="87"/>
        <v>0.78293844763380371</v>
      </c>
      <c r="L1399" t="str">
        <f t="shared" si="88"/>
        <v>NO</v>
      </c>
      <c r="M1399" t="str">
        <f t="shared" si="89"/>
        <v>NO</v>
      </c>
    </row>
    <row r="1400" spans="1:13" x14ac:dyDescent="0.25">
      <c r="A1400">
        <v>1399</v>
      </c>
      <c r="B1400" t="s">
        <v>9</v>
      </c>
      <c r="C1400">
        <v>155807.99</v>
      </c>
      <c r="D1400" t="s">
        <v>10</v>
      </c>
      <c r="E1400" t="s">
        <v>16</v>
      </c>
      <c r="F1400" t="s">
        <v>12</v>
      </c>
      <c r="G1400" t="s">
        <v>13</v>
      </c>
      <c r="H1400" t="s">
        <v>13</v>
      </c>
      <c r="I1400">
        <v>42</v>
      </c>
      <c r="J1400">
        <f t="shared" si="86"/>
        <v>-0.61864957630579787</v>
      </c>
      <c r="K1400">
        <f t="shared" si="87"/>
        <v>6.6098167852911317E-3</v>
      </c>
      <c r="L1400" t="str">
        <f t="shared" si="88"/>
        <v>NO</v>
      </c>
      <c r="M1400" t="str">
        <f t="shared" si="89"/>
        <v>NO</v>
      </c>
    </row>
    <row r="1401" spans="1:13" x14ac:dyDescent="0.25">
      <c r="A1401">
        <v>1400</v>
      </c>
      <c r="B1401" t="s">
        <v>9</v>
      </c>
      <c r="C1401">
        <v>361976.88</v>
      </c>
      <c r="D1401" t="s">
        <v>10</v>
      </c>
      <c r="E1401" t="s">
        <v>16</v>
      </c>
      <c r="F1401" t="s">
        <v>12</v>
      </c>
      <c r="G1401" t="s">
        <v>13</v>
      </c>
      <c r="H1401" t="s">
        <v>13</v>
      </c>
      <c r="I1401">
        <v>48</v>
      </c>
      <c r="J1401">
        <f t="shared" si="86"/>
        <v>-0.36443468694662762</v>
      </c>
      <c r="K1401">
        <f t="shared" si="87"/>
        <v>0.43006179724811616</v>
      </c>
      <c r="L1401" t="str">
        <f t="shared" si="88"/>
        <v>NO</v>
      </c>
      <c r="M1401" t="str">
        <f t="shared" si="89"/>
        <v>NO</v>
      </c>
    </row>
    <row r="1402" spans="1:13" x14ac:dyDescent="0.25">
      <c r="A1402">
        <v>1401</v>
      </c>
      <c r="B1402" t="s">
        <v>9</v>
      </c>
      <c r="C1402">
        <v>573500</v>
      </c>
      <c r="D1402" t="s">
        <v>10</v>
      </c>
      <c r="E1402" t="s">
        <v>16</v>
      </c>
      <c r="F1402" t="s">
        <v>12</v>
      </c>
      <c r="G1402" t="s">
        <v>13</v>
      </c>
      <c r="H1402" t="s">
        <v>13</v>
      </c>
      <c r="I1402">
        <v>26</v>
      </c>
      <c r="J1402">
        <f t="shared" si="86"/>
        <v>-0.103617807408175</v>
      </c>
      <c r="K1402">
        <f t="shared" si="87"/>
        <v>-1.1225954644489089</v>
      </c>
      <c r="L1402" t="str">
        <f t="shared" si="88"/>
        <v>NO</v>
      </c>
      <c r="M1402" t="str">
        <f t="shared" si="89"/>
        <v>NO</v>
      </c>
    </row>
    <row r="1403" spans="1:13" x14ac:dyDescent="0.25">
      <c r="A1403">
        <v>1402</v>
      </c>
      <c r="B1403" t="s">
        <v>9</v>
      </c>
      <c r="C1403">
        <v>180000</v>
      </c>
      <c r="D1403" t="s">
        <v>10</v>
      </c>
      <c r="E1403" t="s">
        <v>16</v>
      </c>
      <c r="F1403" t="s">
        <v>12</v>
      </c>
      <c r="G1403" t="s">
        <v>13</v>
      </c>
      <c r="H1403" t="s">
        <v>12</v>
      </c>
      <c r="I1403">
        <v>47</v>
      </c>
      <c r="J1403">
        <f t="shared" si="86"/>
        <v>-0.58881981321435395</v>
      </c>
      <c r="K1403">
        <f t="shared" si="87"/>
        <v>0.35948646717097865</v>
      </c>
      <c r="L1403" t="str">
        <f t="shared" si="88"/>
        <v>NO</v>
      </c>
      <c r="M1403" t="str">
        <f t="shared" si="89"/>
        <v>NO</v>
      </c>
    </row>
    <row r="1404" spans="1:13" x14ac:dyDescent="0.25">
      <c r="A1404">
        <v>1403</v>
      </c>
      <c r="B1404" t="s">
        <v>9</v>
      </c>
      <c r="C1404">
        <v>811540</v>
      </c>
      <c r="D1404" t="s">
        <v>10</v>
      </c>
      <c r="E1404" t="s">
        <v>16</v>
      </c>
      <c r="F1404" t="s">
        <v>12</v>
      </c>
      <c r="G1404" t="s">
        <v>13</v>
      </c>
      <c r="H1404" t="s">
        <v>13</v>
      </c>
      <c r="I1404">
        <v>21</v>
      </c>
      <c r="J1404">
        <f t="shared" si="86"/>
        <v>0.18989549745104442</v>
      </c>
      <c r="K1404">
        <f t="shared" si="87"/>
        <v>-1.4754721148345964</v>
      </c>
      <c r="L1404" t="str">
        <f t="shared" si="88"/>
        <v>NO</v>
      </c>
      <c r="M1404" t="str">
        <f t="shared" si="89"/>
        <v>NO</v>
      </c>
    </row>
    <row r="1405" spans="1:13" x14ac:dyDescent="0.25">
      <c r="A1405">
        <v>1404</v>
      </c>
      <c r="B1405" t="s">
        <v>15</v>
      </c>
      <c r="C1405">
        <v>760842</v>
      </c>
      <c r="D1405" t="s">
        <v>14</v>
      </c>
      <c r="E1405" t="s">
        <v>11</v>
      </c>
      <c r="F1405" t="s">
        <v>12</v>
      </c>
      <c r="G1405" t="s">
        <v>13</v>
      </c>
      <c r="H1405" t="s">
        <v>13</v>
      </c>
      <c r="I1405">
        <v>75</v>
      </c>
      <c r="J1405">
        <f t="shared" si="86"/>
        <v>0.12738273686562723</v>
      </c>
      <c r="K1405">
        <f t="shared" si="87"/>
        <v>2.3355957093308288</v>
      </c>
      <c r="L1405" t="str">
        <f t="shared" si="88"/>
        <v>NO</v>
      </c>
      <c r="M1405" t="str">
        <f t="shared" si="89"/>
        <v>SI</v>
      </c>
    </row>
    <row r="1406" spans="1:13" x14ac:dyDescent="0.25">
      <c r="A1406">
        <v>1405</v>
      </c>
      <c r="B1406" t="s">
        <v>9</v>
      </c>
      <c r="C1406">
        <v>1255736.08</v>
      </c>
      <c r="D1406" t="s">
        <v>10</v>
      </c>
      <c r="E1406" t="s">
        <v>16</v>
      </c>
      <c r="F1406" t="s">
        <v>12</v>
      </c>
      <c r="G1406" t="s">
        <v>13</v>
      </c>
      <c r="H1406" t="s">
        <v>13</v>
      </c>
      <c r="I1406">
        <v>41</v>
      </c>
      <c r="J1406">
        <f t="shared" si="86"/>
        <v>0.73760789640210411</v>
      </c>
      <c r="K1406">
        <f t="shared" si="87"/>
        <v>-6.3965513291846368E-2</v>
      </c>
      <c r="L1406" t="str">
        <f t="shared" si="88"/>
        <v>NO</v>
      </c>
      <c r="M1406" t="str">
        <f t="shared" si="89"/>
        <v>NO</v>
      </c>
    </row>
    <row r="1407" spans="1:13" x14ac:dyDescent="0.25">
      <c r="A1407">
        <v>1406</v>
      </c>
      <c r="B1407" t="s">
        <v>9</v>
      </c>
      <c r="C1407">
        <v>1146611.22</v>
      </c>
      <c r="D1407" t="s">
        <v>10</v>
      </c>
      <c r="E1407" t="s">
        <v>11</v>
      </c>
      <c r="F1407" t="s">
        <v>12</v>
      </c>
      <c r="G1407" t="s">
        <v>13</v>
      </c>
      <c r="H1407" t="s">
        <v>13</v>
      </c>
      <c r="I1407">
        <v>27</v>
      </c>
      <c r="J1407">
        <f t="shared" si="86"/>
        <v>0.60305236665542428</v>
      </c>
      <c r="K1407">
        <f t="shared" si="87"/>
        <v>-1.0520201343717714</v>
      </c>
      <c r="L1407" t="str">
        <f t="shared" si="88"/>
        <v>NO</v>
      </c>
      <c r="M1407" t="str">
        <f t="shared" si="89"/>
        <v>NO</v>
      </c>
    </row>
    <row r="1408" spans="1:13" x14ac:dyDescent="0.25">
      <c r="A1408">
        <v>1407</v>
      </c>
      <c r="B1408" t="s">
        <v>9</v>
      </c>
      <c r="C1408">
        <v>1497172.49</v>
      </c>
      <c r="D1408" t="s">
        <v>10</v>
      </c>
      <c r="E1408" t="s">
        <v>11</v>
      </c>
      <c r="F1408" t="s">
        <v>12</v>
      </c>
      <c r="G1408" t="s">
        <v>13</v>
      </c>
      <c r="H1408" t="s">
        <v>13</v>
      </c>
      <c r="I1408">
        <v>47</v>
      </c>
      <c r="J1408">
        <f t="shared" si="86"/>
        <v>1.0353091172576137</v>
      </c>
      <c r="K1408">
        <f t="shared" si="87"/>
        <v>0.35948646717097865</v>
      </c>
      <c r="L1408" t="str">
        <f t="shared" si="88"/>
        <v>NO</v>
      </c>
      <c r="M1408" t="str">
        <f t="shared" si="89"/>
        <v>NO</v>
      </c>
    </row>
    <row r="1409" spans="1:13" x14ac:dyDescent="0.25">
      <c r="A1409">
        <v>1408</v>
      </c>
      <c r="B1409" t="s">
        <v>9</v>
      </c>
      <c r="C1409">
        <v>1372847.55</v>
      </c>
      <c r="D1409" t="s">
        <v>10</v>
      </c>
      <c r="E1409" t="s">
        <v>11</v>
      </c>
      <c r="F1409" t="s">
        <v>12</v>
      </c>
      <c r="G1409" t="s">
        <v>13</v>
      </c>
      <c r="H1409" t="s">
        <v>13</v>
      </c>
      <c r="I1409">
        <v>56</v>
      </c>
      <c r="J1409">
        <f t="shared" si="86"/>
        <v>0.8820112512862468</v>
      </c>
      <c r="K1409">
        <f t="shared" si="87"/>
        <v>0.99466443786521619</v>
      </c>
      <c r="L1409" t="str">
        <f t="shared" si="88"/>
        <v>NO</v>
      </c>
      <c r="M1409" t="str">
        <f t="shared" si="89"/>
        <v>NO</v>
      </c>
    </row>
    <row r="1410" spans="1:13" x14ac:dyDescent="0.25">
      <c r="A1410">
        <v>1409</v>
      </c>
      <c r="B1410" t="s">
        <v>15</v>
      </c>
      <c r="C1410">
        <v>830543</v>
      </c>
      <c r="D1410" t="s">
        <v>10</v>
      </c>
      <c r="E1410" t="s">
        <v>11</v>
      </c>
      <c r="F1410" t="s">
        <v>12</v>
      </c>
      <c r="G1410" t="s">
        <v>13</v>
      </c>
      <c r="H1410" t="s">
        <v>12</v>
      </c>
      <c r="I1410">
        <v>39</v>
      </c>
      <c r="J1410">
        <f t="shared" ref="J1410:J1473" si="90">(C1410-$Q$13)/$Q$14</f>
        <v>0.21332699355354715</v>
      </c>
      <c r="K1410">
        <f t="shared" si="87"/>
        <v>-0.20511617344612137</v>
      </c>
      <c r="L1410" t="str">
        <f t="shared" si="88"/>
        <v>NO</v>
      </c>
      <c r="M1410" t="str">
        <f t="shared" si="89"/>
        <v>NO</v>
      </c>
    </row>
    <row r="1411" spans="1:13" x14ac:dyDescent="0.25">
      <c r="A1411">
        <v>1410</v>
      </c>
      <c r="B1411" t="s">
        <v>9</v>
      </c>
      <c r="C1411">
        <v>650897.42000000004</v>
      </c>
      <c r="D1411" t="s">
        <v>10</v>
      </c>
      <c r="E1411" t="s">
        <v>16</v>
      </c>
      <c r="F1411" t="s">
        <v>12</v>
      </c>
      <c r="G1411" t="s">
        <v>13</v>
      </c>
      <c r="H1411" t="s">
        <v>13</v>
      </c>
      <c r="I1411">
        <v>38</v>
      </c>
      <c r="J1411">
        <f t="shared" si="90"/>
        <v>-8.1835420251424942E-3</v>
      </c>
      <c r="K1411">
        <f t="shared" ref="K1411:K1474" si="91">(I1411-$R$13)/$R$14</f>
        <v>-0.27569150352325889</v>
      </c>
      <c r="L1411" t="str">
        <f t="shared" ref="L1411:L1474" si="92">IF(ABS(J1411)&gt; 1.96, "SI", "NO")</f>
        <v>NO</v>
      </c>
      <c r="M1411" t="str">
        <f t="shared" ref="M1411:M1474" si="93">IF(ABS(K1411)&gt; 1.96, "SI", "NO")</f>
        <v>NO</v>
      </c>
    </row>
    <row r="1412" spans="1:13" x14ac:dyDescent="0.25">
      <c r="A1412">
        <v>1411</v>
      </c>
      <c r="B1412" t="s">
        <v>9</v>
      </c>
      <c r="C1412">
        <v>463597.72</v>
      </c>
      <c r="D1412" t="s">
        <v>10</v>
      </c>
      <c r="E1412" t="s">
        <v>16</v>
      </c>
      <c r="F1412" t="s">
        <v>12</v>
      </c>
      <c r="G1412" t="s">
        <v>12</v>
      </c>
      <c r="H1412" t="s">
        <v>13</v>
      </c>
      <c r="I1412">
        <v>47</v>
      </c>
      <c r="J1412">
        <f t="shared" si="90"/>
        <v>-0.2391319286246231</v>
      </c>
      <c r="K1412">
        <f t="shared" si="91"/>
        <v>0.35948646717097865</v>
      </c>
      <c r="L1412" t="str">
        <f t="shared" si="92"/>
        <v>NO</v>
      </c>
      <c r="M1412" t="str">
        <f t="shared" si="93"/>
        <v>NO</v>
      </c>
    </row>
    <row r="1413" spans="1:13" x14ac:dyDescent="0.25">
      <c r="A1413">
        <v>1412</v>
      </c>
      <c r="B1413" t="s">
        <v>15</v>
      </c>
      <c r="C1413">
        <v>297050</v>
      </c>
      <c r="D1413" t="s">
        <v>17</v>
      </c>
      <c r="E1413" t="s">
        <v>16</v>
      </c>
      <c r="F1413" t="s">
        <v>12</v>
      </c>
      <c r="G1413" t="s">
        <v>13</v>
      </c>
      <c r="H1413" t="s">
        <v>13</v>
      </c>
      <c r="I1413">
        <v>31</v>
      </c>
      <c r="J1413">
        <f t="shared" si="90"/>
        <v>-0.44449225341864051</v>
      </c>
      <c r="K1413">
        <f t="shared" si="91"/>
        <v>-0.7697188140632214</v>
      </c>
      <c r="L1413" t="str">
        <f t="shared" si="92"/>
        <v>NO</v>
      </c>
      <c r="M1413" t="str">
        <f t="shared" si="93"/>
        <v>NO</v>
      </c>
    </row>
    <row r="1414" spans="1:13" x14ac:dyDescent="0.25">
      <c r="A1414">
        <v>1413</v>
      </c>
      <c r="B1414" t="s">
        <v>9</v>
      </c>
      <c r="C1414">
        <v>297110</v>
      </c>
      <c r="D1414" t="s">
        <v>17</v>
      </c>
      <c r="E1414" t="s">
        <v>16</v>
      </c>
      <c r="F1414" t="s">
        <v>12</v>
      </c>
      <c r="G1414" t="s">
        <v>13</v>
      </c>
      <c r="H1414" t="s">
        <v>13</v>
      </c>
      <c r="I1414">
        <v>36</v>
      </c>
      <c r="J1414">
        <f t="shared" si="90"/>
        <v>-0.44441827090187208</v>
      </c>
      <c r="K1414">
        <f t="shared" si="91"/>
        <v>-0.41684216367753391</v>
      </c>
      <c r="L1414" t="str">
        <f t="shared" si="92"/>
        <v>NO</v>
      </c>
      <c r="M1414" t="str">
        <f t="shared" si="93"/>
        <v>NO</v>
      </c>
    </row>
    <row r="1415" spans="1:13" x14ac:dyDescent="0.25">
      <c r="A1415">
        <v>1414</v>
      </c>
      <c r="B1415" t="s">
        <v>15</v>
      </c>
      <c r="C1415">
        <v>297045</v>
      </c>
      <c r="D1415" t="s">
        <v>17</v>
      </c>
      <c r="E1415" t="s">
        <v>16</v>
      </c>
      <c r="F1415" t="s">
        <v>12</v>
      </c>
      <c r="G1415" t="s">
        <v>13</v>
      </c>
      <c r="H1415" t="s">
        <v>13</v>
      </c>
      <c r="I1415">
        <v>33</v>
      </c>
      <c r="J1415">
        <f t="shared" si="90"/>
        <v>-0.44449841862837125</v>
      </c>
      <c r="K1415">
        <f t="shared" si="91"/>
        <v>-0.62856815390894638</v>
      </c>
      <c r="L1415" t="str">
        <f t="shared" si="92"/>
        <v>NO</v>
      </c>
      <c r="M1415" t="str">
        <f t="shared" si="93"/>
        <v>NO</v>
      </c>
    </row>
    <row r="1416" spans="1:13" x14ac:dyDescent="0.25">
      <c r="A1416">
        <v>1415</v>
      </c>
      <c r="B1416" t="s">
        <v>15</v>
      </c>
      <c r="C1416">
        <v>278030</v>
      </c>
      <c r="D1416" t="s">
        <v>19</v>
      </c>
      <c r="E1416" t="s">
        <v>16</v>
      </c>
      <c r="F1416" t="s">
        <v>12</v>
      </c>
      <c r="G1416" t="s">
        <v>13</v>
      </c>
      <c r="H1416" t="s">
        <v>13</v>
      </c>
      <c r="I1416">
        <v>35</v>
      </c>
      <c r="J1416">
        <f t="shared" si="90"/>
        <v>-0.46794471123422759</v>
      </c>
      <c r="K1416">
        <f t="shared" si="91"/>
        <v>-0.48741749375467142</v>
      </c>
      <c r="L1416" t="str">
        <f t="shared" si="92"/>
        <v>NO</v>
      </c>
      <c r="M1416" t="str">
        <f t="shared" si="93"/>
        <v>NO</v>
      </c>
    </row>
    <row r="1417" spans="1:13" x14ac:dyDescent="0.25">
      <c r="A1417">
        <v>1416</v>
      </c>
      <c r="B1417" t="s">
        <v>15</v>
      </c>
      <c r="C1417">
        <v>11580185.98</v>
      </c>
      <c r="D1417" t="s">
        <v>10</v>
      </c>
      <c r="E1417" t="s">
        <v>16</v>
      </c>
      <c r="F1417" t="s">
        <v>12</v>
      </c>
      <c r="G1417" t="s">
        <v>13</v>
      </c>
      <c r="H1417" t="s">
        <v>13</v>
      </c>
      <c r="I1417">
        <v>46</v>
      </c>
      <c r="J1417">
        <f t="shared" si="90"/>
        <v>13.468087693925368</v>
      </c>
      <c r="K1417">
        <f t="shared" si="91"/>
        <v>0.28891113709384114</v>
      </c>
      <c r="L1417" t="str">
        <f t="shared" si="92"/>
        <v>SI</v>
      </c>
      <c r="M1417" t="str">
        <f t="shared" si="93"/>
        <v>NO</v>
      </c>
    </row>
    <row r="1418" spans="1:13" x14ac:dyDescent="0.25">
      <c r="A1418">
        <v>1417</v>
      </c>
      <c r="B1418" t="s">
        <v>9</v>
      </c>
      <c r="C1418">
        <v>2007029.76</v>
      </c>
      <c r="D1418" t="s">
        <v>10</v>
      </c>
      <c r="E1418" t="s">
        <v>11</v>
      </c>
      <c r="F1418" t="s">
        <v>12</v>
      </c>
      <c r="G1418" t="s">
        <v>13</v>
      </c>
      <c r="H1418" t="s">
        <v>13</v>
      </c>
      <c r="I1418">
        <v>54</v>
      </c>
      <c r="J1418">
        <f t="shared" si="90"/>
        <v>1.6639845177121564</v>
      </c>
      <c r="K1418">
        <f t="shared" si="91"/>
        <v>0.85351377771094117</v>
      </c>
      <c r="L1418" t="str">
        <f t="shared" si="92"/>
        <v>NO</v>
      </c>
      <c r="M1418" t="str">
        <f t="shared" si="93"/>
        <v>NO</v>
      </c>
    </row>
    <row r="1419" spans="1:13" x14ac:dyDescent="0.25">
      <c r="A1419">
        <v>1418</v>
      </c>
      <c r="B1419" t="s">
        <v>9</v>
      </c>
      <c r="C1419">
        <v>740237.33</v>
      </c>
      <c r="D1419" t="s">
        <v>10</v>
      </c>
      <c r="E1419" t="s">
        <v>11</v>
      </c>
      <c r="F1419" t="s">
        <v>12</v>
      </c>
      <c r="G1419" t="s">
        <v>13</v>
      </c>
      <c r="H1419" t="s">
        <v>13</v>
      </c>
      <c r="I1419">
        <v>52</v>
      </c>
      <c r="J1419">
        <f t="shared" si="90"/>
        <v>0.10197631446925005</v>
      </c>
      <c r="K1419">
        <f t="shared" si="91"/>
        <v>0.71236311755666615</v>
      </c>
      <c r="L1419" t="str">
        <f t="shared" si="92"/>
        <v>NO</v>
      </c>
      <c r="M1419" t="str">
        <f t="shared" si="93"/>
        <v>NO</v>
      </c>
    </row>
    <row r="1420" spans="1:13" x14ac:dyDescent="0.25">
      <c r="A1420">
        <v>1419</v>
      </c>
      <c r="B1420" t="s">
        <v>9</v>
      </c>
      <c r="C1420">
        <v>140000</v>
      </c>
      <c r="D1420" t="s">
        <v>10</v>
      </c>
      <c r="E1420" t="s">
        <v>16</v>
      </c>
      <c r="F1420" t="s">
        <v>12</v>
      </c>
      <c r="G1420" t="s">
        <v>13</v>
      </c>
      <c r="H1420" t="s">
        <v>13</v>
      </c>
      <c r="I1420">
        <v>42</v>
      </c>
      <c r="J1420">
        <f t="shared" si="90"/>
        <v>-0.63814149105996298</v>
      </c>
      <c r="K1420">
        <f t="shared" si="91"/>
        <v>6.6098167852911317E-3</v>
      </c>
      <c r="L1420" t="str">
        <f t="shared" si="92"/>
        <v>NO</v>
      </c>
      <c r="M1420" t="str">
        <f t="shared" si="93"/>
        <v>NO</v>
      </c>
    </row>
    <row r="1421" spans="1:13" x14ac:dyDescent="0.25">
      <c r="A1421">
        <v>1420</v>
      </c>
      <c r="B1421" t="s">
        <v>15</v>
      </c>
      <c r="C1421">
        <v>300018</v>
      </c>
      <c r="D1421" t="s">
        <v>18</v>
      </c>
      <c r="E1421" t="s">
        <v>16</v>
      </c>
      <c r="F1421" t="s">
        <v>12</v>
      </c>
      <c r="G1421" t="s">
        <v>13</v>
      </c>
      <c r="H1421" t="s">
        <v>12</v>
      </c>
      <c r="I1421">
        <v>58</v>
      </c>
      <c r="J1421">
        <f t="shared" si="90"/>
        <v>-0.44083258492249633</v>
      </c>
      <c r="K1421">
        <f t="shared" si="91"/>
        <v>1.1358150980194912</v>
      </c>
      <c r="L1421" t="str">
        <f t="shared" si="92"/>
        <v>NO</v>
      </c>
      <c r="M1421" t="str">
        <f t="shared" si="93"/>
        <v>NO</v>
      </c>
    </row>
    <row r="1422" spans="1:13" x14ac:dyDescent="0.25">
      <c r="A1422">
        <v>1421</v>
      </c>
      <c r="B1422" t="s">
        <v>15</v>
      </c>
      <c r="C1422">
        <v>297045</v>
      </c>
      <c r="D1422" t="s">
        <v>17</v>
      </c>
      <c r="E1422" t="s">
        <v>16</v>
      </c>
      <c r="F1422" t="s">
        <v>12</v>
      </c>
      <c r="G1422" t="s">
        <v>13</v>
      </c>
      <c r="H1422" t="s">
        <v>12</v>
      </c>
      <c r="I1422">
        <v>27</v>
      </c>
      <c r="J1422">
        <f t="shared" si="90"/>
        <v>-0.44449841862837125</v>
      </c>
      <c r="K1422">
        <f t="shared" si="91"/>
        <v>-1.0520201343717714</v>
      </c>
      <c r="L1422" t="str">
        <f t="shared" si="92"/>
        <v>NO</v>
      </c>
      <c r="M1422" t="str">
        <f t="shared" si="93"/>
        <v>NO</v>
      </c>
    </row>
    <row r="1423" spans="1:13" x14ac:dyDescent="0.25">
      <c r="A1423">
        <v>1422</v>
      </c>
      <c r="B1423" t="s">
        <v>9</v>
      </c>
      <c r="C1423">
        <v>266625</v>
      </c>
      <c r="D1423" t="s">
        <v>10</v>
      </c>
      <c r="E1423" t="s">
        <v>16</v>
      </c>
      <c r="F1423" t="s">
        <v>12</v>
      </c>
      <c r="G1423" t="s">
        <v>13</v>
      </c>
      <c r="H1423" t="s">
        <v>13</v>
      </c>
      <c r="I1423">
        <v>50</v>
      </c>
      <c r="J1423">
        <f t="shared" si="90"/>
        <v>-0.48200755462995692</v>
      </c>
      <c r="K1423">
        <f t="shared" si="91"/>
        <v>0.57121245740239113</v>
      </c>
      <c r="L1423" t="str">
        <f t="shared" si="92"/>
        <v>NO</v>
      </c>
      <c r="M1423" t="str">
        <f t="shared" si="93"/>
        <v>NO</v>
      </c>
    </row>
    <row r="1424" spans="1:13" x14ac:dyDescent="0.25">
      <c r="A1424">
        <v>1423</v>
      </c>
      <c r="B1424" t="s">
        <v>9</v>
      </c>
      <c r="C1424">
        <v>282305</v>
      </c>
      <c r="D1424" t="s">
        <v>18</v>
      </c>
      <c r="E1424" t="s">
        <v>16</v>
      </c>
      <c r="F1424" t="s">
        <v>12</v>
      </c>
      <c r="G1424" t="s">
        <v>13</v>
      </c>
      <c r="H1424" t="s">
        <v>12</v>
      </c>
      <c r="I1424">
        <v>34</v>
      </c>
      <c r="J1424">
        <f t="shared" si="90"/>
        <v>-0.46267345691447814</v>
      </c>
      <c r="K1424">
        <f t="shared" si="91"/>
        <v>-0.55799282383180893</v>
      </c>
      <c r="L1424" t="str">
        <f t="shared" si="92"/>
        <v>NO</v>
      </c>
      <c r="M1424" t="str">
        <f t="shared" si="93"/>
        <v>NO</v>
      </c>
    </row>
    <row r="1425" spans="1:13" x14ac:dyDescent="0.25">
      <c r="A1425">
        <v>1424</v>
      </c>
      <c r="B1425" t="s">
        <v>9</v>
      </c>
      <c r="C1425">
        <v>574141.48</v>
      </c>
      <c r="D1425" t="s">
        <v>10</v>
      </c>
      <c r="E1425" t="s">
        <v>16</v>
      </c>
      <c r="F1425" t="s">
        <v>12</v>
      </c>
      <c r="G1425" t="s">
        <v>13</v>
      </c>
      <c r="H1425" t="s">
        <v>13</v>
      </c>
      <c r="I1425">
        <v>22</v>
      </c>
      <c r="J1425">
        <f t="shared" si="90"/>
        <v>-0.102826835660565</v>
      </c>
      <c r="K1425">
        <f t="shared" si="91"/>
        <v>-1.4048967847574589</v>
      </c>
      <c r="L1425" t="str">
        <f t="shared" si="92"/>
        <v>NO</v>
      </c>
      <c r="M1425" t="str">
        <f t="shared" si="93"/>
        <v>NO</v>
      </c>
    </row>
    <row r="1426" spans="1:13" x14ac:dyDescent="0.25">
      <c r="A1426">
        <v>1425</v>
      </c>
      <c r="B1426" t="s">
        <v>15</v>
      </c>
      <c r="C1426">
        <v>2072167</v>
      </c>
      <c r="D1426" t="s">
        <v>14</v>
      </c>
      <c r="E1426" t="s">
        <v>11</v>
      </c>
      <c r="F1426" t="s">
        <v>12</v>
      </c>
      <c r="G1426" t="s">
        <v>13</v>
      </c>
      <c r="H1426" t="s">
        <v>13</v>
      </c>
      <c r="I1426">
        <v>67</v>
      </c>
      <c r="J1426">
        <f t="shared" si="90"/>
        <v>1.7443014668879593</v>
      </c>
      <c r="K1426">
        <f t="shared" si="91"/>
        <v>1.7709930687137287</v>
      </c>
      <c r="L1426" t="str">
        <f t="shared" si="92"/>
        <v>NO</v>
      </c>
      <c r="M1426" t="str">
        <f t="shared" si="93"/>
        <v>NO</v>
      </c>
    </row>
    <row r="1427" spans="1:13" x14ac:dyDescent="0.25">
      <c r="A1427">
        <v>1426</v>
      </c>
      <c r="B1427" t="s">
        <v>9</v>
      </c>
      <c r="C1427">
        <v>278030</v>
      </c>
      <c r="D1427" t="s">
        <v>19</v>
      </c>
      <c r="E1427" t="s">
        <v>16</v>
      </c>
      <c r="F1427" t="s">
        <v>12</v>
      </c>
      <c r="G1427" t="s">
        <v>13</v>
      </c>
      <c r="H1427" t="s">
        <v>13</v>
      </c>
      <c r="I1427">
        <v>56</v>
      </c>
      <c r="J1427">
        <f t="shared" si="90"/>
        <v>-0.46794471123422759</v>
      </c>
      <c r="K1427">
        <f t="shared" si="91"/>
        <v>0.99466443786521619</v>
      </c>
      <c r="L1427" t="str">
        <f t="shared" si="92"/>
        <v>NO</v>
      </c>
      <c r="M1427" t="str">
        <f t="shared" si="93"/>
        <v>NO</v>
      </c>
    </row>
    <row r="1428" spans="1:13" x14ac:dyDescent="0.25">
      <c r="A1428">
        <v>1427</v>
      </c>
      <c r="B1428" t="s">
        <v>15</v>
      </c>
      <c r="C1428">
        <v>2166746.5</v>
      </c>
      <c r="D1428" t="s">
        <v>10</v>
      </c>
      <c r="E1428" t="s">
        <v>11</v>
      </c>
      <c r="F1428" t="s">
        <v>12</v>
      </c>
      <c r="G1428" t="s">
        <v>13</v>
      </c>
      <c r="H1428" t="s">
        <v>13</v>
      </c>
      <c r="I1428">
        <v>32</v>
      </c>
      <c r="J1428">
        <f t="shared" si="90"/>
        <v>1.8609219576329288</v>
      </c>
      <c r="K1428">
        <f t="shared" si="91"/>
        <v>-0.69914348398608395</v>
      </c>
      <c r="L1428" t="str">
        <f t="shared" si="92"/>
        <v>NO</v>
      </c>
      <c r="M1428" t="str">
        <f t="shared" si="93"/>
        <v>NO</v>
      </c>
    </row>
    <row r="1429" spans="1:13" x14ac:dyDescent="0.25">
      <c r="A1429">
        <v>1428</v>
      </c>
      <c r="B1429" t="s">
        <v>15</v>
      </c>
      <c r="C1429">
        <v>532257.68999999994</v>
      </c>
      <c r="D1429" t="s">
        <v>10</v>
      </c>
      <c r="E1429" t="s">
        <v>16</v>
      </c>
      <c r="F1429" t="s">
        <v>12</v>
      </c>
      <c r="G1429" t="s">
        <v>13</v>
      </c>
      <c r="H1429" t="s">
        <v>13</v>
      </c>
      <c r="I1429">
        <v>42</v>
      </c>
      <c r="J1429">
        <f t="shared" si="90"/>
        <v>-0.15447130559389358</v>
      </c>
      <c r="K1429">
        <f t="shared" si="91"/>
        <v>6.6098167852911317E-3</v>
      </c>
      <c r="L1429" t="str">
        <f t="shared" si="92"/>
        <v>NO</v>
      </c>
      <c r="M1429" t="str">
        <f t="shared" si="93"/>
        <v>NO</v>
      </c>
    </row>
    <row r="1430" spans="1:13" x14ac:dyDescent="0.25">
      <c r="A1430">
        <v>1429</v>
      </c>
      <c r="B1430" t="s">
        <v>9</v>
      </c>
      <c r="C1430">
        <v>2762536.65</v>
      </c>
      <c r="D1430" t="s">
        <v>10</v>
      </c>
      <c r="E1430" t="s">
        <v>16</v>
      </c>
      <c r="F1430" t="s">
        <v>12</v>
      </c>
      <c r="G1430" t="s">
        <v>12</v>
      </c>
      <c r="H1430" t="s">
        <v>13</v>
      </c>
      <c r="I1430">
        <v>42</v>
      </c>
      <c r="J1430">
        <f t="shared" si="90"/>
        <v>2.5955562036801059</v>
      </c>
      <c r="K1430">
        <f t="shared" si="91"/>
        <v>6.6098167852911317E-3</v>
      </c>
      <c r="L1430" t="str">
        <f t="shared" si="92"/>
        <v>SI</v>
      </c>
      <c r="M1430" t="str">
        <f t="shared" si="93"/>
        <v>NO</v>
      </c>
    </row>
    <row r="1431" spans="1:13" x14ac:dyDescent="0.25">
      <c r="A1431">
        <v>1430</v>
      </c>
      <c r="B1431" t="s">
        <v>15</v>
      </c>
      <c r="C1431">
        <v>278030</v>
      </c>
      <c r="D1431" t="s">
        <v>19</v>
      </c>
      <c r="E1431" t="s">
        <v>16</v>
      </c>
      <c r="F1431" t="s">
        <v>12</v>
      </c>
      <c r="G1431" t="s">
        <v>13</v>
      </c>
      <c r="H1431" t="s">
        <v>13</v>
      </c>
      <c r="I1431">
        <v>60</v>
      </c>
      <c r="J1431">
        <f t="shared" si="90"/>
        <v>-0.46794471123422759</v>
      </c>
      <c r="K1431">
        <f t="shared" si="91"/>
        <v>1.2769657581737661</v>
      </c>
      <c r="L1431" t="str">
        <f t="shared" si="92"/>
        <v>NO</v>
      </c>
      <c r="M1431" t="str">
        <f t="shared" si="93"/>
        <v>NO</v>
      </c>
    </row>
    <row r="1432" spans="1:13" x14ac:dyDescent="0.25">
      <c r="A1432">
        <v>1431</v>
      </c>
      <c r="B1432" t="s">
        <v>9</v>
      </c>
      <c r="C1432">
        <v>437183.54</v>
      </c>
      <c r="D1432" t="s">
        <v>10</v>
      </c>
      <c r="E1432" t="s">
        <v>16</v>
      </c>
      <c r="F1432" t="s">
        <v>12</v>
      </c>
      <c r="G1432" t="s">
        <v>13</v>
      </c>
      <c r="H1432" t="s">
        <v>13</v>
      </c>
      <c r="I1432">
        <v>46</v>
      </c>
      <c r="J1432">
        <f t="shared" si="90"/>
        <v>-0.27170172053752134</v>
      </c>
      <c r="K1432">
        <f t="shared" si="91"/>
        <v>0.28891113709384114</v>
      </c>
      <c r="L1432" t="str">
        <f t="shared" si="92"/>
        <v>NO</v>
      </c>
      <c r="M1432" t="str">
        <f t="shared" si="93"/>
        <v>NO</v>
      </c>
    </row>
    <row r="1433" spans="1:13" x14ac:dyDescent="0.25">
      <c r="A1433">
        <v>1432</v>
      </c>
      <c r="B1433" t="s">
        <v>9</v>
      </c>
      <c r="C1433">
        <v>417623.03</v>
      </c>
      <c r="D1433" t="s">
        <v>10</v>
      </c>
      <c r="E1433" t="s">
        <v>16</v>
      </c>
      <c r="F1433" t="s">
        <v>12</v>
      </c>
      <c r="G1433" t="s">
        <v>13</v>
      </c>
      <c r="H1433" t="s">
        <v>13</v>
      </c>
      <c r="I1433">
        <v>27</v>
      </c>
      <c r="J1433">
        <f t="shared" si="90"/>
        <v>-0.29582064985541662</v>
      </c>
      <c r="K1433">
        <f t="shared" si="91"/>
        <v>-1.0520201343717714</v>
      </c>
      <c r="L1433" t="str">
        <f t="shared" si="92"/>
        <v>NO</v>
      </c>
      <c r="M1433" t="str">
        <f t="shared" si="93"/>
        <v>NO</v>
      </c>
    </row>
    <row r="1434" spans="1:13" x14ac:dyDescent="0.25">
      <c r="A1434">
        <v>1433</v>
      </c>
      <c r="B1434" t="s">
        <v>15</v>
      </c>
      <c r="C1434">
        <v>170502</v>
      </c>
      <c r="D1434" t="s">
        <v>10</v>
      </c>
      <c r="E1434" t="s">
        <v>16</v>
      </c>
      <c r="F1434" t="s">
        <v>12</v>
      </c>
      <c r="G1434" t="s">
        <v>13</v>
      </c>
      <c r="H1434" t="s">
        <v>13</v>
      </c>
      <c r="I1434">
        <v>47</v>
      </c>
      <c r="J1434">
        <f t="shared" si="90"/>
        <v>-0.6005312456187939</v>
      </c>
      <c r="K1434">
        <f t="shared" si="91"/>
        <v>0.35948646717097865</v>
      </c>
      <c r="L1434" t="str">
        <f t="shared" si="92"/>
        <v>NO</v>
      </c>
      <c r="M1434" t="str">
        <f t="shared" si="93"/>
        <v>NO</v>
      </c>
    </row>
    <row r="1435" spans="1:13" x14ac:dyDescent="0.25">
      <c r="A1435">
        <v>1434</v>
      </c>
      <c r="B1435" t="s">
        <v>9</v>
      </c>
      <c r="C1435">
        <v>573826</v>
      </c>
      <c r="D1435" t="s">
        <v>18</v>
      </c>
      <c r="E1435" t="s">
        <v>16</v>
      </c>
      <c r="F1435" t="s">
        <v>12</v>
      </c>
      <c r="G1435" t="s">
        <v>13</v>
      </c>
      <c r="H1435" t="s">
        <v>12</v>
      </c>
      <c r="I1435">
        <v>61</v>
      </c>
      <c r="J1435">
        <f t="shared" si="90"/>
        <v>-0.10321583573373329</v>
      </c>
      <c r="K1435">
        <f t="shared" si="91"/>
        <v>1.3475410882509038</v>
      </c>
      <c r="L1435" t="str">
        <f t="shared" si="92"/>
        <v>NO</v>
      </c>
      <c r="M1435" t="str">
        <f t="shared" si="93"/>
        <v>NO</v>
      </c>
    </row>
    <row r="1436" spans="1:13" x14ac:dyDescent="0.25">
      <c r="A1436">
        <v>1435</v>
      </c>
      <c r="B1436" t="s">
        <v>15</v>
      </c>
      <c r="C1436">
        <v>297045</v>
      </c>
      <c r="D1436" t="s">
        <v>17</v>
      </c>
      <c r="E1436" t="s">
        <v>16</v>
      </c>
      <c r="F1436" t="s">
        <v>12</v>
      </c>
      <c r="G1436" t="s">
        <v>13</v>
      </c>
      <c r="H1436" t="s">
        <v>12</v>
      </c>
      <c r="I1436">
        <v>23</v>
      </c>
      <c r="J1436">
        <f t="shared" si="90"/>
        <v>-0.44449841862837125</v>
      </c>
      <c r="K1436">
        <f t="shared" si="91"/>
        <v>-1.3343214546803215</v>
      </c>
      <c r="L1436" t="str">
        <f t="shared" si="92"/>
        <v>NO</v>
      </c>
      <c r="M1436" t="str">
        <f t="shared" si="93"/>
        <v>NO</v>
      </c>
    </row>
    <row r="1437" spans="1:13" x14ac:dyDescent="0.25">
      <c r="A1437">
        <v>1436</v>
      </c>
      <c r="B1437" t="s">
        <v>9</v>
      </c>
      <c r="C1437">
        <v>406190.91</v>
      </c>
      <c r="D1437" t="s">
        <v>10</v>
      </c>
      <c r="E1437" t="s">
        <v>11</v>
      </c>
      <c r="F1437" t="s">
        <v>12</v>
      </c>
      <c r="G1437" t="s">
        <v>12</v>
      </c>
      <c r="H1437" t="s">
        <v>13</v>
      </c>
      <c r="I1437">
        <v>22</v>
      </c>
      <c r="J1437">
        <f t="shared" si="90"/>
        <v>-0.30991693334872528</v>
      </c>
      <c r="K1437">
        <f t="shared" si="91"/>
        <v>-1.4048967847574589</v>
      </c>
      <c r="L1437" t="str">
        <f t="shared" si="92"/>
        <v>NO</v>
      </c>
      <c r="M1437" t="str">
        <f t="shared" si="93"/>
        <v>NO</v>
      </c>
    </row>
    <row r="1438" spans="1:13" x14ac:dyDescent="0.25">
      <c r="A1438">
        <v>1437</v>
      </c>
      <c r="B1438" t="s">
        <v>9</v>
      </c>
      <c r="C1438">
        <v>297046</v>
      </c>
      <c r="D1438" t="s">
        <v>17</v>
      </c>
      <c r="E1438" t="s">
        <v>16</v>
      </c>
      <c r="F1438" t="s">
        <v>12</v>
      </c>
      <c r="G1438" t="s">
        <v>12</v>
      </c>
      <c r="H1438" t="s">
        <v>13</v>
      </c>
      <c r="I1438">
        <v>44</v>
      </c>
      <c r="J1438">
        <f t="shared" si="90"/>
        <v>-0.44449718558642509</v>
      </c>
      <c r="K1438">
        <f t="shared" si="91"/>
        <v>0.14776047693956615</v>
      </c>
      <c r="L1438" t="str">
        <f t="shared" si="92"/>
        <v>NO</v>
      </c>
      <c r="M1438" t="str">
        <f t="shared" si="93"/>
        <v>NO</v>
      </c>
    </row>
    <row r="1439" spans="1:13" x14ac:dyDescent="0.25">
      <c r="A1439">
        <v>1438</v>
      </c>
      <c r="B1439" t="s">
        <v>15</v>
      </c>
      <c r="C1439">
        <v>313897</v>
      </c>
      <c r="D1439" t="s">
        <v>10</v>
      </c>
      <c r="E1439" t="s">
        <v>11</v>
      </c>
      <c r="F1439" t="s">
        <v>12</v>
      </c>
      <c r="G1439" t="s">
        <v>13</v>
      </c>
      <c r="H1439" t="s">
        <v>12</v>
      </c>
      <c r="I1439">
        <v>31</v>
      </c>
      <c r="J1439">
        <f t="shared" si="90"/>
        <v>-0.42371919575201611</v>
      </c>
      <c r="K1439">
        <f t="shared" si="91"/>
        <v>-0.7697188140632214</v>
      </c>
      <c r="L1439" t="str">
        <f t="shared" si="92"/>
        <v>NO</v>
      </c>
      <c r="M1439" t="str">
        <f t="shared" si="93"/>
        <v>NO</v>
      </c>
    </row>
    <row r="1440" spans="1:13" x14ac:dyDescent="0.25">
      <c r="A1440">
        <v>1439</v>
      </c>
      <c r="B1440" t="s">
        <v>15</v>
      </c>
      <c r="C1440">
        <v>496170</v>
      </c>
      <c r="D1440" t="s">
        <v>10</v>
      </c>
      <c r="E1440" t="s">
        <v>16</v>
      </c>
      <c r="F1440" t="s">
        <v>12</v>
      </c>
      <c r="G1440" t="s">
        <v>12</v>
      </c>
      <c r="H1440" t="s">
        <v>13</v>
      </c>
      <c r="I1440">
        <v>28</v>
      </c>
      <c r="J1440">
        <f t="shared" si="90"/>
        <v>-0.19896894110319868</v>
      </c>
      <c r="K1440">
        <f t="shared" si="91"/>
        <v>-0.98144480429463388</v>
      </c>
      <c r="L1440" t="str">
        <f t="shared" si="92"/>
        <v>NO</v>
      </c>
      <c r="M1440" t="str">
        <f t="shared" si="93"/>
        <v>NO</v>
      </c>
    </row>
    <row r="1441" spans="1:13" x14ac:dyDescent="0.25">
      <c r="A1441">
        <v>1440</v>
      </c>
      <c r="B1441" t="s">
        <v>9</v>
      </c>
      <c r="C1441">
        <v>952596</v>
      </c>
      <c r="D1441" t="s">
        <v>10</v>
      </c>
      <c r="E1441" t="s">
        <v>16</v>
      </c>
      <c r="F1441" t="s">
        <v>12</v>
      </c>
      <c r="G1441" t="s">
        <v>13</v>
      </c>
      <c r="H1441" t="s">
        <v>13</v>
      </c>
      <c r="I1441">
        <v>61</v>
      </c>
      <c r="J1441">
        <f t="shared" si="90"/>
        <v>0.36382346220580014</v>
      </c>
      <c r="K1441">
        <f t="shared" si="91"/>
        <v>1.3475410882509038</v>
      </c>
      <c r="L1441" t="str">
        <f t="shared" si="92"/>
        <v>NO</v>
      </c>
      <c r="M1441" t="str">
        <f t="shared" si="93"/>
        <v>NO</v>
      </c>
    </row>
    <row r="1442" spans="1:13" x14ac:dyDescent="0.25">
      <c r="A1442">
        <v>1441</v>
      </c>
      <c r="B1442" t="s">
        <v>15</v>
      </c>
      <c r="C1442">
        <v>644244</v>
      </c>
      <c r="D1442" t="s">
        <v>10</v>
      </c>
      <c r="E1442" t="s">
        <v>16</v>
      </c>
      <c r="F1442" t="s">
        <v>12</v>
      </c>
      <c r="G1442" t="s">
        <v>13</v>
      </c>
      <c r="H1442" t="s">
        <v>13</v>
      </c>
      <c r="I1442">
        <v>25</v>
      </c>
      <c r="J1442">
        <f t="shared" si="90"/>
        <v>-1.6387487970430849E-2</v>
      </c>
      <c r="K1442">
        <f t="shared" si="91"/>
        <v>-1.1931707945260464</v>
      </c>
      <c r="L1442" t="str">
        <f t="shared" si="92"/>
        <v>NO</v>
      </c>
      <c r="M1442" t="str">
        <f t="shared" si="93"/>
        <v>NO</v>
      </c>
    </row>
    <row r="1443" spans="1:13" x14ac:dyDescent="0.25">
      <c r="A1443">
        <v>1442</v>
      </c>
      <c r="B1443" t="s">
        <v>9</v>
      </c>
      <c r="C1443">
        <v>297045</v>
      </c>
      <c r="D1443" t="s">
        <v>17</v>
      </c>
      <c r="E1443" t="s">
        <v>16</v>
      </c>
      <c r="F1443" t="s">
        <v>12</v>
      </c>
      <c r="G1443" t="s">
        <v>13</v>
      </c>
      <c r="H1443" t="s">
        <v>13</v>
      </c>
      <c r="I1443">
        <v>36</v>
      </c>
      <c r="J1443">
        <f t="shared" si="90"/>
        <v>-0.44449841862837125</v>
      </c>
      <c r="K1443">
        <f t="shared" si="91"/>
        <v>-0.41684216367753391</v>
      </c>
      <c r="L1443" t="str">
        <f t="shared" si="92"/>
        <v>NO</v>
      </c>
      <c r="M1443" t="str">
        <f t="shared" si="93"/>
        <v>NO</v>
      </c>
    </row>
    <row r="1444" spans="1:13" x14ac:dyDescent="0.25">
      <c r="A1444">
        <v>1443</v>
      </c>
      <c r="B1444" t="s">
        <v>15</v>
      </c>
      <c r="C1444">
        <v>297044.99</v>
      </c>
      <c r="D1444" t="s">
        <v>19</v>
      </c>
      <c r="E1444" t="s">
        <v>16</v>
      </c>
      <c r="F1444" t="s">
        <v>12</v>
      </c>
      <c r="G1444" t="s">
        <v>12</v>
      </c>
      <c r="H1444" t="s">
        <v>13</v>
      </c>
      <c r="I1444">
        <v>56</v>
      </c>
      <c r="J1444">
        <f t="shared" si="90"/>
        <v>-0.44449843095879071</v>
      </c>
      <c r="K1444">
        <f t="shared" si="91"/>
        <v>0.99466443786521619</v>
      </c>
      <c r="L1444" t="str">
        <f t="shared" si="92"/>
        <v>NO</v>
      </c>
      <c r="M1444" t="str">
        <f t="shared" si="93"/>
        <v>NO</v>
      </c>
    </row>
    <row r="1445" spans="1:13" x14ac:dyDescent="0.25">
      <c r="A1445">
        <v>1444</v>
      </c>
      <c r="B1445" t="s">
        <v>15</v>
      </c>
      <c r="C1445">
        <v>1591132.4</v>
      </c>
      <c r="D1445" t="s">
        <v>10</v>
      </c>
      <c r="E1445" t="s">
        <v>11</v>
      </c>
      <c r="F1445" t="s">
        <v>12</v>
      </c>
      <c r="G1445" t="s">
        <v>13</v>
      </c>
      <c r="H1445" t="s">
        <v>13</v>
      </c>
      <c r="I1445">
        <v>51</v>
      </c>
      <c r="J1445">
        <f t="shared" si="90"/>
        <v>1.1511656275431739</v>
      </c>
      <c r="K1445">
        <f t="shared" si="91"/>
        <v>0.64178778747952869</v>
      </c>
      <c r="L1445" t="str">
        <f t="shared" si="92"/>
        <v>NO</v>
      </c>
      <c r="M1445" t="str">
        <f t="shared" si="93"/>
        <v>NO</v>
      </c>
    </row>
    <row r="1446" spans="1:13" x14ac:dyDescent="0.25">
      <c r="A1446">
        <v>1445</v>
      </c>
      <c r="B1446" t="s">
        <v>9</v>
      </c>
      <c r="C1446">
        <v>130000</v>
      </c>
      <c r="D1446" t="s">
        <v>10</v>
      </c>
      <c r="E1446" t="s">
        <v>16</v>
      </c>
      <c r="F1446" t="s">
        <v>12</v>
      </c>
      <c r="G1446" t="s">
        <v>12</v>
      </c>
      <c r="H1446" t="s">
        <v>13</v>
      </c>
      <c r="I1446">
        <v>40</v>
      </c>
      <c r="J1446">
        <f t="shared" si="90"/>
        <v>-0.65047191052136533</v>
      </c>
      <c r="K1446">
        <f t="shared" si="91"/>
        <v>-0.13454084336898386</v>
      </c>
      <c r="L1446" t="str">
        <f t="shared" si="92"/>
        <v>NO</v>
      </c>
      <c r="M1446" t="str">
        <f t="shared" si="93"/>
        <v>NO</v>
      </c>
    </row>
    <row r="1447" spans="1:13" x14ac:dyDescent="0.25">
      <c r="A1447">
        <v>1446</v>
      </c>
      <c r="B1447" t="s">
        <v>9</v>
      </c>
      <c r="C1447">
        <v>868191.39</v>
      </c>
      <c r="D1447" t="s">
        <v>10</v>
      </c>
      <c r="E1447" t="s">
        <v>16</v>
      </c>
      <c r="F1447" t="s">
        <v>12</v>
      </c>
      <c r="G1447" t="s">
        <v>13</v>
      </c>
      <c r="H1447" t="s">
        <v>13</v>
      </c>
      <c r="I1447">
        <v>30</v>
      </c>
      <c r="J1447">
        <f t="shared" si="90"/>
        <v>0.2597490376281934</v>
      </c>
      <c r="K1447">
        <f t="shared" si="91"/>
        <v>-0.84029414414035897</v>
      </c>
      <c r="L1447" t="str">
        <f t="shared" si="92"/>
        <v>NO</v>
      </c>
      <c r="M1447" t="str">
        <f t="shared" si="93"/>
        <v>NO</v>
      </c>
    </row>
    <row r="1448" spans="1:13" x14ac:dyDescent="0.25">
      <c r="A1448">
        <v>1447</v>
      </c>
      <c r="B1448" t="s">
        <v>15</v>
      </c>
      <c r="C1448">
        <v>122313.33</v>
      </c>
      <c r="D1448" t="s">
        <v>10</v>
      </c>
      <c r="E1448" t="s">
        <v>16</v>
      </c>
      <c r="F1448" t="s">
        <v>12</v>
      </c>
      <c r="G1448" t="s">
        <v>13</v>
      </c>
      <c r="H1448" t="s">
        <v>13</v>
      </c>
      <c r="I1448">
        <v>42</v>
      </c>
      <c r="J1448">
        <f t="shared" si="90"/>
        <v>-0.65994989705750307</v>
      </c>
      <c r="K1448">
        <f t="shared" si="91"/>
        <v>6.6098167852911317E-3</v>
      </c>
      <c r="L1448" t="str">
        <f t="shared" si="92"/>
        <v>NO</v>
      </c>
      <c r="M1448" t="str">
        <f t="shared" si="93"/>
        <v>NO</v>
      </c>
    </row>
    <row r="1449" spans="1:13" x14ac:dyDescent="0.25">
      <c r="A1449">
        <v>1448</v>
      </c>
      <c r="B1449" t="s">
        <v>9</v>
      </c>
      <c r="C1449">
        <v>337000</v>
      </c>
      <c r="D1449" t="s">
        <v>10</v>
      </c>
      <c r="E1449" t="s">
        <v>16</v>
      </c>
      <c r="F1449" t="s">
        <v>12</v>
      </c>
      <c r="G1449" t="s">
        <v>12</v>
      </c>
      <c r="H1449" t="s">
        <v>13</v>
      </c>
      <c r="I1449">
        <v>42</v>
      </c>
      <c r="J1449">
        <f t="shared" si="90"/>
        <v>-0.3952322276703385</v>
      </c>
      <c r="K1449">
        <f t="shared" si="91"/>
        <v>6.6098167852911317E-3</v>
      </c>
      <c r="L1449" t="str">
        <f t="shared" si="92"/>
        <v>NO</v>
      </c>
      <c r="M1449" t="str">
        <f t="shared" si="93"/>
        <v>NO</v>
      </c>
    </row>
    <row r="1450" spans="1:13" x14ac:dyDescent="0.25">
      <c r="A1450">
        <v>1449</v>
      </c>
      <c r="B1450" t="s">
        <v>15</v>
      </c>
      <c r="C1450">
        <v>1448116.5</v>
      </c>
      <c r="D1450" t="s">
        <v>10</v>
      </c>
      <c r="E1450" t="s">
        <v>11</v>
      </c>
      <c r="F1450" t="s">
        <v>12</v>
      </c>
      <c r="G1450" t="s">
        <v>13</v>
      </c>
      <c r="H1450" t="s">
        <v>13</v>
      </c>
      <c r="I1450">
        <v>42</v>
      </c>
      <c r="J1450">
        <f t="shared" si="90"/>
        <v>0.97482102387817804</v>
      </c>
      <c r="K1450">
        <f t="shared" si="91"/>
        <v>6.6098167852911317E-3</v>
      </c>
      <c r="L1450" t="str">
        <f t="shared" si="92"/>
        <v>NO</v>
      </c>
      <c r="M1450" t="str">
        <f t="shared" si="93"/>
        <v>NO</v>
      </c>
    </row>
    <row r="1451" spans="1:13" x14ac:dyDescent="0.25">
      <c r="A1451">
        <v>1450</v>
      </c>
      <c r="B1451" t="s">
        <v>15</v>
      </c>
      <c r="C1451">
        <v>327716</v>
      </c>
      <c r="D1451" t="s">
        <v>17</v>
      </c>
      <c r="E1451" t="s">
        <v>16</v>
      </c>
      <c r="F1451" t="s">
        <v>12</v>
      </c>
      <c r="G1451" t="s">
        <v>13</v>
      </c>
      <c r="H1451" t="s">
        <v>13</v>
      </c>
      <c r="I1451">
        <v>40</v>
      </c>
      <c r="J1451">
        <f t="shared" si="90"/>
        <v>-0.40667978909830432</v>
      </c>
      <c r="K1451">
        <f t="shared" si="91"/>
        <v>-0.13454084336898386</v>
      </c>
      <c r="L1451" t="str">
        <f t="shared" si="92"/>
        <v>NO</v>
      </c>
      <c r="M1451" t="str">
        <f t="shared" si="93"/>
        <v>NO</v>
      </c>
    </row>
    <row r="1452" spans="1:13" x14ac:dyDescent="0.25">
      <c r="A1452">
        <v>1451</v>
      </c>
      <c r="B1452" t="s">
        <v>15</v>
      </c>
      <c r="C1452">
        <v>297044</v>
      </c>
      <c r="D1452" t="s">
        <v>20</v>
      </c>
      <c r="E1452" t="s">
        <v>16</v>
      </c>
      <c r="F1452" t="s">
        <v>12</v>
      </c>
      <c r="G1452" t="s">
        <v>13</v>
      </c>
      <c r="H1452" t="s">
        <v>13</v>
      </c>
      <c r="I1452">
        <v>27</v>
      </c>
      <c r="J1452">
        <f t="shared" si="90"/>
        <v>-0.44449965167031735</v>
      </c>
      <c r="K1452">
        <f t="shared" si="91"/>
        <v>-1.0520201343717714</v>
      </c>
      <c r="L1452" t="str">
        <f t="shared" si="92"/>
        <v>NO</v>
      </c>
      <c r="M1452" t="str">
        <f t="shared" si="93"/>
        <v>NO</v>
      </c>
    </row>
    <row r="1453" spans="1:13" x14ac:dyDescent="0.25">
      <c r="A1453">
        <v>1452</v>
      </c>
      <c r="B1453" t="s">
        <v>9</v>
      </c>
      <c r="C1453">
        <v>278030</v>
      </c>
      <c r="D1453" t="s">
        <v>19</v>
      </c>
      <c r="E1453" t="s">
        <v>16</v>
      </c>
      <c r="F1453" t="s">
        <v>12</v>
      </c>
      <c r="G1453" t="s">
        <v>13</v>
      </c>
      <c r="H1453" t="s">
        <v>13</v>
      </c>
      <c r="I1453">
        <v>48</v>
      </c>
      <c r="J1453">
        <f t="shared" si="90"/>
        <v>-0.46794471123422759</v>
      </c>
      <c r="K1453">
        <f t="shared" si="91"/>
        <v>0.43006179724811616</v>
      </c>
      <c r="L1453" t="str">
        <f t="shared" si="92"/>
        <v>NO</v>
      </c>
      <c r="M1453" t="str">
        <f t="shared" si="93"/>
        <v>NO</v>
      </c>
    </row>
    <row r="1454" spans="1:13" x14ac:dyDescent="0.25">
      <c r="A1454">
        <v>1453</v>
      </c>
      <c r="B1454" t="s">
        <v>9</v>
      </c>
      <c r="C1454">
        <v>477915</v>
      </c>
      <c r="D1454" t="s">
        <v>10</v>
      </c>
      <c r="E1454" t="s">
        <v>11</v>
      </c>
      <c r="F1454" t="s">
        <v>12</v>
      </c>
      <c r="G1454" t="s">
        <v>13</v>
      </c>
      <c r="H1454" t="s">
        <v>13</v>
      </c>
      <c r="I1454">
        <v>21</v>
      </c>
      <c r="J1454">
        <f t="shared" si="90"/>
        <v>-0.22147812182998852</v>
      </c>
      <c r="K1454">
        <f t="shared" si="91"/>
        <v>-1.4754721148345964</v>
      </c>
      <c r="L1454" t="str">
        <f t="shared" si="92"/>
        <v>NO</v>
      </c>
      <c r="M1454" t="str">
        <f t="shared" si="93"/>
        <v>NO</v>
      </c>
    </row>
    <row r="1455" spans="1:13" x14ac:dyDescent="0.25">
      <c r="A1455">
        <v>1454</v>
      </c>
      <c r="B1455" t="s">
        <v>9</v>
      </c>
      <c r="C1455">
        <v>5472090.3399999999</v>
      </c>
      <c r="D1455" t="s">
        <v>10</v>
      </c>
      <c r="E1455" t="s">
        <v>11</v>
      </c>
      <c r="F1455" t="s">
        <v>12</v>
      </c>
      <c r="G1455" t="s">
        <v>13</v>
      </c>
      <c r="H1455" t="s">
        <v>13</v>
      </c>
      <c r="I1455">
        <v>42</v>
      </c>
      <c r="J1455">
        <f t="shared" si="90"/>
        <v>5.936549558769137</v>
      </c>
      <c r="K1455">
        <f t="shared" si="91"/>
        <v>6.6098167852911317E-3</v>
      </c>
      <c r="L1455" t="str">
        <f t="shared" si="92"/>
        <v>SI</v>
      </c>
      <c r="M1455" t="str">
        <f t="shared" si="93"/>
        <v>NO</v>
      </c>
    </row>
    <row r="1456" spans="1:13" x14ac:dyDescent="0.25">
      <c r="A1456">
        <v>1455</v>
      </c>
      <c r="B1456" t="s">
        <v>15</v>
      </c>
      <c r="C1456">
        <v>196822.39</v>
      </c>
      <c r="D1456" t="s">
        <v>14</v>
      </c>
      <c r="E1456" t="s">
        <v>11</v>
      </c>
      <c r="F1456" t="s">
        <v>12</v>
      </c>
      <c r="G1456" t="s">
        <v>13</v>
      </c>
      <c r="H1456" t="s">
        <v>13</v>
      </c>
      <c r="I1456">
        <v>94</v>
      </c>
      <c r="J1456">
        <f t="shared" si="90"/>
        <v>-0.56807710071002404</v>
      </c>
      <c r="K1456">
        <f t="shared" si="91"/>
        <v>3.6765269807964414</v>
      </c>
      <c r="L1456" t="str">
        <f t="shared" si="92"/>
        <v>NO</v>
      </c>
      <c r="M1456" t="str">
        <f t="shared" si="93"/>
        <v>SI</v>
      </c>
    </row>
    <row r="1457" spans="1:13" x14ac:dyDescent="0.25">
      <c r="A1457">
        <v>1456</v>
      </c>
      <c r="B1457" t="s">
        <v>15</v>
      </c>
      <c r="C1457">
        <v>575000</v>
      </c>
      <c r="D1457" t="s">
        <v>10</v>
      </c>
      <c r="E1457" t="s">
        <v>16</v>
      </c>
      <c r="F1457" t="s">
        <v>12</v>
      </c>
      <c r="G1457" t="s">
        <v>13</v>
      </c>
      <c r="H1457" t="s">
        <v>12</v>
      </c>
      <c r="I1457">
        <v>32</v>
      </c>
      <c r="J1457">
        <f t="shared" si="90"/>
        <v>-0.10176824448896467</v>
      </c>
      <c r="K1457">
        <f t="shared" si="91"/>
        <v>-0.69914348398608395</v>
      </c>
      <c r="L1457" t="str">
        <f t="shared" si="92"/>
        <v>NO</v>
      </c>
      <c r="M1457" t="str">
        <f t="shared" si="93"/>
        <v>NO</v>
      </c>
    </row>
    <row r="1458" spans="1:13" x14ac:dyDescent="0.25">
      <c r="A1458">
        <v>1457</v>
      </c>
      <c r="B1458" t="s">
        <v>15</v>
      </c>
      <c r="C1458">
        <v>298957</v>
      </c>
      <c r="D1458" t="s">
        <v>17</v>
      </c>
      <c r="E1458" t="s">
        <v>16</v>
      </c>
      <c r="F1458" t="s">
        <v>12</v>
      </c>
      <c r="G1458" t="s">
        <v>13</v>
      </c>
      <c r="H1458" t="s">
        <v>13</v>
      </c>
      <c r="I1458">
        <v>32</v>
      </c>
      <c r="J1458">
        <f t="shared" si="90"/>
        <v>-0.44214084242735113</v>
      </c>
      <c r="K1458">
        <f t="shared" si="91"/>
        <v>-0.69914348398608395</v>
      </c>
      <c r="L1458" t="str">
        <f t="shared" si="92"/>
        <v>NO</v>
      </c>
      <c r="M1458" t="str">
        <f t="shared" si="93"/>
        <v>NO</v>
      </c>
    </row>
    <row r="1459" spans="1:13" x14ac:dyDescent="0.25">
      <c r="A1459">
        <v>1458</v>
      </c>
      <c r="B1459" t="s">
        <v>15</v>
      </c>
      <c r="C1459">
        <v>75294.7</v>
      </c>
      <c r="D1459" t="s">
        <v>10</v>
      </c>
      <c r="E1459" t="s">
        <v>16</v>
      </c>
      <c r="F1459" t="s">
        <v>12</v>
      </c>
      <c r="G1459" t="s">
        <v>13</v>
      </c>
      <c r="H1459" t="s">
        <v>13</v>
      </c>
      <c r="I1459">
        <v>25</v>
      </c>
      <c r="J1459">
        <f t="shared" si="90"/>
        <v>-0.71792584009755023</v>
      </c>
      <c r="K1459">
        <f t="shared" si="91"/>
        <v>-1.1931707945260464</v>
      </c>
      <c r="L1459" t="str">
        <f t="shared" si="92"/>
        <v>NO</v>
      </c>
      <c r="M1459" t="str">
        <f t="shared" si="93"/>
        <v>NO</v>
      </c>
    </row>
    <row r="1460" spans="1:13" x14ac:dyDescent="0.25">
      <c r="A1460">
        <v>1459</v>
      </c>
      <c r="B1460" t="s">
        <v>9</v>
      </c>
      <c r="C1460">
        <v>278030</v>
      </c>
      <c r="D1460" t="s">
        <v>19</v>
      </c>
      <c r="E1460" t="s">
        <v>16</v>
      </c>
      <c r="F1460" t="s">
        <v>12</v>
      </c>
      <c r="G1460" t="s">
        <v>13</v>
      </c>
      <c r="H1460" t="s">
        <v>13</v>
      </c>
      <c r="I1460">
        <v>61</v>
      </c>
      <c r="J1460">
        <f t="shared" si="90"/>
        <v>-0.46794471123422759</v>
      </c>
      <c r="K1460">
        <f t="shared" si="91"/>
        <v>1.3475410882509038</v>
      </c>
      <c r="L1460" t="str">
        <f t="shared" si="92"/>
        <v>NO</v>
      </c>
      <c r="M1460" t="str">
        <f t="shared" si="93"/>
        <v>NO</v>
      </c>
    </row>
    <row r="1461" spans="1:13" x14ac:dyDescent="0.25">
      <c r="A1461">
        <v>1460</v>
      </c>
      <c r="B1461" t="s">
        <v>15</v>
      </c>
      <c r="C1461">
        <v>278030.99</v>
      </c>
      <c r="D1461" t="s">
        <v>19</v>
      </c>
      <c r="E1461" t="s">
        <v>16</v>
      </c>
      <c r="F1461" t="s">
        <v>12</v>
      </c>
      <c r="G1461" t="s">
        <v>13</v>
      </c>
      <c r="H1461" t="s">
        <v>13</v>
      </c>
      <c r="I1461">
        <v>34</v>
      </c>
      <c r="J1461">
        <f t="shared" si="90"/>
        <v>-0.46794349052270096</v>
      </c>
      <c r="K1461">
        <f t="shared" si="91"/>
        <v>-0.55799282383180893</v>
      </c>
      <c r="L1461" t="str">
        <f t="shared" si="92"/>
        <v>NO</v>
      </c>
      <c r="M1461" t="str">
        <f t="shared" si="93"/>
        <v>NO</v>
      </c>
    </row>
    <row r="1462" spans="1:13" x14ac:dyDescent="0.25">
      <c r="A1462">
        <v>1461</v>
      </c>
      <c r="B1462" t="s">
        <v>15</v>
      </c>
      <c r="C1462">
        <v>791499.02</v>
      </c>
      <c r="D1462" t="s">
        <v>10</v>
      </c>
      <c r="E1462" t="s">
        <v>16</v>
      </c>
      <c r="F1462" t="s">
        <v>12</v>
      </c>
      <c r="G1462" t="s">
        <v>13</v>
      </c>
      <c r="H1462" t="s">
        <v>13</v>
      </c>
      <c r="I1462">
        <v>29</v>
      </c>
      <c r="J1462">
        <f t="shared" si="90"/>
        <v>0.16518412846928709</v>
      </c>
      <c r="K1462">
        <f t="shared" si="91"/>
        <v>-0.91086947421749642</v>
      </c>
      <c r="L1462" t="str">
        <f t="shared" si="92"/>
        <v>NO</v>
      </c>
      <c r="M1462" t="str">
        <f t="shared" si="93"/>
        <v>NO</v>
      </c>
    </row>
    <row r="1463" spans="1:13" x14ac:dyDescent="0.25">
      <c r="A1463">
        <v>1462</v>
      </c>
      <c r="B1463" t="s">
        <v>9</v>
      </c>
      <c r="C1463">
        <v>371304</v>
      </c>
      <c r="D1463" t="s">
        <v>18</v>
      </c>
      <c r="E1463" t="s">
        <v>16</v>
      </c>
      <c r="F1463" t="s">
        <v>12</v>
      </c>
      <c r="G1463" t="s">
        <v>13</v>
      </c>
      <c r="H1463" t="s">
        <v>12</v>
      </c>
      <c r="I1463">
        <v>37</v>
      </c>
      <c r="J1463">
        <f t="shared" si="90"/>
        <v>-0.35293395674994416</v>
      </c>
      <c r="K1463">
        <f t="shared" si="91"/>
        <v>-0.3462668336003964</v>
      </c>
      <c r="L1463" t="str">
        <f t="shared" si="92"/>
        <v>NO</v>
      </c>
      <c r="M1463" t="str">
        <f t="shared" si="93"/>
        <v>NO</v>
      </c>
    </row>
    <row r="1464" spans="1:13" x14ac:dyDescent="0.25">
      <c r="A1464">
        <v>1463</v>
      </c>
      <c r="B1464" t="s">
        <v>15</v>
      </c>
      <c r="C1464">
        <v>1611870.5</v>
      </c>
      <c r="D1464" t="s">
        <v>10</v>
      </c>
      <c r="E1464" t="s">
        <v>11</v>
      </c>
      <c r="F1464" t="s">
        <v>12</v>
      </c>
      <c r="G1464" t="s">
        <v>13</v>
      </c>
      <c r="H1464" t="s">
        <v>13</v>
      </c>
      <c r="I1464">
        <v>33</v>
      </c>
      <c r="J1464">
        <f t="shared" si="90"/>
        <v>1.1767365747264247</v>
      </c>
      <c r="K1464">
        <f t="shared" si="91"/>
        <v>-0.62856815390894638</v>
      </c>
      <c r="L1464" t="str">
        <f t="shared" si="92"/>
        <v>NO</v>
      </c>
      <c r="M1464" t="str">
        <f t="shared" si="93"/>
        <v>NO</v>
      </c>
    </row>
    <row r="1465" spans="1:13" x14ac:dyDescent="0.25">
      <c r="A1465">
        <v>1464</v>
      </c>
      <c r="B1465" t="s">
        <v>9</v>
      </c>
      <c r="C1465">
        <v>771947.42</v>
      </c>
      <c r="D1465" t="s">
        <v>10</v>
      </c>
      <c r="E1465" t="s">
        <v>16</v>
      </c>
      <c r="F1465" t="s">
        <v>12</v>
      </c>
      <c r="G1465" t="s">
        <v>13</v>
      </c>
      <c r="H1465" t="s">
        <v>13</v>
      </c>
      <c r="I1465">
        <v>40</v>
      </c>
      <c r="J1465">
        <f t="shared" si="90"/>
        <v>0.14107618555513188</v>
      </c>
      <c r="K1465">
        <f t="shared" si="91"/>
        <v>-0.13454084336898386</v>
      </c>
      <c r="L1465" t="str">
        <f t="shared" si="92"/>
        <v>NO</v>
      </c>
      <c r="M1465" t="str">
        <f t="shared" si="93"/>
        <v>NO</v>
      </c>
    </row>
    <row r="1466" spans="1:13" x14ac:dyDescent="0.25">
      <c r="A1466">
        <v>1465</v>
      </c>
      <c r="B1466" t="s">
        <v>9</v>
      </c>
      <c r="C1466">
        <v>278030</v>
      </c>
      <c r="D1466" t="s">
        <v>19</v>
      </c>
      <c r="E1466" t="s">
        <v>16</v>
      </c>
      <c r="F1466" t="s">
        <v>12</v>
      </c>
      <c r="G1466" t="s">
        <v>13</v>
      </c>
      <c r="H1466" t="s">
        <v>13</v>
      </c>
      <c r="I1466">
        <v>53</v>
      </c>
      <c r="J1466">
        <f t="shared" si="90"/>
        <v>-0.46794471123422759</v>
      </c>
      <c r="K1466">
        <f t="shared" si="91"/>
        <v>0.78293844763380371</v>
      </c>
      <c r="L1466" t="str">
        <f t="shared" si="92"/>
        <v>NO</v>
      </c>
      <c r="M1466" t="str">
        <f t="shared" si="93"/>
        <v>NO</v>
      </c>
    </row>
    <row r="1467" spans="1:13" x14ac:dyDescent="0.25">
      <c r="A1467">
        <v>1466</v>
      </c>
      <c r="B1467" t="s">
        <v>15</v>
      </c>
      <c r="C1467">
        <v>1358025.5</v>
      </c>
      <c r="D1467" t="s">
        <v>10</v>
      </c>
      <c r="E1467" t="s">
        <v>11</v>
      </c>
      <c r="F1467" t="s">
        <v>12</v>
      </c>
      <c r="G1467" t="s">
        <v>13</v>
      </c>
      <c r="H1467" t="s">
        <v>13</v>
      </c>
      <c r="I1467">
        <v>32</v>
      </c>
      <c r="J1467">
        <f t="shared" si="90"/>
        <v>0.86373504190845896</v>
      </c>
      <c r="K1467">
        <f t="shared" si="91"/>
        <v>-0.69914348398608395</v>
      </c>
      <c r="L1467" t="str">
        <f t="shared" si="92"/>
        <v>NO</v>
      </c>
      <c r="M1467" t="str">
        <f t="shared" si="93"/>
        <v>NO</v>
      </c>
    </row>
    <row r="1468" spans="1:13" x14ac:dyDescent="0.25">
      <c r="A1468">
        <v>1467</v>
      </c>
      <c r="B1468" t="s">
        <v>9</v>
      </c>
      <c r="C1468">
        <v>1049700.32</v>
      </c>
      <c r="D1468" t="s">
        <v>10</v>
      </c>
      <c r="E1468" t="s">
        <v>16</v>
      </c>
      <c r="F1468" t="s">
        <v>12</v>
      </c>
      <c r="G1468" t="s">
        <v>13</v>
      </c>
      <c r="H1468" t="s">
        <v>13</v>
      </c>
      <c r="I1468">
        <v>37</v>
      </c>
      <c r="J1468">
        <f t="shared" si="90"/>
        <v>0.48355716191722353</v>
      </c>
      <c r="K1468">
        <f t="shared" si="91"/>
        <v>-0.3462668336003964</v>
      </c>
      <c r="L1468" t="str">
        <f t="shared" si="92"/>
        <v>NO</v>
      </c>
      <c r="M1468" t="str">
        <f t="shared" si="93"/>
        <v>NO</v>
      </c>
    </row>
    <row r="1469" spans="1:13" x14ac:dyDescent="0.25">
      <c r="A1469">
        <v>1468</v>
      </c>
      <c r="B1469" t="s">
        <v>9</v>
      </c>
      <c r="C1469">
        <v>311173</v>
      </c>
      <c r="D1469" t="s">
        <v>18</v>
      </c>
      <c r="E1469" t="s">
        <v>16</v>
      </c>
      <c r="F1469" t="s">
        <v>12</v>
      </c>
      <c r="G1469" t="s">
        <v>13</v>
      </c>
      <c r="H1469" t="s">
        <v>12</v>
      </c>
      <c r="I1469">
        <v>33</v>
      </c>
      <c r="J1469">
        <f t="shared" si="90"/>
        <v>-0.42707800201330209</v>
      </c>
      <c r="K1469">
        <f t="shared" si="91"/>
        <v>-0.62856815390894638</v>
      </c>
      <c r="L1469" t="str">
        <f t="shared" si="92"/>
        <v>NO</v>
      </c>
      <c r="M1469" t="str">
        <f t="shared" si="93"/>
        <v>NO</v>
      </c>
    </row>
    <row r="1470" spans="1:13" x14ac:dyDescent="0.25">
      <c r="A1470">
        <v>1469</v>
      </c>
      <c r="B1470" t="s">
        <v>9</v>
      </c>
      <c r="C1470">
        <v>266800</v>
      </c>
      <c r="D1470" t="s">
        <v>10</v>
      </c>
      <c r="E1470" t="s">
        <v>16</v>
      </c>
      <c r="F1470" t="s">
        <v>12</v>
      </c>
      <c r="G1470" t="s">
        <v>13</v>
      </c>
      <c r="H1470" t="s">
        <v>13</v>
      </c>
      <c r="I1470">
        <v>44</v>
      </c>
      <c r="J1470">
        <f t="shared" si="90"/>
        <v>-0.48179177228938236</v>
      </c>
      <c r="K1470">
        <f t="shared" si="91"/>
        <v>0.14776047693956615</v>
      </c>
      <c r="L1470" t="str">
        <f t="shared" si="92"/>
        <v>NO</v>
      </c>
      <c r="M1470" t="str">
        <f t="shared" si="93"/>
        <v>NO</v>
      </c>
    </row>
    <row r="1471" spans="1:13" x14ac:dyDescent="0.25">
      <c r="A1471">
        <v>1470</v>
      </c>
      <c r="B1471" t="s">
        <v>9</v>
      </c>
      <c r="C1471">
        <v>196925</v>
      </c>
      <c r="D1471" t="s">
        <v>10</v>
      </c>
      <c r="E1471" t="s">
        <v>16</v>
      </c>
      <c r="F1471" t="s">
        <v>12</v>
      </c>
      <c r="G1471" t="s">
        <v>13</v>
      </c>
      <c r="H1471" t="s">
        <v>12</v>
      </c>
      <c r="I1471">
        <v>22</v>
      </c>
      <c r="J1471">
        <f t="shared" si="90"/>
        <v>-0.56795057827593065</v>
      </c>
      <c r="K1471">
        <f t="shared" si="91"/>
        <v>-1.4048967847574589</v>
      </c>
      <c r="L1471" t="str">
        <f t="shared" si="92"/>
        <v>NO</v>
      </c>
      <c r="M1471" t="str">
        <f t="shared" si="93"/>
        <v>NO</v>
      </c>
    </row>
    <row r="1472" spans="1:13" x14ac:dyDescent="0.25">
      <c r="A1472">
        <v>1471</v>
      </c>
      <c r="B1472" t="s">
        <v>9</v>
      </c>
      <c r="C1472">
        <v>342027</v>
      </c>
      <c r="D1472" t="s">
        <v>10</v>
      </c>
      <c r="E1472" t="s">
        <v>16</v>
      </c>
      <c r="F1472" t="s">
        <v>12</v>
      </c>
      <c r="G1472" t="s">
        <v>12</v>
      </c>
      <c r="H1472" t="s">
        <v>13</v>
      </c>
      <c r="I1472">
        <v>61</v>
      </c>
      <c r="J1472">
        <f t="shared" si="90"/>
        <v>-0.38903372580709156</v>
      </c>
      <c r="K1472">
        <f t="shared" si="91"/>
        <v>1.3475410882509038</v>
      </c>
      <c r="L1472" t="str">
        <f t="shared" si="92"/>
        <v>NO</v>
      </c>
      <c r="M1472" t="str">
        <f t="shared" si="93"/>
        <v>NO</v>
      </c>
    </row>
    <row r="1473" spans="1:13" x14ac:dyDescent="0.25">
      <c r="A1473">
        <v>1472</v>
      </c>
      <c r="B1473" t="s">
        <v>15</v>
      </c>
      <c r="C1473">
        <v>1104062</v>
      </c>
      <c r="D1473" t="s">
        <v>14</v>
      </c>
      <c r="E1473" t="s">
        <v>11</v>
      </c>
      <c r="F1473" t="s">
        <v>12</v>
      </c>
      <c r="G1473" t="s">
        <v>13</v>
      </c>
      <c r="H1473" t="s">
        <v>13</v>
      </c>
      <c r="I1473">
        <v>91</v>
      </c>
      <c r="J1473">
        <f t="shared" si="90"/>
        <v>0.55058739361987563</v>
      </c>
      <c r="K1473">
        <f t="shared" si="91"/>
        <v>3.464800990565029</v>
      </c>
      <c r="L1473" t="str">
        <f t="shared" si="92"/>
        <v>NO</v>
      </c>
      <c r="M1473" t="str">
        <f t="shared" si="93"/>
        <v>SI</v>
      </c>
    </row>
    <row r="1474" spans="1:13" x14ac:dyDescent="0.25">
      <c r="A1474">
        <v>1473</v>
      </c>
      <c r="B1474" t="s">
        <v>9</v>
      </c>
      <c r="C1474">
        <v>155880</v>
      </c>
      <c r="D1474" t="s">
        <v>10</v>
      </c>
      <c r="E1474" t="s">
        <v>16</v>
      </c>
      <c r="F1474" t="s">
        <v>12</v>
      </c>
      <c r="G1474" t="s">
        <v>13</v>
      </c>
      <c r="H1474" t="s">
        <v>13</v>
      </c>
      <c r="I1474">
        <v>36</v>
      </c>
      <c r="J1474">
        <f t="shared" ref="J1474:J1537" si="94">(C1474-$Q$13)/$Q$14</f>
        <v>-0.61856078495525624</v>
      </c>
      <c r="K1474">
        <f t="shared" si="91"/>
        <v>-0.41684216367753391</v>
      </c>
      <c r="L1474" t="str">
        <f t="shared" si="92"/>
        <v>NO</v>
      </c>
      <c r="M1474" t="str">
        <f t="shared" si="93"/>
        <v>NO</v>
      </c>
    </row>
    <row r="1475" spans="1:13" x14ac:dyDescent="0.25">
      <c r="A1475">
        <v>1474</v>
      </c>
      <c r="B1475" t="s">
        <v>9</v>
      </c>
      <c r="C1475">
        <v>297046</v>
      </c>
      <c r="D1475" t="s">
        <v>17</v>
      </c>
      <c r="E1475" t="s">
        <v>16</v>
      </c>
      <c r="F1475" t="s">
        <v>12</v>
      </c>
      <c r="G1475" t="s">
        <v>13</v>
      </c>
      <c r="H1475" t="s">
        <v>13</v>
      </c>
      <c r="I1475">
        <v>51</v>
      </c>
      <c r="J1475">
        <f t="shared" si="94"/>
        <v>-0.44449718558642509</v>
      </c>
      <c r="K1475">
        <f t="shared" ref="K1475:K1538" si="95">(I1475-$R$13)/$R$14</f>
        <v>0.64178778747952869</v>
      </c>
      <c r="L1475" t="str">
        <f t="shared" ref="L1475:L1538" si="96">IF(ABS(J1475)&gt; 1.96, "SI", "NO")</f>
        <v>NO</v>
      </c>
      <c r="M1475" t="str">
        <f t="shared" ref="M1475:M1538" si="97">IF(ABS(K1475)&gt; 1.96, "SI", "NO")</f>
        <v>NO</v>
      </c>
    </row>
    <row r="1476" spans="1:13" x14ac:dyDescent="0.25">
      <c r="A1476">
        <v>1475</v>
      </c>
      <c r="B1476" t="s">
        <v>9</v>
      </c>
      <c r="C1476">
        <v>338166</v>
      </c>
      <c r="D1476" t="s">
        <v>18</v>
      </c>
      <c r="E1476" t="s">
        <v>16</v>
      </c>
      <c r="F1476" t="s">
        <v>12</v>
      </c>
      <c r="G1476" t="s">
        <v>13</v>
      </c>
      <c r="H1476" t="s">
        <v>13</v>
      </c>
      <c r="I1476">
        <v>56</v>
      </c>
      <c r="J1476">
        <f t="shared" si="94"/>
        <v>-0.39379450076113898</v>
      </c>
      <c r="K1476">
        <f t="shared" si="95"/>
        <v>0.99466443786521619</v>
      </c>
      <c r="L1476" t="str">
        <f t="shared" si="96"/>
        <v>NO</v>
      </c>
      <c r="M1476" t="str">
        <f t="shared" si="97"/>
        <v>NO</v>
      </c>
    </row>
    <row r="1477" spans="1:13" x14ac:dyDescent="0.25">
      <c r="A1477">
        <v>1476</v>
      </c>
      <c r="B1477" t="s">
        <v>9</v>
      </c>
      <c r="C1477">
        <v>650000</v>
      </c>
      <c r="D1477" t="s">
        <v>10</v>
      </c>
      <c r="E1477" t="s">
        <v>16</v>
      </c>
      <c r="F1477" t="s">
        <v>12</v>
      </c>
      <c r="G1477" t="s">
        <v>13</v>
      </c>
      <c r="H1477" t="s">
        <v>12</v>
      </c>
      <c r="I1477">
        <v>31</v>
      </c>
      <c r="J1477">
        <f t="shared" si="94"/>
        <v>-9.2900985284477076E-3</v>
      </c>
      <c r="K1477">
        <f t="shared" si="95"/>
        <v>-0.7697188140632214</v>
      </c>
      <c r="L1477" t="str">
        <f t="shared" si="96"/>
        <v>NO</v>
      </c>
      <c r="M1477" t="str">
        <f t="shared" si="97"/>
        <v>NO</v>
      </c>
    </row>
    <row r="1478" spans="1:13" x14ac:dyDescent="0.25">
      <c r="A1478">
        <v>1477</v>
      </c>
      <c r="B1478" t="s">
        <v>9</v>
      </c>
      <c r="C1478">
        <v>490638.83</v>
      </c>
      <c r="D1478" t="s">
        <v>10</v>
      </c>
      <c r="E1478" t="s">
        <v>11</v>
      </c>
      <c r="F1478" t="s">
        <v>12</v>
      </c>
      <c r="G1478" t="s">
        <v>13</v>
      </c>
      <c r="H1478" t="s">
        <v>13</v>
      </c>
      <c r="I1478">
        <v>55</v>
      </c>
      <c r="J1478">
        <f t="shared" si="94"/>
        <v>-0.2057891057244311</v>
      </c>
      <c r="K1478">
        <f t="shared" si="95"/>
        <v>0.92408910778807873</v>
      </c>
      <c r="L1478" t="str">
        <f t="shared" si="96"/>
        <v>NO</v>
      </c>
      <c r="M1478" t="str">
        <f t="shared" si="97"/>
        <v>NO</v>
      </c>
    </row>
    <row r="1479" spans="1:13" x14ac:dyDescent="0.25">
      <c r="A1479">
        <v>1478</v>
      </c>
      <c r="B1479" t="s">
        <v>15</v>
      </c>
      <c r="C1479">
        <v>432363</v>
      </c>
      <c r="D1479" t="s">
        <v>14</v>
      </c>
      <c r="E1479" t="s">
        <v>11</v>
      </c>
      <c r="F1479" t="s">
        <v>12</v>
      </c>
      <c r="G1479" t="s">
        <v>13</v>
      </c>
      <c r="H1479" t="s">
        <v>13</v>
      </c>
      <c r="I1479">
        <v>80</v>
      </c>
      <c r="J1479">
        <f t="shared" si="94"/>
        <v>-0.27764564856056811</v>
      </c>
      <c r="K1479">
        <f t="shared" si="95"/>
        <v>2.6884723597165161</v>
      </c>
      <c r="L1479" t="str">
        <f t="shared" si="96"/>
        <v>NO</v>
      </c>
      <c r="M1479" t="str">
        <f t="shared" si="97"/>
        <v>SI</v>
      </c>
    </row>
    <row r="1480" spans="1:13" x14ac:dyDescent="0.25">
      <c r="A1480">
        <v>1479</v>
      </c>
      <c r="B1480" t="s">
        <v>9</v>
      </c>
      <c r="C1480">
        <v>360420</v>
      </c>
      <c r="D1480" t="s">
        <v>18</v>
      </c>
      <c r="E1480" t="s">
        <v>16</v>
      </c>
      <c r="F1480" t="s">
        <v>12</v>
      </c>
      <c r="G1480" t="s">
        <v>13</v>
      </c>
      <c r="H1480" t="s">
        <v>12</v>
      </c>
      <c r="I1480">
        <v>32</v>
      </c>
      <c r="J1480">
        <f t="shared" si="94"/>
        <v>-0.36635438529173436</v>
      </c>
      <c r="K1480">
        <f t="shared" si="95"/>
        <v>-0.69914348398608395</v>
      </c>
      <c r="L1480" t="str">
        <f t="shared" si="96"/>
        <v>NO</v>
      </c>
      <c r="M1480" t="str">
        <f t="shared" si="97"/>
        <v>NO</v>
      </c>
    </row>
    <row r="1481" spans="1:13" x14ac:dyDescent="0.25">
      <c r="A1481">
        <v>1480</v>
      </c>
      <c r="B1481" t="s">
        <v>9</v>
      </c>
      <c r="C1481">
        <v>351670.01</v>
      </c>
      <c r="D1481" t="s">
        <v>10</v>
      </c>
      <c r="E1481" t="s">
        <v>16</v>
      </c>
      <c r="F1481" t="s">
        <v>12</v>
      </c>
      <c r="G1481" t="s">
        <v>13</v>
      </c>
      <c r="H1481" t="s">
        <v>13</v>
      </c>
      <c r="I1481">
        <v>21</v>
      </c>
      <c r="J1481">
        <f t="shared" si="94"/>
        <v>-0.37714348999004188</v>
      </c>
      <c r="K1481">
        <f t="shared" si="95"/>
        <v>-1.4754721148345964</v>
      </c>
      <c r="L1481" t="str">
        <f t="shared" si="96"/>
        <v>NO</v>
      </c>
      <c r="M1481" t="str">
        <f t="shared" si="97"/>
        <v>NO</v>
      </c>
    </row>
    <row r="1482" spans="1:13" x14ac:dyDescent="0.25">
      <c r="A1482">
        <v>1481</v>
      </c>
      <c r="B1482" t="s">
        <v>15</v>
      </c>
      <c r="C1482">
        <v>528606.29</v>
      </c>
      <c r="D1482" t="s">
        <v>10</v>
      </c>
      <c r="E1482" t="s">
        <v>11</v>
      </c>
      <c r="F1482" t="s">
        <v>12</v>
      </c>
      <c r="G1482" t="s">
        <v>13</v>
      </c>
      <c r="H1482" t="s">
        <v>13</v>
      </c>
      <c r="I1482">
        <v>29</v>
      </c>
      <c r="J1482">
        <f t="shared" si="94"/>
        <v>-0.1589736349560299</v>
      </c>
      <c r="K1482">
        <f t="shared" si="95"/>
        <v>-0.91086947421749642</v>
      </c>
      <c r="L1482" t="str">
        <f t="shared" si="96"/>
        <v>NO</v>
      </c>
      <c r="M1482" t="str">
        <f t="shared" si="97"/>
        <v>NO</v>
      </c>
    </row>
    <row r="1483" spans="1:13" x14ac:dyDescent="0.25">
      <c r="A1483">
        <v>1482</v>
      </c>
      <c r="B1483" t="s">
        <v>15</v>
      </c>
      <c r="C1483">
        <v>2398731.5</v>
      </c>
      <c r="D1483" t="s">
        <v>10</v>
      </c>
      <c r="E1483" t="s">
        <v>11</v>
      </c>
      <c r="F1483" t="s">
        <v>12</v>
      </c>
      <c r="G1483" t="s">
        <v>13</v>
      </c>
      <c r="H1483" t="s">
        <v>13</v>
      </c>
      <c r="I1483">
        <v>29</v>
      </c>
      <c r="J1483">
        <f t="shared" si="94"/>
        <v>2.1469691935082693</v>
      </c>
      <c r="K1483">
        <f t="shared" si="95"/>
        <v>-0.91086947421749642</v>
      </c>
      <c r="L1483" t="str">
        <f t="shared" si="96"/>
        <v>SI</v>
      </c>
      <c r="M1483" t="str">
        <f t="shared" si="97"/>
        <v>NO</v>
      </c>
    </row>
    <row r="1484" spans="1:13" x14ac:dyDescent="0.25">
      <c r="A1484">
        <v>1483</v>
      </c>
      <c r="B1484" t="s">
        <v>9</v>
      </c>
      <c r="C1484">
        <v>327400</v>
      </c>
      <c r="D1484" t="s">
        <v>10</v>
      </c>
      <c r="E1484" t="s">
        <v>16</v>
      </c>
      <c r="F1484" t="s">
        <v>12</v>
      </c>
      <c r="G1484" t="s">
        <v>13</v>
      </c>
      <c r="H1484" t="s">
        <v>13</v>
      </c>
      <c r="I1484">
        <v>21</v>
      </c>
      <c r="J1484">
        <f t="shared" si="94"/>
        <v>-0.40706943035328463</v>
      </c>
      <c r="K1484">
        <f t="shared" si="95"/>
        <v>-1.4754721148345964</v>
      </c>
      <c r="L1484" t="str">
        <f t="shared" si="96"/>
        <v>NO</v>
      </c>
      <c r="M1484" t="str">
        <f t="shared" si="97"/>
        <v>NO</v>
      </c>
    </row>
    <row r="1485" spans="1:13" x14ac:dyDescent="0.25">
      <c r="A1485">
        <v>1484</v>
      </c>
      <c r="B1485" t="s">
        <v>15</v>
      </c>
      <c r="C1485">
        <v>228749</v>
      </c>
      <c r="D1485" t="s">
        <v>10</v>
      </c>
      <c r="E1485" t="s">
        <v>11</v>
      </c>
      <c r="F1485" t="s">
        <v>12</v>
      </c>
      <c r="G1485" t="s">
        <v>13</v>
      </c>
      <c r="H1485" t="s">
        <v>12</v>
      </c>
      <c r="I1485">
        <v>56</v>
      </c>
      <c r="J1485">
        <f t="shared" si="94"/>
        <v>-0.52871025138196415</v>
      </c>
      <c r="K1485">
        <f t="shared" si="95"/>
        <v>0.99466443786521619</v>
      </c>
      <c r="L1485" t="str">
        <f t="shared" si="96"/>
        <v>NO</v>
      </c>
      <c r="M1485" t="str">
        <f t="shared" si="97"/>
        <v>NO</v>
      </c>
    </row>
    <row r="1486" spans="1:13" x14ac:dyDescent="0.25">
      <c r="A1486">
        <v>1485</v>
      </c>
      <c r="B1486" t="s">
        <v>15</v>
      </c>
      <c r="C1486">
        <v>1139623</v>
      </c>
      <c r="D1486" t="s">
        <v>14</v>
      </c>
      <c r="E1486" t="s">
        <v>11</v>
      </c>
      <c r="F1486" t="s">
        <v>12</v>
      </c>
      <c r="G1486" t="s">
        <v>13</v>
      </c>
      <c r="H1486" t="s">
        <v>13</v>
      </c>
      <c r="I1486">
        <v>78</v>
      </c>
      <c r="J1486">
        <f t="shared" si="94"/>
        <v>0.59443559826656822</v>
      </c>
      <c r="K1486">
        <f t="shared" si="95"/>
        <v>2.5473216995622412</v>
      </c>
      <c r="L1486" t="str">
        <f t="shared" si="96"/>
        <v>NO</v>
      </c>
      <c r="M1486" t="str">
        <f t="shared" si="97"/>
        <v>SI</v>
      </c>
    </row>
    <row r="1487" spans="1:13" x14ac:dyDescent="0.25">
      <c r="A1487">
        <v>1486</v>
      </c>
      <c r="B1487" t="s">
        <v>9</v>
      </c>
      <c r="C1487">
        <v>286145.68</v>
      </c>
      <c r="D1487" t="s">
        <v>10</v>
      </c>
      <c r="E1487" t="s">
        <v>16</v>
      </c>
      <c r="F1487" t="s">
        <v>12</v>
      </c>
      <c r="G1487" t="s">
        <v>13</v>
      </c>
      <c r="H1487" t="s">
        <v>13</v>
      </c>
      <c r="I1487">
        <v>51</v>
      </c>
      <c r="J1487">
        <f t="shared" si="94"/>
        <v>-0.45793773737277632</v>
      </c>
      <c r="K1487">
        <f t="shared" si="95"/>
        <v>0.64178778747952869</v>
      </c>
      <c r="L1487" t="str">
        <f t="shared" si="96"/>
        <v>NO</v>
      </c>
      <c r="M1487" t="str">
        <f t="shared" si="97"/>
        <v>NO</v>
      </c>
    </row>
    <row r="1488" spans="1:13" x14ac:dyDescent="0.25">
      <c r="A1488">
        <v>1487</v>
      </c>
      <c r="B1488" t="s">
        <v>9</v>
      </c>
      <c r="C1488">
        <v>297045</v>
      </c>
      <c r="D1488" t="s">
        <v>17</v>
      </c>
      <c r="E1488" t="s">
        <v>16</v>
      </c>
      <c r="F1488" t="s">
        <v>12</v>
      </c>
      <c r="G1488" t="s">
        <v>13</v>
      </c>
      <c r="H1488" t="s">
        <v>13</v>
      </c>
      <c r="I1488">
        <v>25</v>
      </c>
      <c r="J1488">
        <f t="shared" si="94"/>
        <v>-0.44449841862837125</v>
      </c>
      <c r="K1488">
        <f t="shared" si="95"/>
        <v>-1.1931707945260464</v>
      </c>
      <c r="L1488" t="str">
        <f t="shared" si="96"/>
        <v>NO</v>
      </c>
      <c r="M1488" t="str">
        <f t="shared" si="97"/>
        <v>NO</v>
      </c>
    </row>
    <row r="1489" spans="1:13" x14ac:dyDescent="0.25">
      <c r="A1489">
        <v>1488</v>
      </c>
      <c r="B1489" t="s">
        <v>9</v>
      </c>
      <c r="C1489">
        <v>734252.96</v>
      </c>
      <c r="D1489" t="s">
        <v>10</v>
      </c>
      <c r="E1489" t="s">
        <v>16</v>
      </c>
      <c r="F1489" t="s">
        <v>12</v>
      </c>
      <c r="G1489" t="s">
        <v>13</v>
      </c>
      <c r="H1489" t="s">
        <v>13</v>
      </c>
      <c r="I1489">
        <v>60</v>
      </c>
      <c r="J1489">
        <f t="shared" si="94"/>
        <v>9.4597335238026881E-2</v>
      </c>
      <c r="K1489">
        <f t="shared" si="95"/>
        <v>1.2769657581737661</v>
      </c>
      <c r="L1489" t="str">
        <f t="shared" si="96"/>
        <v>NO</v>
      </c>
      <c r="M1489" t="str">
        <f t="shared" si="97"/>
        <v>NO</v>
      </c>
    </row>
    <row r="1490" spans="1:13" x14ac:dyDescent="0.25">
      <c r="A1490">
        <v>1489</v>
      </c>
      <c r="B1490" t="s">
        <v>9</v>
      </c>
      <c r="C1490">
        <v>592772.23</v>
      </c>
      <c r="D1490" t="s">
        <v>10</v>
      </c>
      <c r="E1490" t="s">
        <v>11</v>
      </c>
      <c r="F1490" t="s">
        <v>12</v>
      </c>
      <c r="G1490" t="s">
        <v>13</v>
      </c>
      <c r="H1490" t="s">
        <v>13</v>
      </c>
      <c r="I1490">
        <v>25</v>
      </c>
      <c r="J1490">
        <f t="shared" si="94"/>
        <v>-7.9854339422512979E-2</v>
      </c>
      <c r="K1490">
        <f t="shared" si="95"/>
        <v>-1.1931707945260464</v>
      </c>
      <c r="L1490" t="str">
        <f t="shared" si="96"/>
        <v>NO</v>
      </c>
      <c r="M1490" t="str">
        <f t="shared" si="97"/>
        <v>NO</v>
      </c>
    </row>
    <row r="1491" spans="1:13" x14ac:dyDescent="0.25">
      <c r="A1491">
        <v>1490</v>
      </c>
      <c r="B1491" t="s">
        <v>9</v>
      </c>
      <c r="C1491">
        <v>303333</v>
      </c>
      <c r="D1491" t="s">
        <v>10</v>
      </c>
      <c r="E1491" t="s">
        <v>16</v>
      </c>
      <c r="F1491" t="s">
        <v>12</v>
      </c>
      <c r="G1491" t="s">
        <v>12</v>
      </c>
      <c r="H1491" t="s">
        <v>13</v>
      </c>
      <c r="I1491">
        <v>38</v>
      </c>
      <c r="J1491">
        <f t="shared" si="94"/>
        <v>-0.43674505087104148</v>
      </c>
      <c r="K1491">
        <f t="shared" si="95"/>
        <v>-0.27569150352325889</v>
      </c>
      <c r="L1491" t="str">
        <f t="shared" si="96"/>
        <v>NO</v>
      </c>
      <c r="M1491" t="str">
        <f t="shared" si="97"/>
        <v>NO</v>
      </c>
    </row>
    <row r="1492" spans="1:13" x14ac:dyDescent="0.25">
      <c r="A1492">
        <v>1491</v>
      </c>
      <c r="B1492" t="s">
        <v>9</v>
      </c>
      <c r="C1492">
        <v>347135</v>
      </c>
      <c r="D1492" t="s">
        <v>17</v>
      </c>
      <c r="E1492" t="s">
        <v>16</v>
      </c>
      <c r="F1492" t="s">
        <v>12</v>
      </c>
      <c r="G1492" t="s">
        <v>13</v>
      </c>
      <c r="H1492" t="s">
        <v>13</v>
      </c>
      <c r="I1492">
        <v>54</v>
      </c>
      <c r="J1492">
        <f t="shared" si="94"/>
        <v>-0.38273534754620731</v>
      </c>
      <c r="K1492">
        <f t="shared" si="95"/>
        <v>0.85351377771094117</v>
      </c>
      <c r="L1492" t="str">
        <f t="shared" si="96"/>
        <v>NO</v>
      </c>
      <c r="M1492" t="str">
        <f t="shared" si="97"/>
        <v>NO</v>
      </c>
    </row>
    <row r="1493" spans="1:13" x14ac:dyDescent="0.25">
      <c r="A1493">
        <v>1492</v>
      </c>
      <c r="B1493" t="s">
        <v>9</v>
      </c>
      <c r="C1493">
        <v>639148</v>
      </c>
      <c r="D1493" t="s">
        <v>18</v>
      </c>
      <c r="E1493" t="s">
        <v>16</v>
      </c>
      <c r="F1493" t="s">
        <v>12</v>
      </c>
      <c r="G1493" t="s">
        <v>13</v>
      </c>
      <c r="H1493" t="s">
        <v>13</v>
      </c>
      <c r="I1493">
        <v>63</v>
      </c>
      <c r="J1493">
        <f t="shared" si="94"/>
        <v>-2.267106972796144E-2</v>
      </c>
      <c r="K1493">
        <f t="shared" si="95"/>
        <v>1.4886917484051787</v>
      </c>
      <c r="L1493" t="str">
        <f t="shared" si="96"/>
        <v>NO</v>
      </c>
      <c r="M1493" t="str">
        <f t="shared" si="97"/>
        <v>NO</v>
      </c>
    </row>
    <row r="1494" spans="1:13" x14ac:dyDescent="0.25">
      <c r="A1494">
        <v>1493</v>
      </c>
      <c r="B1494" t="s">
        <v>9</v>
      </c>
      <c r="C1494">
        <v>435801</v>
      </c>
      <c r="D1494" t="s">
        <v>10</v>
      </c>
      <c r="E1494" t="s">
        <v>16</v>
      </c>
      <c r="F1494" t="s">
        <v>12</v>
      </c>
      <c r="G1494" t="s">
        <v>12</v>
      </c>
      <c r="H1494" t="s">
        <v>13</v>
      </c>
      <c r="I1494">
        <v>47</v>
      </c>
      <c r="J1494">
        <f t="shared" si="94"/>
        <v>-0.27340645034973798</v>
      </c>
      <c r="K1494">
        <f t="shared" si="95"/>
        <v>0.35948646717097865</v>
      </c>
      <c r="L1494" t="str">
        <f t="shared" si="96"/>
        <v>NO</v>
      </c>
      <c r="M1494" t="str">
        <f t="shared" si="97"/>
        <v>NO</v>
      </c>
    </row>
    <row r="1495" spans="1:13" x14ac:dyDescent="0.25">
      <c r="A1495">
        <v>1494</v>
      </c>
      <c r="B1495" t="s">
        <v>9</v>
      </c>
      <c r="C1495">
        <v>484829.52</v>
      </c>
      <c r="D1495" t="s">
        <v>10</v>
      </c>
      <c r="E1495" t="s">
        <v>16</v>
      </c>
      <c r="F1495" t="s">
        <v>12</v>
      </c>
      <c r="G1495" t="s">
        <v>13</v>
      </c>
      <c r="H1495" t="s">
        <v>13</v>
      </c>
      <c r="I1495">
        <v>25</v>
      </c>
      <c r="J1495">
        <f t="shared" si="94"/>
        <v>-0.212952228632563</v>
      </c>
      <c r="K1495">
        <f t="shared" si="95"/>
        <v>-1.1931707945260464</v>
      </c>
      <c r="L1495" t="str">
        <f t="shared" si="96"/>
        <v>NO</v>
      </c>
      <c r="M1495" t="str">
        <f t="shared" si="97"/>
        <v>NO</v>
      </c>
    </row>
    <row r="1496" spans="1:13" x14ac:dyDescent="0.25">
      <c r="A1496">
        <v>1495</v>
      </c>
      <c r="B1496" t="s">
        <v>15</v>
      </c>
      <c r="C1496">
        <v>92366.25</v>
      </c>
      <c r="D1496" t="s">
        <v>10</v>
      </c>
      <c r="E1496" t="s">
        <v>11</v>
      </c>
      <c r="F1496" t="s">
        <v>12</v>
      </c>
      <c r="G1496" t="s">
        <v>13</v>
      </c>
      <c r="H1496" t="s">
        <v>13</v>
      </c>
      <c r="I1496">
        <v>23</v>
      </c>
      <c r="J1496">
        <f t="shared" si="94"/>
        <v>-0.69687590286192003</v>
      </c>
      <c r="K1496">
        <f t="shared" si="95"/>
        <v>-1.3343214546803215</v>
      </c>
      <c r="L1496" t="str">
        <f t="shared" si="96"/>
        <v>NO</v>
      </c>
      <c r="M1496" t="str">
        <f t="shared" si="97"/>
        <v>NO</v>
      </c>
    </row>
    <row r="1497" spans="1:13" x14ac:dyDescent="0.25">
      <c r="A1497">
        <v>1496</v>
      </c>
      <c r="B1497" t="s">
        <v>15</v>
      </c>
      <c r="C1497">
        <v>863546</v>
      </c>
      <c r="D1497" t="s">
        <v>10</v>
      </c>
      <c r="E1497" t="s">
        <v>11</v>
      </c>
      <c r="F1497" t="s">
        <v>12</v>
      </c>
      <c r="G1497" t="s">
        <v>13</v>
      </c>
      <c r="H1497" t="s">
        <v>12</v>
      </c>
      <c r="I1497">
        <v>31</v>
      </c>
      <c r="J1497">
        <f t="shared" si="94"/>
        <v>0.25402107690201303</v>
      </c>
      <c r="K1497">
        <f t="shared" si="95"/>
        <v>-0.7697188140632214</v>
      </c>
      <c r="L1497" t="str">
        <f t="shared" si="96"/>
        <v>NO</v>
      </c>
      <c r="M1497" t="str">
        <f t="shared" si="97"/>
        <v>NO</v>
      </c>
    </row>
    <row r="1498" spans="1:13" x14ac:dyDescent="0.25">
      <c r="A1498">
        <v>1497</v>
      </c>
      <c r="B1498" t="s">
        <v>15</v>
      </c>
      <c r="C1498">
        <v>399659</v>
      </c>
      <c r="D1498" t="s">
        <v>18</v>
      </c>
      <c r="E1498" t="s">
        <v>16</v>
      </c>
      <c r="F1498" t="s">
        <v>12</v>
      </c>
      <c r="G1498" t="s">
        <v>12</v>
      </c>
      <c r="H1498" t="s">
        <v>12</v>
      </c>
      <c r="I1498">
        <v>46</v>
      </c>
      <c r="J1498">
        <f t="shared" si="94"/>
        <v>-0.31797105236713807</v>
      </c>
      <c r="K1498">
        <f t="shared" si="95"/>
        <v>0.28891113709384114</v>
      </c>
      <c r="L1498" t="str">
        <f t="shared" si="96"/>
        <v>NO</v>
      </c>
      <c r="M1498" t="str">
        <f t="shared" si="97"/>
        <v>NO</v>
      </c>
    </row>
    <row r="1499" spans="1:13" x14ac:dyDescent="0.25">
      <c r="A1499">
        <v>1498</v>
      </c>
      <c r="B1499" t="s">
        <v>15</v>
      </c>
      <c r="C1499">
        <v>1940476.41</v>
      </c>
      <c r="D1499" t="s">
        <v>10</v>
      </c>
      <c r="E1499" t="s">
        <v>16</v>
      </c>
      <c r="F1499" t="s">
        <v>12</v>
      </c>
      <c r="G1499" t="s">
        <v>13</v>
      </c>
      <c r="H1499" t="s">
        <v>13</v>
      </c>
      <c r="I1499">
        <v>34</v>
      </c>
      <c r="J1499">
        <f t="shared" si="94"/>
        <v>1.5819214455060047</v>
      </c>
      <c r="K1499">
        <f t="shared" si="95"/>
        <v>-0.55799282383180893</v>
      </c>
      <c r="L1499" t="str">
        <f t="shared" si="96"/>
        <v>NO</v>
      </c>
      <c r="M1499" t="str">
        <f t="shared" si="97"/>
        <v>NO</v>
      </c>
    </row>
    <row r="1500" spans="1:13" x14ac:dyDescent="0.25">
      <c r="A1500">
        <v>1499</v>
      </c>
      <c r="B1500" t="s">
        <v>15</v>
      </c>
      <c r="C1500">
        <v>571508</v>
      </c>
      <c r="D1500" t="s">
        <v>10</v>
      </c>
      <c r="E1500" t="s">
        <v>11</v>
      </c>
      <c r="F1500" t="s">
        <v>12</v>
      </c>
      <c r="G1500" t="s">
        <v>13</v>
      </c>
      <c r="H1500" t="s">
        <v>13</v>
      </c>
      <c r="I1500">
        <v>29</v>
      </c>
      <c r="J1500">
        <f t="shared" si="94"/>
        <v>-0.10607402696488634</v>
      </c>
      <c r="K1500">
        <f t="shared" si="95"/>
        <v>-0.91086947421749642</v>
      </c>
      <c r="L1500" t="str">
        <f t="shared" si="96"/>
        <v>NO</v>
      </c>
      <c r="M1500" t="str">
        <f t="shared" si="97"/>
        <v>NO</v>
      </c>
    </row>
    <row r="1501" spans="1:13" x14ac:dyDescent="0.25">
      <c r="A1501">
        <v>1500</v>
      </c>
      <c r="B1501" t="s">
        <v>9</v>
      </c>
      <c r="C1501">
        <v>932109.37</v>
      </c>
      <c r="D1501" t="s">
        <v>10</v>
      </c>
      <c r="E1501" t="s">
        <v>16</v>
      </c>
      <c r="F1501" t="s">
        <v>12</v>
      </c>
      <c r="G1501" t="s">
        <v>13</v>
      </c>
      <c r="H1501" t="s">
        <v>13</v>
      </c>
      <c r="I1501">
        <v>41</v>
      </c>
      <c r="J1501">
        <f t="shared" si="94"/>
        <v>0.33856258808074541</v>
      </c>
      <c r="K1501">
        <f t="shared" si="95"/>
        <v>-6.3965513291846368E-2</v>
      </c>
      <c r="L1501" t="str">
        <f t="shared" si="96"/>
        <v>NO</v>
      </c>
      <c r="M1501" t="str">
        <f t="shared" si="97"/>
        <v>NO</v>
      </c>
    </row>
    <row r="1502" spans="1:13" x14ac:dyDescent="0.25">
      <c r="A1502">
        <v>1501</v>
      </c>
      <c r="B1502" t="s">
        <v>9</v>
      </c>
      <c r="C1502">
        <v>155000</v>
      </c>
      <c r="D1502" t="s">
        <v>10</v>
      </c>
      <c r="E1502" t="s">
        <v>16</v>
      </c>
      <c r="F1502" t="s">
        <v>12</v>
      </c>
      <c r="G1502" t="s">
        <v>13</v>
      </c>
      <c r="H1502" t="s">
        <v>12</v>
      </c>
      <c r="I1502">
        <v>53</v>
      </c>
      <c r="J1502">
        <f t="shared" si="94"/>
        <v>-0.61964586186785964</v>
      </c>
      <c r="K1502">
        <f t="shared" si="95"/>
        <v>0.78293844763380371</v>
      </c>
      <c r="L1502" t="str">
        <f t="shared" si="96"/>
        <v>NO</v>
      </c>
      <c r="M1502" t="str">
        <f t="shared" si="97"/>
        <v>NO</v>
      </c>
    </row>
    <row r="1503" spans="1:13" x14ac:dyDescent="0.25">
      <c r="A1503">
        <v>1502</v>
      </c>
      <c r="B1503" t="s">
        <v>15</v>
      </c>
      <c r="C1503">
        <v>859613</v>
      </c>
      <c r="D1503" t="s">
        <v>10</v>
      </c>
      <c r="E1503" t="s">
        <v>16</v>
      </c>
      <c r="F1503" t="s">
        <v>12</v>
      </c>
      <c r="G1503" t="s">
        <v>13</v>
      </c>
      <c r="H1503" t="s">
        <v>13</v>
      </c>
      <c r="I1503">
        <v>22</v>
      </c>
      <c r="J1503">
        <f t="shared" si="94"/>
        <v>0.2491715229278435</v>
      </c>
      <c r="K1503">
        <f t="shared" si="95"/>
        <v>-1.4048967847574589</v>
      </c>
      <c r="L1503" t="str">
        <f t="shared" si="96"/>
        <v>NO</v>
      </c>
      <c r="M1503" t="str">
        <f t="shared" si="97"/>
        <v>NO</v>
      </c>
    </row>
    <row r="1504" spans="1:13" x14ac:dyDescent="0.25">
      <c r="A1504">
        <v>1503</v>
      </c>
      <c r="B1504" t="s">
        <v>15</v>
      </c>
      <c r="C1504">
        <v>159000</v>
      </c>
      <c r="D1504" t="s">
        <v>10</v>
      </c>
      <c r="E1504" t="s">
        <v>16</v>
      </c>
      <c r="F1504" t="s">
        <v>12</v>
      </c>
      <c r="G1504" t="s">
        <v>12</v>
      </c>
      <c r="H1504" t="s">
        <v>12</v>
      </c>
      <c r="I1504">
        <v>49</v>
      </c>
      <c r="J1504">
        <f t="shared" si="94"/>
        <v>-0.61471369408329879</v>
      </c>
      <c r="K1504">
        <f t="shared" si="95"/>
        <v>0.50063712732525367</v>
      </c>
      <c r="L1504" t="str">
        <f t="shared" si="96"/>
        <v>NO</v>
      </c>
      <c r="M1504" t="str">
        <f t="shared" si="97"/>
        <v>NO</v>
      </c>
    </row>
    <row r="1505" spans="1:13" x14ac:dyDescent="0.25">
      <c r="A1505">
        <v>1504</v>
      </c>
      <c r="B1505" t="s">
        <v>9</v>
      </c>
      <c r="C1505">
        <v>540083</v>
      </c>
      <c r="D1505" t="s">
        <v>18</v>
      </c>
      <c r="E1505" t="s">
        <v>16</v>
      </c>
      <c r="F1505" t="s">
        <v>12</v>
      </c>
      <c r="G1505" t="s">
        <v>13</v>
      </c>
      <c r="H1505" t="s">
        <v>12</v>
      </c>
      <c r="I1505">
        <v>60</v>
      </c>
      <c r="J1505">
        <f t="shared" si="94"/>
        <v>-0.14482237012234295</v>
      </c>
      <c r="K1505">
        <f t="shared" si="95"/>
        <v>1.2769657581737661</v>
      </c>
      <c r="L1505" t="str">
        <f t="shared" si="96"/>
        <v>NO</v>
      </c>
      <c r="M1505" t="str">
        <f t="shared" si="97"/>
        <v>NO</v>
      </c>
    </row>
    <row r="1506" spans="1:13" x14ac:dyDescent="0.25">
      <c r="A1506">
        <v>1505</v>
      </c>
      <c r="B1506" t="s">
        <v>9</v>
      </c>
      <c r="C1506">
        <v>2817770</v>
      </c>
      <c r="D1506" t="s">
        <v>10</v>
      </c>
      <c r="E1506" t="s">
        <v>11</v>
      </c>
      <c r="F1506" t="s">
        <v>12</v>
      </c>
      <c r="G1506" t="s">
        <v>13</v>
      </c>
      <c r="H1506" t="s">
        <v>13</v>
      </c>
      <c r="I1506">
        <v>59</v>
      </c>
      <c r="J1506">
        <f t="shared" si="94"/>
        <v>2.6636612410559501</v>
      </c>
      <c r="K1506">
        <f t="shared" si="95"/>
        <v>1.2063904280966287</v>
      </c>
      <c r="L1506" t="str">
        <f t="shared" si="96"/>
        <v>SI</v>
      </c>
      <c r="M1506" t="str">
        <f t="shared" si="97"/>
        <v>NO</v>
      </c>
    </row>
    <row r="1507" spans="1:13" x14ac:dyDescent="0.25">
      <c r="A1507">
        <v>1506</v>
      </c>
      <c r="B1507" t="s">
        <v>15</v>
      </c>
      <c r="C1507">
        <v>688069.8</v>
      </c>
      <c r="D1507" t="s">
        <v>10</v>
      </c>
      <c r="E1507" t="s">
        <v>16</v>
      </c>
      <c r="F1507" t="s">
        <v>12</v>
      </c>
      <c r="G1507" t="s">
        <v>12</v>
      </c>
      <c r="H1507" t="s">
        <v>13</v>
      </c>
      <c r="I1507">
        <v>25</v>
      </c>
      <c r="J1507">
        <f t="shared" si="94"/>
        <v>3.7651561752721531E-2</v>
      </c>
      <c r="K1507">
        <f t="shared" si="95"/>
        <v>-1.1931707945260464</v>
      </c>
      <c r="L1507" t="str">
        <f t="shared" si="96"/>
        <v>NO</v>
      </c>
      <c r="M1507" t="str">
        <f t="shared" si="97"/>
        <v>NO</v>
      </c>
    </row>
    <row r="1508" spans="1:13" x14ac:dyDescent="0.25">
      <c r="A1508">
        <v>1507</v>
      </c>
      <c r="B1508" t="s">
        <v>15</v>
      </c>
      <c r="C1508">
        <v>361500</v>
      </c>
      <c r="D1508" t="s">
        <v>10</v>
      </c>
      <c r="E1508" t="s">
        <v>16</v>
      </c>
      <c r="F1508" t="s">
        <v>12</v>
      </c>
      <c r="G1508" t="s">
        <v>13</v>
      </c>
      <c r="H1508" t="s">
        <v>12</v>
      </c>
      <c r="I1508">
        <v>49</v>
      </c>
      <c r="J1508">
        <f t="shared" si="94"/>
        <v>-0.36502269998990294</v>
      </c>
      <c r="K1508">
        <f t="shared" si="95"/>
        <v>0.50063712732525367</v>
      </c>
      <c r="L1508" t="str">
        <f t="shared" si="96"/>
        <v>NO</v>
      </c>
      <c r="M1508" t="str">
        <f t="shared" si="97"/>
        <v>NO</v>
      </c>
    </row>
    <row r="1509" spans="1:13" x14ac:dyDescent="0.25">
      <c r="A1509">
        <v>1508</v>
      </c>
      <c r="B1509" t="s">
        <v>15</v>
      </c>
      <c r="C1509">
        <v>937245</v>
      </c>
      <c r="D1509" t="s">
        <v>18</v>
      </c>
      <c r="E1509" t="s">
        <v>16</v>
      </c>
      <c r="F1509" t="s">
        <v>12</v>
      </c>
      <c r="G1509" t="s">
        <v>13</v>
      </c>
      <c r="H1509" t="s">
        <v>12</v>
      </c>
      <c r="I1509">
        <v>61</v>
      </c>
      <c r="J1509">
        <f t="shared" si="94"/>
        <v>0.34489503529060156</v>
      </c>
      <c r="K1509">
        <f t="shared" si="95"/>
        <v>1.3475410882509038</v>
      </c>
      <c r="L1509" t="str">
        <f t="shared" si="96"/>
        <v>NO</v>
      </c>
      <c r="M1509" t="str">
        <f t="shared" si="97"/>
        <v>NO</v>
      </c>
    </row>
    <row r="1510" spans="1:13" x14ac:dyDescent="0.25">
      <c r="A1510">
        <v>1509</v>
      </c>
      <c r="B1510" t="s">
        <v>9</v>
      </c>
      <c r="C1510">
        <v>1858320</v>
      </c>
      <c r="D1510" t="s">
        <v>10</v>
      </c>
      <c r="E1510" t="s">
        <v>16</v>
      </c>
      <c r="F1510" t="s">
        <v>12</v>
      </c>
      <c r="G1510" t="s">
        <v>13</v>
      </c>
      <c r="H1510" t="s">
        <v>13</v>
      </c>
      <c r="I1510">
        <v>36</v>
      </c>
      <c r="J1510">
        <f t="shared" si="94"/>
        <v>1.4806191458317104</v>
      </c>
      <c r="K1510">
        <f t="shared" si="95"/>
        <v>-0.41684216367753391</v>
      </c>
      <c r="L1510" t="str">
        <f t="shared" si="96"/>
        <v>NO</v>
      </c>
      <c r="M1510" t="str">
        <f t="shared" si="97"/>
        <v>NO</v>
      </c>
    </row>
    <row r="1511" spans="1:13" x14ac:dyDescent="0.25">
      <c r="A1511">
        <v>1510</v>
      </c>
      <c r="B1511" t="s">
        <v>9</v>
      </c>
      <c r="C1511">
        <v>297046</v>
      </c>
      <c r="D1511" t="s">
        <v>18</v>
      </c>
      <c r="E1511" t="s">
        <v>16</v>
      </c>
      <c r="F1511" t="s">
        <v>12</v>
      </c>
      <c r="G1511" t="s">
        <v>12</v>
      </c>
      <c r="H1511" t="s">
        <v>12</v>
      </c>
      <c r="I1511">
        <v>29</v>
      </c>
      <c r="J1511">
        <f t="shared" si="94"/>
        <v>-0.44449718558642509</v>
      </c>
      <c r="K1511">
        <f t="shared" si="95"/>
        <v>-0.91086947421749642</v>
      </c>
      <c r="L1511" t="str">
        <f t="shared" si="96"/>
        <v>NO</v>
      </c>
      <c r="M1511" t="str">
        <f t="shared" si="97"/>
        <v>NO</v>
      </c>
    </row>
    <row r="1512" spans="1:13" x14ac:dyDescent="0.25">
      <c r="A1512">
        <v>1511</v>
      </c>
      <c r="B1512" t="s">
        <v>9</v>
      </c>
      <c r="C1512">
        <v>546457.48</v>
      </c>
      <c r="D1512" t="s">
        <v>10</v>
      </c>
      <c r="E1512" t="s">
        <v>16</v>
      </c>
      <c r="F1512" t="s">
        <v>12</v>
      </c>
      <c r="G1512" t="s">
        <v>13</v>
      </c>
      <c r="H1512" t="s">
        <v>13</v>
      </c>
      <c r="I1512">
        <v>33</v>
      </c>
      <c r="J1512">
        <f t="shared" si="94"/>
        <v>-0.13696236889751101</v>
      </c>
      <c r="K1512">
        <f t="shared" si="95"/>
        <v>-0.62856815390894638</v>
      </c>
      <c r="L1512" t="str">
        <f t="shared" si="96"/>
        <v>NO</v>
      </c>
      <c r="M1512" t="str">
        <f t="shared" si="97"/>
        <v>NO</v>
      </c>
    </row>
    <row r="1513" spans="1:13" x14ac:dyDescent="0.25">
      <c r="A1513">
        <v>1512</v>
      </c>
      <c r="B1513" t="s">
        <v>9</v>
      </c>
      <c r="C1513">
        <v>297044</v>
      </c>
      <c r="D1513" t="s">
        <v>19</v>
      </c>
      <c r="E1513" t="s">
        <v>16</v>
      </c>
      <c r="F1513" t="s">
        <v>12</v>
      </c>
      <c r="G1513" t="s">
        <v>13</v>
      </c>
      <c r="H1513" t="s">
        <v>13</v>
      </c>
      <c r="I1513">
        <v>61</v>
      </c>
      <c r="J1513">
        <f t="shared" si="94"/>
        <v>-0.44449965167031735</v>
      </c>
      <c r="K1513">
        <f t="shared" si="95"/>
        <v>1.3475410882509038</v>
      </c>
      <c r="L1513" t="str">
        <f t="shared" si="96"/>
        <v>NO</v>
      </c>
      <c r="M1513" t="str">
        <f t="shared" si="97"/>
        <v>NO</v>
      </c>
    </row>
    <row r="1514" spans="1:13" x14ac:dyDescent="0.25">
      <c r="A1514">
        <v>1513</v>
      </c>
      <c r="B1514" t="s">
        <v>15</v>
      </c>
      <c r="C1514">
        <v>120000</v>
      </c>
      <c r="D1514" t="s">
        <v>10</v>
      </c>
      <c r="E1514" t="s">
        <v>16</v>
      </c>
      <c r="F1514" t="s">
        <v>12</v>
      </c>
      <c r="G1514" t="s">
        <v>13</v>
      </c>
      <c r="H1514" t="s">
        <v>13</v>
      </c>
      <c r="I1514">
        <v>42</v>
      </c>
      <c r="J1514">
        <f t="shared" si="94"/>
        <v>-0.66280232998276756</v>
      </c>
      <c r="K1514">
        <f t="shared" si="95"/>
        <v>6.6098167852911317E-3</v>
      </c>
      <c r="L1514" t="str">
        <f t="shared" si="96"/>
        <v>NO</v>
      </c>
      <c r="M1514" t="str">
        <f t="shared" si="97"/>
        <v>NO</v>
      </c>
    </row>
    <row r="1515" spans="1:13" x14ac:dyDescent="0.25">
      <c r="A1515">
        <v>1514</v>
      </c>
      <c r="B1515" t="s">
        <v>15</v>
      </c>
      <c r="C1515">
        <v>1296001.6000000001</v>
      </c>
      <c r="D1515" t="s">
        <v>10</v>
      </c>
      <c r="E1515" t="s">
        <v>11</v>
      </c>
      <c r="F1515" t="s">
        <v>12</v>
      </c>
      <c r="G1515" t="s">
        <v>13</v>
      </c>
      <c r="H1515" t="s">
        <v>13</v>
      </c>
      <c r="I1515">
        <v>47</v>
      </c>
      <c r="J1515">
        <f t="shared" si="94"/>
        <v>0.78725697154525232</v>
      </c>
      <c r="K1515">
        <f t="shared" si="95"/>
        <v>0.35948646717097865</v>
      </c>
      <c r="L1515" t="str">
        <f t="shared" si="96"/>
        <v>NO</v>
      </c>
      <c r="M1515" t="str">
        <f t="shared" si="97"/>
        <v>NO</v>
      </c>
    </row>
    <row r="1516" spans="1:13" x14ac:dyDescent="0.25">
      <c r="A1516">
        <v>1515</v>
      </c>
      <c r="B1516" t="s">
        <v>9</v>
      </c>
      <c r="C1516">
        <v>1346350</v>
      </c>
      <c r="D1516" t="s">
        <v>10</v>
      </c>
      <c r="E1516" t="s">
        <v>16</v>
      </c>
      <c r="F1516" t="s">
        <v>12</v>
      </c>
      <c r="G1516" t="s">
        <v>13</v>
      </c>
      <c r="H1516" t="s">
        <v>13</v>
      </c>
      <c r="I1516">
        <v>47</v>
      </c>
      <c r="J1516">
        <f t="shared" si="94"/>
        <v>0.84933866066629882</v>
      </c>
      <c r="K1516">
        <f t="shared" si="95"/>
        <v>0.35948646717097865</v>
      </c>
      <c r="L1516" t="str">
        <f t="shared" si="96"/>
        <v>NO</v>
      </c>
      <c r="M1516" t="str">
        <f t="shared" si="97"/>
        <v>NO</v>
      </c>
    </row>
    <row r="1517" spans="1:13" x14ac:dyDescent="0.25">
      <c r="A1517">
        <v>1516</v>
      </c>
      <c r="B1517" t="s">
        <v>15</v>
      </c>
      <c r="C1517">
        <v>1089100</v>
      </c>
      <c r="D1517" t="s">
        <v>10</v>
      </c>
      <c r="E1517" t="s">
        <v>16</v>
      </c>
      <c r="F1517" t="s">
        <v>12</v>
      </c>
      <c r="G1517" t="s">
        <v>13</v>
      </c>
      <c r="H1517" t="s">
        <v>13</v>
      </c>
      <c r="I1517">
        <v>35</v>
      </c>
      <c r="J1517">
        <f t="shared" si="94"/>
        <v>0.53213862002172563</v>
      </c>
      <c r="K1517">
        <f t="shared" si="95"/>
        <v>-0.48741749375467142</v>
      </c>
      <c r="L1517" t="str">
        <f t="shared" si="96"/>
        <v>NO</v>
      </c>
      <c r="M1517" t="str">
        <f t="shared" si="97"/>
        <v>NO</v>
      </c>
    </row>
    <row r="1518" spans="1:13" x14ac:dyDescent="0.25">
      <c r="A1518">
        <v>1517</v>
      </c>
      <c r="B1518" t="s">
        <v>9</v>
      </c>
      <c r="C1518">
        <v>766610</v>
      </c>
      <c r="D1518" t="s">
        <v>10</v>
      </c>
      <c r="E1518" t="s">
        <v>11</v>
      </c>
      <c r="F1518" t="s">
        <v>12</v>
      </c>
      <c r="G1518" t="s">
        <v>13</v>
      </c>
      <c r="H1518" t="s">
        <v>13</v>
      </c>
      <c r="I1518">
        <v>53</v>
      </c>
      <c r="J1518">
        <f t="shared" si="94"/>
        <v>0.13449492281096406</v>
      </c>
      <c r="K1518">
        <f t="shared" si="95"/>
        <v>0.78293844763380371</v>
      </c>
      <c r="L1518" t="str">
        <f t="shared" si="96"/>
        <v>NO</v>
      </c>
      <c r="M1518" t="str">
        <f t="shared" si="97"/>
        <v>NO</v>
      </c>
    </row>
    <row r="1519" spans="1:13" x14ac:dyDescent="0.25">
      <c r="A1519">
        <v>1518</v>
      </c>
      <c r="B1519" t="s">
        <v>15</v>
      </c>
      <c r="C1519">
        <v>727896.34</v>
      </c>
      <c r="D1519" t="s">
        <v>10</v>
      </c>
      <c r="E1519" t="s">
        <v>11</v>
      </c>
      <c r="F1519" t="s">
        <v>12</v>
      </c>
      <c r="G1519" t="s">
        <v>13</v>
      </c>
      <c r="H1519" t="s">
        <v>13</v>
      </c>
      <c r="I1519">
        <v>34</v>
      </c>
      <c r="J1519">
        <f t="shared" si="94"/>
        <v>8.6759356142353E-2</v>
      </c>
      <c r="K1519">
        <f t="shared" si="95"/>
        <v>-0.55799282383180893</v>
      </c>
      <c r="L1519" t="str">
        <f t="shared" si="96"/>
        <v>NO</v>
      </c>
      <c r="M1519" t="str">
        <f t="shared" si="97"/>
        <v>NO</v>
      </c>
    </row>
    <row r="1520" spans="1:13" x14ac:dyDescent="0.25">
      <c r="A1520">
        <v>1519</v>
      </c>
      <c r="B1520" t="s">
        <v>9</v>
      </c>
      <c r="C1520">
        <v>2577656.4700000002</v>
      </c>
      <c r="D1520" t="s">
        <v>10</v>
      </c>
      <c r="E1520" t="s">
        <v>11</v>
      </c>
      <c r="F1520" t="s">
        <v>12</v>
      </c>
      <c r="G1520" t="s">
        <v>13</v>
      </c>
      <c r="H1520" t="s">
        <v>13</v>
      </c>
      <c r="I1520">
        <v>37</v>
      </c>
      <c r="J1520">
        <f t="shared" si="94"/>
        <v>2.3675911867301509</v>
      </c>
      <c r="K1520">
        <f t="shared" si="95"/>
        <v>-0.3462668336003964</v>
      </c>
      <c r="L1520" t="str">
        <f t="shared" si="96"/>
        <v>SI</v>
      </c>
      <c r="M1520" t="str">
        <f t="shared" si="97"/>
        <v>NO</v>
      </c>
    </row>
    <row r="1521" spans="1:13" x14ac:dyDescent="0.25">
      <c r="A1521">
        <v>1520</v>
      </c>
      <c r="B1521" t="s">
        <v>15</v>
      </c>
      <c r="C1521">
        <v>2694159.76</v>
      </c>
      <c r="D1521" t="s">
        <v>10</v>
      </c>
      <c r="E1521" t="s">
        <v>16</v>
      </c>
      <c r="F1521" t="s">
        <v>12</v>
      </c>
      <c r="G1521" t="s">
        <v>13</v>
      </c>
      <c r="H1521" t="s">
        <v>13</v>
      </c>
      <c r="I1521">
        <v>28</v>
      </c>
      <c r="J1521">
        <f t="shared" si="94"/>
        <v>2.5112446301634894</v>
      </c>
      <c r="K1521">
        <f t="shared" si="95"/>
        <v>-0.98144480429463388</v>
      </c>
      <c r="L1521" t="str">
        <f t="shared" si="96"/>
        <v>SI</v>
      </c>
      <c r="M1521" t="str">
        <f t="shared" si="97"/>
        <v>NO</v>
      </c>
    </row>
    <row r="1522" spans="1:13" x14ac:dyDescent="0.25">
      <c r="A1522">
        <v>1521</v>
      </c>
      <c r="B1522" t="s">
        <v>15</v>
      </c>
      <c r="C1522">
        <v>36204.74</v>
      </c>
      <c r="D1522" t="s">
        <v>10</v>
      </c>
      <c r="E1522" t="s">
        <v>11</v>
      </c>
      <c r="F1522" t="s">
        <v>12</v>
      </c>
      <c r="G1522" t="s">
        <v>13</v>
      </c>
      <c r="H1522" t="s">
        <v>13</v>
      </c>
      <c r="I1522">
        <v>32</v>
      </c>
      <c r="J1522">
        <f t="shared" si="94"/>
        <v>-0.76612540045049382</v>
      </c>
      <c r="K1522">
        <f t="shared" si="95"/>
        <v>-0.69914348398608395</v>
      </c>
      <c r="L1522" t="str">
        <f t="shared" si="96"/>
        <v>NO</v>
      </c>
      <c r="M1522" t="str">
        <f t="shared" si="97"/>
        <v>NO</v>
      </c>
    </row>
    <row r="1523" spans="1:13" x14ac:dyDescent="0.25">
      <c r="A1523">
        <v>1522</v>
      </c>
      <c r="B1523" t="s">
        <v>15</v>
      </c>
      <c r="C1523">
        <v>300018</v>
      </c>
      <c r="D1523" t="s">
        <v>18</v>
      </c>
      <c r="E1523" t="s">
        <v>16</v>
      </c>
      <c r="F1523" t="s">
        <v>12</v>
      </c>
      <c r="G1523" t="s">
        <v>13</v>
      </c>
      <c r="H1523" t="s">
        <v>13</v>
      </c>
      <c r="I1523">
        <v>47</v>
      </c>
      <c r="J1523">
        <f t="shared" si="94"/>
        <v>-0.44083258492249633</v>
      </c>
      <c r="K1523">
        <f t="shared" si="95"/>
        <v>0.35948646717097865</v>
      </c>
      <c r="L1523" t="str">
        <f t="shared" si="96"/>
        <v>NO</v>
      </c>
      <c r="M1523" t="str">
        <f t="shared" si="97"/>
        <v>NO</v>
      </c>
    </row>
    <row r="1524" spans="1:13" x14ac:dyDescent="0.25">
      <c r="A1524">
        <v>1523</v>
      </c>
      <c r="B1524" t="s">
        <v>15</v>
      </c>
      <c r="C1524">
        <v>382325</v>
      </c>
      <c r="D1524" t="s">
        <v>10</v>
      </c>
      <c r="E1524" t="s">
        <v>16</v>
      </c>
      <c r="F1524" t="s">
        <v>12</v>
      </c>
      <c r="G1524" t="s">
        <v>12</v>
      </c>
      <c r="H1524" t="s">
        <v>13</v>
      </c>
      <c r="I1524">
        <v>33</v>
      </c>
      <c r="J1524">
        <f t="shared" si="94"/>
        <v>-0.33934460146153272</v>
      </c>
      <c r="K1524">
        <f t="shared" si="95"/>
        <v>-0.62856815390894638</v>
      </c>
      <c r="L1524" t="str">
        <f t="shared" si="96"/>
        <v>NO</v>
      </c>
      <c r="M1524" t="str">
        <f t="shared" si="97"/>
        <v>NO</v>
      </c>
    </row>
    <row r="1525" spans="1:13" x14ac:dyDescent="0.25">
      <c r="A1525">
        <v>1524</v>
      </c>
      <c r="B1525" t="s">
        <v>15</v>
      </c>
      <c r="C1525">
        <v>326749</v>
      </c>
      <c r="D1525" t="s">
        <v>18</v>
      </c>
      <c r="E1525" t="s">
        <v>16</v>
      </c>
      <c r="F1525" t="s">
        <v>12</v>
      </c>
      <c r="G1525" t="s">
        <v>13</v>
      </c>
      <c r="H1525" t="s">
        <v>13</v>
      </c>
      <c r="I1525">
        <v>56</v>
      </c>
      <c r="J1525">
        <f t="shared" si="94"/>
        <v>-0.40787214066022193</v>
      </c>
      <c r="K1525">
        <f t="shared" si="95"/>
        <v>0.99466443786521619</v>
      </c>
      <c r="L1525" t="str">
        <f t="shared" si="96"/>
        <v>NO</v>
      </c>
      <c r="M1525" t="str">
        <f t="shared" si="97"/>
        <v>NO</v>
      </c>
    </row>
    <row r="1526" spans="1:13" x14ac:dyDescent="0.25">
      <c r="A1526">
        <v>1525</v>
      </c>
      <c r="B1526" t="s">
        <v>9</v>
      </c>
      <c r="C1526">
        <v>611036.43999999994</v>
      </c>
      <c r="D1526" t="s">
        <v>14</v>
      </c>
      <c r="E1526" t="s">
        <v>11</v>
      </c>
      <c r="F1526" t="s">
        <v>12</v>
      </c>
      <c r="G1526" t="s">
        <v>13</v>
      </c>
      <c r="H1526" t="s">
        <v>13</v>
      </c>
      <c r="I1526">
        <v>93</v>
      </c>
      <c r="J1526">
        <f t="shared" si="94"/>
        <v>-5.7333802379399244E-2</v>
      </c>
      <c r="K1526">
        <f t="shared" si="95"/>
        <v>3.6059516507193039</v>
      </c>
      <c r="L1526" t="str">
        <f t="shared" si="96"/>
        <v>NO</v>
      </c>
      <c r="M1526" t="str">
        <f t="shared" si="97"/>
        <v>SI</v>
      </c>
    </row>
    <row r="1527" spans="1:13" x14ac:dyDescent="0.25">
      <c r="A1527">
        <v>1526</v>
      </c>
      <c r="B1527" t="s">
        <v>15</v>
      </c>
      <c r="C1527">
        <v>278031</v>
      </c>
      <c r="D1527" t="s">
        <v>17</v>
      </c>
      <c r="E1527" t="s">
        <v>16</v>
      </c>
      <c r="F1527" t="s">
        <v>12</v>
      </c>
      <c r="G1527" t="s">
        <v>13</v>
      </c>
      <c r="H1527" t="s">
        <v>12</v>
      </c>
      <c r="I1527">
        <v>43</v>
      </c>
      <c r="J1527">
        <f t="shared" si="94"/>
        <v>-0.46794347819228149</v>
      </c>
      <c r="K1527">
        <f t="shared" si="95"/>
        <v>7.7185146862428639E-2</v>
      </c>
      <c r="L1527" t="str">
        <f t="shared" si="96"/>
        <v>NO</v>
      </c>
      <c r="M1527" t="str">
        <f t="shared" si="97"/>
        <v>NO</v>
      </c>
    </row>
    <row r="1528" spans="1:13" x14ac:dyDescent="0.25">
      <c r="A1528">
        <v>1527</v>
      </c>
      <c r="B1528" t="s">
        <v>9</v>
      </c>
      <c r="C1528">
        <v>275191.65000000002</v>
      </c>
      <c r="D1528" t="s">
        <v>10</v>
      </c>
      <c r="E1528" t="s">
        <v>16</v>
      </c>
      <c r="F1528" t="s">
        <v>12</v>
      </c>
      <c r="G1528" t="s">
        <v>13</v>
      </c>
      <c r="H1528" t="s">
        <v>13</v>
      </c>
      <c r="I1528">
        <v>22</v>
      </c>
      <c r="J1528">
        <f t="shared" si="94"/>
        <v>-0.47144451584205471</v>
      </c>
      <c r="K1528">
        <f t="shared" si="95"/>
        <v>-1.4048967847574589</v>
      </c>
      <c r="L1528" t="str">
        <f t="shared" si="96"/>
        <v>NO</v>
      </c>
      <c r="M1528" t="str">
        <f t="shared" si="97"/>
        <v>NO</v>
      </c>
    </row>
    <row r="1529" spans="1:13" x14ac:dyDescent="0.25">
      <c r="A1529">
        <v>1528</v>
      </c>
      <c r="B1529" t="s">
        <v>9</v>
      </c>
      <c r="C1529">
        <v>273980</v>
      </c>
      <c r="D1529" t="s">
        <v>10</v>
      </c>
      <c r="E1529" t="s">
        <v>16</v>
      </c>
      <c r="F1529" t="s">
        <v>12</v>
      </c>
      <c r="G1529" t="s">
        <v>13</v>
      </c>
      <c r="H1529" t="s">
        <v>13</v>
      </c>
      <c r="I1529">
        <v>23</v>
      </c>
      <c r="J1529">
        <f t="shared" si="94"/>
        <v>-0.47293853111609552</v>
      </c>
      <c r="K1529">
        <f t="shared" si="95"/>
        <v>-1.3343214546803215</v>
      </c>
      <c r="L1529" t="str">
        <f t="shared" si="96"/>
        <v>NO</v>
      </c>
      <c r="M1529" t="str">
        <f t="shared" si="97"/>
        <v>NO</v>
      </c>
    </row>
    <row r="1530" spans="1:13" x14ac:dyDescent="0.25">
      <c r="A1530">
        <v>1529</v>
      </c>
      <c r="B1530" t="s">
        <v>15</v>
      </c>
      <c r="C1530">
        <v>1664567.5</v>
      </c>
      <c r="D1530" t="s">
        <v>10</v>
      </c>
      <c r="E1530" t="s">
        <v>11</v>
      </c>
      <c r="F1530" t="s">
        <v>12</v>
      </c>
      <c r="G1530" t="s">
        <v>13</v>
      </c>
      <c r="H1530" t="s">
        <v>13</v>
      </c>
      <c r="I1530">
        <v>45</v>
      </c>
      <c r="J1530">
        <f t="shared" si="94"/>
        <v>1.2417141861621761</v>
      </c>
      <c r="K1530">
        <f t="shared" si="95"/>
        <v>0.21833580701670366</v>
      </c>
      <c r="L1530" t="str">
        <f t="shared" si="96"/>
        <v>NO</v>
      </c>
      <c r="M1530" t="str">
        <f t="shared" si="97"/>
        <v>NO</v>
      </c>
    </row>
    <row r="1531" spans="1:13" x14ac:dyDescent="0.25">
      <c r="A1531">
        <v>1530</v>
      </c>
      <c r="B1531" t="s">
        <v>9</v>
      </c>
      <c r="C1531">
        <v>185046.87</v>
      </c>
      <c r="D1531" t="s">
        <v>10</v>
      </c>
      <c r="E1531" t="s">
        <v>11</v>
      </c>
      <c r="F1531" t="s">
        <v>12</v>
      </c>
      <c r="G1531" t="s">
        <v>13</v>
      </c>
      <c r="H1531" t="s">
        <v>13</v>
      </c>
      <c r="I1531">
        <v>25</v>
      </c>
      <c r="J1531">
        <f t="shared" si="94"/>
        <v>-0.58259681080763726</v>
      </c>
      <c r="K1531">
        <f t="shared" si="95"/>
        <v>-1.1931707945260464</v>
      </c>
      <c r="L1531" t="str">
        <f t="shared" si="96"/>
        <v>NO</v>
      </c>
      <c r="M1531" t="str">
        <f t="shared" si="97"/>
        <v>NO</v>
      </c>
    </row>
    <row r="1532" spans="1:13" x14ac:dyDescent="0.25">
      <c r="A1532">
        <v>1531</v>
      </c>
      <c r="B1532" t="s">
        <v>9</v>
      </c>
      <c r="C1532">
        <v>634576.92000000004</v>
      </c>
      <c r="D1532" t="s">
        <v>10</v>
      </c>
      <c r="E1532" t="s">
        <v>16</v>
      </c>
      <c r="F1532" t="s">
        <v>12</v>
      </c>
      <c r="G1532" t="s">
        <v>13</v>
      </c>
      <c r="H1532" t="s">
        <v>13</v>
      </c>
      <c r="I1532">
        <v>44</v>
      </c>
      <c r="J1532">
        <f t="shared" si="94"/>
        <v>-2.8307403107124054E-2</v>
      </c>
      <c r="K1532">
        <f t="shared" si="95"/>
        <v>0.14776047693956615</v>
      </c>
      <c r="L1532" t="str">
        <f t="shared" si="96"/>
        <v>NO</v>
      </c>
      <c r="M1532" t="str">
        <f t="shared" si="97"/>
        <v>NO</v>
      </c>
    </row>
    <row r="1533" spans="1:13" x14ac:dyDescent="0.25">
      <c r="A1533">
        <v>1532</v>
      </c>
      <c r="B1533" t="s">
        <v>9</v>
      </c>
      <c r="C1533">
        <v>513543</v>
      </c>
      <c r="D1533" t="s">
        <v>10</v>
      </c>
      <c r="E1533" t="s">
        <v>11</v>
      </c>
      <c r="F1533" t="s">
        <v>12</v>
      </c>
      <c r="G1533" t="s">
        <v>13</v>
      </c>
      <c r="H1533" t="s">
        <v>13</v>
      </c>
      <c r="I1533">
        <v>32</v>
      </c>
      <c r="J1533">
        <f t="shared" si="94"/>
        <v>-0.17754730337290456</v>
      </c>
      <c r="K1533">
        <f t="shared" si="95"/>
        <v>-0.69914348398608395</v>
      </c>
      <c r="L1533" t="str">
        <f t="shared" si="96"/>
        <v>NO</v>
      </c>
      <c r="M1533" t="str">
        <f t="shared" si="97"/>
        <v>NO</v>
      </c>
    </row>
    <row r="1534" spans="1:13" x14ac:dyDescent="0.25">
      <c r="A1534">
        <v>1533</v>
      </c>
      <c r="B1534" t="s">
        <v>15</v>
      </c>
      <c r="C1534">
        <v>383318.62</v>
      </c>
      <c r="D1534" t="s">
        <v>10</v>
      </c>
      <c r="E1534" t="s">
        <v>16</v>
      </c>
      <c r="F1534" t="s">
        <v>12</v>
      </c>
      <c r="G1534" t="s">
        <v>13</v>
      </c>
      <c r="H1534" t="s">
        <v>13</v>
      </c>
      <c r="I1534">
        <v>25</v>
      </c>
      <c r="J1534">
        <f t="shared" si="94"/>
        <v>-0.3381194263230089</v>
      </c>
      <c r="K1534">
        <f t="shared" si="95"/>
        <v>-1.1931707945260464</v>
      </c>
      <c r="L1534" t="str">
        <f t="shared" si="96"/>
        <v>NO</v>
      </c>
      <c r="M1534" t="str">
        <f t="shared" si="97"/>
        <v>NO</v>
      </c>
    </row>
    <row r="1535" spans="1:13" x14ac:dyDescent="0.25">
      <c r="A1535">
        <v>1534</v>
      </c>
      <c r="B1535" t="s">
        <v>15</v>
      </c>
      <c r="C1535">
        <v>1161325</v>
      </c>
      <c r="D1535" t="s">
        <v>10</v>
      </c>
      <c r="E1535" t="s">
        <v>16</v>
      </c>
      <c r="F1535" t="s">
        <v>12</v>
      </c>
      <c r="G1535" t="s">
        <v>13</v>
      </c>
      <c r="H1535" t="s">
        <v>13</v>
      </c>
      <c r="I1535">
        <v>35</v>
      </c>
      <c r="J1535">
        <f t="shared" si="94"/>
        <v>0.62119507458170342</v>
      </c>
      <c r="K1535">
        <f t="shared" si="95"/>
        <v>-0.48741749375467142</v>
      </c>
      <c r="L1535" t="str">
        <f t="shared" si="96"/>
        <v>NO</v>
      </c>
      <c r="M1535" t="str">
        <f t="shared" si="97"/>
        <v>NO</v>
      </c>
    </row>
    <row r="1536" spans="1:13" x14ac:dyDescent="0.25">
      <c r="A1536">
        <v>1535</v>
      </c>
      <c r="B1536" t="s">
        <v>15</v>
      </c>
      <c r="C1536">
        <v>297139</v>
      </c>
      <c r="D1536" t="s">
        <v>17</v>
      </c>
      <c r="E1536" t="s">
        <v>16</v>
      </c>
      <c r="F1536" t="s">
        <v>12</v>
      </c>
      <c r="G1536" t="s">
        <v>13</v>
      </c>
      <c r="H1536" t="s">
        <v>13</v>
      </c>
      <c r="I1536">
        <v>25</v>
      </c>
      <c r="J1536">
        <f t="shared" si="94"/>
        <v>-0.44438251268543405</v>
      </c>
      <c r="K1536">
        <f t="shared" si="95"/>
        <v>-1.1931707945260464</v>
      </c>
      <c r="L1536" t="str">
        <f t="shared" si="96"/>
        <v>NO</v>
      </c>
      <c r="M1536" t="str">
        <f t="shared" si="97"/>
        <v>NO</v>
      </c>
    </row>
    <row r="1537" spans="1:13" x14ac:dyDescent="0.25">
      <c r="A1537">
        <v>1536</v>
      </c>
      <c r="B1537" t="s">
        <v>9</v>
      </c>
      <c r="C1537">
        <v>278030</v>
      </c>
      <c r="D1537" t="s">
        <v>19</v>
      </c>
      <c r="E1537" t="s">
        <v>16</v>
      </c>
      <c r="F1537" t="s">
        <v>12</v>
      </c>
      <c r="G1537" t="s">
        <v>13</v>
      </c>
      <c r="H1537" t="s">
        <v>13</v>
      </c>
      <c r="I1537">
        <v>25</v>
      </c>
      <c r="J1537">
        <f t="shared" si="94"/>
        <v>-0.46794471123422759</v>
      </c>
      <c r="K1537">
        <f t="shared" si="95"/>
        <v>-1.1931707945260464</v>
      </c>
      <c r="L1537" t="str">
        <f t="shared" si="96"/>
        <v>NO</v>
      </c>
      <c r="M1537" t="str">
        <f t="shared" si="97"/>
        <v>NO</v>
      </c>
    </row>
    <row r="1538" spans="1:13" x14ac:dyDescent="0.25">
      <c r="A1538">
        <v>1537</v>
      </c>
      <c r="B1538" t="s">
        <v>15</v>
      </c>
      <c r="C1538">
        <v>101340</v>
      </c>
      <c r="D1538" t="s">
        <v>10</v>
      </c>
      <c r="E1538" t="s">
        <v>16</v>
      </c>
      <c r="F1538" t="s">
        <v>12</v>
      </c>
      <c r="G1538" t="s">
        <v>13</v>
      </c>
      <c r="H1538" t="s">
        <v>13</v>
      </c>
      <c r="I1538">
        <v>20</v>
      </c>
      <c r="J1538">
        <f t="shared" ref="J1538:J1601" si="98">(C1538-$Q$13)/$Q$14</f>
        <v>-0.6858108926977442</v>
      </c>
      <c r="K1538">
        <f t="shared" si="95"/>
        <v>-1.5460474449117341</v>
      </c>
      <c r="L1538" t="str">
        <f t="shared" si="96"/>
        <v>NO</v>
      </c>
      <c r="M1538" t="str">
        <f t="shared" si="97"/>
        <v>NO</v>
      </c>
    </row>
    <row r="1539" spans="1:13" x14ac:dyDescent="0.25">
      <c r="A1539">
        <v>1538</v>
      </c>
      <c r="B1539" t="s">
        <v>15</v>
      </c>
      <c r="C1539">
        <v>397630.9</v>
      </c>
      <c r="D1539" t="s">
        <v>10</v>
      </c>
      <c r="E1539" t="s">
        <v>16</v>
      </c>
      <c r="F1539" t="s">
        <v>12</v>
      </c>
      <c r="G1539" t="s">
        <v>13</v>
      </c>
      <c r="H1539" t="s">
        <v>13</v>
      </c>
      <c r="I1539">
        <v>32</v>
      </c>
      <c r="J1539">
        <f t="shared" si="98"/>
        <v>-0.320471784738105</v>
      </c>
      <c r="K1539">
        <f t="shared" ref="K1539:K1602" si="99">(I1539-$R$13)/$R$14</f>
        <v>-0.69914348398608395</v>
      </c>
      <c r="L1539" t="str">
        <f t="shared" ref="L1539:L1602" si="100">IF(ABS(J1539)&gt; 1.96, "SI", "NO")</f>
        <v>NO</v>
      </c>
      <c r="M1539" t="str">
        <f t="shared" ref="M1539:M1602" si="101">IF(ABS(K1539)&gt; 1.96, "SI", "NO")</f>
        <v>NO</v>
      </c>
    </row>
    <row r="1540" spans="1:13" x14ac:dyDescent="0.25">
      <c r="A1540">
        <v>1539</v>
      </c>
      <c r="B1540" t="s">
        <v>9</v>
      </c>
      <c r="C1540">
        <v>500060</v>
      </c>
      <c r="D1540" t="s">
        <v>10</v>
      </c>
      <c r="E1540" t="s">
        <v>16</v>
      </c>
      <c r="F1540" t="s">
        <v>12</v>
      </c>
      <c r="G1540" t="s">
        <v>12</v>
      </c>
      <c r="H1540" t="s">
        <v>12</v>
      </c>
      <c r="I1540">
        <v>49</v>
      </c>
      <c r="J1540">
        <f t="shared" si="98"/>
        <v>-0.1941724079327132</v>
      </c>
      <c r="K1540">
        <f t="shared" si="99"/>
        <v>0.50063712732525367</v>
      </c>
      <c r="L1540" t="str">
        <f t="shared" si="100"/>
        <v>NO</v>
      </c>
      <c r="M1540" t="str">
        <f t="shared" si="101"/>
        <v>NO</v>
      </c>
    </row>
    <row r="1541" spans="1:13" x14ac:dyDescent="0.25">
      <c r="A1541">
        <v>1540</v>
      </c>
      <c r="B1541" t="s">
        <v>15</v>
      </c>
      <c r="C1541">
        <v>1000000</v>
      </c>
      <c r="D1541" t="s">
        <v>10</v>
      </c>
      <c r="E1541" t="s">
        <v>16</v>
      </c>
      <c r="F1541" t="s">
        <v>12</v>
      </c>
      <c r="G1541" t="s">
        <v>13</v>
      </c>
      <c r="H1541" t="s">
        <v>13</v>
      </c>
      <c r="I1541">
        <v>22</v>
      </c>
      <c r="J1541">
        <f t="shared" si="98"/>
        <v>0.42227458262063144</v>
      </c>
      <c r="K1541">
        <f t="shared" si="99"/>
        <v>-1.4048967847574589</v>
      </c>
      <c r="L1541" t="str">
        <f t="shared" si="100"/>
        <v>NO</v>
      </c>
      <c r="M1541" t="str">
        <f t="shared" si="101"/>
        <v>NO</v>
      </c>
    </row>
    <row r="1542" spans="1:13" x14ac:dyDescent="0.25">
      <c r="A1542">
        <v>1541</v>
      </c>
      <c r="B1542" t="s">
        <v>15</v>
      </c>
      <c r="C1542">
        <v>308568</v>
      </c>
      <c r="D1542" t="s">
        <v>17</v>
      </c>
      <c r="E1542" t="s">
        <v>16</v>
      </c>
      <c r="F1542" t="s">
        <v>12</v>
      </c>
      <c r="G1542" t="s">
        <v>13</v>
      </c>
      <c r="H1542" t="s">
        <v>13</v>
      </c>
      <c r="I1542">
        <v>48</v>
      </c>
      <c r="J1542">
        <f t="shared" si="98"/>
        <v>-0.43029007628299737</v>
      </c>
      <c r="K1542">
        <f t="shared" si="99"/>
        <v>0.43006179724811616</v>
      </c>
      <c r="L1542" t="str">
        <f t="shared" si="100"/>
        <v>NO</v>
      </c>
      <c r="M1542" t="str">
        <f t="shared" si="101"/>
        <v>NO</v>
      </c>
    </row>
    <row r="1543" spans="1:13" x14ac:dyDescent="0.25">
      <c r="A1543">
        <v>1542</v>
      </c>
      <c r="B1543" t="s">
        <v>9</v>
      </c>
      <c r="C1543">
        <v>297046</v>
      </c>
      <c r="D1543" t="s">
        <v>18</v>
      </c>
      <c r="E1543" t="s">
        <v>16</v>
      </c>
      <c r="F1543" t="s">
        <v>12</v>
      </c>
      <c r="G1543" t="s">
        <v>12</v>
      </c>
      <c r="H1543" t="s">
        <v>13</v>
      </c>
      <c r="I1543">
        <v>35</v>
      </c>
      <c r="J1543">
        <f t="shared" si="98"/>
        <v>-0.44449718558642509</v>
      </c>
      <c r="K1543">
        <f t="shared" si="99"/>
        <v>-0.48741749375467142</v>
      </c>
      <c r="L1543" t="str">
        <f t="shared" si="100"/>
        <v>NO</v>
      </c>
      <c r="M1543" t="str">
        <f t="shared" si="101"/>
        <v>NO</v>
      </c>
    </row>
    <row r="1544" spans="1:13" x14ac:dyDescent="0.25">
      <c r="A1544">
        <v>1543</v>
      </c>
      <c r="B1544" t="s">
        <v>9</v>
      </c>
      <c r="C1544">
        <v>297046</v>
      </c>
      <c r="D1544" t="s">
        <v>18</v>
      </c>
      <c r="E1544" t="s">
        <v>16</v>
      </c>
      <c r="F1544" t="s">
        <v>12</v>
      </c>
      <c r="G1544" t="s">
        <v>12</v>
      </c>
      <c r="H1544" t="s">
        <v>13</v>
      </c>
      <c r="I1544">
        <v>32</v>
      </c>
      <c r="J1544">
        <f t="shared" si="98"/>
        <v>-0.44449718558642509</v>
      </c>
      <c r="K1544">
        <f t="shared" si="99"/>
        <v>-0.69914348398608395</v>
      </c>
      <c r="L1544" t="str">
        <f t="shared" si="100"/>
        <v>NO</v>
      </c>
      <c r="M1544" t="str">
        <f t="shared" si="101"/>
        <v>NO</v>
      </c>
    </row>
    <row r="1545" spans="1:13" x14ac:dyDescent="0.25">
      <c r="A1545">
        <v>1544</v>
      </c>
      <c r="B1545" t="s">
        <v>15</v>
      </c>
      <c r="C1545">
        <v>704142.51</v>
      </c>
      <c r="D1545" t="s">
        <v>10</v>
      </c>
      <c r="E1545" t="s">
        <v>16</v>
      </c>
      <c r="F1545" t="s">
        <v>12</v>
      </c>
      <c r="G1545" t="s">
        <v>13</v>
      </c>
      <c r="H1545" t="s">
        <v>13</v>
      </c>
      <c r="I1545">
        <v>41</v>
      </c>
      <c r="J1545">
        <f t="shared" si="98"/>
        <v>5.7469887370868958E-2</v>
      </c>
      <c r="K1545">
        <f t="shared" si="99"/>
        <v>-6.3965513291846368E-2</v>
      </c>
      <c r="L1545" t="str">
        <f t="shared" si="100"/>
        <v>NO</v>
      </c>
      <c r="M1545" t="str">
        <f t="shared" si="101"/>
        <v>NO</v>
      </c>
    </row>
    <row r="1546" spans="1:13" x14ac:dyDescent="0.25">
      <c r="A1546">
        <v>1545</v>
      </c>
      <c r="B1546" t="s">
        <v>9</v>
      </c>
      <c r="C1546">
        <v>306667</v>
      </c>
      <c r="D1546" t="s">
        <v>10</v>
      </c>
      <c r="E1546" t="s">
        <v>16</v>
      </c>
      <c r="F1546" t="s">
        <v>12</v>
      </c>
      <c r="G1546" t="s">
        <v>12</v>
      </c>
      <c r="H1546" t="s">
        <v>13</v>
      </c>
      <c r="I1546">
        <v>27</v>
      </c>
      <c r="J1546">
        <f t="shared" si="98"/>
        <v>-0.43263408902260997</v>
      </c>
      <c r="K1546">
        <f t="shared" si="99"/>
        <v>-1.0520201343717714</v>
      </c>
      <c r="L1546" t="str">
        <f t="shared" si="100"/>
        <v>NO</v>
      </c>
      <c r="M1546" t="str">
        <f t="shared" si="101"/>
        <v>NO</v>
      </c>
    </row>
    <row r="1547" spans="1:13" x14ac:dyDescent="0.25">
      <c r="A1547">
        <v>1546</v>
      </c>
      <c r="B1547" t="s">
        <v>15</v>
      </c>
      <c r="C1547">
        <v>639148</v>
      </c>
      <c r="D1547" t="s">
        <v>18</v>
      </c>
      <c r="E1547" t="s">
        <v>16</v>
      </c>
      <c r="F1547" t="s">
        <v>12</v>
      </c>
      <c r="G1547" t="s">
        <v>13</v>
      </c>
      <c r="H1547" t="s">
        <v>13</v>
      </c>
      <c r="I1547">
        <v>68</v>
      </c>
      <c r="J1547">
        <f t="shared" si="98"/>
        <v>-2.267106972796144E-2</v>
      </c>
      <c r="K1547">
        <f t="shared" si="99"/>
        <v>1.8415683987908662</v>
      </c>
      <c r="L1547" t="str">
        <f t="shared" si="100"/>
        <v>NO</v>
      </c>
      <c r="M1547" t="str">
        <f t="shared" si="101"/>
        <v>NO</v>
      </c>
    </row>
    <row r="1548" spans="1:13" x14ac:dyDescent="0.25">
      <c r="A1548">
        <v>1547</v>
      </c>
      <c r="B1548" t="s">
        <v>9</v>
      </c>
      <c r="C1548">
        <v>439063.24</v>
      </c>
      <c r="D1548" t="s">
        <v>10</v>
      </c>
      <c r="E1548" t="s">
        <v>16</v>
      </c>
      <c r="F1548" t="s">
        <v>12</v>
      </c>
      <c r="G1548" t="s">
        <v>13</v>
      </c>
      <c r="H1548" t="s">
        <v>13</v>
      </c>
      <c r="I1548">
        <v>41</v>
      </c>
      <c r="J1548">
        <f t="shared" si="98"/>
        <v>-0.26938397159136152</v>
      </c>
      <c r="K1548">
        <f t="shared" si="99"/>
        <v>-6.3965513291846368E-2</v>
      </c>
      <c r="L1548" t="str">
        <f t="shared" si="100"/>
        <v>NO</v>
      </c>
      <c r="M1548" t="str">
        <f t="shared" si="101"/>
        <v>NO</v>
      </c>
    </row>
    <row r="1549" spans="1:13" x14ac:dyDescent="0.25">
      <c r="A1549">
        <v>1548</v>
      </c>
      <c r="B1549" t="s">
        <v>15</v>
      </c>
      <c r="C1549">
        <v>359544.27</v>
      </c>
      <c r="D1549" t="s">
        <v>20</v>
      </c>
      <c r="E1549" t="s">
        <v>16</v>
      </c>
      <c r="F1549" t="s">
        <v>12</v>
      </c>
      <c r="G1549" t="s">
        <v>12</v>
      </c>
      <c r="H1549" t="s">
        <v>13</v>
      </c>
      <c r="I1549">
        <v>59</v>
      </c>
      <c r="J1549">
        <f t="shared" si="98"/>
        <v>-0.36743419711522773</v>
      </c>
      <c r="K1549">
        <f t="shared" si="99"/>
        <v>1.2063904280966287</v>
      </c>
      <c r="L1549" t="str">
        <f t="shared" si="100"/>
        <v>NO</v>
      </c>
      <c r="M1549" t="str">
        <f t="shared" si="101"/>
        <v>NO</v>
      </c>
    </row>
    <row r="1550" spans="1:13" x14ac:dyDescent="0.25">
      <c r="A1550">
        <v>1549</v>
      </c>
      <c r="B1550" t="s">
        <v>15</v>
      </c>
      <c r="C1550">
        <v>313256</v>
      </c>
      <c r="D1550" t="s">
        <v>10</v>
      </c>
      <c r="E1550" t="s">
        <v>16</v>
      </c>
      <c r="F1550" t="s">
        <v>12</v>
      </c>
      <c r="G1550" t="s">
        <v>12</v>
      </c>
      <c r="H1550" t="s">
        <v>13</v>
      </c>
      <c r="I1550">
        <v>34</v>
      </c>
      <c r="J1550">
        <f t="shared" si="98"/>
        <v>-0.42450957563949204</v>
      </c>
      <c r="K1550">
        <f t="shared" si="99"/>
        <v>-0.55799282383180893</v>
      </c>
      <c r="L1550" t="str">
        <f t="shared" si="100"/>
        <v>NO</v>
      </c>
      <c r="M1550" t="str">
        <f t="shared" si="101"/>
        <v>NO</v>
      </c>
    </row>
    <row r="1551" spans="1:13" x14ac:dyDescent="0.25">
      <c r="A1551">
        <v>1550</v>
      </c>
      <c r="B1551" t="s">
        <v>15</v>
      </c>
      <c r="C1551">
        <v>299152</v>
      </c>
      <c r="D1551" t="s">
        <v>10</v>
      </c>
      <c r="E1551" t="s">
        <v>11</v>
      </c>
      <c r="F1551" t="s">
        <v>12</v>
      </c>
      <c r="G1551" t="s">
        <v>13</v>
      </c>
      <c r="H1551" t="s">
        <v>13</v>
      </c>
      <c r="I1551">
        <v>38</v>
      </c>
      <c r="J1551">
        <f t="shared" si="98"/>
        <v>-0.44190039924785379</v>
      </c>
      <c r="K1551">
        <f t="shared" si="99"/>
        <v>-0.27569150352325889</v>
      </c>
      <c r="L1551" t="str">
        <f t="shared" si="100"/>
        <v>NO</v>
      </c>
      <c r="M1551" t="str">
        <f t="shared" si="101"/>
        <v>NO</v>
      </c>
    </row>
    <row r="1552" spans="1:13" x14ac:dyDescent="0.25">
      <c r="A1552">
        <v>1551</v>
      </c>
      <c r="B1552" t="s">
        <v>15</v>
      </c>
      <c r="C1552">
        <v>1397631</v>
      </c>
      <c r="D1552" t="s">
        <v>10</v>
      </c>
      <c r="E1552" t="s">
        <v>11</v>
      </c>
      <c r="F1552" t="s">
        <v>12</v>
      </c>
      <c r="G1552" t="s">
        <v>13</v>
      </c>
      <c r="H1552" t="s">
        <v>12</v>
      </c>
      <c r="I1552">
        <v>48</v>
      </c>
      <c r="J1552">
        <f t="shared" si="98"/>
        <v>0.91257028470631574</v>
      </c>
      <c r="K1552">
        <f t="shared" si="99"/>
        <v>0.43006179724811616</v>
      </c>
      <c r="L1552" t="str">
        <f t="shared" si="100"/>
        <v>NO</v>
      </c>
      <c r="M1552" t="str">
        <f t="shared" si="101"/>
        <v>NO</v>
      </c>
    </row>
    <row r="1553" spans="1:13" x14ac:dyDescent="0.25">
      <c r="A1553">
        <v>1552</v>
      </c>
      <c r="B1553" t="s">
        <v>15</v>
      </c>
      <c r="C1553">
        <v>571830.07999999996</v>
      </c>
      <c r="D1553" t="s">
        <v>10</v>
      </c>
      <c r="E1553" t="s">
        <v>16</v>
      </c>
      <c r="F1553" t="s">
        <v>12</v>
      </c>
      <c r="G1553" t="s">
        <v>12</v>
      </c>
      <c r="H1553" t="s">
        <v>13</v>
      </c>
      <c r="I1553">
        <v>33</v>
      </c>
      <c r="J1553">
        <f t="shared" si="98"/>
        <v>-0.10567688881487354</v>
      </c>
      <c r="K1553">
        <f t="shared" si="99"/>
        <v>-0.62856815390894638</v>
      </c>
      <c r="L1553" t="str">
        <f t="shared" si="100"/>
        <v>NO</v>
      </c>
      <c r="M1553" t="str">
        <f t="shared" si="101"/>
        <v>NO</v>
      </c>
    </row>
    <row r="1554" spans="1:13" x14ac:dyDescent="0.25">
      <c r="A1554">
        <v>1553</v>
      </c>
      <c r="B1554" t="s">
        <v>9</v>
      </c>
      <c r="C1554">
        <v>297046</v>
      </c>
      <c r="D1554" t="s">
        <v>17</v>
      </c>
      <c r="E1554" t="s">
        <v>16</v>
      </c>
      <c r="F1554" t="s">
        <v>12</v>
      </c>
      <c r="G1554" t="s">
        <v>13</v>
      </c>
      <c r="H1554" t="s">
        <v>13</v>
      </c>
      <c r="I1554">
        <v>49</v>
      </c>
      <c r="J1554">
        <f t="shared" si="98"/>
        <v>-0.44449718558642509</v>
      </c>
      <c r="K1554">
        <f t="shared" si="99"/>
        <v>0.50063712732525367</v>
      </c>
      <c r="L1554" t="str">
        <f t="shared" si="100"/>
        <v>NO</v>
      </c>
      <c r="M1554" t="str">
        <f t="shared" si="101"/>
        <v>NO</v>
      </c>
    </row>
    <row r="1555" spans="1:13" x14ac:dyDescent="0.25">
      <c r="A1555">
        <v>1554</v>
      </c>
      <c r="B1555" t="s">
        <v>15</v>
      </c>
      <c r="C1555">
        <v>2401743.04</v>
      </c>
      <c r="D1555" t="s">
        <v>10</v>
      </c>
      <c r="E1555" t="s">
        <v>16</v>
      </c>
      <c r="F1555" t="s">
        <v>12</v>
      </c>
      <c r="G1555" t="s">
        <v>13</v>
      </c>
      <c r="H1555" t="s">
        <v>13</v>
      </c>
      <c r="I1555">
        <v>45</v>
      </c>
      <c r="J1555">
        <f t="shared" si="98"/>
        <v>2.1506825486507481</v>
      </c>
      <c r="K1555">
        <f t="shared" si="99"/>
        <v>0.21833580701670366</v>
      </c>
      <c r="L1555" t="str">
        <f t="shared" si="100"/>
        <v>SI</v>
      </c>
      <c r="M1555" t="str">
        <f t="shared" si="101"/>
        <v>NO</v>
      </c>
    </row>
    <row r="1556" spans="1:13" x14ac:dyDescent="0.25">
      <c r="A1556">
        <v>1555</v>
      </c>
      <c r="B1556" t="s">
        <v>15</v>
      </c>
      <c r="C1556">
        <v>263473.09000000003</v>
      </c>
      <c r="D1556" t="s">
        <v>14</v>
      </c>
      <c r="E1556" t="s">
        <v>11</v>
      </c>
      <c r="F1556" t="s">
        <v>12</v>
      </c>
      <c r="G1556" t="s">
        <v>13</v>
      </c>
      <c r="H1556" t="s">
        <v>13</v>
      </c>
      <c r="I1556">
        <v>73</v>
      </c>
      <c r="J1556">
        <f t="shared" si="98"/>
        <v>-0.48589399187041571</v>
      </c>
      <c r="K1556">
        <f t="shared" si="99"/>
        <v>2.1944450491765539</v>
      </c>
      <c r="L1556" t="str">
        <f t="shared" si="100"/>
        <v>NO</v>
      </c>
      <c r="M1556" t="str">
        <f t="shared" si="101"/>
        <v>SI</v>
      </c>
    </row>
    <row r="1557" spans="1:13" x14ac:dyDescent="0.25">
      <c r="A1557">
        <v>1556</v>
      </c>
      <c r="B1557" t="s">
        <v>9</v>
      </c>
      <c r="C1557">
        <v>764250.3</v>
      </c>
      <c r="D1557" t="s">
        <v>10</v>
      </c>
      <c r="E1557" t="s">
        <v>11</v>
      </c>
      <c r="F1557" t="s">
        <v>12</v>
      </c>
      <c r="G1557" t="s">
        <v>13</v>
      </c>
      <c r="H1557" t="s">
        <v>13</v>
      </c>
      <c r="I1557">
        <v>45</v>
      </c>
      <c r="J1557">
        <f t="shared" si="98"/>
        <v>0.13158531373065702</v>
      </c>
      <c r="K1557">
        <f t="shared" si="99"/>
        <v>0.21833580701670366</v>
      </c>
      <c r="L1557" t="str">
        <f t="shared" si="100"/>
        <v>NO</v>
      </c>
      <c r="M1557" t="str">
        <f t="shared" si="101"/>
        <v>NO</v>
      </c>
    </row>
    <row r="1558" spans="1:13" x14ac:dyDescent="0.25">
      <c r="A1558">
        <v>1557</v>
      </c>
      <c r="B1558" t="s">
        <v>15</v>
      </c>
      <c r="C1558">
        <v>310124</v>
      </c>
      <c r="D1558" t="s">
        <v>18</v>
      </c>
      <c r="E1558" t="s">
        <v>16</v>
      </c>
      <c r="F1558" t="s">
        <v>13</v>
      </c>
      <c r="G1558" t="s">
        <v>13</v>
      </c>
      <c r="H1558" t="s">
        <v>13</v>
      </c>
      <c r="I1558">
        <v>36</v>
      </c>
      <c r="J1558">
        <f t="shared" si="98"/>
        <v>-0.42837146301480322</v>
      </c>
      <c r="K1558">
        <f t="shared" si="99"/>
        <v>-0.41684216367753391</v>
      </c>
      <c r="L1558" t="str">
        <f t="shared" si="100"/>
        <v>NO</v>
      </c>
      <c r="M1558" t="str">
        <f t="shared" si="101"/>
        <v>NO</v>
      </c>
    </row>
    <row r="1559" spans="1:13" x14ac:dyDescent="0.25">
      <c r="A1559">
        <v>1558</v>
      </c>
      <c r="B1559" t="s">
        <v>15</v>
      </c>
      <c r="C1559">
        <v>412923.5</v>
      </c>
      <c r="D1559" t="s">
        <v>10</v>
      </c>
      <c r="E1559" t="s">
        <v>11</v>
      </c>
      <c r="F1559" t="s">
        <v>12</v>
      </c>
      <c r="G1559" t="s">
        <v>13</v>
      </c>
      <c r="H1559" t="s">
        <v>13</v>
      </c>
      <c r="I1559">
        <v>30</v>
      </c>
      <c r="J1559">
        <f t="shared" si="98"/>
        <v>-0.30161536747256101</v>
      </c>
      <c r="K1559">
        <f t="shared" si="99"/>
        <v>-0.84029414414035897</v>
      </c>
      <c r="L1559" t="str">
        <f t="shared" si="100"/>
        <v>NO</v>
      </c>
      <c r="M1559" t="str">
        <f t="shared" si="101"/>
        <v>NO</v>
      </c>
    </row>
    <row r="1560" spans="1:13" x14ac:dyDescent="0.25">
      <c r="A1560">
        <v>1559</v>
      </c>
      <c r="B1560" t="s">
        <v>9</v>
      </c>
      <c r="C1560">
        <v>639148</v>
      </c>
      <c r="D1560" t="s">
        <v>18</v>
      </c>
      <c r="E1560" t="s">
        <v>16</v>
      </c>
      <c r="F1560" t="s">
        <v>12</v>
      </c>
      <c r="G1560" t="s">
        <v>12</v>
      </c>
      <c r="H1560" t="s">
        <v>12</v>
      </c>
      <c r="I1560">
        <v>47</v>
      </c>
      <c r="J1560">
        <f t="shared" si="98"/>
        <v>-2.267106972796144E-2</v>
      </c>
      <c r="K1560">
        <f t="shared" si="99"/>
        <v>0.35948646717097865</v>
      </c>
      <c r="L1560" t="str">
        <f t="shared" si="100"/>
        <v>NO</v>
      </c>
      <c r="M1560" t="str">
        <f t="shared" si="101"/>
        <v>NO</v>
      </c>
    </row>
    <row r="1561" spans="1:13" x14ac:dyDescent="0.25">
      <c r="A1561">
        <v>1560</v>
      </c>
      <c r="B1561" t="s">
        <v>15</v>
      </c>
      <c r="C1561">
        <v>787019</v>
      </c>
      <c r="D1561" t="s">
        <v>10</v>
      </c>
      <c r="E1561" t="s">
        <v>16</v>
      </c>
      <c r="F1561" t="s">
        <v>12</v>
      </c>
      <c r="G1561" t="s">
        <v>13</v>
      </c>
      <c r="H1561" t="s">
        <v>13</v>
      </c>
      <c r="I1561">
        <v>45</v>
      </c>
      <c r="J1561">
        <f t="shared" si="98"/>
        <v>0.15966007588973993</v>
      </c>
      <c r="K1561">
        <f t="shared" si="99"/>
        <v>0.21833580701670366</v>
      </c>
      <c r="L1561" t="str">
        <f t="shared" si="100"/>
        <v>NO</v>
      </c>
      <c r="M1561" t="str">
        <f t="shared" si="101"/>
        <v>NO</v>
      </c>
    </row>
    <row r="1562" spans="1:13" x14ac:dyDescent="0.25">
      <c r="A1562">
        <v>1561</v>
      </c>
      <c r="B1562" t="s">
        <v>15</v>
      </c>
      <c r="C1562">
        <v>355312</v>
      </c>
      <c r="D1562" t="s">
        <v>10</v>
      </c>
      <c r="E1562" t="s">
        <v>16</v>
      </c>
      <c r="F1562" t="s">
        <v>12</v>
      </c>
      <c r="G1562" t="s">
        <v>13</v>
      </c>
      <c r="H1562" t="s">
        <v>13</v>
      </c>
      <c r="I1562">
        <v>44</v>
      </c>
      <c r="J1562">
        <f t="shared" si="98"/>
        <v>-0.37265276355261867</v>
      </c>
      <c r="K1562">
        <f t="shared" si="99"/>
        <v>0.14776047693956615</v>
      </c>
      <c r="L1562" t="str">
        <f t="shared" si="100"/>
        <v>NO</v>
      </c>
      <c r="M1562" t="str">
        <f t="shared" si="101"/>
        <v>NO</v>
      </c>
    </row>
    <row r="1563" spans="1:13" x14ac:dyDescent="0.25">
      <c r="A1563">
        <v>1562</v>
      </c>
      <c r="B1563" t="s">
        <v>9</v>
      </c>
      <c r="C1563">
        <v>399910</v>
      </c>
      <c r="D1563" t="s">
        <v>17</v>
      </c>
      <c r="E1563" t="s">
        <v>16</v>
      </c>
      <c r="F1563" t="s">
        <v>12</v>
      </c>
      <c r="G1563" t="s">
        <v>12</v>
      </c>
      <c r="H1563" t="s">
        <v>13</v>
      </c>
      <c r="I1563">
        <v>46</v>
      </c>
      <c r="J1563">
        <f t="shared" si="98"/>
        <v>-0.31766155883865688</v>
      </c>
      <c r="K1563">
        <f t="shared" si="99"/>
        <v>0.28891113709384114</v>
      </c>
      <c r="L1563" t="str">
        <f t="shared" si="100"/>
        <v>NO</v>
      </c>
      <c r="M1563" t="str">
        <f t="shared" si="101"/>
        <v>NO</v>
      </c>
    </row>
    <row r="1564" spans="1:13" x14ac:dyDescent="0.25">
      <c r="A1564">
        <v>1563</v>
      </c>
      <c r="B1564" t="s">
        <v>15</v>
      </c>
      <c r="C1564">
        <v>500383</v>
      </c>
      <c r="D1564" t="s">
        <v>10</v>
      </c>
      <c r="E1564" t="s">
        <v>16</v>
      </c>
      <c r="F1564" t="s">
        <v>12</v>
      </c>
      <c r="G1564" t="s">
        <v>13</v>
      </c>
      <c r="H1564" t="s">
        <v>13</v>
      </c>
      <c r="I1564">
        <v>36</v>
      </c>
      <c r="J1564">
        <f t="shared" si="98"/>
        <v>-0.19377413538410992</v>
      </c>
      <c r="K1564">
        <f t="shared" si="99"/>
        <v>-0.41684216367753391</v>
      </c>
      <c r="L1564" t="str">
        <f t="shared" si="100"/>
        <v>NO</v>
      </c>
      <c r="M1564" t="str">
        <f t="shared" si="101"/>
        <v>NO</v>
      </c>
    </row>
    <row r="1565" spans="1:13" x14ac:dyDescent="0.25">
      <c r="A1565">
        <v>1564</v>
      </c>
      <c r="B1565" t="s">
        <v>9</v>
      </c>
      <c r="C1565">
        <v>1069544.74</v>
      </c>
      <c r="D1565" t="s">
        <v>10</v>
      </c>
      <c r="E1565" t="s">
        <v>16</v>
      </c>
      <c r="F1565" t="s">
        <v>12</v>
      </c>
      <c r="G1565" t="s">
        <v>13</v>
      </c>
      <c r="H1565" t="s">
        <v>13</v>
      </c>
      <c r="I1565">
        <v>46</v>
      </c>
      <c r="J1565">
        <f t="shared" si="98"/>
        <v>0.50802616417404745</v>
      </c>
      <c r="K1565">
        <f t="shared" si="99"/>
        <v>0.28891113709384114</v>
      </c>
      <c r="L1565" t="str">
        <f t="shared" si="100"/>
        <v>NO</v>
      </c>
      <c r="M1565" t="str">
        <f t="shared" si="101"/>
        <v>NO</v>
      </c>
    </row>
    <row r="1566" spans="1:13" x14ac:dyDescent="0.25">
      <c r="A1566">
        <v>1565</v>
      </c>
      <c r="B1566" t="s">
        <v>15</v>
      </c>
      <c r="C1566">
        <v>284512</v>
      </c>
      <c r="D1566" t="s">
        <v>10</v>
      </c>
      <c r="E1566" t="s">
        <v>16</v>
      </c>
      <c r="F1566" t="s">
        <v>12</v>
      </c>
      <c r="G1566" t="s">
        <v>13</v>
      </c>
      <c r="H1566" t="s">
        <v>13</v>
      </c>
      <c r="I1566">
        <v>29</v>
      </c>
      <c r="J1566">
        <f t="shared" si="98"/>
        <v>-0.4599521333393467</v>
      </c>
      <c r="K1566">
        <f t="shared" si="99"/>
        <v>-0.91086947421749642</v>
      </c>
      <c r="L1566" t="str">
        <f t="shared" si="100"/>
        <v>NO</v>
      </c>
      <c r="M1566" t="str">
        <f t="shared" si="101"/>
        <v>NO</v>
      </c>
    </row>
    <row r="1567" spans="1:13" x14ac:dyDescent="0.25">
      <c r="A1567">
        <v>1566</v>
      </c>
      <c r="B1567" t="s">
        <v>9</v>
      </c>
      <c r="C1567">
        <v>2900000</v>
      </c>
      <c r="D1567" t="s">
        <v>10</v>
      </c>
      <c r="E1567" t="s">
        <v>16</v>
      </c>
      <c r="F1567" t="s">
        <v>12</v>
      </c>
      <c r="G1567" t="s">
        <v>13</v>
      </c>
      <c r="H1567" t="s">
        <v>13</v>
      </c>
      <c r="I1567">
        <v>35</v>
      </c>
      <c r="J1567">
        <f t="shared" si="98"/>
        <v>2.7650542802870612</v>
      </c>
      <c r="K1567">
        <f t="shared" si="99"/>
        <v>-0.48741749375467142</v>
      </c>
      <c r="L1567" t="str">
        <f t="shared" si="100"/>
        <v>SI</v>
      </c>
      <c r="M1567" t="str">
        <f t="shared" si="101"/>
        <v>NO</v>
      </c>
    </row>
    <row r="1568" spans="1:13" x14ac:dyDescent="0.25">
      <c r="A1568">
        <v>1567</v>
      </c>
      <c r="B1568" t="s">
        <v>9</v>
      </c>
      <c r="C1568">
        <v>398327.08</v>
      </c>
      <c r="D1568" t="s">
        <v>10</v>
      </c>
      <c r="E1568" t="s">
        <v>16</v>
      </c>
      <c r="F1568" t="s">
        <v>12</v>
      </c>
      <c r="G1568" t="s">
        <v>13</v>
      </c>
      <c r="H1568" t="s">
        <v>13</v>
      </c>
      <c r="I1568">
        <v>38</v>
      </c>
      <c r="J1568">
        <f t="shared" si="98"/>
        <v>-0.31961336559604114</v>
      </c>
      <c r="K1568">
        <f t="shared" si="99"/>
        <v>-0.27569150352325889</v>
      </c>
      <c r="L1568" t="str">
        <f t="shared" si="100"/>
        <v>NO</v>
      </c>
      <c r="M1568" t="str">
        <f t="shared" si="101"/>
        <v>NO</v>
      </c>
    </row>
    <row r="1569" spans="1:13" x14ac:dyDescent="0.25">
      <c r="A1569">
        <v>1568</v>
      </c>
      <c r="B1569" t="s">
        <v>9</v>
      </c>
      <c r="C1569">
        <v>642418.54</v>
      </c>
      <c r="D1569" t="s">
        <v>10</v>
      </c>
      <c r="E1569" t="s">
        <v>16</v>
      </c>
      <c r="F1569" t="s">
        <v>12</v>
      </c>
      <c r="G1569" t="s">
        <v>13</v>
      </c>
      <c r="H1569" t="s">
        <v>13</v>
      </c>
      <c r="I1569">
        <v>53</v>
      </c>
      <c r="J1569">
        <f t="shared" si="98"/>
        <v>-1.863835672143194E-2</v>
      </c>
      <c r="K1569">
        <f t="shared" si="99"/>
        <v>0.78293844763380371</v>
      </c>
      <c r="L1569" t="str">
        <f t="shared" si="100"/>
        <v>NO</v>
      </c>
      <c r="M1569" t="str">
        <f t="shared" si="101"/>
        <v>NO</v>
      </c>
    </row>
    <row r="1570" spans="1:13" x14ac:dyDescent="0.25">
      <c r="A1570">
        <v>1569</v>
      </c>
      <c r="B1570" t="s">
        <v>9</v>
      </c>
      <c r="C1570">
        <v>509509</v>
      </c>
      <c r="D1570" t="s">
        <v>18</v>
      </c>
      <c r="E1570" t="s">
        <v>16</v>
      </c>
      <c r="F1570" t="s">
        <v>12</v>
      </c>
      <c r="G1570" t="s">
        <v>13</v>
      </c>
      <c r="H1570" t="s">
        <v>13</v>
      </c>
      <c r="I1570">
        <v>56</v>
      </c>
      <c r="J1570">
        <f t="shared" si="98"/>
        <v>-0.18252139458363423</v>
      </c>
      <c r="K1570">
        <f t="shared" si="99"/>
        <v>0.99466443786521619</v>
      </c>
      <c r="L1570" t="str">
        <f t="shared" si="100"/>
        <v>NO</v>
      </c>
      <c r="M1570" t="str">
        <f t="shared" si="101"/>
        <v>NO</v>
      </c>
    </row>
    <row r="1571" spans="1:13" x14ac:dyDescent="0.25">
      <c r="A1571">
        <v>1570</v>
      </c>
      <c r="B1571" t="s">
        <v>9</v>
      </c>
      <c r="C1571">
        <v>608941</v>
      </c>
      <c r="D1571" t="s">
        <v>18</v>
      </c>
      <c r="E1571" t="s">
        <v>16</v>
      </c>
      <c r="F1571" t="s">
        <v>12</v>
      </c>
      <c r="G1571" t="s">
        <v>13</v>
      </c>
      <c r="H1571" t="s">
        <v>12</v>
      </c>
      <c r="I1571">
        <v>57</v>
      </c>
      <c r="J1571">
        <f t="shared" si="98"/>
        <v>-5.991756779501925E-2</v>
      </c>
      <c r="K1571">
        <f t="shared" si="99"/>
        <v>1.0652397679423538</v>
      </c>
      <c r="L1571" t="str">
        <f t="shared" si="100"/>
        <v>NO</v>
      </c>
      <c r="M1571" t="str">
        <f t="shared" si="101"/>
        <v>NO</v>
      </c>
    </row>
    <row r="1572" spans="1:13" x14ac:dyDescent="0.25">
      <c r="A1572">
        <v>1571</v>
      </c>
      <c r="B1572" t="s">
        <v>9</v>
      </c>
      <c r="C1572">
        <v>537156.98</v>
      </c>
      <c r="D1572" t="s">
        <v>10</v>
      </c>
      <c r="E1572" t="s">
        <v>16</v>
      </c>
      <c r="F1572" t="s">
        <v>12</v>
      </c>
      <c r="G1572" t="s">
        <v>13</v>
      </c>
      <c r="H1572" t="s">
        <v>13</v>
      </c>
      <c r="I1572">
        <v>21</v>
      </c>
      <c r="J1572">
        <f t="shared" si="98"/>
        <v>-0.14843027551758819</v>
      </c>
      <c r="K1572">
        <f t="shared" si="99"/>
        <v>-1.4754721148345964</v>
      </c>
      <c r="L1572" t="str">
        <f t="shared" si="100"/>
        <v>NO</v>
      </c>
      <c r="M1572" t="str">
        <f t="shared" si="101"/>
        <v>NO</v>
      </c>
    </row>
    <row r="1573" spans="1:13" x14ac:dyDescent="0.25">
      <c r="A1573">
        <v>1572</v>
      </c>
      <c r="B1573" t="s">
        <v>15</v>
      </c>
      <c r="C1573">
        <v>1545800</v>
      </c>
      <c r="D1573" t="s">
        <v>10</v>
      </c>
      <c r="E1573" t="s">
        <v>11</v>
      </c>
      <c r="F1573" t="s">
        <v>12</v>
      </c>
      <c r="G1573" t="s">
        <v>13</v>
      </c>
      <c r="H1573" t="s">
        <v>13</v>
      </c>
      <c r="I1573">
        <v>55</v>
      </c>
      <c r="J1573">
        <f t="shared" si="98"/>
        <v>1.0952688768239669</v>
      </c>
      <c r="K1573">
        <f t="shared" si="99"/>
        <v>0.92408910778807873</v>
      </c>
      <c r="L1573" t="str">
        <f t="shared" si="100"/>
        <v>NO</v>
      </c>
      <c r="M1573" t="str">
        <f t="shared" si="101"/>
        <v>NO</v>
      </c>
    </row>
    <row r="1574" spans="1:13" x14ac:dyDescent="0.25">
      <c r="A1574">
        <v>1573</v>
      </c>
      <c r="B1574" t="s">
        <v>15</v>
      </c>
      <c r="C1574">
        <v>1070405</v>
      </c>
      <c r="D1574" t="s">
        <v>10</v>
      </c>
      <c r="E1574" t="s">
        <v>11</v>
      </c>
      <c r="F1574" t="s">
        <v>12</v>
      </c>
      <c r="G1574" t="s">
        <v>13</v>
      </c>
      <c r="H1574" t="s">
        <v>13</v>
      </c>
      <c r="I1574">
        <v>30</v>
      </c>
      <c r="J1574">
        <f t="shared" si="98"/>
        <v>0.50908690083863406</v>
      </c>
      <c r="K1574">
        <f t="shared" si="99"/>
        <v>-0.84029414414035897</v>
      </c>
      <c r="L1574" t="str">
        <f t="shared" si="100"/>
        <v>NO</v>
      </c>
      <c r="M1574" t="str">
        <f t="shared" si="101"/>
        <v>NO</v>
      </c>
    </row>
    <row r="1575" spans="1:13" x14ac:dyDescent="0.25">
      <c r="A1575">
        <v>1574</v>
      </c>
      <c r="B1575" t="s">
        <v>9</v>
      </c>
      <c r="C1575">
        <v>625396</v>
      </c>
      <c r="D1575" t="s">
        <v>18</v>
      </c>
      <c r="E1575" t="s">
        <v>16</v>
      </c>
      <c r="F1575" t="s">
        <v>12</v>
      </c>
      <c r="G1575" t="s">
        <v>13</v>
      </c>
      <c r="H1575" t="s">
        <v>13</v>
      </c>
      <c r="I1575">
        <v>44</v>
      </c>
      <c r="J1575">
        <f t="shared" si="98"/>
        <v>-3.9627862571281834E-2</v>
      </c>
      <c r="K1575">
        <f t="shared" si="99"/>
        <v>0.14776047693956615</v>
      </c>
      <c r="L1575" t="str">
        <f t="shared" si="100"/>
        <v>NO</v>
      </c>
      <c r="M1575" t="str">
        <f t="shared" si="101"/>
        <v>NO</v>
      </c>
    </row>
    <row r="1576" spans="1:13" x14ac:dyDescent="0.25">
      <c r="A1576">
        <v>1575</v>
      </c>
      <c r="B1576" t="s">
        <v>15</v>
      </c>
      <c r="C1576">
        <v>925000</v>
      </c>
      <c r="D1576" t="s">
        <v>10</v>
      </c>
      <c r="E1576" t="s">
        <v>16</v>
      </c>
      <c r="F1576" t="s">
        <v>12</v>
      </c>
      <c r="G1576" t="s">
        <v>13</v>
      </c>
      <c r="H1576" t="s">
        <v>13</v>
      </c>
      <c r="I1576">
        <v>49</v>
      </c>
      <c r="J1576">
        <f t="shared" si="98"/>
        <v>0.32979643666011449</v>
      </c>
      <c r="K1576">
        <f t="shared" si="99"/>
        <v>0.50063712732525367</v>
      </c>
      <c r="L1576" t="str">
        <f t="shared" si="100"/>
        <v>NO</v>
      </c>
      <c r="M1576" t="str">
        <f t="shared" si="101"/>
        <v>NO</v>
      </c>
    </row>
    <row r="1577" spans="1:13" x14ac:dyDescent="0.25">
      <c r="A1577">
        <v>1576</v>
      </c>
      <c r="B1577" t="s">
        <v>9</v>
      </c>
      <c r="C1577">
        <v>261897.3</v>
      </c>
      <c r="D1577" t="s">
        <v>10</v>
      </c>
      <c r="E1577" t="s">
        <v>16</v>
      </c>
      <c r="F1577" t="s">
        <v>12</v>
      </c>
      <c r="G1577" t="s">
        <v>12</v>
      </c>
      <c r="H1577" t="s">
        <v>13</v>
      </c>
      <c r="I1577">
        <v>57</v>
      </c>
      <c r="J1577">
        <f t="shared" si="98"/>
        <v>-0.48783700703872407</v>
      </c>
      <c r="K1577">
        <f t="shared" si="99"/>
        <v>1.0652397679423538</v>
      </c>
      <c r="L1577" t="str">
        <f t="shared" si="100"/>
        <v>NO</v>
      </c>
      <c r="M1577" t="str">
        <f t="shared" si="101"/>
        <v>NO</v>
      </c>
    </row>
    <row r="1578" spans="1:13" x14ac:dyDescent="0.25">
      <c r="A1578">
        <v>1577</v>
      </c>
      <c r="B1578" t="s">
        <v>15</v>
      </c>
      <c r="C1578">
        <v>297046</v>
      </c>
      <c r="D1578" t="s">
        <v>17</v>
      </c>
      <c r="E1578" t="s">
        <v>16</v>
      </c>
      <c r="F1578" t="s">
        <v>12</v>
      </c>
      <c r="G1578" t="s">
        <v>12</v>
      </c>
      <c r="H1578" t="s">
        <v>12</v>
      </c>
      <c r="I1578">
        <v>43</v>
      </c>
      <c r="J1578">
        <f t="shared" si="98"/>
        <v>-0.44449718558642509</v>
      </c>
      <c r="K1578">
        <f t="shared" si="99"/>
        <v>7.7185146862428639E-2</v>
      </c>
      <c r="L1578" t="str">
        <f t="shared" si="100"/>
        <v>NO</v>
      </c>
      <c r="M1578" t="str">
        <f t="shared" si="101"/>
        <v>NO</v>
      </c>
    </row>
    <row r="1579" spans="1:13" x14ac:dyDescent="0.25">
      <c r="A1579">
        <v>1578</v>
      </c>
      <c r="B1579" t="s">
        <v>15</v>
      </c>
      <c r="C1579">
        <v>582705.18000000005</v>
      </c>
      <c r="D1579" t="s">
        <v>10</v>
      </c>
      <c r="E1579" t="s">
        <v>16</v>
      </c>
      <c r="F1579" t="s">
        <v>12</v>
      </c>
      <c r="G1579" t="s">
        <v>13</v>
      </c>
      <c r="H1579" t="s">
        <v>13</v>
      </c>
      <c r="I1579">
        <v>30</v>
      </c>
      <c r="J1579">
        <f t="shared" si="98"/>
        <v>-9.2267434346403859E-2</v>
      </c>
      <c r="K1579">
        <f t="shared" si="99"/>
        <v>-0.84029414414035897</v>
      </c>
      <c r="L1579" t="str">
        <f t="shared" si="100"/>
        <v>NO</v>
      </c>
      <c r="M1579" t="str">
        <f t="shared" si="101"/>
        <v>NO</v>
      </c>
    </row>
    <row r="1580" spans="1:13" x14ac:dyDescent="0.25">
      <c r="A1580">
        <v>1579</v>
      </c>
      <c r="B1580" t="s">
        <v>9</v>
      </c>
      <c r="C1580">
        <v>49684.32</v>
      </c>
      <c r="D1580" t="s">
        <v>10</v>
      </c>
      <c r="E1580" t="s">
        <v>16</v>
      </c>
      <c r="F1580" t="s">
        <v>12</v>
      </c>
      <c r="G1580" t="s">
        <v>13</v>
      </c>
      <c r="H1580" t="s">
        <v>13</v>
      </c>
      <c r="I1580">
        <v>42</v>
      </c>
      <c r="J1580">
        <f t="shared" si="98"/>
        <v>-0.749504512894141</v>
      </c>
      <c r="K1580">
        <f t="shared" si="99"/>
        <v>6.6098167852911317E-3</v>
      </c>
      <c r="L1580" t="str">
        <f t="shared" si="100"/>
        <v>NO</v>
      </c>
      <c r="M1580" t="str">
        <f t="shared" si="101"/>
        <v>NO</v>
      </c>
    </row>
    <row r="1581" spans="1:13" x14ac:dyDescent="0.25">
      <c r="A1581">
        <v>1580</v>
      </c>
      <c r="B1581" t="s">
        <v>9</v>
      </c>
      <c r="C1581">
        <v>427025</v>
      </c>
      <c r="D1581" t="s">
        <v>10</v>
      </c>
      <c r="E1581" t="s">
        <v>16</v>
      </c>
      <c r="F1581" t="s">
        <v>12</v>
      </c>
      <c r="G1581" t="s">
        <v>13</v>
      </c>
      <c r="H1581" t="s">
        <v>13</v>
      </c>
      <c r="I1581">
        <v>32</v>
      </c>
      <c r="J1581">
        <f t="shared" si="98"/>
        <v>-0.28422762646906463</v>
      </c>
      <c r="K1581">
        <f t="shared" si="99"/>
        <v>-0.69914348398608395</v>
      </c>
      <c r="L1581" t="str">
        <f t="shared" si="100"/>
        <v>NO</v>
      </c>
      <c r="M1581" t="str">
        <f t="shared" si="101"/>
        <v>NO</v>
      </c>
    </row>
    <row r="1582" spans="1:13" x14ac:dyDescent="0.25">
      <c r="A1582">
        <v>1581</v>
      </c>
      <c r="B1582" t="s">
        <v>15</v>
      </c>
      <c r="C1582">
        <v>188362.97</v>
      </c>
      <c r="D1582" t="s">
        <v>10</v>
      </c>
      <c r="E1582" t="s">
        <v>16</v>
      </c>
      <c r="F1582" t="s">
        <v>12</v>
      </c>
      <c r="G1582" t="s">
        <v>13</v>
      </c>
      <c r="H1582" t="s">
        <v>13</v>
      </c>
      <c r="I1582">
        <v>34</v>
      </c>
      <c r="J1582">
        <f t="shared" si="98"/>
        <v>-0.57850792041004173</v>
      </c>
      <c r="K1582">
        <f t="shared" si="99"/>
        <v>-0.55799282383180893</v>
      </c>
      <c r="L1582" t="str">
        <f t="shared" si="100"/>
        <v>NO</v>
      </c>
      <c r="M1582" t="str">
        <f t="shared" si="101"/>
        <v>NO</v>
      </c>
    </row>
    <row r="1583" spans="1:13" x14ac:dyDescent="0.25">
      <c r="A1583">
        <v>1582</v>
      </c>
      <c r="B1583" t="s">
        <v>9</v>
      </c>
      <c r="C1583">
        <v>527956.5</v>
      </c>
      <c r="D1583" t="s">
        <v>10</v>
      </c>
      <c r="E1583" t="s">
        <v>11</v>
      </c>
      <c r="F1583" t="s">
        <v>12</v>
      </c>
      <c r="G1583" t="s">
        <v>13</v>
      </c>
      <c r="H1583" t="s">
        <v>13</v>
      </c>
      <c r="I1583">
        <v>23</v>
      </c>
      <c r="J1583">
        <f t="shared" si="98"/>
        <v>-0.15977485328221239</v>
      </c>
      <c r="K1583">
        <f t="shared" si="99"/>
        <v>-1.3343214546803215</v>
      </c>
      <c r="L1583" t="str">
        <f t="shared" si="100"/>
        <v>NO</v>
      </c>
      <c r="M1583" t="str">
        <f t="shared" si="101"/>
        <v>NO</v>
      </c>
    </row>
    <row r="1584" spans="1:13" x14ac:dyDescent="0.25">
      <c r="A1584">
        <v>1583</v>
      </c>
      <c r="B1584" t="s">
        <v>9</v>
      </c>
      <c r="C1584">
        <v>811305.9</v>
      </c>
      <c r="D1584" t="s">
        <v>14</v>
      </c>
      <c r="E1584" t="s">
        <v>11</v>
      </c>
      <c r="F1584" t="s">
        <v>12</v>
      </c>
      <c r="G1584" t="s">
        <v>13</v>
      </c>
      <c r="H1584" t="s">
        <v>13</v>
      </c>
      <c r="I1584">
        <v>83</v>
      </c>
      <c r="J1584">
        <f t="shared" si="98"/>
        <v>0.18960684233145303</v>
      </c>
      <c r="K1584">
        <f t="shared" si="99"/>
        <v>2.9001983499479289</v>
      </c>
      <c r="L1584" t="str">
        <f t="shared" si="100"/>
        <v>NO</v>
      </c>
      <c r="M1584" t="str">
        <f t="shared" si="101"/>
        <v>SI</v>
      </c>
    </row>
    <row r="1585" spans="1:13" x14ac:dyDescent="0.25">
      <c r="A1585">
        <v>1584</v>
      </c>
      <c r="B1585" t="s">
        <v>15</v>
      </c>
      <c r="C1585">
        <v>165972.39000000001</v>
      </c>
      <c r="D1585" t="s">
        <v>10</v>
      </c>
      <c r="E1585" t="s">
        <v>16</v>
      </c>
      <c r="F1585" t="s">
        <v>12</v>
      </c>
      <c r="G1585" t="s">
        <v>12</v>
      </c>
      <c r="H1585" t="s">
        <v>13</v>
      </c>
      <c r="I1585">
        <v>28</v>
      </c>
      <c r="J1585">
        <f t="shared" si="98"/>
        <v>-0.60611644474845006</v>
      </c>
      <c r="K1585">
        <f t="shared" si="99"/>
        <v>-0.98144480429463388</v>
      </c>
      <c r="L1585" t="str">
        <f t="shared" si="100"/>
        <v>NO</v>
      </c>
      <c r="M1585" t="str">
        <f t="shared" si="101"/>
        <v>NO</v>
      </c>
    </row>
    <row r="1586" spans="1:13" x14ac:dyDescent="0.25">
      <c r="A1586">
        <v>1585</v>
      </c>
      <c r="B1586" t="s">
        <v>9</v>
      </c>
      <c r="C1586">
        <v>749651.26</v>
      </c>
      <c r="D1586" t="s">
        <v>10</v>
      </c>
      <c r="E1586" t="s">
        <v>16</v>
      </c>
      <c r="F1586" t="s">
        <v>12</v>
      </c>
      <c r="G1586" t="s">
        <v>13</v>
      </c>
      <c r="H1586" t="s">
        <v>13</v>
      </c>
      <c r="I1586">
        <v>32</v>
      </c>
      <c r="J1586">
        <f t="shared" si="98"/>
        <v>0.11358408503727797</v>
      </c>
      <c r="K1586">
        <f t="shared" si="99"/>
        <v>-0.69914348398608395</v>
      </c>
      <c r="L1586" t="str">
        <f t="shared" si="100"/>
        <v>NO</v>
      </c>
      <c r="M1586" t="str">
        <f t="shared" si="101"/>
        <v>NO</v>
      </c>
    </row>
    <row r="1587" spans="1:13" x14ac:dyDescent="0.25">
      <c r="A1587">
        <v>1586</v>
      </c>
      <c r="B1587" t="s">
        <v>15</v>
      </c>
      <c r="C1587">
        <v>6120159.5</v>
      </c>
      <c r="D1587" t="s">
        <v>10</v>
      </c>
      <c r="E1587" t="s">
        <v>16</v>
      </c>
      <c r="F1587" t="s">
        <v>12</v>
      </c>
      <c r="G1587" t="s">
        <v>13</v>
      </c>
      <c r="H1587" t="s">
        <v>13</v>
      </c>
      <c r="I1587">
        <v>42</v>
      </c>
      <c r="J1587">
        <f t="shared" si="98"/>
        <v>6.7356460170489987</v>
      </c>
      <c r="K1587">
        <f t="shared" si="99"/>
        <v>6.6098167852911317E-3</v>
      </c>
      <c r="L1587" t="str">
        <f t="shared" si="100"/>
        <v>SI</v>
      </c>
      <c r="M1587" t="str">
        <f t="shared" si="101"/>
        <v>NO</v>
      </c>
    </row>
    <row r="1588" spans="1:13" x14ac:dyDescent="0.25">
      <c r="A1588">
        <v>1587</v>
      </c>
      <c r="B1588" t="s">
        <v>9</v>
      </c>
      <c r="C1588">
        <v>825000</v>
      </c>
      <c r="D1588" t="s">
        <v>10</v>
      </c>
      <c r="E1588" t="s">
        <v>16</v>
      </c>
      <c r="F1588" t="s">
        <v>12</v>
      </c>
      <c r="G1588" t="s">
        <v>13</v>
      </c>
      <c r="H1588" t="s">
        <v>13</v>
      </c>
      <c r="I1588">
        <v>50</v>
      </c>
      <c r="J1588">
        <f t="shared" si="98"/>
        <v>0.20649224204609187</v>
      </c>
      <c r="K1588">
        <f t="shared" si="99"/>
        <v>0.57121245740239113</v>
      </c>
      <c r="L1588" t="str">
        <f t="shared" si="100"/>
        <v>NO</v>
      </c>
      <c r="M1588" t="str">
        <f t="shared" si="101"/>
        <v>NO</v>
      </c>
    </row>
    <row r="1589" spans="1:13" x14ac:dyDescent="0.25">
      <c r="A1589">
        <v>1588</v>
      </c>
      <c r="B1589" t="s">
        <v>15</v>
      </c>
      <c r="C1589">
        <v>190076.47</v>
      </c>
      <c r="D1589" t="s">
        <v>10</v>
      </c>
      <c r="E1589" t="s">
        <v>16</v>
      </c>
      <c r="F1589" t="s">
        <v>12</v>
      </c>
      <c r="G1589" t="s">
        <v>13</v>
      </c>
      <c r="H1589" t="s">
        <v>13</v>
      </c>
      <c r="I1589">
        <v>26</v>
      </c>
      <c r="J1589">
        <f t="shared" si="98"/>
        <v>-0.57639510303533037</v>
      </c>
      <c r="K1589">
        <f t="shared" si="99"/>
        <v>-1.1225954644489089</v>
      </c>
      <c r="L1589" t="str">
        <f t="shared" si="100"/>
        <v>NO</v>
      </c>
      <c r="M1589" t="str">
        <f t="shared" si="101"/>
        <v>NO</v>
      </c>
    </row>
    <row r="1590" spans="1:13" x14ac:dyDescent="0.25">
      <c r="A1590">
        <v>1589</v>
      </c>
      <c r="B1590" t="s">
        <v>15</v>
      </c>
      <c r="C1590">
        <v>300018</v>
      </c>
      <c r="D1590" t="s">
        <v>17</v>
      </c>
      <c r="E1590" t="s">
        <v>16</v>
      </c>
      <c r="F1590" t="s">
        <v>12</v>
      </c>
      <c r="G1590" t="s">
        <v>13</v>
      </c>
      <c r="H1590" t="s">
        <v>13</v>
      </c>
      <c r="I1590">
        <v>47</v>
      </c>
      <c r="J1590">
        <f t="shared" si="98"/>
        <v>-0.44083258492249633</v>
      </c>
      <c r="K1590">
        <f t="shared" si="99"/>
        <v>0.35948646717097865</v>
      </c>
      <c r="L1590" t="str">
        <f t="shared" si="100"/>
        <v>NO</v>
      </c>
      <c r="M1590" t="str">
        <f t="shared" si="101"/>
        <v>NO</v>
      </c>
    </row>
    <row r="1591" spans="1:13" x14ac:dyDescent="0.25">
      <c r="A1591">
        <v>1590</v>
      </c>
      <c r="B1591" t="s">
        <v>15</v>
      </c>
      <c r="C1591">
        <v>657366.39</v>
      </c>
      <c r="D1591" t="s">
        <v>10</v>
      </c>
      <c r="E1591" t="s">
        <v>11</v>
      </c>
      <c r="F1591" t="s">
        <v>12</v>
      </c>
      <c r="G1591" t="s">
        <v>13</v>
      </c>
      <c r="H1591" t="s">
        <v>13</v>
      </c>
      <c r="I1591">
        <v>40</v>
      </c>
      <c r="J1591">
        <f t="shared" si="98"/>
        <v>-2.0703066681978933E-4</v>
      </c>
      <c r="K1591">
        <f t="shared" si="99"/>
        <v>-0.13454084336898386</v>
      </c>
      <c r="L1591" t="str">
        <f t="shared" si="100"/>
        <v>NO</v>
      </c>
      <c r="M1591" t="str">
        <f t="shared" si="101"/>
        <v>NO</v>
      </c>
    </row>
    <row r="1592" spans="1:13" x14ac:dyDescent="0.25">
      <c r="A1592">
        <v>1591</v>
      </c>
      <c r="B1592" t="s">
        <v>9</v>
      </c>
      <c r="C1592">
        <v>4107395</v>
      </c>
      <c r="D1592" t="s">
        <v>14</v>
      </c>
      <c r="E1592" t="s">
        <v>11</v>
      </c>
      <c r="F1592" t="s">
        <v>12</v>
      </c>
      <c r="G1592" t="s">
        <v>13</v>
      </c>
      <c r="H1592" t="s">
        <v>13</v>
      </c>
      <c r="I1592">
        <v>80</v>
      </c>
      <c r="J1592">
        <f t="shared" si="98"/>
        <v>4.2538229608470397</v>
      </c>
      <c r="K1592">
        <f t="shared" si="99"/>
        <v>2.6884723597165161</v>
      </c>
      <c r="L1592" t="str">
        <f t="shared" si="100"/>
        <v>SI</v>
      </c>
      <c r="M1592" t="str">
        <f t="shared" si="101"/>
        <v>SI</v>
      </c>
    </row>
    <row r="1593" spans="1:13" x14ac:dyDescent="0.25">
      <c r="A1593">
        <v>1592</v>
      </c>
      <c r="B1593" t="s">
        <v>9</v>
      </c>
      <c r="C1593">
        <v>534683</v>
      </c>
      <c r="D1593" t="s">
        <v>18</v>
      </c>
      <c r="E1593" t="s">
        <v>16</v>
      </c>
      <c r="F1593" t="s">
        <v>12</v>
      </c>
      <c r="G1593" t="s">
        <v>13</v>
      </c>
      <c r="H1593" t="s">
        <v>13</v>
      </c>
      <c r="I1593">
        <v>48</v>
      </c>
      <c r="J1593">
        <f t="shared" si="98"/>
        <v>-0.15148079663150016</v>
      </c>
      <c r="K1593">
        <f t="shared" si="99"/>
        <v>0.43006179724811616</v>
      </c>
      <c r="L1593" t="str">
        <f t="shared" si="100"/>
        <v>NO</v>
      </c>
      <c r="M1593" t="str">
        <f t="shared" si="101"/>
        <v>NO</v>
      </c>
    </row>
    <row r="1594" spans="1:13" x14ac:dyDescent="0.25">
      <c r="A1594">
        <v>1593</v>
      </c>
      <c r="B1594" t="s">
        <v>9</v>
      </c>
      <c r="C1594">
        <v>1316155</v>
      </c>
      <c r="D1594" t="s">
        <v>10</v>
      </c>
      <c r="E1594" t="s">
        <v>16</v>
      </c>
      <c r="F1594" t="s">
        <v>12</v>
      </c>
      <c r="G1594" t="s">
        <v>12</v>
      </c>
      <c r="H1594" t="s">
        <v>13</v>
      </c>
      <c r="I1594">
        <v>39</v>
      </c>
      <c r="J1594">
        <f t="shared" si="98"/>
        <v>0.81210695910259467</v>
      </c>
      <c r="K1594">
        <f t="shared" si="99"/>
        <v>-0.20511617344612137</v>
      </c>
      <c r="L1594" t="str">
        <f t="shared" si="100"/>
        <v>NO</v>
      </c>
      <c r="M1594" t="str">
        <f t="shared" si="101"/>
        <v>NO</v>
      </c>
    </row>
    <row r="1595" spans="1:13" x14ac:dyDescent="0.25">
      <c r="A1595">
        <v>1594</v>
      </c>
      <c r="B1595" t="s">
        <v>15</v>
      </c>
      <c r="C1595">
        <v>300000</v>
      </c>
      <c r="D1595" t="s">
        <v>17</v>
      </c>
      <c r="E1595" t="s">
        <v>16</v>
      </c>
      <c r="F1595" t="s">
        <v>12</v>
      </c>
      <c r="G1595" t="s">
        <v>13</v>
      </c>
      <c r="H1595" t="s">
        <v>13</v>
      </c>
      <c r="I1595">
        <v>21</v>
      </c>
      <c r="J1595">
        <f t="shared" si="98"/>
        <v>-0.44085477967752684</v>
      </c>
      <c r="K1595">
        <f t="shared" si="99"/>
        <v>-1.4754721148345964</v>
      </c>
      <c r="L1595" t="str">
        <f t="shared" si="100"/>
        <v>NO</v>
      </c>
      <c r="M1595" t="str">
        <f t="shared" si="101"/>
        <v>NO</v>
      </c>
    </row>
    <row r="1596" spans="1:13" x14ac:dyDescent="0.25">
      <c r="A1596">
        <v>1595</v>
      </c>
      <c r="B1596" t="s">
        <v>9</v>
      </c>
      <c r="C1596">
        <v>1400000</v>
      </c>
      <c r="D1596" t="s">
        <v>10</v>
      </c>
      <c r="E1596" t="s">
        <v>16</v>
      </c>
      <c r="F1596" t="s">
        <v>12</v>
      </c>
      <c r="G1596" t="s">
        <v>13</v>
      </c>
      <c r="H1596" t="s">
        <v>13</v>
      </c>
      <c r="I1596">
        <v>34</v>
      </c>
      <c r="J1596">
        <f t="shared" si="98"/>
        <v>0.91549136107672191</v>
      </c>
      <c r="K1596">
        <f t="shared" si="99"/>
        <v>-0.55799282383180893</v>
      </c>
      <c r="L1596" t="str">
        <f t="shared" si="100"/>
        <v>NO</v>
      </c>
      <c r="M1596" t="str">
        <f t="shared" si="101"/>
        <v>NO</v>
      </c>
    </row>
    <row r="1597" spans="1:13" x14ac:dyDescent="0.25">
      <c r="A1597">
        <v>1596</v>
      </c>
      <c r="B1597" t="s">
        <v>9</v>
      </c>
      <c r="C1597">
        <v>200000</v>
      </c>
      <c r="D1597" t="s">
        <v>10</v>
      </c>
      <c r="E1597" t="s">
        <v>16</v>
      </c>
      <c r="F1597" t="s">
        <v>12</v>
      </c>
      <c r="G1597" t="s">
        <v>13</v>
      </c>
      <c r="H1597" t="s">
        <v>13</v>
      </c>
      <c r="I1597">
        <v>32</v>
      </c>
      <c r="J1597">
        <f t="shared" si="98"/>
        <v>-0.56415897429154949</v>
      </c>
      <c r="K1597">
        <f t="shared" si="99"/>
        <v>-0.69914348398608395</v>
      </c>
      <c r="L1597" t="str">
        <f t="shared" si="100"/>
        <v>NO</v>
      </c>
      <c r="M1597" t="str">
        <f t="shared" si="101"/>
        <v>NO</v>
      </c>
    </row>
    <row r="1598" spans="1:13" x14ac:dyDescent="0.25">
      <c r="A1598">
        <v>1597</v>
      </c>
      <c r="B1598" t="s">
        <v>15</v>
      </c>
      <c r="C1598">
        <v>216423.45</v>
      </c>
      <c r="D1598" t="s">
        <v>10</v>
      </c>
      <c r="E1598" t="s">
        <v>16</v>
      </c>
      <c r="F1598" t="s">
        <v>12</v>
      </c>
      <c r="G1598" t="s">
        <v>13</v>
      </c>
      <c r="H1598" t="s">
        <v>13</v>
      </c>
      <c r="I1598">
        <v>28</v>
      </c>
      <c r="J1598">
        <f t="shared" si="98"/>
        <v>-0.54390817154121274</v>
      </c>
      <c r="K1598">
        <f t="shared" si="99"/>
        <v>-0.98144480429463388</v>
      </c>
      <c r="L1598" t="str">
        <f t="shared" si="100"/>
        <v>NO</v>
      </c>
      <c r="M1598" t="str">
        <f t="shared" si="101"/>
        <v>NO</v>
      </c>
    </row>
    <row r="1599" spans="1:13" x14ac:dyDescent="0.25">
      <c r="A1599">
        <v>1598</v>
      </c>
      <c r="B1599" t="s">
        <v>9</v>
      </c>
      <c r="C1599">
        <v>829250</v>
      </c>
      <c r="D1599" t="s">
        <v>10</v>
      </c>
      <c r="E1599" t="s">
        <v>11</v>
      </c>
      <c r="F1599" t="s">
        <v>12</v>
      </c>
      <c r="G1599" t="s">
        <v>13</v>
      </c>
      <c r="H1599" t="s">
        <v>13</v>
      </c>
      <c r="I1599">
        <v>47</v>
      </c>
      <c r="J1599">
        <f t="shared" si="98"/>
        <v>0.21173267031718782</v>
      </c>
      <c r="K1599">
        <f t="shared" si="99"/>
        <v>0.35948646717097865</v>
      </c>
      <c r="L1599" t="str">
        <f t="shared" si="100"/>
        <v>NO</v>
      </c>
      <c r="M1599" t="str">
        <f t="shared" si="101"/>
        <v>NO</v>
      </c>
    </row>
    <row r="1600" spans="1:13" x14ac:dyDescent="0.25">
      <c r="A1600">
        <v>1599</v>
      </c>
      <c r="B1600" t="s">
        <v>9</v>
      </c>
      <c r="C1600">
        <v>370090</v>
      </c>
      <c r="D1600" t="s">
        <v>18</v>
      </c>
      <c r="E1600" t="s">
        <v>16</v>
      </c>
      <c r="F1600" t="s">
        <v>12</v>
      </c>
      <c r="G1600" t="s">
        <v>13</v>
      </c>
      <c r="H1600" t="s">
        <v>12</v>
      </c>
      <c r="I1600">
        <v>40</v>
      </c>
      <c r="J1600">
        <f t="shared" si="98"/>
        <v>-0.35443086967255838</v>
      </c>
      <c r="K1600">
        <f t="shared" si="99"/>
        <v>-0.13454084336898386</v>
      </c>
      <c r="L1600" t="str">
        <f t="shared" si="100"/>
        <v>NO</v>
      </c>
      <c r="M1600" t="str">
        <f t="shared" si="101"/>
        <v>NO</v>
      </c>
    </row>
    <row r="1601" spans="1:13" x14ac:dyDescent="0.25">
      <c r="A1601">
        <v>1600</v>
      </c>
      <c r="B1601" t="s">
        <v>15</v>
      </c>
      <c r="C1601">
        <v>328127.06</v>
      </c>
      <c r="D1601" t="s">
        <v>10</v>
      </c>
      <c r="E1601" t="s">
        <v>16</v>
      </c>
      <c r="F1601" t="s">
        <v>12</v>
      </c>
      <c r="G1601" t="s">
        <v>13</v>
      </c>
      <c r="H1601" t="s">
        <v>13</v>
      </c>
      <c r="I1601">
        <v>45</v>
      </c>
      <c r="J1601">
        <f t="shared" si="98"/>
        <v>-0.40617293487592393</v>
      </c>
      <c r="K1601">
        <f t="shared" si="99"/>
        <v>0.21833580701670366</v>
      </c>
      <c r="L1601" t="str">
        <f t="shared" si="100"/>
        <v>NO</v>
      </c>
      <c r="M1601" t="str">
        <f t="shared" si="101"/>
        <v>NO</v>
      </c>
    </row>
    <row r="1602" spans="1:13" x14ac:dyDescent="0.25">
      <c r="A1602">
        <v>1601</v>
      </c>
      <c r="B1602" t="s">
        <v>9</v>
      </c>
      <c r="C1602">
        <v>1414186</v>
      </c>
      <c r="D1602" t="s">
        <v>10</v>
      </c>
      <c r="E1602" t="s">
        <v>11</v>
      </c>
      <c r="F1602" t="s">
        <v>12</v>
      </c>
      <c r="G1602" t="s">
        <v>13</v>
      </c>
      <c r="H1602" t="s">
        <v>12</v>
      </c>
      <c r="I1602">
        <v>50</v>
      </c>
      <c r="J1602">
        <f t="shared" ref="J1602:J1665" si="102">(C1602-$Q$13)/$Q$14</f>
        <v>0.93298329412466718</v>
      </c>
      <c r="K1602">
        <f t="shared" si="99"/>
        <v>0.57121245740239113</v>
      </c>
      <c r="L1602" t="str">
        <f t="shared" si="100"/>
        <v>NO</v>
      </c>
      <c r="M1602" t="str">
        <f t="shared" si="101"/>
        <v>NO</v>
      </c>
    </row>
    <row r="1603" spans="1:13" x14ac:dyDescent="0.25">
      <c r="A1603">
        <v>1602</v>
      </c>
      <c r="B1603" t="s">
        <v>9</v>
      </c>
      <c r="C1603">
        <v>1183623.3999999999</v>
      </c>
      <c r="D1603" t="s">
        <v>10</v>
      </c>
      <c r="E1603" t="s">
        <v>11</v>
      </c>
      <c r="F1603" t="s">
        <v>12</v>
      </c>
      <c r="G1603" t="s">
        <v>13</v>
      </c>
      <c r="H1603" t="s">
        <v>13</v>
      </c>
      <c r="I1603">
        <v>41</v>
      </c>
      <c r="J1603">
        <f t="shared" si="102"/>
        <v>0.64868993711351652</v>
      </c>
      <c r="K1603">
        <f t="shared" ref="K1603:K1666" si="103">(I1603-$R$13)/$R$14</f>
        <v>-6.3965513291846368E-2</v>
      </c>
      <c r="L1603" t="str">
        <f t="shared" ref="L1603:L1666" si="104">IF(ABS(J1603)&gt; 1.96, "SI", "NO")</f>
        <v>NO</v>
      </c>
      <c r="M1603" t="str">
        <f t="shared" ref="M1603:M1666" si="105">IF(ABS(K1603)&gt; 1.96, "SI", "NO")</f>
        <v>NO</v>
      </c>
    </row>
    <row r="1604" spans="1:13" x14ac:dyDescent="0.25">
      <c r="A1604">
        <v>1603</v>
      </c>
      <c r="B1604" t="s">
        <v>15</v>
      </c>
      <c r="C1604">
        <v>43350</v>
      </c>
      <c r="D1604" t="s">
        <v>10</v>
      </c>
      <c r="E1604" t="s">
        <v>16</v>
      </c>
      <c r="F1604" t="s">
        <v>12</v>
      </c>
      <c r="G1604" t="s">
        <v>13</v>
      </c>
      <c r="H1604" t="s">
        <v>13</v>
      </c>
      <c r="I1604">
        <v>51</v>
      </c>
      <c r="J1604">
        <f t="shared" si="102"/>
        <v>-0.75731499515441592</v>
      </c>
      <c r="K1604">
        <f t="shared" si="103"/>
        <v>0.64178778747952869</v>
      </c>
      <c r="L1604" t="str">
        <f t="shared" si="104"/>
        <v>NO</v>
      </c>
      <c r="M1604" t="str">
        <f t="shared" si="105"/>
        <v>NO</v>
      </c>
    </row>
    <row r="1605" spans="1:13" x14ac:dyDescent="0.25">
      <c r="A1605">
        <v>1604</v>
      </c>
      <c r="B1605" t="s">
        <v>15</v>
      </c>
      <c r="C1605">
        <v>1063647.5</v>
      </c>
      <c r="D1605" t="s">
        <v>10</v>
      </c>
      <c r="E1605" t="s">
        <v>11</v>
      </c>
      <c r="F1605" t="s">
        <v>12</v>
      </c>
      <c r="G1605" t="s">
        <v>13</v>
      </c>
      <c r="H1605" t="s">
        <v>13</v>
      </c>
      <c r="I1605">
        <v>56</v>
      </c>
      <c r="J1605">
        <f t="shared" si="102"/>
        <v>0.50075461988759151</v>
      </c>
      <c r="K1605">
        <f t="shared" si="103"/>
        <v>0.99466443786521619</v>
      </c>
      <c r="L1605" t="str">
        <f t="shared" si="104"/>
        <v>NO</v>
      </c>
      <c r="M1605" t="str">
        <f t="shared" si="105"/>
        <v>NO</v>
      </c>
    </row>
    <row r="1606" spans="1:13" x14ac:dyDescent="0.25">
      <c r="A1606">
        <v>1605</v>
      </c>
      <c r="B1606" t="s">
        <v>15</v>
      </c>
      <c r="C1606">
        <v>297046</v>
      </c>
      <c r="D1606" t="s">
        <v>18</v>
      </c>
      <c r="E1606" t="s">
        <v>16</v>
      </c>
      <c r="F1606" t="s">
        <v>12</v>
      </c>
      <c r="G1606" t="s">
        <v>13</v>
      </c>
      <c r="H1606" t="s">
        <v>12</v>
      </c>
      <c r="I1606">
        <v>42</v>
      </c>
      <c r="J1606">
        <f t="shared" si="102"/>
        <v>-0.44449718558642509</v>
      </c>
      <c r="K1606">
        <f t="shared" si="103"/>
        <v>6.6098167852911317E-3</v>
      </c>
      <c r="L1606" t="str">
        <f t="shared" si="104"/>
        <v>NO</v>
      </c>
      <c r="M1606" t="str">
        <f t="shared" si="105"/>
        <v>NO</v>
      </c>
    </row>
    <row r="1607" spans="1:13" x14ac:dyDescent="0.25">
      <c r="A1607">
        <v>1606</v>
      </c>
      <c r="B1607" t="s">
        <v>15</v>
      </c>
      <c r="C1607">
        <v>659230</v>
      </c>
      <c r="D1607" t="s">
        <v>10</v>
      </c>
      <c r="E1607" t="s">
        <v>16</v>
      </c>
      <c r="F1607" t="s">
        <v>12</v>
      </c>
      <c r="G1607" t="s">
        <v>13</v>
      </c>
      <c r="H1607" t="s">
        <v>13</v>
      </c>
      <c r="I1607">
        <v>21</v>
      </c>
      <c r="J1607">
        <f t="shared" si="102"/>
        <v>2.0908786344265803E-3</v>
      </c>
      <c r="K1607">
        <f t="shared" si="103"/>
        <v>-1.4754721148345964</v>
      </c>
      <c r="L1607" t="str">
        <f t="shared" si="104"/>
        <v>NO</v>
      </c>
      <c r="M1607" t="str">
        <f t="shared" si="105"/>
        <v>NO</v>
      </c>
    </row>
    <row r="1608" spans="1:13" x14ac:dyDescent="0.25">
      <c r="A1608">
        <v>1607</v>
      </c>
      <c r="B1608" t="s">
        <v>9</v>
      </c>
      <c r="C1608">
        <v>386699.62</v>
      </c>
      <c r="D1608" t="s">
        <v>10</v>
      </c>
      <c r="E1608" t="s">
        <v>16</v>
      </c>
      <c r="F1608" t="s">
        <v>12</v>
      </c>
      <c r="G1608" t="s">
        <v>13</v>
      </c>
      <c r="H1608" t="s">
        <v>13</v>
      </c>
      <c r="I1608">
        <v>58</v>
      </c>
      <c r="J1608">
        <f t="shared" si="102"/>
        <v>-0.33395051150310878</v>
      </c>
      <c r="K1608">
        <f t="shared" si="103"/>
        <v>1.1358150980194912</v>
      </c>
      <c r="L1608" t="str">
        <f t="shared" si="104"/>
        <v>NO</v>
      </c>
      <c r="M1608" t="str">
        <f t="shared" si="105"/>
        <v>NO</v>
      </c>
    </row>
    <row r="1609" spans="1:13" x14ac:dyDescent="0.25">
      <c r="A1609">
        <v>1608</v>
      </c>
      <c r="B1609" t="s">
        <v>15</v>
      </c>
      <c r="C1609">
        <v>400000</v>
      </c>
      <c r="D1609" t="s">
        <v>10</v>
      </c>
      <c r="E1609" t="s">
        <v>16</v>
      </c>
      <c r="F1609" t="s">
        <v>12</v>
      </c>
      <c r="G1609" t="s">
        <v>13</v>
      </c>
      <c r="H1609" t="s">
        <v>13</v>
      </c>
      <c r="I1609">
        <v>20</v>
      </c>
      <c r="J1609">
        <f t="shared" si="102"/>
        <v>-0.31755058506350425</v>
      </c>
      <c r="K1609">
        <f t="shared" si="103"/>
        <v>-1.5460474449117341</v>
      </c>
      <c r="L1609" t="str">
        <f t="shared" si="104"/>
        <v>NO</v>
      </c>
      <c r="M1609" t="str">
        <f t="shared" si="105"/>
        <v>NO</v>
      </c>
    </row>
    <row r="1610" spans="1:13" x14ac:dyDescent="0.25">
      <c r="A1610">
        <v>1609</v>
      </c>
      <c r="B1610" t="s">
        <v>9</v>
      </c>
      <c r="C1610">
        <v>933004.5</v>
      </c>
      <c r="D1610" t="s">
        <v>10</v>
      </c>
      <c r="E1610" t="s">
        <v>11</v>
      </c>
      <c r="F1610" t="s">
        <v>12</v>
      </c>
      <c r="G1610" t="s">
        <v>13</v>
      </c>
      <c r="H1610" t="s">
        <v>13</v>
      </c>
      <c r="I1610">
        <v>38</v>
      </c>
      <c r="J1610">
        <f t="shared" si="102"/>
        <v>0.33966632091799392</v>
      </c>
      <c r="K1610">
        <f t="shared" si="103"/>
        <v>-0.27569150352325889</v>
      </c>
      <c r="L1610" t="str">
        <f t="shared" si="104"/>
        <v>NO</v>
      </c>
      <c r="M1610" t="str">
        <f t="shared" si="105"/>
        <v>NO</v>
      </c>
    </row>
    <row r="1611" spans="1:13" x14ac:dyDescent="0.25">
      <c r="A1611">
        <v>1610</v>
      </c>
      <c r="B1611" t="s">
        <v>9</v>
      </c>
      <c r="C1611">
        <v>1552521</v>
      </c>
      <c r="D1611" t="s">
        <v>10</v>
      </c>
      <c r="E1611" t="s">
        <v>11</v>
      </c>
      <c r="F1611" t="s">
        <v>12</v>
      </c>
      <c r="G1611" t="s">
        <v>13</v>
      </c>
      <c r="H1611" t="s">
        <v>12</v>
      </c>
      <c r="I1611">
        <v>38</v>
      </c>
      <c r="J1611">
        <f t="shared" si="102"/>
        <v>1.1035561517439754</v>
      </c>
      <c r="K1611">
        <f t="shared" si="103"/>
        <v>-0.27569150352325889</v>
      </c>
      <c r="L1611" t="str">
        <f t="shared" si="104"/>
        <v>NO</v>
      </c>
      <c r="M1611" t="str">
        <f t="shared" si="105"/>
        <v>NO</v>
      </c>
    </row>
    <row r="1612" spans="1:13" x14ac:dyDescent="0.25">
      <c r="A1612">
        <v>1611</v>
      </c>
      <c r="B1612" t="s">
        <v>15</v>
      </c>
      <c r="C1612">
        <v>695944.8</v>
      </c>
      <c r="D1612" t="s">
        <v>10</v>
      </c>
      <c r="E1612" t="s">
        <v>11</v>
      </c>
      <c r="F1612" t="s">
        <v>12</v>
      </c>
      <c r="G1612" t="s">
        <v>13</v>
      </c>
      <c r="H1612" t="s">
        <v>13</v>
      </c>
      <c r="I1612">
        <v>54</v>
      </c>
      <c r="J1612">
        <f t="shared" si="102"/>
        <v>4.7361767078575812E-2</v>
      </c>
      <c r="K1612">
        <f t="shared" si="103"/>
        <v>0.85351377771094117</v>
      </c>
      <c r="L1612" t="str">
        <f t="shared" si="104"/>
        <v>NO</v>
      </c>
      <c r="M1612" t="str">
        <f t="shared" si="105"/>
        <v>NO</v>
      </c>
    </row>
    <row r="1613" spans="1:13" x14ac:dyDescent="0.25">
      <c r="A1613">
        <v>1612</v>
      </c>
      <c r="B1613" t="s">
        <v>9</v>
      </c>
      <c r="C1613">
        <v>636889</v>
      </c>
      <c r="D1613" t="s">
        <v>18</v>
      </c>
      <c r="E1613" t="s">
        <v>16</v>
      </c>
      <c r="F1613" t="s">
        <v>12</v>
      </c>
      <c r="G1613" t="s">
        <v>12</v>
      </c>
      <c r="H1613" t="s">
        <v>12</v>
      </c>
      <c r="I1613">
        <v>59</v>
      </c>
      <c r="J1613">
        <f t="shared" si="102"/>
        <v>-2.5456511484292212E-2</v>
      </c>
      <c r="K1613">
        <f t="shared" si="103"/>
        <v>1.2063904280966287</v>
      </c>
      <c r="L1613" t="str">
        <f t="shared" si="104"/>
        <v>NO</v>
      </c>
      <c r="M1613" t="str">
        <f t="shared" si="105"/>
        <v>NO</v>
      </c>
    </row>
    <row r="1614" spans="1:13" x14ac:dyDescent="0.25">
      <c r="A1614">
        <v>1613</v>
      </c>
      <c r="B1614" t="s">
        <v>15</v>
      </c>
      <c r="C1614">
        <v>374751</v>
      </c>
      <c r="D1614" t="s">
        <v>10</v>
      </c>
      <c r="E1614" t="s">
        <v>11</v>
      </c>
      <c r="F1614" t="s">
        <v>12</v>
      </c>
      <c r="G1614" t="s">
        <v>13</v>
      </c>
      <c r="H1614" t="s">
        <v>13</v>
      </c>
      <c r="I1614">
        <v>58</v>
      </c>
      <c r="J1614">
        <f t="shared" si="102"/>
        <v>-0.34868366116159882</v>
      </c>
      <c r="K1614">
        <f t="shared" si="103"/>
        <v>1.1358150980194912</v>
      </c>
      <c r="L1614" t="str">
        <f t="shared" si="104"/>
        <v>NO</v>
      </c>
      <c r="M1614" t="str">
        <f t="shared" si="105"/>
        <v>NO</v>
      </c>
    </row>
    <row r="1615" spans="1:13" x14ac:dyDescent="0.25">
      <c r="A1615">
        <v>1614</v>
      </c>
      <c r="B1615" t="s">
        <v>9</v>
      </c>
      <c r="C1615">
        <v>299644.2</v>
      </c>
      <c r="D1615" t="s">
        <v>10</v>
      </c>
      <c r="E1615" t="s">
        <v>16</v>
      </c>
      <c r="F1615" t="s">
        <v>12</v>
      </c>
      <c r="G1615" t="s">
        <v>13</v>
      </c>
      <c r="H1615" t="s">
        <v>13</v>
      </c>
      <c r="I1615">
        <v>43</v>
      </c>
      <c r="J1615">
        <f t="shared" si="102"/>
        <v>-0.44129349600196355</v>
      </c>
      <c r="K1615">
        <f t="shared" si="103"/>
        <v>7.7185146862428639E-2</v>
      </c>
      <c r="L1615" t="str">
        <f t="shared" si="104"/>
        <v>NO</v>
      </c>
      <c r="M1615" t="str">
        <f t="shared" si="105"/>
        <v>NO</v>
      </c>
    </row>
    <row r="1616" spans="1:13" x14ac:dyDescent="0.25">
      <c r="A1616">
        <v>1615</v>
      </c>
      <c r="B1616" t="s">
        <v>15</v>
      </c>
      <c r="C1616">
        <v>462759.86</v>
      </c>
      <c r="D1616" t="s">
        <v>10</v>
      </c>
      <c r="E1616" t="s">
        <v>16</v>
      </c>
      <c r="F1616" t="s">
        <v>12</v>
      </c>
      <c r="G1616" t="s">
        <v>13</v>
      </c>
      <c r="H1616" t="s">
        <v>13</v>
      </c>
      <c r="I1616">
        <v>57</v>
      </c>
      <c r="J1616">
        <f t="shared" si="102"/>
        <v>-0.24016504514961612</v>
      </c>
      <c r="K1616">
        <f t="shared" si="103"/>
        <v>1.0652397679423538</v>
      </c>
      <c r="L1616" t="str">
        <f t="shared" si="104"/>
        <v>NO</v>
      </c>
      <c r="M1616" t="str">
        <f t="shared" si="105"/>
        <v>NO</v>
      </c>
    </row>
    <row r="1617" spans="1:13" x14ac:dyDescent="0.25">
      <c r="A1617">
        <v>1616</v>
      </c>
      <c r="B1617" t="s">
        <v>9</v>
      </c>
      <c r="C1617">
        <v>516873</v>
      </c>
      <c r="D1617" t="s">
        <v>18</v>
      </c>
      <c r="E1617" t="s">
        <v>16</v>
      </c>
      <c r="F1617" t="s">
        <v>12</v>
      </c>
      <c r="G1617" t="s">
        <v>13</v>
      </c>
      <c r="H1617" t="s">
        <v>13</v>
      </c>
      <c r="I1617">
        <v>45</v>
      </c>
      <c r="J1617">
        <f t="shared" si="102"/>
        <v>-0.17344127369225759</v>
      </c>
      <c r="K1617">
        <f t="shared" si="103"/>
        <v>0.21833580701670366</v>
      </c>
      <c r="L1617" t="str">
        <f t="shared" si="104"/>
        <v>NO</v>
      </c>
      <c r="M1617" t="str">
        <f t="shared" si="105"/>
        <v>NO</v>
      </c>
    </row>
    <row r="1618" spans="1:13" x14ac:dyDescent="0.25">
      <c r="A1618">
        <v>1617</v>
      </c>
      <c r="B1618" t="s">
        <v>15</v>
      </c>
      <c r="C1618">
        <v>732301.32</v>
      </c>
      <c r="D1618" t="s">
        <v>10</v>
      </c>
      <c r="E1618" t="s">
        <v>16</v>
      </c>
      <c r="F1618" t="s">
        <v>12</v>
      </c>
      <c r="G1618" t="s">
        <v>13</v>
      </c>
      <c r="H1618" t="s">
        <v>13</v>
      </c>
      <c r="I1618">
        <v>44</v>
      </c>
      <c r="J1618">
        <f t="shared" si="102"/>
        <v>9.2190881254261739E-2</v>
      </c>
      <c r="K1618">
        <f t="shared" si="103"/>
        <v>0.14776047693956615</v>
      </c>
      <c r="L1618" t="str">
        <f t="shared" si="104"/>
        <v>NO</v>
      </c>
      <c r="M1618" t="str">
        <f t="shared" si="105"/>
        <v>NO</v>
      </c>
    </row>
    <row r="1619" spans="1:13" x14ac:dyDescent="0.25">
      <c r="A1619">
        <v>1618</v>
      </c>
      <c r="B1619" t="s">
        <v>9</v>
      </c>
      <c r="C1619">
        <v>298018</v>
      </c>
      <c r="D1619" t="s">
        <v>18</v>
      </c>
      <c r="E1619" t="s">
        <v>16</v>
      </c>
      <c r="F1619" t="s">
        <v>12</v>
      </c>
      <c r="G1619" t="s">
        <v>13</v>
      </c>
      <c r="H1619" t="s">
        <v>12</v>
      </c>
      <c r="I1619">
        <v>26</v>
      </c>
      <c r="J1619">
        <f t="shared" si="102"/>
        <v>-0.44329866881477681</v>
      </c>
      <c r="K1619">
        <f t="shared" si="103"/>
        <v>-1.1225954644489089</v>
      </c>
      <c r="L1619" t="str">
        <f t="shared" si="104"/>
        <v>NO</v>
      </c>
      <c r="M1619" t="str">
        <f t="shared" si="105"/>
        <v>NO</v>
      </c>
    </row>
    <row r="1620" spans="1:13" x14ac:dyDescent="0.25">
      <c r="A1620">
        <v>1619</v>
      </c>
      <c r="B1620" t="s">
        <v>15</v>
      </c>
      <c r="C1620">
        <v>297046</v>
      </c>
      <c r="D1620" t="s">
        <v>17</v>
      </c>
      <c r="E1620" t="s">
        <v>16</v>
      </c>
      <c r="F1620" t="s">
        <v>12</v>
      </c>
      <c r="G1620" t="s">
        <v>13</v>
      </c>
      <c r="H1620" t="s">
        <v>13</v>
      </c>
      <c r="I1620">
        <v>58</v>
      </c>
      <c r="J1620">
        <f t="shared" si="102"/>
        <v>-0.44449718558642509</v>
      </c>
      <c r="K1620">
        <f t="shared" si="103"/>
        <v>1.1358150980194912</v>
      </c>
      <c r="L1620" t="str">
        <f t="shared" si="104"/>
        <v>NO</v>
      </c>
      <c r="M1620" t="str">
        <f t="shared" si="105"/>
        <v>NO</v>
      </c>
    </row>
    <row r="1621" spans="1:13" x14ac:dyDescent="0.25">
      <c r="A1621">
        <v>1620</v>
      </c>
      <c r="B1621" t="s">
        <v>15</v>
      </c>
      <c r="C1621">
        <v>282216</v>
      </c>
      <c r="D1621" t="s">
        <v>10</v>
      </c>
      <c r="E1621" t="s">
        <v>16</v>
      </c>
      <c r="F1621" t="s">
        <v>12</v>
      </c>
      <c r="G1621" t="s">
        <v>12</v>
      </c>
      <c r="H1621" t="s">
        <v>13</v>
      </c>
      <c r="I1621">
        <v>22</v>
      </c>
      <c r="J1621">
        <f t="shared" si="102"/>
        <v>-0.46278319764768466</v>
      </c>
      <c r="K1621">
        <f t="shared" si="103"/>
        <v>-1.4048967847574589</v>
      </c>
      <c r="L1621" t="str">
        <f t="shared" si="104"/>
        <v>NO</v>
      </c>
      <c r="M1621" t="str">
        <f t="shared" si="105"/>
        <v>NO</v>
      </c>
    </row>
    <row r="1622" spans="1:13" x14ac:dyDescent="0.25">
      <c r="A1622">
        <v>1621</v>
      </c>
      <c r="B1622" t="s">
        <v>9</v>
      </c>
      <c r="C1622">
        <v>838586.07</v>
      </c>
      <c r="D1622" t="s">
        <v>10</v>
      </c>
      <c r="E1622" t="s">
        <v>11</v>
      </c>
      <c r="F1622" t="s">
        <v>12</v>
      </c>
      <c r="G1622" t="s">
        <v>13</v>
      </c>
      <c r="H1622" t="s">
        <v>13</v>
      </c>
      <c r="I1622">
        <v>31</v>
      </c>
      <c r="J1622">
        <f t="shared" si="102"/>
        <v>0.22324443623928913</v>
      </c>
      <c r="K1622">
        <f t="shared" si="103"/>
        <v>-0.7697188140632214</v>
      </c>
      <c r="L1622" t="str">
        <f t="shared" si="104"/>
        <v>NO</v>
      </c>
      <c r="M1622" t="str">
        <f t="shared" si="105"/>
        <v>NO</v>
      </c>
    </row>
    <row r="1623" spans="1:13" x14ac:dyDescent="0.25">
      <c r="A1623">
        <v>1622</v>
      </c>
      <c r="B1623" t="s">
        <v>9</v>
      </c>
      <c r="C1623">
        <v>774142.69</v>
      </c>
      <c r="D1623" t="s">
        <v>10</v>
      </c>
      <c r="E1623" t="s">
        <v>16</v>
      </c>
      <c r="F1623" t="s">
        <v>12</v>
      </c>
      <c r="G1623" t="s">
        <v>13</v>
      </c>
      <c r="H1623" t="s">
        <v>13</v>
      </c>
      <c r="I1623">
        <v>41</v>
      </c>
      <c r="J1623">
        <f t="shared" si="102"/>
        <v>0.14378304554823501</v>
      </c>
      <c r="K1623">
        <f t="shared" si="103"/>
        <v>-6.3965513291846368E-2</v>
      </c>
      <c r="L1623" t="str">
        <f t="shared" si="104"/>
        <v>NO</v>
      </c>
      <c r="M1623" t="str">
        <f t="shared" si="105"/>
        <v>NO</v>
      </c>
    </row>
    <row r="1624" spans="1:13" x14ac:dyDescent="0.25">
      <c r="A1624">
        <v>1623</v>
      </c>
      <c r="B1624" t="s">
        <v>9</v>
      </c>
      <c r="C1624">
        <v>297429</v>
      </c>
      <c r="D1624" t="s">
        <v>18</v>
      </c>
      <c r="E1624" t="s">
        <v>16</v>
      </c>
      <c r="F1624" t="s">
        <v>12</v>
      </c>
      <c r="G1624" t="s">
        <v>13</v>
      </c>
      <c r="H1624" t="s">
        <v>12</v>
      </c>
      <c r="I1624">
        <v>52</v>
      </c>
      <c r="J1624">
        <f t="shared" si="102"/>
        <v>-0.44402493052105335</v>
      </c>
      <c r="K1624">
        <f t="shared" si="103"/>
        <v>0.71236311755666615</v>
      </c>
      <c r="L1624" t="str">
        <f t="shared" si="104"/>
        <v>NO</v>
      </c>
      <c r="M1624" t="str">
        <f t="shared" si="105"/>
        <v>NO</v>
      </c>
    </row>
    <row r="1625" spans="1:13" x14ac:dyDescent="0.25">
      <c r="A1625">
        <v>1624</v>
      </c>
      <c r="B1625" t="s">
        <v>15</v>
      </c>
      <c r="C1625">
        <v>283588.21999999997</v>
      </c>
      <c r="D1625" t="s">
        <v>10</v>
      </c>
      <c r="E1625" t="s">
        <v>16</v>
      </c>
      <c r="F1625" t="s">
        <v>12</v>
      </c>
      <c r="G1625" t="s">
        <v>13</v>
      </c>
      <c r="H1625" t="s">
        <v>13</v>
      </c>
      <c r="I1625">
        <v>29</v>
      </c>
      <c r="J1625">
        <f t="shared" si="102"/>
        <v>-0.46109119282835215</v>
      </c>
      <c r="K1625">
        <f t="shared" si="103"/>
        <v>-0.91086947421749642</v>
      </c>
      <c r="L1625" t="str">
        <f t="shared" si="104"/>
        <v>NO</v>
      </c>
      <c r="M1625" t="str">
        <f t="shared" si="105"/>
        <v>NO</v>
      </c>
    </row>
    <row r="1626" spans="1:13" x14ac:dyDescent="0.25">
      <c r="A1626">
        <v>1625</v>
      </c>
      <c r="B1626" t="s">
        <v>9</v>
      </c>
      <c r="C1626">
        <v>1357187.5</v>
      </c>
      <c r="D1626" t="s">
        <v>10</v>
      </c>
      <c r="E1626" t="s">
        <v>16</v>
      </c>
      <c r="F1626" t="s">
        <v>12</v>
      </c>
      <c r="G1626" t="s">
        <v>13</v>
      </c>
      <c r="H1626" t="s">
        <v>13</v>
      </c>
      <c r="I1626">
        <v>36</v>
      </c>
      <c r="J1626">
        <f t="shared" si="102"/>
        <v>0.86270175275759342</v>
      </c>
      <c r="K1626">
        <f t="shared" si="103"/>
        <v>-0.41684216367753391</v>
      </c>
      <c r="L1626" t="str">
        <f t="shared" si="104"/>
        <v>NO</v>
      </c>
      <c r="M1626" t="str">
        <f t="shared" si="105"/>
        <v>NO</v>
      </c>
    </row>
    <row r="1627" spans="1:13" x14ac:dyDescent="0.25">
      <c r="A1627">
        <v>1626</v>
      </c>
      <c r="B1627" t="s">
        <v>15</v>
      </c>
      <c r="C1627">
        <v>546794.78</v>
      </c>
      <c r="D1627" t="s">
        <v>10</v>
      </c>
      <c r="E1627" t="s">
        <v>16</v>
      </c>
      <c r="F1627" t="s">
        <v>12</v>
      </c>
      <c r="G1627" t="s">
        <v>13</v>
      </c>
      <c r="H1627" t="s">
        <v>13</v>
      </c>
      <c r="I1627">
        <v>41</v>
      </c>
      <c r="J1627">
        <f t="shared" si="102"/>
        <v>-0.13654646384907787</v>
      </c>
      <c r="K1627">
        <f t="shared" si="103"/>
        <v>-6.3965513291846368E-2</v>
      </c>
      <c r="L1627" t="str">
        <f t="shared" si="104"/>
        <v>NO</v>
      </c>
      <c r="M1627" t="str">
        <f t="shared" si="105"/>
        <v>NO</v>
      </c>
    </row>
    <row r="1628" spans="1:13" x14ac:dyDescent="0.25">
      <c r="A1628">
        <v>1627</v>
      </c>
      <c r="B1628" t="s">
        <v>15</v>
      </c>
      <c r="C1628">
        <v>442840</v>
      </c>
      <c r="D1628" t="s">
        <v>10</v>
      </c>
      <c r="E1628" t="s">
        <v>11</v>
      </c>
      <c r="F1628" t="s">
        <v>12</v>
      </c>
      <c r="G1628" t="s">
        <v>13</v>
      </c>
      <c r="H1628" t="s">
        <v>12</v>
      </c>
      <c r="I1628">
        <v>46</v>
      </c>
      <c r="J1628">
        <f t="shared" si="102"/>
        <v>-0.26472706809085694</v>
      </c>
      <c r="K1628">
        <f t="shared" si="103"/>
        <v>0.28891113709384114</v>
      </c>
      <c r="L1628" t="str">
        <f t="shared" si="104"/>
        <v>NO</v>
      </c>
      <c r="M1628" t="str">
        <f t="shared" si="105"/>
        <v>NO</v>
      </c>
    </row>
    <row r="1629" spans="1:13" x14ac:dyDescent="0.25">
      <c r="A1629">
        <v>1628</v>
      </c>
      <c r="B1629" t="s">
        <v>15</v>
      </c>
      <c r="C1629">
        <v>299441</v>
      </c>
      <c r="D1629" t="s">
        <v>18</v>
      </c>
      <c r="E1629" t="s">
        <v>16</v>
      </c>
      <c r="F1629" t="s">
        <v>12</v>
      </c>
      <c r="G1629" t="s">
        <v>13</v>
      </c>
      <c r="H1629" t="s">
        <v>13</v>
      </c>
      <c r="I1629">
        <v>45</v>
      </c>
      <c r="J1629">
        <f t="shared" si="102"/>
        <v>-0.44154405012541925</v>
      </c>
      <c r="K1629">
        <f t="shared" si="103"/>
        <v>0.21833580701670366</v>
      </c>
      <c r="L1629" t="str">
        <f t="shared" si="104"/>
        <v>NO</v>
      </c>
      <c r="M1629" t="str">
        <f t="shared" si="105"/>
        <v>NO</v>
      </c>
    </row>
    <row r="1630" spans="1:13" x14ac:dyDescent="0.25">
      <c r="A1630">
        <v>1629</v>
      </c>
      <c r="B1630" t="s">
        <v>9</v>
      </c>
      <c r="C1630">
        <v>297045</v>
      </c>
      <c r="D1630" t="s">
        <v>17</v>
      </c>
      <c r="E1630" t="s">
        <v>16</v>
      </c>
      <c r="F1630" t="s">
        <v>13</v>
      </c>
      <c r="G1630" t="s">
        <v>13</v>
      </c>
      <c r="H1630" t="s">
        <v>12</v>
      </c>
      <c r="I1630">
        <v>70</v>
      </c>
      <c r="J1630">
        <f t="shared" si="102"/>
        <v>-0.44449841862837125</v>
      </c>
      <c r="K1630">
        <f t="shared" si="103"/>
        <v>1.9827190589451413</v>
      </c>
      <c r="L1630" t="str">
        <f t="shared" si="104"/>
        <v>NO</v>
      </c>
      <c r="M1630" t="str">
        <f t="shared" si="105"/>
        <v>SI</v>
      </c>
    </row>
    <row r="1631" spans="1:13" x14ac:dyDescent="0.25">
      <c r="A1631">
        <v>1630</v>
      </c>
      <c r="B1631" t="s">
        <v>9</v>
      </c>
      <c r="C1631">
        <v>299647</v>
      </c>
      <c r="D1631" t="s">
        <v>17</v>
      </c>
      <c r="E1631" t="s">
        <v>16</v>
      </c>
      <c r="F1631" t="s">
        <v>12</v>
      </c>
      <c r="G1631" t="s">
        <v>13</v>
      </c>
      <c r="H1631" t="s">
        <v>13</v>
      </c>
      <c r="I1631">
        <v>78</v>
      </c>
      <c r="J1631">
        <f t="shared" si="102"/>
        <v>-0.44129004348451434</v>
      </c>
      <c r="K1631">
        <f t="shared" si="103"/>
        <v>2.5473216995622412</v>
      </c>
      <c r="L1631" t="str">
        <f t="shared" si="104"/>
        <v>NO</v>
      </c>
      <c r="M1631" t="str">
        <f t="shared" si="105"/>
        <v>SI</v>
      </c>
    </row>
    <row r="1632" spans="1:13" x14ac:dyDescent="0.25">
      <c r="A1632">
        <v>1631</v>
      </c>
      <c r="B1632" t="s">
        <v>15</v>
      </c>
      <c r="C1632">
        <v>581394</v>
      </c>
      <c r="D1632" t="s">
        <v>10</v>
      </c>
      <c r="E1632" t="s">
        <v>11</v>
      </c>
      <c r="F1632" t="s">
        <v>12</v>
      </c>
      <c r="G1632" t="s">
        <v>13</v>
      </c>
      <c r="H1632" t="s">
        <v>12</v>
      </c>
      <c r="I1632">
        <v>30</v>
      </c>
      <c r="J1632">
        <f t="shared" si="102"/>
        <v>-9.3884174285344055E-2</v>
      </c>
      <c r="K1632">
        <f t="shared" si="103"/>
        <v>-0.84029414414035897</v>
      </c>
      <c r="L1632" t="str">
        <f t="shared" si="104"/>
        <v>NO</v>
      </c>
      <c r="M1632" t="str">
        <f t="shared" si="105"/>
        <v>NO</v>
      </c>
    </row>
    <row r="1633" spans="1:13" x14ac:dyDescent="0.25">
      <c r="A1633">
        <v>1632</v>
      </c>
      <c r="B1633" t="s">
        <v>9</v>
      </c>
      <c r="C1633">
        <v>335195.53000000003</v>
      </c>
      <c r="D1633" t="s">
        <v>10</v>
      </c>
      <c r="E1633" t="s">
        <v>16</v>
      </c>
      <c r="F1633" t="s">
        <v>12</v>
      </c>
      <c r="G1633" t="s">
        <v>13</v>
      </c>
      <c r="H1633" t="s">
        <v>12</v>
      </c>
      <c r="I1633">
        <v>47</v>
      </c>
      <c r="J1633">
        <f t="shared" si="102"/>
        <v>-0.39745721487089009</v>
      </c>
      <c r="K1633">
        <f t="shared" si="103"/>
        <v>0.35948646717097865</v>
      </c>
      <c r="L1633" t="str">
        <f t="shared" si="104"/>
        <v>NO</v>
      </c>
      <c r="M1633" t="str">
        <f t="shared" si="105"/>
        <v>NO</v>
      </c>
    </row>
    <row r="1634" spans="1:13" x14ac:dyDescent="0.25">
      <c r="A1634">
        <v>1633</v>
      </c>
      <c r="B1634" t="s">
        <v>9</v>
      </c>
      <c r="C1634">
        <v>412441</v>
      </c>
      <c r="D1634" t="s">
        <v>10</v>
      </c>
      <c r="E1634" t="s">
        <v>16</v>
      </c>
      <c r="F1634" t="s">
        <v>12</v>
      </c>
      <c r="G1634" t="s">
        <v>13</v>
      </c>
      <c r="H1634" t="s">
        <v>13</v>
      </c>
      <c r="I1634">
        <v>57</v>
      </c>
      <c r="J1634">
        <f t="shared" si="102"/>
        <v>-0.30221031021157369</v>
      </c>
      <c r="K1634">
        <f t="shared" si="103"/>
        <v>1.0652397679423538</v>
      </c>
      <c r="L1634" t="str">
        <f t="shared" si="104"/>
        <v>NO</v>
      </c>
      <c r="M1634" t="str">
        <f t="shared" si="105"/>
        <v>NO</v>
      </c>
    </row>
    <row r="1635" spans="1:13" x14ac:dyDescent="0.25">
      <c r="A1635">
        <v>1634</v>
      </c>
      <c r="B1635" t="s">
        <v>15</v>
      </c>
      <c r="C1635">
        <v>297044</v>
      </c>
      <c r="D1635" t="s">
        <v>10</v>
      </c>
      <c r="E1635" t="s">
        <v>16</v>
      </c>
      <c r="F1635" t="s">
        <v>12</v>
      </c>
      <c r="G1635" t="s">
        <v>13</v>
      </c>
      <c r="H1635" t="s">
        <v>13</v>
      </c>
      <c r="I1635">
        <v>32</v>
      </c>
      <c r="J1635">
        <f t="shared" si="102"/>
        <v>-0.44449965167031735</v>
      </c>
      <c r="K1635">
        <f t="shared" si="103"/>
        <v>-0.69914348398608395</v>
      </c>
      <c r="L1635" t="str">
        <f t="shared" si="104"/>
        <v>NO</v>
      </c>
      <c r="M1635" t="str">
        <f t="shared" si="105"/>
        <v>NO</v>
      </c>
    </row>
    <row r="1636" spans="1:13" x14ac:dyDescent="0.25">
      <c r="A1636">
        <v>1635</v>
      </c>
      <c r="B1636" t="s">
        <v>15</v>
      </c>
      <c r="C1636">
        <v>400000</v>
      </c>
      <c r="D1636" t="s">
        <v>10</v>
      </c>
      <c r="E1636" t="s">
        <v>16</v>
      </c>
      <c r="F1636" t="s">
        <v>12</v>
      </c>
      <c r="G1636" t="s">
        <v>13</v>
      </c>
      <c r="H1636" t="s">
        <v>13</v>
      </c>
      <c r="I1636">
        <v>36</v>
      </c>
      <c r="J1636">
        <f t="shared" si="102"/>
        <v>-0.31755058506350425</v>
      </c>
      <c r="K1636">
        <f t="shared" si="103"/>
        <v>-0.41684216367753391</v>
      </c>
      <c r="L1636" t="str">
        <f t="shared" si="104"/>
        <v>NO</v>
      </c>
      <c r="M1636" t="str">
        <f t="shared" si="105"/>
        <v>NO</v>
      </c>
    </row>
    <row r="1637" spans="1:13" x14ac:dyDescent="0.25">
      <c r="A1637">
        <v>1636</v>
      </c>
      <c r="B1637" t="s">
        <v>9</v>
      </c>
      <c r="C1637">
        <v>676443.1</v>
      </c>
      <c r="D1637" t="s">
        <v>10</v>
      </c>
      <c r="E1637" t="s">
        <v>16</v>
      </c>
      <c r="F1637" t="s">
        <v>12</v>
      </c>
      <c r="G1637" t="s">
        <v>13</v>
      </c>
      <c r="H1637" t="s">
        <v>13</v>
      </c>
      <c r="I1637">
        <v>38</v>
      </c>
      <c r="J1637">
        <f t="shared" si="102"/>
        <v>2.3315352957532877E-2</v>
      </c>
      <c r="K1637">
        <f t="shared" si="103"/>
        <v>-0.27569150352325889</v>
      </c>
      <c r="L1637" t="str">
        <f t="shared" si="104"/>
        <v>NO</v>
      </c>
      <c r="M1637" t="str">
        <f t="shared" si="105"/>
        <v>NO</v>
      </c>
    </row>
    <row r="1638" spans="1:13" x14ac:dyDescent="0.25">
      <c r="A1638">
        <v>1637</v>
      </c>
      <c r="B1638" t="s">
        <v>9</v>
      </c>
      <c r="C1638">
        <v>12160184</v>
      </c>
      <c r="D1638" t="s">
        <v>10</v>
      </c>
      <c r="E1638" t="s">
        <v>16</v>
      </c>
      <c r="F1638" t="s">
        <v>12</v>
      </c>
      <c r="G1638" t="s">
        <v>13</v>
      </c>
      <c r="H1638" t="s">
        <v>13</v>
      </c>
      <c r="I1638">
        <v>52</v>
      </c>
      <c r="J1638">
        <f t="shared" si="102"/>
        <v>14.183249581263645</v>
      </c>
      <c r="K1638">
        <f t="shared" si="103"/>
        <v>0.71236311755666615</v>
      </c>
      <c r="L1638" t="str">
        <f t="shared" si="104"/>
        <v>SI</v>
      </c>
      <c r="M1638" t="str">
        <f t="shared" si="105"/>
        <v>NO</v>
      </c>
    </row>
    <row r="1639" spans="1:13" x14ac:dyDescent="0.25">
      <c r="A1639">
        <v>1638</v>
      </c>
      <c r="B1639" t="s">
        <v>9</v>
      </c>
      <c r="C1639">
        <v>509509</v>
      </c>
      <c r="D1639" t="s">
        <v>18</v>
      </c>
      <c r="E1639" t="s">
        <v>16</v>
      </c>
      <c r="F1639" t="s">
        <v>12</v>
      </c>
      <c r="G1639" t="s">
        <v>12</v>
      </c>
      <c r="H1639" t="s">
        <v>12</v>
      </c>
      <c r="I1639">
        <v>38</v>
      </c>
      <c r="J1639">
        <f t="shared" si="102"/>
        <v>-0.18252139458363423</v>
      </c>
      <c r="K1639">
        <f t="shared" si="103"/>
        <v>-0.27569150352325889</v>
      </c>
      <c r="L1639" t="str">
        <f t="shared" si="104"/>
        <v>NO</v>
      </c>
      <c r="M1639" t="str">
        <f t="shared" si="105"/>
        <v>NO</v>
      </c>
    </row>
    <row r="1640" spans="1:13" x14ac:dyDescent="0.25">
      <c r="A1640">
        <v>1639</v>
      </c>
      <c r="B1640" t="s">
        <v>9</v>
      </c>
      <c r="C1640">
        <v>356653</v>
      </c>
      <c r="D1640" t="s">
        <v>18</v>
      </c>
      <c r="E1640" t="s">
        <v>16</v>
      </c>
      <c r="F1640" t="s">
        <v>12</v>
      </c>
      <c r="G1640" t="s">
        <v>12</v>
      </c>
      <c r="H1640" t="s">
        <v>12</v>
      </c>
      <c r="I1640">
        <v>51</v>
      </c>
      <c r="J1640">
        <f t="shared" si="102"/>
        <v>-0.37099925430284464</v>
      </c>
      <c r="K1640">
        <f t="shared" si="103"/>
        <v>0.64178778747952869</v>
      </c>
      <c r="L1640" t="str">
        <f t="shared" si="104"/>
        <v>NO</v>
      </c>
      <c r="M1640" t="str">
        <f t="shared" si="105"/>
        <v>NO</v>
      </c>
    </row>
    <row r="1641" spans="1:13" x14ac:dyDescent="0.25">
      <c r="A1641">
        <v>1640</v>
      </c>
      <c r="B1641" t="s">
        <v>15</v>
      </c>
      <c r="C1641">
        <v>219280</v>
      </c>
      <c r="D1641" t="s">
        <v>10</v>
      </c>
      <c r="E1641" t="s">
        <v>11</v>
      </c>
      <c r="F1641" t="s">
        <v>12</v>
      </c>
      <c r="G1641" t="s">
        <v>13</v>
      </c>
      <c r="H1641" t="s">
        <v>13</v>
      </c>
      <c r="I1641">
        <v>26</v>
      </c>
      <c r="J1641">
        <f t="shared" si="102"/>
        <v>-0.5403859255699659</v>
      </c>
      <c r="K1641">
        <f t="shared" si="103"/>
        <v>-1.1225954644489089</v>
      </c>
      <c r="L1641" t="str">
        <f t="shared" si="104"/>
        <v>NO</v>
      </c>
      <c r="M1641" t="str">
        <f t="shared" si="105"/>
        <v>NO</v>
      </c>
    </row>
    <row r="1642" spans="1:13" x14ac:dyDescent="0.25">
      <c r="A1642">
        <v>1641</v>
      </c>
      <c r="B1642" t="s">
        <v>9</v>
      </c>
      <c r="C1642">
        <v>245006.35</v>
      </c>
      <c r="D1642" t="s">
        <v>10</v>
      </c>
      <c r="E1642" t="s">
        <v>16</v>
      </c>
      <c r="F1642" t="s">
        <v>12</v>
      </c>
      <c r="G1642" t="s">
        <v>13</v>
      </c>
      <c r="H1642" t="s">
        <v>13</v>
      </c>
      <c r="I1642">
        <v>61</v>
      </c>
      <c r="J1642">
        <f t="shared" si="102"/>
        <v>-0.50866425689888128</v>
      </c>
      <c r="K1642">
        <f t="shared" si="103"/>
        <v>1.3475410882509038</v>
      </c>
      <c r="L1642" t="str">
        <f t="shared" si="104"/>
        <v>NO</v>
      </c>
      <c r="M1642" t="str">
        <f t="shared" si="105"/>
        <v>NO</v>
      </c>
    </row>
    <row r="1643" spans="1:13" x14ac:dyDescent="0.25">
      <c r="A1643">
        <v>1642</v>
      </c>
      <c r="B1643" t="s">
        <v>9</v>
      </c>
      <c r="C1643">
        <v>359544.27</v>
      </c>
      <c r="D1643" t="s">
        <v>18</v>
      </c>
      <c r="E1643" t="s">
        <v>16</v>
      </c>
      <c r="F1643" t="s">
        <v>12</v>
      </c>
      <c r="G1643" t="s">
        <v>13</v>
      </c>
      <c r="H1643" t="s">
        <v>13</v>
      </c>
      <c r="I1643">
        <v>29</v>
      </c>
      <c r="J1643">
        <f t="shared" si="102"/>
        <v>-0.36743419711522773</v>
      </c>
      <c r="K1643">
        <f t="shared" si="103"/>
        <v>-0.91086947421749642</v>
      </c>
      <c r="L1643" t="str">
        <f t="shared" si="104"/>
        <v>NO</v>
      </c>
      <c r="M1643" t="str">
        <f t="shared" si="105"/>
        <v>NO</v>
      </c>
    </row>
    <row r="1644" spans="1:13" x14ac:dyDescent="0.25">
      <c r="A1644">
        <v>1643</v>
      </c>
      <c r="B1644" t="s">
        <v>15</v>
      </c>
      <c r="C1644">
        <v>88243.75</v>
      </c>
      <c r="D1644" t="s">
        <v>14</v>
      </c>
      <c r="E1644" t="s">
        <v>11</v>
      </c>
      <c r="F1644" t="s">
        <v>12</v>
      </c>
      <c r="G1644" t="s">
        <v>13</v>
      </c>
      <c r="H1644" t="s">
        <v>13</v>
      </c>
      <c r="I1644">
        <v>92</v>
      </c>
      <c r="J1644">
        <f t="shared" si="102"/>
        <v>-0.70195911828488311</v>
      </c>
      <c r="K1644">
        <f t="shared" si="103"/>
        <v>3.5353763206421664</v>
      </c>
      <c r="L1644" t="str">
        <f t="shared" si="104"/>
        <v>NO</v>
      </c>
      <c r="M1644" t="str">
        <f t="shared" si="105"/>
        <v>SI</v>
      </c>
    </row>
    <row r="1645" spans="1:13" x14ac:dyDescent="0.25">
      <c r="A1645">
        <v>1644</v>
      </c>
      <c r="B1645" t="s">
        <v>9</v>
      </c>
      <c r="C1645">
        <v>297045</v>
      </c>
      <c r="D1645" t="s">
        <v>17</v>
      </c>
      <c r="E1645" t="s">
        <v>16</v>
      </c>
      <c r="F1645" t="s">
        <v>12</v>
      </c>
      <c r="G1645" t="s">
        <v>13</v>
      </c>
      <c r="H1645" t="s">
        <v>13</v>
      </c>
      <c r="I1645">
        <v>35</v>
      </c>
      <c r="J1645">
        <f t="shared" si="102"/>
        <v>-0.44449841862837125</v>
      </c>
      <c r="K1645">
        <f t="shared" si="103"/>
        <v>-0.48741749375467142</v>
      </c>
      <c r="L1645" t="str">
        <f t="shared" si="104"/>
        <v>NO</v>
      </c>
      <c r="M1645" t="str">
        <f t="shared" si="105"/>
        <v>NO</v>
      </c>
    </row>
    <row r="1646" spans="1:13" x14ac:dyDescent="0.25">
      <c r="A1646">
        <v>1645</v>
      </c>
      <c r="B1646" t="s">
        <v>9</v>
      </c>
      <c r="C1646">
        <v>852982.67</v>
      </c>
      <c r="D1646" t="s">
        <v>10</v>
      </c>
      <c r="E1646" t="s">
        <v>16</v>
      </c>
      <c r="F1646" t="s">
        <v>12</v>
      </c>
      <c r="G1646" t="s">
        <v>13</v>
      </c>
      <c r="H1646" t="s">
        <v>13</v>
      </c>
      <c r="I1646">
        <v>31</v>
      </c>
      <c r="J1646">
        <f t="shared" si="102"/>
        <v>0.24099604792109164</v>
      </c>
      <c r="K1646">
        <f t="shared" si="103"/>
        <v>-0.7697188140632214</v>
      </c>
      <c r="L1646" t="str">
        <f t="shared" si="104"/>
        <v>NO</v>
      </c>
      <c r="M1646" t="str">
        <f t="shared" si="105"/>
        <v>NO</v>
      </c>
    </row>
    <row r="1647" spans="1:13" x14ac:dyDescent="0.25">
      <c r="A1647">
        <v>1646</v>
      </c>
      <c r="B1647" t="s">
        <v>9</v>
      </c>
      <c r="C1647">
        <v>251559</v>
      </c>
      <c r="D1647" t="s">
        <v>10</v>
      </c>
      <c r="E1647" t="s">
        <v>16</v>
      </c>
      <c r="F1647" t="s">
        <v>12</v>
      </c>
      <c r="G1647" t="s">
        <v>12</v>
      </c>
      <c r="H1647" t="s">
        <v>13</v>
      </c>
      <c r="I1647">
        <v>20</v>
      </c>
      <c r="J1647">
        <f t="shared" si="102"/>
        <v>-0.5005845645905056</v>
      </c>
      <c r="K1647">
        <f t="shared" si="103"/>
        <v>-1.5460474449117341</v>
      </c>
      <c r="L1647" t="str">
        <f t="shared" si="104"/>
        <v>NO</v>
      </c>
      <c r="M1647" t="str">
        <f t="shared" si="105"/>
        <v>NO</v>
      </c>
    </row>
    <row r="1648" spans="1:13" x14ac:dyDescent="0.25">
      <c r="A1648">
        <v>1647</v>
      </c>
      <c r="B1648" t="s">
        <v>9</v>
      </c>
      <c r="C1648">
        <v>3255213.87</v>
      </c>
      <c r="D1648" t="s">
        <v>20</v>
      </c>
      <c r="E1648" t="s">
        <v>16</v>
      </c>
      <c r="F1648" t="s">
        <v>12</v>
      </c>
      <c r="G1648" t="s">
        <v>13</v>
      </c>
      <c r="H1648" t="s">
        <v>13</v>
      </c>
      <c r="I1648">
        <v>58</v>
      </c>
      <c r="J1648">
        <f t="shared" si="102"/>
        <v>3.2030478818478625</v>
      </c>
      <c r="K1648">
        <f t="shared" si="103"/>
        <v>1.1358150980194912</v>
      </c>
      <c r="L1648" t="str">
        <f t="shared" si="104"/>
        <v>SI</v>
      </c>
      <c r="M1648" t="str">
        <f t="shared" si="105"/>
        <v>NO</v>
      </c>
    </row>
    <row r="1649" spans="1:13" x14ac:dyDescent="0.25">
      <c r="A1649">
        <v>1648</v>
      </c>
      <c r="B1649" t="s">
        <v>15</v>
      </c>
      <c r="C1649">
        <v>790843.09</v>
      </c>
      <c r="D1649" t="s">
        <v>10</v>
      </c>
      <c r="E1649" t="s">
        <v>16</v>
      </c>
      <c r="F1649" t="s">
        <v>12</v>
      </c>
      <c r="G1649" t="s">
        <v>13</v>
      </c>
      <c r="H1649" t="s">
        <v>13</v>
      </c>
      <c r="I1649">
        <v>37</v>
      </c>
      <c r="J1649">
        <f t="shared" si="102"/>
        <v>0.16437533926555528</v>
      </c>
      <c r="K1649">
        <f t="shared" si="103"/>
        <v>-0.3462668336003964</v>
      </c>
      <c r="L1649" t="str">
        <f t="shared" si="104"/>
        <v>NO</v>
      </c>
      <c r="M1649" t="str">
        <f t="shared" si="105"/>
        <v>NO</v>
      </c>
    </row>
    <row r="1650" spans="1:13" x14ac:dyDescent="0.25">
      <c r="A1650">
        <v>1649</v>
      </c>
      <c r="B1650" t="s">
        <v>9</v>
      </c>
      <c r="C1650">
        <v>1129271</v>
      </c>
      <c r="D1650" t="s">
        <v>10</v>
      </c>
      <c r="E1650" t="s">
        <v>11</v>
      </c>
      <c r="F1650" t="s">
        <v>12</v>
      </c>
      <c r="G1650" t="s">
        <v>13</v>
      </c>
      <c r="H1650" t="s">
        <v>13</v>
      </c>
      <c r="I1650">
        <v>32</v>
      </c>
      <c r="J1650">
        <f t="shared" si="102"/>
        <v>0.58167114804012465</v>
      </c>
      <c r="K1650">
        <f t="shared" si="103"/>
        <v>-0.69914348398608395</v>
      </c>
      <c r="L1650" t="str">
        <f t="shared" si="104"/>
        <v>NO</v>
      </c>
      <c r="M1650" t="str">
        <f t="shared" si="105"/>
        <v>NO</v>
      </c>
    </row>
    <row r="1651" spans="1:13" x14ac:dyDescent="0.25">
      <c r="A1651">
        <v>1650</v>
      </c>
      <c r="B1651" t="s">
        <v>9</v>
      </c>
      <c r="C1651">
        <v>87500</v>
      </c>
      <c r="D1651" t="s">
        <v>10</v>
      </c>
      <c r="E1651" t="s">
        <v>16</v>
      </c>
      <c r="F1651" t="s">
        <v>12</v>
      </c>
      <c r="G1651" t="s">
        <v>13</v>
      </c>
      <c r="H1651" t="s">
        <v>13</v>
      </c>
      <c r="I1651">
        <v>25</v>
      </c>
      <c r="J1651">
        <f t="shared" si="102"/>
        <v>-0.70287619323232486</v>
      </c>
      <c r="K1651">
        <f t="shared" si="103"/>
        <v>-1.1931707945260464</v>
      </c>
      <c r="L1651" t="str">
        <f t="shared" si="104"/>
        <v>NO</v>
      </c>
      <c r="M1651" t="str">
        <f t="shared" si="105"/>
        <v>NO</v>
      </c>
    </row>
    <row r="1652" spans="1:13" x14ac:dyDescent="0.25">
      <c r="A1652">
        <v>1651</v>
      </c>
      <c r="B1652" t="s">
        <v>15</v>
      </c>
      <c r="C1652">
        <v>480000</v>
      </c>
      <c r="D1652" t="s">
        <v>10</v>
      </c>
      <c r="E1652" t="s">
        <v>16</v>
      </c>
      <c r="F1652" t="s">
        <v>12</v>
      </c>
      <c r="G1652" t="s">
        <v>13</v>
      </c>
      <c r="H1652" t="s">
        <v>13</v>
      </c>
      <c r="I1652">
        <v>24</v>
      </c>
      <c r="J1652">
        <f t="shared" si="102"/>
        <v>-0.21890722937228616</v>
      </c>
      <c r="K1652">
        <f t="shared" si="103"/>
        <v>-1.263746124603184</v>
      </c>
      <c r="L1652" t="str">
        <f t="shared" si="104"/>
        <v>NO</v>
      </c>
      <c r="M1652" t="str">
        <f t="shared" si="105"/>
        <v>NO</v>
      </c>
    </row>
    <row r="1653" spans="1:13" x14ac:dyDescent="0.25">
      <c r="A1653">
        <v>1652</v>
      </c>
      <c r="B1653" t="s">
        <v>15</v>
      </c>
      <c r="C1653">
        <v>299647</v>
      </c>
      <c r="D1653" t="s">
        <v>17</v>
      </c>
      <c r="E1653" t="s">
        <v>16</v>
      </c>
      <c r="F1653" t="s">
        <v>12</v>
      </c>
      <c r="G1653" t="s">
        <v>13</v>
      </c>
      <c r="H1653" t="s">
        <v>13</v>
      </c>
      <c r="I1653">
        <v>60</v>
      </c>
      <c r="J1653">
        <f t="shared" si="102"/>
        <v>-0.44129004348451434</v>
      </c>
      <c r="K1653">
        <f t="shared" si="103"/>
        <v>1.2769657581737661</v>
      </c>
      <c r="L1653" t="str">
        <f t="shared" si="104"/>
        <v>NO</v>
      </c>
      <c r="M1653" t="str">
        <f t="shared" si="105"/>
        <v>NO</v>
      </c>
    </row>
    <row r="1654" spans="1:13" x14ac:dyDescent="0.25">
      <c r="A1654">
        <v>1653</v>
      </c>
      <c r="B1654" t="s">
        <v>9</v>
      </c>
      <c r="C1654">
        <v>278030.99</v>
      </c>
      <c r="D1654" t="s">
        <v>19</v>
      </c>
      <c r="E1654" t="s">
        <v>16</v>
      </c>
      <c r="F1654" t="s">
        <v>12</v>
      </c>
      <c r="G1654" t="s">
        <v>13</v>
      </c>
      <c r="H1654" t="s">
        <v>13</v>
      </c>
      <c r="I1654">
        <v>27</v>
      </c>
      <c r="J1654">
        <f t="shared" si="102"/>
        <v>-0.46794349052270096</v>
      </c>
      <c r="K1654">
        <f t="shared" si="103"/>
        <v>-1.0520201343717714</v>
      </c>
      <c r="L1654" t="str">
        <f t="shared" si="104"/>
        <v>NO</v>
      </c>
      <c r="M1654" t="str">
        <f t="shared" si="105"/>
        <v>NO</v>
      </c>
    </row>
    <row r="1655" spans="1:13" x14ac:dyDescent="0.25">
      <c r="A1655">
        <v>1654</v>
      </c>
      <c r="B1655" t="s">
        <v>9</v>
      </c>
      <c r="C1655">
        <v>3350588.86</v>
      </c>
      <c r="D1655" t="s">
        <v>10</v>
      </c>
      <c r="E1655" t="s">
        <v>16</v>
      </c>
      <c r="F1655" t="s">
        <v>12</v>
      </c>
      <c r="G1655" t="s">
        <v>13</v>
      </c>
      <c r="H1655" t="s">
        <v>13</v>
      </c>
      <c r="I1655">
        <v>38</v>
      </c>
      <c r="J1655">
        <f t="shared" si="102"/>
        <v>3.3206492451305669</v>
      </c>
      <c r="K1655">
        <f t="shared" si="103"/>
        <v>-0.27569150352325889</v>
      </c>
      <c r="L1655" t="str">
        <f t="shared" si="104"/>
        <v>SI</v>
      </c>
      <c r="M1655" t="str">
        <f t="shared" si="105"/>
        <v>NO</v>
      </c>
    </row>
    <row r="1656" spans="1:13" x14ac:dyDescent="0.25">
      <c r="A1656">
        <v>1655</v>
      </c>
      <c r="B1656" t="s">
        <v>9</v>
      </c>
      <c r="C1656">
        <v>2349011</v>
      </c>
      <c r="D1656" t="s">
        <v>10</v>
      </c>
      <c r="E1656" t="s">
        <v>16</v>
      </c>
      <c r="F1656" t="s">
        <v>12</v>
      </c>
      <c r="G1656" t="s">
        <v>13</v>
      </c>
      <c r="H1656" t="s">
        <v>13</v>
      </c>
      <c r="I1656">
        <v>36</v>
      </c>
      <c r="J1656">
        <f t="shared" si="102"/>
        <v>2.0856617314252039</v>
      </c>
      <c r="K1656">
        <f t="shared" si="103"/>
        <v>-0.41684216367753391</v>
      </c>
      <c r="L1656" t="str">
        <f t="shared" si="104"/>
        <v>SI</v>
      </c>
      <c r="M1656" t="str">
        <f t="shared" si="105"/>
        <v>NO</v>
      </c>
    </row>
    <row r="1657" spans="1:13" x14ac:dyDescent="0.25">
      <c r="A1657">
        <v>1656</v>
      </c>
      <c r="B1657" t="s">
        <v>9</v>
      </c>
      <c r="C1657">
        <v>1108537.5</v>
      </c>
      <c r="D1657" t="s">
        <v>10</v>
      </c>
      <c r="E1657" t="s">
        <v>16</v>
      </c>
      <c r="F1657" t="s">
        <v>12</v>
      </c>
      <c r="G1657" t="s">
        <v>13</v>
      </c>
      <c r="H1657" t="s">
        <v>13</v>
      </c>
      <c r="I1657">
        <v>45</v>
      </c>
      <c r="J1657">
        <f t="shared" si="102"/>
        <v>0.55610587284982627</v>
      </c>
      <c r="K1657">
        <f t="shared" si="103"/>
        <v>0.21833580701670366</v>
      </c>
      <c r="L1657" t="str">
        <f t="shared" si="104"/>
        <v>NO</v>
      </c>
      <c r="M1657" t="str">
        <f t="shared" si="105"/>
        <v>NO</v>
      </c>
    </row>
    <row r="1658" spans="1:13" x14ac:dyDescent="0.25">
      <c r="A1658">
        <v>1657</v>
      </c>
      <c r="B1658" t="s">
        <v>15</v>
      </c>
      <c r="C1658">
        <v>600414.9</v>
      </c>
      <c r="D1658" t="s">
        <v>10</v>
      </c>
      <c r="E1658" t="s">
        <v>16</v>
      </c>
      <c r="F1658" t="s">
        <v>12</v>
      </c>
      <c r="G1658" t="s">
        <v>13</v>
      </c>
      <c r="H1658" t="s">
        <v>12</v>
      </c>
      <c r="I1658">
        <v>21</v>
      </c>
      <c r="J1658">
        <f t="shared" si="102"/>
        <v>-7.0430606732005407E-2</v>
      </c>
      <c r="K1658">
        <f t="shared" si="103"/>
        <v>-1.4754721148345964</v>
      </c>
      <c r="L1658" t="str">
        <f t="shared" si="104"/>
        <v>NO</v>
      </c>
      <c r="M1658" t="str">
        <f t="shared" si="105"/>
        <v>NO</v>
      </c>
    </row>
    <row r="1659" spans="1:13" x14ac:dyDescent="0.25">
      <c r="A1659">
        <v>1658</v>
      </c>
      <c r="B1659" t="s">
        <v>9</v>
      </c>
      <c r="C1659">
        <v>418000</v>
      </c>
      <c r="D1659" t="s">
        <v>10</v>
      </c>
      <c r="E1659" t="s">
        <v>16</v>
      </c>
      <c r="F1659" t="s">
        <v>12</v>
      </c>
      <c r="G1659" t="s">
        <v>13</v>
      </c>
      <c r="H1659" t="s">
        <v>13</v>
      </c>
      <c r="I1659">
        <v>51</v>
      </c>
      <c r="J1659">
        <f t="shared" si="102"/>
        <v>-0.29535583003298016</v>
      </c>
      <c r="K1659">
        <f t="shared" si="103"/>
        <v>0.64178778747952869</v>
      </c>
      <c r="L1659" t="str">
        <f t="shared" si="104"/>
        <v>NO</v>
      </c>
      <c r="M1659" t="str">
        <f t="shared" si="105"/>
        <v>NO</v>
      </c>
    </row>
    <row r="1660" spans="1:13" x14ac:dyDescent="0.25">
      <c r="A1660">
        <v>1659</v>
      </c>
      <c r="B1660" t="s">
        <v>9</v>
      </c>
      <c r="C1660">
        <v>287787</v>
      </c>
      <c r="D1660" t="s">
        <v>10</v>
      </c>
      <c r="E1660" t="s">
        <v>16</v>
      </c>
      <c r="F1660" t="s">
        <v>12</v>
      </c>
      <c r="G1660" t="s">
        <v>13</v>
      </c>
      <c r="H1660" t="s">
        <v>13</v>
      </c>
      <c r="I1660">
        <v>19</v>
      </c>
      <c r="J1660">
        <f t="shared" si="102"/>
        <v>-0.45591392096573746</v>
      </c>
      <c r="K1660">
        <f t="shared" si="103"/>
        <v>-1.6166227749888715</v>
      </c>
      <c r="L1660" t="str">
        <f t="shared" si="104"/>
        <v>NO</v>
      </c>
      <c r="M1660" t="str">
        <f t="shared" si="105"/>
        <v>NO</v>
      </c>
    </row>
    <row r="1661" spans="1:13" x14ac:dyDescent="0.25">
      <c r="A1661">
        <v>1660</v>
      </c>
      <c r="B1661" t="s">
        <v>15</v>
      </c>
      <c r="C1661">
        <v>538738.04</v>
      </c>
      <c r="D1661" t="s">
        <v>10</v>
      </c>
      <c r="E1661" t="s">
        <v>16</v>
      </c>
      <c r="F1661" t="s">
        <v>12</v>
      </c>
      <c r="G1661" t="s">
        <v>13</v>
      </c>
      <c r="H1661" t="s">
        <v>13</v>
      </c>
      <c r="I1661">
        <v>36</v>
      </c>
      <c r="J1661">
        <f t="shared" si="102"/>
        <v>-0.14648076221822365</v>
      </c>
      <c r="K1661">
        <f t="shared" si="103"/>
        <v>-0.41684216367753391</v>
      </c>
      <c r="L1661" t="str">
        <f t="shared" si="104"/>
        <v>NO</v>
      </c>
      <c r="M1661" t="str">
        <f t="shared" si="105"/>
        <v>NO</v>
      </c>
    </row>
    <row r="1662" spans="1:13" x14ac:dyDescent="0.25">
      <c r="A1662">
        <v>1661</v>
      </c>
      <c r="B1662" t="s">
        <v>9</v>
      </c>
      <c r="C1662">
        <v>597533.32999999996</v>
      </c>
      <c r="D1662" t="s">
        <v>10</v>
      </c>
      <c r="E1662" t="s">
        <v>16</v>
      </c>
      <c r="F1662" t="s">
        <v>12</v>
      </c>
      <c r="G1662" t="s">
        <v>12</v>
      </c>
      <c r="H1662" t="s">
        <v>13</v>
      </c>
      <c r="I1662">
        <v>30</v>
      </c>
      <c r="J1662">
        <f t="shared" si="102"/>
        <v>-7.3983703412744781E-2</v>
      </c>
      <c r="K1662">
        <f t="shared" si="103"/>
        <v>-0.84029414414035897</v>
      </c>
      <c r="L1662" t="str">
        <f t="shared" si="104"/>
        <v>NO</v>
      </c>
      <c r="M1662" t="str">
        <f t="shared" si="105"/>
        <v>NO</v>
      </c>
    </row>
    <row r="1663" spans="1:13" x14ac:dyDescent="0.25">
      <c r="A1663">
        <v>1662</v>
      </c>
      <c r="B1663" t="s">
        <v>15</v>
      </c>
      <c r="C1663">
        <v>619489</v>
      </c>
      <c r="D1663" t="s">
        <v>10</v>
      </c>
      <c r="E1663" t="s">
        <v>11</v>
      </c>
      <c r="F1663" t="s">
        <v>12</v>
      </c>
      <c r="G1663" t="s">
        <v>13</v>
      </c>
      <c r="H1663" t="s">
        <v>13</v>
      </c>
      <c r="I1663">
        <v>37</v>
      </c>
      <c r="J1663">
        <f t="shared" si="102"/>
        <v>-4.6911441347132148E-2</v>
      </c>
      <c r="K1663">
        <f t="shared" si="103"/>
        <v>-0.3462668336003964</v>
      </c>
      <c r="L1663" t="str">
        <f t="shared" si="104"/>
        <v>NO</v>
      </c>
      <c r="M1663" t="str">
        <f t="shared" si="105"/>
        <v>NO</v>
      </c>
    </row>
    <row r="1664" spans="1:13" x14ac:dyDescent="0.25">
      <c r="A1664">
        <v>1663</v>
      </c>
      <c r="B1664" t="s">
        <v>15</v>
      </c>
      <c r="C1664">
        <v>278032</v>
      </c>
      <c r="D1664" t="s">
        <v>17</v>
      </c>
      <c r="E1664" t="s">
        <v>16</v>
      </c>
      <c r="F1664" t="s">
        <v>12</v>
      </c>
      <c r="G1664" t="s">
        <v>13</v>
      </c>
      <c r="H1664" t="s">
        <v>13</v>
      </c>
      <c r="I1664">
        <v>45</v>
      </c>
      <c r="J1664">
        <f t="shared" si="102"/>
        <v>-0.46794224515033533</v>
      </c>
      <c r="K1664">
        <f t="shared" si="103"/>
        <v>0.21833580701670366</v>
      </c>
      <c r="L1664" t="str">
        <f t="shared" si="104"/>
        <v>NO</v>
      </c>
      <c r="M1664" t="str">
        <f t="shared" si="105"/>
        <v>NO</v>
      </c>
    </row>
    <row r="1665" spans="1:13" x14ac:dyDescent="0.25">
      <c r="A1665">
        <v>1664</v>
      </c>
      <c r="B1665" t="s">
        <v>15</v>
      </c>
      <c r="C1665">
        <v>297650</v>
      </c>
      <c r="D1665" t="s">
        <v>10</v>
      </c>
      <c r="E1665" t="s">
        <v>16</v>
      </c>
      <c r="F1665" t="s">
        <v>12</v>
      </c>
      <c r="G1665" t="s">
        <v>12</v>
      </c>
      <c r="H1665" t="s">
        <v>12</v>
      </c>
      <c r="I1665">
        <v>39</v>
      </c>
      <c r="J1665">
        <f t="shared" si="102"/>
        <v>-0.4437524282509564</v>
      </c>
      <c r="K1665">
        <f t="shared" si="103"/>
        <v>-0.20511617344612137</v>
      </c>
      <c r="L1665" t="str">
        <f t="shared" si="104"/>
        <v>NO</v>
      </c>
      <c r="M1665" t="str">
        <f t="shared" si="105"/>
        <v>NO</v>
      </c>
    </row>
    <row r="1666" spans="1:13" x14ac:dyDescent="0.25">
      <c r="A1666">
        <v>1665</v>
      </c>
      <c r="B1666" t="s">
        <v>9</v>
      </c>
      <c r="C1666">
        <v>266312</v>
      </c>
      <c r="D1666" t="s">
        <v>10</v>
      </c>
      <c r="E1666" t="s">
        <v>16</v>
      </c>
      <c r="F1666" t="s">
        <v>12</v>
      </c>
      <c r="G1666" t="s">
        <v>13</v>
      </c>
      <c r="H1666" t="s">
        <v>13</v>
      </c>
      <c r="I1666">
        <v>29</v>
      </c>
      <c r="J1666">
        <f t="shared" ref="J1666:J1729" si="106">(C1666-$Q$13)/$Q$14</f>
        <v>-0.48239349675909882</v>
      </c>
      <c r="K1666">
        <f t="shared" si="103"/>
        <v>-0.91086947421749642</v>
      </c>
      <c r="L1666" t="str">
        <f t="shared" si="104"/>
        <v>NO</v>
      </c>
      <c r="M1666" t="str">
        <f t="shared" si="105"/>
        <v>NO</v>
      </c>
    </row>
    <row r="1667" spans="1:13" x14ac:dyDescent="0.25">
      <c r="A1667">
        <v>1666</v>
      </c>
      <c r="B1667" t="s">
        <v>9</v>
      </c>
      <c r="C1667">
        <v>403764.18</v>
      </c>
      <c r="D1667" t="s">
        <v>10</v>
      </c>
      <c r="E1667" t="s">
        <v>16</v>
      </c>
      <c r="F1667" t="s">
        <v>12</v>
      </c>
      <c r="G1667" t="s">
        <v>13</v>
      </c>
      <c r="H1667" t="s">
        <v>13</v>
      </c>
      <c r="I1667">
        <v>31</v>
      </c>
      <c r="J1667">
        <f t="shared" si="106"/>
        <v>-0.31290919323068211</v>
      </c>
      <c r="K1667">
        <f t="shared" ref="K1667:K1730" si="107">(I1667-$R$13)/$R$14</f>
        <v>-0.7697188140632214</v>
      </c>
      <c r="L1667" t="str">
        <f t="shared" ref="L1667:L1730" si="108">IF(ABS(J1667)&gt; 1.96, "SI", "NO")</f>
        <v>NO</v>
      </c>
      <c r="M1667" t="str">
        <f t="shared" ref="M1667:M1730" si="109">IF(ABS(K1667)&gt; 1.96, "SI", "NO")</f>
        <v>NO</v>
      </c>
    </row>
    <row r="1668" spans="1:13" x14ac:dyDescent="0.25">
      <c r="A1668">
        <v>1667</v>
      </c>
      <c r="B1668" t="s">
        <v>9</v>
      </c>
      <c r="C1668">
        <v>440373</v>
      </c>
      <c r="D1668" t="s">
        <v>10</v>
      </c>
      <c r="E1668" t="s">
        <v>11</v>
      </c>
      <c r="F1668" t="s">
        <v>12</v>
      </c>
      <c r="G1668" t="s">
        <v>12</v>
      </c>
      <c r="H1668" t="s">
        <v>13</v>
      </c>
      <c r="I1668">
        <v>27</v>
      </c>
      <c r="J1668">
        <f t="shared" si="106"/>
        <v>-0.26776898257198489</v>
      </c>
      <c r="K1668">
        <f t="shared" si="107"/>
        <v>-1.0520201343717714</v>
      </c>
      <c r="L1668" t="str">
        <f t="shared" si="108"/>
        <v>NO</v>
      </c>
      <c r="M1668" t="str">
        <f t="shared" si="109"/>
        <v>NO</v>
      </c>
    </row>
    <row r="1669" spans="1:13" x14ac:dyDescent="0.25">
      <c r="A1669">
        <v>1668</v>
      </c>
      <c r="B1669" t="s">
        <v>15</v>
      </c>
      <c r="C1669">
        <v>381211.3</v>
      </c>
      <c r="D1669" t="s">
        <v>14</v>
      </c>
      <c r="E1669" t="s">
        <v>11</v>
      </c>
      <c r="F1669" t="s">
        <v>12</v>
      </c>
      <c r="G1669" t="s">
        <v>13</v>
      </c>
      <c r="H1669" t="s">
        <v>13</v>
      </c>
      <c r="I1669">
        <v>66</v>
      </c>
      <c r="J1669">
        <f t="shared" si="106"/>
        <v>-0.34071784027694912</v>
      </c>
      <c r="K1669">
        <f t="shared" si="107"/>
        <v>1.7004177386365913</v>
      </c>
      <c r="L1669" t="str">
        <f t="shared" si="108"/>
        <v>NO</v>
      </c>
      <c r="M1669" t="str">
        <f t="shared" si="109"/>
        <v>NO</v>
      </c>
    </row>
    <row r="1670" spans="1:13" x14ac:dyDescent="0.25">
      <c r="A1670">
        <v>1669</v>
      </c>
      <c r="B1670" t="s">
        <v>15</v>
      </c>
      <c r="C1670">
        <v>908129</v>
      </c>
      <c r="D1670" t="s">
        <v>10</v>
      </c>
      <c r="E1670" t="s">
        <v>11</v>
      </c>
      <c r="F1670" t="s">
        <v>12</v>
      </c>
      <c r="G1670" t="s">
        <v>13</v>
      </c>
      <c r="H1670" t="s">
        <v>12</v>
      </c>
      <c r="I1670">
        <v>49</v>
      </c>
      <c r="J1670">
        <f t="shared" si="106"/>
        <v>0.30899378598678273</v>
      </c>
      <c r="K1670">
        <f t="shared" si="107"/>
        <v>0.50063712732525367</v>
      </c>
      <c r="L1670" t="str">
        <f t="shared" si="108"/>
        <v>NO</v>
      </c>
      <c r="M1670" t="str">
        <f t="shared" si="109"/>
        <v>NO</v>
      </c>
    </row>
    <row r="1671" spans="1:13" x14ac:dyDescent="0.25">
      <c r="A1671">
        <v>1670</v>
      </c>
      <c r="B1671" t="s">
        <v>9</v>
      </c>
      <c r="C1671">
        <v>131198</v>
      </c>
      <c r="D1671" t="s">
        <v>10</v>
      </c>
      <c r="E1671" t="s">
        <v>16</v>
      </c>
      <c r="F1671" t="s">
        <v>12</v>
      </c>
      <c r="G1671" t="s">
        <v>13</v>
      </c>
      <c r="H1671" t="s">
        <v>13</v>
      </c>
      <c r="I1671">
        <v>20</v>
      </c>
      <c r="J1671">
        <f t="shared" si="106"/>
        <v>-0.6489947262698893</v>
      </c>
      <c r="K1671">
        <f t="shared" si="107"/>
        <v>-1.5460474449117341</v>
      </c>
      <c r="L1671" t="str">
        <f t="shared" si="108"/>
        <v>NO</v>
      </c>
      <c r="M1671" t="str">
        <f t="shared" si="109"/>
        <v>NO</v>
      </c>
    </row>
    <row r="1672" spans="1:13" x14ac:dyDescent="0.25">
      <c r="A1672">
        <v>1671</v>
      </c>
      <c r="B1672" t="s">
        <v>15</v>
      </c>
      <c r="C1672">
        <v>582921.03</v>
      </c>
      <c r="D1672" t="s">
        <v>10</v>
      </c>
      <c r="E1672" t="s">
        <v>16</v>
      </c>
      <c r="F1672" t="s">
        <v>12</v>
      </c>
      <c r="G1672" t="s">
        <v>13</v>
      </c>
      <c r="H1672" t="s">
        <v>13</v>
      </c>
      <c r="I1672">
        <v>31</v>
      </c>
      <c r="J1672">
        <f t="shared" si="106"/>
        <v>-9.2001282242329521E-2</v>
      </c>
      <c r="K1672">
        <f t="shared" si="107"/>
        <v>-0.7697188140632214</v>
      </c>
      <c r="L1672" t="str">
        <f t="shared" si="108"/>
        <v>NO</v>
      </c>
      <c r="M1672" t="str">
        <f t="shared" si="109"/>
        <v>NO</v>
      </c>
    </row>
    <row r="1673" spans="1:13" x14ac:dyDescent="0.25">
      <c r="A1673">
        <v>1672</v>
      </c>
      <c r="B1673" t="s">
        <v>9</v>
      </c>
      <c r="C1673">
        <v>251103.9</v>
      </c>
      <c r="D1673" t="s">
        <v>10</v>
      </c>
      <c r="E1673" t="s">
        <v>16</v>
      </c>
      <c r="F1673" t="s">
        <v>12</v>
      </c>
      <c r="G1673" t="s">
        <v>13</v>
      </c>
      <c r="H1673" t="s">
        <v>13</v>
      </c>
      <c r="I1673">
        <v>19</v>
      </c>
      <c r="J1673">
        <f t="shared" si="106"/>
        <v>-0.50114572198019391</v>
      </c>
      <c r="K1673">
        <f t="shared" si="107"/>
        <v>-1.6166227749888715</v>
      </c>
      <c r="L1673" t="str">
        <f t="shared" si="108"/>
        <v>NO</v>
      </c>
      <c r="M1673" t="str">
        <f t="shared" si="109"/>
        <v>NO</v>
      </c>
    </row>
    <row r="1674" spans="1:13" x14ac:dyDescent="0.25">
      <c r="A1674">
        <v>1673</v>
      </c>
      <c r="B1674" t="s">
        <v>15</v>
      </c>
      <c r="C1674">
        <v>297046</v>
      </c>
      <c r="D1674" t="s">
        <v>17</v>
      </c>
      <c r="E1674" t="s">
        <v>16</v>
      </c>
      <c r="F1674" t="s">
        <v>12</v>
      </c>
      <c r="G1674" t="s">
        <v>13</v>
      </c>
      <c r="H1674" t="s">
        <v>13</v>
      </c>
      <c r="I1674">
        <v>38</v>
      </c>
      <c r="J1674">
        <f t="shared" si="106"/>
        <v>-0.44449718558642509</v>
      </c>
      <c r="K1674">
        <f t="shared" si="107"/>
        <v>-0.27569150352325889</v>
      </c>
      <c r="L1674" t="str">
        <f t="shared" si="108"/>
        <v>NO</v>
      </c>
      <c r="M1674" t="str">
        <f t="shared" si="109"/>
        <v>NO</v>
      </c>
    </row>
    <row r="1675" spans="1:13" x14ac:dyDescent="0.25">
      <c r="A1675">
        <v>1674</v>
      </c>
      <c r="B1675" t="s">
        <v>15</v>
      </c>
      <c r="C1675">
        <v>278030.99</v>
      </c>
      <c r="D1675" t="s">
        <v>17</v>
      </c>
      <c r="E1675" t="s">
        <v>16</v>
      </c>
      <c r="F1675" t="s">
        <v>12</v>
      </c>
      <c r="G1675" t="s">
        <v>12</v>
      </c>
      <c r="H1675" t="s">
        <v>13</v>
      </c>
      <c r="I1675">
        <v>44</v>
      </c>
      <c r="J1675">
        <f t="shared" si="106"/>
        <v>-0.46794349052270096</v>
      </c>
      <c r="K1675">
        <f t="shared" si="107"/>
        <v>0.14776047693956615</v>
      </c>
      <c r="L1675" t="str">
        <f t="shared" si="108"/>
        <v>NO</v>
      </c>
      <c r="M1675" t="str">
        <f t="shared" si="109"/>
        <v>NO</v>
      </c>
    </row>
    <row r="1676" spans="1:13" x14ac:dyDescent="0.25">
      <c r="A1676">
        <v>1675</v>
      </c>
      <c r="B1676" t="s">
        <v>15</v>
      </c>
      <c r="C1676">
        <v>373396</v>
      </c>
      <c r="D1676" t="s">
        <v>10</v>
      </c>
      <c r="E1676" t="s">
        <v>11</v>
      </c>
      <c r="F1676" t="s">
        <v>12</v>
      </c>
      <c r="G1676" t="s">
        <v>13</v>
      </c>
      <c r="H1676" t="s">
        <v>13</v>
      </c>
      <c r="I1676">
        <v>29</v>
      </c>
      <c r="J1676">
        <f t="shared" si="106"/>
        <v>-0.35035443299861879</v>
      </c>
      <c r="K1676">
        <f t="shared" si="107"/>
        <v>-0.91086947421749642</v>
      </c>
      <c r="L1676" t="str">
        <f t="shared" si="108"/>
        <v>NO</v>
      </c>
      <c r="M1676" t="str">
        <f t="shared" si="109"/>
        <v>NO</v>
      </c>
    </row>
    <row r="1677" spans="1:13" x14ac:dyDescent="0.25">
      <c r="A1677">
        <v>1676</v>
      </c>
      <c r="B1677" t="s">
        <v>9</v>
      </c>
      <c r="C1677">
        <v>297110</v>
      </c>
      <c r="D1677" t="s">
        <v>18</v>
      </c>
      <c r="E1677" t="s">
        <v>16</v>
      </c>
      <c r="F1677" t="s">
        <v>12</v>
      </c>
      <c r="G1677" t="s">
        <v>13</v>
      </c>
      <c r="H1677" t="s">
        <v>12</v>
      </c>
      <c r="I1677">
        <v>35</v>
      </c>
      <c r="J1677">
        <f t="shared" si="106"/>
        <v>-0.44441827090187208</v>
      </c>
      <c r="K1677">
        <f t="shared" si="107"/>
        <v>-0.48741749375467142</v>
      </c>
      <c r="L1677" t="str">
        <f t="shared" si="108"/>
        <v>NO</v>
      </c>
      <c r="M1677" t="str">
        <f t="shared" si="109"/>
        <v>NO</v>
      </c>
    </row>
    <row r="1678" spans="1:13" x14ac:dyDescent="0.25">
      <c r="A1678">
        <v>1677</v>
      </c>
      <c r="B1678" t="s">
        <v>9</v>
      </c>
      <c r="C1678">
        <v>296000</v>
      </c>
      <c r="D1678" t="s">
        <v>10</v>
      </c>
      <c r="E1678" t="s">
        <v>16</v>
      </c>
      <c r="F1678" t="s">
        <v>12</v>
      </c>
      <c r="G1678" t="s">
        <v>13</v>
      </c>
      <c r="H1678" t="s">
        <v>13</v>
      </c>
      <c r="I1678">
        <v>28</v>
      </c>
      <c r="J1678">
        <f t="shared" si="106"/>
        <v>-0.44578694746208775</v>
      </c>
      <c r="K1678">
        <f t="shared" si="107"/>
        <v>-0.98144480429463388</v>
      </c>
      <c r="L1678" t="str">
        <f t="shared" si="108"/>
        <v>NO</v>
      </c>
      <c r="M1678" t="str">
        <f t="shared" si="109"/>
        <v>NO</v>
      </c>
    </row>
    <row r="1679" spans="1:13" x14ac:dyDescent="0.25">
      <c r="A1679">
        <v>1678</v>
      </c>
      <c r="B1679" t="s">
        <v>9</v>
      </c>
      <c r="C1679">
        <v>424103</v>
      </c>
      <c r="D1679" t="s">
        <v>18</v>
      </c>
      <c r="E1679" t="s">
        <v>16</v>
      </c>
      <c r="F1679" t="s">
        <v>12</v>
      </c>
      <c r="G1679" t="s">
        <v>13</v>
      </c>
      <c r="H1679" t="s">
        <v>12</v>
      </c>
      <c r="I1679">
        <v>35</v>
      </c>
      <c r="J1679">
        <f t="shared" si="106"/>
        <v>-0.28783057503568638</v>
      </c>
      <c r="K1679">
        <f t="shared" si="107"/>
        <v>-0.48741749375467142</v>
      </c>
      <c r="L1679" t="str">
        <f t="shared" si="108"/>
        <v>NO</v>
      </c>
      <c r="M1679" t="str">
        <f t="shared" si="109"/>
        <v>NO</v>
      </c>
    </row>
    <row r="1680" spans="1:13" x14ac:dyDescent="0.25">
      <c r="A1680">
        <v>1679</v>
      </c>
      <c r="B1680" t="s">
        <v>9</v>
      </c>
      <c r="C1680">
        <v>11000</v>
      </c>
      <c r="D1680" t="s">
        <v>10</v>
      </c>
      <c r="E1680" t="s">
        <v>16</v>
      </c>
      <c r="F1680" t="s">
        <v>12</v>
      </c>
      <c r="G1680" t="s">
        <v>13</v>
      </c>
      <c r="H1680" t="s">
        <v>12</v>
      </c>
      <c r="I1680">
        <v>32</v>
      </c>
      <c r="J1680">
        <f t="shared" si="106"/>
        <v>-0.79720390211205217</v>
      </c>
      <c r="K1680">
        <f t="shared" si="107"/>
        <v>-0.69914348398608395</v>
      </c>
      <c r="L1680" t="str">
        <f t="shared" si="108"/>
        <v>NO</v>
      </c>
      <c r="M1680" t="str">
        <f t="shared" si="109"/>
        <v>NO</v>
      </c>
    </row>
    <row r="1681" spans="1:13" x14ac:dyDescent="0.25">
      <c r="A1681">
        <v>1680</v>
      </c>
      <c r="B1681" t="s">
        <v>9</v>
      </c>
      <c r="C1681">
        <v>365500</v>
      </c>
      <c r="D1681" t="s">
        <v>10</v>
      </c>
      <c r="E1681" t="s">
        <v>16</v>
      </c>
      <c r="F1681" t="s">
        <v>12</v>
      </c>
      <c r="G1681" t="s">
        <v>13</v>
      </c>
      <c r="H1681" t="s">
        <v>13</v>
      </c>
      <c r="I1681">
        <v>32</v>
      </c>
      <c r="J1681">
        <f t="shared" si="106"/>
        <v>-0.36009053220534204</v>
      </c>
      <c r="K1681">
        <f t="shared" si="107"/>
        <v>-0.69914348398608395</v>
      </c>
      <c r="L1681" t="str">
        <f t="shared" si="108"/>
        <v>NO</v>
      </c>
      <c r="M1681" t="str">
        <f t="shared" si="109"/>
        <v>NO</v>
      </c>
    </row>
    <row r="1682" spans="1:13" x14ac:dyDescent="0.25">
      <c r="A1682">
        <v>1681</v>
      </c>
      <c r="B1682" t="s">
        <v>9</v>
      </c>
      <c r="C1682">
        <v>25600</v>
      </c>
      <c r="D1682" t="s">
        <v>10</v>
      </c>
      <c r="E1682" t="s">
        <v>16</v>
      </c>
      <c r="F1682" t="s">
        <v>12</v>
      </c>
      <c r="G1682" t="s">
        <v>12</v>
      </c>
      <c r="H1682" t="s">
        <v>12</v>
      </c>
      <c r="I1682">
        <v>45</v>
      </c>
      <c r="J1682">
        <f t="shared" si="106"/>
        <v>-0.77920148969840486</v>
      </c>
      <c r="K1682">
        <f t="shared" si="107"/>
        <v>0.21833580701670366</v>
      </c>
      <c r="L1682" t="str">
        <f t="shared" si="108"/>
        <v>NO</v>
      </c>
      <c r="M1682" t="str">
        <f t="shared" si="109"/>
        <v>NO</v>
      </c>
    </row>
    <row r="1683" spans="1:13" x14ac:dyDescent="0.25">
      <c r="A1683">
        <v>1682</v>
      </c>
      <c r="B1683" t="s">
        <v>9</v>
      </c>
      <c r="C1683">
        <v>276964.47999999998</v>
      </c>
      <c r="D1683" t="s">
        <v>10</v>
      </c>
      <c r="E1683" t="s">
        <v>16</v>
      </c>
      <c r="F1683" t="s">
        <v>12</v>
      </c>
      <c r="G1683" t="s">
        <v>13</v>
      </c>
      <c r="H1683" t="s">
        <v>13</v>
      </c>
      <c r="I1683">
        <v>25</v>
      </c>
      <c r="J1683">
        <f t="shared" si="106"/>
        <v>-0.46925854208867895</v>
      </c>
      <c r="K1683">
        <f t="shared" si="107"/>
        <v>-1.1931707945260464</v>
      </c>
      <c r="L1683" t="str">
        <f t="shared" si="108"/>
        <v>NO</v>
      </c>
      <c r="M1683" t="str">
        <f t="shared" si="109"/>
        <v>NO</v>
      </c>
    </row>
    <row r="1684" spans="1:13" x14ac:dyDescent="0.25">
      <c r="A1684">
        <v>1683</v>
      </c>
      <c r="B1684" t="s">
        <v>9</v>
      </c>
      <c r="C1684">
        <v>103846.15</v>
      </c>
      <c r="D1684" t="s">
        <v>10</v>
      </c>
      <c r="E1684" t="s">
        <v>16</v>
      </c>
      <c r="F1684" t="s">
        <v>12</v>
      </c>
      <c r="G1684" t="s">
        <v>13</v>
      </c>
      <c r="H1684" t="s">
        <v>13</v>
      </c>
      <c r="I1684">
        <v>58</v>
      </c>
      <c r="J1684">
        <f t="shared" si="106"/>
        <v>-0.6827207046244248</v>
      </c>
      <c r="K1684">
        <f t="shared" si="107"/>
        <v>1.1358150980194912</v>
      </c>
      <c r="L1684" t="str">
        <f t="shared" si="108"/>
        <v>NO</v>
      </c>
      <c r="M1684" t="str">
        <f t="shared" si="109"/>
        <v>NO</v>
      </c>
    </row>
    <row r="1685" spans="1:13" x14ac:dyDescent="0.25">
      <c r="A1685">
        <v>1684</v>
      </c>
      <c r="B1685" t="s">
        <v>9</v>
      </c>
      <c r="C1685">
        <v>249691.35</v>
      </c>
      <c r="D1685" t="s">
        <v>10</v>
      </c>
      <c r="E1685" t="s">
        <v>16</v>
      </c>
      <c r="F1685" t="s">
        <v>12</v>
      </c>
      <c r="G1685" t="s">
        <v>13</v>
      </c>
      <c r="H1685" t="s">
        <v>13</v>
      </c>
      <c r="I1685">
        <v>24</v>
      </c>
      <c r="J1685">
        <f t="shared" si="106"/>
        <v>-0.50288745538121438</v>
      </c>
      <c r="K1685">
        <f t="shared" si="107"/>
        <v>-1.263746124603184</v>
      </c>
      <c r="L1685" t="str">
        <f t="shared" si="108"/>
        <v>NO</v>
      </c>
      <c r="M1685" t="str">
        <f t="shared" si="109"/>
        <v>NO</v>
      </c>
    </row>
    <row r="1686" spans="1:13" x14ac:dyDescent="0.25">
      <c r="A1686">
        <v>1685</v>
      </c>
      <c r="B1686" t="s">
        <v>9</v>
      </c>
      <c r="C1686">
        <v>306480.65999999997</v>
      </c>
      <c r="D1686" t="s">
        <v>10</v>
      </c>
      <c r="E1686" t="s">
        <v>11</v>
      </c>
      <c r="F1686" t="s">
        <v>12</v>
      </c>
      <c r="G1686" t="s">
        <v>13</v>
      </c>
      <c r="H1686" t="s">
        <v>13</v>
      </c>
      <c r="I1686">
        <v>25</v>
      </c>
      <c r="J1686">
        <f t="shared" si="106"/>
        <v>-0.43286385405885375</v>
      </c>
      <c r="K1686">
        <f t="shared" si="107"/>
        <v>-1.1931707945260464</v>
      </c>
      <c r="L1686" t="str">
        <f t="shared" si="108"/>
        <v>NO</v>
      </c>
      <c r="M1686" t="str">
        <f t="shared" si="109"/>
        <v>NO</v>
      </c>
    </row>
    <row r="1687" spans="1:13" x14ac:dyDescent="0.25">
      <c r="A1687">
        <v>1686</v>
      </c>
      <c r="B1687" t="s">
        <v>9</v>
      </c>
      <c r="C1687">
        <v>280000</v>
      </c>
      <c r="D1687" t="s">
        <v>10</v>
      </c>
      <c r="E1687" t="s">
        <v>16</v>
      </c>
      <c r="F1687" t="s">
        <v>12</v>
      </c>
      <c r="G1687" t="s">
        <v>13</v>
      </c>
      <c r="H1687" t="s">
        <v>13</v>
      </c>
      <c r="I1687">
        <v>85</v>
      </c>
      <c r="J1687">
        <f t="shared" si="106"/>
        <v>-0.46551561860033136</v>
      </c>
      <c r="K1687">
        <f t="shared" si="107"/>
        <v>3.0413490101022038</v>
      </c>
      <c r="L1687" t="str">
        <f t="shared" si="108"/>
        <v>NO</v>
      </c>
      <c r="M1687" t="str">
        <f t="shared" si="109"/>
        <v>SI</v>
      </c>
    </row>
    <row r="1688" spans="1:13" x14ac:dyDescent="0.25">
      <c r="A1688">
        <v>1687</v>
      </c>
      <c r="B1688" t="s">
        <v>9</v>
      </c>
      <c r="C1688">
        <v>165000</v>
      </c>
      <c r="D1688" t="s">
        <v>10</v>
      </c>
      <c r="E1688" t="s">
        <v>16</v>
      </c>
      <c r="F1688" t="s">
        <v>12</v>
      </c>
      <c r="G1688" t="s">
        <v>13</v>
      </c>
      <c r="H1688" t="s">
        <v>13</v>
      </c>
      <c r="I1688">
        <v>38</v>
      </c>
      <c r="J1688">
        <f t="shared" si="106"/>
        <v>-0.60731544240645741</v>
      </c>
      <c r="K1688">
        <f t="shared" si="107"/>
        <v>-0.27569150352325889</v>
      </c>
      <c r="L1688" t="str">
        <f t="shared" si="108"/>
        <v>NO</v>
      </c>
      <c r="M1688" t="str">
        <f t="shared" si="109"/>
        <v>NO</v>
      </c>
    </row>
    <row r="1689" spans="1:13" x14ac:dyDescent="0.25">
      <c r="A1689">
        <v>1688</v>
      </c>
      <c r="B1689" t="s">
        <v>15</v>
      </c>
      <c r="C1689">
        <v>296265.63</v>
      </c>
      <c r="D1689" t="s">
        <v>10</v>
      </c>
      <c r="E1689" t="s">
        <v>16</v>
      </c>
      <c r="F1689" t="s">
        <v>12</v>
      </c>
      <c r="G1689" t="s">
        <v>13</v>
      </c>
      <c r="H1689" t="s">
        <v>12</v>
      </c>
      <c r="I1689">
        <v>38</v>
      </c>
      <c r="J1689">
        <f t="shared" si="106"/>
        <v>-0.44545941452993454</v>
      </c>
      <c r="K1689">
        <f t="shared" si="107"/>
        <v>-0.27569150352325889</v>
      </c>
      <c r="L1689" t="str">
        <f t="shared" si="108"/>
        <v>NO</v>
      </c>
      <c r="M1689" t="str">
        <f t="shared" si="109"/>
        <v>NO</v>
      </c>
    </row>
    <row r="1690" spans="1:13" x14ac:dyDescent="0.25">
      <c r="A1690">
        <v>1689</v>
      </c>
      <c r="B1690" t="s">
        <v>15</v>
      </c>
      <c r="C1690">
        <v>1766548</v>
      </c>
      <c r="D1690" t="s">
        <v>10</v>
      </c>
      <c r="E1690" t="s">
        <v>16</v>
      </c>
      <c r="F1690" t="s">
        <v>12</v>
      </c>
      <c r="G1690" t="s">
        <v>13</v>
      </c>
      <c r="H1690" t="s">
        <v>13</v>
      </c>
      <c r="I1690">
        <v>32</v>
      </c>
      <c r="J1690">
        <f t="shared" si="106"/>
        <v>1.3674604203505294</v>
      </c>
      <c r="K1690">
        <f t="shared" si="107"/>
        <v>-0.69914348398608395</v>
      </c>
      <c r="L1690" t="str">
        <f t="shared" si="108"/>
        <v>NO</v>
      </c>
      <c r="M1690" t="str">
        <f t="shared" si="109"/>
        <v>NO</v>
      </c>
    </row>
    <row r="1691" spans="1:13" x14ac:dyDescent="0.25">
      <c r="A1691">
        <v>1690</v>
      </c>
      <c r="B1691" t="s">
        <v>9</v>
      </c>
      <c r="C1691">
        <v>297046</v>
      </c>
      <c r="D1691" t="s">
        <v>17</v>
      </c>
      <c r="E1691" t="s">
        <v>16</v>
      </c>
      <c r="F1691" t="s">
        <v>12</v>
      </c>
      <c r="G1691" t="s">
        <v>13</v>
      </c>
      <c r="H1691" t="s">
        <v>13</v>
      </c>
      <c r="I1691">
        <v>21</v>
      </c>
      <c r="J1691">
        <f t="shared" si="106"/>
        <v>-0.44449718558642509</v>
      </c>
      <c r="K1691">
        <f t="shared" si="107"/>
        <v>-1.4754721148345964</v>
      </c>
      <c r="L1691" t="str">
        <f t="shared" si="108"/>
        <v>NO</v>
      </c>
      <c r="M1691" t="str">
        <f t="shared" si="109"/>
        <v>NO</v>
      </c>
    </row>
    <row r="1692" spans="1:13" x14ac:dyDescent="0.25">
      <c r="A1692">
        <v>1691</v>
      </c>
      <c r="B1692" t="s">
        <v>9</v>
      </c>
      <c r="C1692">
        <v>278030</v>
      </c>
      <c r="D1692" t="s">
        <v>19</v>
      </c>
      <c r="E1692" t="s">
        <v>16</v>
      </c>
      <c r="F1692" t="s">
        <v>12</v>
      </c>
      <c r="G1692" t="s">
        <v>13</v>
      </c>
      <c r="H1692" t="s">
        <v>13</v>
      </c>
      <c r="I1692">
        <v>36</v>
      </c>
      <c r="J1692">
        <f t="shared" si="106"/>
        <v>-0.46794471123422759</v>
      </c>
      <c r="K1692">
        <f t="shared" si="107"/>
        <v>-0.41684216367753391</v>
      </c>
      <c r="L1692" t="str">
        <f t="shared" si="108"/>
        <v>NO</v>
      </c>
      <c r="M1692" t="str">
        <f t="shared" si="109"/>
        <v>NO</v>
      </c>
    </row>
    <row r="1693" spans="1:13" x14ac:dyDescent="0.25">
      <c r="A1693">
        <v>1692</v>
      </c>
      <c r="B1693" t="s">
        <v>9</v>
      </c>
      <c r="C1693">
        <v>838098</v>
      </c>
      <c r="D1693" t="s">
        <v>10</v>
      </c>
      <c r="E1693" t="s">
        <v>16</v>
      </c>
      <c r="F1693" t="s">
        <v>12</v>
      </c>
      <c r="G1693" t="s">
        <v>13</v>
      </c>
      <c r="H1693" t="s">
        <v>13</v>
      </c>
      <c r="I1693">
        <v>40</v>
      </c>
      <c r="J1693">
        <f t="shared" si="106"/>
        <v>0.22264262545663654</v>
      </c>
      <c r="K1693">
        <f t="shared" si="107"/>
        <v>-0.13454084336898386</v>
      </c>
      <c r="L1693" t="str">
        <f t="shared" si="108"/>
        <v>NO</v>
      </c>
      <c r="M1693" t="str">
        <f t="shared" si="109"/>
        <v>NO</v>
      </c>
    </row>
    <row r="1694" spans="1:13" x14ac:dyDescent="0.25">
      <c r="A1694">
        <v>1693</v>
      </c>
      <c r="B1694" t="s">
        <v>9</v>
      </c>
      <c r="C1694">
        <v>594092</v>
      </c>
      <c r="D1694" t="s">
        <v>18</v>
      </c>
      <c r="E1694" t="s">
        <v>16</v>
      </c>
      <c r="F1694" t="s">
        <v>12</v>
      </c>
      <c r="G1694" t="s">
        <v>13</v>
      </c>
      <c r="H1694" t="s">
        <v>13</v>
      </c>
      <c r="I1694">
        <v>68</v>
      </c>
      <c r="J1694">
        <f t="shared" si="106"/>
        <v>-7.8227007653255465E-2</v>
      </c>
      <c r="K1694">
        <f t="shared" si="107"/>
        <v>1.8415683987908662</v>
      </c>
      <c r="L1694" t="str">
        <f t="shared" si="108"/>
        <v>NO</v>
      </c>
      <c r="M1694" t="str">
        <f t="shared" si="109"/>
        <v>NO</v>
      </c>
    </row>
    <row r="1695" spans="1:13" x14ac:dyDescent="0.25">
      <c r="A1695">
        <v>1694</v>
      </c>
      <c r="B1695" t="s">
        <v>15</v>
      </c>
      <c r="C1695">
        <v>615805.6</v>
      </c>
      <c r="D1695" t="s">
        <v>10</v>
      </c>
      <c r="E1695" t="s">
        <v>16</v>
      </c>
      <c r="F1695" t="s">
        <v>12</v>
      </c>
      <c r="G1695" t="s">
        <v>13</v>
      </c>
      <c r="H1695" t="s">
        <v>13</v>
      </c>
      <c r="I1695">
        <v>29</v>
      </c>
      <c r="J1695">
        <f t="shared" si="106"/>
        <v>-5.1453228051545084E-2</v>
      </c>
      <c r="K1695">
        <f t="shared" si="107"/>
        <v>-0.91086947421749642</v>
      </c>
      <c r="L1695" t="str">
        <f t="shared" si="108"/>
        <v>NO</v>
      </c>
      <c r="M1695" t="str">
        <f t="shared" si="109"/>
        <v>NO</v>
      </c>
    </row>
    <row r="1696" spans="1:13" x14ac:dyDescent="0.25">
      <c r="A1696">
        <v>1695</v>
      </c>
      <c r="B1696" t="s">
        <v>9</v>
      </c>
      <c r="C1696">
        <v>625322.5</v>
      </c>
      <c r="D1696" t="s">
        <v>10</v>
      </c>
      <c r="E1696" t="s">
        <v>16</v>
      </c>
      <c r="F1696" t="s">
        <v>12</v>
      </c>
      <c r="G1696" t="s">
        <v>13</v>
      </c>
      <c r="H1696" t="s">
        <v>13</v>
      </c>
      <c r="I1696">
        <v>54</v>
      </c>
      <c r="J1696">
        <f t="shared" si="106"/>
        <v>-3.9718491154323139E-2</v>
      </c>
      <c r="K1696">
        <f t="shared" si="107"/>
        <v>0.85351377771094117</v>
      </c>
      <c r="L1696" t="str">
        <f t="shared" si="108"/>
        <v>NO</v>
      </c>
      <c r="M1696" t="str">
        <f t="shared" si="109"/>
        <v>NO</v>
      </c>
    </row>
    <row r="1697" spans="1:13" x14ac:dyDescent="0.25">
      <c r="A1697">
        <v>1696</v>
      </c>
      <c r="B1697" t="s">
        <v>9</v>
      </c>
      <c r="C1697">
        <v>364086</v>
      </c>
      <c r="D1697" t="s">
        <v>18</v>
      </c>
      <c r="E1697" t="s">
        <v>16</v>
      </c>
      <c r="F1697" t="s">
        <v>12</v>
      </c>
      <c r="G1697" t="s">
        <v>12</v>
      </c>
      <c r="H1697" t="s">
        <v>12</v>
      </c>
      <c r="I1697">
        <v>31</v>
      </c>
      <c r="J1697">
        <f t="shared" si="106"/>
        <v>-0.36183405351718434</v>
      </c>
      <c r="K1697">
        <f t="shared" si="107"/>
        <v>-0.7697188140632214</v>
      </c>
      <c r="L1697" t="str">
        <f t="shared" si="108"/>
        <v>NO</v>
      </c>
      <c r="M1697" t="str">
        <f t="shared" si="109"/>
        <v>NO</v>
      </c>
    </row>
    <row r="1698" spans="1:13" x14ac:dyDescent="0.25">
      <c r="A1698">
        <v>1697</v>
      </c>
      <c r="B1698" t="s">
        <v>9</v>
      </c>
      <c r="C1698">
        <v>976390</v>
      </c>
      <c r="D1698" t="s">
        <v>10</v>
      </c>
      <c r="E1698" t="s">
        <v>11</v>
      </c>
      <c r="F1698" t="s">
        <v>12</v>
      </c>
      <c r="G1698" t="s">
        <v>13</v>
      </c>
      <c r="H1698" t="s">
        <v>13</v>
      </c>
      <c r="I1698">
        <v>32</v>
      </c>
      <c r="J1698">
        <f t="shared" si="106"/>
        <v>0.3931624622722607</v>
      </c>
      <c r="K1698">
        <f t="shared" si="107"/>
        <v>-0.69914348398608395</v>
      </c>
      <c r="L1698" t="str">
        <f t="shared" si="108"/>
        <v>NO</v>
      </c>
      <c r="M1698" t="str">
        <f t="shared" si="109"/>
        <v>NO</v>
      </c>
    </row>
    <row r="1699" spans="1:13" x14ac:dyDescent="0.25">
      <c r="A1699">
        <v>1698</v>
      </c>
      <c r="B1699" t="s">
        <v>9</v>
      </c>
      <c r="C1699">
        <v>297046</v>
      </c>
      <c r="D1699" t="s">
        <v>17</v>
      </c>
      <c r="E1699" t="s">
        <v>16</v>
      </c>
      <c r="F1699" t="s">
        <v>12</v>
      </c>
      <c r="G1699" t="s">
        <v>13</v>
      </c>
      <c r="H1699" t="s">
        <v>13</v>
      </c>
      <c r="I1699">
        <v>42</v>
      </c>
      <c r="J1699">
        <f t="shared" si="106"/>
        <v>-0.44449718558642509</v>
      </c>
      <c r="K1699">
        <f t="shared" si="107"/>
        <v>6.6098167852911317E-3</v>
      </c>
      <c r="L1699" t="str">
        <f t="shared" si="108"/>
        <v>NO</v>
      </c>
      <c r="M1699" t="str">
        <f t="shared" si="109"/>
        <v>NO</v>
      </c>
    </row>
    <row r="1700" spans="1:13" x14ac:dyDescent="0.25">
      <c r="A1700">
        <v>1699</v>
      </c>
      <c r="B1700" t="s">
        <v>15</v>
      </c>
      <c r="C1700">
        <v>3108698.61</v>
      </c>
      <c r="D1700" t="s">
        <v>10</v>
      </c>
      <c r="E1700" t="s">
        <v>16</v>
      </c>
      <c r="F1700" t="s">
        <v>12</v>
      </c>
      <c r="G1700" t="s">
        <v>13</v>
      </c>
      <c r="H1700" t="s">
        <v>13</v>
      </c>
      <c r="I1700">
        <v>37</v>
      </c>
      <c r="J1700">
        <f t="shared" si="106"/>
        <v>3.022388420518221</v>
      </c>
      <c r="K1700">
        <f t="shared" si="107"/>
        <v>-0.3462668336003964</v>
      </c>
      <c r="L1700" t="str">
        <f t="shared" si="108"/>
        <v>SI</v>
      </c>
      <c r="M1700" t="str">
        <f t="shared" si="109"/>
        <v>NO</v>
      </c>
    </row>
    <row r="1701" spans="1:13" x14ac:dyDescent="0.25">
      <c r="A1701">
        <v>1700</v>
      </c>
      <c r="B1701" t="s">
        <v>9</v>
      </c>
      <c r="C1701">
        <v>309927.25</v>
      </c>
      <c r="D1701" t="s">
        <v>10</v>
      </c>
      <c r="E1701" t="s">
        <v>16</v>
      </c>
      <c r="F1701" t="s">
        <v>12</v>
      </c>
      <c r="G1701" t="s">
        <v>13</v>
      </c>
      <c r="H1701" t="s">
        <v>13</v>
      </c>
      <c r="I1701">
        <v>18</v>
      </c>
      <c r="J1701">
        <f t="shared" si="106"/>
        <v>-0.4286140640177063</v>
      </c>
      <c r="K1701">
        <f t="shared" si="107"/>
        <v>-1.687198105066009</v>
      </c>
      <c r="L1701" t="str">
        <f t="shared" si="108"/>
        <v>NO</v>
      </c>
      <c r="M1701" t="str">
        <f t="shared" si="109"/>
        <v>NO</v>
      </c>
    </row>
    <row r="1702" spans="1:13" x14ac:dyDescent="0.25">
      <c r="A1702">
        <v>1701</v>
      </c>
      <c r="B1702" t="s">
        <v>15</v>
      </c>
      <c r="C1702">
        <v>370905</v>
      </c>
      <c r="D1702" t="s">
        <v>10</v>
      </c>
      <c r="E1702" t="s">
        <v>11</v>
      </c>
      <c r="F1702" t="s">
        <v>12</v>
      </c>
      <c r="G1702" t="s">
        <v>13</v>
      </c>
      <c r="H1702" t="s">
        <v>13</v>
      </c>
      <c r="I1702">
        <v>27</v>
      </c>
      <c r="J1702">
        <f t="shared" si="106"/>
        <v>-0.35342594048645409</v>
      </c>
      <c r="K1702">
        <f t="shared" si="107"/>
        <v>-1.0520201343717714</v>
      </c>
      <c r="L1702" t="str">
        <f t="shared" si="108"/>
        <v>NO</v>
      </c>
      <c r="M1702" t="str">
        <f t="shared" si="109"/>
        <v>NO</v>
      </c>
    </row>
    <row r="1703" spans="1:13" x14ac:dyDescent="0.25">
      <c r="A1703">
        <v>1702</v>
      </c>
      <c r="B1703" t="s">
        <v>9</v>
      </c>
      <c r="C1703">
        <v>352000</v>
      </c>
      <c r="D1703" t="s">
        <v>10</v>
      </c>
      <c r="E1703" t="s">
        <v>16</v>
      </c>
      <c r="F1703" t="s">
        <v>12</v>
      </c>
      <c r="G1703" t="s">
        <v>13</v>
      </c>
      <c r="H1703" t="s">
        <v>13</v>
      </c>
      <c r="I1703">
        <v>28</v>
      </c>
      <c r="J1703">
        <f t="shared" si="106"/>
        <v>-0.3767365984782351</v>
      </c>
      <c r="K1703">
        <f t="shared" si="107"/>
        <v>-0.98144480429463388</v>
      </c>
      <c r="L1703" t="str">
        <f t="shared" si="108"/>
        <v>NO</v>
      </c>
      <c r="M1703" t="str">
        <f t="shared" si="109"/>
        <v>NO</v>
      </c>
    </row>
    <row r="1704" spans="1:13" x14ac:dyDescent="0.25">
      <c r="A1704">
        <v>1703</v>
      </c>
      <c r="B1704" t="s">
        <v>9</v>
      </c>
      <c r="C1704">
        <v>390899.95</v>
      </c>
      <c r="D1704" t="s">
        <v>10</v>
      </c>
      <c r="E1704" t="s">
        <v>16</v>
      </c>
      <c r="F1704" t="s">
        <v>12</v>
      </c>
      <c r="G1704" t="s">
        <v>13</v>
      </c>
      <c r="H1704" t="s">
        <v>13</v>
      </c>
      <c r="I1704">
        <v>61</v>
      </c>
      <c r="J1704">
        <f t="shared" si="106"/>
        <v>-0.32877132842547757</v>
      </c>
      <c r="K1704">
        <f t="shared" si="107"/>
        <v>1.3475410882509038</v>
      </c>
      <c r="L1704" t="str">
        <f t="shared" si="108"/>
        <v>NO</v>
      </c>
      <c r="M1704" t="str">
        <f t="shared" si="109"/>
        <v>NO</v>
      </c>
    </row>
    <row r="1705" spans="1:13" x14ac:dyDescent="0.25">
      <c r="A1705">
        <v>1704</v>
      </c>
      <c r="B1705" t="s">
        <v>15</v>
      </c>
      <c r="C1705">
        <v>460692.92</v>
      </c>
      <c r="D1705" t="s">
        <v>10</v>
      </c>
      <c r="E1705" t="s">
        <v>16</v>
      </c>
      <c r="F1705" t="s">
        <v>12</v>
      </c>
      <c r="G1705" t="s">
        <v>13</v>
      </c>
      <c r="H1705" t="s">
        <v>13</v>
      </c>
      <c r="I1705">
        <v>22</v>
      </c>
      <c r="J1705">
        <f t="shared" si="106"/>
        <v>-0.24271366886977122</v>
      </c>
      <c r="K1705">
        <f t="shared" si="107"/>
        <v>-1.4048967847574589</v>
      </c>
      <c r="L1705" t="str">
        <f t="shared" si="108"/>
        <v>NO</v>
      </c>
      <c r="M1705" t="str">
        <f t="shared" si="109"/>
        <v>NO</v>
      </c>
    </row>
    <row r="1706" spans="1:13" x14ac:dyDescent="0.25">
      <c r="A1706">
        <v>1705</v>
      </c>
      <c r="B1706" t="s">
        <v>15</v>
      </c>
      <c r="C1706">
        <v>484267.8</v>
      </c>
      <c r="D1706" t="s">
        <v>14</v>
      </c>
      <c r="E1706" t="s">
        <v>11</v>
      </c>
      <c r="F1706" t="s">
        <v>12</v>
      </c>
      <c r="G1706" t="s">
        <v>13</v>
      </c>
      <c r="H1706" t="s">
        <v>13</v>
      </c>
      <c r="I1706">
        <v>84</v>
      </c>
      <c r="J1706">
        <f t="shared" si="106"/>
        <v>-0.21364485295454891</v>
      </c>
      <c r="K1706">
        <f t="shared" si="107"/>
        <v>2.9707736800250664</v>
      </c>
      <c r="L1706" t="str">
        <f t="shared" si="108"/>
        <v>NO</v>
      </c>
      <c r="M1706" t="str">
        <f t="shared" si="109"/>
        <v>SI</v>
      </c>
    </row>
    <row r="1707" spans="1:13" x14ac:dyDescent="0.25">
      <c r="A1707">
        <v>1706</v>
      </c>
      <c r="B1707" t="s">
        <v>9</v>
      </c>
      <c r="C1707">
        <v>724116.7</v>
      </c>
      <c r="D1707" t="s">
        <v>10</v>
      </c>
      <c r="E1707" t="s">
        <v>11</v>
      </c>
      <c r="F1707" t="s">
        <v>12</v>
      </c>
      <c r="G1707" t="s">
        <v>13</v>
      </c>
      <c r="H1707" t="s">
        <v>13</v>
      </c>
      <c r="I1707">
        <v>56</v>
      </c>
      <c r="J1707">
        <f t="shared" si="106"/>
        <v>8.209890148104354E-2</v>
      </c>
      <c r="K1707">
        <f t="shared" si="107"/>
        <v>0.99466443786521619</v>
      </c>
      <c r="L1707" t="str">
        <f t="shared" si="108"/>
        <v>NO</v>
      </c>
      <c r="M1707" t="str">
        <f t="shared" si="109"/>
        <v>NO</v>
      </c>
    </row>
    <row r="1708" spans="1:13" x14ac:dyDescent="0.25">
      <c r="A1708">
        <v>1707</v>
      </c>
      <c r="B1708" t="s">
        <v>9</v>
      </c>
      <c r="C1708">
        <v>620713</v>
      </c>
      <c r="D1708" t="s">
        <v>18</v>
      </c>
      <c r="E1708" t="s">
        <v>16</v>
      </c>
      <c r="F1708" t="s">
        <v>12</v>
      </c>
      <c r="G1708" t="s">
        <v>13</v>
      </c>
      <c r="H1708" t="s">
        <v>12</v>
      </c>
      <c r="I1708">
        <v>43</v>
      </c>
      <c r="J1708">
        <f t="shared" si="106"/>
        <v>-4.5402198005056509E-2</v>
      </c>
      <c r="K1708">
        <f t="shared" si="107"/>
        <v>7.7185146862428639E-2</v>
      </c>
      <c r="L1708" t="str">
        <f t="shared" si="108"/>
        <v>NO</v>
      </c>
      <c r="M1708" t="str">
        <f t="shared" si="109"/>
        <v>NO</v>
      </c>
    </row>
    <row r="1709" spans="1:13" x14ac:dyDescent="0.25">
      <c r="A1709">
        <v>1708</v>
      </c>
      <c r="B1709" t="s">
        <v>9</v>
      </c>
      <c r="C1709">
        <v>297044</v>
      </c>
      <c r="D1709" t="s">
        <v>10</v>
      </c>
      <c r="E1709" t="s">
        <v>16</v>
      </c>
      <c r="F1709" t="s">
        <v>12</v>
      </c>
      <c r="G1709" t="s">
        <v>13</v>
      </c>
      <c r="H1709" t="s">
        <v>13</v>
      </c>
      <c r="I1709">
        <v>28</v>
      </c>
      <c r="J1709">
        <f t="shared" si="106"/>
        <v>-0.44449965167031735</v>
      </c>
      <c r="K1709">
        <f t="shared" si="107"/>
        <v>-0.98144480429463388</v>
      </c>
      <c r="L1709" t="str">
        <f t="shared" si="108"/>
        <v>NO</v>
      </c>
      <c r="M1709" t="str">
        <f t="shared" si="109"/>
        <v>NO</v>
      </c>
    </row>
    <row r="1710" spans="1:13" x14ac:dyDescent="0.25">
      <c r="A1710">
        <v>1709</v>
      </c>
      <c r="B1710" t="s">
        <v>9</v>
      </c>
      <c r="C1710">
        <v>170439.67999999999</v>
      </c>
      <c r="D1710" t="s">
        <v>10</v>
      </c>
      <c r="E1710" t="s">
        <v>16</v>
      </c>
      <c r="F1710" t="s">
        <v>12</v>
      </c>
      <c r="G1710" t="s">
        <v>13</v>
      </c>
      <c r="H1710" t="s">
        <v>12</v>
      </c>
      <c r="I1710">
        <v>24</v>
      </c>
      <c r="J1710">
        <f t="shared" si="106"/>
        <v>-0.6006080887928773</v>
      </c>
      <c r="K1710">
        <f t="shared" si="107"/>
        <v>-1.263746124603184</v>
      </c>
      <c r="L1710" t="str">
        <f t="shared" si="108"/>
        <v>NO</v>
      </c>
      <c r="M1710" t="str">
        <f t="shared" si="109"/>
        <v>NO</v>
      </c>
    </row>
    <row r="1711" spans="1:13" x14ac:dyDescent="0.25">
      <c r="A1711">
        <v>1710</v>
      </c>
      <c r="B1711" t="s">
        <v>9</v>
      </c>
      <c r="C1711">
        <v>94935</v>
      </c>
      <c r="D1711" t="s">
        <v>10</v>
      </c>
      <c r="E1711" t="s">
        <v>16</v>
      </c>
      <c r="F1711" t="s">
        <v>12</v>
      </c>
      <c r="G1711" t="s">
        <v>13</v>
      </c>
      <c r="H1711" t="s">
        <v>13</v>
      </c>
      <c r="I1711">
        <v>24</v>
      </c>
      <c r="J1711">
        <f t="shared" si="106"/>
        <v>-0.69370852636277236</v>
      </c>
      <c r="K1711">
        <f t="shared" si="107"/>
        <v>-1.263746124603184</v>
      </c>
      <c r="L1711" t="str">
        <f t="shared" si="108"/>
        <v>NO</v>
      </c>
      <c r="M1711" t="str">
        <f t="shared" si="109"/>
        <v>NO</v>
      </c>
    </row>
    <row r="1712" spans="1:13" x14ac:dyDescent="0.25">
      <c r="A1712">
        <v>1711</v>
      </c>
      <c r="B1712" t="s">
        <v>15</v>
      </c>
      <c r="C1712">
        <v>374966.22</v>
      </c>
      <c r="D1712" t="s">
        <v>14</v>
      </c>
      <c r="E1712" t="s">
        <v>11</v>
      </c>
      <c r="F1712" t="s">
        <v>12</v>
      </c>
      <c r="G1712" t="s">
        <v>13</v>
      </c>
      <c r="H1712" t="s">
        <v>13</v>
      </c>
      <c r="I1712">
        <v>85</v>
      </c>
      <c r="J1712">
        <f t="shared" si="106"/>
        <v>-0.34841828587395057</v>
      </c>
      <c r="K1712">
        <f t="shared" si="107"/>
        <v>3.0413490101022038</v>
      </c>
      <c r="L1712" t="str">
        <f t="shared" si="108"/>
        <v>NO</v>
      </c>
      <c r="M1712" t="str">
        <f t="shared" si="109"/>
        <v>SI</v>
      </c>
    </row>
    <row r="1713" spans="1:13" x14ac:dyDescent="0.25">
      <c r="A1713">
        <v>1712</v>
      </c>
      <c r="B1713" t="s">
        <v>15</v>
      </c>
      <c r="C1713">
        <v>787800</v>
      </c>
      <c r="D1713" t="s">
        <v>10</v>
      </c>
      <c r="E1713" t="s">
        <v>16</v>
      </c>
      <c r="F1713" t="s">
        <v>12</v>
      </c>
      <c r="G1713" t="s">
        <v>13</v>
      </c>
      <c r="H1713" t="s">
        <v>12</v>
      </c>
      <c r="I1713">
        <v>29</v>
      </c>
      <c r="J1713">
        <f t="shared" si="106"/>
        <v>0.16062308164967545</v>
      </c>
      <c r="K1713">
        <f t="shared" si="107"/>
        <v>-0.91086947421749642</v>
      </c>
      <c r="L1713" t="str">
        <f t="shared" si="108"/>
        <v>NO</v>
      </c>
      <c r="M1713" t="str">
        <f t="shared" si="109"/>
        <v>NO</v>
      </c>
    </row>
    <row r="1714" spans="1:13" x14ac:dyDescent="0.25">
      <c r="A1714">
        <v>1713</v>
      </c>
      <c r="B1714" t="s">
        <v>15</v>
      </c>
      <c r="C1714">
        <v>1292205.2</v>
      </c>
      <c r="D1714" t="s">
        <v>10</v>
      </c>
      <c r="E1714" t="s">
        <v>11</v>
      </c>
      <c r="F1714" t="s">
        <v>12</v>
      </c>
      <c r="G1714" t="s">
        <v>13</v>
      </c>
      <c r="H1714" t="s">
        <v>13</v>
      </c>
      <c r="I1714">
        <v>50</v>
      </c>
      <c r="J1714">
        <f t="shared" si="106"/>
        <v>0.78257585110092542</v>
      </c>
      <c r="K1714">
        <f t="shared" si="107"/>
        <v>0.57121245740239113</v>
      </c>
      <c r="L1714" t="str">
        <f t="shared" si="108"/>
        <v>NO</v>
      </c>
      <c r="M1714" t="str">
        <f t="shared" si="109"/>
        <v>NO</v>
      </c>
    </row>
    <row r="1715" spans="1:13" x14ac:dyDescent="0.25">
      <c r="A1715">
        <v>1714</v>
      </c>
      <c r="B1715" t="s">
        <v>15</v>
      </c>
      <c r="C1715">
        <v>278030.99</v>
      </c>
      <c r="D1715" t="s">
        <v>19</v>
      </c>
      <c r="E1715" t="s">
        <v>16</v>
      </c>
      <c r="F1715" t="s">
        <v>12</v>
      </c>
      <c r="G1715" t="s">
        <v>13</v>
      </c>
      <c r="H1715" t="s">
        <v>13</v>
      </c>
      <c r="I1715">
        <v>44</v>
      </c>
      <c r="J1715">
        <f t="shared" si="106"/>
        <v>-0.46794349052270096</v>
      </c>
      <c r="K1715">
        <f t="shared" si="107"/>
        <v>0.14776047693956615</v>
      </c>
      <c r="L1715" t="str">
        <f t="shared" si="108"/>
        <v>NO</v>
      </c>
      <c r="M1715" t="str">
        <f t="shared" si="109"/>
        <v>NO</v>
      </c>
    </row>
    <row r="1716" spans="1:13" x14ac:dyDescent="0.25">
      <c r="A1716">
        <v>1715</v>
      </c>
      <c r="B1716" t="s">
        <v>9</v>
      </c>
      <c r="C1716">
        <v>513333</v>
      </c>
      <c r="D1716" t="s">
        <v>10</v>
      </c>
      <c r="E1716" t="s">
        <v>16</v>
      </c>
      <c r="F1716" t="s">
        <v>12</v>
      </c>
      <c r="G1716" t="s">
        <v>13</v>
      </c>
      <c r="H1716" t="s">
        <v>13</v>
      </c>
      <c r="I1716">
        <v>55</v>
      </c>
      <c r="J1716">
        <f t="shared" si="106"/>
        <v>-0.17780624218159399</v>
      </c>
      <c r="K1716">
        <f t="shared" si="107"/>
        <v>0.92408910778807873</v>
      </c>
      <c r="L1716" t="str">
        <f t="shared" si="108"/>
        <v>NO</v>
      </c>
      <c r="M1716" t="str">
        <f t="shared" si="109"/>
        <v>NO</v>
      </c>
    </row>
    <row r="1717" spans="1:13" x14ac:dyDescent="0.25">
      <c r="A1717">
        <v>1716</v>
      </c>
      <c r="B1717" t="s">
        <v>9</v>
      </c>
      <c r="C1717">
        <v>703205</v>
      </c>
      <c r="D1717" t="s">
        <v>14</v>
      </c>
      <c r="E1717" t="s">
        <v>11</v>
      </c>
      <c r="F1717" t="s">
        <v>12</v>
      </c>
      <c r="G1717" t="s">
        <v>13</v>
      </c>
      <c r="H1717" t="s">
        <v>13</v>
      </c>
      <c r="I1717">
        <v>81</v>
      </c>
      <c r="J1717">
        <f t="shared" si="106"/>
        <v>5.6313898215943022E-2</v>
      </c>
      <c r="K1717">
        <f t="shared" si="107"/>
        <v>2.759047689793654</v>
      </c>
      <c r="L1717" t="str">
        <f t="shared" si="108"/>
        <v>NO</v>
      </c>
      <c r="M1717" t="str">
        <f t="shared" si="109"/>
        <v>SI</v>
      </c>
    </row>
    <row r="1718" spans="1:13" x14ac:dyDescent="0.25">
      <c r="A1718">
        <v>1717</v>
      </c>
      <c r="B1718" t="s">
        <v>9</v>
      </c>
      <c r="C1718">
        <v>300018</v>
      </c>
      <c r="D1718" t="s">
        <v>18</v>
      </c>
      <c r="E1718" t="s">
        <v>16</v>
      </c>
      <c r="F1718" t="s">
        <v>12</v>
      </c>
      <c r="G1718" t="s">
        <v>13</v>
      </c>
      <c r="H1718" t="s">
        <v>13</v>
      </c>
      <c r="I1718">
        <v>32</v>
      </c>
      <c r="J1718">
        <f t="shared" si="106"/>
        <v>-0.44083258492249633</v>
      </c>
      <c r="K1718">
        <f t="shared" si="107"/>
        <v>-0.69914348398608395</v>
      </c>
      <c r="L1718" t="str">
        <f t="shared" si="108"/>
        <v>NO</v>
      </c>
      <c r="M1718" t="str">
        <f t="shared" si="109"/>
        <v>NO</v>
      </c>
    </row>
    <row r="1719" spans="1:13" x14ac:dyDescent="0.25">
      <c r="A1719">
        <v>1718</v>
      </c>
      <c r="B1719" t="s">
        <v>9</v>
      </c>
      <c r="C1719">
        <v>611625</v>
      </c>
      <c r="D1719" t="s">
        <v>10</v>
      </c>
      <c r="E1719" t="s">
        <v>16</v>
      </c>
      <c r="F1719" t="s">
        <v>12</v>
      </c>
      <c r="G1719" t="s">
        <v>13</v>
      </c>
      <c r="H1719" t="s">
        <v>13</v>
      </c>
      <c r="I1719">
        <v>41</v>
      </c>
      <c r="J1719">
        <f t="shared" si="106"/>
        <v>-5.6608083211578883E-2</v>
      </c>
      <c r="K1719">
        <f t="shared" si="107"/>
        <v>-6.3965513291846368E-2</v>
      </c>
      <c r="L1719" t="str">
        <f t="shared" si="108"/>
        <v>NO</v>
      </c>
      <c r="M1719" t="str">
        <f t="shared" si="109"/>
        <v>NO</v>
      </c>
    </row>
    <row r="1720" spans="1:13" x14ac:dyDescent="0.25">
      <c r="A1720">
        <v>1719</v>
      </c>
      <c r="B1720" t="s">
        <v>15</v>
      </c>
      <c r="C1720">
        <v>8457783.5700000003</v>
      </c>
      <c r="D1720" t="s">
        <v>10</v>
      </c>
      <c r="E1720" t="s">
        <v>16</v>
      </c>
      <c r="F1720" t="s">
        <v>12</v>
      </c>
      <c r="G1720" t="s">
        <v>12</v>
      </c>
      <c r="H1720" t="s">
        <v>13</v>
      </c>
      <c r="I1720">
        <v>55</v>
      </c>
      <c r="J1720">
        <f t="shared" si="106"/>
        <v>9.6180345496660351</v>
      </c>
      <c r="K1720">
        <f t="shared" si="107"/>
        <v>0.92408910778807873</v>
      </c>
      <c r="L1720" t="str">
        <f t="shared" si="108"/>
        <v>SI</v>
      </c>
      <c r="M1720" t="str">
        <f t="shared" si="109"/>
        <v>NO</v>
      </c>
    </row>
    <row r="1721" spans="1:13" x14ac:dyDescent="0.25">
      <c r="A1721">
        <v>1720</v>
      </c>
      <c r="B1721" t="s">
        <v>9</v>
      </c>
      <c r="C1721">
        <v>412400.56</v>
      </c>
      <c r="D1721" t="s">
        <v>10</v>
      </c>
      <c r="E1721" t="s">
        <v>16</v>
      </c>
      <c r="F1721" t="s">
        <v>12</v>
      </c>
      <c r="G1721" t="s">
        <v>13</v>
      </c>
      <c r="H1721" t="s">
        <v>13</v>
      </c>
      <c r="I1721">
        <v>23</v>
      </c>
      <c r="J1721">
        <f t="shared" si="106"/>
        <v>-0.30226017442787562</v>
      </c>
      <c r="K1721">
        <f t="shared" si="107"/>
        <v>-1.3343214546803215</v>
      </c>
      <c r="L1721" t="str">
        <f t="shared" si="108"/>
        <v>NO</v>
      </c>
      <c r="M1721" t="str">
        <f t="shared" si="109"/>
        <v>NO</v>
      </c>
    </row>
    <row r="1722" spans="1:13" x14ac:dyDescent="0.25">
      <c r="A1722">
        <v>1721</v>
      </c>
      <c r="B1722" t="s">
        <v>9</v>
      </c>
      <c r="C1722">
        <v>341319</v>
      </c>
      <c r="D1722" t="s">
        <v>10</v>
      </c>
      <c r="E1722" t="s">
        <v>16</v>
      </c>
      <c r="F1722" t="s">
        <v>12</v>
      </c>
      <c r="G1722" t="s">
        <v>13</v>
      </c>
      <c r="H1722" t="s">
        <v>13</v>
      </c>
      <c r="I1722">
        <v>39</v>
      </c>
      <c r="J1722">
        <f t="shared" si="106"/>
        <v>-0.38990671950495887</v>
      </c>
      <c r="K1722">
        <f t="shared" si="107"/>
        <v>-0.20511617344612137</v>
      </c>
      <c r="L1722" t="str">
        <f t="shared" si="108"/>
        <v>NO</v>
      </c>
      <c r="M1722" t="str">
        <f t="shared" si="109"/>
        <v>NO</v>
      </c>
    </row>
    <row r="1723" spans="1:13" x14ac:dyDescent="0.25">
      <c r="A1723">
        <v>1722</v>
      </c>
      <c r="B1723" t="s">
        <v>15</v>
      </c>
      <c r="C1723">
        <v>1268597</v>
      </c>
      <c r="D1723" t="s">
        <v>14</v>
      </c>
      <c r="E1723" t="s">
        <v>11</v>
      </c>
      <c r="F1723" t="s">
        <v>12</v>
      </c>
      <c r="G1723" t="s">
        <v>13</v>
      </c>
      <c r="H1723" t="s">
        <v>13</v>
      </c>
      <c r="I1723">
        <v>58</v>
      </c>
      <c r="J1723">
        <f t="shared" si="106"/>
        <v>0.75346595022805773</v>
      </c>
      <c r="K1723">
        <f t="shared" si="107"/>
        <v>1.1358150980194912</v>
      </c>
      <c r="L1723" t="str">
        <f t="shared" si="108"/>
        <v>NO</v>
      </c>
      <c r="M1723" t="str">
        <f t="shared" si="109"/>
        <v>NO</v>
      </c>
    </row>
    <row r="1724" spans="1:13" x14ac:dyDescent="0.25">
      <c r="A1724">
        <v>1723</v>
      </c>
      <c r="B1724" t="s">
        <v>9</v>
      </c>
      <c r="C1724">
        <v>796400.95</v>
      </c>
      <c r="D1724" t="s">
        <v>10</v>
      </c>
      <c r="E1724" t="s">
        <v>11</v>
      </c>
      <c r="F1724" t="s">
        <v>12</v>
      </c>
      <c r="G1724" t="s">
        <v>13</v>
      </c>
      <c r="H1724" t="s">
        <v>13</v>
      </c>
      <c r="I1724">
        <v>36</v>
      </c>
      <c r="J1724">
        <f t="shared" si="106"/>
        <v>0.17122841377633016</v>
      </c>
      <c r="K1724">
        <f t="shared" si="107"/>
        <v>-0.41684216367753391</v>
      </c>
      <c r="L1724" t="str">
        <f t="shared" si="108"/>
        <v>NO</v>
      </c>
      <c r="M1724" t="str">
        <f t="shared" si="109"/>
        <v>NO</v>
      </c>
    </row>
    <row r="1725" spans="1:13" x14ac:dyDescent="0.25">
      <c r="A1725">
        <v>1724</v>
      </c>
      <c r="B1725" t="s">
        <v>15</v>
      </c>
      <c r="C1725">
        <v>736729</v>
      </c>
      <c r="D1725" t="s">
        <v>14</v>
      </c>
      <c r="E1725" t="s">
        <v>11</v>
      </c>
      <c r="F1725" t="s">
        <v>12</v>
      </c>
      <c r="G1725" t="s">
        <v>13</v>
      </c>
      <c r="H1725" t="s">
        <v>13</v>
      </c>
      <c r="I1725">
        <v>61</v>
      </c>
      <c r="J1725">
        <f t="shared" si="106"/>
        <v>9.7650396418347968E-2</v>
      </c>
      <c r="K1725">
        <f t="shared" si="107"/>
        <v>1.3475410882509038</v>
      </c>
      <c r="L1725" t="str">
        <f t="shared" si="108"/>
        <v>NO</v>
      </c>
      <c r="M1725" t="str">
        <f t="shared" si="109"/>
        <v>NO</v>
      </c>
    </row>
    <row r="1726" spans="1:13" x14ac:dyDescent="0.25">
      <c r="A1726">
        <v>1725</v>
      </c>
      <c r="B1726" t="s">
        <v>9</v>
      </c>
      <c r="C1726">
        <v>393988.8</v>
      </c>
      <c r="D1726" t="s">
        <v>10</v>
      </c>
      <c r="E1726" t="s">
        <v>11</v>
      </c>
      <c r="F1726" t="s">
        <v>12</v>
      </c>
      <c r="G1726" t="s">
        <v>13</v>
      </c>
      <c r="H1726" t="s">
        <v>13</v>
      </c>
      <c r="I1726">
        <v>58</v>
      </c>
      <c r="J1726">
        <f t="shared" si="106"/>
        <v>-0.32496264681014236</v>
      </c>
      <c r="K1726">
        <f t="shared" si="107"/>
        <v>1.1358150980194912</v>
      </c>
      <c r="L1726" t="str">
        <f t="shared" si="108"/>
        <v>NO</v>
      </c>
      <c r="M1726" t="str">
        <f t="shared" si="109"/>
        <v>NO</v>
      </c>
    </row>
    <row r="1727" spans="1:13" x14ac:dyDescent="0.25">
      <c r="A1727">
        <v>1726</v>
      </c>
      <c r="B1727" t="s">
        <v>9</v>
      </c>
      <c r="C1727">
        <v>730846.3</v>
      </c>
      <c r="D1727" t="s">
        <v>14</v>
      </c>
      <c r="E1727" t="s">
        <v>11</v>
      </c>
      <c r="F1727" t="s">
        <v>12</v>
      </c>
      <c r="G1727" t="s">
        <v>13</v>
      </c>
      <c r="H1727" t="s">
        <v>13</v>
      </c>
      <c r="I1727">
        <v>73</v>
      </c>
      <c r="J1727">
        <f t="shared" si="106"/>
        <v>9.0396780561788917E-2</v>
      </c>
      <c r="K1727">
        <f t="shared" si="107"/>
        <v>2.1944450491765539</v>
      </c>
      <c r="L1727" t="str">
        <f t="shared" si="108"/>
        <v>NO</v>
      </c>
      <c r="M1727" t="str">
        <f t="shared" si="109"/>
        <v>SI</v>
      </c>
    </row>
    <row r="1728" spans="1:13" x14ac:dyDescent="0.25">
      <c r="A1728">
        <v>1727</v>
      </c>
      <c r="B1728" t="s">
        <v>9</v>
      </c>
      <c r="C1728">
        <v>3410000</v>
      </c>
      <c r="D1728" t="s">
        <v>10</v>
      </c>
      <c r="E1728" t="s">
        <v>16</v>
      </c>
      <c r="F1728" t="s">
        <v>12</v>
      </c>
      <c r="G1728" t="s">
        <v>13</v>
      </c>
      <c r="H1728" t="s">
        <v>13</v>
      </c>
      <c r="I1728">
        <v>49</v>
      </c>
      <c r="J1728">
        <f t="shared" si="106"/>
        <v>3.3939056728185766</v>
      </c>
      <c r="K1728">
        <f t="shared" si="107"/>
        <v>0.50063712732525367</v>
      </c>
      <c r="L1728" t="str">
        <f t="shared" si="108"/>
        <v>SI</v>
      </c>
      <c r="M1728" t="str">
        <f t="shared" si="109"/>
        <v>NO</v>
      </c>
    </row>
    <row r="1729" spans="1:13" x14ac:dyDescent="0.25">
      <c r="A1729">
        <v>1728</v>
      </c>
      <c r="B1729" t="s">
        <v>9</v>
      </c>
      <c r="C1729">
        <v>460741.72</v>
      </c>
      <c r="D1729" t="s">
        <v>10</v>
      </c>
      <c r="E1729" t="s">
        <v>16</v>
      </c>
      <c r="F1729" t="s">
        <v>12</v>
      </c>
      <c r="G1729" t="s">
        <v>12</v>
      </c>
      <c r="H1729" t="s">
        <v>13</v>
      </c>
      <c r="I1729">
        <v>31</v>
      </c>
      <c r="J1729">
        <f t="shared" si="106"/>
        <v>-0.24265349642279957</v>
      </c>
      <c r="K1729">
        <f t="shared" si="107"/>
        <v>-0.7697188140632214</v>
      </c>
      <c r="L1729" t="str">
        <f t="shared" si="108"/>
        <v>NO</v>
      </c>
      <c r="M1729" t="str">
        <f t="shared" si="109"/>
        <v>NO</v>
      </c>
    </row>
    <row r="1730" spans="1:13" x14ac:dyDescent="0.25">
      <c r="A1730">
        <v>1729</v>
      </c>
      <c r="B1730" t="s">
        <v>15</v>
      </c>
      <c r="C1730">
        <v>297046</v>
      </c>
      <c r="D1730" t="s">
        <v>17</v>
      </c>
      <c r="E1730" t="s">
        <v>16</v>
      </c>
      <c r="F1730" t="s">
        <v>12</v>
      </c>
      <c r="G1730" t="s">
        <v>13</v>
      </c>
      <c r="H1730" t="s">
        <v>13</v>
      </c>
      <c r="I1730">
        <v>39</v>
      </c>
      <c r="J1730">
        <f t="shared" ref="J1730:J1793" si="110">(C1730-$Q$13)/$Q$14</f>
        <v>-0.44449718558642509</v>
      </c>
      <c r="K1730">
        <f t="shared" si="107"/>
        <v>-0.20511617344612137</v>
      </c>
      <c r="L1730" t="str">
        <f t="shared" si="108"/>
        <v>NO</v>
      </c>
      <c r="M1730" t="str">
        <f t="shared" si="109"/>
        <v>NO</v>
      </c>
    </row>
    <row r="1731" spans="1:13" x14ac:dyDescent="0.25">
      <c r="A1731">
        <v>1730</v>
      </c>
      <c r="B1731" t="s">
        <v>9</v>
      </c>
      <c r="C1731">
        <v>772177.52</v>
      </c>
      <c r="D1731" t="s">
        <v>10</v>
      </c>
      <c r="E1731" t="s">
        <v>16</v>
      </c>
      <c r="F1731" t="s">
        <v>12</v>
      </c>
      <c r="G1731" t="s">
        <v>13</v>
      </c>
      <c r="H1731" t="s">
        <v>13</v>
      </c>
      <c r="I1731">
        <v>28</v>
      </c>
      <c r="J1731">
        <f t="shared" si="110"/>
        <v>0.14135990850693872</v>
      </c>
      <c r="K1731">
        <f t="shared" ref="K1731:K1794" si="111">(I1731-$R$13)/$R$14</f>
        <v>-0.98144480429463388</v>
      </c>
      <c r="L1731" t="str">
        <f t="shared" ref="L1731:L1794" si="112">IF(ABS(J1731)&gt; 1.96, "SI", "NO")</f>
        <v>NO</v>
      </c>
      <c r="M1731" t="str">
        <f t="shared" ref="M1731:M1794" si="113">IF(ABS(K1731)&gt; 1.96, "SI", "NO")</f>
        <v>NO</v>
      </c>
    </row>
    <row r="1732" spans="1:13" x14ac:dyDescent="0.25">
      <c r="A1732">
        <v>1731</v>
      </c>
      <c r="B1732" t="s">
        <v>15</v>
      </c>
      <c r="C1732">
        <v>289717</v>
      </c>
      <c r="D1732" t="s">
        <v>18</v>
      </c>
      <c r="E1732" t="s">
        <v>16</v>
      </c>
      <c r="F1732" t="s">
        <v>12</v>
      </c>
      <c r="G1732" t="s">
        <v>13</v>
      </c>
      <c r="H1732" t="s">
        <v>13</v>
      </c>
      <c r="I1732">
        <v>59</v>
      </c>
      <c r="J1732">
        <f t="shared" si="110"/>
        <v>-0.45353415000968678</v>
      </c>
      <c r="K1732">
        <f t="shared" si="111"/>
        <v>1.2063904280966287</v>
      </c>
      <c r="L1732" t="str">
        <f t="shared" si="112"/>
        <v>NO</v>
      </c>
      <c r="M1732" t="str">
        <f t="shared" si="113"/>
        <v>NO</v>
      </c>
    </row>
    <row r="1733" spans="1:13" x14ac:dyDescent="0.25">
      <c r="A1733">
        <v>1732</v>
      </c>
      <c r="B1733" t="s">
        <v>15</v>
      </c>
      <c r="C1733">
        <v>380000</v>
      </c>
      <c r="D1733" t="s">
        <v>10</v>
      </c>
      <c r="E1733" t="s">
        <v>16</v>
      </c>
      <c r="F1733" t="s">
        <v>12</v>
      </c>
      <c r="G1733" t="s">
        <v>13</v>
      </c>
      <c r="H1733" t="s">
        <v>13</v>
      </c>
      <c r="I1733">
        <v>57</v>
      </c>
      <c r="J1733">
        <f t="shared" si="110"/>
        <v>-0.34221142398630877</v>
      </c>
      <c r="K1733">
        <f t="shared" si="111"/>
        <v>1.0652397679423538</v>
      </c>
      <c r="L1733" t="str">
        <f t="shared" si="112"/>
        <v>NO</v>
      </c>
      <c r="M1733" t="str">
        <f t="shared" si="113"/>
        <v>NO</v>
      </c>
    </row>
    <row r="1734" spans="1:13" x14ac:dyDescent="0.25">
      <c r="A1734">
        <v>1733</v>
      </c>
      <c r="B1734" t="s">
        <v>15</v>
      </c>
      <c r="C1734">
        <v>1156841.8400000001</v>
      </c>
      <c r="D1734" t="s">
        <v>10</v>
      </c>
      <c r="E1734" t="s">
        <v>11</v>
      </c>
      <c r="F1734" t="s">
        <v>12</v>
      </c>
      <c r="G1734" t="s">
        <v>13</v>
      </c>
      <c r="H1734" t="s">
        <v>13</v>
      </c>
      <c r="I1734">
        <v>43</v>
      </c>
      <c r="J1734">
        <f t="shared" si="110"/>
        <v>0.61566715025044549</v>
      </c>
      <c r="K1734">
        <f t="shared" si="111"/>
        <v>7.7185146862428639E-2</v>
      </c>
      <c r="L1734" t="str">
        <f t="shared" si="112"/>
        <v>NO</v>
      </c>
      <c r="M1734" t="str">
        <f t="shared" si="113"/>
        <v>NO</v>
      </c>
    </row>
    <row r="1735" spans="1:13" x14ac:dyDescent="0.25">
      <c r="A1735">
        <v>1734</v>
      </c>
      <c r="B1735" t="s">
        <v>9</v>
      </c>
      <c r="C1735">
        <v>387489.4</v>
      </c>
      <c r="D1735" t="s">
        <v>10</v>
      </c>
      <c r="E1735" t="s">
        <v>16</v>
      </c>
      <c r="F1735" t="s">
        <v>12</v>
      </c>
      <c r="G1735" t="s">
        <v>13</v>
      </c>
      <c r="H1735" t="s">
        <v>13</v>
      </c>
      <c r="I1735">
        <v>35</v>
      </c>
      <c r="J1735">
        <f t="shared" si="110"/>
        <v>-0.33297667963488614</v>
      </c>
      <c r="K1735">
        <f t="shared" si="111"/>
        <v>-0.48741749375467142</v>
      </c>
      <c r="L1735" t="str">
        <f t="shared" si="112"/>
        <v>NO</v>
      </c>
      <c r="M1735" t="str">
        <f t="shared" si="113"/>
        <v>NO</v>
      </c>
    </row>
    <row r="1736" spans="1:13" x14ac:dyDescent="0.25">
      <c r="A1736">
        <v>1735</v>
      </c>
      <c r="B1736" t="s">
        <v>9</v>
      </c>
      <c r="C1736">
        <v>449596</v>
      </c>
      <c r="D1736" t="s">
        <v>10</v>
      </c>
      <c r="E1736" t="s">
        <v>11</v>
      </c>
      <c r="F1736" t="s">
        <v>12</v>
      </c>
      <c r="G1736" t="s">
        <v>13</v>
      </c>
      <c r="H1736" t="s">
        <v>13</v>
      </c>
      <c r="I1736">
        <v>36</v>
      </c>
      <c r="J1736">
        <f t="shared" si="110"/>
        <v>-0.2563966367027336</v>
      </c>
      <c r="K1736">
        <f t="shared" si="111"/>
        <v>-0.41684216367753391</v>
      </c>
      <c r="L1736" t="str">
        <f t="shared" si="112"/>
        <v>NO</v>
      </c>
      <c r="M1736" t="str">
        <f t="shared" si="113"/>
        <v>NO</v>
      </c>
    </row>
    <row r="1737" spans="1:13" x14ac:dyDescent="0.25">
      <c r="A1737">
        <v>1736</v>
      </c>
      <c r="B1737" t="s">
        <v>9</v>
      </c>
      <c r="C1737">
        <v>477300</v>
      </c>
      <c r="D1737" t="s">
        <v>10</v>
      </c>
      <c r="E1737" t="s">
        <v>16</v>
      </c>
      <c r="F1737" t="s">
        <v>12</v>
      </c>
      <c r="G1737" t="s">
        <v>13</v>
      </c>
      <c r="H1737" t="s">
        <v>13</v>
      </c>
      <c r="I1737">
        <v>63</v>
      </c>
      <c r="J1737">
        <f t="shared" si="110"/>
        <v>-0.22223644262686476</v>
      </c>
      <c r="K1737">
        <f t="shared" si="111"/>
        <v>1.4886917484051787</v>
      </c>
      <c r="L1737" t="str">
        <f t="shared" si="112"/>
        <v>NO</v>
      </c>
      <c r="M1737" t="str">
        <f t="shared" si="113"/>
        <v>NO</v>
      </c>
    </row>
    <row r="1738" spans="1:13" x14ac:dyDescent="0.25">
      <c r="A1738">
        <v>1737</v>
      </c>
      <c r="B1738" t="s">
        <v>9</v>
      </c>
      <c r="C1738">
        <v>425703.55</v>
      </c>
      <c r="D1738" t="s">
        <v>10</v>
      </c>
      <c r="E1738" t="s">
        <v>16</v>
      </c>
      <c r="F1738" t="s">
        <v>12</v>
      </c>
      <c r="G1738" t="s">
        <v>13</v>
      </c>
      <c r="H1738" t="s">
        <v>13</v>
      </c>
      <c r="I1738">
        <v>44</v>
      </c>
      <c r="J1738">
        <f t="shared" si="110"/>
        <v>-0.28585702974879162</v>
      </c>
      <c r="K1738">
        <f t="shared" si="111"/>
        <v>0.14776047693956615</v>
      </c>
      <c r="L1738" t="str">
        <f t="shared" si="112"/>
        <v>NO</v>
      </c>
      <c r="M1738" t="str">
        <f t="shared" si="113"/>
        <v>NO</v>
      </c>
    </row>
    <row r="1739" spans="1:13" x14ac:dyDescent="0.25">
      <c r="A1739">
        <v>1738</v>
      </c>
      <c r="B1739" t="s">
        <v>9</v>
      </c>
      <c r="C1739">
        <v>871427.3</v>
      </c>
      <c r="D1739" t="s">
        <v>10</v>
      </c>
      <c r="E1739" t="s">
        <v>16</v>
      </c>
      <c r="F1739" t="s">
        <v>12</v>
      </c>
      <c r="G1739" t="s">
        <v>13</v>
      </c>
      <c r="H1739" t="s">
        <v>13</v>
      </c>
      <c r="I1739">
        <v>51</v>
      </c>
      <c r="J1739">
        <f t="shared" si="110"/>
        <v>0.26373905039212803</v>
      </c>
      <c r="K1739">
        <f t="shared" si="111"/>
        <v>0.64178778747952869</v>
      </c>
      <c r="L1739" t="str">
        <f t="shared" si="112"/>
        <v>NO</v>
      </c>
      <c r="M1739" t="str">
        <f t="shared" si="113"/>
        <v>NO</v>
      </c>
    </row>
    <row r="1740" spans="1:13" x14ac:dyDescent="0.25">
      <c r="A1740">
        <v>1739</v>
      </c>
      <c r="B1740" t="s">
        <v>9</v>
      </c>
      <c r="C1740">
        <v>368750</v>
      </c>
      <c r="D1740" t="s">
        <v>10</v>
      </c>
      <c r="E1740" t="s">
        <v>16</v>
      </c>
      <c r="F1740" t="s">
        <v>12</v>
      </c>
      <c r="G1740" t="s">
        <v>13</v>
      </c>
      <c r="H1740" t="s">
        <v>13</v>
      </c>
      <c r="I1740">
        <v>41</v>
      </c>
      <c r="J1740">
        <f t="shared" si="110"/>
        <v>-0.35608314588038631</v>
      </c>
      <c r="K1740">
        <f t="shared" si="111"/>
        <v>-6.3965513291846368E-2</v>
      </c>
      <c r="L1740" t="str">
        <f t="shared" si="112"/>
        <v>NO</v>
      </c>
      <c r="M1740" t="str">
        <f t="shared" si="113"/>
        <v>NO</v>
      </c>
    </row>
    <row r="1741" spans="1:13" x14ac:dyDescent="0.25">
      <c r="A1741">
        <v>1740</v>
      </c>
      <c r="B1741" t="s">
        <v>9</v>
      </c>
      <c r="C1741">
        <v>744158.02</v>
      </c>
      <c r="D1741" t="s">
        <v>10</v>
      </c>
      <c r="E1741" t="s">
        <v>11</v>
      </c>
      <c r="F1741" t="s">
        <v>12</v>
      </c>
      <c r="G1741" t="s">
        <v>13</v>
      </c>
      <c r="H1741" t="s">
        <v>13</v>
      </c>
      <c r="I1741">
        <v>26</v>
      </c>
      <c r="J1741">
        <f t="shared" si="110"/>
        <v>0.10681068969706266</v>
      </c>
      <c r="K1741">
        <f t="shared" si="111"/>
        <v>-1.1225954644489089</v>
      </c>
      <c r="L1741" t="str">
        <f t="shared" si="112"/>
        <v>NO</v>
      </c>
      <c r="M1741" t="str">
        <f t="shared" si="113"/>
        <v>NO</v>
      </c>
    </row>
    <row r="1742" spans="1:13" x14ac:dyDescent="0.25">
      <c r="A1742">
        <v>1741</v>
      </c>
      <c r="B1742" t="s">
        <v>9</v>
      </c>
      <c r="C1742">
        <v>280000</v>
      </c>
      <c r="D1742" t="s">
        <v>10</v>
      </c>
      <c r="E1742" t="s">
        <v>16</v>
      </c>
      <c r="F1742" t="s">
        <v>12</v>
      </c>
      <c r="G1742" t="s">
        <v>13</v>
      </c>
      <c r="H1742" t="s">
        <v>12</v>
      </c>
      <c r="I1742">
        <v>56</v>
      </c>
      <c r="J1742">
        <f t="shared" si="110"/>
        <v>-0.46551561860033136</v>
      </c>
      <c r="K1742">
        <f t="shared" si="111"/>
        <v>0.99466443786521619</v>
      </c>
      <c r="L1742" t="str">
        <f t="shared" si="112"/>
        <v>NO</v>
      </c>
      <c r="M1742" t="str">
        <f t="shared" si="113"/>
        <v>NO</v>
      </c>
    </row>
    <row r="1743" spans="1:13" x14ac:dyDescent="0.25">
      <c r="A1743">
        <v>1742</v>
      </c>
      <c r="B1743" t="s">
        <v>9</v>
      </c>
      <c r="C1743">
        <v>382584.15</v>
      </c>
      <c r="D1743" t="s">
        <v>10</v>
      </c>
      <c r="E1743" t="s">
        <v>11</v>
      </c>
      <c r="F1743" t="s">
        <v>12</v>
      </c>
      <c r="G1743" t="s">
        <v>13</v>
      </c>
      <c r="H1743" t="s">
        <v>13</v>
      </c>
      <c r="I1743">
        <v>47</v>
      </c>
      <c r="J1743">
        <f t="shared" si="110"/>
        <v>-0.33902505864119048</v>
      </c>
      <c r="K1743">
        <f t="shared" si="111"/>
        <v>0.35948646717097865</v>
      </c>
      <c r="L1743" t="str">
        <f t="shared" si="112"/>
        <v>NO</v>
      </c>
      <c r="M1743" t="str">
        <f t="shared" si="113"/>
        <v>NO</v>
      </c>
    </row>
    <row r="1744" spans="1:13" x14ac:dyDescent="0.25">
      <c r="A1744">
        <v>1743</v>
      </c>
      <c r="B1744" t="s">
        <v>15</v>
      </c>
      <c r="C1744">
        <v>1275440.5</v>
      </c>
      <c r="D1744" t="s">
        <v>10</v>
      </c>
      <c r="E1744" t="s">
        <v>11</v>
      </c>
      <c r="F1744" t="s">
        <v>12</v>
      </c>
      <c r="G1744" t="s">
        <v>13</v>
      </c>
      <c r="H1744" t="s">
        <v>13</v>
      </c>
      <c r="I1744">
        <v>58</v>
      </c>
      <c r="J1744">
        <f t="shared" si="110"/>
        <v>0.76190427278646844</v>
      </c>
      <c r="K1744">
        <f t="shared" si="111"/>
        <v>1.1358150980194912</v>
      </c>
      <c r="L1744" t="str">
        <f t="shared" si="112"/>
        <v>NO</v>
      </c>
      <c r="M1744" t="str">
        <f t="shared" si="113"/>
        <v>NO</v>
      </c>
    </row>
    <row r="1745" spans="1:13" x14ac:dyDescent="0.25">
      <c r="A1745">
        <v>1744</v>
      </c>
      <c r="B1745" t="s">
        <v>15</v>
      </c>
      <c r="C1745">
        <v>1566046.1</v>
      </c>
      <c r="D1745" t="s">
        <v>10</v>
      </c>
      <c r="E1745" t="s">
        <v>11</v>
      </c>
      <c r="F1745" t="s">
        <v>12</v>
      </c>
      <c r="G1745" t="s">
        <v>13</v>
      </c>
      <c r="H1745" t="s">
        <v>13</v>
      </c>
      <c r="I1745">
        <v>28</v>
      </c>
      <c r="J1745">
        <f t="shared" si="110"/>
        <v>1.1202331673697166</v>
      </c>
      <c r="K1745">
        <f t="shared" si="111"/>
        <v>-0.98144480429463388</v>
      </c>
      <c r="L1745" t="str">
        <f t="shared" si="112"/>
        <v>NO</v>
      </c>
      <c r="M1745" t="str">
        <f t="shared" si="113"/>
        <v>NO</v>
      </c>
    </row>
    <row r="1746" spans="1:13" x14ac:dyDescent="0.25">
      <c r="A1746">
        <v>1745</v>
      </c>
      <c r="B1746" t="s">
        <v>15</v>
      </c>
      <c r="C1746">
        <v>477915</v>
      </c>
      <c r="D1746" t="s">
        <v>10</v>
      </c>
      <c r="E1746" t="s">
        <v>11</v>
      </c>
      <c r="F1746" t="s">
        <v>12</v>
      </c>
      <c r="G1746" t="s">
        <v>13</v>
      </c>
      <c r="H1746" t="s">
        <v>13</v>
      </c>
      <c r="I1746">
        <v>29</v>
      </c>
      <c r="J1746">
        <f t="shared" si="110"/>
        <v>-0.22147812182998852</v>
      </c>
      <c r="K1746">
        <f t="shared" si="111"/>
        <v>-0.91086947421749642</v>
      </c>
      <c r="L1746" t="str">
        <f t="shared" si="112"/>
        <v>NO</v>
      </c>
      <c r="M1746" t="str">
        <f t="shared" si="113"/>
        <v>NO</v>
      </c>
    </row>
    <row r="1747" spans="1:13" x14ac:dyDescent="0.25">
      <c r="A1747">
        <v>1746</v>
      </c>
      <c r="B1747" t="s">
        <v>9</v>
      </c>
      <c r="C1747">
        <v>389617</v>
      </c>
      <c r="D1747" t="s">
        <v>10</v>
      </c>
      <c r="E1747" t="s">
        <v>16</v>
      </c>
      <c r="F1747" t="s">
        <v>12</v>
      </c>
      <c r="G1747" t="s">
        <v>13</v>
      </c>
      <c r="H1747" t="s">
        <v>13</v>
      </c>
      <c r="I1747">
        <v>61</v>
      </c>
      <c r="J1747">
        <f t="shared" si="110"/>
        <v>-0.33035325959027823</v>
      </c>
      <c r="K1747">
        <f t="shared" si="111"/>
        <v>1.3475410882509038</v>
      </c>
      <c r="L1747" t="str">
        <f t="shared" si="112"/>
        <v>NO</v>
      </c>
      <c r="M1747" t="str">
        <f t="shared" si="113"/>
        <v>NO</v>
      </c>
    </row>
    <row r="1748" spans="1:13" x14ac:dyDescent="0.25">
      <c r="A1748">
        <v>1747</v>
      </c>
      <c r="B1748" t="s">
        <v>15</v>
      </c>
      <c r="C1748">
        <v>3312186.43</v>
      </c>
      <c r="D1748" t="s">
        <v>10</v>
      </c>
      <c r="E1748" t="s">
        <v>11</v>
      </c>
      <c r="F1748" t="s">
        <v>12</v>
      </c>
      <c r="G1748" t="s">
        <v>13</v>
      </c>
      <c r="H1748" t="s">
        <v>13</v>
      </c>
      <c r="I1748">
        <v>41</v>
      </c>
      <c r="J1748">
        <f t="shared" si="110"/>
        <v>3.2732974381068534</v>
      </c>
      <c r="K1748">
        <f t="shared" si="111"/>
        <v>-6.3965513291846368E-2</v>
      </c>
      <c r="L1748" t="str">
        <f t="shared" si="112"/>
        <v>SI</v>
      </c>
      <c r="M1748" t="str">
        <f t="shared" si="113"/>
        <v>NO</v>
      </c>
    </row>
    <row r="1749" spans="1:13" x14ac:dyDescent="0.25">
      <c r="A1749">
        <v>1748</v>
      </c>
      <c r="B1749" t="s">
        <v>9</v>
      </c>
      <c r="C1749">
        <v>331181</v>
      </c>
      <c r="D1749" t="s">
        <v>18</v>
      </c>
      <c r="E1749" t="s">
        <v>16</v>
      </c>
      <c r="F1749" t="s">
        <v>12</v>
      </c>
      <c r="G1749" t="s">
        <v>13</v>
      </c>
      <c r="H1749" t="s">
        <v>12</v>
      </c>
      <c r="I1749">
        <v>57</v>
      </c>
      <c r="J1749">
        <f t="shared" si="110"/>
        <v>-0.40240729875492848</v>
      </c>
      <c r="K1749">
        <f t="shared" si="111"/>
        <v>1.0652397679423538</v>
      </c>
      <c r="L1749" t="str">
        <f t="shared" si="112"/>
        <v>NO</v>
      </c>
      <c r="M1749" t="str">
        <f t="shared" si="113"/>
        <v>NO</v>
      </c>
    </row>
    <row r="1750" spans="1:13" x14ac:dyDescent="0.25">
      <c r="A1750">
        <v>1749</v>
      </c>
      <c r="B1750" t="s">
        <v>9</v>
      </c>
      <c r="C1750">
        <v>196000</v>
      </c>
      <c r="D1750" t="s">
        <v>10</v>
      </c>
      <c r="E1750" t="s">
        <v>16</v>
      </c>
      <c r="F1750" t="s">
        <v>12</v>
      </c>
      <c r="G1750" t="s">
        <v>13</v>
      </c>
      <c r="H1750" t="s">
        <v>13</v>
      </c>
      <c r="I1750">
        <v>52</v>
      </c>
      <c r="J1750">
        <f t="shared" si="110"/>
        <v>-0.56909114207611033</v>
      </c>
      <c r="K1750">
        <f t="shared" si="111"/>
        <v>0.71236311755666615</v>
      </c>
      <c r="L1750" t="str">
        <f t="shared" si="112"/>
        <v>NO</v>
      </c>
      <c r="M1750" t="str">
        <f t="shared" si="113"/>
        <v>NO</v>
      </c>
    </row>
    <row r="1751" spans="1:13" x14ac:dyDescent="0.25">
      <c r="A1751">
        <v>1750</v>
      </c>
      <c r="B1751" t="s">
        <v>9</v>
      </c>
      <c r="C1751">
        <v>430000</v>
      </c>
      <c r="D1751" t="s">
        <v>10</v>
      </c>
      <c r="E1751" t="s">
        <v>16</v>
      </c>
      <c r="F1751" t="s">
        <v>12</v>
      </c>
      <c r="G1751" t="s">
        <v>13</v>
      </c>
      <c r="H1751" t="s">
        <v>13</v>
      </c>
      <c r="I1751">
        <v>39</v>
      </c>
      <c r="J1751">
        <f t="shared" si="110"/>
        <v>-0.28055932667929745</v>
      </c>
      <c r="K1751">
        <f t="shared" si="111"/>
        <v>-0.20511617344612137</v>
      </c>
      <c r="L1751" t="str">
        <f t="shared" si="112"/>
        <v>NO</v>
      </c>
      <c r="M1751" t="str">
        <f t="shared" si="113"/>
        <v>NO</v>
      </c>
    </row>
    <row r="1752" spans="1:13" x14ac:dyDescent="0.25">
      <c r="A1752">
        <v>1751</v>
      </c>
      <c r="B1752" t="s">
        <v>15</v>
      </c>
      <c r="C1752">
        <v>340000</v>
      </c>
      <c r="D1752" t="s">
        <v>10</v>
      </c>
      <c r="E1752" t="s">
        <v>16</v>
      </c>
      <c r="F1752" t="s">
        <v>12</v>
      </c>
      <c r="G1752" t="s">
        <v>13</v>
      </c>
      <c r="H1752" t="s">
        <v>13</v>
      </c>
      <c r="I1752">
        <v>26</v>
      </c>
      <c r="J1752">
        <f t="shared" si="110"/>
        <v>-0.39153310183191781</v>
      </c>
      <c r="K1752">
        <f t="shared" si="111"/>
        <v>-1.1225954644489089</v>
      </c>
      <c r="L1752" t="str">
        <f t="shared" si="112"/>
        <v>NO</v>
      </c>
      <c r="M1752" t="str">
        <f t="shared" si="113"/>
        <v>NO</v>
      </c>
    </row>
    <row r="1753" spans="1:13" x14ac:dyDescent="0.25">
      <c r="A1753">
        <v>1752</v>
      </c>
      <c r="B1753" t="s">
        <v>15</v>
      </c>
      <c r="C1753">
        <v>1183227.01</v>
      </c>
      <c r="D1753" t="s">
        <v>10</v>
      </c>
      <c r="E1753" t="s">
        <v>16</v>
      </c>
      <c r="F1753" t="s">
        <v>12</v>
      </c>
      <c r="G1753" t="s">
        <v>13</v>
      </c>
      <c r="H1753" t="s">
        <v>13</v>
      </c>
      <c r="I1753">
        <v>32</v>
      </c>
      <c r="J1753">
        <f t="shared" si="110"/>
        <v>0.64820117161648616</v>
      </c>
      <c r="K1753">
        <f t="shared" si="111"/>
        <v>-0.69914348398608395</v>
      </c>
      <c r="L1753" t="str">
        <f t="shared" si="112"/>
        <v>NO</v>
      </c>
      <c r="M1753" t="str">
        <f t="shared" si="113"/>
        <v>NO</v>
      </c>
    </row>
    <row r="1754" spans="1:13" x14ac:dyDescent="0.25">
      <c r="A1754">
        <v>1753</v>
      </c>
      <c r="B1754" t="s">
        <v>15</v>
      </c>
      <c r="C1754">
        <v>392375</v>
      </c>
      <c r="D1754" t="s">
        <v>10</v>
      </c>
      <c r="E1754" t="s">
        <v>16</v>
      </c>
      <c r="F1754" t="s">
        <v>12</v>
      </c>
      <c r="G1754" t="s">
        <v>13</v>
      </c>
      <c r="H1754" t="s">
        <v>13</v>
      </c>
      <c r="I1754">
        <v>33</v>
      </c>
      <c r="J1754">
        <f t="shared" si="110"/>
        <v>-0.32695252990282347</v>
      </c>
      <c r="K1754">
        <f t="shared" si="111"/>
        <v>-0.62856815390894638</v>
      </c>
      <c r="L1754" t="str">
        <f t="shared" si="112"/>
        <v>NO</v>
      </c>
      <c r="M1754" t="str">
        <f t="shared" si="113"/>
        <v>NO</v>
      </c>
    </row>
    <row r="1755" spans="1:13" x14ac:dyDescent="0.25">
      <c r="A1755">
        <v>1754</v>
      </c>
      <c r="B1755" t="s">
        <v>15</v>
      </c>
      <c r="C1755">
        <v>278030</v>
      </c>
      <c r="D1755" t="s">
        <v>19</v>
      </c>
      <c r="E1755" t="s">
        <v>16</v>
      </c>
      <c r="F1755" t="s">
        <v>12</v>
      </c>
      <c r="G1755" t="s">
        <v>13</v>
      </c>
      <c r="H1755" t="s">
        <v>13</v>
      </c>
      <c r="I1755">
        <v>53</v>
      </c>
      <c r="J1755">
        <f t="shared" si="110"/>
        <v>-0.46794471123422759</v>
      </c>
      <c r="K1755">
        <f t="shared" si="111"/>
        <v>0.78293844763380371</v>
      </c>
      <c r="L1755" t="str">
        <f t="shared" si="112"/>
        <v>NO</v>
      </c>
      <c r="M1755" t="str">
        <f t="shared" si="113"/>
        <v>NO</v>
      </c>
    </row>
    <row r="1756" spans="1:13" x14ac:dyDescent="0.25">
      <c r="A1756">
        <v>1755</v>
      </c>
      <c r="B1756" t="s">
        <v>15</v>
      </c>
      <c r="C1756">
        <v>436448</v>
      </c>
      <c r="D1756" t="s">
        <v>18</v>
      </c>
      <c r="E1756" t="s">
        <v>16</v>
      </c>
      <c r="F1756" t="s">
        <v>12</v>
      </c>
      <c r="G1756" t="s">
        <v>13</v>
      </c>
      <c r="H1756" t="s">
        <v>13</v>
      </c>
      <c r="I1756">
        <v>37</v>
      </c>
      <c r="J1756">
        <f t="shared" si="110"/>
        <v>-0.27260867221058527</v>
      </c>
      <c r="K1756">
        <f t="shared" si="111"/>
        <v>-0.3462668336003964</v>
      </c>
      <c r="L1756" t="str">
        <f t="shared" si="112"/>
        <v>NO</v>
      </c>
      <c r="M1756" t="str">
        <f t="shared" si="113"/>
        <v>NO</v>
      </c>
    </row>
    <row r="1757" spans="1:13" x14ac:dyDescent="0.25">
      <c r="A1757">
        <v>1756</v>
      </c>
      <c r="B1757" t="s">
        <v>9</v>
      </c>
      <c r="C1757">
        <v>219381.52</v>
      </c>
      <c r="D1757" t="s">
        <v>10</v>
      </c>
      <c r="E1757" t="s">
        <v>16</v>
      </c>
      <c r="F1757" t="s">
        <v>12</v>
      </c>
      <c r="G1757" t="s">
        <v>12</v>
      </c>
      <c r="H1757" t="s">
        <v>13</v>
      </c>
      <c r="I1757">
        <v>53</v>
      </c>
      <c r="J1757">
        <f t="shared" si="110"/>
        <v>-0.54026074715159378</v>
      </c>
      <c r="K1757">
        <f t="shared" si="111"/>
        <v>0.78293844763380371</v>
      </c>
      <c r="L1757" t="str">
        <f t="shared" si="112"/>
        <v>NO</v>
      </c>
      <c r="M1757" t="str">
        <f t="shared" si="113"/>
        <v>NO</v>
      </c>
    </row>
    <row r="1758" spans="1:13" x14ac:dyDescent="0.25">
      <c r="A1758">
        <v>1757</v>
      </c>
      <c r="B1758" t="s">
        <v>15</v>
      </c>
      <c r="C1758">
        <v>359500</v>
      </c>
      <c r="D1758" t="s">
        <v>10</v>
      </c>
      <c r="E1758" t="s">
        <v>16</v>
      </c>
      <c r="F1758" t="s">
        <v>12</v>
      </c>
      <c r="G1758" t="s">
        <v>13</v>
      </c>
      <c r="H1758" t="s">
        <v>13</v>
      </c>
      <c r="I1758">
        <v>41</v>
      </c>
      <c r="J1758">
        <f t="shared" si="110"/>
        <v>-0.36748878388218342</v>
      </c>
      <c r="K1758">
        <f t="shared" si="111"/>
        <v>-6.3965513291846368E-2</v>
      </c>
      <c r="L1758" t="str">
        <f t="shared" si="112"/>
        <v>NO</v>
      </c>
      <c r="M1758" t="str">
        <f t="shared" si="113"/>
        <v>NO</v>
      </c>
    </row>
    <row r="1759" spans="1:13" x14ac:dyDescent="0.25">
      <c r="A1759">
        <v>1758</v>
      </c>
      <c r="B1759" t="s">
        <v>9</v>
      </c>
      <c r="C1759">
        <v>300018</v>
      </c>
      <c r="D1759" t="s">
        <v>18</v>
      </c>
      <c r="E1759" t="s">
        <v>16</v>
      </c>
      <c r="F1759" t="s">
        <v>12</v>
      </c>
      <c r="G1759" t="s">
        <v>13</v>
      </c>
      <c r="H1759" t="s">
        <v>12</v>
      </c>
      <c r="I1759">
        <v>62</v>
      </c>
      <c r="J1759">
        <f t="shared" si="110"/>
        <v>-0.44083258492249633</v>
      </c>
      <c r="K1759">
        <f t="shared" si="111"/>
        <v>1.4181164183280413</v>
      </c>
      <c r="L1759" t="str">
        <f t="shared" si="112"/>
        <v>NO</v>
      </c>
      <c r="M1759" t="str">
        <f t="shared" si="113"/>
        <v>NO</v>
      </c>
    </row>
    <row r="1760" spans="1:13" x14ac:dyDescent="0.25">
      <c r="A1760">
        <v>1759</v>
      </c>
      <c r="B1760" t="s">
        <v>9</v>
      </c>
      <c r="C1760">
        <v>300018</v>
      </c>
      <c r="D1760" t="s">
        <v>17</v>
      </c>
      <c r="E1760" t="s">
        <v>16</v>
      </c>
      <c r="F1760" t="s">
        <v>12</v>
      </c>
      <c r="G1760" t="s">
        <v>13</v>
      </c>
      <c r="H1760" t="s">
        <v>13</v>
      </c>
      <c r="I1760">
        <v>60</v>
      </c>
      <c r="J1760">
        <f t="shared" si="110"/>
        <v>-0.44083258492249633</v>
      </c>
      <c r="K1760">
        <f t="shared" si="111"/>
        <v>1.2769657581737661</v>
      </c>
      <c r="L1760" t="str">
        <f t="shared" si="112"/>
        <v>NO</v>
      </c>
      <c r="M1760" t="str">
        <f t="shared" si="113"/>
        <v>NO</v>
      </c>
    </row>
    <row r="1761" spans="1:13" x14ac:dyDescent="0.25">
      <c r="A1761">
        <v>1760</v>
      </c>
      <c r="B1761" t="s">
        <v>9</v>
      </c>
      <c r="C1761">
        <v>297046</v>
      </c>
      <c r="D1761" t="s">
        <v>17</v>
      </c>
      <c r="E1761" t="s">
        <v>16</v>
      </c>
      <c r="F1761" t="s">
        <v>12</v>
      </c>
      <c r="G1761" t="s">
        <v>13</v>
      </c>
      <c r="H1761" t="s">
        <v>13</v>
      </c>
      <c r="I1761">
        <v>68</v>
      </c>
      <c r="J1761">
        <f t="shared" si="110"/>
        <v>-0.44449718558642509</v>
      </c>
      <c r="K1761">
        <f t="shared" si="111"/>
        <v>1.8415683987908662</v>
      </c>
      <c r="L1761" t="str">
        <f t="shared" si="112"/>
        <v>NO</v>
      </c>
      <c r="M1761" t="str">
        <f t="shared" si="113"/>
        <v>NO</v>
      </c>
    </row>
    <row r="1762" spans="1:13" x14ac:dyDescent="0.25">
      <c r="A1762">
        <v>1761</v>
      </c>
      <c r="B1762" t="s">
        <v>9</v>
      </c>
      <c r="C1762">
        <v>425916.67</v>
      </c>
      <c r="D1762" t="s">
        <v>10</v>
      </c>
      <c r="E1762" t="s">
        <v>16</v>
      </c>
      <c r="F1762" t="s">
        <v>12</v>
      </c>
      <c r="G1762" t="s">
        <v>13</v>
      </c>
      <c r="H1762" t="s">
        <v>13</v>
      </c>
      <c r="I1762">
        <v>22</v>
      </c>
      <c r="J1762">
        <f t="shared" si="110"/>
        <v>-0.28559424384923027</v>
      </c>
      <c r="K1762">
        <f t="shared" si="111"/>
        <v>-1.4048967847574589</v>
      </c>
      <c r="L1762" t="str">
        <f t="shared" si="112"/>
        <v>NO</v>
      </c>
      <c r="M1762" t="str">
        <f t="shared" si="113"/>
        <v>NO</v>
      </c>
    </row>
    <row r="1763" spans="1:13" x14ac:dyDescent="0.25">
      <c r="A1763">
        <v>1762</v>
      </c>
      <c r="B1763" t="s">
        <v>15</v>
      </c>
      <c r="C1763">
        <v>318064</v>
      </c>
      <c r="D1763" t="s">
        <v>18</v>
      </c>
      <c r="E1763" t="s">
        <v>16</v>
      </c>
      <c r="F1763" t="s">
        <v>12</v>
      </c>
      <c r="G1763" t="s">
        <v>13</v>
      </c>
      <c r="H1763" t="s">
        <v>12</v>
      </c>
      <c r="I1763">
        <v>38</v>
      </c>
      <c r="J1763">
        <f t="shared" si="110"/>
        <v>-0.41858110996244979</v>
      </c>
      <c r="K1763">
        <f t="shared" si="111"/>
        <v>-0.27569150352325889</v>
      </c>
      <c r="L1763" t="str">
        <f t="shared" si="112"/>
        <v>NO</v>
      </c>
      <c r="M1763" t="str">
        <f t="shared" si="113"/>
        <v>NO</v>
      </c>
    </row>
    <row r="1764" spans="1:13" x14ac:dyDescent="0.25">
      <c r="A1764">
        <v>1763</v>
      </c>
      <c r="B1764" t="s">
        <v>9</v>
      </c>
      <c r="C1764">
        <v>949245.1</v>
      </c>
      <c r="D1764" t="s">
        <v>10</v>
      </c>
      <c r="E1764" t="s">
        <v>11</v>
      </c>
      <c r="F1764" t="s">
        <v>12</v>
      </c>
      <c r="G1764" t="s">
        <v>13</v>
      </c>
      <c r="H1764" t="s">
        <v>13</v>
      </c>
      <c r="I1764">
        <v>44</v>
      </c>
      <c r="J1764">
        <f t="shared" si="110"/>
        <v>0.35969166194847885</v>
      </c>
      <c r="K1764">
        <f t="shared" si="111"/>
        <v>0.14776047693956615</v>
      </c>
      <c r="L1764" t="str">
        <f t="shared" si="112"/>
        <v>NO</v>
      </c>
      <c r="M1764" t="str">
        <f t="shared" si="113"/>
        <v>NO</v>
      </c>
    </row>
    <row r="1765" spans="1:13" x14ac:dyDescent="0.25">
      <c r="A1765">
        <v>1764</v>
      </c>
      <c r="B1765" t="s">
        <v>9</v>
      </c>
      <c r="C1765">
        <v>329608</v>
      </c>
      <c r="D1765" t="s">
        <v>18</v>
      </c>
      <c r="E1765" t="s">
        <v>16</v>
      </c>
      <c r="F1765" t="s">
        <v>12</v>
      </c>
      <c r="G1765" t="s">
        <v>13</v>
      </c>
      <c r="H1765" t="s">
        <v>13</v>
      </c>
      <c r="I1765">
        <v>44</v>
      </c>
      <c r="J1765">
        <f t="shared" si="110"/>
        <v>-0.40434687373620704</v>
      </c>
      <c r="K1765">
        <f t="shared" si="111"/>
        <v>0.14776047693956615</v>
      </c>
      <c r="L1765" t="str">
        <f t="shared" si="112"/>
        <v>NO</v>
      </c>
      <c r="M1765" t="str">
        <f t="shared" si="113"/>
        <v>NO</v>
      </c>
    </row>
    <row r="1766" spans="1:13" x14ac:dyDescent="0.25">
      <c r="A1766">
        <v>1765</v>
      </c>
      <c r="B1766" t="s">
        <v>15</v>
      </c>
      <c r="C1766">
        <v>339188.14</v>
      </c>
      <c r="D1766" t="s">
        <v>10</v>
      </c>
      <c r="E1766" t="s">
        <v>16</v>
      </c>
      <c r="F1766" t="s">
        <v>12</v>
      </c>
      <c r="G1766" t="s">
        <v>13</v>
      </c>
      <c r="H1766" t="s">
        <v>13</v>
      </c>
      <c r="I1766">
        <v>24</v>
      </c>
      <c r="J1766">
        <f t="shared" si="110"/>
        <v>-0.39253415926631119</v>
      </c>
      <c r="K1766">
        <f t="shared" si="111"/>
        <v>-1.263746124603184</v>
      </c>
      <c r="L1766" t="str">
        <f t="shared" si="112"/>
        <v>NO</v>
      </c>
      <c r="M1766" t="str">
        <f t="shared" si="113"/>
        <v>NO</v>
      </c>
    </row>
    <row r="1767" spans="1:13" x14ac:dyDescent="0.25">
      <c r="A1767">
        <v>1766</v>
      </c>
      <c r="B1767" t="s">
        <v>15</v>
      </c>
      <c r="C1767">
        <v>377760.6</v>
      </c>
      <c r="D1767" t="s">
        <v>10</v>
      </c>
      <c r="E1767" t="s">
        <v>16</v>
      </c>
      <c r="F1767" t="s">
        <v>12</v>
      </c>
      <c r="G1767" t="s">
        <v>13</v>
      </c>
      <c r="H1767" t="s">
        <v>13</v>
      </c>
      <c r="I1767">
        <v>19</v>
      </c>
      <c r="J1767">
        <f t="shared" si="110"/>
        <v>-0.34497269812049519</v>
      </c>
      <c r="K1767">
        <f t="shared" si="111"/>
        <v>-1.6166227749888715</v>
      </c>
      <c r="L1767" t="str">
        <f t="shared" si="112"/>
        <v>NO</v>
      </c>
      <c r="M1767" t="str">
        <f t="shared" si="113"/>
        <v>NO</v>
      </c>
    </row>
    <row r="1768" spans="1:13" x14ac:dyDescent="0.25">
      <c r="A1768">
        <v>1767</v>
      </c>
      <c r="B1768" t="s">
        <v>9</v>
      </c>
      <c r="C1768">
        <v>300010</v>
      </c>
      <c r="D1768" t="s">
        <v>17</v>
      </c>
      <c r="E1768" t="s">
        <v>16</v>
      </c>
      <c r="F1768" t="s">
        <v>12</v>
      </c>
      <c r="G1768" t="s">
        <v>13</v>
      </c>
      <c r="H1768" t="s">
        <v>13</v>
      </c>
      <c r="I1768">
        <v>44</v>
      </c>
      <c r="J1768">
        <f t="shared" si="110"/>
        <v>-0.44084244925806543</v>
      </c>
      <c r="K1768">
        <f t="shared" si="111"/>
        <v>0.14776047693956615</v>
      </c>
      <c r="L1768" t="str">
        <f t="shared" si="112"/>
        <v>NO</v>
      </c>
      <c r="M1768" t="str">
        <f t="shared" si="113"/>
        <v>NO</v>
      </c>
    </row>
    <row r="1769" spans="1:13" x14ac:dyDescent="0.25">
      <c r="A1769">
        <v>1768</v>
      </c>
      <c r="B1769" t="s">
        <v>15</v>
      </c>
      <c r="C1769">
        <v>360000</v>
      </c>
      <c r="D1769" t="s">
        <v>10</v>
      </c>
      <c r="E1769" t="s">
        <v>16</v>
      </c>
      <c r="F1769" t="s">
        <v>12</v>
      </c>
      <c r="G1769" t="s">
        <v>13</v>
      </c>
      <c r="H1769" t="s">
        <v>13</v>
      </c>
      <c r="I1769">
        <v>23</v>
      </c>
      <c r="J1769">
        <f t="shared" si="110"/>
        <v>-0.36687226290911329</v>
      </c>
      <c r="K1769">
        <f t="shared" si="111"/>
        <v>-1.3343214546803215</v>
      </c>
      <c r="L1769" t="str">
        <f t="shared" si="112"/>
        <v>NO</v>
      </c>
      <c r="M1769" t="str">
        <f t="shared" si="113"/>
        <v>NO</v>
      </c>
    </row>
    <row r="1770" spans="1:13" x14ac:dyDescent="0.25">
      <c r="A1770">
        <v>1769</v>
      </c>
      <c r="B1770" t="s">
        <v>9</v>
      </c>
      <c r="C1770">
        <v>305704</v>
      </c>
      <c r="D1770" t="s">
        <v>17</v>
      </c>
      <c r="E1770" t="s">
        <v>16</v>
      </c>
      <c r="F1770" t="s">
        <v>12</v>
      </c>
      <c r="G1770" t="s">
        <v>13</v>
      </c>
      <c r="H1770" t="s">
        <v>13</v>
      </c>
      <c r="I1770">
        <v>60</v>
      </c>
      <c r="J1770">
        <f t="shared" si="110"/>
        <v>-0.433821508416743</v>
      </c>
      <c r="K1770">
        <f t="shared" si="111"/>
        <v>1.2769657581737661</v>
      </c>
      <c r="L1770" t="str">
        <f t="shared" si="112"/>
        <v>NO</v>
      </c>
      <c r="M1770" t="str">
        <f t="shared" si="113"/>
        <v>NO</v>
      </c>
    </row>
    <row r="1771" spans="1:13" x14ac:dyDescent="0.25">
      <c r="A1771">
        <v>1770</v>
      </c>
      <c r="B1771" t="s">
        <v>9</v>
      </c>
      <c r="C1771">
        <v>349670.3</v>
      </c>
      <c r="D1771" t="s">
        <v>10</v>
      </c>
      <c r="E1771" t="s">
        <v>16</v>
      </c>
      <c r="F1771" t="s">
        <v>12</v>
      </c>
      <c r="G1771" t="s">
        <v>13</v>
      </c>
      <c r="H1771" t="s">
        <v>13</v>
      </c>
      <c r="I1771">
        <v>32</v>
      </c>
      <c r="J1771">
        <f t="shared" si="110"/>
        <v>-0.37960921630015798</v>
      </c>
      <c r="K1771">
        <f t="shared" si="111"/>
        <v>-0.69914348398608395</v>
      </c>
      <c r="L1771" t="str">
        <f t="shared" si="112"/>
        <v>NO</v>
      </c>
      <c r="M1771" t="str">
        <f t="shared" si="113"/>
        <v>NO</v>
      </c>
    </row>
    <row r="1772" spans="1:13" x14ac:dyDescent="0.25">
      <c r="A1772">
        <v>1771</v>
      </c>
      <c r="B1772" t="s">
        <v>9</v>
      </c>
      <c r="C1772">
        <v>381385.92</v>
      </c>
      <c r="D1772" t="s">
        <v>10</v>
      </c>
      <c r="E1772" t="s">
        <v>16</v>
      </c>
      <c r="F1772" t="s">
        <v>12</v>
      </c>
      <c r="G1772" t="s">
        <v>13</v>
      </c>
      <c r="H1772" t="s">
        <v>13</v>
      </c>
      <c r="I1772">
        <v>43</v>
      </c>
      <c r="J1772">
        <f t="shared" si="110"/>
        <v>-0.34050252649231411</v>
      </c>
      <c r="K1772">
        <f t="shared" si="111"/>
        <v>7.7185146862428639E-2</v>
      </c>
      <c r="L1772" t="str">
        <f t="shared" si="112"/>
        <v>NO</v>
      </c>
      <c r="M1772" t="str">
        <f t="shared" si="113"/>
        <v>NO</v>
      </c>
    </row>
    <row r="1773" spans="1:13" x14ac:dyDescent="0.25">
      <c r="A1773">
        <v>1772</v>
      </c>
      <c r="B1773" t="s">
        <v>9</v>
      </c>
      <c r="C1773">
        <v>1272000</v>
      </c>
      <c r="D1773" t="s">
        <v>10</v>
      </c>
      <c r="E1773" t="s">
        <v>16</v>
      </c>
      <c r="F1773" t="s">
        <v>12</v>
      </c>
      <c r="G1773" t="s">
        <v>13</v>
      </c>
      <c r="H1773" t="s">
        <v>13</v>
      </c>
      <c r="I1773">
        <v>32</v>
      </c>
      <c r="J1773">
        <f t="shared" si="110"/>
        <v>0.757661991970773</v>
      </c>
      <c r="K1773">
        <f t="shared" si="111"/>
        <v>-0.69914348398608395</v>
      </c>
      <c r="L1773" t="str">
        <f t="shared" si="112"/>
        <v>NO</v>
      </c>
      <c r="M1773" t="str">
        <f t="shared" si="113"/>
        <v>NO</v>
      </c>
    </row>
    <row r="1774" spans="1:13" x14ac:dyDescent="0.25">
      <c r="A1774">
        <v>1773</v>
      </c>
      <c r="B1774" t="s">
        <v>9</v>
      </c>
      <c r="C1774">
        <v>297046</v>
      </c>
      <c r="D1774" t="s">
        <v>17</v>
      </c>
      <c r="E1774" t="s">
        <v>16</v>
      </c>
      <c r="F1774" t="s">
        <v>13</v>
      </c>
      <c r="G1774" t="s">
        <v>13</v>
      </c>
      <c r="H1774" t="s">
        <v>12</v>
      </c>
      <c r="I1774">
        <v>73</v>
      </c>
      <c r="J1774">
        <f t="shared" si="110"/>
        <v>-0.44449718558642509</v>
      </c>
      <c r="K1774">
        <f t="shared" si="111"/>
        <v>2.1944450491765539</v>
      </c>
      <c r="L1774" t="str">
        <f t="shared" si="112"/>
        <v>NO</v>
      </c>
      <c r="M1774" t="str">
        <f t="shared" si="113"/>
        <v>SI</v>
      </c>
    </row>
    <row r="1775" spans="1:13" x14ac:dyDescent="0.25">
      <c r="A1775">
        <v>1774</v>
      </c>
      <c r="B1775" t="s">
        <v>9</v>
      </c>
      <c r="C1775">
        <v>343391</v>
      </c>
      <c r="D1775" t="s">
        <v>10</v>
      </c>
      <c r="E1775" t="s">
        <v>16</v>
      </c>
      <c r="F1775" t="s">
        <v>12</v>
      </c>
      <c r="G1775" t="s">
        <v>13</v>
      </c>
      <c r="H1775" t="s">
        <v>13</v>
      </c>
      <c r="I1775">
        <v>70</v>
      </c>
      <c r="J1775">
        <f t="shared" si="110"/>
        <v>-0.38735185659255628</v>
      </c>
      <c r="K1775">
        <f t="shared" si="111"/>
        <v>1.9827190589451413</v>
      </c>
      <c r="L1775" t="str">
        <f t="shared" si="112"/>
        <v>NO</v>
      </c>
      <c r="M1775" t="str">
        <f t="shared" si="113"/>
        <v>SI</v>
      </c>
    </row>
    <row r="1776" spans="1:13" x14ac:dyDescent="0.25">
      <c r="A1776">
        <v>1775</v>
      </c>
      <c r="B1776" t="s">
        <v>9</v>
      </c>
      <c r="C1776">
        <v>1662042.88</v>
      </c>
      <c r="D1776" t="s">
        <v>10</v>
      </c>
      <c r="E1776" t="s">
        <v>11</v>
      </c>
      <c r="F1776" t="s">
        <v>12</v>
      </c>
      <c r="G1776" t="s">
        <v>13</v>
      </c>
      <c r="H1776" t="s">
        <v>13</v>
      </c>
      <c r="I1776">
        <v>57</v>
      </c>
      <c r="J1776">
        <f t="shared" si="110"/>
        <v>1.2386012238041115</v>
      </c>
      <c r="K1776">
        <f t="shared" si="111"/>
        <v>1.0652397679423538</v>
      </c>
      <c r="L1776" t="str">
        <f t="shared" si="112"/>
        <v>NO</v>
      </c>
      <c r="M1776" t="str">
        <f t="shared" si="113"/>
        <v>NO</v>
      </c>
    </row>
    <row r="1777" spans="1:13" x14ac:dyDescent="0.25">
      <c r="A1777">
        <v>1776</v>
      </c>
      <c r="B1777" t="s">
        <v>9</v>
      </c>
      <c r="C1777">
        <v>50000</v>
      </c>
      <c r="D1777" t="s">
        <v>10</v>
      </c>
      <c r="E1777" t="s">
        <v>16</v>
      </c>
      <c r="F1777" t="s">
        <v>12</v>
      </c>
      <c r="G1777" t="s">
        <v>13</v>
      </c>
      <c r="H1777" t="s">
        <v>13</v>
      </c>
      <c r="I1777">
        <v>29</v>
      </c>
      <c r="J1777">
        <f t="shared" si="110"/>
        <v>-0.7491152662125834</v>
      </c>
      <c r="K1777">
        <f t="shared" si="111"/>
        <v>-0.91086947421749642</v>
      </c>
      <c r="L1777" t="str">
        <f t="shared" si="112"/>
        <v>NO</v>
      </c>
      <c r="M1777" t="str">
        <f t="shared" si="113"/>
        <v>NO</v>
      </c>
    </row>
    <row r="1778" spans="1:13" x14ac:dyDescent="0.25">
      <c r="A1778">
        <v>1777</v>
      </c>
      <c r="B1778" t="s">
        <v>15</v>
      </c>
      <c r="C1778">
        <v>376500</v>
      </c>
      <c r="D1778" t="s">
        <v>10</v>
      </c>
      <c r="E1778" t="s">
        <v>16</v>
      </c>
      <c r="F1778" t="s">
        <v>12</v>
      </c>
      <c r="G1778" t="s">
        <v>12</v>
      </c>
      <c r="H1778" t="s">
        <v>13</v>
      </c>
      <c r="I1778">
        <v>28</v>
      </c>
      <c r="J1778">
        <f t="shared" si="110"/>
        <v>-0.34652707079779954</v>
      </c>
      <c r="K1778">
        <f t="shared" si="111"/>
        <v>-0.98144480429463388</v>
      </c>
      <c r="L1778" t="str">
        <f t="shared" si="112"/>
        <v>NO</v>
      </c>
      <c r="M1778" t="str">
        <f t="shared" si="113"/>
        <v>NO</v>
      </c>
    </row>
    <row r="1779" spans="1:13" x14ac:dyDescent="0.25">
      <c r="A1779">
        <v>1778</v>
      </c>
      <c r="B1779" t="s">
        <v>9</v>
      </c>
      <c r="C1779">
        <v>1099863.75</v>
      </c>
      <c r="D1779" t="s">
        <v>10</v>
      </c>
      <c r="E1779" t="s">
        <v>11</v>
      </c>
      <c r="F1779" t="s">
        <v>12</v>
      </c>
      <c r="G1779" t="s">
        <v>13</v>
      </c>
      <c r="H1779" t="s">
        <v>13</v>
      </c>
      <c r="I1779">
        <v>40</v>
      </c>
      <c r="J1779">
        <f t="shared" si="110"/>
        <v>0.54541077526949244</v>
      </c>
      <c r="K1779">
        <f t="shared" si="111"/>
        <v>-0.13454084336898386</v>
      </c>
      <c r="L1779" t="str">
        <f t="shared" si="112"/>
        <v>NO</v>
      </c>
      <c r="M1779" t="str">
        <f t="shared" si="113"/>
        <v>NO</v>
      </c>
    </row>
    <row r="1780" spans="1:13" x14ac:dyDescent="0.25">
      <c r="A1780">
        <v>1779</v>
      </c>
      <c r="B1780" t="s">
        <v>15</v>
      </c>
      <c r="C1780">
        <v>420000</v>
      </c>
      <c r="D1780" t="s">
        <v>10</v>
      </c>
      <c r="E1780" t="s">
        <v>16</v>
      </c>
      <c r="F1780" t="s">
        <v>12</v>
      </c>
      <c r="G1780" t="s">
        <v>13</v>
      </c>
      <c r="H1780" t="s">
        <v>13</v>
      </c>
      <c r="I1780">
        <v>25</v>
      </c>
      <c r="J1780">
        <f t="shared" si="110"/>
        <v>-0.29288974614069974</v>
      </c>
      <c r="K1780">
        <f t="shared" si="111"/>
        <v>-1.1931707945260464</v>
      </c>
      <c r="L1780" t="str">
        <f t="shared" si="112"/>
        <v>NO</v>
      </c>
      <c r="M1780" t="str">
        <f t="shared" si="113"/>
        <v>NO</v>
      </c>
    </row>
    <row r="1781" spans="1:13" x14ac:dyDescent="0.25">
      <c r="A1781">
        <v>1780</v>
      </c>
      <c r="B1781" t="s">
        <v>9</v>
      </c>
      <c r="C1781">
        <v>480747.21</v>
      </c>
      <c r="D1781" t="s">
        <v>10</v>
      </c>
      <c r="E1781" t="s">
        <v>16</v>
      </c>
      <c r="F1781" t="s">
        <v>12</v>
      </c>
      <c r="G1781" t="s">
        <v>13</v>
      </c>
      <c r="H1781" t="s">
        <v>13</v>
      </c>
      <c r="I1781">
        <v>62</v>
      </c>
      <c r="J1781">
        <f t="shared" si="110"/>
        <v>-0.21798588809971067</v>
      </c>
      <c r="K1781">
        <f t="shared" si="111"/>
        <v>1.4181164183280413</v>
      </c>
      <c r="L1781" t="str">
        <f t="shared" si="112"/>
        <v>NO</v>
      </c>
      <c r="M1781" t="str">
        <f t="shared" si="113"/>
        <v>NO</v>
      </c>
    </row>
    <row r="1782" spans="1:13" x14ac:dyDescent="0.25">
      <c r="A1782">
        <v>1781</v>
      </c>
      <c r="B1782" t="s">
        <v>9</v>
      </c>
      <c r="C1782">
        <v>401499.84</v>
      </c>
      <c r="D1782" t="s">
        <v>10</v>
      </c>
      <c r="E1782" t="s">
        <v>16</v>
      </c>
      <c r="F1782" t="s">
        <v>12</v>
      </c>
      <c r="G1782" t="s">
        <v>13</v>
      </c>
      <c r="H1782" t="s">
        <v>13</v>
      </c>
      <c r="I1782">
        <v>32</v>
      </c>
      <c r="J1782">
        <f t="shared" si="110"/>
        <v>-0.31570121943100526</v>
      </c>
      <c r="K1782">
        <f t="shared" si="111"/>
        <v>-0.69914348398608395</v>
      </c>
      <c r="L1782" t="str">
        <f t="shared" si="112"/>
        <v>NO</v>
      </c>
      <c r="M1782" t="str">
        <f t="shared" si="113"/>
        <v>NO</v>
      </c>
    </row>
    <row r="1783" spans="1:13" x14ac:dyDescent="0.25">
      <c r="A1783">
        <v>1782</v>
      </c>
      <c r="B1783" t="s">
        <v>9</v>
      </c>
      <c r="C1783">
        <v>297046</v>
      </c>
      <c r="D1783" t="s">
        <v>18</v>
      </c>
      <c r="E1783" t="s">
        <v>16</v>
      </c>
      <c r="F1783" t="s">
        <v>12</v>
      </c>
      <c r="G1783" t="s">
        <v>13</v>
      </c>
      <c r="H1783" t="s">
        <v>12</v>
      </c>
      <c r="I1783">
        <v>34</v>
      </c>
      <c r="J1783">
        <f t="shared" si="110"/>
        <v>-0.44449718558642509</v>
      </c>
      <c r="K1783">
        <f t="shared" si="111"/>
        <v>-0.55799282383180893</v>
      </c>
      <c r="L1783" t="str">
        <f t="shared" si="112"/>
        <v>NO</v>
      </c>
      <c r="M1783" t="str">
        <f t="shared" si="113"/>
        <v>NO</v>
      </c>
    </row>
    <row r="1784" spans="1:13" x14ac:dyDescent="0.25">
      <c r="A1784">
        <v>1783</v>
      </c>
      <c r="B1784" t="s">
        <v>15</v>
      </c>
      <c r="C1784">
        <v>580000</v>
      </c>
      <c r="D1784" t="s">
        <v>10</v>
      </c>
      <c r="E1784" t="s">
        <v>16</v>
      </c>
      <c r="F1784" t="s">
        <v>12</v>
      </c>
      <c r="G1784" t="s">
        <v>13</v>
      </c>
      <c r="H1784" t="s">
        <v>13</v>
      </c>
      <c r="I1784">
        <v>21</v>
      </c>
      <c r="J1784">
        <f t="shared" si="110"/>
        <v>-9.5603034758263539E-2</v>
      </c>
      <c r="K1784">
        <f t="shared" si="111"/>
        <v>-1.4754721148345964</v>
      </c>
      <c r="L1784" t="str">
        <f t="shared" si="112"/>
        <v>NO</v>
      </c>
      <c r="M1784" t="str">
        <f t="shared" si="113"/>
        <v>NO</v>
      </c>
    </row>
    <row r="1785" spans="1:13" x14ac:dyDescent="0.25">
      <c r="A1785">
        <v>1784</v>
      </c>
      <c r="B1785" t="s">
        <v>9</v>
      </c>
      <c r="C1785">
        <v>319574</v>
      </c>
      <c r="D1785" t="s">
        <v>10</v>
      </c>
      <c r="E1785" t="s">
        <v>16</v>
      </c>
      <c r="F1785" t="s">
        <v>12</v>
      </c>
      <c r="G1785" t="s">
        <v>12</v>
      </c>
      <c r="H1785" t="s">
        <v>12</v>
      </c>
      <c r="I1785">
        <v>43</v>
      </c>
      <c r="J1785">
        <f t="shared" si="110"/>
        <v>-0.41671921662377809</v>
      </c>
      <c r="K1785">
        <f t="shared" si="111"/>
        <v>7.7185146862428639E-2</v>
      </c>
      <c r="L1785" t="str">
        <f t="shared" si="112"/>
        <v>NO</v>
      </c>
      <c r="M1785" t="str">
        <f t="shared" si="113"/>
        <v>NO</v>
      </c>
    </row>
    <row r="1786" spans="1:13" x14ac:dyDescent="0.25">
      <c r="A1786">
        <v>1785</v>
      </c>
      <c r="B1786" t="s">
        <v>15</v>
      </c>
      <c r="C1786">
        <v>297719</v>
      </c>
      <c r="D1786" t="s">
        <v>17</v>
      </c>
      <c r="E1786" t="s">
        <v>16</v>
      </c>
      <c r="F1786" t="s">
        <v>12</v>
      </c>
      <c r="G1786" t="s">
        <v>12</v>
      </c>
      <c r="H1786" t="s">
        <v>13</v>
      </c>
      <c r="I1786">
        <v>43</v>
      </c>
      <c r="J1786">
        <f t="shared" si="110"/>
        <v>-0.44366734835667271</v>
      </c>
      <c r="K1786">
        <f t="shared" si="111"/>
        <v>7.7185146862428639E-2</v>
      </c>
      <c r="L1786" t="str">
        <f t="shared" si="112"/>
        <v>NO</v>
      </c>
      <c r="M1786" t="str">
        <f t="shared" si="113"/>
        <v>NO</v>
      </c>
    </row>
    <row r="1787" spans="1:13" x14ac:dyDescent="0.25">
      <c r="A1787">
        <v>1786</v>
      </c>
      <c r="B1787" t="s">
        <v>9</v>
      </c>
      <c r="C1787">
        <v>297046</v>
      </c>
      <c r="D1787" t="s">
        <v>17</v>
      </c>
      <c r="E1787" t="s">
        <v>16</v>
      </c>
      <c r="F1787" t="s">
        <v>12</v>
      </c>
      <c r="G1787" t="s">
        <v>13</v>
      </c>
      <c r="H1787" t="s">
        <v>13</v>
      </c>
      <c r="I1787">
        <v>41</v>
      </c>
      <c r="J1787">
        <f t="shared" si="110"/>
        <v>-0.44449718558642509</v>
      </c>
      <c r="K1787">
        <f t="shared" si="111"/>
        <v>-6.3965513291846368E-2</v>
      </c>
      <c r="L1787" t="str">
        <f t="shared" si="112"/>
        <v>NO</v>
      </c>
      <c r="M1787" t="str">
        <f t="shared" si="113"/>
        <v>NO</v>
      </c>
    </row>
    <row r="1788" spans="1:13" x14ac:dyDescent="0.25">
      <c r="A1788">
        <v>1787</v>
      </c>
      <c r="B1788" t="s">
        <v>9</v>
      </c>
      <c r="C1788">
        <v>1578033.17</v>
      </c>
      <c r="D1788" t="s">
        <v>10</v>
      </c>
      <c r="E1788" t="s">
        <v>11</v>
      </c>
      <c r="F1788" t="s">
        <v>12</v>
      </c>
      <c r="G1788" t="s">
        <v>13</v>
      </c>
      <c r="H1788" t="s">
        <v>13</v>
      </c>
      <c r="I1788">
        <v>50</v>
      </c>
      <c r="J1788">
        <f t="shared" si="110"/>
        <v>1.1350137274910355</v>
      </c>
      <c r="K1788">
        <f t="shared" si="111"/>
        <v>0.57121245740239113</v>
      </c>
      <c r="L1788" t="str">
        <f t="shared" si="112"/>
        <v>NO</v>
      </c>
      <c r="M1788" t="str">
        <f t="shared" si="113"/>
        <v>NO</v>
      </c>
    </row>
    <row r="1789" spans="1:13" x14ac:dyDescent="0.25">
      <c r="A1789">
        <v>1788</v>
      </c>
      <c r="B1789" t="s">
        <v>15</v>
      </c>
      <c r="C1789">
        <v>361421</v>
      </c>
      <c r="D1789" t="s">
        <v>18</v>
      </c>
      <c r="E1789" t="s">
        <v>16</v>
      </c>
      <c r="F1789" t="s">
        <v>12</v>
      </c>
      <c r="G1789" t="s">
        <v>12</v>
      </c>
      <c r="H1789" t="s">
        <v>13</v>
      </c>
      <c r="I1789">
        <v>56</v>
      </c>
      <c r="J1789">
        <f t="shared" si="110"/>
        <v>-0.36512011030364805</v>
      </c>
      <c r="K1789">
        <f t="shared" si="111"/>
        <v>0.99466443786521619</v>
      </c>
      <c r="L1789" t="str">
        <f t="shared" si="112"/>
        <v>NO</v>
      </c>
      <c r="M1789" t="str">
        <f t="shared" si="113"/>
        <v>NO</v>
      </c>
    </row>
    <row r="1790" spans="1:13" x14ac:dyDescent="0.25">
      <c r="A1790">
        <v>1789</v>
      </c>
      <c r="B1790" t="s">
        <v>15</v>
      </c>
      <c r="C1790">
        <v>1431628</v>
      </c>
      <c r="D1790" t="s">
        <v>10</v>
      </c>
      <c r="E1790" t="s">
        <v>11</v>
      </c>
      <c r="F1790" t="s">
        <v>12</v>
      </c>
      <c r="G1790" t="s">
        <v>13</v>
      </c>
      <c r="H1790" t="s">
        <v>12</v>
      </c>
      <c r="I1790">
        <v>37</v>
      </c>
      <c r="J1790">
        <f t="shared" si="110"/>
        <v>0.95449001174924497</v>
      </c>
      <c r="K1790">
        <f t="shared" si="111"/>
        <v>-0.3462668336003964</v>
      </c>
      <c r="L1790" t="str">
        <f t="shared" si="112"/>
        <v>NO</v>
      </c>
      <c r="M1790" t="str">
        <f t="shared" si="113"/>
        <v>NO</v>
      </c>
    </row>
    <row r="1791" spans="1:13" x14ac:dyDescent="0.25">
      <c r="A1791">
        <v>1790</v>
      </c>
      <c r="B1791" t="s">
        <v>9</v>
      </c>
      <c r="C1791">
        <v>554862.32999999996</v>
      </c>
      <c r="D1791" t="s">
        <v>10</v>
      </c>
      <c r="E1791" t="s">
        <v>16</v>
      </c>
      <c r="F1791" t="s">
        <v>12</v>
      </c>
      <c r="G1791" t="s">
        <v>13</v>
      </c>
      <c r="H1791" t="s">
        <v>13</v>
      </c>
      <c r="I1791">
        <v>56</v>
      </c>
      <c r="J1791">
        <f t="shared" si="110"/>
        <v>-0.12659883629649438</v>
      </c>
      <c r="K1791">
        <f t="shared" si="111"/>
        <v>0.99466443786521619</v>
      </c>
      <c r="L1791" t="str">
        <f t="shared" si="112"/>
        <v>NO</v>
      </c>
      <c r="M1791" t="str">
        <f t="shared" si="113"/>
        <v>NO</v>
      </c>
    </row>
    <row r="1792" spans="1:13" x14ac:dyDescent="0.25">
      <c r="A1792">
        <v>1791</v>
      </c>
      <c r="B1792" t="s">
        <v>9</v>
      </c>
      <c r="C1792">
        <v>200000</v>
      </c>
      <c r="D1792" t="s">
        <v>10</v>
      </c>
      <c r="E1792" t="s">
        <v>16</v>
      </c>
      <c r="F1792" t="s">
        <v>12</v>
      </c>
      <c r="G1792" t="s">
        <v>13</v>
      </c>
      <c r="H1792" t="s">
        <v>12</v>
      </c>
      <c r="I1792">
        <v>27</v>
      </c>
      <c r="J1792">
        <f t="shared" si="110"/>
        <v>-0.56415897429154949</v>
      </c>
      <c r="K1792">
        <f t="shared" si="111"/>
        <v>-1.0520201343717714</v>
      </c>
      <c r="L1792" t="str">
        <f t="shared" si="112"/>
        <v>NO</v>
      </c>
      <c r="M1792" t="str">
        <f t="shared" si="113"/>
        <v>NO</v>
      </c>
    </row>
    <row r="1793" spans="1:13" x14ac:dyDescent="0.25">
      <c r="A1793">
        <v>1792</v>
      </c>
      <c r="B1793" t="s">
        <v>9</v>
      </c>
      <c r="C1793">
        <v>2534444.9500000002</v>
      </c>
      <c r="D1793" t="s">
        <v>10</v>
      </c>
      <c r="E1793" t="s">
        <v>11</v>
      </c>
      <c r="F1793" t="s">
        <v>12</v>
      </c>
      <c r="G1793" t="s">
        <v>13</v>
      </c>
      <c r="H1793" t="s">
        <v>13</v>
      </c>
      <c r="I1793">
        <v>38</v>
      </c>
      <c r="J1793">
        <f t="shared" si="110"/>
        <v>2.3143095700136738</v>
      </c>
      <c r="K1793">
        <f t="shared" si="111"/>
        <v>-0.27569150352325889</v>
      </c>
      <c r="L1793" t="str">
        <f t="shared" si="112"/>
        <v>SI</v>
      </c>
      <c r="M1793" t="str">
        <f t="shared" si="113"/>
        <v>NO</v>
      </c>
    </row>
    <row r="1794" spans="1:13" x14ac:dyDescent="0.25">
      <c r="A1794">
        <v>1793</v>
      </c>
      <c r="B1794" t="s">
        <v>9</v>
      </c>
      <c r="C1794">
        <v>253000</v>
      </c>
      <c r="D1794" t="s">
        <v>10</v>
      </c>
      <c r="E1794" t="s">
        <v>16</v>
      </c>
      <c r="F1794" t="s">
        <v>12</v>
      </c>
      <c r="G1794" t="s">
        <v>13</v>
      </c>
      <c r="H1794" t="s">
        <v>13</v>
      </c>
      <c r="I1794">
        <v>48</v>
      </c>
      <c r="J1794">
        <f t="shared" ref="J1794:J1857" si="114">(C1794-$Q$13)/$Q$14</f>
        <v>-0.49880775114611747</v>
      </c>
      <c r="K1794">
        <f t="shared" si="111"/>
        <v>0.43006179724811616</v>
      </c>
      <c r="L1794" t="str">
        <f t="shared" si="112"/>
        <v>NO</v>
      </c>
      <c r="M1794" t="str">
        <f t="shared" si="113"/>
        <v>NO</v>
      </c>
    </row>
    <row r="1795" spans="1:13" x14ac:dyDescent="0.25">
      <c r="A1795">
        <v>1794</v>
      </c>
      <c r="B1795" t="s">
        <v>15</v>
      </c>
      <c r="C1795">
        <v>325925</v>
      </c>
      <c r="D1795" t="s">
        <v>18</v>
      </c>
      <c r="E1795" t="s">
        <v>16</v>
      </c>
      <c r="F1795" t="s">
        <v>12</v>
      </c>
      <c r="G1795" t="s">
        <v>13</v>
      </c>
      <c r="H1795" t="s">
        <v>13</v>
      </c>
      <c r="I1795">
        <v>64</v>
      </c>
      <c r="J1795">
        <f t="shared" si="114"/>
        <v>-0.40888816722384147</v>
      </c>
      <c r="K1795">
        <f t="shared" ref="K1795:K1858" si="115">(I1795-$R$13)/$R$14</f>
        <v>1.5592670784823162</v>
      </c>
      <c r="L1795" t="str">
        <f t="shared" ref="L1795:L1858" si="116">IF(ABS(J1795)&gt; 1.96, "SI", "NO")</f>
        <v>NO</v>
      </c>
      <c r="M1795" t="str">
        <f t="shared" ref="M1795:M1858" si="117">IF(ABS(K1795)&gt; 1.96, "SI", "NO")</f>
        <v>NO</v>
      </c>
    </row>
    <row r="1796" spans="1:13" x14ac:dyDescent="0.25">
      <c r="A1796">
        <v>1795</v>
      </c>
      <c r="B1796" t="s">
        <v>15</v>
      </c>
      <c r="C1796">
        <v>200000</v>
      </c>
      <c r="D1796" t="s">
        <v>10</v>
      </c>
      <c r="E1796" t="s">
        <v>16</v>
      </c>
      <c r="F1796" t="s">
        <v>12</v>
      </c>
      <c r="G1796" t="s">
        <v>12</v>
      </c>
      <c r="H1796" t="s">
        <v>13</v>
      </c>
      <c r="I1796">
        <v>59</v>
      </c>
      <c r="J1796">
        <f t="shared" si="114"/>
        <v>-0.56415897429154949</v>
      </c>
      <c r="K1796">
        <f t="shared" si="115"/>
        <v>1.2063904280966287</v>
      </c>
      <c r="L1796" t="str">
        <f t="shared" si="116"/>
        <v>NO</v>
      </c>
      <c r="M1796" t="str">
        <f t="shared" si="117"/>
        <v>NO</v>
      </c>
    </row>
    <row r="1797" spans="1:13" x14ac:dyDescent="0.25">
      <c r="A1797">
        <v>1796</v>
      </c>
      <c r="B1797" t="s">
        <v>9</v>
      </c>
      <c r="C1797">
        <v>329794</v>
      </c>
      <c r="D1797" t="s">
        <v>18</v>
      </c>
      <c r="E1797" t="s">
        <v>16</v>
      </c>
      <c r="F1797" t="s">
        <v>12</v>
      </c>
      <c r="G1797" t="s">
        <v>13</v>
      </c>
      <c r="H1797" t="s">
        <v>12</v>
      </c>
      <c r="I1797">
        <v>41</v>
      </c>
      <c r="J1797">
        <f t="shared" si="114"/>
        <v>-0.40411752793422495</v>
      </c>
      <c r="K1797">
        <f t="shared" si="115"/>
        <v>-6.3965513291846368E-2</v>
      </c>
      <c r="L1797" t="str">
        <f t="shared" si="116"/>
        <v>NO</v>
      </c>
      <c r="M1797" t="str">
        <f t="shared" si="117"/>
        <v>NO</v>
      </c>
    </row>
    <row r="1798" spans="1:13" x14ac:dyDescent="0.25">
      <c r="A1798">
        <v>1797</v>
      </c>
      <c r="B1798" t="s">
        <v>9</v>
      </c>
      <c r="C1798">
        <v>3702872.8</v>
      </c>
      <c r="D1798" t="s">
        <v>10</v>
      </c>
      <c r="E1798" t="s">
        <v>11</v>
      </c>
      <c r="F1798" t="s">
        <v>12</v>
      </c>
      <c r="G1798" t="s">
        <v>13</v>
      </c>
      <c r="H1798" t="s">
        <v>13</v>
      </c>
      <c r="I1798">
        <v>46</v>
      </c>
      <c r="J1798">
        <f t="shared" si="114"/>
        <v>3.7550301201021132</v>
      </c>
      <c r="K1798">
        <f t="shared" si="115"/>
        <v>0.28891113709384114</v>
      </c>
      <c r="L1798" t="str">
        <f t="shared" si="116"/>
        <v>SI</v>
      </c>
      <c r="M1798" t="str">
        <f t="shared" si="117"/>
        <v>NO</v>
      </c>
    </row>
    <row r="1799" spans="1:13" x14ac:dyDescent="0.25">
      <c r="A1799">
        <v>1798</v>
      </c>
      <c r="B1799" t="s">
        <v>15</v>
      </c>
      <c r="C1799">
        <v>1229350</v>
      </c>
      <c r="D1799" t="s">
        <v>10</v>
      </c>
      <c r="E1799" t="s">
        <v>16</v>
      </c>
      <c r="F1799" t="s">
        <v>12</v>
      </c>
      <c r="G1799" t="s">
        <v>13</v>
      </c>
      <c r="H1799" t="s">
        <v>13</v>
      </c>
      <c r="I1799">
        <v>33</v>
      </c>
      <c r="J1799">
        <f t="shared" si="114"/>
        <v>0.70507275296789229</v>
      </c>
      <c r="K1799">
        <f t="shared" si="115"/>
        <v>-0.62856815390894638</v>
      </c>
      <c r="L1799" t="str">
        <f t="shared" si="116"/>
        <v>NO</v>
      </c>
      <c r="M1799" t="str">
        <f t="shared" si="117"/>
        <v>NO</v>
      </c>
    </row>
    <row r="1800" spans="1:13" x14ac:dyDescent="0.25">
      <c r="A1800">
        <v>1799</v>
      </c>
      <c r="B1800" t="s">
        <v>9</v>
      </c>
      <c r="C1800">
        <v>300000</v>
      </c>
      <c r="D1800" t="s">
        <v>10</v>
      </c>
      <c r="E1800" t="s">
        <v>16</v>
      </c>
      <c r="F1800" t="s">
        <v>12</v>
      </c>
      <c r="G1800" t="s">
        <v>13</v>
      </c>
      <c r="H1800" t="s">
        <v>13</v>
      </c>
      <c r="I1800">
        <v>26</v>
      </c>
      <c r="J1800">
        <f t="shared" si="114"/>
        <v>-0.44085477967752684</v>
      </c>
      <c r="K1800">
        <f t="shared" si="115"/>
        <v>-1.1225954644489089</v>
      </c>
      <c r="L1800" t="str">
        <f t="shared" si="116"/>
        <v>NO</v>
      </c>
      <c r="M1800" t="str">
        <f t="shared" si="117"/>
        <v>NO</v>
      </c>
    </row>
    <row r="1801" spans="1:13" x14ac:dyDescent="0.25">
      <c r="A1801">
        <v>1800</v>
      </c>
      <c r="B1801" t="s">
        <v>9</v>
      </c>
      <c r="C1801">
        <v>298155</v>
      </c>
      <c r="D1801" t="s">
        <v>18</v>
      </c>
      <c r="E1801" t="s">
        <v>16</v>
      </c>
      <c r="F1801" t="s">
        <v>12</v>
      </c>
      <c r="G1801" t="s">
        <v>13</v>
      </c>
      <c r="H1801" t="s">
        <v>13</v>
      </c>
      <c r="I1801">
        <v>29</v>
      </c>
      <c r="J1801">
        <f t="shared" si="114"/>
        <v>-0.44312974206815559</v>
      </c>
      <c r="K1801">
        <f t="shared" si="115"/>
        <v>-0.91086947421749642</v>
      </c>
      <c r="L1801" t="str">
        <f t="shared" si="116"/>
        <v>NO</v>
      </c>
      <c r="M1801" t="str">
        <f t="shared" si="117"/>
        <v>NO</v>
      </c>
    </row>
    <row r="1802" spans="1:13" x14ac:dyDescent="0.25">
      <c r="A1802">
        <v>1801</v>
      </c>
      <c r="B1802" t="s">
        <v>15</v>
      </c>
      <c r="C1802">
        <v>761027.05</v>
      </c>
      <c r="D1802" t="s">
        <v>10</v>
      </c>
      <c r="E1802" t="s">
        <v>11</v>
      </c>
      <c r="F1802" t="s">
        <v>12</v>
      </c>
      <c r="G1802" t="s">
        <v>13</v>
      </c>
      <c r="H1802" t="s">
        <v>13</v>
      </c>
      <c r="I1802">
        <v>28</v>
      </c>
      <c r="J1802">
        <f t="shared" si="114"/>
        <v>0.12761091127776056</v>
      </c>
      <c r="K1802">
        <f t="shared" si="115"/>
        <v>-0.98144480429463388</v>
      </c>
      <c r="L1802" t="str">
        <f t="shared" si="116"/>
        <v>NO</v>
      </c>
      <c r="M1802" t="str">
        <f t="shared" si="117"/>
        <v>NO</v>
      </c>
    </row>
    <row r="1803" spans="1:13" x14ac:dyDescent="0.25">
      <c r="A1803">
        <v>1802</v>
      </c>
      <c r="B1803" t="s">
        <v>9</v>
      </c>
      <c r="C1803">
        <v>347539.5</v>
      </c>
      <c r="D1803" t="s">
        <v>10</v>
      </c>
      <c r="E1803" t="s">
        <v>16</v>
      </c>
      <c r="F1803" t="s">
        <v>12</v>
      </c>
      <c r="G1803" t="s">
        <v>13</v>
      </c>
      <c r="H1803" t="s">
        <v>13</v>
      </c>
      <c r="I1803">
        <v>28</v>
      </c>
      <c r="J1803">
        <f t="shared" si="114"/>
        <v>-0.38223658207899358</v>
      </c>
      <c r="K1803">
        <f t="shared" si="115"/>
        <v>-0.98144480429463388</v>
      </c>
      <c r="L1803" t="str">
        <f t="shared" si="116"/>
        <v>NO</v>
      </c>
      <c r="M1803" t="str">
        <f t="shared" si="117"/>
        <v>NO</v>
      </c>
    </row>
    <row r="1804" spans="1:13" x14ac:dyDescent="0.25">
      <c r="A1804">
        <v>1803</v>
      </c>
      <c r="B1804" t="s">
        <v>15</v>
      </c>
      <c r="C1804">
        <v>319574</v>
      </c>
      <c r="D1804" t="s">
        <v>10</v>
      </c>
      <c r="E1804" t="s">
        <v>16</v>
      </c>
      <c r="F1804" t="s">
        <v>12</v>
      </c>
      <c r="G1804" t="s">
        <v>12</v>
      </c>
      <c r="H1804" t="s">
        <v>13</v>
      </c>
      <c r="I1804">
        <v>30</v>
      </c>
      <c r="J1804">
        <f t="shared" si="114"/>
        <v>-0.41671921662377809</v>
      </c>
      <c r="K1804">
        <f t="shared" si="115"/>
        <v>-0.84029414414035897</v>
      </c>
      <c r="L1804" t="str">
        <f t="shared" si="116"/>
        <v>NO</v>
      </c>
      <c r="M1804" t="str">
        <f t="shared" si="117"/>
        <v>NO</v>
      </c>
    </row>
    <row r="1805" spans="1:13" x14ac:dyDescent="0.25">
      <c r="A1805">
        <v>1804</v>
      </c>
      <c r="B1805" t="s">
        <v>9</v>
      </c>
      <c r="C1805">
        <v>352782.75</v>
      </c>
      <c r="D1805" t="s">
        <v>10</v>
      </c>
      <c r="E1805" t="s">
        <v>16</v>
      </c>
      <c r="F1805" t="s">
        <v>12</v>
      </c>
      <c r="G1805" t="s">
        <v>12</v>
      </c>
      <c r="H1805" t="s">
        <v>13</v>
      </c>
      <c r="I1805">
        <v>27</v>
      </c>
      <c r="J1805">
        <f t="shared" si="114"/>
        <v>-0.37577143489489384</v>
      </c>
      <c r="K1805">
        <f t="shared" si="115"/>
        <v>-1.0520201343717714</v>
      </c>
      <c r="L1805" t="str">
        <f t="shared" si="116"/>
        <v>NO</v>
      </c>
      <c r="M1805" t="str">
        <f t="shared" si="117"/>
        <v>NO</v>
      </c>
    </row>
    <row r="1806" spans="1:13" x14ac:dyDescent="0.25">
      <c r="A1806">
        <v>1805</v>
      </c>
      <c r="B1806" t="s">
        <v>9</v>
      </c>
      <c r="C1806">
        <v>453413.8</v>
      </c>
      <c r="D1806" t="s">
        <v>10</v>
      </c>
      <c r="E1806" t="s">
        <v>16</v>
      </c>
      <c r="F1806" t="s">
        <v>12</v>
      </c>
      <c r="G1806" t="s">
        <v>13</v>
      </c>
      <c r="H1806" t="s">
        <v>13</v>
      </c>
      <c r="I1806">
        <v>52</v>
      </c>
      <c r="J1806">
        <f t="shared" si="114"/>
        <v>-0.25168912916075942</v>
      </c>
      <c r="K1806">
        <f t="shared" si="115"/>
        <v>0.71236311755666615</v>
      </c>
      <c r="L1806" t="str">
        <f t="shared" si="116"/>
        <v>NO</v>
      </c>
      <c r="M1806" t="str">
        <f t="shared" si="117"/>
        <v>NO</v>
      </c>
    </row>
    <row r="1807" spans="1:13" x14ac:dyDescent="0.25">
      <c r="A1807">
        <v>1806</v>
      </c>
      <c r="B1807" t="s">
        <v>15</v>
      </c>
      <c r="C1807">
        <v>329950</v>
      </c>
      <c r="D1807" t="s">
        <v>18</v>
      </c>
      <c r="E1807" t="s">
        <v>16</v>
      </c>
      <c r="F1807" t="s">
        <v>12</v>
      </c>
      <c r="G1807" t="s">
        <v>13</v>
      </c>
      <c r="H1807" t="s">
        <v>12</v>
      </c>
      <c r="I1807">
        <v>43</v>
      </c>
      <c r="J1807">
        <f t="shared" si="114"/>
        <v>-0.40392517339062706</v>
      </c>
      <c r="K1807">
        <f t="shared" si="115"/>
        <v>7.7185146862428639E-2</v>
      </c>
      <c r="L1807" t="str">
        <f t="shared" si="116"/>
        <v>NO</v>
      </c>
      <c r="M1807" t="str">
        <f t="shared" si="117"/>
        <v>NO</v>
      </c>
    </row>
    <row r="1808" spans="1:13" x14ac:dyDescent="0.25">
      <c r="A1808">
        <v>1807</v>
      </c>
      <c r="B1808" t="s">
        <v>9</v>
      </c>
      <c r="C1808">
        <v>734449.38</v>
      </c>
      <c r="D1808" t="s">
        <v>10</v>
      </c>
      <c r="E1808" t="s">
        <v>11</v>
      </c>
      <c r="F1808" t="s">
        <v>12</v>
      </c>
      <c r="G1808" t="s">
        <v>13</v>
      </c>
      <c r="H1808" t="s">
        <v>13</v>
      </c>
      <c r="I1808">
        <v>24</v>
      </c>
      <c r="J1808">
        <f t="shared" si="114"/>
        <v>9.4839529337087794E-2</v>
      </c>
      <c r="K1808">
        <f t="shared" si="115"/>
        <v>-1.263746124603184</v>
      </c>
      <c r="L1808" t="str">
        <f t="shared" si="116"/>
        <v>NO</v>
      </c>
      <c r="M1808" t="str">
        <f t="shared" si="117"/>
        <v>NO</v>
      </c>
    </row>
    <row r="1809" spans="1:13" x14ac:dyDescent="0.25">
      <c r="A1809">
        <v>1808</v>
      </c>
      <c r="B1809" t="s">
        <v>9</v>
      </c>
      <c r="C1809">
        <v>746380.68</v>
      </c>
      <c r="D1809" t="s">
        <v>10</v>
      </c>
      <c r="E1809" t="s">
        <v>16</v>
      </c>
      <c r="F1809" t="s">
        <v>12</v>
      </c>
      <c r="G1809" t="s">
        <v>13</v>
      </c>
      <c r="H1809" t="s">
        <v>13</v>
      </c>
      <c r="I1809">
        <v>37</v>
      </c>
      <c r="J1809">
        <f t="shared" si="114"/>
        <v>0.10955132270907073</v>
      </c>
      <c r="K1809">
        <f t="shared" si="115"/>
        <v>-0.3462668336003964</v>
      </c>
      <c r="L1809" t="str">
        <f t="shared" si="116"/>
        <v>NO</v>
      </c>
      <c r="M1809" t="str">
        <f t="shared" si="117"/>
        <v>NO</v>
      </c>
    </row>
    <row r="1810" spans="1:13" x14ac:dyDescent="0.25">
      <c r="A1810">
        <v>1809</v>
      </c>
      <c r="B1810" t="s">
        <v>15</v>
      </c>
      <c r="C1810">
        <v>420000</v>
      </c>
      <c r="D1810" t="s">
        <v>10</v>
      </c>
      <c r="E1810" t="s">
        <v>16</v>
      </c>
      <c r="F1810" t="s">
        <v>12</v>
      </c>
      <c r="G1810" t="s">
        <v>13</v>
      </c>
      <c r="H1810" t="s">
        <v>13</v>
      </c>
      <c r="I1810">
        <v>29</v>
      </c>
      <c r="J1810">
        <f t="shared" si="114"/>
        <v>-0.29288974614069974</v>
      </c>
      <c r="K1810">
        <f t="shared" si="115"/>
        <v>-0.91086947421749642</v>
      </c>
      <c r="L1810" t="str">
        <f t="shared" si="116"/>
        <v>NO</v>
      </c>
      <c r="M1810" t="str">
        <f t="shared" si="117"/>
        <v>NO</v>
      </c>
    </row>
    <row r="1811" spans="1:13" x14ac:dyDescent="0.25">
      <c r="A1811">
        <v>1810</v>
      </c>
      <c r="B1811" t="s">
        <v>9</v>
      </c>
      <c r="C1811">
        <v>829520</v>
      </c>
      <c r="D1811" t="s">
        <v>10</v>
      </c>
      <c r="E1811" t="s">
        <v>16</v>
      </c>
      <c r="F1811" t="s">
        <v>12</v>
      </c>
      <c r="G1811" t="s">
        <v>13</v>
      </c>
      <c r="H1811" t="s">
        <v>13</v>
      </c>
      <c r="I1811">
        <v>61</v>
      </c>
      <c r="J1811">
        <f t="shared" si="114"/>
        <v>0.21206559164264568</v>
      </c>
      <c r="K1811">
        <f t="shared" si="115"/>
        <v>1.3475410882509038</v>
      </c>
      <c r="L1811" t="str">
        <f t="shared" si="116"/>
        <v>NO</v>
      </c>
      <c r="M1811" t="str">
        <f t="shared" si="117"/>
        <v>NO</v>
      </c>
    </row>
    <row r="1812" spans="1:13" x14ac:dyDescent="0.25">
      <c r="A1812">
        <v>1811</v>
      </c>
      <c r="B1812" t="s">
        <v>15</v>
      </c>
      <c r="C1812">
        <v>297046</v>
      </c>
      <c r="D1812" t="s">
        <v>17</v>
      </c>
      <c r="E1812" t="s">
        <v>16</v>
      </c>
      <c r="F1812" t="s">
        <v>12</v>
      </c>
      <c r="G1812" t="s">
        <v>13</v>
      </c>
      <c r="H1812" t="s">
        <v>13</v>
      </c>
      <c r="I1812">
        <v>53</v>
      </c>
      <c r="J1812">
        <f t="shared" si="114"/>
        <v>-0.44449718558642509</v>
      </c>
      <c r="K1812">
        <f t="shared" si="115"/>
        <v>0.78293844763380371</v>
      </c>
      <c r="L1812" t="str">
        <f t="shared" si="116"/>
        <v>NO</v>
      </c>
      <c r="M1812" t="str">
        <f t="shared" si="117"/>
        <v>NO</v>
      </c>
    </row>
    <row r="1813" spans="1:13" x14ac:dyDescent="0.25">
      <c r="A1813">
        <v>1812</v>
      </c>
      <c r="B1813" t="s">
        <v>9</v>
      </c>
      <c r="C1813">
        <v>2921803.69</v>
      </c>
      <c r="D1813" t="s">
        <v>10</v>
      </c>
      <c r="E1813" t="s">
        <v>16</v>
      </c>
      <c r="F1813" t="s">
        <v>12</v>
      </c>
      <c r="G1813" t="s">
        <v>13</v>
      </c>
      <c r="H1813" t="s">
        <v>13</v>
      </c>
      <c r="I1813">
        <v>38</v>
      </c>
      <c r="J1813">
        <f t="shared" si="114"/>
        <v>2.7919391446376993</v>
      </c>
      <c r="K1813">
        <f t="shared" si="115"/>
        <v>-0.27569150352325889</v>
      </c>
      <c r="L1813" t="str">
        <f t="shared" si="116"/>
        <v>SI</v>
      </c>
      <c r="M1813" t="str">
        <f t="shared" si="117"/>
        <v>NO</v>
      </c>
    </row>
    <row r="1814" spans="1:13" x14ac:dyDescent="0.25">
      <c r="A1814">
        <v>1813</v>
      </c>
      <c r="B1814" t="s">
        <v>9</v>
      </c>
      <c r="C1814">
        <v>299647</v>
      </c>
      <c r="D1814" t="s">
        <v>17</v>
      </c>
      <c r="E1814" t="s">
        <v>16</v>
      </c>
      <c r="F1814" t="s">
        <v>12</v>
      </c>
      <c r="G1814" t="s">
        <v>13</v>
      </c>
      <c r="H1814" t="s">
        <v>13</v>
      </c>
      <c r="I1814">
        <v>58</v>
      </c>
      <c r="J1814">
        <f t="shared" si="114"/>
        <v>-0.44129004348451434</v>
      </c>
      <c r="K1814">
        <f t="shared" si="115"/>
        <v>1.1358150980194912</v>
      </c>
      <c r="L1814" t="str">
        <f t="shared" si="116"/>
        <v>NO</v>
      </c>
      <c r="M1814" t="str">
        <f t="shared" si="117"/>
        <v>NO</v>
      </c>
    </row>
    <row r="1815" spans="1:13" x14ac:dyDescent="0.25">
      <c r="A1815">
        <v>1814</v>
      </c>
      <c r="B1815" t="s">
        <v>15</v>
      </c>
      <c r="C1815">
        <v>385548</v>
      </c>
      <c r="D1815" t="s">
        <v>17</v>
      </c>
      <c r="E1815" t="s">
        <v>16</v>
      </c>
      <c r="F1815" t="s">
        <v>12</v>
      </c>
      <c r="G1815" t="s">
        <v>12</v>
      </c>
      <c r="H1815" t="s">
        <v>13</v>
      </c>
      <c r="I1815">
        <v>55</v>
      </c>
      <c r="J1815">
        <f t="shared" si="114"/>
        <v>-0.33537050726912276</v>
      </c>
      <c r="K1815">
        <f t="shared" si="115"/>
        <v>0.92408910778807873</v>
      </c>
      <c r="L1815" t="str">
        <f t="shared" si="116"/>
        <v>NO</v>
      </c>
      <c r="M1815" t="str">
        <f t="shared" si="117"/>
        <v>NO</v>
      </c>
    </row>
    <row r="1816" spans="1:13" x14ac:dyDescent="0.25">
      <c r="A1816">
        <v>1815</v>
      </c>
      <c r="B1816" t="s">
        <v>15</v>
      </c>
      <c r="C1816">
        <v>639148</v>
      </c>
      <c r="D1816" t="s">
        <v>18</v>
      </c>
      <c r="E1816" t="s">
        <v>16</v>
      </c>
      <c r="F1816" t="s">
        <v>12</v>
      </c>
      <c r="G1816" t="s">
        <v>13</v>
      </c>
      <c r="H1816" t="s">
        <v>13</v>
      </c>
      <c r="I1816">
        <v>34</v>
      </c>
      <c r="J1816">
        <f t="shared" si="114"/>
        <v>-2.267106972796144E-2</v>
      </c>
      <c r="K1816">
        <f t="shared" si="115"/>
        <v>-0.55799282383180893</v>
      </c>
      <c r="L1816" t="str">
        <f t="shared" si="116"/>
        <v>NO</v>
      </c>
      <c r="M1816" t="str">
        <f t="shared" si="117"/>
        <v>NO</v>
      </c>
    </row>
    <row r="1817" spans="1:13" x14ac:dyDescent="0.25">
      <c r="A1817">
        <v>1816</v>
      </c>
      <c r="B1817" t="s">
        <v>9</v>
      </c>
      <c r="C1817">
        <v>202600.91</v>
      </c>
      <c r="D1817" t="s">
        <v>10</v>
      </c>
      <c r="E1817" t="s">
        <v>16</v>
      </c>
      <c r="F1817" t="s">
        <v>12</v>
      </c>
      <c r="G1817" t="s">
        <v>13</v>
      </c>
      <c r="H1817" t="s">
        <v>13</v>
      </c>
      <c r="I1817">
        <v>40</v>
      </c>
      <c r="J1817">
        <f t="shared" si="114"/>
        <v>-0.5609519431634139</v>
      </c>
      <c r="K1817">
        <f t="shared" si="115"/>
        <v>-0.13454084336898386</v>
      </c>
      <c r="L1817" t="str">
        <f t="shared" si="116"/>
        <v>NO</v>
      </c>
      <c r="M1817" t="str">
        <f t="shared" si="117"/>
        <v>NO</v>
      </c>
    </row>
    <row r="1818" spans="1:13" x14ac:dyDescent="0.25">
      <c r="A1818">
        <v>1817</v>
      </c>
      <c r="B1818" t="s">
        <v>9</v>
      </c>
      <c r="C1818">
        <v>594092</v>
      </c>
      <c r="D1818" t="s">
        <v>18</v>
      </c>
      <c r="E1818" t="s">
        <v>16</v>
      </c>
      <c r="F1818" t="s">
        <v>12</v>
      </c>
      <c r="G1818" t="s">
        <v>13</v>
      </c>
      <c r="H1818" t="s">
        <v>12</v>
      </c>
      <c r="I1818">
        <v>61</v>
      </c>
      <c r="J1818">
        <f t="shared" si="114"/>
        <v>-7.8227007653255465E-2</v>
      </c>
      <c r="K1818">
        <f t="shared" si="115"/>
        <v>1.3475410882509038</v>
      </c>
      <c r="L1818" t="str">
        <f t="shared" si="116"/>
        <v>NO</v>
      </c>
      <c r="M1818" t="str">
        <f t="shared" si="117"/>
        <v>NO</v>
      </c>
    </row>
    <row r="1819" spans="1:13" x14ac:dyDescent="0.25">
      <c r="A1819">
        <v>1818</v>
      </c>
      <c r="B1819" t="s">
        <v>15</v>
      </c>
      <c r="C1819">
        <v>347514</v>
      </c>
      <c r="D1819" t="s">
        <v>10</v>
      </c>
      <c r="E1819" t="s">
        <v>16</v>
      </c>
      <c r="F1819" t="s">
        <v>12</v>
      </c>
      <c r="G1819" t="s">
        <v>13</v>
      </c>
      <c r="H1819" t="s">
        <v>12</v>
      </c>
      <c r="I1819">
        <v>20</v>
      </c>
      <c r="J1819">
        <f t="shared" si="114"/>
        <v>-0.38226802464862014</v>
      </c>
      <c r="K1819">
        <f t="shared" si="115"/>
        <v>-1.5460474449117341</v>
      </c>
      <c r="L1819" t="str">
        <f t="shared" si="116"/>
        <v>NO</v>
      </c>
      <c r="M1819" t="str">
        <f t="shared" si="117"/>
        <v>NO</v>
      </c>
    </row>
    <row r="1820" spans="1:13" x14ac:dyDescent="0.25">
      <c r="A1820">
        <v>1819</v>
      </c>
      <c r="B1820" t="s">
        <v>9</v>
      </c>
      <c r="C1820">
        <v>356858</v>
      </c>
      <c r="D1820" t="s">
        <v>18</v>
      </c>
      <c r="E1820" t="s">
        <v>16</v>
      </c>
      <c r="F1820" t="s">
        <v>12</v>
      </c>
      <c r="G1820" t="s">
        <v>13</v>
      </c>
      <c r="H1820" t="s">
        <v>12</v>
      </c>
      <c r="I1820">
        <v>42</v>
      </c>
      <c r="J1820">
        <f t="shared" si="114"/>
        <v>-0.37074648070388588</v>
      </c>
      <c r="K1820">
        <f t="shared" si="115"/>
        <v>6.6098167852911317E-3</v>
      </c>
      <c r="L1820" t="str">
        <f t="shared" si="116"/>
        <v>NO</v>
      </c>
      <c r="M1820" t="str">
        <f t="shared" si="117"/>
        <v>NO</v>
      </c>
    </row>
    <row r="1821" spans="1:13" x14ac:dyDescent="0.25">
      <c r="A1821">
        <v>1820</v>
      </c>
      <c r="B1821" t="s">
        <v>9</v>
      </c>
      <c r="C1821">
        <v>387953</v>
      </c>
      <c r="D1821" t="s">
        <v>18</v>
      </c>
      <c r="E1821" t="s">
        <v>16</v>
      </c>
      <c r="F1821" t="s">
        <v>13</v>
      </c>
      <c r="G1821" t="s">
        <v>13</v>
      </c>
      <c r="H1821" t="s">
        <v>12</v>
      </c>
      <c r="I1821">
        <v>32</v>
      </c>
      <c r="J1821">
        <f t="shared" si="114"/>
        <v>-0.33240504138865556</v>
      </c>
      <c r="K1821">
        <f t="shared" si="115"/>
        <v>-0.69914348398608395</v>
      </c>
      <c r="L1821" t="str">
        <f t="shared" si="116"/>
        <v>NO</v>
      </c>
      <c r="M1821" t="str">
        <f t="shared" si="117"/>
        <v>NO</v>
      </c>
    </row>
    <row r="1822" spans="1:13" x14ac:dyDescent="0.25">
      <c r="A1822">
        <v>1821</v>
      </c>
      <c r="B1822" t="s">
        <v>9</v>
      </c>
      <c r="C1822">
        <v>1742310</v>
      </c>
      <c r="D1822" t="s">
        <v>10</v>
      </c>
      <c r="E1822" t="s">
        <v>16</v>
      </c>
      <c r="F1822" t="s">
        <v>12</v>
      </c>
      <c r="G1822" t="s">
        <v>13</v>
      </c>
      <c r="H1822" t="s">
        <v>13</v>
      </c>
      <c r="I1822">
        <v>28</v>
      </c>
      <c r="J1822">
        <f t="shared" si="114"/>
        <v>1.3375739496599828</v>
      </c>
      <c r="K1822">
        <f t="shared" si="115"/>
        <v>-0.98144480429463388</v>
      </c>
      <c r="L1822" t="str">
        <f t="shared" si="116"/>
        <v>NO</v>
      </c>
      <c r="M1822" t="str">
        <f t="shared" si="117"/>
        <v>NO</v>
      </c>
    </row>
    <row r="1823" spans="1:13" x14ac:dyDescent="0.25">
      <c r="A1823">
        <v>1822</v>
      </c>
      <c r="B1823" t="s">
        <v>9</v>
      </c>
      <c r="C1823">
        <v>550000</v>
      </c>
      <c r="D1823" t="s">
        <v>10</v>
      </c>
      <c r="E1823" t="s">
        <v>16</v>
      </c>
      <c r="F1823" t="s">
        <v>12</v>
      </c>
      <c r="G1823" t="s">
        <v>13</v>
      </c>
      <c r="H1823" t="s">
        <v>13</v>
      </c>
      <c r="I1823">
        <v>28</v>
      </c>
      <c r="J1823">
        <f t="shared" si="114"/>
        <v>-0.13259429314247032</v>
      </c>
      <c r="K1823">
        <f t="shared" si="115"/>
        <v>-0.98144480429463388</v>
      </c>
      <c r="L1823" t="str">
        <f t="shared" si="116"/>
        <v>NO</v>
      </c>
      <c r="M1823" t="str">
        <f t="shared" si="117"/>
        <v>NO</v>
      </c>
    </row>
    <row r="1824" spans="1:13" x14ac:dyDescent="0.25">
      <c r="A1824">
        <v>1823</v>
      </c>
      <c r="B1824" t="s">
        <v>9</v>
      </c>
      <c r="C1824">
        <v>1524359</v>
      </c>
      <c r="D1824" t="s">
        <v>10</v>
      </c>
      <c r="E1824" t="s">
        <v>11</v>
      </c>
      <c r="F1824" t="s">
        <v>12</v>
      </c>
      <c r="G1824" t="s">
        <v>13</v>
      </c>
      <c r="H1824" t="s">
        <v>12</v>
      </c>
      <c r="I1824">
        <v>51</v>
      </c>
      <c r="J1824">
        <f t="shared" si="114"/>
        <v>1.0688312244567744</v>
      </c>
      <c r="K1824">
        <f t="shared" si="115"/>
        <v>0.64178778747952869</v>
      </c>
      <c r="L1824" t="str">
        <f t="shared" si="116"/>
        <v>NO</v>
      </c>
      <c r="M1824" t="str">
        <f t="shared" si="117"/>
        <v>NO</v>
      </c>
    </row>
    <row r="1825" spans="1:13" x14ac:dyDescent="0.25">
      <c r="A1825">
        <v>1824</v>
      </c>
      <c r="B1825" t="s">
        <v>15</v>
      </c>
      <c r="C1825">
        <v>50000</v>
      </c>
      <c r="D1825" t="s">
        <v>10</v>
      </c>
      <c r="E1825" t="s">
        <v>16</v>
      </c>
      <c r="F1825" t="s">
        <v>12</v>
      </c>
      <c r="G1825" t="s">
        <v>12</v>
      </c>
      <c r="H1825" t="s">
        <v>13</v>
      </c>
      <c r="I1825">
        <v>35</v>
      </c>
      <c r="J1825">
        <f t="shared" si="114"/>
        <v>-0.7491152662125834</v>
      </c>
      <c r="K1825">
        <f t="shared" si="115"/>
        <v>-0.48741749375467142</v>
      </c>
      <c r="L1825" t="str">
        <f t="shared" si="116"/>
        <v>NO</v>
      </c>
      <c r="M1825" t="str">
        <f t="shared" si="117"/>
        <v>NO</v>
      </c>
    </row>
    <row r="1826" spans="1:13" x14ac:dyDescent="0.25">
      <c r="A1826">
        <v>1825</v>
      </c>
      <c r="B1826" t="s">
        <v>15</v>
      </c>
      <c r="C1826">
        <v>310124</v>
      </c>
      <c r="D1826" t="s">
        <v>17</v>
      </c>
      <c r="E1826" t="s">
        <v>16</v>
      </c>
      <c r="F1826" t="s">
        <v>12</v>
      </c>
      <c r="G1826" t="s">
        <v>13</v>
      </c>
      <c r="H1826" t="s">
        <v>12</v>
      </c>
      <c r="I1826">
        <v>32</v>
      </c>
      <c r="J1826">
        <f t="shared" si="114"/>
        <v>-0.42837146301480322</v>
      </c>
      <c r="K1826">
        <f t="shared" si="115"/>
        <v>-0.69914348398608395</v>
      </c>
      <c r="L1826" t="str">
        <f t="shared" si="116"/>
        <v>NO</v>
      </c>
      <c r="M1826" t="str">
        <f t="shared" si="117"/>
        <v>NO</v>
      </c>
    </row>
    <row r="1827" spans="1:13" x14ac:dyDescent="0.25">
      <c r="A1827">
        <v>1826</v>
      </c>
      <c r="B1827" t="s">
        <v>9</v>
      </c>
      <c r="C1827">
        <v>216200</v>
      </c>
      <c r="D1827" t="s">
        <v>10</v>
      </c>
      <c r="E1827" t="s">
        <v>16</v>
      </c>
      <c r="F1827" t="s">
        <v>12</v>
      </c>
      <c r="G1827" t="s">
        <v>12</v>
      </c>
      <c r="H1827" t="s">
        <v>12</v>
      </c>
      <c r="I1827">
        <v>29</v>
      </c>
      <c r="J1827">
        <f t="shared" si="114"/>
        <v>-0.5441836947640778</v>
      </c>
      <c r="K1827">
        <f t="shared" si="115"/>
        <v>-0.91086947421749642</v>
      </c>
      <c r="L1827" t="str">
        <f t="shared" si="116"/>
        <v>NO</v>
      </c>
      <c r="M1827" t="str">
        <f t="shared" si="117"/>
        <v>NO</v>
      </c>
    </row>
    <row r="1828" spans="1:13" x14ac:dyDescent="0.25">
      <c r="A1828">
        <v>1827</v>
      </c>
      <c r="B1828" t="s">
        <v>15</v>
      </c>
      <c r="C1828">
        <v>577181</v>
      </c>
      <c r="D1828" t="s">
        <v>10</v>
      </c>
      <c r="E1828" t="s">
        <v>11</v>
      </c>
      <c r="F1828" t="s">
        <v>12</v>
      </c>
      <c r="G1828" t="s">
        <v>13</v>
      </c>
      <c r="H1828" t="s">
        <v>12</v>
      </c>
      <c r="I1828">
        <v>55</v>
      </c>
      <c r="J1828">
        <f t="shared" si="114"/>
        <v>-9.907898000443284E-2</v>
      </c>
      <c r="K1828">
        <f t="shared" si="115"/>
        <v>0.92408910778807873</v>
      </c>
      <c r="L1828" t="str">
        <f t="shared" si="116"/>
        <v>NO</v>
      </c>
      <c r="M1828" t="str">
        <f t="shared" si="117"/>
        <v>NO</v>
      </c>
    </row>
    <row r="1829" spans="1:13" x14ac:dyDescent="0.25">
      <c r="A1829">
        <v>1828</v>
      </c>
      <c r="B1829" t="s">
        <v>15</v>
      </c>
      <c r="C1829">
        <v>719873.23</v>
      </c>
      <c r="D1829" t="s">
        <v>10</v>
      </c>
      <c r="E1829" t="s">
        <v>16</v>
      </c>
      <c r="F1829" t="s">
        <v>12</v>
      </c>
      <c r="G1829" t="s">
        <v>13</v>
      </c>
      <c r="H1829" t="s">
        <v>13</v>
      </c>
      <c r="I1829">
        <v>26</v>
      </c>
      <c r="J1829">
        <f t="shared" si="114"/>
        <v>7.6866524973855904E-2</v>
      </c>
      <c r="K1829">
        <f t="shared" si="115"/>
        <v>-1.1225954644489089</v>
      </c>
      <c r="L1829" t="str">
        <f t="shared" si="116"/>
        <v>NO</v>
      </c>
      <c r="M1829" t="str">
        <f t="shared" si="117"/>
        <v>NO</v>
      </c>
    </row>
    <row r="1830" spans="1:13" x14ac:dyDescent="0.25">
      <c r="A1830">
        <v>1829</v>
      </c>
      <c r="B1830" t="s">
        <v>15</v>
      </c>
      <c r="C1830">
        <v>625201.97</v>
      </c>
      <c r="D1830" t="s">
        <v>10</v>
      </c>
      <c r="E1830" t="s">
        <v>16</v>
      </c>
      <c r="F1830" t="s">
        <v>12</v>
      </c>
      <c r="G1830" t="s">
        <v>13</v>
      </c>
      <c r="H1830" t="s">
        <v>13</v>
      </c>
      <c r="I1830">
        <v>24</v>
      </c>
      <c r="J1830">
        <f t="shared" si="114"/>
        <v>-3.9867109700091455E-2</v>
      </c>
      <c r="K1830">
        <f t="shared" si="115"/>
        <v>-1.263746124603184</v>
      </c>
      <c r="L1830" t="str">
        <f t="shared" si="116"/>
        <v>NO</v>
      </c>
      <c r="M1830" t="str">
        <f t="shared" si="117"/>
        <v>NO</v>
      </c>
    </row>
    <row r="1831" spans="1:13" x14ac:dyDescent="0.25">
      <c r="A1831">
        <v>1830</v>
      </c>
      <c r="B1831" t="s">
        <v>9</v>
      </c>
      <c r="C1831">
        <v>294101</v>
      </c>
      <c r="D1831" t="s">
        <v>10</v>
      </c>
      <c r="E1831" t="s">
        <v>16</v>
      </c>
      <c r="F1831" t="s">
        <v>12</v>
      </c>
      <c r="G1831" t="s">
        <v>13</v>
      </c>
      <c r="H1831" t="s">
        <v>13</v>
      </c>
      <c r="I1831">
        <v>25</v>
      </c>
      <c r="J1831">
        <f t="shared" si="114"/>
        <v>-0.44812849411780803</v>
      </c>
      <c r="K1831">
        <f t="shared" si="115"/>
        <v>-1.1931707945260464</v>
      </c>
      <c r="L1831" t="str">
        <f t="shared" si="116"/>
        <v>NO</v>
      </c>
      <c r="M1831" t="str">
        <f t="shared" si="117"/>
        <v>NO</v>
      </c>
    </row>
    <row r="1832" spans="1:13" x14ac:dyDescent="0.25">
      <c r="A1832">
        <v>1831</v>
      </c>
      <c r="B1832" t="s">
        <v>15</v>
      </c>
      <c r="C1832">
        <v>278272</v>
      </c>
      <c r="D1832" t="s">
        <v>17</v>
      </c>
      <c r="E1832" t="s">
        <v>16</v>
      </c>
      <c r="F1832" t="s">
        <v>12</v>
      </c>
      <c r="G1832" t="s">
        <v>13</v>
      </c>
      <c r="H1832" t="s">
        <v>13</v>
      </c>
      <c r="I1832">
        <v>25</v>
      </c>
      <c r="J1832">
        <f t="shared" si="114"/>
        <v>-0.46764631508326171</v>
      </c>
      <c r="K1832">
        <f t="shared" si="115"/>
        <v>-1.1931707945260464</v>
      </c>
      <c r="L1832" t="str">
        <f t="shared" si="116"/>
        <v>NO</v>
      </c>
      <c r="M1832" t="str">
        <f t="shared" si="117"/>
        <v>NO</v>
      </c>
    </row>
    <row r="1833" spans="1:13" x14ac:dyDescent="0.25">
      <c r="A1833">
        <v>1832</v>
      </c>
      <c r="B1833" t="s">
        <v>15</v>
      </c>
      <c r="C1833">
        <v>370275</v>
      </c>
      <c r="D1833" t="s">
        <v>10</v>
      </c>
      <c r="E1833" t="s">
        <v>16</v>
      </c>
      <c r="F1833" t="s">
        <v>12</v>
      </c>
      <c r="G1833" t="s">
        <v>13</v>
      </c>
      <c r="H1833" t="s">
        <v>13</v>
      </c>
      <c r="I1833">
        <v>36</v>
      </c>
      <c r="J1833">
        <f t="shared" si="114"/>
        <v>-0.35420275691252245</v>
      </c>
      <c r="K1833">
        <f t="shared" si="115"/>
        <v>-0.41684216367753391</v>
      </c>
      <c r="L1833" t="str">
        <f t="shared" si="116"/>
        <v>NO</v>
      </c>
      <c r="M1833" t="str">
        <f t="shared" si="117"/>
        <v>NO</v>
      </c>
    </row>
    <row r="1834" spans="1:13" x14ac:dyDescent="0.25">
      <c r="A1834">
        <v>1833</v>
      </c>
      <c r="B1834" t="s">
        <v>9</v>
      </c>
      <c r="C1834">
        <v>503329.68</v>
      </c>
      <c r="D1834" t="s">
        <v>10</v>
      </c>
      <c r="E1834" t="s">
        <v>16</v>
      </c>
      <c r="F1834" t="s">
        <v>12</v>
      </c>
      <c r="G1834" t="s">
        <v>12</v>
      </c>
      <c r="H1834" t="s">
        <v>13</v>
      </c>
      <c r="I1834">
        <v>26</v>
      </c>
      <c r="J1834">
        <f t="shared" si="114"/>
        <v>-0.19014075534225744</v>
      </c>
      <c r="K1834">
        <f t="shared" si="115"/>
        <v>-1.1225954644489089</v>
      </c>
      <c r="L1834" t="str">
        <f t="shared" si="116"/>
        <v>NO</v>
      </c>
      <c r="M1834" t="str">
        <f t="shared" si="117"/>
        <v>NO</v>
      </c>
    </row>
    <row r="1835" spans="1:13" x14ac:dyDescent="0.25">
      <c r="A1835">
        <v>1834</v>
      </c>
      <c r="B1835" t="s">
        <v>9</v>
      </c>
      <c r="C1835">
        <v>432986.25</v>
      </c>
      <c r="D1835" t="s">
        <v>10</v>
      </c>
      <c r="E1835" t="s">
        <v>16</v>
      </c>
      <c r="F1835" t="s">
        <v>12</v>
      </c>
      <c r="G1835" t="s">
        <v>12</v>
      </c>
      <c r="H1835" t="s">
        <v>13</v>
      </c>
      <c r="I1835">
        <v>45</v>
      </c>
      <c r="J1835">
        <f t="shared" si="114"/>
        <v>-0.27687715516763622</v>
      </c>
      <c r="K1835">
        <f t="shared" si="115"/>
        <v>0.21833580701670366</v>
      </c>
      <c r="L1835" t="str">
        <f t="shared" si="116"/>
        <v>NO</v>
      </c>
      <c r="M1835" t="str">
        <f t="shared" si="117"/>
        <v>NO</v>
      </c>
    </row>
    <row r="1836" spans="1:13" x14ac:dyDescent="0.25">
      <c r="A1836">
        <v>1835</v>
      </c>
      <c r="B1836" t="s">
        <v>9</v>
      </c>
      <c r="C1836">
        <v>346480</v>
      </c>
      <c r="D1836" t="s">
        <v>10</v>
      </c>
      <c r="E1836" t="s">
        <v>16</v>
      </c>
      <c r="F1836" t="s">
        <v>12</v>
      </c>
      <c r="G1836" t="s">
        <v>13</v>
      </c>
      <c r="H1836" t="s">
        <v>13</v>
      </c>
      <c r="I1836">
        <v>25</v>
      </c>
      <c r="J1836">
        <f t="shared" si="114"/>
        <v>-0.38354299002092912</v>
      </c>
      <c r="K1836">
        <f t="shared" si="115"/>
        <v>-1.1931707945260464</v>
      </c>
      <c r="L1836" t="str">
        <f t="shared" si="116"/>
        <v>NO</v>
      </c>
      <c r="M1836" t="str">
        <f t="shared" si="117"/>
        <v>NO</v>
      </c>
    </row>
    <row r="1837" spans="1:13" x14ac:dyDescent="0.25">
      <c r="A1837">
        <v>1836</v>
      </c>
      <c r="B1837" t="s">
        <v>9</v>
      </c>
      <c r="C1837">
        <v>903246</v>
      </c>
      <c r="D1837" t="s">
        <v>10</v>
      </c>
      <c r="E1837" t="s">
        <v>11</v>
      </c>
      <c r="F1837" t="s">
        <v>12</v>
      </c>
      <c r="G1837" t="s">
        <v>13</v>
      </c>
      <c r="H1837" t="s">
        <v>13</v>
      </c>
      <c r="I1837">
        <v>34</v>
      </c>
      <c r="J1837">
        <f t="shared" si="114"/>
        <v>0.30297284216378001</v>
      </c>
      <c r="K1837">
        <f t="shared" si="115"/>
        <v>-0.55799282383180893</v>
      </c>
      <c r="L1837" t="str">
        <f t="shared" si="116"/>
        <v>NO</v>
      </c>
      <c r="M1837" t="str">
        <f t="shared" si="117"/>
        <v>NO</v>
      </c>
    </row>
    <row r="1838" spans="1:13" x14ac:dyDescent="0.25">
      <c r="A1838">
        <v>1837</v>
      </c>
      <c r="B1838" t="s">
        <v>9</v>
      </c>
      <c r="C1838">
        <v>320283</v>
      </c>
      <c r="D1838" t="s">
        <v>18</v>
      </c>
      <c r="E1838" t="s">
        <v>16</v>
      </c>
      <c r="F1838" t="s">
        <v>12</v>
      </c>
      <c r="G1838" t="s">
        <v>13</v>
      </c>
      <c r="H1838" t="s">
        <v>12</v>
      </c>
      <c r="I1838">
        <v>24</v>
      </c>
      <c r="J1838">
        <f t="shared" si="114"/>
        <v>-0.41584498988396462</v>
      </c>
      <c r="K1838">
        <f t="shared" si="115"/>
        <v>-1.263746124603184</v>
      </c>
      <c r="L1838" t="str">
        <f t="shared" si="116"/>
        <v>NO</v>
      </c>
      <c r="M1838" t="str">
        <f t="shared" si="117"/>
        <v>NO</v>
      </c>
    </row>
    <row r="1839" spans="1:13" x14ac:dyDescent="0.25">
      <c r="A1839">
        <v>1838</v>
      </c>
      <c r="B1839" t="s">
        <v>15</v>
      </c>
      <c r="C1839">
        <v>297045</v>
      </c>
      <c r="D1839" t="s">
        <v>17</v>
      </c>
      <c r="E1839" t="s">
        <v>16</v>
      </c>
      <c r="F1839" t="s">
        <v>12</v>
      </c>
      <c r="G1839" t="s">
        <v>13</v>
      </c>
      <c r="H1839" t="s">
        <v>13</v>
      </c>
      <c r="I1839">
        <v>41</v>
      </c>
      <c r="J1839">
        <f t="shared" si="114"/>
        <v>-0.44449841862837125</v>
      </c>
      <c r="K1839">
        <f t="shared" si="115"/>
        <v>-6.3965513291846368E-2</v>
      </c>
      <c r="L1839" t="str">
        <f t="shared" si="116"/>
        <v>NO</v>
      </c>
      <c r="M1839" t="str">
        <f t="shared" si="117"/>
        <v>NO</v>
      </c>
    </row>
    <row r="1840" spans="1:13" x14ac:dyDescent="0.25">
      <c r="A1840">
        <v>1839</v>
      </c>
      <c r="B1840" t="s">
        <v>15</v>
      </c>
      <c r="C1840">
        <v>1019557</v>
      </c>
      <c r="D1840" t="s">
        <v>10</v>
      </c>
      <c r="E1840" t="s">
        <v>11</v>
      </c>
      <c r="F1840" t="s">
        <v>12</v>
      </c>
      <c r="G1840" t="s">
        <v>13</v>
      </c>
      <c r="H1840" t="s">
        <v>13</v>
      </c>
      <c r="I1840">
        <v>33</v>
      </c>
      <c r="J1840">
        <f t="shared" si="114"/>
        <v>0.44638918396129584</v>
      </c>
      <c r="K1840">
        <f t="shared" si="115"/>
        <v>-0.62856815390894638</v>
      </c>
      <c r="L1840" t="str">
        <f t="shared" si="116"/>
        <v>NO</v>
      </c>
      <c r="M1840" t="str">
        <f t="shared" si="117"/>
        <v>NO</v>
      </c>
    </row>
    <row r="1841" spans="1:13" x14ac:dyDescent="0.25">
      <c r="A1841">
        <v>1840</v>
      </c>
      <c r="B1841" t="s">
        <v>9</v>
      </c>
      <c r="C1841">
        <v>370440.66</v>
      </c>
      <c r="D1841" t="s">
        <v>10</v>
      </c>
      <c r="E1841" t="s">
        <v>16</v>
      </c>
      <c r="F1841" t="s">
        <v>12</v>
      </c>
      <c r="G1841" t="s">
        <v>13</v>
      </c>
      <c r="H1841" t="s">
        <v>13</v>
      </c>
      <c r="I1841">
        <v>42</v>
      </c>
      <c r="J1841">
        <f t="shared" si="114"/>
        <v>-0.35399849118372489</v>
      </c>
      <c r="K1841">
        <f t="shared" si="115"/>
        <v>6.6098167852911317E-3</v>
      </c>
      <c r="L1841" t="str">
        <f t="shared" si="116"/>
        <v>NO</v>
      </c>
      <c r="M1841" t="str">
        <f t="shared" si="117"/>
        <v>NO</v>
      </c>
    </row>
    <row r="1842" spans="1:13" x14ac:dyDescent="0.25">
      <c r="A1842">
        <v>1841</v>
      </c>
      <c r="B1842" t="s">
        <v>15</v>
      </c>
      <c r="C1842">
        <v>133838</v>
      </c>
      <c r="D1842" t="s">
        <v>10</v>
      </c>
      <c r="E1842" t="s">
        <v>16</v>
      </c>
      <c r="F1842" t="s">
        <v>12</v>
      </c>
      <c r="G1842" t="s">
        <v>13</v>
      </c>
      <c r="H1842" t="s">
        <v>13</v>
      </c>
      <c r="I1842">
        <v>53</v>
      </c>
      <c r="J1842">
        <f t="shared" si="114"/>
        <v>-0.6457394955320791</v>
      </c>
      <c r="K1842">
        <f t="shared" si="115"/>
        <v>0.78293844763380371</v>
      </c>
      <c r="L1842" t="str">
        <f t="shared" si="116"/>
        <v>NO</v>
      </c>
      <c r="M1842" t="str">
        <f t="shared" si="117"/>
        <v>NO</v>
      </c>
    </row>
    <row r="1843" spans="1:13" x14ac:dyDescent="0.25">
      <c r="A1843">
        <v>1842</v>
      </c>
      <c r="B1843" t="s">
        <v>9</v>
      </c>
      <c r="C1843">
        <v>1578511.16</v>
      </c>
      <c r="D1843" t="s">
        <v>10</v>
      </c>
      <c r="E1843" t="s">
        <v>16</v>
      </c>
      <c r="F1843" t="s">
        <v>12</v>
      </c>
      <c r="G1843" t="s">
        <v>13</v>
      </c>
      <c r="H1843" t="s">
        <v>13</v>
      </c>
      <c r="I1843">
        <v>36</v>
      </c>
      <c r="J1843">
        <f t="shared" si="114"/>
        <v>1.1356031092108712</v>
      </c>
      <c r="K1843">
        <f t="shared" si="115"/>
        <v>-0.41684216367753391</v>
      </c>
      <c r="L1843" t="str">
        <f t="shared" si="116"/>
        <v>NO</v>
      </c>
      <c r="M1843" t="str">
        <f t="shared" si="117"/>
        <v>NO</v>
      </c>
    </row>
    <row r="1844" spans="1:13" x14ac:dyDescent="0.25">
      <c r="A1844">
        <v>1843</v>
      </c>
      <c r="B1844" t="s">
        <v>9</v>
      </c>
      <c r="C1844">
        <v>639148</v>
      </c>
      <c r="D1844" t="s">
        <v>18</v>
      </c>
      <c r="E1844" t="s">
        <v>16</v>
      </c>
      <c r="F1844" t="s">
        <v>12</v>
      </c>
      <c r="G1844" t="s">
        <v>13</v>
      </c>
      <c r="H1844" t="s">
        <v>13</v>
      </c>
      <c r="I1844">
        <v>45</v>
      </c>
      <c r="J1844">
        <f t="shared" si="114"/>
        <v>-2.267106972796144E-2</v>
      </c>
      <c r="K1844">
        <f t="shared" si="115"/>
        <v>0.21833580701670366</v>
      </c>
      <c r="L1844" t="str">
        <f t="shared" si="116"/>
        <v>NO</v>
      </c>
      <c r="M1844" t="str">
        <f t="shared" si="117"/>
        <v>NO</v>
      </c>
    </row>
    <row r="1845" spans="1:13" x14ac:dyDescent="0.25">
      <c r="A1845">
        <v>1844</v>
      </c>
      <c r="B1845" t="s">
        <v>9</v>
      </c>
      <c r="C1845">
        <v>300018</v>
      </c>
      <c r="D1845" t="s">
        <v>18</v>
      </c>
      <c r="E1845" t="s">
        <v>16</v>
      </c>
      <c r="F1845" t="s">
        <v>12</v>
      </c>
      <c r="G1845" t="s">
        <v>13</v>
      </c>
      <c r="H1845" t="s">
        <v>12</v>
      </c>
      <c r="I1845">
        <v>42</v>
      </c>
      <c r="J1845">
        <f t="shared" si="114"/>
        <v>-0.44083258492249633</v>
      </c>
      <c r="K1845">
        <f t="shared" si="115"/>
        <v>6.6098167852911317E-3</v>
      </c>
      <c r="L1845" t="str">
        <f t="shared" si="116"/>
        <v>NO</v>
      </c>
      <c r="M1845" t="str">
        <f t="shared" si="117"/>
        <v>NO</v>
      </c>
    </row>
    <row r="1846" spans="1:13" x14ac:dyDescent="0.25">
      <c r="A1846">
        <v>1845</v>
      </c>
      <c r="B1846" t="s">
        <v>15</v>
      </c>
      <c r="C1846">
        <v>390000</v>
      </c>
      <c r="D1846" t="s">
        <v>10</v>
      </c>
      <c r="E1846" t="s">
        <v>16</v>
      </c>
      <c r="F1846" t="s">
        <v>12</v>
      </c>
      <c r="G1846" t="s">
        <v>13</v>
      </c>
      <c r="H1846" t="s">
        <v>13</v>
      </c>
      <c r="I1846">
        <v>32</v>
      </c>
      <c r="J1846">
        <f t="shared" si="114"/>
        <v>-0.32988100452490648</v>
      </c>
      <c r="K1846">
        <f t="shared" si="115"/>
        <v>-0.69914348398608395</v>
      </c>
      <c r="L1846" t="str">
        <f t="shared" si="116"/>
        <v>NO</v>
      </c>
      <c r="M1846" t="str">
        <f t="shared" si="117"/>
        <v>NO</v>
      </c>
    </row>
    <row r="1847" spans="1:13" x14ac:dyDescent="0.25">
      <c r="A1847">
        <v>1846</v>
      </c>
      <c r="B1847" t="s">
        <v>9</v>
      </c>
      <c r="C1847">
        <v>299784</v>
      </c>
      <c r="D1847" t="s">
        <v>17</v>
      </c>
      <c r="E1847" t="s">
        <v>16</v>
      </c>
      <c r="F1847" t="s">
        <v>12</v>
      </c>
      <c r="G1847" t="s">
        <v>13</v>
      </c>
      <c r="H1847" t="s">
        <v>13</v>
      </c>
      <c r="I1847">
        <v>59</v>
      </c>
      <c r="J1847">
        <f t="shared" si="114"/>
        <v>-0.44112111673789317</v>
      </c>
      <c r="K1847">
        <f t="shared" si="115"/>
        <v>1.2063904280966287</v>
      </c>
      <c r="L1847" t="str">
        <f t="shared" si="116"/>
        <v>NO</v>
      </c>
      <c r="M1847" t="str">
        <f t="shared" si="117"/>
        <v>NO</v>
      </c>
    </row>
    <row r="1848" spans="1:13" x14ac:dyDescent="0.25">
      <c r="A1848">
        <v>1847</v>
      </c>
      <c r="B1848" t="s">
        <v>9</v>
      </c>
      <c r="C1848">
        <v>648421</v>
      </c>
      <c r="D1848" t="s">
        <v>10</v>
      </c>
      <c r="E1848" t="s">
        <v>16</v>
      </c>
      <c r="F1848" t="s">
        <v>12</v>
      </c>
      <c r="G1848" t="s">
        <v>13</v>
      </c>
      <c r="H1848" t="s">
        <v>13</v>
      </c>
      <c r="I1848">
        <v>53</v>
      </c>
      <c r="J1848">
        <f t="shared" si="114"/>
        <v>-1.1237071761403124E-2</v>
      </c>
      <c r="K1848">
        <f t="shared" si="115"/>
        <v>0.78293844763380371</v>
      </c>
      <c r="L1848" t="str">
        <f t="shared" si="116"/>
        <v>NO</v>
      </c>
      <c r="M1848" t="str">
        <f t="shared" si="117"/>
        <v>NO</v>
      </c>
    </row>
    <row r="1849" spans="1:13" x14ac:dyDescent="0.25">
      <c r="A1849">
        <v>1848</v>
      </c>
      <c r="B1849" t="s">
        <v>15</v>
      </c>
      <c r="C1849">
        <v>298018</v>
      </c>
      <c r="D1849" t="s">
        <v>18</v>
      </c>
      <c r="E1849" t="s">
        <v>16</v>
      </c>
      <c r="F1849" t="s">
        <v>12</v>
      </c>
      <c r="G1849" t="s">
        <v>13</v>
      </c>
      <c r="H1849" t="s">
        <v>12</v>
      </c>
      <c r="I1849">
        <v>54</v>
      </c>
      <c r="J1849">
        <f t="shared" si="114"/>
        <v>-0.44329866881477681</v>
      </c>
      <c r="K1849">
        <f t="shared" si="115"/>
        <v>0.85351377771094117</v>
      </c>
      <c r="L1849" t="str">
        <f t="shared" si="116"/>
        <v>NO</v>
      </c>
      <c r="M1849" t="str">
        <f t="shared" si="117"/>
        <v>NO</v>
      </c>
    </row>
    <row r="1850" spans="1:13" x14ac:dyDescent="0.25">
      <c r="A1850">
        <v>1849</v>
      </c>
      <c r="B1850" t="s">
        <v>15</v>
      </c>
      <c r="C1850">
        <v>299046</v>
      </c>
      <c r="D1850" t="s">
        <v>18</v>
      </c>
      <c r="E1850" t="s">
        <v>16</v>
      </c>
      <c r="F1850" t="s">
        <v>12</v>
      </c>
      <c r="G1850" t="s">
        <v>12</v>
      </c>
      <c r="H1850" t="s">
        <v>13</v>
      </c>
      <c r="I1850">
        <v>40</v>
      </c>
      <c r="J1850">
        <f t="shared" si="114"/>
        <v>-0.44203110169414461</v>
      </c>
      <c r="K1850">
        <f t="shared" si="115"/>
        <v>-0.13454084336898386</v>
      </c>
      <c r="L1850" t="str">
        <f t="shared" si="116"/>
        <v>NO</v>
      </c>
      <c r="M1850" t="str">
        <f t="shared" si="117"/>
        <v>NO</v>
      </c>
    </row>
    <row r="1851" spans="1:13" x14ac:dyDescent="0.25">
      <c r="A1851">
        <v>1850</v>
      </c>
      <c r="B1851" t="s">
        <v>9</v>
      </c>
      <c r="C1851">
        <v>472038</v>
      </c>
      <c r="D1851" t="s">
        <v>10</v>
      </c>
      <c r="E1851" t="s">
        <v>16</v>
      </c>
      <c r="F1851" t="s">
        <v>12</v>
      </c>
      <c r="G1851" t="s">
        <v>13</v>
      </c>
      <c r="H1851" t="s">
        <v>13</v>
      </c>
      <c r="I1851">
        <v>28</v>
      </c>
      <c r="J1851">
        <f t="shared" si="114"/>
        <v>-0.22872470934745462</v>
      </c>
      <c r="K1851">
        <f t="shared" si="115"/>
        <v>-0.98144480429463388</v>
      </c>
      <c r="L1851" t="str">
        <f t="shared" si="116"/>
        <v>NO</v>
      </c>
      <c r="M1851" t="str">
        <f t="shared" si="117"/>
        <v>NO</v>
      </c>
    </row>
    <row r="1852" spans="1:13" x14ac:dyDescent="0.25">
      <c r="A1852">
        <v>1851</v>
      </c>
      <c r="B1852" t="s">
        <v>9</v>
      </c>
      <c r="C1852">
        <v>1509803.5</v>
      </c>
      <c r="D1852" t="s">
        <v>10</v>
      </c>
      <c r="E1852" t="s">
        <v>11</v>
      </c>
      <c r="F1852" t="s">
        <v>12</v>
      </c>
      <c r="G1852" t="s">
        <v>13</v>
      </c>
      <c r="H1852" t="s">
        <v>13</v>
      </c>
      <c r="I1852">
        <v>34</v>
      </c>
      <c r="J1852">
        <f t="shared" si="114"/>
        <v>1.0508836824097303</v>
      </c>
      <c r="K1852">
        <f t="shared" si="115"/>
        <v>-0.55799282383180893</v>
      </c>
      <c r="L1852" t="str">
        <f t="shared" si="116"/>
        <v>NO</v>
      </c>
      <c r="M1852" t="str">
        <f t="shared" si="117"/>
        <v>NO</v>
      </c>
    </row>
    <row r="1853" spans="1:13" x14ac:dyDescent="0.25">
      <c r="A1853">
        <v>1852</v>
      </c>
      <c r="B1853" t="s">
        <v>15</v>
      </c>
      <c r="C1853">
        <v>278030</v>
      </c>
      <c r="D1853" t="s">
        <v>17</v>
      </c>
      <c r="E1853" t="s">
        <v>16</v>
      </c>
      <c r="F1853" t="s">
        <v>12</v>
      </c>
      <c r="G1853" t="s">
        <v>13</v>
      </c>
      <c r="H1853" t="s">
        <v>13</v>
      </c>
      <c r="I1853">
        <v>37</v>
      </c>
      <c r="J1853">
        <f t="shared" si="114"/>
        <v>-0.46794471123422759</v>
      </c>
      <c r="K1853">
        <f t="shared" si="115"/>
        <v>-0.3462668336003964</v>
      </c>
      <c r="L1853" t="str">
        <f t="shared" si="116"/>
        <v>NO</v>
      </c>
      <c r="M1853" t="str">
        <f t="shared" si="117"/>
        <v>NO</v>
      </c>
    </row>
    <row r="1854" spans="1:13" x14ac:dyDescent="0.25">
      <c r="A1854">
        <v>1853</v>
      </c>
      <c r="B1854" t="s">
        <v>15</v>
      </c>
      <c r="C1854">
        <v>259800</v>
      </c>
      <c r="D1854" t="s">
        <v>10</v>
      </c>
      <c r="E1854" t="s">
        <v>16</v>
      </c>
      <c r="F1854" t="s">
        <v>12</v>
      </c>
      <c r="G1854" t="s">
        <v>13</v>
      </c>
      <c r="H1854" t="s">
        <v>13</v>
      </c>
      <c r="I1854">
        <v>38</v>
      </c>
      <c r="J1854">
        <f t="shared" si="114"/>
        <v>-0.49042306591236395</v>
      </c>
      <c r="K1854">
        <f t="shared" si="115"/>
        <v>-0.27569150352325889</v>
      </c>
      <c r="L1854" t="str">
        <f t="shared" si="116"/>
        <v>NO</v>
      </c>
      <c r="M1854" t="str">
        <f t="shared" si="117"/>
        <v>NO</v>
      </c>
    </row>
    <row r="1855" spans="1:13" x14ac:dyDescent="0.25">
      <c r="A1855">
        <v>1854</v>
      </c>
      <c r="B1855" t="s">
        <v>9</v>
      </c>
      <c r="C1855">
        <v>973600</v>
      </c>
      <c r="D1855" t="s">
        <v>10</v>
      </c>
      <c r="E1855" t="s">
        <v>16</v>
      </c>
      <c r="F1855" t="s">
        <v>12</v>
      </c>
      <c r="G1855" t="s">
        <v>13</v>
      </c>
      <c r="H1855" t="s">
        <v>13</v>
      </c>
      <c r="I1855">
        <v>25</v>
      </c>
      <c r="J1855">
        <f t="shared" si="114"/>
        <v>0.38972227524252945</v>
      </c>
      <c r="K1855">
        <f t="shared" si="115"/>
        <v>-1.1931707945260464</v>
      </c>
      <c r="L1855" t="str">
        <f t="shared" si="116"/>
        <v>NO</v>
      </c>
      <c r="M1855" t="str">
        <f t="shared" si="117"/>
        <v>NO</v>
      </c>
    </row>
    <row r="1856" spans="1:13" x14ac:dyDescent="0.25">
      <c r="A1856">
        <v>1855</v>
      </c>
      <c r="B1856" t="s">
        <v>9</v>
      </c>
      <c r="C1856">
        <v>4853991.51</v>
      </c>
      <c r="D1856" t="s">
        <v>10</v>
      </c>
      <c r="E1856" t="s">
        <v>16</v>
      </c>
      <c r="F1856" t="s">
        <v>12</v>
      </c>
      <c r="G1856" t="s">
        <v>13</v>
      </c>
      <c r="H1856" t="s">
        <v>13</v>
      </c>
      <c r="I1856">
        <v>43</v>
      </c>
      <c r="J1856">
        <f t="shared" si="114"/>
        <v>5.1744077745189401</v>
      </c>
      <c r="K1856">
        <f t="shared" si="115"/>
        <v>7.7185146862428639E-2</v>
      </c>
      <c r="L1856" t="str">
        <f t="shared" si="116"/>
        <v>SI</v>
      </c>
      <c r="M1856" t="str">
        <f t="shared" si="117"/>
        <v>NO</v>
      </c>
    </row>
    <row r="1857" spans="1:13" x14ac:dyDescent="0.25">
      <c r="A1857">
        <v>1856</v>
      </c>
      <c r="B1857" t="s">
        <v>9</v>
      </c>
      <c r="C1857">
        <v>849678</v>
      </c>
      <c r="D1857" t="s">
        <v>18</v>
      </c>
      <c r="E1857" t="s">
        <v>16</v>
      </c>
      <c r="F1857" t="s">
        <v>12</v>
      </c>
      <c r="G1857" t="s">
        <v>13</v>
      </c>
      <c r="H1857" t="s">
        <v>12</v>
      </c>
      <c r="I1857">
        <v>51</v>
      </c>
      <c r="J1857">
        <f t="shared" si="114"/>
        <v>0.23692125119294036</v>
      </c>
      <c r="K1857">
        <f t="shared" si="115"/>
        <v>0.64178778747952869</v>
      </c>
      <c r="L1857" t="str">
        <f t="shared" si="116"/>
        <v>NO</v>
      </c>
      <c r="M1857" t="str">
        <f t="shared" si="117"/>
        <v>NO</v>
      </c>
    </row>
    <row r="1858" spans="1:13" x14ac:dyDescent="0.25">
      <c r="A1858">
        <v>1857</v>
      </c>
      <c r="B1858" t="s">
        <v>9</v>
      </c>
      <c r="C1858">
        <v>200000</v>
      </c>
      <c r="D1858" t="s">
        <v>10</v>
      </c>
      <c r="E1858" t="s">
        <v>16</v>
      </c>
      <c r="F1858" t="s">
        <v>12</v>
      </c>
      <c r="G1858" t="s">
        <v>13</v>
      </c>
      <c r="H1858" t="s">
        <v>12</v>
      </c>
      <c r="I1858">
        <v>58</v>
      </c>
      <c r="J1858">
        <f t="shared" ref="J1858:J1921" si="118">(C1858-$Q$13)/$Q$14</f>
        <v>-0.56415897429154949</v>
      </c>
      <c r="K1858">
        <f t="shared" si="115"/>
        <v>1.1358150980194912</v>
      </c>
      <c r="L1858" t="str">
        <f t="shared" si="116"/>
        <v>NO</v>
      </c>
      <c r="M1858" t="str">
        <f t="shared" si="117"/>
        <v>NO</v>
      </c>
    </row>
    <row r="1859" spans="1:13" x14ac:dyDescent="0.25">
      <c r="A1859">
        <v>1858</v>
      </c>
      <c r="B1859" t="s">
        <v>9</v>
      </c>
      <c r="C1859">
        <v>1842399.71</v>
      </c>
      <c r="D1859" t="s">
        <v>10</v>
      </c>
      <c r="E1859" t="s">
        <v>11</v>
      </c>
      <c r="F1859" t="s">
        <v>12</v>
      </c>
      <c r="G1859" t="s">
        <v>13</v>
      </c>
      <c r="H1859" t="s">
        <v>13</v>
      </c>
      <c r="I1859">
        <v>51</v>
      </c>
      <c r="J1859">
        <f t="shared" si="118"/>
        <v>1.4609887604669936</v>
      </c>
      <c r="K1859">
        <f t="shared" ref="K1859:K1922" si="119">(I1859-$R$13)/$R$14</f>
        <v>0.64178778747952869</v>
      </c>
      <c r="L1859" t="str">
        <f t="shared" ref="L1859:L1922" si="120">IF(ABS(J1859)&gt; 1.96, "SI", "NO")</f>
        <v>NO</v>
      </c>
      <c r="M1859" t="str">
        <f t="shared" ref="M1859:M1922" si="121">IF(ABS(K1859)&gt; 1.96, "SI", "NO")</f>
        <v>NO</v>
      </c>
    </row>
    <row r="1860" spans="1:13" x14ac:dyDescent="0.25">
      <c r="A1860">
        <v>1859</v>
      </c>
      <c r="B1860" t="s">
        <v>9</v>
      </c>
      <c r="C1860">
        <v>30310</v>
      </c>
      <c r="D1860" t="s">
        <v>10</v>
      </c>
      <c r="E1860" t="s">
        <v>16</v>
      </c>
      <c r="F1860" t="s">
        <v>12</v>
      </c>
      <c r="G1860" t="s">
        <v>13</v>
      </c>
      <c r="H1860" t="s">
        <v>12</v>
      </c>
      <c r="I1860">
        <v>34</v>
      </c>
      <c r="J1860">
        <f t="shared" si="118"/>
        <v>-0.77339386213208439</v>
      </c>
      <c r="K1860">
        <f t="shared" si="119"/>
        <v>-0.55799282383180893</v>
      </c>
      <c r="L1860" t="str">
        <f t="shared" si="120"/>
        <v>NO</v>
      </c>
      <c r="M1860" t="str">
        <f t="shared" si="121"/>
        <v>NO</v>
      </c>
    </row>
    <row r="1861" spans="1:13" x14ac:dyDescent="0.25">
      <c r="A1861">
        <v>1860</v>
      </c>
      <c r="B1861" t="s">
        <v>15</v>
      </c>
      <c r="C1861">
        <v>359545</v>
      </c>
      <c r="D1861" t="s">
        <v>10</v>
      </c>
      <c r="E1861" t="s">
        <v>16</v>
      </c>
      <c r="F1861" t="s">
        <v>12</v>
      </c>
      <c r="G1861" t="s">
        <v>13</v>
      </c>
      <c r="H1861" t="s">
        <v>13</v>
      </c>
      <c r="I1861">
        <v>27</v>
      </c>
      <c r="J1861">
        <f t="shared" si="118"/>
        <v>-0.36743329699460708</v>
      </c>
      <c r="K1861">
        <f t="shared" si="119"/>
        <v>-1.0520201343717714</v>
      </c>
      <c r="L1861" t="str">
        <f t="shared" si="120"/>
        <v>NO</v>
      </c>
      <c r="M1861" t="str">
        <f t="shared" si="121"/>
        <v>NO</v>
      </c>
    </row>
    <row r="1862" spans="1:13" x14ac:dyDescent="0.25">
      <c r="A1862">
        <v>1861</v>
      </c>
      <c r="B1862" t="s">
        <v>9</v>
      </c>
      <c r="C1862">
        <v>555920.49</v>
      </c>
      <c r="D1862" t="s">
        <v>10</v>
      </c>
      <c r="E1862" t="s">
        <v>16</v>
      </c>
      <c r="F1862" t="s">
        <v>12</v>
      </c>
      <c r="G1862" t="s">
        <v>12</v>
      </c>
      <c r="H1862" t="s">
        <v>13</v>
      </c>
      <c r="I1862">
        <v>47</v>
      </c>
      <c r="J1862">
        <f t="shared" si="118"/>
        <v>-0.12529408063076658</v>
      </c>
      <c r="K1862">
        <f t="shared" si="119"/>
        <v>0.35948646717097865</v>
      </c>
      <c r="L1862" t="str">
        <f t="shared" si="120"/>
        <v>NO</v>
      </c>
      <c r="M1862" t="str">
        <f t="shared" si="121"/>
        <v>NO</v>
      </c>
    </row>
    <row r="1863" spans="1:13" x14ac:dyDescent="0.25">
      <c r="A1863">
        <v>1862</v>
      </c>
      <c r="B1863" t="s">
        <v>15</v>
      </c>
      <c r="C1863">
        <v>297046</v>
      </c>
      <c r="D1863" t="s">
        <v>18</v>
      </c>
      <c r="E1863" t="s">
        <v>16</v>
      </c>
      <c r="F1863" t="s">
        <v>12</v>
      </c>
      <c r="G1863" t="s">
        <v>13</v>
      </c>
      <c r="H1863" t="s">
        <v>12</v>
      </c>
      <c r="I1863">
        <v>25</v>
      </c>
      <c r="J1863">
        <f t="shared" si="118"/>
        <v>-0.44449718558642509</v>
      </c>
      <c r="K1863">
        <f t="shared" si="119"/>
        <v>-1.1931707945260464</v>
      </c>
      <c r="L1863" t="str">
        <f t="shared" si="120"/>
        <v>NO</v>
      </c>
      <c r="M1863" t="str">
        <f t="shared" si="121"/>
        <v>NO</v>
      </c>
    </row>
    <row r="1864" spans="1:13" x14ac:dyDescent="0.25">
      <c r="A1864">
        <v>1863</v>
      </c>
      <c r="B1864" t="s">
        <v>9</v>
      </c>
      <c r="C1864">
        <v>317915.58</v>
      </c>
      <c r="D1864" t="s">
        <v>10</v>
      </c>
      <c r="E1864" t="s">
        <v>16</v>
      </c>
      <c r="F1864" t="s">
        <v>12</v>
      </c>
      <c r="G1864" t="s">
        <v>13</v>
      </c>
      <c r="H1864" t="s">
        <v>13</v>
      </c>
      <c r="I1864">
        <v>49</v>
      </c>
      <c r="J1864">
        <f t="shared" si="118"/>
        <v>-0.41876411804809593</v>
      </c>
      <c r="K1864">
        <f t="shared" si="119"/>
        <v>0.50063712732525367</v>
      </c>
      <c r="L1864" t="str">
        <f t="shared" si="120"/>
        <v>NO</v>
      </c>
      <c r="M1864" t="str">
        <f t="shared" si="121"/>
        <v>NO</v>
      </c>
    </row>
    <row r="1865" spans="1:13" x14ac:dyDescent="0.25">
      <c r="A1865">
        <v>1864</v>
      </c>
      <c r="B1865" t="s">
        <v>9</v>
      </c>
      <c r="C1865">
        <v>297045</v>
      </c>
      <c r="D1865" t="s">
        <v>17</v>
      </c>
      <c r="E1865" t="s">
        <v>16</v>
      </c>
      <c r="F1865" t="s">
        <v>12</v>
      </c>
      <c r="G1865" t="s">
        <v>13</v>
      </c>
      <c r="H1865" t="s">
        <v>12</v>
      </c>
      <c r="I1865">
        <v>49</v>
      </c>
      <c r="J1865">
        <f t="shared" si="118"/>
        <v>-0.44449841862837125</v>
      </c>
      <c r="K1865">
        <f t="shared" si="119"/>
        <v>0.50063712732525367</v>
      </c>
      <c r="L1865" t="str">
        <f t="shared" si="120"/>
        <v>NO</v>
      </c>
      <c r="M1865" t="str">
        <f t="shared" si="121"/>
        <v>NO</v>
      </c>
    </row>
    <row r="1866" spans="1:13" x14ac:dyDescent="0.25">
      <c r="A1866">
        <v>1865</v>
      </c>
      <c r="B1866" t="s">
        <v>15</v>
      </c>
      <c r="C1866">
        <v>1094119.6000000001</v>
      </c>
      <c r="D1866" t="s">
        <v>10</v>
      </c>
      <c r="E1866" t="s">
        <v>11</v>
      </c>
      <c r="F1866" t="s">
        <v>12</v>
      </c>
      <c r="G1866" t="s">
        <v>13</v>
      </c>
      <c r="H1866" t="s">
        <v>13</v>
      </c>
      <c r="I1866">
        <v>49</v>
      </c>
      <c r="J1866">
        <f t="shared" si="118"/>
        <v>0.53832799737457115</v>
      </c>
      <c r="K1866">
        <f t="shared" si="119"/>
        <v>0.50063712732525367</v>
      </c>
      <c r="L1866" t="str">
        <f t="shared" si="120"/>
        <v>NO</v>
      </c>
      <c r="M1866" t="str">
        <f t="shared" si="121"/>
        <v>NO</v>
      </c>
    </row>
    <row r="1867" spans="1:13" x14ac:dyDescent="0.25">
      <c r="A1867">
        <v>1866</v>
      </c>
      <c r="B1867" t="s">
        <v>9</v>
      </c>
      <c r="C1867">
        <v>276587</v>
      </c>
      <c r="D1867" t="s">
        <v>10</v>
      </c>
      <c r="E1867" t="s">
        <v>16</v>
      </c>
      <c r="F1867" t="s">
        <v>12</v>
      </c>
      <c r="G1867" t="s">
        <v>13</v>
      </c>
      <c r="H1867" t="s">
        <v>13</v>
      </c>
      <c r="I1867">
        <v>34</v>
      </c>
      <c r="J1867">
        <f t="shared" si="118"/>
        <v>-0.46972399076250798</v>
      </c>
      <c r="K1867">
        <f t="shared" si="119"/>
        <v>-0.55799282383180893</v>
      </c>
      <c r="L1867" t="str">
        <f t="shared" si="120"/>
        <v>NO</v>
      </c>
      <c r="M1867" t="str">
        <f t="shared" si="121"/>
        <v>NO</v>
      </c>
    </row>
    <row r="1868" spans="1:13" x14ac:dyDescent="0.25">
      <c r="A1868">
        <v>1867</v>
      </c>
      <c r="B1868" t="s">
        <v>9</v>
      </c>
      <c r="C1868">
        <v>918351.77</v>
      </c>
      <c r="D1868" t="s">
        <v>10</v>
      </c>
      <c r="E1868" t="s">
        <v>16</v>
      </c>
      <c r="F1868" t="s">
        <v>12</v>
      </c>
      <c r="G1868" t="s">
        <v>13</v>
      </c>
      <c r="H1868" t="s">
        <v>13</v>
      </c>
      <c r="I1868">
        <v>33</v>
      </c>
      <c r="J1868">
        <f t="shared" si="118"/>
        <v>0.32159889020252669</v>
      </c>
      <c r="K1868">
        <f t="shared" si="119"/>
        <v>-0.62856815390894638</v>
      </c>
      <c r="L1868" t="str">
        <f t="shared" si="120"/>
        <v>NO</v>
      </c>
      <c r="M1868" t="str">
        <f t="shared" si="121"/>
        <v>NO</v>
      </c>
    </row>
    <row r="1869" spans="1:13" x14ac:dyDescent="0.25">
      <c r="A1869">
        <v>1868</v>
      </c>
      <c r="B1869" t="s">
        <v>9</v>
      </c>
      <c r="C1869">
        <v>639148</v>
      </c>
      <c r="D1869" t="s">
        <v>18</v>
      </c>
      <c r="E1869" t="s">
        <v>16</v>
      </c>
      <c r="F1869" t="s">
        <v>12</v>
      </c>
      <c r="G1869" t="s">
        <v>13</v>
      </c>
      <c r="H1869" t="s">
        <v>12</v>
      </c>
      <c r="I1869">
        <v>57</v>
      </c>
      <c r="J1869">
        <f t="shared" si="118"/>
        <v>-2.267106972796144E-2</v>
      </c>
      <c r="K1869">
        <f t="shared" si="119"/>
        <v>1.0652397679423538</v>
      </c>
      <c r="L1869" t="str">
        <f t="shared" si="120"/>
        <v>NO</v>
      </c>
      <c r="M1869" t="str">
        <f t="shared" si="121"/>
        <v>NO</v>
      </c>
    </row>
    <row r="1870" spans="1:13" x14ac:dyDescent="0.25">
      <c r="A1870">
        <v>1869</v>
      </c>
      <c r="B1870" t="s">
        <v>9</v>
      </c>
      <c r="C1870">
        <v>414225.5</v>
      </c>
      <c r="D1870" t="s">
        <v>10</v>
      </c>
      <c r="E1870" t="s">
        <v>16</v>
      </c>
      <c r="F1870" t="s">
        <v>12</v>
      </c>
      <c r="G1870" t="s">
        <v>13</v>
      </c>
      <c r="H1870" t="s">
        <v>13</v>
      </c>
      <c r="I1870">
        <v>63</v>
      </c>
      <c r="J1870">
        <f t="shared" si="118"/>
        <v>-0.30000994685868643</v>
      </c>
      <c r="K1870">
        <f t="shared" si="119"/>
        <v>1.4886917484051787</v>
      </c>
      <c r="L1870" t="str">
        <f t="shared" si="120"/>
        <v>NO</v>
      </c>
      <c r="M1870" t="str">
        <f t="shared" si="121"/>
        <v>NO</v>
      </c>
    </row>
    <row r="1871" spans="1:13" x14ac:dyDescent="0.25">
      <c r="A1871">
        <v>1870</v>
      </c>
      <c r="B1871" t="s">
        <v>9</v>
      </c>
      <c r="C1871">
        <v>85219.45</v>
      </c>
      <c r="D1871" t="s">
        <v>10</v>
      </c>
      <c r="E1871" t="s">
        <v>16</v>
      </c>
      <c r="F1871" t="s">
        <v>12</v>
      </c>
      <c r="G1871" t="s">
        <v>13</v>
      </c>
      <c r="H1871" t="s">
        <v>13</v>
      </c>
      <c r="I1871">
        <v>47</v>
      </c>
      <c r="J1871">
        <f t="shared" si="118"/>
        <v>-0.70568820704259505</v>
      </c>
      <c r="K1871">
        <f t="shared" si="119"/>
        <v>0.35948646717097865</v>
      </c>
      <c r="L1871" t="str">
        <f t="shared" si="120"/>
        <v>NO</v>
      </c>
      <c r="M1871" t="str">
        <f t="shared" si="121"/>
        <v>NO</v>
      </c>
    </row>
    <row r="1872" spans="1:13" x14ac:dyDescent="0.25">
      <c r="A1872">
        <v>1871</v>
      </c>
      <c r="B1872" t="s">
        <v>9</v>
      </c>
      <c r="C1872">
        <v>399647</v>
      </c>
      <c r="D1872" t="s">
        <v>18</v>
      </c>
      <c r="E1872" t="s">
        <v>16</v>
      </c>
      <c r="F1872" t="s">
        <v>12</v>
      </c>
      <c r="G1872" t="s">
        <v>13</v>
      </c>
      <c r="H1872" t="s">
        <v>13</v>
      </c>
      <c r="I1872">
        <v>58</v>
      </c>
      <c r="J1872">
        <f t="shared" si="118"/>
        <v>-0.31798584887049175</v>
      </c>
      <c r="K1872">
        <f t="shared" si="119"/>
        <v>1.1358150980194912</v>
      </c>
      <c r="L1872" t="str">
        <f t="shared" si="120"/>
        <v>NO</v>
      </c>
      <c r="M1872" t="str">
        <f t="shared" si="121"/>
        <v>NO</v>
      </c>
    </row>
    <row r="1873" spans="1:13" x14ac:dyDescent="0.25">
      <c r="A1873">
        <v>1872</v>
      </c>
      <c r="B1873" t="s">
        <v>15</v>
      </c>
      <c r="C1873">
        <v>574387.6</v>
      </c>
      <c r="D1873" t="s">
        <v>10</v>
      </c>
      <c r="E1873" t="s">
        <v>11</v>
      </c>
      <c r="F1873" t="s">
        <v>12</v>
      </c>
      <c r="G1873" t="s">
        <v>13</v>
      </c>
      <c r="H1873" t="s">
        <v>13</v>
      </c>
      <c r="I1873">
        <v>54</v>
      </c>
      <c r="J1873">
        <f t="shared" si="118"/>
        <v>-0.10252335937678098</v>
      </c>
      <c r="K1873">
        <f t="shared" si="119"/>
        <v>0.85351377771094117</v>
      </c>
      <c r="L1873" t="str">
        <f t="shared" si="120"/>
        <v>NO</v>
      </c>
      <c r="M1873" t="str">
        <f t="shared" si="121"/>
        <v>NO</v>
      </c>
    </row>
    <row r="1874" spans="1:13" x14ac:dyDescent="0.25">
      <c r="A1874">
        <v>1873</v>
      </c>
      <c r="B1874" t="s">
        <v>15</v>
      </c>
      <c r="C1874">
        <v>550988.74</v>
      </c>
      <c r="D1874" t="s">
        <v>10</v>
      </c>
      <c r="E1874" t="s">
        <v>11</v>
      </c>
      <c r="F1874" t="s">
        <v>12</v>
      </c>
      <c r="G1874" t="s">
        <v>13</v>
      </c>
      <c r="H1874" t="s">
        <v>13</v>
      </c>
      <c r="I1874">
        <v>47</v>
      </c>
      <c r="J1874">
        <f t="shared" si="118"/>
        <v>-0.13137513524864364</v>
      </c>
      <c r="K1874">
        <f t="shared" si="119"/>
        <v>0.35948646717097865</v>
      </c>
      <c r="L1874" t="str">
        <f t="shared" si="120"/>
        <v>NO</v>
      </c>
      <c r="M1874" t="str">
        <f t="shared" si="121"/>
        <v>NO</v>
      </c>
    </row>
    <row r="1875" spans="1:13" x14ac:dyDescent="0.25">
      <c r="A1875">
        <v>1874</v>
      </c>
      <c r="B1875" t="s">
        <v>9</v>
      </c>
      <c r="C1875">
        <v>738540</v>
      </c>
      <c r="D1875" t="s">
        <v>10</v>
      </c>
      <c r="E1875" t="s">
        <v>16</v>
      </c>
      <c r="F1875" t="s">
        <v>12</v>
      </c>
      <c r="G1875" t="s">
        <v>13</v>
      </c>
      <c r="H1875" t="s">
        <v>13</v>
      </c>
      <c r="I1875">
        <v>36</v>
      </c>
      <c r="J1875">
        <f t="shared" si="118"/>
        <v>9.9883435382807917E-2</v>
      </c>
      <c r="K1875">
        <f t="shared" si="119"/>
        <v>-0.41684216367753391</v>
      </c>
      <c r="L1875" t="str">
        <f t="shared" si="120"/>
        <v>NO</v>
      </c>
      <c r="M1875" t="str">
        <f t="shared" si="121"/>
        <v>NO</v>
      </c>
    </row>
    <row r="1876" spans="1:13" x14ac:dyDescent="0.25">
      <c r="A1876">
        <v>1875</v>
      </c>
      <c r="B1876" t="s">
        <v>15</v>
      </c>
      <c r="C1876">
        <v>955500</v>
      </c>
      <c r="D1876" t="s">
        <v>10</v>
      </c>
      <c r="E1876" t="s">
        <v>16</v>
      </c>
      <c r="F1876" t="s">
        <v>12</v>
      </c>
      <c r="G1876" t="s">
        <v>13</v>
      </c>
      <c r="H1876" t="s">
        <v>13</v>
      </c>
      <c r="I1876">
        <v>45</v>
      </c>
      <c r="J1876">
        <f t="shared" si="118"/>
        <v>0.36740421601739137</v>
      </c>
      <c r="K1876">
        <f t="shared" si="119"/>
        <v>0.21833580701670366</v>
      </c>
      <c r="L1876" t="str">
        <f t="shared" si="120"/>
        <v>NO</v>
      </c>
      <c r="M1876" t="str">
        <f t="shared" si="121"/>
        <v>NO</v>
      </c>
    </row>
    <row r="1877" spans="1:13" x14ac:dyDescent="0.25">
      <c r="A1877">
        <v>1876</v>
      </c>
      <c r="B1877" t="s">
        <v>9</v>
      </c>
      <c r="C1877">
        <v>522287.6</v>
      </c>
      <c r="D1877" t="s">
        <v>10</v>
      </c>
      <c r="E1877" t="s">
        <v>16</v>
      </c>
      <c r="F1877" t="s">
        <v>12</v>
      </c>
      <c r="G1877" t="s">
        <v>13</v>
      </c>
      <c r="H1877" t="s">
        <v>13</v>
      </c>
      <c r="I1877">
        <v>36</v>
      </c>
      <c r="J1877">
        <f t="shared" si="118"/>
        <v>-0.16676484477068676</v>
      </c>
      <c r="K1877">
        <f t="shared" si="119"/>
        <v>-0.41684216367753391</v>
      </c>
      <c r="L1877" t="str">
        <f t="shared" si="120"/>
        <v>NO</v>
      </c>
      <c r="M1877" t="str">
        <f t="shared" si="121"/>
        <v>NO</v>
      </c>
    </row>
    <row r="1878" spans="1:13" x14ac:dyDescent="0.25">
      <c r="A1878">
        <v>1877</v>
      </c>
      <c r="B1878" t="s">
        <v>15</v>
      </c>
      <c r="C1878">
        <v>342968.37</v>
      </c>
      <c r="D1878" t="s">
        <v>10</v>
      </c>
      <c r="E1878" t="s">
        <v>16</v>
      </c>
      <c r="F1878" t="s">
        <v>12</v>
      </c>
      <c r="G1878" t="s">
        <v>13</v>
      </c>
      <c r="H1878" t="s">
        <v>13</v>
      </c>
      <c r="I1878">
        <v>43</v>
      </c>
      <c r="J1878">
        <f t="shared" si="118"/>
        <v>-0.38787297711025354</v>
      </c>
      <c r="K1878">
        <f t="shared" si="119"/>
        <v>7.7185146862428639E-2</v>
      </c>
      <c r="L1878" t="str">
        <f t="shared" si="120"/>
        <v>NO</v>
      </c>
      <c r="M1878" t="str">
        <f t="shared" si="121"/>
        <v>NO</v>
      </c>
    </row>
    <row r="1879" spans="1:13" x14ac:dyDescent="0.25">
      <c r="A1879">
        <v>1878</v>
      </c>
      <c r="B1879" t="s">
        <v>15</v>
      </c>
      <c r="C1879">
        <v>619612</v>
      </c>
      <c r="D1879" t="s">
        <v>18</v>
      </c>
      <c r="E1879" t="s">
        <v>16</v>
      </c>
      <c r="F1879" t="s">
        <v>12</v>
      </c>
      <c r="G1879" t="s">
        <v>13</v>
      </c>
      <c r="H1879" t="s">
        <v>13</v>
      </c>
      <c r="I1879">
        <v>40</v>
      </c>
      <c r="J1879">
        <f t="shared" si="118"/>
        <v>-4.6759777187756896E-2</v>
      </c>
      <c r="K1879">
        <f t="shared" si="119"/>
        <v>-0.13454084336898386</v>
      </c>
      <c r="L1879" t="str">
        <f t="shared" si="120"/>
        <v>NO</v>
      </c>
      <c r="M1879" t="str">
        <f t="shared" si="121"/>
        <v>NO</v>
      </c>
    </row>
    <row r="1880" spans="1:13" x14ac:dyDescent="0.25">
      <c r="A1880">
        <v>1879</v>
      </c>
      <c r="B1880" t="s">
        <v>9</v>
      </c>
      <c r="C1880">
        <v>952753.45</v>
      </c>
      <c r="D1880" t="s">
        <v>14</v>
      </c>
      <c r="E1880" t="s">
        <v>11</v>
      </c>
      <c r="F1880" t="s">
        <v>12</v>
      </c>
      <c r="G1880" t="s">
        <v>13</v>
      </c>
      <c r="H1880" t="s">
        <v>13</v>
      </c>
      <c r="I1880">
        <v>86</v>
      </c>
      <c r="J1880">
        <f t="shared" si="118"/>
        <v>0.36401760466021987</v>
      </c>
      <c r="K1880">
        <f t="shared" si="119"/>
        <v>3.1119243401793413</v>
      </c>
      <c r="L1880" t="str">
        <f t="shared" si="120"/>
        <v>NO</v>
      </c>
      <c r="M1880" t="str">
        <f t="shared" si="121"/>
        <v>SI</v>
      </c>
    </row>
    <row r="1881" spans="1:13" x14ac:dyDescent="0.25">
      <c r="A1881">
        <v>1880</v>
      </c>
      <c r="B1881" t="s">
        <v>15</v>
      </c>
      <c r="C1881">
        <v>422091</v>
      </c>
      <c r="D1881" t="s">
        <v>18</v>
      </c>
      <c r="E1881" t="s">
        <v>16</v>
      </c>
      <c r="F1881" t="s">
        <v>12</v>
      </c>
      <c r="G1881" t="s">
        <v>13</v>
      </c>
      <c r="H1881" t="s">
        <v>13</v>
      </c>
      <c r="I1881">
        <v>36</v>
      </c>
      <c r="J1881">
        <f t="shared" si="118"/>
        <v>-0.29031145543132053</v>
      </c>
      <c r="K1881">
        <f t="shared" si="119"/>
        <v>-0.41684216367753391</v>
      </c>
      <c r="L1881" t="str">
        <f t="shared" si="120"/>
        <v>NO</v>
      </c>
      <c r="M1881" t="str">
        <f t="shared" si="121"/>
        <v>NO</v>
      </c>
    </row>
    <row r="1882" spans="1:13" x14ac:dyDescent="0.25">
      <c r="A1882">
        <v>1881</v>
      </c>
      <c r="B1882" t="s">
        <v>9</v>
      </c>
      <c r="C1882">
        <v>150000</v>
      </c>
      <c r="D1882" t="s">
        <v>10</v>
      </c>
      <c r="E1882" t="s">
        <v>16</v>
      </c>
      <c r="F1882" t="s">
        <v>12</v>
      </c>
      <c r="G1882" t="s">
        <v>13</v>
      </c>
      <c r="H1882" t="s">
        <v>13</v>
      </c>
      <c r="I1882">
        <v>73</v>
      </c>
      <c r="J1882">
        <f t="shared" si="118"/>
        <v>-0.62581107159856075</v>
      </c>
      <c r="K1882">
        <f t="shared" si="119"/>
        <v>2.1944450491765539</v>
      </c>
      <c r="L1882" t="str">
        <f t="shared" si="120"/>
        <v>NO</v>
      </c>
      <c r="M1882" t="str">
        <f t="shared" si="121"/>
        <v>SI</v>
      </c>
    </row>
    <row r="1883" spans="1:13" x14ac:dyDescent="0.25">
      <c r="A1883">
        <v>1882</v>
      </c>
      <c r="B1883" t="s">
        <v>9</v>
      </c>
      <c r="C1883">
        <v>10500</v>
      </c>
      <c r="D1883" t="s">
        <v>10</v>
      </c>
      <c r="E1883" t="s">
        <v>16</v>
      </c>
      <c r="F1883" t="s">
        <v>12</v>
      </c>
      <c r="G1883" t="s">
        <v>12</v>
      </c>
      <c r="H1883" t="s">
        <v>13</v>
      </c>
      <c r="I1883">
        <v>29</v>
      </c>
      <c r="J1883">
        <f t="shared" si="118"/>
        <v>-0.79782042308512235</v>
      </c>
      <c r="K1883">
        <f t="shared" si="119"/>
        <v>-0.91086947421749642</v>
      </c>
      <c r="L1883" t="str">
        <f t="shared" si="120"/>
        <v>NO</v>
      </c>
      <c r="M1883" t="str">
        <f t="shared" si="121"/>
        <v>NO</v>
      </c>
    </row>
    <row r="1884" spans="1:13" x14ac:dyDescent="0.25">
      <c r="A1884">
        <v>1883</v>
      </c>
      <c r="B1884" t="s">
        <v>9</v>
      </c>
      <c r="C1884">
        <v>278030.99</v>
      </c>
      <c r="D1884" t="s">
        <v>19</v>
      </c>
      <c r="E1884" t="s">
        <v>16</v>
      </c>
      <c r="F1884" t="s">
        <v>12</v>
      </c>
      <c r="G1884" t="s">
        <v>13</v>
      </c>
      <c r="H1884" t="s">
        <v>13</v>
      </c>
      <c r="I1884">
        <v>37</v>
      </c>
      <c r="J1884">
        <f t="shared" si="118"/>
        <v>-0.46794349052270096</v>
      </c>
      <c r="K1884">
        <f t="shared" si="119"/>
        <v>-0.3462668336003964</v>
      </c>
      <c r="L1884" t="str">
        <f t="shared" si="120"/>
        <v>NO</v>
      </c>
      <c r="M1884" t="str">
        <f t="shared" si="121"/>
        <v>NO</v>
      </c>
    </row>
    <row r="1885" spans="1:13" x14ac:dyDescent="0.25">
      <c r="A1885">
        <v>1884</v>
      </c>
      <c r="B1885" t="s">
        <v>15</v>
      </c>
      <c r="C1885">
        <v>756240</v>
      </c>
      <c r="D1885" t="s">
        <v>10</v>
      </c>
      <c r="E1885" t="s">
        <v>11</v>
      </c>
      <c r="F1885" t="s">
        <v>12</v>
      </c>
      <c r="G1885" t="s">
        <v>13</v>
      </c>
      <c r="H1885" t="s">
        <v>12</v>
      </c>
      <c r="I1885">
        <v>64</v>
      </c>
      <c r="J1885">
        <f t="shared" si="118"/>
        <v>0.12170827782948991</v>
      </c>
      <c r="K1885">
        <f t="shared" si="119"/>
        <v>1.5592670784823162</v>
      </c>
      <c r="L1885" t="str">
        <f t="shared" si="120"/>
        <v>NO</v>
      </c>
      <c r="M1885" t="str">
        <f t="shared" si="121"/>
        <v>NO</v>
      </c>
    </row>
    <row r="1886" spans="1:13" x14ac:dyDescent="0.25">
      <c r="A1886">
        <v>1885</v>
      </c>
      <c r="B1886" t="s">
        <v>9</v>
      </c>
      <c r="C1886">
        <v>600000</v>
      </c>
      <c r="D1886" t="s">
        <v>10</v>
      </c>
      <c r="E1886" t="s">
        <v>16</v>
      </c>
      <c r="F1886" t="s">
        <v>12</v>
      </c>
      <c r="G1886" t="s">
        <v>13</v>
      </c>
      <c r="H1886" t="s">
        <v>12</v>
      </c>
      <c r="I1886">
        <v>53</v>
      </c>
      <c r="J1886">
        <f t="shared" si="118"/>
        <v>-7.0942195835459007E-2</v>
      </c>
      <c r="K1886">
        <f t="shared" si="119"/>
        <v>0.78293844763380371</v>
      </c>
      <c r="L1886" t="str">
        <f t="shared" si="120"/>
        <v>NO</v>
      </c>
      <c r="M1886" t="str">
        <f t="shared" si="121"/>
        <v>NO</v>
      </c>
    </row>
    <row r="1887" spans="1:13" x14ac:dyDescent="0.25">
      <c r="A1887">
        <v>1886</v>
      </c>
      <c r="B1887" t="s">
        <v>9</v>
      </c>
      <c r="C1887">
        <v>359544.27</v>
      </c>
      <c r="D1887" t="s">
        <v>20</v>
      </c>
      <c r="E1887" t="s">
        <v>16</v>
      </c>
      <c r="F1887" t="s">
        <v>12</v>
      </c>
      <c r="G1887" t="s">
        <v>12</v>
      </c>
      <c r="H1887" t="s">
        <v>13</v>
      </c>
      <c r="I1887">
        <v>26</v>
      </c>
      <c r="J1887">
        <f t="shared" si="118"/>
        <v>-0.36743419711522773</v>
      </c>
      <c r="K1887">
        <f t="shared" si="119"/>
        <v>-1.1225954644489089</v>
      </c>
      <c r="L1887" t="str">
        <f t="shared" si="120"/>
        <v>NO</v>
      </c>
      <c r="M1887" t="str">
        <f t="shared" si="121"/>
        <v>NO</v>
      </c>
    </row>
    <row r="1888" spans="1:13" x14ac:dyDescent="0.25">
      <c r="A1888">
        <v>1887</v>
      </c>
      <c r="B1888" t="s">
        <v>9</v>
      </c>
      <c r="C1888">
        <v>529650</v>
      </c>
      <c r="D1888" t="s">
        <v>10</v>
      </c>
      <c r="E1888" t="s">
        <v>16</v>
      </c>
      <c r="F1888" t="s">
        <v>12</v>
      </c>
      <c r="G1888" t="s">
        <v>13</v>
      </c>
      <c r="H1888" t="s">
        <v>13</v>
      </c>
      <c r="I1888">
        <v>55</v>
      </c>
      <c r="J1888">
        <f t="shared" si="118"/>
        <v>-0.15768669674642391</v>
      </c>
      <c r="K1888">
        <f t="shared" si="119"/>
        <v>0.92408910778807873</v>
      </c>
      <c r="L1888" t="str">
        <f t="shared" si="120"/>
        <v>NO</v>
      </c>
      <c r="M1888" t="str">
        <f t="shared" si="121"/>
        <v>NO</v>
      </c>
    </row>
    <row r="1889" spans="1:13" x14ac:dyDescent="0.25">
      <c r="A1889">
        <v>1888</v>
      </c>
      <c r="B1889" t="s">
        <v>9</v>
      </c>
      <c r="C1889">
        <v>406966.63</v>
      </c>
      <c r="D1889" t="s">
        <v>10</v>
      </c>
      <c r="E1889" t="s">
        <v>16</v>
      </c>
      <c r="F1889" t="s">
        <v>12</v>
      </c>
      <c r="G1889" t="s">
        <v>13</v>
      </c>
      <c r="H1889" t="s">
        <v>13</v>
      </c>
      <c r="I1889">
        <v>37</v>
      </c>
      <c r="J1889">
        <f t="shared" si="118"/>
        <v>-0.30896043805026535</v>
      </c>
      <c r="K1889">
        <f t="shared" si="119"/>
        <v>-0.3462668336003964</v>
      </c>
      <c r="L1889" t="str">
        <f t="shared" si="120"/>
        <v>NO</v>
      </c>
      <c r="M1889" t="str">
        <f t="shared" si="121"/>
        <v>NO</v>
      </c>
    </row>
    <row r="1890" spans="1:13" x14ac:dyDescent="0.25">
      <c r="A1890">
        <v>1889</v>
      </c>
      <c r="B1890" t="s">
        <v>9</v>
      </c>
      <c r="C1890">
        <v>185000</v>
      </c>
      <c r="D1890" t="s">
        <v>10</v>
      </c>
      <c r="E1890" t="s">
        <v>16</v>
      </c>
      <c r="F1890" t="s">
        <v>12</v>
      </c>
      <c r="G1890" t="s">
        <v>13</v>
      </c>
      <c r="H1890" t="s">
        <v>13</v>
      </c>
      <c r="I1890">
        <v>36</v>
      </c>
      <c r="J1890">
        <f t="shared" si="118"/>
        <v>-0.58265460348365283</v>
      </c>
      <c r="K1890">
        <f t="shared" si="119"/>
        <v>-0.41684216367753391</v>
      </c>
      <c r="L1890" t="str">
        <f t="shared" si="120"/>
        <v>NO</v>
      </c>
      <c r="M1890" t="str">
        <f t="shared" si="121"/>
        <v>NO</v>
      </c>
    </row>
    <row r="1891" spans="1:13" x14ac:dyDescent="0.25">
      <c r="A1891">
        <v>1890</v>
      </c>
      <c r="B1891" t="s">
        <v>15</v>
      </c>
      <c r="C1891">
        <v>299152.38</v>
      </c>
      <c r="D1891" t="s">
        <v>10</v>
      </c>
      <c r="E1891" t="s">
        <v>11</v>
      </c>
      <c r="F1891" t="s">
        <v>12</v>
      </c>
      <c r="G1891" t="s">
        <v>13</v>
      </c>
      <c r="H1891" t="s">
        <v>13</v>
      </c>
      <c r="I1891">
        <v>36</v>
      </c>
      <c r="J1891">
        <f t="shared" si="118"/>
        <v>-0.44189993069191424</v>
      </c>
      <c r="K1891">
        <f t="shared" si="119"/>
        <v>-0.41684216367753391</v>
      </c>
      <c r="L1891" t="str">
        <f t="shared" si="120"/>
        <v>NO</v>
      </c>
      <c r="M1891" t="str">
        <f t="shared" si="121"/>
        <v>NO</v>
      </c>
    </row>
    <row r="1892" spans="1:13" x14ac:dyDescent="0.25">
      <c r="A1892">
        <v>1891</v>
      </c>
      <c r="B1892" t="s">
        <v>9</v>
      </c>
      <c r="C1892">
        <v>170502</v>
      </c>
      <c r="D1892" t="s">
        <v>10</v>
      </c>
      <c r="E1892" t="s">
        <v>16</v>
      </c>
      <c r="F1892" t="s">
        <v>12</v>
      </c>
      <c r="G1892" t="s">
        <v>13</v>
      </c>
      <c r="H1892" t="s">
        <v>13</v>
      </c>
      <c r="I1892">
        <v>64</v>
      </c>
      <c r="J1892">
        <f t="shared" si="118"/>
        <v>-0.6005312456187939</v>
      </c>
      <c r="K1892">
        <f t="shared" si="119"/>
        <v>1.5592670784823162</v>
      </c>
      <c r="L1892" t="str">
        <f t="shared" si="120"/>
        <v>NO</v>
      </c>
      <c r="M1892" t="str">
        <f t="shared" si="121"/>
        <v>NO</v>
      </c>
    </row>
    <row r="1893" spans="1:13" x14ac:dyDescent="0.25">
      <c r="A1893">
        <v>1892</v>
      </c>
      <c r="B1893" t="s">
        <v>15</v>
      </c>
      <c r="C1893">
        <v>758880</v>
      </c>
      <c r="D1893" t="s">
        <v>10</v>
      </c>
      <c r="E1893" t="s">
        <v>16</v>
      </c>
      <c r="F1893" t="s">
        <v>12</v>
      </c>
      <c r="G1893" t="s">
        <v>13</v>
      </c>
      <c r="H1893" t="s">
        <v>13</v>
      </c>
      <c r="I1893">
        <v>27</v>
      </c>
      <c r="J1893">
        <f t="shared" si="118"/>
        <v>0.12496350856730011</v>
      </c>
      <c r="K1893">
        <f t="shared" si="119"/>
        <v>-1.0520201343717714</v>
      </c>
      <c r="L1893" t="str">
        <f t="shared" si="120"/>
        <v>NO</v>
      </c>
      <c r="M1893" t="str">
        <f t="shared" si="121"/>
        <v>NO</v>
      </c>
    </row>
    <row r="1894" spans="1:13" x14ac:dyDescent="0.25">
      <c r="A1894">
        <v>1893</v>
      </c>
      <c r="B1894" t="s">
        <v>15</v>
      </c>
      <c r="C1894">
        <v>345600</v>
      </c>
      <c r="D1894" t="s">
        <v>10</v>
      </c>
      <c r="E1894" t="s">
        <v>16</v>
      </c>
      <c r="F1894" t="s">
        <v>12</v>
      </c>
      <c r="G1894" t="s">
        <v>13</v>
      </c>
      <c r="H1894" t="s">
        <v>13</v>
      </c>
      <c r="I1894">
        <v>23</v>
      </c>
      <c r="J1894">
        <f t="shared" si="118"/>
        <v>-0.38462806693353252</v>
      </c>
      <c r="K1894">
        <f t="shared" si="119"/>
        <v>-1.3343214546803215</v>
      </c>
      <c r="L1894" t="str">
        <f t="shared" si="120"/>
        <v>NO</v>
      </c>
      <c r="M1894" t="str">
        <f t="shared" si="121"/>
        <v>NO</v>
      </c>
    </row>
    <row r="1895" spans="1:13" x14ac:dyDescent="0.25">
      <c r="A1895">
        <v>1894</v>
      </c>
      <c r="B1895" t="s">
        <v>9</v>
      </c>
      <c r="C1895">
        <v>309333.33</v>
      </c>
      <c r="D1895" t="s">
        <v>10</v>
      </c>
      <c r="E1895" t="s">
        <v>16</v>
      </c>
      <c r="F1895" t="s">
        <v>12</v>
      </c>
      <c r="G1895" t="s">
        <v>13</v>
      </c>
      <c r="H1895" t="s">
        <v>12</v>
      </c>
      <c r="I1895">
        <v>61</v>
      </c>
      <c r="J1895">
        <f t="shared" si="118"/>
        <v>-0.42934639229035787</v>
      </c>
      <c r="K1895">
        <f t="shared" si="119"/>
        <v>1.3475410882509038</v>
      </c>
      <c r="L1895" t="str">
        <f t="shared" si="120"/>
        <v>NO</v>
      </c>
      <c r="M1895" t="str">
        <f t="shared" si="121"/>
        <v>NO</v>
      </c>
    </row>
    <row r="1896" spans="1:13" x14ac:dyDescent="0.25">
      <c r="A1896">
        <v>1895</v>
      </c>
      <c r="B1896" t="s">
        <v>15</v>
      </c>
      <c r="C1896">
        <v>1188000</v>
      </c>
      <c r="D1896" t="s">
        <v>10</v>
      </c>
      <c r="E1896" t="s">
        <v>16</v>
      </c>
      <c r="F1896" t="s">
        <v>12</v>
      </c>
      <c r="G1896" t="s">
        <v>13</v>
      </c>
      <c r="H1896" t="s">
        <v>13</v>
      </c>
      <c r="I1896">
        <v>27</v>
      </c>
      <c r="J1896">
        <f t="shared" si="118"/>
        <v>0.65408646849499397</v>
      </c>
      <c r="K1896">
        <f t="shared" si="119"/>
        <v>-1.0520201343717714</v>
      </c>
      <c r="L1896" t="str">
        <f t="shared" si="120"/>
        <v>NO</v>
      </c>
      <c r="M1896" t="str">
        <f t="shared" si="121"/>
        <v>NO</v>
      </c>
    </row>
    <row r="1897" spans="1:13" x14ac:dyDescent="0.25">
      <c r="A1897">
        <v>1896</v>
      </c>
      <c r="B1897" t="s">
        <v>15</v>
      </c>
      <c r="C1897">
        <v>4442960.54</v>
      </c>
      <c r="D1897" t="s">
        <v>10</v>
      </c>
      <c r="E1897" t="s">
        <v>16</v>
      </c>
      <c r="F1897" t="s">
        <v>12</v>
      </c>
      <c r="G1897" t="s">
        <v>13</v>
      </c>
      <c r="H1897" t="s">
        <v>13</v>
      </c>
      <c r="I1897">
        <v>34</v>
      </c>
      <c r="J1897">
        <f t="shared" si="118"/>
        <v>4.6675893473462358</v>
      </c>
      <c r="K1897">
        <f t="shared" si="119"/>
        <v>-0.55799282383180893</v>
      </c>
      <c r="L1897" t="str">
        <f t="shared" si="120"/>
        <v>SI</v>
      </c>
      <c r="M1897" t="str">
        <f t="shared" si="121"/>
        <v>NO</v>
      </c>
    </row>
    <row r="1898" spans="1:13" x14ac:dyDescent="0.25">
      <c r="A1898">
        <v>1897</v>
      </c>
      <c r="B1898" t="s">
        <v>9</v>
      </c>
      <c r="C1898">
        <v>451891</v>
      </c>
      <c r="D1898" t="s">
        <v>18</v>
      </c>
      <c r="E1898" t="s">
        <v>16</v>
      </c>
      <c r="F1898" t="s">
        <v>12</v>
      </c>
      <c r="G1898" t="s">
        <v>13</v>
      </c>
      <c r="H1898" t="s">
        <v>12</v>
      </c>
      <c r="I1898">
        <v>46</v>
      </c>
      <c r="J1898">
        <f t="shared" si="118"/>
        <v>-0.25356680543634175</v>
      </c>
      <c r="K1898">
        <f t="shared" si="119"/>
        <v>0.28891113709384114</v>
      </c>
      <c r="L1898" t="str">
        <f t="shared" si="120"/>
        <v>NO</v>
      </c>
      <c r="M1898" t="str">
        <f t="shared" si="121"/>
        <v>NO</v>
      </c>
    </row>
    <row r="1899" spans="1:13" x14ac:dyDescent="0.25">
      <c r="A1899">
        <v>1898</v>
      </c>
      <c r="B1899" t="s">
        <v>15</v>
      </c>
      <c r="C1899">
        <v>1103237</v>
      </c>
      <c r="D1899" t="s">
        <v>10</v>
      </c>
      <c r="E1899" t="s">
        <v>11</v>
      </c>
      <c r="F1899" t="s">
        <v>12</v>
      </c>
      <c r="G1899" t="s">
        <v>13</v>
      </c>
      <c r="H1899" t="s">
        <v>12</v>
      </c>
      <c r="I1899">
        <v>30</v>
      </c>
      <c r="J1899">
        <f t="shared" si="118"/>
        <v>0.54957013401430999</v>
      </c>
      <c r="K1899">
        <f t="shared" si="119"/>
        <v>-0.84029414414035897</v>
      </c>
      <c r="L1899" t="str">
        <f t="shared" si="120"/>
        <v>NO</v>
      </c>
      <c r="M1899" t="str">
        <f t="shared" si="121"/>
        <v>NO</v>
      </c>
    </row>
    <row r="1900" spans="1:13" x14ac:dyDescent="0.25">
      <c r="A1900">
        <v>1899</v>
      </c>
      <c r="B1900" t="s">
        <v>9</v>
      </c>
      <c r="C1900">
        <v>387468</v>
      </c>
      <c r="D1900" t="s">
        <v>10</v>
      </c>
      <c r="E1900" t="s">
        <v>11</v>
      </c>
      <c r="F1900" t="s">
        <v>12</v>
      </c>
      <c r="G1900" t="s">
        <v>13</v>
      </c>
      <c r="H1900" t="s">
        <v>13</v>
      </c>
      <c r="I1900">
        <v>32</v>
      </c>
      <c r="J1900">
        <f t="shared" si="118"/>
        <v>-0.33300306673253355</v>
      </c>
      <c r="K1900">
        <f t="shared" si="119"/>
        <v>-0.69914348398608395</v>
      </c>
      <c r="L1900" t="str">
        <f t="shared" si="120"/>
        <v>NO</v>
      </c>
      <c r="M1900" t="str">
        <f t="shared" si="121"/>
        <v>NO</v>
      </c>
    </row>
    <row r="1901" spans="1:13" x14ac:dyDescent="0.25">
      <c r="A1901">
        <v>1900</v>
      </c>
      <c r="B1901" t="s">
        <v>15</v>
      </c>
      <c r="C1901">
        <v>594092</v>
      </c>
      <c r="D1901" t="s">
        <v>18</v>
      </c>
      <c r="E1901" t="s">
        <v>16</v>
      </c>
      <c r="F1901" t="s">
        <v>12</v>
      </c>
      <c r="G1901" t="s">
        <v>13</v>
      </c>
      <c r="H1901" t="s">
        <v>13</v>
      </c>
      <c r="I1901">
        <v>57</v>
      </c>
      <c r="J1901">
        <f t="shared" si="118"/>
        <v>-7.8227007653255465E-2</v>
      </c>
      <c r="K1901">
        <f t="shared" si="119"/>
        <v>1.0652397679423538</v>
      </c>
      <c r="L1901" t="str">
        <f t="shared" si="120"/>
        <v>NO</v>
      </c>
      <c r="M1901" t="str">
        <f t="shared" si="121"/>
        <v>NO</v>
      </c>
    </row>
    <row r="1902" spans="1:13" x14ac:dyDescent="0.25">
      <c r="A1902">
        <v>1901</v>
      </c>
      <c r="B1902" t="s">
        <v>15</v>
      </c>
      <c r="C1902">
        <v>299647</v>
      </c>
      <c r="D1902" t="s">
        <v>17</v>
      </c>
      <c r="E1902" t="s">
        <v>16</v>
      </c>
      <c r="F1902" t="s">
        <v>12</v>
      </c>
      <c r="G1902" t="s">
        <v>13</v>
      </c>
      <c r="H1902" t="s">
        <v>13</v>
      </c>
      <c r="I1902">
        <v>78</v>
      </c>
      <c r="J1902">
        <f t="shared" si="118"/>
        <v>-0.44129004348451434</v>
      </c>
      <c r="K1902">
        <f t="shared" si="119"/>
        <v>2.5473216995622412</v>
      </c>
      <c r="L1902" t="str">
        <f t="shared" si="120"/>
        <v>NO</v>
      </c>
      <c r="M1902" t="str">
        <f t="shared" si="121"/>
        <v>SI</v>
      </c>
    </row>
    <row r="1903" spans="1:13" x14ac:dyDescent="0.25">
      <c r="A1903">
        <v>1902</v>
      </c>
      <c r="B1903" t="s">
        <v>9</v>
      </c>
      <c r="C1903">
        <v>340566</v>
      </c>
      <c r="D1903" t="s">
        <v>18</v>
      </c>
      <c r="E1903" t="s">
        <v>16</v>
      </c>
      <c r="F1903" t="s">
        <v>12</v>
      </c>
      <c r="G1903" t="s">
        <v>12</v>
      </c>
      <c r="H1903" t="s">
        <v>13</v>
      </c>
      <c r="I1903">
        <v>32</v>
      </c>
      <c r="J1903">
        <f t="shared" si="118"/>
        <v>-0.39083520009040246</v>
      </c>
      <c r="K1903">
        <f t="shared" si="119"/>
        <v>-0.69914348398608395</v>
      </c>
      <c r="L1903" t="str">
        <f t="shared" si="120"/>
        <v>NO</v>
      </c>
      <c r="M1903" t="str">
        <f t="shared" si="121"/>
        <v>NO</v>
      </c>
    </row>
    <row r="1904" spans="1:13" x14ac:dyDescent="0.25">
      <c r="A1904">
        <v>1903</v>
      </c>
      <c r="B1904" t="s">
        <v>9</v>
      </c>
      <c r="C1904">
        <v>539000</v>
      </c>
      <c r="D1904" t="s">
        <v>10</v>
      </c>
      <c r="E1904" t="s">
        <v>16</v>
      </c>
      <c r="F1904" t="s">
        <v>12</v>
      </c>
      <c r="G1904" t="s">
        <v>12</v>
      </c>
      <c r="H1904" t="s">
        <v>13</v>
      </c>
      <c r="I1904">
        <v>36</v>
      </c>
      <c r="J1904">
        <f t="shared" si="118"/>
        <v>-0.14615775455001281</v>
      </c>
      <c r="K1904">
        <f t="shared" si="119"/>
        <v>-0.41684216367753391</v>
      </c>
      <c r="L1904" t="str">
        <f t="shared" si="120"/>
        <v>NO</v>
      </c>
      <c r="M1904" t="str">
        <f t="shared" si="121"/>
        <v>NO</v>
      </c>
    </row>
    <row r="1905" spans="1:13" x14ac:dyDescent="0.25">
      <c r="A1905">
        <v>1904</v>
      </c>
      <c r="B1905" t="s">
        <v>15</v>
      </c>
      <c r="C1905">
        <v>298155</v>
      </c>
      <c r="D1905" t="s">
        <v>17</v>
      </c>
      <c r="E1905" t="s">
        <v>16</v>
      </c>
      <c r="F1905" t="s">
        <v>12</v>
      </c>
      <c r="G1905" t="s">
        <v>13</v>
      </c>
      <c r="H1905" t="s">
        <v>12</v>
      </c>
      <c r="I1905">
        <v>54</v>
      </c>
      <c r="J1905">
        <f t="shared" si="118"/>
        <v>-0.44312974206815559</v>
      </c>
      <c r="K1905">
        <f t="shared" si="119"/>
        <v>0.85351377771094117</v>
      </c>
      <c r="L1905" t="str">
        <f t="shared" si="120"/>
        <v>NO</v>
      </c>
      <c r="M1905" t="str">
        <f t="shared" si="121"/>
        <v>NO</v>
      </c>
    </row>
    <row r="1906" spans="1:13" x14ac:dyDescent="0.25">
      <c r="A1906">
        <v>1905</v>
      </c>
      <c r="B1906" t="s">
        <v>9</v>
      </c>
      <c r="C1906">
        <v>278030</v>
      </c>
      <c r="D1906" t="s">
        <v>19</v>
      </c>
      <c r="E1906" t="s">
        <v>16</v>
      </c>
      <c r="F1906" t="s">
        <v>12</v>
      </c>
      <c r="G1906" t="s">
        <v>12</v>
      </c>
      <c r="H1906" t="s">
        <v>13</v>
      </c>
      <c r="I1906">
        <v>54</v>
      </c>
      <c r="J1906">
        <f t="shared" si="118"/>
        <v>-0.46794471123422759</v>
      </c>
      <c r="K1906">
        <f t="shared" si="119"/>
        <v>0.85351377771094117</v>
      </c>
      <c r="L1906" t="str">
        <f t="shared" si="120"/>
        <v>NO</v>
      </c>
      <c r="M1906" t="str">
        <f t="shared" si="121"/>
        <v>NO</v>
      </c>
    </row>
    <row r="1907" spans="1:13" x14ac:dyDescent="0.25">
      <c r="A1907">
        <v>1906</v>
      </c>
      <c r="B1907" t="s">
        <v>15</v>
      </c>
      <c r="C1907">
        <v>653122.46</v>
      </c>
      <c r="D1907" t="s">
        <v>10</v>
      </c>
      <c r="E1907" t="s">
        <v>16</v>
      </c>
      <c r="F1907" t="s">
        <v>12</v>
      </c>
      <c r="G1907" t="s">
        <v>13</v>
      </c>
      <c r="H1907" t="s">
        <v>13</v>
      </c>
      <c r="I1907">
        <v>29</v>
      </c>
      <c r="J1907">
        <f t="shared" si="118"/>
        <v>-5.4399743733027422E-3</v>
      </c>
      <c r="K1907">
        <f t="shared" si="119"/>
        <v>-0.91086947421749642</v>
      </c>
      <c r="L1907" t="str">
        <f t="shared" si="120"/>
        <v>NO</v>
      </c>
      <c r="M1907" t="str">
        <f t="shared" si="121"/>
        <v>NO</v>
      </c>
    </row>
    <row r="1908" spans="1:13" x14ac:dyDescent="0.25">
      <c r="A1908">
        <v>1907</v>
      </c>
      <c r="B1908" t="s">
        <v>15</v>
      </c>
      <c r="C1908">
        <v>899559</v>
      </c>
      <c r="D1908" t="s">
        <v>10</v>
      </c>
      <c r="E1908" t="s">
        <v>11</v>
      </c>
      <c r="F1908" t="s">
        <v>12</v>
      </c>
      <c r="G1908" t="s">
        <v>13</v>
      </c>
      <c r="H1908" t="s">
        <v>13</v>
      </c>
      <c r="I1908">
        <v>51</v>
      </c>
      <c r="J1908">
        <f t="shared" si="118"/>
        <v>0.298426616508361</v>
      </c>
      <c r="K1908">
        <f t="shared" si="119"/>
        <v>0.64178778747952869</v>
      </c>
      <c r="L1908" t="str">
        <f t="shared" si="120"/>
        <v>NO</v>
      </c>
      <c r="M1908" t="str">
        <f t="shared" si="121"/>
        <v>NO</v>
      </c>
    </row>
    <row r="1909" spans="1:13" x14ac:dyDescent="0.25">
      <c r="A1909">
        <v>1908</v>
      </c>
      <c r="B1909" t="s">
        <v>9</v>
      </c>
      <c r="C1909">
        <v>374003.1</v>
      </c>
      <c r="D1909" t="s">
        <v>10</v>
      </c>
      <c r="E1909" t="s">
        <v>16</v>
      </c>
      <c r="F1909" t="s">
        <v>12</v>
      </c>
      <c r="G1909" t="s">
        <v>13</v>
      </c>
      <c r="H1909" t="s">
        <v>13</v>
      </c>
      <c r="I1909">
        <v>38</v>
      </c>
      <c r="J1909">
        <f t="shared" si="118"/>
        <v>-0.3496058532331171</v>
      </c>
      <c r="K1909">
        <f t="shared" si="119"/>
        <v>-0.27569150352325889</v>
      </c>
      <c r="L1909" t="str">
        <f t="shared" si="120"/>
        <v>NO</v>
      </c>
      <c r="M1909" t="str">
        <f t="shared" si="121"/>
        <v>NO</v>
      </c>
    </row>
    <row r="1910" spans="1:13" x14ac:dyDescent="0.25">
      <c r="A1910">
        <v>1909</v>
      </c>
      <c r="B1910" t="s">
        <v>9</v>
      </c>
      <c r="C1910">
        <v>297046</v>
      </c>
      <c r="D1910" t="s">
        <v>17</v>
      </c>
      <c r="E1910" t="s">
        <v>16</v>
      </c>
      <c r="F1910" t="s">
        <v>12</v>
      </c>
      <c r="G1910" t="s">
        <v>13</v>
      </c>
      <c r="H1910" t="s">
        <v>13</v>
      </c>
      <c r="I1910">
        <v>67</v>
      </c>
      <c r="J1910">
        <f t="shared" si="118"/>
        <v>-0.44449718558642509</v>
      </c>
      <c r="K1910">
        <f t="shared" si="119"/>
        <v>1.7709930687137287</v>
      </c>
      <c r="L1910" t="str">
        <f t="shared" si="120"/>
        <v>NO</v>
      </c>
      <c r="M1910" t="str">
        <f t="shared" si="121"/>
        <v>NO</v>
      </c>
    </row>
    <row r="1911" spans="1:13" x14ac:dyDescent="0.25">
      <c r="A1911">
        <v>1910</v>
      </c>
      <c r="B1911" t="s">
        <v>15</v>
      </c>
      <c r="C1911">
        <v>1150000</v>
      </c>
      <c r="D1911" t="s">
        <v>10</v>
      </c>
      <c r="E1911" t="s">
        <v>16</v>
      </c>
      <c r="F1911" t="s">
        <v>12</v>
      </c>
      <c r="G1911" t="s">
        <v>13</v>
      </c>
      <c r="H1911" t="s">
        <v>13</v>
      </c>
      <c r="I1911">
        <v>32</v>
      </c>
      <c r="J1911">
        <f t="shared" si="118"/>
        <v>0.60723087454166536</v>
      </c>
      <c r="K1911">
        <f t="shared" si="119"/>
        <v>-0.69914348398608395</v>
      </c>
      <c r="L1911" t="str">
        <f t="shared" si="120"/>
        <v>NO</v>
      </c>
      <c r="M1911" t="str">
        <f t="shared" si="121"/>
        <v>NO</v>
      </c>
    </row>
    <row r="1912" spans="1:13" x14ac:dyDescent="0.25">
      <c r="A1912">
        <v>1911</v>
      </c>
      <c r="B1912" t="s">
        <v>9</v>
      </c>
      <c r="C1912">
        <v>51833.33</v>
      </c>
      <c r="D1912" t="s">
        <v>10</v>
      </c>
      <c r="E1912" t="s">
        <v>16</v>
      </c>
      <c r="F1912" t="s">
        <v>12</v>
      </c>
      <c r="G1912" t="s">
        <v>13</v>
      </c>
      <c r="H1912" t="s">
        <v>13</v>
      </c>
      <c r="I1912">
        <v>37</v>
      </c>
      <c r="J1912">
        <f t="shared" si="118"/>
        <v>-0.74685469342146615</v>
      </c>
      <c r="K1912">
        <f t="shared" si="119"/>
        <v>-0.3462668336003964</v>
      </c>
      <c r="L1912" t="str">
        <f t="shared" si="120"/>
        <v>NO</v>
      </c>
      <c r="M1912" t="str">
        <f t="shared" si="121"/>
        <v>NO</v>
      </c>
    </row>
    <row r="1913" spans="1:13" x14ac:dyDescent="0.25">
      <c r="A1913">
        <v>1912</v>
      </c>
      <c r="B1913" t="s">
        <v>9</v>
      </c>
      <c r="C1913">
        <v>225024.95</v>
      </c>
      <c r="D1913" t="s">
        <v>10</v>
      </c>
      <c r="E1913" t="s">
        <v>16</v>
      </c>
      <c r="F1913" t="s">
        <v>12</v>
      </c>
      <c r="G1913" t="s">
        <v>13</v>
      </c>
      <c r="H1913" t="s">
        <v>13</v>
      </c>
      <c r="I1913">
        <v>19</v>
      </c>
      <c r="J1913">
        <f t="shared" si="118"/>
        <v>-0.53330216124148755</v>
      </c>
      <c r="K1913">
        <f t="shared" si="119"/>
        <v>-1.6166227749888715</v>
      </c>
      <c r="L1913" t="str">
        <f t="shared" si="120"/>
        <v>NO</v>
      </c>
      <c r="M1913" t="str">
        <f t="shared" si="121"/>
        <v>NO</v>
      </c>
    </row>
    <row r="1914" spans="1:13" x14ac:dyDescent="0.25">
      <c r="A1914">
        <v>1913</v>
      </c>
      <c r="B1914" t="s">
        <v>9</v>
      </c>
      <c r="C1914">
        <v>704330</v>
      </c>
      <c r="D1914" t="s">
        <v>10</v>
      </c>
      <c r="E1914" t="s">
        <v>11</v>
      </c>
      <c r="F1914" t="s">
        <v>12</v>
      </c>
      <c r="G1914" t="s">
        <v>13</v>
      </c>
      <c r="H1914" t="s">
        <v>13</v>
      </c>
      <c r="I1914">
        <v>32</v>
      </c>
      <c r="J1914">
        <f t="shared" si="118"/>
        <v>5.7701070405350781E-2</v>
      </c>
      <c r="K1914">
        <f t="shared" si="119"/>
        <v>-0.69914348398608395</v>
      </c>
      <c r="L1914" t="str">
        <f t="shared" si="120"/>
        <v>NO</v>
      </c>
      <c r="M1914" t="str">
        <f t="shared" si="121"/>
        <v>NO</v>
      </c>
    </row>
    <row r="1915" spans="1:13" x14ac:dyDescent="0.25">
      <c r="A1915">
        <v>1914</v>
      </c>
      <c r="B1915" t="s">
        <v>15</v>
      </c>
      <c r="C1915">
        <v>277520</v>
      </c>
      <c r="D1915" t="s">
        <v>10</v>
      </c>
      <c r="E1915" t="s">
        <v>16</v>
      </c>
      <c r="F1915" t="s">
        <v>12</v>
      </c>
      <c r="G1915" t="s">
        <v>12</v>
      </c>
      <c r="H1915" t="s">
        <v>13</v>
      </c>
      <c r="I1915">
        <v>46</v>
      </c>
      <c r="J1915">
        <f t="shared" si="118"/>
        <v>-0.46857356262675914</v>
      </c>
      <c r="K1915">
        <f t="shared" si="119"/>
        <v>0.28891113709384114</v>
      </c>
      <c r="L1915" t="str">
        <f t="shared" si="120"/>
        <v>NO</v>
      </c>
      <c r="M1915" t="str">
        <f t="shared" si="121"/>
        <v>NO</v>
      </c>
    </row>
    <row r="1916" spans="1:13" x14ac:dyDescent="0.25">
      <c r="A1916">
        <v>1915</v>
      </c>
      <c r="B1916" t="s">
        <v>15</v>
      </c>
      <c r="C1916">
        <v>1610392</v>
      </c>
      <c r="D1916" t="s">
        <v>10</v>
      </c>
      <c r="E1916" t="s">
        <v>11</v>
      </c>
      <c r="F1916" t="s">
        <v>12</v>
      </c>
      <c r="G1916" t="s">
        <v>13</v>
      </c>
      <c r="H1916" t="s">
        <v>13</v>
      </c>
      <c r="I1916">
        <v>46</v>
      </c>
      <c r="J1916">
        <f t="shared" si="118"/>
        <v>1.1749135222090563</v>
      </c>
      <c r="K1916">
        <f t="shared" si="119"/>
        <v>0.28891113709384114</v>
      </c>
      <c r="L1916" t="str">
        <f t="shared" si="120"/>
        <v>NO</v>
      </c>
      <c r="M1916" t="str">
        <f t="shared" si="121"/>
        <v>NO</v>
      </c>
    </row>
    <row r="1917" spans="1:13" x14ac:dyDescent="0.25">
      <c r="A1917">
        <v>1916</v>
      </c>
      <c r="B1917" t="s">
        <v>15</v>
      </c>
      <c r="C1917">
        <v>280000</v>
      </c>
      <c r="D1917" t="s">
        <v>10</v>
      </c>
      <c r="E1917" t="s">
        <v>16</v>
      </c>
      <c r="F1917" t="s">
        <v>12</v>
      </c>
      <c r="G1917" t="s">
        <v>13</v>
      </c>
      <c r="H1917" t="s">
        <v>13</v>
      </c>
      <c r="I1917">
        <v>38</v>
      </c>
      <c r="J1917">
        <f t="shared" si="118"/>
        <v>-0.46551561860033136</v>
      </c>
      <c r="K1917">
        <f t="shared" si="119"/>
        <v>-0.27569150352325889</v>
      </c>
      <c r="L1917" t="str">
        <f t="shared" si="120"/>
        <v>NO</v>
      </c>
      <c r="M1917" t="str">
        <f t="shared" si="121"/>
        <v>NO</v>
      </c>
    </row>
    <row r="1918" spans="1:13" x14ac:dyDescent="0.25">
      <c r="A1918">
        <v>1917</v>
      </c>
      <c r="B1918" t="s">
        <v>9</v>
      </c>
      <c r="C1918">
        <v>322500</v>
      </c>
      <c r="D1918" t="s">
        <v>10</v>
      </c>
      <c r="E1918" t="s">
        <v>16</v>
      </c>
      <c r="F1918" t="s">
        <v>12</v>
      </c>
      <c r="G1918" t="s">
        <v>13</v>
      </c>
      <c r="H1918" t="s">
        <v>12</v>
      </c>
      <c r="I1918">
        <v>46</v>
      </c>
      <c r="J1918">
        <f t="shared" si="118"/>
        <v>-0.41311133588937177</v>
      </c>
      <c r="K1918">
        <f t="shared" si="119"/>
        <v>0.28891113709384114</v>
      </c>
      <c r="L1918" t="str">
        <f t="shared" si="120"/>
        <v>NO</v>
      </c>
      <c r="M1918" t="str">
        <f t="shared" si="121"/>
        <v>NO</v>
      </c>
    </row>
    <row r="1919" spans="1:13" x14ac:dyDescent="0.25">
      <c r="A1919">
        <v>1918</v>
      </c>
      <c r="B1919" t="s">
        <v>9</v>
      </c>
      <c r="C1919">
        <v>3599311.8</v>
      </c>
      <c r="D1919" t="s">
        <v>10</v>
      </c>
      <c r="E1919" t="s">
        <v>11</v>
      </c>
      <c r="F1919" t="s">
        <v>12</v>
      </c>
      <c r="G1919" t="s">
        <v>13</v>
      </c>
      <c r="H1919" t="s">
        <v>13</v>
      </c>
      <c r="I1919">
        <v>60</v>
      </c>
      <c r="J1919">
        <f t="shared" si="118"/>
        <v>3.6273350631178856</v>
      </c>
      <c r="K1919">
        <f t="shared" si="119"/>
        <v>1.2769657581737661</v>
      </c>
      <c r="L1919" t="str">
        <f t="shared" si="120"/>
        <v>SI</v>
      </c>
      <c r="M1919" t="str">
        <f t="shared" si="121"/>
        <v>NO</v>
      </c>
    </row>
    <row r="1920" spans="1:13" x14ac:dyDescent="0.25">
      <c r="A1920">
        <v>1919</v>
      </c>
      <c r="B1920" t="s">
        <v>15</v>
      </c>
      <c r="C1920">
        <v>512557.9</v>
      </c>
      <c r="D1920" t="s">
        <v>10</v>
      </c>
      <c r="E1920" t="s">
        <v>16</v>
      </c>
      <c r="F1920" t="s">
        <v>12</v>
      </c>
      <c r="G1920" t="s">
        <v>13</v>
      </c>
      <c r="H1920" t="s">
        <v>13</v>
      </c>
      <c r="I1920">
        <v>35</v>
      </c>
      <c r="J1920">
        <f t="shared" si="118"/>
        <v>-0.17876197299404725</v>
      </c>
      <c r="K1920">
        <f t="shared" si="119"/>
        <v>-0.48741749375467142</v>
      </c>
      <c r="L1920" t="str">
        <f t="shared" si="120"/>
        <v>NO</v>
      </c>
      <c r="M1920" t="str">
        <f t="shared" si="121"/>
        <v>NO</v>
      </c>
    </row>
    <row r="1921" spans="1:13" x14ac:dyDescent="0.25">
      <c r="A1921">
        <v>1920</v>
      </c>
      <c r="B1921" t="s">
        <v>15</v>
      </c>
      <c r="C1921">
        <v>500000</v>
      </c>
      <c r="D1921" t="s">
        <v>10</v>
      </c>
      <c r="E1921" t="s">
        <v>16</v>
      </c>
      <c r="F1921" t="s">
        <v>12</v>
      </c>
      <c r="G1921" t="s">
        <v>13</v>
      </c>
      <c r="H1921" t="s">
        <v>13</v>
      </c>
      <c r="I1921">
        <v>57</v>
      </c>
      <c r="J1921">
        <f t="shared" si="118"/>
        <v>-0.19424639044948164</v>
      </c>
      <c r="K1921">
        <f t="shared" si="119"/>
        <v>1.0652397679423538</v>
      </c>
      <c r="L1921" t="str">
        <f t="shared" si="120"/>
        <v>NO</v>
      </c>
      <c r="M1921" t="str">
        <f t="shared" si="121"/>
        <v>NO</v>
      </c>
    </row>
    <row r="1922" spans="1:13" x14ac:dyDescent="0.25">
      <c r="A1922">
        <v>1921</v>
      </c>
      <c r="B1922" t="s">
        <v>9</v>
      </c>
      <c r="C1922">
        <v>1744445</v>
      </c>
      <c r="D1922" t="s">
        <v>10</v>
      </c>
      <c r="E1922" t="s">
        <v>11</v>
      </c>
      <c r="F1922" t="s">
        <v>12</v>
      </c>
      <c r="G1922" t="s">
        <v>13</v>
      </c>
      <c r="H1922" t="s">
        <v>13</v>
      </c>
      <c r="I1922">
        <v>40</v>
      </c>
      <c r="J1922">
        <f t="shared" ref="J1922:J1985" si="122">(C1922-$Q$13)/$Q$14</f>
        <v>1.3402064942149921</v>
      </c>
      <c r="K1922">
        <f t="shared" si="119"/>
        <v>-0.13454084336898386</v>
      </c>
      <c r="L1922" t="str">
        <f t="shared" si="120"/>
        <v>NO</v>
      </c>
      <c r="M1922" t="str">
        <f t="shared" si="121"/>
        <v>NO</v>
      </c>
    </row>
    <row r="1923" spans="1:13" x14ac:dyDescent="0.25">
      <c r="A1923">
        <v>1922</v>
      </c>
      <c r="B1923" t="s">
        <v>15</v>
      </c>
      <c r="C1923">
        <v>357576.42</v>
      </c>
      <c r="D1923" t="s">
        <v>10</v>
      </c>
      <c r="E1923" t="s">
        <v>16</v>
      </c>
      <c r="F1923" t="s">
        <v>12</v>
      </c>
      <c r="G1923" t="s">
        <v>13</v>
      </c>
      <c r="H1923" t="s">
        <v>13</v>
      </c>
      <c r="I1923">
        <v>35</v>
      </c>
      <c r="J1923">
        <f t="shared" si="122"/>
        <v>-0.36986063870893982</v>
      </c>
      <c r="K1923">
        <f t="shared" ref="K1923:K1986" si="123">(I1923-$R$13)/$R$14</f>
        <v>-0.48741749375467142</v>
      </c>
      <c r="L1923" t="str">
        <f t="shared" ref="L1923:L1986" si="124">IF(ABS(J1923)&gt; 1.96, "SI", "NO")</f>
        <v>NO</v>
      </c>
      <c r="M1923" t="str">
        <f t="shared" ref="M1923:M1986" si="125">IF(ABS(K1923)&gt; 1.96, "SI", "NO")</f>
        <v>NO</v>
      </c>
    </row>
    <row r="1924" spans="1:13" x14ac:dyDescent="0.25">
      <c r="A1924">
        <v>1923</v>
      </c>
      <c r="B1924" t="s">
        <v>9</v>
      </c>
      <c r="C1924">
        <v>2724750</v>
      </c>
      <c r="D1924" t="s">
        <v>10</v>
      </c>
      <c r="E1924" t="s">
        <v>16</v>
      </c>
      <c r="F1924" t="s">
        <v>12</v>
      </c>
      <c r="G1924" t="s">
        <v>13</v>
      </c>
      <c r="H1924" t="s">
        <v>13</v>
      </c>
      <c r="I1924">
        <v>25</v>
      </c>
      <c r="J1924">
        <f t="shared" si="122"/>
        <v>2.5489636792259867</v>
      </c>
      <c r="K1924">
        <f t="shared" si="123"/>
        <v>-1.1931707945260464</v>
      </c>
      <c r="L1924" t="str">
        <f t="shared" si="124"/>
        <v>SI</v>
      </c>
      <c r="M1924" t="str">
        <f t="shared" si="125"/>
        <v>NO</v>
      </c>
    </row>
    <row r="1925" spans="1:13" x14ac:dyDescent="0.25">
      <c r="A1925">
        <v>1924</v>
      </c>
      <c r="B1925" t="s">
        <v>9</v>
      </c>
      <c r="C1925">
        <v>655672</v>
      </c>
      <c r="D1925" t="s">
        <v>17</v>
      </c>
      <c r="E1925" t="s">
        <v>16</v>
      </c>
      <c r="F1925" t="s">
        <v>12</v>
      </c>
      <c r="G1925" t="s">
        <v>13</v>
      </c>
      <c r="H1925" t="s">
        <v>13</v>
      </c>
      <c r="I1925">
        <v>58</v>
      </c>
      <c r="J1925">
        <f t="shared" si="122"/>
        <v>-2.2962846099403443E-3</v>
      </c>
      <c r="K1925">
        <f t="shared" si="123"/>
        <v>1.1358150980194912</v>
      </c>
      <c r="L1925" t="str">
        <f t="shared" si="124"/>
        <v>NO</v>
      </c>
      <c r="M1925" t="str">
        <f t="shared" si="125"/>
        <v>NO</v>
      </c>
    </row>
    <row r="1926" spans="1:13" x14ac:dyDescent="0.25">
      <c r="A1926">
        <v>1925</v>
      </c>
      <c r="B1926" t="s">
        <v>9</v>
      </c>
      <c r="C1926">
        <v>1257384</v>
      </c>
      <c r="D1926" t="s">
        <v>14</v>
      </c>
      <c r="E1926" t="s">
        <v>11</v>
      </c>
      <c r="F1926" t="s">
        <v>12</v>
      </c>
      <c r="G1926" t="s">
        <v>13</v>
      </c>
      <c r="H1926" t="s">
        <v>13</v>
      </c>
      <c r="I1926">
        <v>68</v>
      </c>
      <c r="J1926">
        <f t="shared" si="122"/>
        <v>0.73963985088598738</v>
      </c>
      <c r="K1926">
        <f t="shared" si="123"/>
        <v>1.8415683987908662</v>
      </c>
      <c r="L1926" t="str">
        <f t="shared" si="124"/>
        <v>NO</v>
      </c>
      <c r="M1926" t="str">
        <f t="shared" si="125"/>
        <v>NO</v>
      </c>
    </row>
    <row r="1927" spans="1:13" x14ac:dyDescent="0.25">
      <c r="A1927">
        <v>1926</v>
      </c>
      <c r="B1927" t="s">
        <v>9</v>
      </c>
      <c r="C1927">
        <v>385460.82</v>
      </c>
      <c r="D1927" t="s">
        <v>10</v>
      </c>
      <c r="E1927" t="s">
        <v>16</v>
      </c>
      <c r="F1927" t="s">
        <v>12</v>
      </c>
      <c r="G1927" t="s">
        <v>13</v>
      </c>
      <c r="H1927" t="s">
        <v>13</v>
      </c>
      <c r="I1927">
        <v>20</v>
      </c>
      <c r="J1927">
        <f t="shared" si="122"/>
        <v>-0.33547800386598731</v>
      </c>
      <c r="K1927">
        <f t="shared" si="123"/>
        <v>-1.5460474449117341</v>
      </c>
      <c r="L1927" t="str">
        <f t="shared" si="124"/>
        <v>NO</v>
      </c>
      <c r="M1927" t="str">
        <f t="shared" si="125"/>
        <v>NO</v>
      </c>
    </row>
    <row r="1928" spans="1:13" x14ac:dyDescent="0.25">
      <c r="A1928">
        <v>1927</v>
      </c>
      <c r="B1928" t="s">
        <v>9</v>
      </c>
      <c r="C1928">
        <v>454461.58</v>
      </c>
      <c r="D1928" t="s">
        <v>10</v>
      </c>
      <c r="E1928" t="s">
        <v>16</v>
      </c>
      <c r="F1928" t="s">
        <v>12</v>
      </c>
      <c r="G1928" t="s">
        <v>13</v>
      </c>
      <c r="H1928" t="s">
        <v>12</v>
      </c>
      <c r="I1928">
        <v>29</v>
      </c>
      <c r="J1928">
        <f t="shared" si="122"/>
        <v>-0.25039717247043258</v>
      </c>
      <c r="K1928">
        <f t="shared" si="123"/>
        <v>-0.91086947421749642</v>
      </c>
      <c r="L1928" t="str">
        <f t="shared" si="124"/>
        <v>NO</v>
      </c>
      <c r="M1928" t="str">
        <f t="shared" si="125"/>
        <v>NO</v>
      </c>
    </row>
    <row r="1929" spans="1:13" x14ac:dyDescent="0.25">
      <c r="A1929">
        <v>1928</v>
      </c>
      <c r="B1929" t="s">
        <v>15</v>
      </c>
      <c r="C1929">
        <v>277402</v>
      </c>
      <c r="D1929" t="s">
        <v>10</v>
      </c>
      <c r="E1929" t="s">
        <v>16</v>
      </c>
      <c r="F1929" t="s">
        <v>12</v>
      </c>
      <c r="G1929" t="s">
        <v>13</v>
      </c>
      <c r="H1929" t="s">
        <v>13</v>
      </c>
      <c r="I1929">
        <v>41</v>
      </c>
      <c r="J1929">
        <f t="shared" si="122"/>
        <v>-0.46871906157640369</v>
      </c>
      <c r="K1929">
        <f t="shared" si="123"/>
        <v>-6.3965513291846368E-2</v>
      </c>
      <c r="L1929" t="str">
        <f t="shared" si="124"/>
        <v>NO</v>
      </c>
      <c r="M1929" t="str">
        <f t="shared" si="125"/>
        <v>NO</v>
      </c>
    </row>
    <row r="1930" spans="1:13" x14ac:dyDescent="0.25">
      <c r="A1930">
        <v>1929</v>
      </c>
      <c r="B1930" t="s">
        <v>9</v>
      </c>
      <c r="C1930">
        <v>297046</v>
      </c>
      <c r="D1930" t="s">
        <v>18</v>
      </c>
      <c r="E1930" t="s">
        <v>16</v>
      </c>
      <c r="F1930" t="s">
        <v>12</v>
      </c>
      <c r="G1930" t="s">
        <v>13</v>
      </c>
      <c r="H1930" t="s">
        <v>12</v>
      </c>
      <c r="I1930">
        <v>27</v>
      </c>
      <c r="J1930">
        <f t="shared" si="122"/>
        <v>-0.44449718558642509</v>
      </c>
      <c r="K1930">
        <f t="shared" si="123"/>
        <v>-1.0520201343717714</v>
      </c>
      <c r="L1930" t="str">
        <f t="shared" si="124"/>
        <v>NO</v>
      </c>
      <c r="M1930" t="str">
        <f t="shared" si="125"/>
        <v>NO</v>
      </c>
    </row>
    <row r="1931" spans="1:13" x14ac:dyDescent="0.25">
      <c r="A1931">
        <v>1930</v>
      </c>
      <c r="B1931" t="s">
        <v>9</v>
      </c>
      <c r="C1931">
        <v>1541263.51</v>
      </c>
      <c r="D1931" t="s">
        <v>10</v>
      </c>
      <c r="E1931" t="s">
        <v>16</v>
      </c>
      <c r="F1931" t="s">
        <v>12</v>
      </c>
      <c r="G1931" t="s">
        <v>13</v>
      </c>
      <c r="H1931" t="s">
        <v>13</v>
      </c>
      <c r="I1931">
        <v>46</v>
      </c>
      <c r="J1931">
        <f t="shared" si="122"/>
        <v>1.0896751943657212</v>
      </c>
      <c r="K1931">
        <f t="shared" si="123"/>
        <v>0.28891113709384114</v>
      </c>
      <c r="L1931" t="str">
        <f t="shared" si="124"/>
        <v>NO</v>
      </c>
      <c r="M1931" t="str">
        <f t="shared" si="125"/>
        <v>NO</v>
      </c>
    </row>
    <row r="1932" spans="1:13" x14ac:dyDescent="0.25">
      <c r="A1932">
        <v>1931</v>
      </c>
      <c r="B1932" t="s">
        <v>15</v>
      </c>
      <c r="C1932">
        <v>1017485</v>
      </c>
      <c r="D1932" t="s">
        <v>18</v>
      </c>
      <c r="E1932" t="s">
        <v>16</v>
      </c>
      <c r="F1932" t="s">
        <v>12</v>
      </c>
      <c r="G1932" t="s">
        <v>13</v>
      </c>
      <c r="H1932" t="s">
        <v>13</v>
      </c>
      <c r="I1932">
        <v>53</v>
      </c>
      <c r="J1932">
        <f t="shared" si="122"/>
        <v>0.44383432104889331</v>
      </c>
      <c r="K1932">
        <f t="shared" si="123"/>
        <v>0.78293844763380371</v>
      </c>
      <c r="L1932" t="str">
        <f t="shared" si="124"/>
        <v>NO</v>
      </c>
      <c r="M1932" t="str">
        <f t="shared" si="125"/>
        <v>NO</v>
      </c>
    </row>
    <row r="1933" spans="1:13" x14ac:dyDescent="0.25">
      <c r="A1933">
        <v>1932</v>
      </c>
      <c r="B1933" t="s">
        <v>9</v>
      </c>
      <c r="C1933">
        <v>1854952.25</v>
      </c>
      <c r="D1933" t="s">
        <v>10</v>
      </c>
      <c r="E1933" t="s">
        <v>16</v>
      </c>
      <c r="F1933" t="s">
        <v>12</v>
      </c>
      <c r="G1933" t="s">
        <v>13</v>
      </c>
      <c r="H1933" t="s">
        <v>13</v>
      </c>
      <c r="I1933">
        <v>33</v>
      </c>
      <c r="J1933">
        <f t="shared" si="122"/>
        <v>1.4764665688175966</v>
      </c>
      <c r="K1933">
        <f t="shared" si="123"/>
        <v>-0.62856815390894638</v>
      </c>
      <c r="L1933" t="str">
        <f t="shared" si="124"/>
        <v>NO</v>
      </c>
      <c r="M1933" t="str">
        <f t="shared" si="125"/>
        <v>NO</v>
      </c>
    </row>
    <row r="1934" spans="1:13" x14ac:dyDescent="0.25">
      <c r="A1934">
        <v>1933</v>
      </c>
      <c r="B1934" t="s">
        <v>9</v>
      </c>
      <c r="C1934">
        <v>315617</v>
      </c>
      <c r="D1934" t="s">
        <v>17</v>
      </c>
      <c r="E1934" t="s">
        <v>16</v>
      </c>
      <c r="F1934" t="s">
        <v>12</v>
      </c>
      <c r="G1934" t="s">
        <v>13</v>
      </c>
      <c r="H1934" t="s">
        <v>13</v>
      </c>
      <c r="I1934">
        <v>56</v>
      </c>
      <c r="J1934">
        <f t="shared" si="122"/>
        <v>-0.42159836360465497</v>
      </c>
      <c r="K1934">
        <f t="shared" si="123"/>
        <v>0.99466443786521619</v>
      </c>
      <c r="L1934" t="str">
        <f t="shared" si="124"/>
        <v>NO</v>
      </c>
      <c r="M1934" t="str">
        <f t="shared" si="125"/>
        <v>NO</v>
      </c>
    </row>
    <row r="1935" spans="1:13" x14ac:dyDescent="0.25">
      <c r="A1935">
        <v>1934</v>
      </c>
      <c r="B1935" t="s">
        <v>15</v>
      </c>
      <c r="C1935">
        <v>310124</v>
      </c>
      <c r="D1935" t="s">
        <v>18</v>
      </c>
      <c r="E1935" t="s">
        <v>16</v>
      </c>
      <c r="F1935" t="s">
        <v>12</v>
      </c>
      <c r="G1935" t="s">
        <v>13</v>
      </c>
      <c r="H1935" t="s">
        <v>12</v>
      </c>
      <c r="I1935">
        <v>59</v>
      </c>
      <c r="J1935">
        <f t="shared" si="122"/>
        <v>-0.42837146301480322</v>
      </c>
      <c r="K1935">
        <f t="shared" si="123"/>
        <v>1.2063904280966287</v>
      </c>
      <c r="L1935" t="str">
        <f t="shared" si="124"/>
        <v>NO</v>
      </c>
      <c r="M1935" t="str">
        <f t="shared" si="125"/>
        <v>NO</v>
      </c>
    </row>
    <row r="1936" spans="1:13" x14ac:dyDescent="0.25">
      <c r="A1936">
        <v>1935</v>
      </c>
      <c r="B1936" t="s">
        <v>9</v>
      </c>
      <c r="C1936">
        <v>240000</v>
      </c>
      <c r="D1936" t="s">
        <v>10</v>
      </c>
      <c r="E1936" t="s">
        <v>16</v>
      </c>
      <c r="F1936" t="s">
        <v>12</v>
      </c>
      <c r="G1936" t="s">
        <v>13</v>
      </c>
      <c r="H1936" t="s">
        <v>13</v>
      </c>
      <c r="I1936">
        <v>39</v>
      </c>
      <c r="J1936">
        <f t="shared" si="122"/>
        <v>-0.51483729644594045</v>
      </c>
      <c r="K1936">
        <f t="shared" si="123"/>
        <v>-0.20511617344612137</v>
      </c>
      <c r="L1936" t="str">
        <f t="shared" si="124"/>
        <v>NO</v>
      </c>
      <c r="M1936" t="str">
        <f t="shared" si="125"/>
        <v>NO</v>
      </c>
    </row>
    <row r="1937" spans="1:13" x14ac:dyDescent="0.25">
      <c r="A1937">
        <v>1936</v>
      </c>
      <c r="B1937" t="s">
        <v>15</v>
      </c>
      <c r="C1937">
        <v>446061.6</v>
      </c>
      <c r="D1937" t="s">
        <v>10</v>
      </c>
      <c r="E1937" t="s">
        <v>16</v>
      </c>
      <c r="F1937" t="s">
        <v>12</v>
      </c>
      <c r="G1937" t="s">
        <v>13</v>
      </c>
      <c r="H1937" t="s">
        <v>12</v>
      </c>
      <c r="I1937">
        <v>59</v>
      </c>
      <c r="J1937">
        <f t="shared" si="122"/>
        <v>-0.26075470015717161</v>
      </c>
      <c r="K1937">
        <f t="shared" si="123"/>
        <v>1.2063904280966287</v>
      </c>
      <c r="L1937" t="str">
        <f t="shared" si="124"/>
        <v>NO</v>
      </c>
      <c r="M1937" t="str">
        <f t="shared" si="125"/>
        <v>NO</v>
      </c>
    </row>
    <row r="1938" spans="1:13" x14ac:dyDescent="0.25">
      <c r="A1938">
        <v>1937</v>
      </c>
      <c r="B1938" t="s">
        <v>9</v>
      </c>
      <c r="C1938">
        <v>566297</v>
      </c>
      <c r="D1938" t="s">
        <v>18</v>
      </c>
      <c r="E1938" t="s">
        <v>16</v>
      </c>
      <c r="F1938" t="s">
        <v>12</v>
      </c>
      <c r="G1938" t="s">
        <v>13</v>
      </c>
      <c r="H1938" t="s">
        <v>13</v>
      </c>
      <c r="I1938">
        <v>49</v>
      </c>
      <c r="J1938">
        <f t="shared" si="122"/>
        <v>-0.11249940854622306</v>
      </c>
      <c r="K1938">
        <f t="shared" si="123"/>
        <v>0.50063712732525367</v>
      </c>
      <c r="L1938" t="str">
        <f t="shared" si="124"/>
        <v>NO</v>
      </c>
      <c r="M1938" t="str">
        <f t="shared" si="125"/>
        <v>NO</v>
      </c>
    </row>
    <row r="1939" spans="1:13" x14ac:dyDescent="0.25">
      <c r="A1939">
        <v>1938</v>
      </c>
      <c r="B1939" t="s">
        <v>15</v>
      </c>
      <c r="C1939">
        <v>50000</v>
      </c>
      <c r="D1939" t="s">
        <v>10</v>
      </c>
      <c r="E1939" t="s">
        <v>16</v>
      </c>
      <c r="F1939" t="s">
        <v>12</v>
      </c>
      <c r="G1939" t="s">
        <v>13</v>
      </c>
      <c r="H1939" t="s">
        <v>12</v>
      </c>
      <c r="I1939">
        <v>21</v>
      </c>
      <c r="J1939">
        <f t="shared" si="122"/>
        <v>-0.7491152662125834</v>
      </c>
      <c r="K1939">
        <f t="shared" si="123"/>
        <v>-1.4754721148345964</v>
      </c>
      <c r="L1939" t="str">
        <f t="shared" si="124"/>
        <v>NO</v>
      </c>
      <c r="M1939" t="str">
        <f t="shared" si="125"/>
        <v>NO</v>
      </c>
    </row>
    <row r="1940" spans="1:13" x14ac:dyDescent="0.25">
      <c r="A1940">
        <v>1939</v>
      </c>
      <c r="B1940" t="s">
        <v>15</v>
      </c>
      <c r="C1940">
        <v>394998</v>
      </c>
      <c r="D1940" t="s">
        <v>10</v>
      </c>
      <c r="E1940" t="s">
        <v>16</v>
      </c>
      <c r="F1940" t="s">
        <v>12</v>
      </c>
      <c r="G1940" t="s">
        <v>13</v>
      </c>
      <c r="H1940" t="s">
        <v>13</v>
      </c>
      <c r="I1940">
        <v>29</v>
      </c>
      <c r="J1940">
        <f t="shared" si="122"/>
        <v>-0.32371826087809763</v>
      </c>
      <c r="K1940">
        <f t="shared" si="123"/>
        <v>-0.91086947421749642</v>
      </c>
      <c r="L1940" t="str">
        <f t="shared" si="124"/>
        <v>NO</v>
      </c>
      <c r="M1940" t="str">
        <f t="shared" si="125"/>
        <v>NO</v>
      </c>
    </row>
    <row r="1941" spans="1:13" x14ac:dyDescent="0.25">
      <c r="A1941">
        <v>1940</v>
      </c>
      <c r="B1941" t="s">
        <v>15</v>
      </c>
      <c r="C1941">
        <v>320000</v>
      </c>
      <c r="D1941" t="s">
        <v>10</v>
      </c>
      <c r="E1941" t="s">
        <v>16</v>
      </c>
      <c r="F1941" t="s">
        <v>12</v>
      </c>
      <c r="G1941" t="s">
        <v>13</v>
      </c>
      <c r="H1941" t="s">
        <v>13</v>
      </c>
      <c r="I1941">
        <v>27</v>
      </c>
      <c r="J1941">
        <f t="shared" si="122"/>
        <v>-0.41619394075472232</v>
      </c>
      <c r="K1941">
        <f t="shared" si="123"/>
        <v>-1.0520201343717714</v>
      </c>
      <c r="L1941" t="str">
        <f t="shared" si="124"/>
        <v>NO</v>
      </c>
      <c r="M1941" t="str">
        <f t="shared" si="125"/>
        <v>NO</v>
      </c>
    </row>
    <row r="1942" spans="1:13" x14ac:dyDescent="0.25">
      <c r="A1942">
        <v>1941</v>
      </c>
      <c r="B1942" t="s">
        <v>9</v>
      </c>
      <c r="C1942">
        <v>953728.87</v>
      </c>
      <c r="D1942" t="s">
        <v>10</v>
      </c>
      <c r="E1942" t="s">
        <v>16</v>
      </c>
      <c r="F1942" t="s">
        <v>12</v>
      </c>
      <c r="G1942" t="s">
        <v>13</v>
      </c>
      <c r="H1942" t="s">
        <v>13</v>
      </c>
      <c r="I1942">
        <v>60</v>
      </c>
      <c r="J1942">
        <f t="shared" si="122"/>
        <v>0.36522033843532403</v>
      </c>
      <c r="K1942">
        <f t="shared" si="123"/>
        <v>1.2769657581737661</v>
      </c>
      <c r="L1942" t="str">
        <f t="shared" si="124"/>
        <v>NO</v>
      </c>
      <c r="M1942" t="str">
        <f t="shared" si="125"/>
        <v>NO</v>
      </c>
    </row>
    <row r="1943" spans="1:13" x14ac:dyDescent="0.25">
      <c r="A1943">
        <v>1942</v>
      </c>
      <c r="B1943" t="s">
        <v>9</v>
      </c>
      <c r="C1943">
        <v>507443.6</v>
      </c>
      <c r="D1943" t="s">
        <v>10</v>
      </c>
      <c r="E1943" t="s">
        <v>16</v>
      </c>
      <c r="F1943" t="s">
        <v>12</v>
      </c>
      <c r="G1943" t="s">
        <v>13</v>
      </c>
      <c r="H1943" t="s">
        <v>13</v>
      </c>
      <c r="I1943">
        <v>20</v>
      </c>
      <c r="J1943">
        <f t="shared" si="122"/>
        <v>-0.18506811941919227</v>
      </c>
      <c r="K1943">
        <f t="shared" si="123"/>
        <v>-1.5460474449117341</v>
      </c>
      <c r="L1943" t="str">
        <f t="shared" si="124"/>
        <v>NO</v>
      </c>
      <c r="M1943" t="str">
        <f t="shared" si="125"/>
        <v>NO</v>
      </c>
    </row>
    <row r="1944" spans="1:13" x14ac:dyDescent="0.25">
      <c r="A1944">
        <v>1943</v>
      </c>
      <c r="B1944" t="s">
        <v>15</v>
      </c>
      <c r="C1944">
        <v>995680</v>
      </c>
      <c r="D1944" t="s">
        <v>10</v>
      </c>
      <c r="E1944" t="s">
        <v>11</v>
      </c>
      <c r="F1944" t="s">
        <v>12</v>
      </c>
      <c r="G1944" t="s">
        <v>13</v>
      </c>
      <c r="H1944" t="s">
        <v>13</v>
      </c>
      <c r="I1944">
        <v>35</v>
      </c>
      <c r="J1944">
        <f t="shared" si="122"/>
        <v>0.41694784141330565</v>
      </c>
      <c r="K1944">
        <f t="shared" si="123"/>
        <v>-0.48741749375467142</v>
      </c>
      <c r="L1944" t="str">
        <f t="shared" si="124"/>
        <v>NO</v>
      </c>
      <c r="M1944" t="str">
        <f t="shared" si="125"/>
        <v>NO</v>
      </c>
    </row>
    <row r="1945" spans="1:13" x14ac:dyDescent="0.25">
      <c r="A1945">
        <v>1944</v>
      </c>
      <c r="B1945" t="s">
        <v>9</v>
      </c>
      <c r="C1945">
        <v>278030</v>
      </c>
      <c r="D1945" t="s">
        <v>19</v>
      </c>
      <c r="E1945" t="s">
        <v>16</v>
      </c>
      <c r="F1945" t="s">
        <v>12</v>
      </c>
      <c r="G1945" t="s">
        <v>13</v>
      </c>
      <c r="H1945" t="s">
        <v>13</v>
      </c>
      <c r="I1945">
        <v>64</v>
      </c>
      <c r="J1945">
        <f t="shared" si="122"/>
        <v>-0.46794471123422759</v>
      </c>
      <c r="K1945">
        <f t="shared" si="123"/>
        <v>1.5592670784823162</v>
      </c>
      <c r="L1945" t="str">
        <f t="shared" si="124"/>
        <v>NO</v>
      </c>
      <c r="M1945" t="str">
        <f t="shared" si="125"/>
        <v>NO</v>
      </c>
    </row>
    <row r="1946" spans="1:13" x14ac:dyDescent="0.25">
      <c r="A1946">
        <v>1945</v>
      </c>
      <c r="B1946" t="s">
        <v>9</v>
      </c>
      <c r="C1946">
        <v>340100.8</v>
      </c>
      <c r="D1946" t="s">
        <v>10</v>
      </c>
      <c r="E1946" t="s">
        <v>16</v>
      </c>
      <c r="F1946" t="s">
        <v>12</v>
      </c>
      <c r="G1946" t="s">
        <v>13</v>
      </c>
      <c r="H1946" t="s">
        <v>13</v>
      </c>
      <c r="I1946">
        <v>22</v>
      </c>
      <c r="J1946">
        <f t="shared" si="122"/>
        <v>-0.39140881120374688</v>
      </c>
      <c r="K1946">
        <f t="shared" si="123"/>
        <v>-1.4048967847574589</v>
      </c>
      <c r="L1946" t="str">
        <f t="shared" si="124"/>
        <v>NO</v>
      </c>
      <c r="M1946" t="str">
        <f t="shared" si="125"/>
        <v>NO</v>
      </c>
    </row>
    <row r="1947" spans="1:13" x14ac:dyDescent="0.25">
      <c r="A1947">
        <v>1946</v>
      </c>
      <c r="B1947" t="s">
        <v>9</v>
      </c>
      <c r="C1947">
        <v>889976.5</v>
      </c>
      <c r="D1947" t="s">
        <v>10</v>
      </c>
      <c r="E1947" t="s">
        <v>11</v>
      </c>
      <c r="F1947" t="s">
        <v>12</v>
      </c>
      <c r="G1947" t="s">
        <v>13</v>
      </c>
      <c r="H1947" t="s">
        <v>13</v>
      </c>
      <c r="I1947">
        <v>30</v>
      </c>
      <c r="J1947">
        <f t="shared" si="122"/>
        <v>0.28661099205947227</v>
      </c>
      <c r="K1947">
        <f t="shared" si="123"/>
        <v>-0.84029414414035897</v>
      </c>
      <c r="L1947" t="str">
        <f t="shared" si="124"/>
        <v>NO</v>
      </c>
      <c r="M1947" t="str">
        <f t="shared" si="125"/>
        <v>NO</v>
      </c>
    </row>
    <row r="1948" spans="1:13" x14ac:dyDescent="0.25">
      <c r="A1948">
        <v>1947</v>
      </c>
      <c r="B1948" t="s">
        <v>9</v>
      </c>
      <c r="C1948">
        <v>558420.11</v>
      </c>
      <c r="D1948" t="s">
        <v>10</v>
      </c>
      <c r="E1948" t="s">
        <v>16</v>
      </c>
      <c r="F1948" t="s">
        <v>12</v>
      </c>
      <c r="G1948" t="s">
        <v>13</v>
      </c>
      <c r="H1948" t="s">
        <v>13</v>
      </c>
      <c r="I1948">
        <v>26</v>
      </c>
      <c r="J1948">
        <f t="shared" si="122"/>
        <v>-0.12221194432135556</v>
      </c>
      <c r="K1948">
        <f t="shared" si="123"/>
        <v>-1.1225954644489089</v>
      </c>
      <c r="L1948" t="str">
        <f t="shared" si="124"/>
        <v>NO</v>
      </c>
      <c r="M1948" t="str">
        <f t="shared" si="125"/>
        <v>NO</v>
      </c>
    </row>
    <row r="1949" spans="1:13" x14ac:dyDescent="0.25">
      <c r="A1949">
        <v>1948</v>
      </c>
      <c r="B1949" t="s">
        <v>9</v>
      </c>
      <c r="C1949">
        <v>478452</v>
      </c>
      <c r="D1949" t="s">
        <v>18</v>
      </c>
      <c r="E1949" t="s">
        <v>16</v>
      </c>
      <c r="F1949" t="s">
        <v>12</v>
      </c>
      <c r="G1949" t="s">
        <v>12</v>
      </c>
      <c r="H1949" t="s">
        <v>13</v>
      </c>
      <c r="I1949">
        <v>49</v>
      </c>
      <c r="J1949">
        <f t="shared" si="122"/>
        <v>-0.22081597830491123</v>
      </c>
      <c r="K1949">
        <f t="shared" si="123"/>
        <v>0.50063712732525367</v>
      </c>
      <c r="L1949" t="str">
        <f t="shared" si="124"/>
        <v>NO</v>
      </c>
      <c r="M1949" t="str">
        <f t="shared" si="125"/>
        <v>NO</v>
      </c>
    </row>
    <row r="1950" spans="1:13" x14ac:dyDescent="0.25">
      <c r="A1950">
        <v>1949</v>
      </c>
      <c r="B1950" t="s">
        <v>15</v>
      </c>
      <c r="C1950">
        <v>594092</v>
      </c>
      <c r="D1950" t="s">
        <v>18</v>
      </c>
      <c r="E1950" t="s">
        <v>16</v>
      </c>
      <c r="F1950" t="s">
        <v>12</v>
      </c>
      <c r="G1950" t="s">
        <v>13</v>
      </c>
      <c r="H1950" t="s">
        <v>12</v>
      </c>
      <c r="I1950">
        <v>54</v>
      </c>
      <c r="J1950">
        <f t="shared" si="122"/>
        <v>-7.8227007653255465E-2</v>
      </c>
      <c r="K1950">
        <f t="shared" si="123"/>
        <v>0.85351377771094117</v>
      </c>
      <c r="L1950" t="str">
        <f t="shared" si="124"/>
        <v>NO</v>
      </c>
      <c r="M1950" t="str">
        <f t="shared" si="125"/>
        <v>NO</v>
      </c>
    </row>
    <row r="1951" spans="1:13" x14ac:dyDescent="0.25">
      <c r="A1951">
        <v>1950</v>
      </c>
      <c r="B1951" t="s">
        <v>15</v>
      </c>
      <c r="C1951">
        <v>1281095</v>
      </c>
      <c r="D1951" t="s">
        <v>10</v>
      </c>
      <c r="E1951" t="s">
        <v>11</v>
      </c>
      <c r="F1951" t="s">
        <v>12</v>
      </c>
      <c r="G1951" t="s">
        <v>13</v>
      </c>
      <c r="H1951" t="s">
        <v>12</v>
      </c>
      <c r="I1951">
        <v>43</v>
      </c>
      <c r="J1951">
        <f t="shared" si="122"/>
        <v>0.76887650847091826</v>
      </c>
      <c r="K1951">
        <f t="shared" si="123"/>
        <v>7.7185146862428639E-2</v>
      </c>
      <c r="L1951" t="str">
        <f t="shared" si="124"/>
        <v>NO</v>
      </c>
      <c r="M1951" t="str">
        <f t="shared" si="125"/>
        <v>NO</v>
      </c>
    </row>
    <row r="1952" spans="1:13" x14ac:dyDescent="0.25">
      <c r="A1952">
        <v>1951</v>
      </c>
      <c r="B1952" t="s">
        <v>9</v>
      </c>
      <c r="C1952">
        <v>610146</v>
      </c>
      <c r="D1952" t="s">
        <v>17</v>
      </c>
      <c r="E1952" t="s">
        <v>16</v>
      </c>
      <c r="F1952" t="s">
        <v>12</v>
      </c>
      <c r="G1952" t="s">
        <v>13</v>
      </c>
      <c r="H1952" t="s">
        <v>13</v>
      </c>
      <c r="I1952">
        <v>49</v>
      </c>
      <c r="J1952">
        <f t="shared" si="122"/>
        <v>-5.8431752249920282E-2</v>
      </c>
      <c r="K1952">
        <f t="shared" si="123"/>
        <v>0.50063712732525367</v>
      </c>
      <c r="L1952" t="str">
        <f t="shared" si="124"/>
        <v>NO</v>
      </c>
      <c r="M1952" t="str">
        <f t="shared" si="125"/>
        <v>NO</v>
      </c>
    </row>
    <row r="1953" spans="1:13" x14ac:dyDescent="0.25">
      <c r="A1953">
        <v>1952</v>
      </c>
      <c r="B1953" t="s">
        <v>9</v>
      </c>
      <c r="C1953">
        <v>278030</v>
      </c>
      <c r="D1953" t="s">
        <v>19</v>
      </c>
      <c r="E1953" t="s">
        <v>16</v>
      </c>
      <c r="F1953" t="s">
        <v>12</v>
      </c>
      <c r="G1953" t="s">
        <v>13</v>
      </c>
      <c r="H1953" t="s">
        <v>13</v>
      </c>
      <c r="I1953">
        <v>55</v>
      </c>
      <c r="J1953">
        <f t="shared" si="122"/>
        <v>-0.46794471123422759</v>
      </c>
      <c r="K1953">
        <f t="shared" si="123"/>
        <v>0.92408910778807873</v>
      </c>
      <c r="L1953" t="str">
        <f t="shared" si="124"/>
        <v>NO</v>
      </c>
      <c r="M1953" t="str">
        <f t="shared" si="125"/>
        <v>NO</v>
      </c>
    </row>
    <row r="1954" spans="1:13" x14ac:dyDescent="0.25">
      <c r="A1954">
        <v>1953</v>
      </c>
      <c r="B1954" t="s">
        <v>15</v>
      </c>
      <c r="C1954">
        <v>752666</v>
      </c>
      <c r="D1954" t="s">
        <v>10</v>
      </c>
      <c r="E1954" t="s">
        <v>16</v>
      </c>
      <c r="F1954" t="s">
        <v>12</v>
      </c>
      <c r="G1954" t="s">
        <v>13</v>
      </c>
      <c r="H1954" t="s">
        <v>13</v>
      </c>
      <c r="I1954">
        <v>31</v>
      </c>
      <c r="J1954">
        <f t="shared" si="122"/>
        <v>0.11730138591398474</v>
      </c>
      <c r="K1954">
        <f t="shared" si="123"/>
        <v>-0.7697188140632214</v>
      </c>
      <c r="L1954" t="str">
        <f t="shared" si="124"/>
        <v>NO</v>
      </c>
      <c r="M1954" t="str">
        <f t="shared" si="125"/>
        <v>NO</v>
      </c>
    </row>
    <row r="1955" spans="1:13" x14ac:dyDescent="0.25">
      <c r="A1955">
        <v>1954</v>
      </c>
      <c r="B1955" t="s">
        <v>9</v>
      </c>
      <c r="C1955">
        <v>96000</v>
      </c>
      <c r="D1955" t="s">
        <v>10</v>
      </c>
      <c r="E1955" t="s">
        <v>16</v>
      </c>
      <c r="F1955" t="s">
        <v>12</v>
      </c>
      <c r="G1955" t="s">
        <v>12</v>
      </c>
      <c r="H1955" t="s">
        <v>13</v>
      </c>
      <c r="I1955">
        <v>47</v>
      </c>
      <c r="J1955">
        <f t="shared" si="122"/>
        <v>-0.69239533669013298</v>
      </c>
      <c r="K1955">
        <f t="shared" si="123"/>
        <v>0.35948646717097865</v>
      </c>
      <c r="L1955" t="str">
        <f t="shared" si="124"/>
        <v>NO</v>
      </c>
      <c r="M1955" t="str">
        <f t="shared" si="125"/>
        <v>NO</v>
      </c>
    </row>
    <row r="1956" spans="1:13" x14ac:dyDescent="0.25">
      <c r="A1956">
        <v>1955</v>
      </c>
      <c r="B1956" t="s">
        <v>15</v>
      </c>
      <c r="C1956">
        <v>363604.49</v>
      </c>
      <c r="D1956" t="s">
        <v>10</v>
      </c>
      <c r="E1956" t="s">
        <v>16</v>
      </c>
      <c r="F1956" t="s">
        <v>12</v>
      </c>
      <c r="G1956" t="s">
        <v>13</v>
      </c>
      <c r="H1956" t="s">
        <v>13</v>
      </c>
      <c r="I1956">
        <v>21</v>
      </c>
      <c r="J1956">
        <f t="shared" si="122"/>
        <v>-0.36242777554467032</v>
      </c>
      <c r="K1956">
        <f t="shared" si="123"/>
        <v>-1.4754721148345964</v>
      </c>
      <c r="L1956" t="str">
        <f t="shared" si="124"/>
        <v>NO</v>
      </c>
      <c r="M1956" t="str">
        <f t="shared" si="125"/>
        <v>NO</v>
      </c>
    </row>
    <row r="1957" spans="1:13" x14ac:dyDescent="0.25">
      <c r="A1957">
        <v>1956</v>
      </c>
      <c r="B1957" t="s">
        <v>9</v>
      </c>
      <c r="C1957">
        <v>1094727.6000000001</v>
      </c>
      <c r="D1957" t="s">
        <v>14</v>
      </c>
      <c r="E1957" t="s">
        <v>11</v>
      </c>
      <c r="F1957" t="s">
        <v>12</v>
      </c>
      <c r="G1957" t="s">
        <v>13</v>
      </c>
      <c r="H1957" t="s">
        <v>13</v>
      </c>
      <c r="I1957">
        <v>70</v>
      </c>
      <c r="J1957">
        <f t="shared" si="122"/>
        <v>0.53907768687782442</v>
      </c>
      <c r="K1957">
        <f t="shared" si="123"/>
        <v>1.9827190589451413</v>
      </c>
      <c r="L1957" t="str">
        <f t="shared" si="124"/>
        <v>NO</v>
      </c>
      <c r="M1957" t="str">
        <f t="shared" si="125"/>
        <v>SI</v>
      </c>
    </row>
    <row r="1958" spans="1:13" x14ac:dyDescent="0.25">
      <c r="A1958">
        <v>1957</v>
      </c>
      <c r="B1958" t="s">
        <v>15</v>
      </c>
      <c r="C1958">
        <v>297046</v>
      </c>
      <c r="D1958" t="s">
        <v>17</v>
      </c>
      <c r="E1958" t="s">
        <v>16</v>
      </c>
      <c r="F1958" t="s">
        <v>12</v>
      </c>
      <c r="G1958" t="s">
        <v>13</v>
      </c>
      <c r="H1958" t="s">
        <v>13</v>
      </c>
      <c r="I1958">
        <v>25</v>
      </c>
      <c r="J1958">
        <f t="shared" si="122"/>
        <v>-0.44449718558642509</v>
      </c>
      <c r="K1958">
        <f t="shared" si="123"/>
        <v>-1.1931707945260464</v>
      </c>
      <c r="L1958" t="str">
        <f t="shared" si="124"/>
        <v>NO</v>
      </c>
      <c r="M1958" t="str">
        <f t="shared" si="125"/>
        <v>NO</v>
      </c>
    </row>
    <row r="1959" spans="1:13" x14ac:dyDescent="0.25">
      <c r="A1959">
        <v>1958</v>
      </c>
      <c r="B1959" t="s">
        <v>9</v>
      </c>
      <c r="C1959">
        <v>297046</v>
      </c>
      <c r="D1959" t="s">
        <v>17</v>
      </c>
      <c r="E1959" t="s">
        <v>16</v>
      </c>
      <c r="F1959" t="s">
        <v>12</v>
      </c>
      <c r="G1959" t="s">
        <v>13</v>
      </c>
      <c r="H1959" t="s">
        <v>13</v>
      </c>
      <c r="I1959">
        <v>45</v>
      </c>
      <c r="J1959">
        <f t="shared" si="122"/>
        <v>-0.44449718558642509</v>
      </c>
      <c r="K1959">
        <f t="shared" si="123"/>
        <v>0.21833580701670366</v>
      </c>
      <c r="L1959" t="str">
        <f t="shared" si="124"/>
        <v>NO</v>
      </c>
      <c r="M1959" t="str">
        <f t="shared" si="125"/>
        <v>NO</v>
      </c>
    </row>
    <row r="1960" spans="1:13" x14ac:dyDescent="0.25">
      <c r="A1960">
        <v>1959</v>
      </c>
      <c r="B1960" t="s">
        <v>15</v>
      </c>
      <c r="C1960">
        <v>350899.48</v>
      </c>
      <c r="D1960" t="s">
        <v>10</v>
      </c>
      <c r="E1960" t="s">
        <v>16</v>
      </c>
      <c r="F1960" t="s">
        <v>12</v>
      </c>
      <c r="G1960" t="s">
        <v>12</v>
      </c>
      <c r="H1960" t="s">
        <v>13</v>
      </c>
      <c r="I1960">
        <v>38</v>
      </c>
      <c r="J1960">
        <f t="shared" si="122"/>
        <v>-0.37809358580080138</v>
      </c>
      <c r="K1960">
        <f t="shared" si="123"/>
        <v>-0.27569150352325889</v>
      </c>
      <c r="L1960" t="str">
        <f t="shared" si="124"/>
        <v>NO</v>
      </c>
      <c r="M1960" t="str">
        <f t="shared" si="125"/>
        <v>NO</v>
      </c>
    </row>
    <row r="1961" spans="1:13" x14ac:dyDescent="0.25">
      <c r="A1961">
        <v>1960</v>
      </c>
      <c r="B1961" t="s">
        <v>9</v>
      </c>
      <c r="C1961">
        <v>639148</v>
      </c>
      <c r="D1961" t="s">
        <v>18</v>
      </c>
      <c r="E1961" t="s">
        <v>16</v>
      </c>
      <c r="F1961" t="s">
        <v>12</v>
      </c>
      <c r="G1961" t="s">
        <v>13</v>
      </c>
      <c r="H1961" t="s">
        <v>12</v>
      </c>
      <c r="I1961">
        <v>50</v>
      </c>
      <c r="J1961">
        <f t="shared" si="122"/>
        <v>-2.267106972796144E-2</v>
      </c>
      <c r="K1961">
        <f t="shared" si="123"/>
        <v>0.57121245740239113</v>
      </c>
      <c r="L1961" t="str">
        <f t="shared" si="124"/>
        <v>NO</v>
      </c>
      <c r="M1961" t="str">
        <f t="shared" si="125"/>
        <v>NO</v>
      </c>
    </row>
    <row r="1962" spans="1:13" x14ac:dyDescent="0.25">
      <c r="A1962">
        <v>1961</v>
      </c>
      <c r="B1962" t="s">
        <v>15</v>
      </c>
      <c r="C1962">
        <v>798237</v>
      </c>
      <c r="D1962" t="s">
        <v>10</v>
      </c>
      <c r="E1962" t="s">
        <v>11</v>
      </c>
      <c r="F1962" t="s">
        <v>12</v>
      </c>
      <c r="G1962" t="s">
        <v>13</v>
      </c>
      <c r="H1962" t="s">
        <v>12</v>
      </c>
      <c r="I1962">
        <v>36</v>
      </c>
      <c r="J1962">
        <f t="shared" si="122"/>
        <v>0.17349234044154099</v>
      </c>
      <c r="K1962">
        <f t="shared" si="123"/>
        <v>-0.41684216367753391</v>
      </c>
      <c r="L1962" t="str">
        <f t="shared" si="124"/>
        <v>NO</v>
      </c>
      <c r="M1962" t="str">
        <f t="shared" si="125"/>
        <v>NO</v>
      </c>
    </row>
    <row r="1963" spans="1:13" x14ac:dyDescent="0.25">
      <c r="A1963">
        <v>1962</v>
      </c>
      <c r="B1963" t="s">
        <v>9</v>
      </c>
      <c r="C1963">
        <v>445567</v>
      </c>
      <c r="D1963" t="s">
        <v>18</v>
      </c>
      <c r="E1963" t="s">
        <v>16</v>
      </c>
      <c r="F1963" t="s">
        <v>12</v>
      </c>
      <c r="G1963" t="s">
        <v>13</v>
      </c>
      <c r="H1963" t="s">
        <v>12</v>
      </c>
      <c r="I1963">
        <v>33</v>
      </c>
      <c r="J1963">
        <f t="shared" si="122"/>
        <v>-0.26136456270373254</v>
      </c>
      <c r="K1963">
        <f t="shared" si="123"/>
        <v>-0.62856815390894638</v>
      </c>
      <c r="L1963" t="str">
        <f t="shared" si="124"/>
        <v>NO</v>
      </c>
      <c r="M1963" t="str">
        <f t="shared" si="125"/>
        <v>NO</v>
      </c>
    </row>
    <row r="1964" spans="1:13" x14ac:dyDescent="0.25">
      <c r="A1964">
        <v>1963</v>
      </c>
      <c r="B1964" t="s">
        <v>9</v>
      </c>
      <c r="C1964">
        <v>537540</v>
      </c>
      <c r="D1964" t="s">
        <v>10</v>
      </c>
      <c r="E1964" t="s">
        <v>16</v>
      </c>
      <c r="F1964" t="s">
        <v>12</v>
      </c>
      <c r="G1964" t="s">
        <v>13</v>
      </c>
      <c r="H1964" t="s">
        <v>13</v>
      </c>
      <c r="I1964">
        <v>36</v>
      </c>
      <c r="J1964">
        <f t="shared" si="122"/>
        <v>-0.14795799579137753</v>
      </c>
      <c r="K1964">
        <f t="shared" si="123"/>
        <v>-0.41684216367753391</v>
      </c>
      <c r="L1964" t="str">
        <f t="shared" si="124"/>
        <v>NO</v>
      </c>
      <c r="M1964" t="str">
        <f t="shared" si="125"/>
        <v>NO</v>
      </c>
    </row>
    <row r="1965" spans="1:13" x14ac:dyDescent="0.25">
      <c r="A1965">
        <v>1964</v>
      </c>
      <c r="B1965" t="s">
        <v>9</v>
      </c>
      <c r="C1965">
        <v>300018</v>
      </c>
      <c r="D1965" t="s">
        <v>18</v>
      </c>
      <c r="E1965" t="s">
        <v>16</v>
      </c>
      <c r="F1965" t="s">
        <v>12</v>
      </c>
      <c r="G1965" t="s">
        <v>13</v>
      </c>
      <c r="H1965" t="s">
        <v>13</v>
      </c>
      <c r="I1965">
        <v>71</v>
      </c>
      <c r="J1965">
        <f t="shared" si="122"/>
        <v>-0.44083258492249633</v>
      </c>
      <c r="K1965">
        <f t="shared" si="123"/>
        <v>2.0532943890222786</v>
      </c>
      <c r="L1965" t="str">
        <f t="shared" si="124"/>
        <v>NO</v>
      </c>
      <c r="M1965" t="str">
        <f t="shared" si="125"/>
        <v>SI</v>
      </c>
    </row>
    <row r="1966" spans="1:13" x14ac:dyDescent="0.25">
      <c r="A1966">
        <v>1965</v>
      </c>
      <c r="B1966" t="s">
        <v>9</v>
      </c>
      <c r="C1966">
        <v>1500808.75</v>
      </c>
      <c r="D1966" t="s">
        <v>10</v>
      </c>
      <c r="E1966" t="s">
        <v>16</v>
      </c>
      <c r="F1966" t="s">
        <v>12</v>
      </c>
      <c r="G1966" t="s">
        <v>13</v>
      </c>
      <c r="H1966" t="s">
        <v>13</v>
      </c>
      <c r="I1966">
        <v>37</v>
      </c>
      <c r="J1966">
        <f t="shared" si="122"/>
        <v>1.0397927783646854</v>
      </c>
      <c r="K1966">
        <f t="shared" si="123"/>
        <v>-0.3462668336003964</v>
      </c>
      <c r="L1966" t="str">
        <f t="shared" si="124"/>
        <v>NO</v>
      </c>
      <c r="M1966" t="str">
        <f t="shared" si="125"/>
        <v>NO</v>
      </c>
    </row>
    <row r="1967" spans="1:13" x14ac:dyDescent="0.25">
      <c r="A1967">
        <v>1966</v>
      </c>
      <c r="B1967" t="s">
        <v>15</v>
      </c>
      <c r="C1967">
        <v>285000</v>
      </c>
      <c r="D1967" t="s">
        <v>10</v>
      </c>
      <c r="E1967" t="s">
        <v>16</v>
      </c>
      <c r="F1967" t="s">
        <v>12</v>
      </c>
      <c r="G1967" t="s">
        <v>13</v>
      </c>
      <c r="H1967" t="s">
        <v>13</v>
      </c>
      <c r="I1967">
        <v>27</v>
      </c>
      <c r="J1967">
        <f t="shared" si="122"/>
        <v>-0.45935040886963024</v>
      </c>
      <c r="K1967">
        <f t="shared" si="123"/>
        <v>-1.0520201343717714</v>
      </c>
      <c r="L1967" t="str">
        <f t="shared" si="124"/>
        <v>NO</v>
      </c>
      <c r="M1967" t="str">
        <f t="shared" si="125"/>
        <v>NO</v>
      </c>
    </row>
    <row r="1968" spans="1:13" x14ac:dyDescent="0.25">
      <c r="A1968">
        <v>1967</v>
      </c>
      <c r="B1968" t="s">
        <v>9</v>
      </c>
      <c r="C1968">
        <v>282305</v>
      </c>
      <c r="D1968" t="s">
        <v>18</v>
      </c>
      <c r="E1968" t="s">
        <v>16</v>
      </c>
      <c r="F1968" t="s">
        <v>12</v>
      </c>
      <c r="G1968" t="s">
        <v>13</v>
      </c>
      <c r="H1968" t="s">
        <v>13</v>
      </c>
      <c r="I1968">
        <v>29</v>
      </c>
      <c r="J1968">
        <f t="shared" si="122"/>
        <v>-0.46267345691447814</v>
      </c>
      <c r="K1968">
        <f t="shared" si="123"/>
        <v>-0.91086947421749642</v>
      </c>
      <c r="L1968" t="str">
        <f t="shared" si="124"/>
        <v>NO</v>
      </c>
      <c r="M1968" t="str">
        <f t="shared" si="125"/>
        <v>NO</v>
      </c>
    </row>
    <row r="1969" spans="1:13" x14ac:dyDescent="0.25">
      <c r="A1969">
        <v>1968</v>
      </c>
      <c r="B1969" t="s">
        <v>9</v>
      </c>
      <c r="C1969">
        <v>2546628.4</v>
      </c>
      <c r="D1969" t="s">
        <v>10</v>
      </c>
      <c r="E1969" t="s">
        <v>11</v>
      </c>
      <c r="F1969" t="s">
        <v>12</v>
      </c>
      <c r="G1969" t="s">
        <v>13</v>
      </c>
      <c r="H1969" t="s">
        <v>13</v>
      </c>
      <c r="I1969">
        <v>59</v>
      </c>
      <c r="J1969">
        <f t="shared" si="122"/>
        <v>2.3293322749123755</v>
      </c>
      <c r="K1969">
        <f t="shared" si="123"/>
        <v>1.2063904280966287</v>
      </c>
      <c r="L1969" t="str">
        <f t="shared" si="124"/>
        <v>SI</v>
      </c>
      <c r="M1969" t="str">
        <f t="shared" si="125"/>
        <v>NO</v>
      </c>
    </row>
    <row r="1970" spans="1:13" x14ac:dyDescent="0.25">
      <c r="A1970">
        <v>1969</v>
      </c>
      <c r="B1970" t="s">
        <v>9</v>
      </c>
      <c r="C1970">
        <v>461935.5</v>
      </c>
      <c r="D1970" t="s">
        <v>10</v>
      </c>
      <c r="E1970" t="s">
        <v>16</v>
      </c>
      <c r="F1970" t="s">
        <v>12</v>
      </c>
      <c r="G1970" t="s">
        <v>13</v>
      </c>
      <c r="H1970" t="s">
        <v>13</v>
      </c>
      <c r="I1970">
        <v>28</v>
      </c>
      <c r="J1970">
        <f t="shared" si="122"/>
        <v>-0.24118151560833626</v>
      </c>
      <c r="K1970">
        <f t="shared" si="123"/>
        <v>-0.98144480429463388</v>
      </c>
      <c r="L1970" t="str">
        <f t="shared" si="124"/>
        <v>NO</v>
      </c>
      <c r="M1970" t="str">
        <f t="shared" si="125"/>
        <v>NO</v>
      </c>
    </row>
    <row r="1971" spans="1:13" x14ac:dyDescent="0.25">
      <c r="A1971">
        <v>1970</v>
      </c>
      <c r="B1971" t="s">
        <v>15</v>
      </c>
      <c r="C1971">
        <v>212356.1</v>
      </c>
      <c r="D1971" t="s">
        <v>10</v>
      </c>
      <c r="E1971" t="s">
        <v>16</v>
      </c>
      <c r="F1971" t="s">
        <v>12</v>
      </c>
      <c r="G1971" t="s">
        <v>13</v>
      </c>
      <c r="H1971" t="s">
        <v>13</v>
      </c>
      <c r="I1971">
        <v>27</v>
      </c>
      <c r="J1971">
        <f t="shared" si="122"/>
        <v>-0.54892338470084623</v>
      </c>
      <c r="K1971">
        <f t="shared" si="123"/>
        <v>-1.0520201343717714</v>
      </c>
      <c r="L1971" t="str">
        <f t="shared" si="124"/>
        <v>NO</v>
      </c>
      <c r="M1971" t="str">
        <f t="shared" si="125"/>
        <v>NO</v>
      </c>
    </row>
    <row r="1972" spans="1:13" x14ac:dyDescent="0.25">
      <c r="A1972">
        <v>1971</v>
      </c>
      <c r="B1972" t="s">
        <v>9</v>
      </c>
      <c r="C1972">
        <v>297046</v>
      </c>
      <c r="D1972" t="s">
        <v>18</v>
      </c>
      <c r="E1972" t="s">
        <v>16</v>
      </c>
      <c r="F1972" t="s">
        <v>12</v>
      </c>
      <c r="G1972" t="s">
        <v>13</v>
      </c>
      <c r="H1972" t="s">
        <v>12</v>
      </c>
      <c r="I1972">
        <v>38</v>
      </c>
      <c r="J1972">
        <f t="shared" si="122"/>
        <v>-0.44449718558642509</v>
      </c>
      <c r="K1972">
        <f t="shared" si="123"/>
        <v>-0.27569150352325889</v>
      </c>
      <c r="L1972" t="str">
        <f t="shared" si="124"/>
        <v>NO</v>
      </c>
      <c r="M1972" t="str">
        <f t="shared" si="125"/>
        <v>NO</v>
      </c>
    </row>
    <row r="1973" spans="1:13" x14ac:dyDescent="0.25">
      <c r="A1973">
        <v>1972</v>
      </c>
      <c r="B1973" t="s">
        <v>15</v>
      </c>
      <c r="C1973">
        <v>367734</v>
      </c>
      <c r="D1973" t="s">
        <v>18</v>
      </c>
      <c r="E1973" t="s">
        <v>16</v>
      </c>
      <c r="F1973" t="s">
        <v>12</v>
      </c>
      <c r="G1973" t="s">
        <v>13</v>
      </c>
      <c r="H1973" t="s">
        <v>13</v>
      </c>
      <c r="I1973">
        <v>45</v>
      </c>
      <c r="J1973">
        <f t="shared" si="122"/>
        <v>-0.35733591649766477</v>
      </c>
      <c r="K1973">
        <f t="shared" si="123"/>
        <v>0.21833580701670366</v>
      </c>
      <c r="L1973" t="str">
        <f t="shared" si="124"/>
        <v>NO</v>
      </c>
      <c r="M1973" t="str">
        <f t="shared" si="125"/>
        <v>NO</v>
      </c>
    </row>
    <row r="1974" spans="1:13" x14ac:dyDescent="0.25">
      <c r="A1974">
        <v>1973</v>
      </c>
      <c r="B1974" t="s">
        <v>15</v>
      </c>
      <c r="C1974">
        <v>355311.3</v>
      </c>
      <c r="D1974" t="s">
        <v>10</v>
      </c>
      <c r="E1974" t="s">
        <v>11</v>
      </c>
      <c r="F1974" t="s">
        <v>12</v>
      </c>
      <c r="G1974" t="s">
        <v>13</v>
      </c>
      <c r="H1974" t="s">
        <v>13</v>
      </c>
      <c r="I1974">
        <v>46</v>
      </c>
      <c r="J1974">
        <f t="shared" si="122"/>
        <v>-0.37265362668198099</v>
      </c>
      <c r="K1974">
        <f t="shared" si="123"/>
        <v>0.28891113709384114</v>
      </c>
      <c r="L1974" t="str">
        <f t="shared" si="124"/>
        <v>NO</v>
      </c>
      <c r="M1974" t="str">
        <f t="shared" si="125"/>
        <v>NO</v>
      </c>
    </row>
    <row r="1975" spans="1:13" x14ac:dyDescent="0.25">
      <c r="A1975">
        <v>1974</v>
      </c>
      <c r="B1975" t="s">
        <v>9</v>
      </c>
      <c r="C1975">
        <v>4340894</v>
      </c>
      <c r="D1975" t="s">
        <v>14</v>
      </c>
      <c r="E1975" t="s">
        <v>11</v>
      </c>
      <c r="F1975" t="s">
        <v>12</v>
      </c>
      <c r="G1975" t="s">
        <v>13</v>
      </c>
      <c r="H1975" t="s">
        <v>13</v>
      </c>
      <c r="I1975">
        <v>54</v>
      </c>
      <c r="J1975">
        <f t="shared" si="122"/>
        <v>4.541737022228836</v>
      </c>
      <c r="K1975">
        <f t="shared" si="123"/>
        <v>0.85351377771094117</v>
      </c>
      <c r="L1975" t="str">
        <f t="shared" si="124"/>
        <v>SI</v>
      </c>
      <c r="M1975" t="str">
        <f t="shared" si="125"/>
        <v>NO</v>
      </c>
    </row>
    <row r="1976" spans="1:13" x14ac:dyDescent="0.25">
      <c r="A1976">
        <v>1975</v>
      </c>
      <c r="B1976" t="s">
        <v>15</v>
      </c>
      <c r="C1976">
        <v>300056</v>
      </c>
      <c r="D1976" t="s">
        <v>14</v>
      </c>
      <c r="E1976" t="s">
        <v>11</v>
      </c>
      <c r="F1976" t="s">
        <v>12</v>
      </c>
      <c r="G1976" t="s">
        <v>13</v>
      </c>
      <c r="H1976" t="s">
        <v>13</v>
      </c>
      <c r="I1976">
        <v>60</v>
      </c>
      <c r="J1976">
        <f t="shared" si="122"/>
        <v>-0.44078572932854299</v>
      </c>
      <c r="K1976">
        <f t="shared" si="123"/>
        <v>1.2769657581737661</v>
      </c>
      <c r="L1976" t="str">
        <f t="shared" si="124"/>
        <v>NO</v>
      </c>
      <c r="M1976" t="str">
        <f t="shared" si="125"/>
        <v>NO</v>
      </c>
    </row>
    <row r="1977" spans="1:13" x14ac:dyDescent="0.25">
      <c r="A1977">
        <v>1976</v>
      </c>
      <c r="B1977" t="s">
        <v>9</v>
      </c>
      <c r="C1977">
        <v>222597.23</v>
      </c>
      <c r="D1977" t="s">
        <v>10</v>
      </c>
      <c r="E1977" t="s">
        <v>16</v>
      </c>
      <c r="F1977" t="s">
        <v>12</v>
      </c>
      <c r="G1977" t="s">
        <v>13</v>
      </c>
      <c r="H1977" t="s">
        <v>13</v>
      </c>
      <c r="I1977">
        <v>23</v>
      </c>
      <c r="J1977">
        <f t="shared" si="122"/>
        <v>-0.53629564183497114</v>
      </c>
      <c r="K1977">
        <f t="shared" si="123"/>
        <v>-1.3343214546803215</v>
      </c>
      <c r="L1977" t="str">
        <f t="shared" si="124"/>
        <v>NO</v>
      </c>
      <c r="M1977" t="str">
        <f t="shared" si="125"/>
        <v>NO</v>
      </c>
    </row>
    <row r="1978" spans="1:13" x14ac:dyDescent="0.25">
      <c r="A1978">
        <v>1977</v>
      </c>
      <c r="B1978" t="s">
        <v>9</v>
      </c>
      <c r="C1978">
        <v>409746</v>
      </c>
      <c r="D1978" t="s">
        <v>18</v>
      </c>
      <c r="E1978" t="s">
        <v>16</v>
      </c>
      <c r="F1978" t="s">
        <v>12</v>
      </c>
      <c r="G1978" t="s">
        <v>13</v>
      </c>
      <c r="H1978" t="s">
        <v>12</v>
      </c>
      <c r="I1978">
        <v>30</v>
      </c>
      <c r="J1978">
        <f t="shared" si="122"/>
        <v>-0.30553335825642158</v>
      </c>
      <c r="K1978">
        <f t="shared" si="123"/>
        <v>-0.84029414414035897</v>
      </c>
      <c r="L1978" t="str">
        <f t="shared" si="124"/>
        <v>NO</v>
      </c>
      <c r="M1978" t="str">
        <f t="shared" si="125"/>
        <v>NO</v>
      </c>
    </row>
    <row r="1979" spans="1:13" x14ac:dyDescent="0.25">
      <c r="A1979">
        <v>1978</v>
      </c>
      <c r="B1979" t="s">
        <v>9</v>
      </c>
      <c r="C1979">
        <v>346474.5</v>
      </c>
      <c r="D1979" t="s">
        <v>10</v>
      </c>
      <c r="E1979" t="s">
        <v>16</v>
      </c>
      <c r="F1979" t="s">
        <v>12</v>
      </c>
      <c r="G1979" t="s">
        <v>13</v>
      </c>
      <c r="H1979" t="s">
        <v>13</v>
      </c>
      <c r="I1979">
        <v>28</v>
      </c>
      <c r="J1979">
        <f t="shared" si="122"/>
        <v>-0.38354977175163291</v>
      </c>
      <c r="K1979">
        <f t="shared" si="123"/>
        <v>-0.98144480429463388</v>
      </c>
      <c r="L1979" t="str">
        <f t="shared" si="124"/>
        <v>NO</v>
      </c>
      <c r="M1979" t="str">
        <f t="shared" si="125"/>
        <v>NO</v>
      </c>
    </row>
    <row r="1980" spans="1:13" x14ac:dyDescent="0.25">
      <c r="A1980">
        <v>1979</v>
      </c>
      <c r="B1980" t="s">
        <v>9</v>
      </c>
      <c r="C1980">
        <v>278030</v>
      </c>
      <c r="D1980" t="s">
        <v>19</v>
      </c>
      <c r="E1980" t="s">
        <v>16</v>
      </c>
      <c r="F1980" t="s">
        <v>12</v>
      </c>
      <c r="G1980" t="s">
        <v>13</v>
      </c>
      <c r="H1980" t="s">
        <v>13</v>
      </c>
      <c r="I1980">
        <v>86</v>
      </c>
      <c r="J1980">
        <f t="shared" si="122"/>
        <v>-0.46794471123422759</v>
      </c>
      <c r="K1980">
        <f t="shared" si="123"/>
        <v>3.1119243401793413</v>
      </c>
      <c r="L1980" t="str">
        <f t="shared" si="124"/>
        <v>NO</v>
      </c>
      <c r="M1980" t="str">
        <f t="shared" si="125"/>
        <v>SI</v>
      </c>
    </row>
    <row r="1981" spans="1:13" x14ac:dyDescent="0.25">
      <c r="A1981">
        <v>1980</v>
      </c>
      <c r="B1981" t="s">
        <v>9</v>
      </c>
      <c r="C1981">
        <v>278030.99</v>
      </c>
      <c r="D1981" t="s">
        <v>19</v>
      </c>
      <c r="E1981" t="s">
        <v>16</v>
      </c>
      <c r="F1981" t="s">
        <v>12</v>
      </c>
      <c r="G1981" t="s">
        <v>13</v>
      </c>
      <c r="H1981" t="s">
        <v>13</v>
      </c>
      <c r="I1981">
        <v>27</v>
      </c>
      <c r="J1981">
        <f t="shared" si="122"/>
        <v>-0.46794349052270096</v>
      </c>
      <c r="K1981">
        <f t="shared" si="123"/>
        <v>-1.0520201343717714</v>
      </c>
      <c r="L1981" t="str">
        <f t="shared" si="124"/>
        <v>NO</v>
      </c>
      <c r="M1981" t="str">
        <f t="shared" si="125"/>
        <v>NO</v>
      </c>
    </row>
    <row r="1982" spans="1:13" x14ac:dyDescent="0.25">
      <c r="A1982">
        <v>1981</v>
      </c>
      <c r="B1982" t="s">
        <v>9</v>
      </c>
      <c r="C1982">
        <v>530000</v>
      </c>
      <c r="D1982" t="s">
        <v>10</v>
      </c>
      <c r="E1982" t="s">
        <v>16</v>
      </c>
      <c r="F1982" t="s">
        <v>12</v>
      </c>
      <c r="G1982" t="s">
        <v>13</v>
      </c>
      <c r="H1982" t="s">
        <v>13</v>
      </c>
      <c r="I1982">
        <v>24</v>
      </c>
      <c r="J1982">
        <f t="shared" si="122"/>
        <v>-0.15725513206527483</v>
      </c>
      <c r="K1982">
        <f t="shared" si="123"/>
        <v>-1.263746124603184</v>
      </c>
      <c r="L1982" t="str">
        <f t="shared" si="124"/>
        <v>NO</v>
      </c>
      <c r="M1982" t="str">
        <f t="shared" si="125"/>
        <v>NO</v>
      </c>
    </row>
    <row r="1983" spans="1:13" x14ac:dyDescent="0.25">
      <c r="A1983">
        <v>1982</v>
      </c>
      <c r="B1983" t="s">
        <v>15</v>
      </c>
      <c r="C1983">
        <v>1583743</v>
      </c>
      <c r="D1983" t="s">
        <v>10</v>
      </c>
      <c r="E1983" t="s">
        <v>11</v>
      </c>
      <c r="F1983" t="s">
        <v>12</v>
      </c>
      <c r="G1983" t="s">
        <v>13</v>
      </c>
      <c r="H1983" t="s">
        <v>13</v>
      </c>
      <c r="I1983">
        <v>58</v>
      </c>
      <c r="J1983">
        <f t="shared" si="122"/>
        <v>1.1420541873863654</v>
      </c>
      <c r="K1983">
        <f t="shared" si="123"/>
        <v>1.1358150980194912</v>
      </c>
      <c r="L1983" t="str">
        <f t="shared" si="124"/>
        <v>NO</v>
      </c>
      <c r="M1983" t="str">
        <f t="shared" si="125"/>
        <v>NO</v>
      </c>
    </row>
    <row r="1984" spans="1:13" x14ac:dyDescent="0.25">
      <c r="A1984">
        <v>1983</v>
      </c>
      <c r="B1984" t="s">
        <v>15</v>
      </c>
      <c r="C1984">
        <v>1178626</v>
      </c>
      <c r="D1984" t="s">
        <v>10</v>
      </c>
      <c r="E1984" t="s">
        <v>11</v>
      </c>
      <c r="F1984" t="s">
        <v>12</v>
      </c>
      <c r="G1984" t="s">
        <v>13</v>
      </c>
      <c r="H1984" t="s">
        <v>13</v>
      </c>
      <c r="I1984">
        <v>36</v>
      </c>
      <c r="J1984">
        <f t="shared" si="122"/>
        <v>0.64252793329187552</v>
      </c>
      <c r="K1984">
        <f t="shared" si="123"/>
        <v>-0.41684216367753391</v>
      </c>
      <c r="L1984" t="str">
        <f t="shared" si="124"/>
        <v>NO</v>
      </c>
      <c r="M1984" t="str">
        <f t="shared" si="125"/>
        <v>NO</v>
      </c>
    </row>
    <row r="1985" spans="1:13" x14ac:dyDescent="0.25">
      <c r="A1985">
        <v>1984</v>
      </c>
      <c r="B1985" t="s">
        <v>9</v>
      </c>
      <c r="C1985">
        <v>297045</v>
      </c>
      <c r="D1985" t="s">
        <v>17</v>
      </c>
      <c r="E1985" t="s">
        <v>16</v>
      </c>
      <c r="F1985" t="s">
        <v>12</v>
      </c>
      <c r="G1985" t="s">
        <v>13</v>
      </c>
      <c r="H1985" t="s">
        <v>13</v>
      </c>
      <c r="I1985">
        <v>78</v>
      </c>
      <c r="J1985">
        <f t="shared" si="122"/>
        <v>-0.44449841862837125</v>
      </c>
      <c r="K1985">
        <f t="shared" si="123"/>
        <v>2.5473216995622412</v>
      </c>
      <c r="L1985" t="str">
        <f t="shared" si="124"/>
        <v>NO</v>
      </c>
      <c r="M1985" t="str">
        <f t="shared" si="125"/>
        <v>SI</v>
      </c>
    </row>
    <row r="1986" spans="1:13" x14ac:dyDescent="0.25">
      <c r="A1986">
        <v>1985</v>
      </c>
      <c r="B1986" t="s">
        <v>15</v>
      </c>
      <c r="C1986">
        <v>484699.48</v>
      </c>
      <c r="D1986" t="s">
        <v>10</v>
      </c>
      <c r="E1986" t="s">
        <v>16</v>
      </c>
      <c r="F1986" t="s">
        <v>12</v>
      </c>
      <c r="G1986" t="s">
        <v>13</v>
      </c>
      <c r="H1986" t="s">
        <v>13</v>
      </c>
      <c r="I1986">
        <v>21</v>
      </c>
      <c r="J1986">
        <f t="shared" ref="J1986:J2049" si="126">(C1986-$Q$13)/$Q$14</f>
        <v>-0.2131125734072391</v>
      </c>
      <c r="K1986">
        <f t="shared" si="123"/>
        <v>-1.4754721148345964</v>
      </c>
      <c r="L1986" t="str">
        <f t="shared" si="124"/>
        <v>NO</v>
      </c>
      <c r="M1986" t="str">
        <f t="shared" si="125"/>
        <v>NO</v>
      </c>
    </row>
    <row r="1987" spans="1:13" x14ac:dyDescent="0.25">
      <c r="A1987">
        <v>1986</v>
      </c>
      <c r="B1987" t="s">
        <v>9</v>
      </c>
      <c r="C1987">
        <v>1782316</v>
      </c>
      <c r="D1987" t="s">
        <v>10</v>
      </c>
      <c r="E1987" t="s">
        <v>11</v>
      </c>
      <c r="F1987" t="s">
        <v>12</v>
      </c>
      <c r="G1987" t="s">
        <v>13</v>
      </c>
      <c r="H1987" t="s">
        <v>12</v>
      </c>
      <c r="I1987">
        <v>50</v>
      </c>
      <c r="J1987">
        <f t="shared" si="126"/>
        <v>1.3869030257572685</v>
      </c>
      <c r="K1987">
        <f t="shared" ref="K1987:K2050" si="127">(I1987-$R$13)/$R$14</f>
        <v>0.57121245740239113</v>
      </c>
      <c r="L1987" t="str">
        <f t="shared" ref="L1987:L2050" si="128">IF(ABS(J1987)&gt; 1.96, "SI", "NO")</f>
        <v>NO</v>
      </c>
      <c r="M1987" t="str">
        <f t="shared" ref="M1987:M2050" si="129">IF(ABS(K1987)&gt; 1.96, "SI", "NO")</f>
        <v>NO</v>
      </c>
    </row>
    <row r="1988" spans="1:13" x14ac:dyDescent="0.25">
      <c r="A1988">
        <v>1987</v>
      </c>
      <c r="B1988" t="s">
        <v>15</v>
      </c>
      <c r="C1988">
        <v>454673.58</v>
      </c>
      <c r="D1988" t="s">
        <v>10</v>
      </c>
      <c r="E1988" t="s">
        <v>16</v>
      </c>
      <c r="F1988" t="s">
        <v>12</v>
      </c>
      <c r="G1988" t="s">
        <v>13</v>
      </c>
      <c r="H1988" t="s">
        <v>13</v>
      </c>
      <c r="I1988">
        <v>39</v>
      </c>
      <c r="J1988">
        <f t="shared" si="126"/>
        <v>-0.25013576757785089</v>
      </c>
      <c r="K1988">
        <f t="shared" si="127"/>
        <v>-0.20511617344612137</v>
      </c>
      <c r="L1988" t="str">
        <f t="shared" si="128"/>
        <v>NO</v>
      </c>
      <c r="M1988" t="str">
        <f t="shared" si="129"/>
        <v>NO</v>
      </c>
    </row>
    <row r="1989" spans="1:13" x14ac:dyDescent="0.25">
      <c r="A1989">
        <v>1988</v>
      </c>
      <c r="B1989" t="s">
        <v>15</v>
      </c>
      <c r="C1989">
        <v>120000</v>
      </c>
      <c r="D1989" t="s">
        <v>10</v>
      </c>
      <c r="E1989" t="s">
        <v>16</v>
      </c>
      <c r="F1989" t="s">
        <v>12</v>
      </c>
      <c r="G1989" t="s">
        <v>13</v>
      </c>
      <c r="H1989" t="s">
        <v>13</v>
      </c>
      <c r="I1989">
        <v>32</v>
      </c>
      <c r="J1989">
        <f t="shared" si="126"/>
        <v>-0.66280232998276756</v>
      </c>
      <c r="K1989">
        <f t="shared" si="127"/>
        <v>-0.69914348398608395</v>
      </c>
      <c r="L1989" t="str">
        <f t="shared" si="128"/>
        <v>NO</v>
      </c>
      <c r="M1989" t="str">
        <f t="shared" si="129"/>
        <v>NO</v>
      </c>
    </row>
    <row r="1990" spans="1:13" x14ac:dyDescent="0.25">
      <c r="A1990">
        <v>1989</v>
      </c>
      <c r="B1990" t="s">
        <v>9</v>
      </c>
      <c r="C1990">
        <v>513274</v>
      </c>
      <c r="D1990" t="s">
        <v>10</v>
      </c>
      <c r="E1990" t="s">
        <v>11</v>
      </c>
      <c r="F1990" t="s">
        <v>12</v>
      </c>
      <c r="G1990" t="s">
        <v>13</v>
      </c>
      <c r="H1990" t="s">
        <v>13</v>
      </c>
      <c r="I1990">
        <v>57</v>
      </c>
      <c r="J1990">
        <f t="shared" si="126"/>
        <v>-0.17787899165641627</v>
      </c>
      <c r="K1990">
        <f t="shared" si="127"/>
        <v>1.0652397679423538</v>
      </c>
      <c r="L1990" t="str">
        <f t="shared" si="128"/>
        <v>NO</v>
      </c>
      <c r="M1990" t="str">
        <f t="shared" si="129"/>
        <v>NO</v>
      </c>
    </row>
    <row r="1991" spans="1:13" x14ac:dyDescent="0.25">
      <c r="A1991">
        <v>1990</v>
      </c>
      <c r="B1991" t="s">
        <v>15</v>
      </c>
      <c r="C1991">
        <v>457059</v>
      </c>
      <c r="D1991" t="s">
        <v>10</v>
      </c>
      <c r="E1991" t="s">
        <v>11</v>
      </c>
      <c r="F1991" t="s">
        <v>12</v>
      </c>
      <c r="G1991" t="s">
        <v>13</v>
      </c>
      <c r="H1991" t="s">
        <v>12</v>
      </c>
      <c r="I1991">
        <v>59</v>
      </c>
      <c r="J1991">
        <f t="shared" si="126"/>
        <v>-0.24719444465868909</v>
      </c>
      <c r="K1991">
        <f t="shared" si="127"/>
        <v>1.2063904280966287</v>
      </c>
      <c r="L1991" t="str">
        <f t="shared" si="128"/>
        <v>NO</v>
      </c>
      <c r="M1991" t="str">
        <f t="shared" si="129"/>
        <v>NO</v>
      </c>
    </row>
    <row r="1992" spans="1:13" x14ac:dyDescent="0.25">
      <c r="A1992">
        <v>1991</v>
      </c>
      <c r="B1992" t="s">
        <v>15</v>
      </c>
      <c r="C1992">
        <v>1708013</v>
      </c>
      <c r="D1992" t="s">
        <v>14</v>
      </c>
      <c r="E1992" t="s">
        <v>11</v>
      </c>
      <c r="F1992" t="s">
        <v>12</v>
      </c>
      <c r="G1992" t="s">
        <v>13</v>
      </c>
      <c r="H1992" t="s">
        <v>13</v>
      </c>
      <c r="I1992">
        <v>57</v>
      </c>
      <c r="J1992">
        <f t="shared" si="126"/>
        <v>1.2952843100332114</v>
      </c>
      <c r="K1992">
        <f t="shared" si="127"/>
        <v>1.0652397679423538</v>
      </c>
      <c r="L1992" t="str">
        <f t="shared" si="128"/>
        <v>NO</v>
      </c>
      <c r="M1992" t="str">
        <f t="shared" si="129"/>
        <v>NO</v>
      </c>
    </row>
    <row r="1993" spans="1:13" x14ac:dyDescent="0.25">
      <c r="A1993">
        <v>1992</v>
      </c>
      <c r="B1993" t="s">
        <v>9</v>
      </c>
      <c r="C1993">
        <v>362989.67</v>
      </c>
      <c r="D1993" t="s">
        <v>10</v>
      </c>
      <c r="E1993" t="s">
        <v>16</v>
      </c>
      <c r="F1993" t="s">
        <v>12</v>
      </c>
      <c r="G1993" t="s">
        <v>13</v>
      </c>
      <c r="H1993" t="s">
        <v>13</v>
      </c>
      <c r="I1993">
        <v>20</v>
      </c>
      <c r="J1993">
        <f t="shared" si="126"/>
        <v>-0.36318587439399624</v>
      </c>
      <c r="K1993">
        <f t="shared" si="127"/>
        <v>-1.5460474449117341</v>
      </c>
      <c r="L1993" t="str">
        <f t="shared" si="128"/>
        <v>NO</v>
      </c>
      <c r="M1993" t="str">
        <f t="shared" si="129"/>
        <v>NO</v>
      </c>
    </row>
    <row r="1994" spans="1:13" x14ac:dyDescent="0.25">
      <c r="A1994">
        <v>1993</v>
      </c>
      <c r="B1994" t="s">
        <v>9</v>
      </c>
      <c r="C1994">
        <v>393714</v>
      </c>
      <c r="D1994" t="s">
        <v>10</v>
      </c>
      <c r="E1994" t="s">
        <v>16</v>
      </c>
      <c r="F1994" t="s">
        <v>12</v>
      </c>
      <c r="G1994" t="s">
        <v>13</v>
      </c>
      <c r="H1994" t="s">
        <v>13</v>
      </c>
      <c r="I1994">
        <v>48</v>
      </c>
      <c r="J1994">
        <f t="shared" si="126"/>
        <v>-0.3253014867369417</v>
      </c>
      <c r="K1994">
        <f t="shared" si="127"/>
        <v>0.43006179724811616</v>
      </c>
      <c r="L1994" t="str">
        <f t="shared" si="128"/>
        <v>NO</v>
      </c>
      <c r="M1994" t="str">
        <f t="shared" si="129"/>
        <v>NO</v>
      </c>
    </row>
    <row r="1995" spans="1:13" x14ac:dyDescent="0.25">
      <c r="A1995">
        <v>1994</v>
      </c>
      <c r="B1995" t="s">
        <v>9</v>
      </c>
      <c r="C1995">
        <v>444719</v>
      </c>
      <c r="D1995" t="s">
        <v>18</v>
      </c>
      <c r="E1995" t="s">
        <v>16</v>
      </c>
      <c r="F1995" t="s">
        <v>12</v>
      </c>
      <c r="G1995" t="s">
        <v>13</v>
      </c>
      <c r="H1995" t="s">
        <v>12</v>
      </c>
      <c r="I1995">
        <v>36</v>
      </c>
      <c r="J1995">
        <f t="shared" si="126"/>
        <v>-0.26241018227405949</v>
      </c>
      <c r="K1995">
        <f t="shared" si="127"/>
        <v>-0.41684216367753391</v>
      </c>
      <c r="L1995" t="str">
        <f t="shared" si="128"/>
        <v>NO</v>
      </c>
      <c r="M1995" t="str">
        <f t="shared" si="129"/>
        <v>NO</v>
      </c>
    </row>
    <row r="1996" spans="1:13" x14ac:dyDescent="0.25">
      <c r="A1996">
        <v>1995</v>
      </c>
      <c r="B1996" t="s">
        <v>9</v>
      </c>
      <c r="C1996">
        <v>1352723.7</v>
      </c>
      <c r="D1996" t="s">
        <v>10</v>
      </c>
      <c r="E1996" t="s">
        <v>11</v>
      </c>
      <c r="F1996" t="s">
        <v>12</v>
      </c>
      <c r="G1996" t="s">
        <v>13</v>
      </c>
      <c r="H1996" t="s">
        <v>13</v>
      </c>
      <c r="I1996">
        <v>29</v>
      </c>
      <c r="J1996">
        <f t="shared" si="126"/>
        <v>0.85719770011841268</v>
      </c>
      <c r="K1996">
        <f t="shared" si="127"/>
        <v>-0.91086947421749642</v>
      </c>
      <c r="L1996" t="str">
        <f t="shared" si="128"/>
        <v>NO</v>
      </c>
      <c r="M1996" t="str">
        <f t="shared" si="129"/>
        <v>NO</v>
      </c>
    </row>
    <row r="1997" spans="1:13" x14ac:dyDescent="0.25">
      <c r="A1997">
        <v>1996</v>
      </c>
      <c r="B1997" t="s">
        <v>9</v>
      </c>
      <c r="C1997">
        <v>299647</v>
      </c>
      <c r="D1997" t="s">
        <v>18</v>
      </c>
      <c r="E1997" t="s">
        <v>16</v>
      </c>
      <c r="F1997" t="s">
        <v>12</v>
      </c>
      <c r="G1997" t="s">
        <v>13</v>
      </c>
      <c r="H1997" t="s">
        <v>12</v>
      </c>
      <c r="I1997">
        <v>38</v>
      </c>
      <c r="J1997">
        <f t="shared" si="126"/>
        <v>-0.44129004348451434</v>
      </c>
      <c r="K1997">
        <f t="shared" si="127"/>
        <v>-0.27569150352325889</v>
      </c>
      <c r="L1997" t="str">
        <f t="shared" si="128"/>
        <v>NO</v>
      </c>
      <c r="M1997" t="str">
        <f t="shared" si="129"/>
        <v>NO</v>
      </c>
    </row>
    <row r="1998" spans="1:13" x14ac:dyDescent="0.25">
      <c r="A1998">
        <v>1997</v>
      </c>
      <c r="B1998" t="s">
        <v>15</v>
      </c>
      <c r="C1998">
        <v>141509.48000000001</v>
      </c>
      <c r="D1998" t="s">
        <v>14</v>
      </c>
      <c r="E1998" t="s">
        <v>11</v>
      </c>
      <c r="F1998" t="s">
        <v>12</v>
      </c>
      <c r="G1998" t="s">
        <v>13</v>
      </c>
      <c r="H1998" t="s">
        <v>13</v>
      </c>
      <c r="I1998">
        <v>91</v>
      </c>
      <c r="J1998">
        <f t="shared" si="126"/>
        <v>-0.63628023890310326</v>
      </c>
      <c r="K1998">
        <f t="shared" si="127"/>
        <v>3.464800990565029</v>
      </c>
      <c r="L1998" t="str">
        <f t="shared" si="128"/>
        <v>NO</v>
      </c>
      <c r="M1998" t="str">
        <f t="shared" si="129"/>
        <v>SI</v>
      </c>
    </row>
    <row r="1999" spans="1:13" x14ac:dyDescent="0.25">
      <c r="A1999">
        <v>1998</v>
      </c>
      <c r="B1999" t="s">
        <v>15</v>
      </c>
      <c r="C1999">
        <v>350000</v>
      </c>
      <c r="D1999" t="s">
        <v>10</v>
      </c>
      <c r="E1999" t="s">
        <v>11</v>
      </c>
      <c r="F1999" t="s">
        <v>12</v>
      </c>
      <c r="G1999" t="s">
        <v>13</v>
      </c>
      <c r="H1999" t="s">
        <v>13</v>
      </c>
      <c r="I1999">
        <v>41</v>
      </c>
      <c r="J1999">
        <f t="shared" si="126"/>
        <v>-0.37920268237051552</v>
      </c>
      <c r="K1999">
        <f t="shared" si="127"/>
        <v>-6.3965513291846368E-2</v>
      </c>
      <c r="L1999" t="str">
        <f t="shared" si="128"/>
        <v>NO</v>
      </c>
      <c r="M1999" t="str">
        <f t="shared" si="129"/>
        <v>NO</v>
      </c>
    </row>
    <row r="2000" spans="1:13" x14ac:dyDescent="0.25">
      <c r="A2000">
        <v>1999</v>
      </c>
      <c r="B2000" t="s">
        <v>15</v>
      </c>
      <c r="C2000">
        <v>127421.8</v>
      </c>
      <c r="D2000" t="s">
        <v>10</v>
      </c>
      <c r="E2000" t="s">
        <v>16</v>
      </c>
      <c r="F2000" t="s">
        <v>12</v>
      </c>
      <c r="G2000" t="s">
        <v>13</v>
      </c>
      <c r="H2000" t="s">
        <v>13</v>
      </c>
      <c r="I2000">
        <v>25</v>
      </c>
      <c r="J2000">
        <f t="shared" si="126"/>
        <v>-0.65365093926690399</v>
      </c>
      <c r="K2000">
        <f t="shared" si="127"/>
        <v>-1.1931707945260464</v>
      </c>
      <c r="L2000" t="str">
        <f t="shared" si="128"/>
        <v>NO</v>
      </c>
      <c r="M2000" t="str">
        <f t="shared" si="129"/>
        <v>NO</v>
      </c>
    </row>
    <row r="2001" spans="1:13" x14ac:dyDescent="0.25">
      <c r="A2001">
        <v>2000</v>
      </c>
      <c r="B2001" t="s">
        <v>9</v>
      </c>
      <c r="C2001">
        <v>266719</v>
      </c>
      <c r="D2001" t="s">
        <v>10</v>
      </c>
      <c r="E2001" t="s">
        <v>16</v>
      </c>
      <c r="F2001" t="s">
        <v>12</v>
      </c>
      <c r="G2001" t="s">
        <v>13</v>
      </c>
      <c r="H2001" t="s">
        <v>13</v>
      </c>
      <c r="I2001">
        <v>36</v>
      </c>
      <c r="J2001">
        <f t="shared" si="126"/>
        <v>-0.48189164868701972</v>
      </c>
      <c r="K2001">
        <f t="shared" si="127"/>
        <v>-0.41684216367753391</v>
      </c>
      <c r="L2001" t="str">
        <f t="shared" si="128"/>
        <v>NO</v>
      </c>
      <c r="M2001" t="str">
        <f t="shared" si="129"/>
        <v>NO</v>
      </c>
    </row>
    <row r="2002" spans="1:13" x14ac:dyDescent="0.25">
      <c r="A2002">
        <v>2001</v>
      </c>
      <c r="B2002" t="s">
        <v>15</v>
      </c>
      <c r="C2002">
        <v>766198.68</v>
      </c>
      <c r="D2002" t="s">
        <v>10</v>
      </c>
      <c r="E2002" t="s">
        <v>11</v>
      </c>
      <c r="F2002" t="s">
        <v>12</v>
      </c>
      <c r="G2002" t="s">
        <v>12</v>
      </c>
      <c r="H2002" t="s">
        <v>13</v>
      </c>
      <c r="I2002">
        <v>36</v>
      </c>
      <c r="J2002">
        <f t="shared" si="126"/>
        <v>0.13398774799767774</v>
      </c>
      <c r="K2002">
        <f t="shared" si="127"/>
        <v>-0.41684216367753391</v>
      </c>
      <c r="L2002" t="str">
        <f t="shared" si="128"/>
        <v>NO</v>
      </c>
      <c r="M2002" t="str">
        <f t="shared" si="129"/>
        <v>NO</v>
      </c>
    </row>
    <row r="2003" spans="1:13" x14ac:dyDescent="0.25">
      <c r="A2003">
        <v>2002</v>
      </c>
      <c r="B2003" t="s">
        <v>9</v>
      </c>
      <c r="C2003">
        <v>1528849.72</v>
      </c>
      <c r="D2003" t="s">
        <v>10</v>
      </c>
      <c r="E2003" t="s">
        <v>11</v>
      </c>
      <c r="F2003" t="s">
        <v>12</v>
      </c>
      <c r="G2003" t="s">
        <v>13</v>
      </c>
      <c r="H2003" t="s">
        <v>13</v>
      </c>
      <c r="I2003">
        <v>45</v>
      </c>
      <c r="J2003">
        <f t="shared" si="126"/>
        <v>1.0743684705851451</v>
      </c>
      <c r="K2003">
        <f t="shared" si="127"/>
        <v>0.21833580701670366</v>
      </c>
      <c r="L2003" t="str">
        <f t="shared" si="128"/>
        <v>NO</v>
      </c>
      <c r="M2003" t="str">
        <f t="shared" si="129"/>
        <v>NO</v>
      </c>
    </row>
    <row r="2004" spans="1:13" x14ac:dyDescent="0.25">
      <c r="A2004">
        <v>2003</v>
      </c>
      <c r="B2004" t="s">
        <v>9</v>
      </c>
      <c r="C2004">
        <v>297047</v>
      </c>
      <c r="D2004" t="s">
        <v>18</v>
      </c>
      <c r="E2004" t="s">
        <v>16</v>
      </c>
      <c r="F2004" t="s">
        <v>12</v>
      </c>
      <c r="G2004" t="s">
        <v>13</v>
      </c>
      <c r="H2004" t="s">
        <v>13</v>
      </c>
      <c r="I2004">
        <v>59</v>
      </c>
      <c r="J2004">
        <f t="shared" si="126"/>
        <v>-0.44449595254447893</v>
      </c>
      <c r="K2004">
        <f t="shared" si="127"/>
        <v>1.2063904280966287</v>
      </c>
      <c r="L2004" t="str">
        <f t="shared" si="128"/>
        <v>NO</v>
      </c>
      <c r="M2004" t="str">
        <f t="shared" si="129"/>
        <v>NO</v>
      </c>
    </row>
    <row r="2005" spans="1:13" x14ac:dyDescent="0.25">
      <c r="A2005">
        <v>2004</v>
      </c>
      <c r="B2005" t="s">
        <v>15</v>
      </c>
      <c r="C2005">
        <v>50000</v>
      </c>
      <c r="D2005" t="s">
        <v>10</v>
      </c>
      <c r="E2005" t="s">
        <v>16</v>
      </c>
      <c r="F2005" t="s">
        <v>12</v>
      </c>
      <c r="G2005" t="s">
        <v>13</v>
      </c>
      <c r="H2005" t="s">
        <v>13</v>
      </c>
      <c r="I2005">
        <v>40</v>
      </c>
      <c r="J2005">
        <f t="shared" si="126"/>
        <v>-0.7491152662125834</v>
      </c>
      <c r="K2005">
        <f t="shared" si="127"/>
        <v>-0.13454084336898386</v>
      </c>
      <c r="L2005" t="str">
        <f t="shared" si="128"/>
        <v>NO</v>
      </c>
      <c r="M2005" t="str">
        <f t="shared" si="129"/>
        <v>NO</v>
      </c>
    </row>
    <row r="2006" spans="1:13" x14ac:dyDescent="0.25">
      <c r="A2006">
        <v>2005</v>
      </c>
      <c r="B2006" t="s">
        <v>9</v>
      </c>
      <c r="C2006">
        <v>379361</v>
      </c>
      <c r="D2006" t="s">
        <v>10</v>
      </c>
      <c r="E2006" t="s">
        <v>16</v>
      </c>
      <c r="F2006" t="s">
        <v>12</v>
      </c>
      <c r="G2006" t="s">
        <v>13</v>
      </c>
      <c r="H2006" t="s">
        <v>13</v>
      </c>
      <c r="I2006">
        <v>39</v>
      </c>
      <c r="J2006">
        <f t="shared" si="126"/>
        <v>-0.34299933778989239</v>
      </c>
      <c r="K2006">
        <f t="shared" si="127"/>
        <v>-0.20511617344612137</v>
      </c>
      <c r="L2006" t="str">
        <f t="shared" si="128"/>
        <v>NO</v>
      </c>
      <c r="M2006" t="str">
        <f t="shared" si="129"/>
        <v>NO</v>
      </c>
    </row>
    <row r="2007" spans="1:13" x14ac:dyDescent="0.25">
      <c r="A2007">
        <v>2006</v>
      </c>
      <c r="B2007" t="s">
        <v>9</v>
      </c>
      <c r="C2007">
        <v>594388.81000000006</v>
      </c>
      <c r="D2007" t="s">
        <v>10</v>
      </c>
      <c r="E2007" t="s">
        <v>16</v>
      </c>
      <c r="F2007" t="s">
        <v>12</v>
      </c>
      <c r="G2007" t="s">
        <v>13</v>
      </c>
      <c r="H2007" t="s">
        <v>13</v>
      </c>
      <c r="I2007">
        <v>24</v>
      </c>
      <c r="J2007">
        <f t="shared" si="126"/>
        <v>-7.7861028473221516E-2</v>
      </c>
      <c r="K2007">
        <f t="shared" si="127"/>
        <v>-1.263746124603184</v>
      </c>
      <c r="L2007" t="str">
        <f t="shared" si="128"/>
        <v>NO</v>
      </c>
      <c r="M2007" t="str">
        <f t="shared" si="129"/>
        <v>NO</v>
      </c>
    </row>
    <row r="2008" spans="1:13" x14ac:dyDescent="0.25">
      <c r="A2008">
        <v>2007</v>
      </c>
      <c r="B2008" t="s">
        <v>15</v>
      </c>
      <c r="C2008">
        <v>354029.89</v>
      </c>
      <c r="D2008" t="s">
        <v>10</v>
      </c>
      <c r="E2008" t="s">
        <v>16</v>
      </c>
      <c r="F2008" t="s">
        <v>12</v>
      </c>
      <c r="G2008" t="s">
        <v>13</v>
      </c>
      <c r="H2008" t="s">
        <v>13</v>
      </c>
      <c r="I2008">
        <v>33</v>
      </c>
      <c r="J2008">
        <f t="shared" si="126"/>
        <v>-0.37423365896218447</v>
      </c>
      <c r="K2008">
        <f t="shared" si="127"/>
        <v>-0.62856815390894638</v>
      </c>
      <c r="L2008" t="str">
        <f t="shared" si="128"/>
        <v>NO</v>
      </c>
      <c r="M2008" t="str">
        <f t="shared" si="129"/>
        <v>NO</v>
      </c>
    </row>
    <row r="2009" spans="1:13" x14ac:dyDescent="0.25">
      <c r="A2009">
        <v>2008</v>
      </c>
      <c r="B2009" t="s">
        <v>9</v>
      </c>
      <c r="C2009">
        <v>342027</v>
      </c>
      <c r="D2009" t="s">
        <v>10</v>
      </c>
      <c r="E2009" t="s">
        <v>16</v>
      </c>
      <c r="F2009" t="s">
        <v>12</v>
      </c>
      <c r="G2009" t="s">
        <v>13</v>
      </c>
      <c r="H2009" t="s">
        <v>13</v>
      </c>
      <c r="I2009">
        <v>53</v>
      </c>
      <c r="J2009">
        <f t="shared" si="126"/>
        <v>-0.38903372580709156</v>
      </c>
      <c r="K2009">
        <f t="shared" si="127"/>
        <v>0.78293844763380371</v>
      </c>
      <c r="L2009" t="str">
        <f t="shared" si="128"/>
        <v>NO</v>
      </c>
      <c r="M2009" t="str">
        <f t="shared" si="129"/>
        <v>NO</v>
      </c>
    </row>
    <row r="2010" spans="1:13" x14ac:dyDescent="0.25">
      <c r="A2010">
        <v>2009</v>
      </c>
      <c r="B2010" t="s">
        <v>15</v>
      </c>
      <c r="C2010">
        <v>1059620</v>
      </c>
      <c r="D2010" t="s">
        <v>17</v>
      </c>
      <c r="E2010" t="s">
        <v>16</v>
      </c>
      <c r="F2010" t="s">
        <v>12</v>
      </c>
      <c r="G2010" t="s">
        <v>12</v>
      </c>
      <c r="H2010" t="s">
        <v>13</v>
      </c>
      <c r="I2010">
        <v>76</v>
      </c>
      <c r="J2010">
        <f t="shared" si="126"/>
        <v>0.49578854344951173</v>
      </c>
      <c r="K2010">
        <f t="shared" si="127"/>
        <v>2.4061710394079663</v>
      </c>
      <c r="L2010" t="str">
        <f t="shared" si="128"/>
        <v>NO</v>
      </c>
      <c r="M2010" t="str">
        <f t="shared" si="129"/>
        <v>SI</v>
      </c>
    </row>
    <row r="2011" spans="1:13" x14ac:dyDescent="0.25">
      <c r="A2011">
        <v>2010</v>
      </c>
      <c r="B2011" t="s">
        <v>15</v>
      </c>
      <c r="C2011">
        <v>233537.36</v>
      </c>
      <c r="D2011" t="s">
        <v>10</v>
      </c>
      <c r="E2011" t="s">
        <v>16</v>
      </c>
      <c r="F2011" t="s">
        <v>12</v>
      </c>
      <c r="G2011" t="s">
        <v>13</v>
      </c>
      <c r="H2011" t="s">
        <v>13</v>
      </c>
      <c r="I2011">
        <v>33</v>
      </c>
      <c r="J2011">
        <f t="shared" si="126"/>
        <v>-0.52280600264874411</v>
      </c>
      <c r="K2011">
        <f t="shared" si="127"/>
        <v>-0.62856815390894638</v>
      </c>
      <c r="L2011" t="str">
        <f t="shared" si="128"/>
        <v>NO</v>
      </c>
      <c r="M2011" t="str">
        <f t="shared" si="129"/>
        <v>NO</v>
      </c>
    </row>
    <row r="2012" spans="1:13" x14ac:dyDescent="0.25">
      <c r="A2012">
        <v>2011</v>
      </c>
      <c r="B2012" t="s">
        <v>9</v>
      </c>
      <c r="C2012">
        <v>2161351.1</v>
      </c>
      <c r="D2012" t="s">
        <v>10</v>
      </c>
      <c r="E2012" t="s">
        <v>11</v>
      </c>
      <c r="F2012" t="s">
        <v>12</v>
      </c>
      <c r="G2012" t="s">
        <v>13</v>
      </c>
      <c r="H2012" t="s">
        <v>13</v>
      </c>
      <c r="I2012">
        <v>56</v>
      </c>
      <c r="J2012">
        <f t="shared" si="126"/>
        <v>1.8542692031167238</v>
      </c>
      <c r="K2012">
        <f t="shared" si="127"/>
        <v>0.99466443786521619</v>
      </c>
      <c r="L2012" t="str">
        <f t="shared" si="128"/>
        <v>NO</v>
      </c>
      <c r="M2012" t="str">
        <f t="shared" si="129"/>
        <v>NO</v>
      </c>
    </row>
    <row r="2013" spans="1:13" x14ac:dyDescent="0.25">
      <c r="A2013">
        <v>2012</v>
      </c>
      <c r="B2013" t="s">
        <v>9</v>
      </c>
      <c r="C2013">
        <v>158034.53</v>
      </c>
      <c r="D2013" t="s">
        <v>10</v>
      </c>
      <c r="E2013" t="s">
        <v>16</v>
      </c>
      <c r="F2013" t="s">
        <v>12</v>
      </c>
      <c r="G2013" t="s">
        <v>12</v>
      </c>
      <c r="H2013" t="s">
        <v>12</v>
      </c>
      <c r="I2013">
        <v>34</v>
      </c>
      <c r="J2013">
        <f t="shared" si="126"/>
        <v>-0.61590415909103868</v>
      </c>
      <c r="K2013">
        <f t="shared" si="127"/>
        <v>-0.55799282383180893</v>
      </c>
      <c r="L2013" t="str">
        <f t="shared" si="128"/>
        <v>NO</v>
      </c>
      <c r="M2013" t="str">
        <f t="shared" si="129"/>
        <v>NO</v>
      </c>
    </row>
    <row r="2014" spans="1:13" x14ac:dyDescent="0.25">
      <c r="A2014">
        <v>2013</v>
      </c>
      <c r="B2014" t="s">
        <v>9</v>
      </c>
      <c r="C2014">
        <v>433085</v>
      </c>
      <c r="D2014" t="s">
        <v>18</v>
      </c>
      <c r="E2014" t="s">
        <v>16</v>
      </c>
      <c r="F2014" t="s">
        <v>12</v>
      </c>
      <c r="G2014" t="s">
        <v>13</v>
      </c>
      <c r="H2014" t="s">
        <v>12</v>
      </c>
      <c r="I2014">
        <v>46</v>
      </c>
      <c r="J2014">
        <f t="shared" si="126"/>
        <v>-0.27675539227545487</v>
      </c>
      <c r="K2014">
        <f t="shared" si="127"/>
        <v>0.28891113709384114</v>
      </c>
      <c r="L2014" t="str">
        <f t="shared" si="128"/>
        <v>NO</v>
      </c>
      <c r="M2014" t="str">
        <f t="shared" si="129"/>
        <v>NO</v>
      </c>
    </row>
    <row r="2015" spans="1:13" x14ac:dyDescent="0.25">
      <c r="A2015">
        <v>2014</v>
      </c>
      <c r="B2015" t="s">
        <v>9</v>
      </c>
      <c r="C2015">
        <v>765111.68</v>
      </c>
      <c r="D2015" t="s">
        <v>14</v>
      </c>
      <c r="E2015" t="s">
        <v>11</v>
      </c>
      <c r="F2015" t="s">
        <v>12</v>
      </c>
      <c r="G2015" t="s">
        <v>13</v>
      </c>
      <c r="H2015" t="s">
        <v>13</v>
      </c>
      <c r="I2015">
        <v>62</v>
      </c>
      <c r="J2015">
        <f t="shared" si="126"/>
        <v>0.13264743140222329</v>
      </c>
      <c r="K2015">
        <f t="shared" si="127"/>
        <v>1.4181164183280413</v>
      </c>
      <c r="L2015" t="str">
        <f t="shared" si="128"/>
        <v>NO</v>
      </c>
      <c r="M2015" t="str">
        <f t="shared" si="129"/>
        <v>NO</v>
      </c>
    </row>
    <row r="2016" spans="1:13" x14ac:dyDescent="0.25">
      <c r="A2016">
        <v>2015</v>
      </c>
      <c r="B2016" t="s">
        <v>9</v>
      </c>
      <c r="C2016">
        <v>175000</v>
      </c>
      <c r="D2016" t="s">
        <v>10</v>
      </c>
      <c r="E2016" t="s">
        <v>16</v>
      </c>
      <c r="F2016" t="s">
        <v>12</v>
      </c>
      <c r="G2016" t="s">
        <v>13</v>
      </c>
      <c r="H2016" t="s">
        <v>13</v>
      </c>
      <c r="I2016">
        <v>39</v>
      </c>
      <c r="J2016">
        <f t="shared" si="126"/>
        <v>-0.59498502294505518</v>
      </c>
      <c r="K2016">
        <f t="shared" si="127"/>
        <v>-0.20511617344612137</v>
      </c>
      <c r="L2016" t="str">
        <f t="shared" si="128"/>
        <v>NO</v>
      </c>
      <c r="M2016" t="str">
        <f t="shared" si="129"/>
        <v>NO</v>
      </c>
    </row>
    <row r="2017" spans="1:13" x14ac:dyDescent="0.25">
      <c r="A2017">
        <v>2016</v>
      </c>
      <c r="B2017" t="s">
        <v>9</v>
      </c>
      <c r="C2017">
        <v>611409</v>
      </c>
      <c r="D2017" t="s">
        <v>18</v>
      </c>
      <c r="E2017" t="s">
        <v>16</v>
      </c>
      <c r="F2017" t="s">
        <v>12</v>
      </c>
      <c r="G2017" t="s">
        <v>13</v>
      </c>
      <c r="H2017" t="s">
        <v>12</v>
      </c>
      <c r="I2017">
        <v>68</v>
      </c>
      <c r="J2017">
        <f t="shared" si="126"/>
        <v>-5.6874420271945177E-2</v>
      </c>
      <c r="K2017">
        <f t="shared" si="127"/>
        <v>1.8415683987908662</v>
      </c>
      <c r="L2017" t="str">
        <f t="shared" si="128"/>
        <v>NO</v>
      </c>
      <c r="M2017" t="str">
        <f t="shared" si="129"/>
        <v>NO</v>
      </c>
    </row>
    <row r="2018" spans="1:13" x14ac:dyDescent="0.25">
      <c r="A2018">
        <v>2017</v>
      </c>
      <c r="B2018" t="s">
        <v>9</v>
      </c>
      <c r="C2018">
        <v>405473.29</v>
      </c>
      <c r="D2018" t="s">
        <v>10</v>
      </c>
      <c r="E2018" t="s">
        <v>16</v>
      </c>
      <c r="F2018" t="s">
        <v>12</v>
      </c>
      <c r="G2018" t="s">
        <v>12</v>
      </c>
      <c r="H2018" t="s">
        <v>13</v>
      </c>
      <c r="I2018">
        <v>29</v>
      </c>
      <c r="J2018">
        <f t="shared" si="126"/>
        <v>-0.31080178891011445</v>
      </c>
      <c r="K2018">
        <f t="shared" si="127"/>
        <v>-0.91086947421749642</v>
      </c>
      <c r="L2018" t="str">
        <f t="shared" si="128"/>
        <v>NO</v>
      </c>
      <c r="M2018" t="str">
        <f t="shared" si="129"/>
        <v>NO</v>
      </c>
    </row>
    <row r="2019" spans="1:13" x14ac:dyDescent="0.25">
      <c r="A2019">
        <v>2018</v>
      </c>
      <c r="B2019" t="s">
        <v>15</v>
      </c>
      <c r="C2019">
        <v>297046</v>
      </c>
      <c r="D2019" t="s">
        <v>17</v>
      </c>
      <c r="E2019" t="s">
        <v>16</v>
      </c>
      <c r="F2019" t="s">
        <v>13</v>
      </c>
      <c r="G2019" t="s">
        <v>13</v>
      </c>
      <c r="H2019" t="s">
        <v>12</v>
      </c>
      <c r="I2019">
        <v>27</v>
      </c>
      <c r="J2019">
        <f t="shared" si="126"/>
        <v>-0.44449718558642509</v>
      </c>
      <c r="K2019">
        <f t="shared" si="127"/>
        <v>-1.0520201343717714</v>
      </c>
      <c r="L2019" t="str">
        <f t="shared" si="128"/>
        <v>NO</v>
      </c>
      <c r="M2019" t="str">
        <f t="shared" si="129"/>
        <v>NO</v>
      </c>
    </row>
    <row r="2020" spans="1:13" x14ac:dyDescent="0.25">
      <c r="A2020">
        <v>2019</v>
      </c>
      <c r="B2020" t="s">
        <v>15</v>
      </c>
      <c r="C2020">
        <v>297046</v>
      </c>
      <c r="D2020" t="s">
        <v>17</v>
      </c>
      <c r="E2020" t="s">
        <v>16</v>
      </c>
      <c r="F2020" t="s">
        <v>12</v>
      </c>
      <c r="G2020" t="s">
        <v>13</v>
      </c>
      <c r="H2020" t="s">
        <v>13</v>
      </c>
      <c r="I2020">
        <v>26</v>
      </c>
      <c r="J2020">
        <f t="shared" si="126"/>
        <v>-0.44449718558642509</v>
      </c>
      <c r="K2020">
        <f t="shared" si="127"/>
        <v>-1.1225954644489089</v>
      </c>
      <c r="L2020" t="str">
        <f t="shared" si="128"/>
        <v>NO</v>
      </c>
      <c r="M2020" t="str">
        <f t="shared" si="129"/>
        <v>NO</v>
      </c>
    </row>
    <row r="2021" spans="1:13" x14ac:dyDescent="0.25">
      <c r="A2021">
        <v>2020</v>
      </c>
      <c r="B2021" t="s">
        <v>15</v>
      </c>
      <c r="C2021">
        <v>970529.5</v>
      </c>
      <c r="D2021" t="s">
        <v>10</v>
      </c>
      <c r="E2021" t="s">
        <v>11</v>
      </c>
      <c r="F2021" t="s">
        <v>12</v>
      </c>
      <c r="G2021" t="s">
        <v>13</v>
      </c>
      <c r="H2021" t="s">
        <v>13</v>
      </c>
      <c r="I2021">
        <v>37</v>
      </c>
      <c r="J2021">
        <f t="shared" si="126"/>
        <v>0.38593621994690591</v>
      </c>
      <c r="K2021">
        <f t="shared" si="127"/>
        <v>-0.3462668336003964</v>
      </c>
      <c r="L2021" t="str">
        <f t="shared" si="128"/>
        <v>NO</v>
      </c>
      <c r="M2021" t="str">
        <f t="shared" si="129"/>
        <v>NO</v>
      </c>
    </row>
    <row r="2022" spans="1:13" x14ac:dyDescent="0.25">
      <c r="A2022">
        <v>2021</v>
      </c>
      <c r="B2022" t="s">
        <v>15</v>
      </c>
      <c r="C2022">
        <v>1789161.05</v>
      </c>
      <c r="D2022" t="s">
        <v>10</v>
      </c>
      <c r="E2022" t="s">
        <v>11</v>
      </c>
      <c r="F2022" t="s">
        <v>12</v>
      </c>
      <c r="G2022" t="s">
        <v>13</v>
      </c>
      <c r="H2022" t="s">
        <v>13</v>
      </c>
      <c r="I2022">
        <v>41</v>
      </c>
      <c r="J2022">
        <f t="shared" si="126"/>
        <v>1.3953432595306958</v>
      </c>
      <c r="K2022">
        <f t="shared" si="127"/>
        <v>-6.3965513291846368E-2</v>
      </c>
      <c r="L2022" t="str">
        <f t="shared" si="128"/>
        <v>NO</v>
      </c>
      <c r="M2022" t="str">
        <f t="shared" si="129"/>
        <v>NO</v>
      </c>
    </row>
    <row r="2023" spans="1:13" x14ac:dyDescent="0.25">
      <c r="A2023">
        <v>2022</v>
      </c>
      <c r="B2023" t="s">
        <v>9</v>
      </c>
      <c r="C2023">
        <v>417000</v>
      </c>
      <c r="D2023" t="s">
        <v>10</v>
      </c>
      <c r="E2023" t="s">
        <v>16</v>
      </c>
      <c r="F2023" t="s">
        <v>12</v>
      </c>
      <c r="G2023" t="s">
        <v>13</v>
      </c>
      <c r="H2023" t="s">
        <v>13</v>
      </c>
      <c r="I2023">
        <v>42</v>
      </c>
      <c r="J2023">
        <f t="shared" si="126"/>
        <v>-0.29658887197912037</v>
      </c>
      <c r="K2023">
        <f t="shared" si="127"/>
        <v>6.6098167852911317E-3</v>
      </c>
      <c r="L2023" t="str">
        <f t="shared" si="128"/>
        <v>NO</v>
      </c>
      <c r="M2023" t="str">
        <f t="shared" si="129"/>
        <v>NO</v>
      </c>
    </row>
    <row r="2024" spans="1:13" x14ac:dyDescent="0.25">
      <c r="A2024">
        <v>2023</v>
      </c>
      <c r="B2024" t="s">
        <v>9</v>
      </c>
      <c r="C2024">
        <v>500000</v>
      </c>
      <c r="D2024" t="s">
        <v>18</v>
      </c>
      <c r="E2024" t="s">
        <v>16</v>
      </c>
      <c r="F2024" t="s">
        <v>12</v>
      </c>
      <c r="G2024" t="s">
        <v>13</v>
      </c>
      <c r="H2024" t="s">
        <v>13</v>
      </c>
      <c r="I2024">
        <v>31</v>
      </c>
      <c r="J2024">
        <f t="shared" si="126"/>
        <v>-0.19424639044948164</v>
      </c>
      <c r="K2024">
        <f t="shared" si="127"/>
        <v>-0.7697188140632214</v>
      </c>
      <c r="L2024" t="str">
        <f t="shared" si="128"/>
        <v>NO</v>
      </c>
      <c r="M2024" t="str">
        <f t="shared" si="129"/>
        <v>NO</v>
      </c>
    </row>
    <row r="2025" spans="1:13" x14ac:dyDescent="0.25">
      <c r="A2025">
        <v>2024</v>
      </c>
      <c r="B2025" t="s">
        <v>9</v>
      </c>
      <c r="C2025">
        <v>351360</v>
      </c>
      <c r="D2025" t="s">
        <v>10</v>
      </c>
      <c r="E2025" t="s">
        <v>16</v>
      </c>
      <c r="F2025" t="s">
        <v>12</v>
      </c>
      <c r="G2025" t="s">
        <v>13</v>
      </c>
      <c r="H2025" t="s">
        <v>12</v>
      </c>
      <c r="I2025">
        <v>61</v>
      </c>
      <c r="J2025">
        <f t="shared" si="126"/>
        <v>-0.37752574532376482</v>
      </c>
      <c r="K2025">
        <f t="shared" si="127"/>
        <v>1.3475410882509038</v>
      </c>
      <c r="L2025" t="str">
        <f t="shared" si="128"/>
        <v>NO</v>
      </c>
      <c r="M2025" t="str">
        <f t="shared" si="129"/>
        <v>NO</v>
      </c>
    </row>
    <row r="2026" spans="1:13" x14ac:dyDescent="0.25">
      <c r="A2026">
        <v>2025</v>
      </c>
      <c r="B2026" t="s">
        <v>15</v>
      </c>
      <c r="C2026">
        <v>297046</v>
      </c>
      <c r="D2026" t="s">
        <v>17</v>
      </c>
      <c r="E2026" t="s">
        <v>16</v>
      </c>
      <c r="F2026" t="s">
        <v>13</v>
      </c>
      <c r="G2026" t="s">
        <v>13</v>
      </c>
      <c r="H2026" t="s">
        <v>12</v>
      </c>
      <c r="I2026">
        <v>54</v>
      </c>
      <c r="J2026">
        <f t="shared" si="126"/>
        <v>-0.44449718558642509</v>
      </c>
      <c r="K2026">
        <f t="shared" si="127"/>
        <v>0.85351377771094117</v>
      </c>
      <c r="L2026" t="str">
        <f t="shared" si="128"/>
        <v>NO</v>
      </c>
      <c r="M2026" t="str">
        <f t="shared" si="129"/>
        <v>NO</v>
      </c>
    </row>
    <row r="2027" spans="1:13" x14ac:dyDescent="0.25">
      <c r="A2027">
        <v>2026</v>
      </c>
      <c r="B2027" t="s">
        <v>15</v>
      </c>
      <c r="C2027">
        <v>297042</v>
      </c>
      <c r="D2027" t="s">
        <v>18</v>
      </c>
      <c r="E2027" t="s">
        <v>16</v>
      </c>
      <c r="F2027" t="s">
        <v>12</v>
      </c>
      <c r="G2027" t="s">
        <v>13</v>
      </c>
      <c r="H2027" t="s">
        <v>13</v>
      </c>
      <c r="I2027">
        <v>25</v>
      </c>
      <c r="J2027">
        <f t="shared" si="126"/>
        <v>-0.44450211775420967</v>
      </c>
      <c r="K2027">
        <f t="shared" si="127"/>
        <v>-1.1931707945260464</v>
      </c>
      <c r="L2027" t="str">
        <f t="shared" si="128"/>
        <v>NO</v>
      </c>
      <c r="M2027" t="str">
        <f t="shared" si="129"/>
        <v>NO</v>
      </c>
    </row>
    <row r="2028" spans="1:13" x14ac:dyDescent="0.25">
      <c r="A2028">
        <v>2027</v>
      </c>
      <c r="B2028" t="s">
        <v>9</v>
      </c>
      <c r="C2028">
        <v>356455</v>
      </c>
      <c r="D2028" t="s">
        <v>18</v>
      </c>
      <c r="E2028" t="s">
        <v>16</v>
      </c>
      <c r="F2028" t="s">
        <v>12</v>
      </c>
      <c r="G2028" t="s">
        <v>13</v>
      </c>
      <c r="H2028" t="s">
        <v>12</v>
      </c>
      <c r="I2028">
        <v>55</v>
      </c>
      <c r="J2028">
        <f t="shared" si="126"/>
        <v>-0.3712433966081804</v>
      </c>
      <c r="K2028">
        <f t="shared" si="127"/>
        <v>0.92408910778807873</v>
      </c>
      <c r="L2028" t="str">
        <f t="shared" si="128"/>
        <v>NO</v>
      </c>
      <c r="M2028" t="str">
        <f t="shared" si="129"/>
        <v>NO</v>
      </c>
    </row>
    <row r="2029" spans="1:13" x14ac:dyDescent="0.25">
      <c r="A2029">
        <v>2028</v>
      </c>
      <c r="B2029" t="s">
        <v>15</v>
      </c>
      <c r="C2029">
        <v>369338.24</v>
      </c>
      <c r="D2029" t="s">
        <v>10</v>
      </c>
      <c r="E2029" t="s">
        <v>16</v>
      </c>
      <c r="F2029" t="s">
        <v>12</v>
      </c>
      <c r="G2029" t="s">
        <v>13</v>
      </c>
      <c r="H2029" t="s">
        <v>13</v>
      </c>
      <c r="I2029">
        <v>48</v>
      </c>
      <c r="J2029">
        <f t="shared" si="126"/>
        <v>-0.35535782128598881</v>
      </c>
      <c r="K2029">
        <f t="shared" si="127"/>
        <v>0.43006179724811616</v>
      </c>
      <c r="L2029" t="str">
        <f t="shared" si="128"/>
        <v>NO</v>
      </c>
      <c r="M2029" t="str">
        <f t="shared" si="129"/>
        <v>NO</v>
      </c>
    </row>
    <row r="2030" spans="1:13" x14ac:dyDescent="0.25">
      <c r="A2030">
        <v>2029</v>
      </c>
      <c r="B2030" t="s">
        <v>15</v>
      </c>
      <c r="C2030">
        <v>299837</v>
      </c>
      <c r="D2030" t="s">
        <v>17</v>
      </c>
      <c r="E2030" t="s">
        <v>16</v>
      </c>
      <c r="F2030" t="s">
        <v>13</v>
      </c>
      <c r="G2030" t="s">
        <v>12</v>
      </c>
      <c r="H2030" t="s">
        <v>13</v>
      </c>
      <c r="I2030">
        <v>52</v>
      </c>
      <c r="J2030">
        <f t="shared" si="126"/>
        <v>-0.44105576551474773</v>
      </c>
      <c r="K2030">
        <f t="shared" si="127"/>
        <v>0.71236311755666615</v>
      </c>
      <c r="L2030" t="str">
        <f t="shared" si="128"/>
        <v>NO</v>
      </c>
      <c r="M2030" t="str">
        <f t="shared" si="129"/>
        <v>NO</v>
      </c>
    </row>
    <row r="2031" spans="1:13" x14ac:dyDescent="0.25">
      <c r="A2031">
        <v>2030</v>
      </c>
      <c r="B2031" t="s">
        <v>15</v>
      </c>
      <c r="C2031">
        <v>267366</v>
      </c>
      <c r="D2031" t="s">
        <v>10</v>
      </c>
      <c r="E2031" t="s">
        <v>16</v>
      </c>
      <c r="F2031" t="s">
        <v>12</v>
      </c>
      <c r="G2031" t="s">
        <v>13</v>
      </c>
      <c r="H2031" t="s">
        <v>13</v>
      </c>
      <c r="I2031">
        <v>27</v>
      </c>
      <c r="J2031">
        <f t="shared" si="126"/>
        <v>-0.48109387054786701</v>
      </c>
      <c r="K2031">
        <f t="shared" si="127"/>
        <v>-1.0520201343717714</v>
      </c>
      <c r="L2031" t="str">
        <f t="shared" si="128"/>
        <v>NO</v>
      </c>
      <c r="M2031" t="str">
        <f t="shared" si="129"/>
        <v>NO</v>
      </c>
    </row>
    <row r="2032" spans="1:13" x14ac:dyDescent="0.25">
      <c r="A2032">
        <v>2031</v>
      </c>
      <c r="B2032" t="s">
        <v>9</v>
      </c>
      <c r="C2032">
        <v>340000</v>
      </c>
      <c r="D2032" t="s">
        <v>10</v>
      </c>
      <c r="E2032" t="s">
        <v>16</v>
      </c>
      <c r="F2032" t="s">
        <v>12</v>
      </c>
      <c r="G2032" t="s">
        <v>13</v>
      </c>
      <c r="H2032" t="s">
        <v>13</v>
      </c>
      <c r="I2032">
        <v>40</v>
      </c>
      <c r="J2032">
        <f t="shared" si="126"/>
        <v>-0.39153310183191781</v>
      </c>
      <c r="K2032">
        <f t="shared" si="127"/>
        <v>-0.13454084336898386</v>
      </c>
      <c r="L2032" t="str">
        <f t="shared" si="128"/>
        <v>NO</v>
      </c>
      <c r="M2032" t="str">
        <f t="shared" si="129"/>
        <v>NO</v>
      </c>
    </row>
    <row r="2033" spans="1:13" x14ac:dyDescent="0.25">
      <c r="A2033">
        <v>2032</v>
      </c>
      <c r="B2033" t="s">
        <v>9</v>
      </c>
      <c r="C2033">
        <v>505930</v>
      </c>
      <c r="D2033" t="s">
        <v>10</v>
      </c>
      <c r="E2033" t="s">
        <v>16</v>
      </c>
      <c r="F2033" t="s">
        <v>12</v>
      </c>
      <c r="G2033" t="s">
        <v>13</v>
      </c>
      <c r="H2033" t="s">
        <v>13</v>
      </c>
      <c r="I2033">
        <v>20</v>
      </c>
      <c r="J2033">
        <f t="shared" si="126"/>
        <v>-0.18693445170887008</v>
      </c>
      <c r="K2033">
        <f t="shared" si="127"/>
        <v>-1.5460474449117341</v>
      </c>
      <c r="L2033" t="str">
        <f t="shared" si="128"/>
        <v>NO</v>
      </c>
      <c r="M2033" t="str">
        <f t="shared" si="129"/>
        <v>NO</v>
      </c>
    </row>
    <row r="2034" spans="1:13" x14ac:dyDescent="0.25">
      <c r="A2034">
        <v>2033</v>
      </c>
      <c r="B2034" t="s">
        <v>9</v>
      </c>
      <c r="C2034">
        <v>275658</v>
      </c>
      <c r="D2034" t="s">
        <v>10</v>
      </c>
      <c r="E2034" t="s">
        <v>16</v>
      </c>
      <c r="F2034" t="s">
        <v>12</v>
      </c>
      <c r="G2034" t="s">
        <v>12</v>
      </c>
      <c r="H2034" t="s">
        <v>13</v>
      </c>
      <c r="I2034">
        <v>52</v>
      </c>
      <c r="J2034">
        <f t="shared" si="126"/>
        <v>-0.47086948673047224</v>
      </c>
      <c r="K2034">
        <f t="shared" si="127"/>
        <v>0.71236311755666615</v>
      </c>
      <c r="L2034" t="str">
        <f t="shared" si="128"/>
        <v>NO</v>
      </c>
      <c r="M2034" t="str">
        <f t="shared" si="129"/>
        <v>NO</v>
      </c>
    </row>
    <row r="2035" spans="1:13" x14ac:dyDescent="0.25">
      <c r="A2035">
        <v>2034</v>
      </c>
      <c r="B2035" t="s">
        <v>9</v>
      </c>
      <c r="C2035">
        <v>278035</v>
      </c>
      <c r="D2035" t="s">
        <v>18</v>
      </c>
      <c r="E2035" t="s">
        <v>16</v>
      </c>
      <c r="F2035" t="s">
        <v>12</v>
      </c>
      <c r="G2035" t="s">
        <v>13</v>
      </c>
      <c r="H2035" t="s">
        <v>13</v>
      </c>
      <c r="I2035">
        <v>28</v>
      </c>
      <c r="J2035">
        <f t="shared" si="126"/>
        <v>-0.46793854602449692</v>
      </c>
      <c r="K2035">
        <f t="shared" si="127"/>
        <v>-0.98144480429463388</v>
      </c>
      <c r="L2035" t="str">
        <f t="shared" si="128"/>
        <v>NO</v>
      </c>
      <c r="M2035" t="str">
        <f t="shared" si="129"/>
        <v>NO</v>
      </c>
    </row>
    <row r="2036" spans="1:13" x14ac:dyDescent="0.25">
      <c r="A2036">
        <v>2035</v>
      </c>
      <c r="B2036" t="s">
        <v>15</v>
      </c>
      <c r="C2036">
        <v>1546084</v>
      </c>
      <c r="D2036" t="s">
        <v>10</v>
      </c>
      <c r="E2036" t="s">
        <v>11</v>
      </c>
      <c r="F2036" t="s">
        <v>12</v>
      </c>
      <c r="G2036" t="s">
        <v>13</v>
      </c>
      <c r="H2036" t="s">
        <v>13</v>
      </c>
      <c r="I2036">
        <v>47</v>
      </c>
      <c r="J2036">
        <f t="shared" si="126"/>
        <v>1.0956190607366707</v>
      </c>
      <c r="K2036">
        <f t="shared" si="127"/>
        <v>0.35948646717097865</v>
      </c>
      <c r="L2036" t="str">
        <f t="shared" si="128"/>
        <v>NO</v>
      </c>
      <c r="M2036" t="str">
        <f t="shared" si="129"/>
        <v>NO</v>
      </c>
    </row>
    <row r="2037" spans="1:13" x14ac:dyDescent="0.25">
      <c r="A2037">
        <v>2036</v>
      </c>
      <c r="B2037" t="s">
        <v>9</v>
      </c>
      <c r="C2037">
        <v>810097</v>
      </c>
      <c r="D2037" t="s">
        <v>10</v>
      </c>
      <c r="E2037" t="s">
        <v>16</v>
      </c>
      <c r="F2037" t="s">
        <v>12</v>
      </c>
      <c r="G2037" t="s">
        <v>13</v>
      </c>
      <c r="H2037" t="s">
        <v>13</v>
      </c>
      <c r="I2037">
        <v>31</v>
      </c>
      <c r="J2037">
        <f t="shared" si="126"/>
        <v>0.18811621792276409</v>
      </c>
      <c r="K2037">
        <f t="shared" si="127"/>
        <v>-0.7697188140632214</v>
      </c>
      <c r="L2037" t="str">
        <f t="shared" si="128"/>
        <v>NO</v>
      </c>
      <c r="M2037" t="str">
        <f t="shared" si="129"/>
        <v>NO</v>
      </c>
    </row>
    <row r="2038" spans="1:13" x14ac:dyDescent="0.25">
      <c r="A2038">
        <v>2037</v>
      </c>
      <c r="B2038" t="s">
        <v>9</v>
      </c>
      <c r="C2038">
        <v>1068679.67</v>
      </c>
      <c r="D2038" t="s">
        <v>10</v>
      </c>
      <c r="E2038" t="s">
        <v>11</v>
      </c>
      <c r="F2038" t="s">
        <v>12</v>
      </c>
      <c r="G2038" t="s">
        <v>13</v>
      </c>
      <c r="H2038" t="s">
        <v>13</v>
      </c>
      <c r="I2038">
        <v>28</v>
      </c>
      <c r="J2038">
        <f t="shared" si="126"/>
        <v>0.5069594965776999</v>
      </c>
      <c r="K2038">
        <f t="shared" si="127"/>
        <v>-0.98144480429463388</v>
      </c>
      <c r="L2038" t="str">
        <f t="shared" si="128"/>
        <v>NO</v>
      </c>
      <c r="M2038" t="str">
        <f t="shared" si="129"/>
        <v>NO</v>
      </c>
    </row>
    <row r="2039" spans="1:13" x14ac:dyDescent="0.25">
      <c r="A2039">
        <v>2038</v>
      </c>
      <c r="B2039" t="s">
        <v>15</v>
      </c>
      <c r="C2039">
        <v>1511481</v>
      </c>
      <c r="D2039" t="s">
        <v>14</v>
      </c>
      <c r="E2039" t="s">
        <v>11</v>
      </c>
      <c r="F2039" t="s">
        <v>12</v>
      </c>
      <c r="G2039" t="s">
        <v>13</v>
      </c>
      <c r="H2039" t="s">
        <v>13</v>
      </c>
      <c r="I2039">
        <v>69</v>
      </c>
      <c r="J2039">
        <f t="shared" si="126"/>
        <v>1.0529521102743804</v>
      </c>
      <c r="K2039">
        <f t="shared" si="127"/>
        <v>1.9121437288680037</v>
      </c>
      <c r="L2039" t="str">
        <f t="shared" si="128"/>
        <v>NO</v>
      </c>
      <c r="M2039" t="str">
        <f t="shared" si="129"/>
        <v>NO</v>
      </c>
    </row>
    <row r="2040" spans="1:13" x14ac:dyDescent="0.25">
      <c r="A2040">
        <v>2039</v>
      </c>
      <c r="B2040" t="s">
        <v>9</v>
      </c>
      <c r="C2040">
        <v>360000</v>
      </c>
      <c r="D2040" t="s">
        <v>10</v>
      </c>
      <c r="E2040" t="s">
        <v>16</v>
      </c>
      <c r="F2040" t="s">
        <v>12</v>
      </c>
      <c r="G2040" t="s">
        <v>13</v>
      </c>
      <c r="H2040" t="s">
        <v>13</v>
      </c>
      <c r="I2040">
        <v>49</v>
      </c>
      <c r="J2040">
        <f t="shared" si="126"/>
        <v>-0.36687226290911329</v>
      </c>
      <c r="K2040">
        <f t="shared" si="127"/>
        <v>0.50063712732525367</v>
      </c>
      <c r="L2040" t="str">
        <f t="shared" si="128"/>
        <v>NO</v>
      </c>
      <c r="M2040" t="str">
        <f t="shared" si="129"/>
        <v>NO</v>
      </c>
    </row>
    <row r="2041" spans="1:13" x14ac:dyDescent="0.25">
      <c r="A2041">
        <v>2040</v>
      </c>
      <c r="B2041" t="s">
        <v>9</v>
      </c>
      <c r="C2041">
        <v>639148</v>
      </c>
      <c r="D2041" t="s">
        <v>18</v>
      </c>
      <c r="E2041" t="s">
        <v>16</v>
      </c>
      <c r="F2041" t="s">
        <v>12</v>
      </c>
      <c r="G2041" t="s">
        <v>13</v>
      </c>
      <c r="H2041" t="s">
        <v>13</v>
      </c>
      <c r="I2041">
        <v>54</v>
      </c>
      <c r="J2041">
        <f t="shared" si="126"/>
        <v>-2.267106972796144E-2</v>
      </c>
      <c r="K2041">
        <f t="shared" si="127"/>
        <v>0.85351377771094117</v>
      </c>
      <c r="L2041" t="str">
        <f t="shared" si="128"/>
        <v>NO</v>
      </c>
      <c r="M2041" t="str">
        <f t="shared" si="129"/>
        <v>NO</v>
      </c>
    </row>
    <row r="2042" spans="1:13" x14ac:dyDescent="0.25">
      <c r="A2042">
        <v>2041</v>
      </c>
      <c r="B2042" t="s">
        <v>9</v>
      </c>
      <c r="C2042">
        <v>300277.90000000002</v>
      </c>
      <c r="D2042" t="s">
        <v>10</v>
      </c>
      <c r="E2042" t="s">
        <v>16</v>
      </c>
      <c r="F2042" t="s">
        <v>12</v>
      </c>
      <c r="G2042" t="s">
        <v>12</v>
      </c>
      <c r="H2042" t="s">
        <v>13</v>
      </c>
      <c r="I2042">
        <v>39</v>
      </c>
      <c r="J2042">
        <f t="shared" si="126"/>
        <v>-0.44051211732069445</v>
      </c>
      <c r="K2042">
        <f t="shared" si="127"/>
        <v>-0.20511617344612137</v>
      </c>
      <c r="L2042" t="str">
        <f t="shared" si="128"/>
        <v>NO</v>
      </c>
      <c r="M2042" t="str">
        <f t="shared" si="129"/>
        <v>NO</v>
      </c>
    </row>
    <row r="2043" spans="1:13" x14ac:dyDescent="0.25">
      <c r="A2043">
        <v>2042</v>
      </c>
      <c r="B2043" t="s">
        <v>9</v>
      </c>
      <c r="C2043">
        <v>505376</v>
      </c>
      <c r="D2043" t="s">
        <v>10</v>
      </c>
      <c r="E2043" t="s">
        <v>11</v>
      </c>
      <c r="F2043" t="s">
        <v>12</v>
      </c>
      <c r="G2043" t="s">
        <v>13</v>
      </c>
      <c r="H2043" t="s">
        <v>12</v>
      </c>
      <c r="I2043">
        <v>29</v>
      </c>
      <c r="J2043">
        <f t="shared" si="126"/>
        <v>-0.18761755694703178</v>
      </c>
      <c r="K2043">
        <f t="shared" si="127"/>
        <v>-0.91086947421749642</v>
      </c>
      <c r="L2043" t="str">
        <f t="shared" si="128"/>
        <v>NO</v>
      </c>
      <c r="M2043" t="str">
        <f t="shared" si="129"/>
        <v>NO</v>
      </c>
    </row>
    <row r="2044" spans="1:13" x14ac:dyDescent="0.25">
      <c r="A2044">
        <v>2043</v>
      </c>
      <c r="B2044" t="s">
        <v>15</v>
      </c>
      <c r="C2044">
        <v>26956.799999999999</v>
      </c>
      <c r="D2044" t="s">
        <v>10</v>
      </c>
      <c r="E2044" t="s">
        <v>16</v>
      </c>
      <c r="F2044" t="s">
        <v>12</v>
      </c>
      <c r="G2044" t="s">
        <v>13</v>
      </c>
      <c r="H2044" t="s">
        <v>13</v>
      </c>
      <c r="I2044">
        <v>28</v>
      </c>
      <c r="J2044">
        <f t="shared" si="126"/>
        <v>-0.77752849838588178</v>
      </c>
      <c r="K2044">
        <f t="shared" si="127"/>
        <v>-0.98144480429463388</v>
      </c>
      <c r="L2044" t="str">
        <f t="shared" si="128"/>
        <v>NO</v>
      </c>
      <c r="M2044" t="str">
        <f t="shared" si="129"/>
        <v>NO</v>
      </c>
    </row>
    <row r="2045" spans="1:13" x14ac:dyDescent="0.25">
      <c r="A2045">
        <v>2044</v>
      </c>
      <c r="B2045" t="s">
        <v>9</v>
      </c>
      <c r="C2045">
        <v>366000</v>
      </c>
      <c r="D2045" t="s">
        <v>10</v>
      </c>
      <c r="E2045" t="s">
        <v>16</v>
      </c>
      <c r="F2045" t="s">
        <v>12</v>
      </c>
      <c r="G2045" t="s">
        <v>13</v>
      </c>
      <c r="H2045" t="s">
        <v>13</v>
      </c>
      <c r="I2045">
        <v>51</v>
      </c>
      <c r="J2045">
        <f t="shared" si="126"/>
        <v>-0.35947401123227191</v>
      </c>
      <c r="K2045">
        <f t="shared" si="127"/>
        <v>0.64178778747952869</v>
      </c>
      <c r="L2045" t="str">
        <f t="shared" si="128"/>
        <v>NO</v>
      </c>
      <c r="M2045" t="str">
        <f t="shared" si="129"/>
        <v>NO</v>
      </c>
    </row>
    <row r="2046" spans="1:13" x14ac:dyDescent="0.25">
      <c r="A2046">
        <v>2045</v>
      </c>
      <c r="B2046" t="s">
        <v>9</v>
      </c>
      <c r="C2046">
        <v>357240.53</v>
      </c>
      <c r="D2046" t="s">
        <v>10</v>
      </c>
      <c r="E2046" t="s">
        <v>16</v>
      </c>
      <c r="F2046" t="s">
        <v>12</v>
      </c>
      <c r="G2046" t="s">
        <v>13</v>
      </c>
      <c r="H2046" t="s">
        <v>13</v>
      </c>
      <c r="I2046">
        <v>21</v>
      </c>
      <c r="J2046">
        <f t="shared" si="126"/>
        <v>-0.3702748051682288</v>
      </c>
      <c r="K2046">
        <f t="shared" si="127"/>
        <v>-1.4754721148345964</v>
      </c>
      <c r="L2046" t="str">
        <f t="shared" si="128"/>
        <v>NO</v>
      </c>
      <c r="M2046" t="str">
        <f t="shared" si="129"/>
        <v>NO</v>
      </c>
    </row>
    <row r="2047" spans="1:13" x14ac:dyDescent="0.25">
      <c r="A2047">
        <v>2046</v>
      </c>
      <c r="B2047" t="s">
        <v>9</v>
      </c>
      <c r="C2047">
        <v>310124</v>
      </c>
      <c r="D2047" t="s">
        <v>18</v>
      </c>
      <c r="E2047" t="s">
        <v>16</v>
      </c>
      <c r="F2047" t="s">
        <v>12</v>
      </c>
      <c r="G2047" t="s">
        <v>13</v>
      </c>
      <c r="H2047" t="s">
        <v>12</v>
      </c>
      <c r="I2047">
        <v>66</v>
      </c>
      <c r="J2047">
        <f t="shared" si="126"/>
        <v>-0.42837146301480322</v>
      </c>
      <c r="K2047">
        <f t="shared" si="127"/>
        <v>1.7004177386365913</v>
      </c>
      <c r="L2047" t="str">
        <f t="shared" si="128"/>
        <v>NO</v>
      </c>
      <c r="M2047" t="str">
        <f t="shared" si="129"/>
        <v>NO</v>
      </c>
    </row>
    <row r="2048" spans="1:13" x14ac:dyDescent="0.25">
      <c r="A2048">
        <v>2047</v>
      </c>
      <c r="B2048" t="s">
        <v>9</v>
      </c>
      <c r="C2048">
        <v>505875.11</v>
      </c>
      <c r="D2048" t="s">
        <v>10</v>
      </c>
      <c r="E2048" t="s">
        <v>16</v>
      </c>
      <c r="F2048" t="s">
        <v>12</v>
      </c>
      <c r="G2048" t="s">
        <v>13</v>
      </c>
      <c r="H2048" t="s">
        <v>13</v>
      </c>
      <c r="I2048">
        <v>29</v>
      </c>
      <c r="J2048">
        <f t="shared" si="126"/>
        <v>-0.18700213338129373</v>
      </c>
      <c r="K2048">
        <f t="shared" si="127"/>
        <v>-0.91086947421749642</v>
      </c>
      <c r="L2048" t="str">
        <f t="shared" si="128"/>
        <v>NO</v>
      </c>
      <c r="M2048" t="str">
        <f t="shared" si="129"/>
        <v>NO</v>
      </c>
    </row>
    <row r="2049" spans="1:13" x14ac:dyDescent="0.25">
      <c r="A2049">
        <v>2048</v>
      </c>
      <c r="B2049" t="s">
        <v>9</v>
      </c>
      <c r="C2049">
        <v>344041.81</v>
      </c>
      <c r="D2049" t="s">
        <v>10</v>
      </c>
      <c r="E2049" t="s">
        <v>16</v>
      </c>
      <c r="F2049" t="s">
        <v>12</v>
      </c>
      <c r="G2049" t="s">
        <v>13</v>
      </c>
      <c r="H2049" t="s">
        <v>13</v>
      </c>
      <c r="I2049">
        <v>23</v>
      </c>
      <c r="J2049">
        <f t="shared" si="126"/>
        <v>-0.38654938056358878</v>
      </c>
      <c r="K2049">
        <f t="shared" si="127"/>
        <v>-1.3343214546803215</v>
      </c>
      <c r="L2049" t="str">
        <f t="shared" si="128"/>
        <v>NO</v>
      </c>
      <c r="M2049" t="str">
        <f t="shared" si="129"/>
        <v>NO</v>
      </c>
    </row>
    <row r="2050" spans="1:13" x14ac:dyDescent="0.25">
      <c r="A2050">
        <v>2049</v>
      </c>
      <c r="B2050" t="s">
        <v>15</v>
      </c>
      <c r="C2050">
        <v>731044</v>
      </c>
      <c r="D2050" t="s">
        <v>10</v>
      </c>
      <c r="E2050" t="s">
        <v>11</v>
      </c>
      <c r="F2050" t="s">
        <v>12</v>
      </c>
      <c r="G2050" t="s">
        <v>13</v>
      </c>
      <c r="H2050" t="s">
        <v>12</v>
      </c>
      <c r="I2050">
        <v>36</v>
      </c>
      <c r="J2050">
        <f t="shared" ref="J2050:J2113" si="130">(C2050-$Q$13)/$Q$14</f>
        <v>9.0640552954540779E-2</v>
      </c>
      <c r="K2050">
        <f t="shared" si="127"/>
        <v>-0.41684216367753391</v>
      </c>
      <c r="L2050" t="str">
        <f t="shared" si="128"/>
        <v>NO</v>
      </c>
      <c r="M2050" t="str">
        <f t="shared" si="129"/>
        <v>NO</v>
      </c>
    </row>
    <row r="2051" spans="1:13" x14ac:dyDescent="0.25">
      <c r="A2051">
        <v>2050</v>
      </c>
      <c r="B2051" t="s">
        <v>15</v>
      </c>
      <c r="C2051">
        <v>3026789.5</v>
      </c>
      <c r="D2051" t="s">
        <v>10</v>
      </c>
      <c r="E2051" t="s">
        <v>11</v>
      </c>
      <c r="F2051" t="s">
        <v>12</v>
      </c>
      <c r="G2051" t="s">
        <v>13</v>
      </c>
      <c r="H2051" t="s">
        <v>13</v>
      </c>
      <c r="I2051">
        <v>58</v>
      </c>
      <c r="J2051">
        <f t="shared" si="130"/>
        <v>2.9213910521172073</v>
      </c>
      <c r="K2051">
        <f t="shared" ref="K2051:K2114" si="131">(I2051-$R$13)/$R$14</f>
        <v>1.1358150980194912</v>
      </c>
      <c r="L2051" t="str">
        <f t="shared" ref="L2051:L2114" si="132">IF(ABS(J2051)&gt; 1.96, "SI", "NO")</f>
        <v>SI</v>
      </c>
      <c r="M2051" t="str">
        <f t="shared" ref="M2051:M2114" si="133">IF(ABS(K2051)&gt; 1.96, "SI", "NO")</f>
        <v>NO</v>
      </c>
    </row>
    <row r="2052" spans="1:13" x14ac:dyDescent="0.25">
      <c r="A2052">
        <v>2051</v>
      </c>
      <c r="B2052" t="s">
        <v>15</v>
      </c>
      <c r="C2052">
        <v>791106.77</v>
      </c>
      <c r="D2052" t="s">
        <v>10</v>
      </c>
      <c r="E2052" t="s">
        <v>16</v>
      </c>
      <c r="F2052" t="s">
        <v>12</v>
      </c>
      <c r="G2052" t="s">
        <v>13</v>
      </c>
      <c r="H2052" t="s">
        <v>13</v>
      </c>
      <c r="I2052">
        <v>48</v>
      </c>
      <c r="J2052">
        <f t="shared" si="130"/>
        <v>0.1647004677659136</v>
      </c>
      <c r="K2052">
        <f t="shared" si="131"/>
        <v>0.43006179724811616</v>
      </c>
      <c r="L2052" t="str">
        <f t="shared" si="132"/>
        <v>NO</v>
      </c>
      <c r="M2052" t="str">
        <f t="shared" si="133"/>
        <v>NO</v>
      </c>
    </row>
    <row r="2053" spans="1:13" x14ac:dyDescent="0.25">
      <c r="A2053">
        <v>2052</v>
      </c>
      <c r="B2053" t="s">
        <v>15</v>
      </c>
      <c r="C2053">
        <v>112068.94</v>
      </c>
      <c r="D2053" t="s">
        <v>14</v>
      </c>
      <c r="E2053" t="s">
        <v>11</v>
      </c>
      <c r="F2053" t="s">
        <v>12</v>
      </c>
      <c r="G2053" t="s">
        <v>13</v>
      </c>
      <c r="H2053" t="s">
        <v>13</v>
      </c>
      <c r="I2053">
        <v>68</v>
      </c>
      <c r="J2053">
        <f t="shared" si="130"/>
        <v>-0.67258165964012251</v>
      </c>
      <c r="K2053">
        <f t="shared" si="131"/>
        <v>1.8415683987908662</v>
      </c>
      <c r="L2053" t="str">
        <f t="shared" si="132"/>
        <v>NO</v>
      </c>
      <c r="M2053" t="str">
        <f t="shared" si="133"/>
        <v>NO</v>
      </c>
    </row>
    <row r="2054" spans="1:13" x14ac:dyDescent="0.25">
      <c r="A2054">
        <v>2053</v>
      </c>
      <c r="B2054" t="s">
        <v>9</v>
      </c>
      <c r="C2054">
        <v>297046</v>
      </c>
      <c r="D2054" t="s">
        <v>17</v>
      </c>
      <c r="E2054" t="s">
        <v>16</v>
      </c>
      <c r="F2054" t="s">
        <v>12</v>
      </c>
      <c r="G2054" t="s">
        <v>13</v>
      </c>
      <c r="H2054" t="s">
        <v>12</v>
      </c>
      <c r="I2054">
        <v>31</v>
      </c>
      <c r="J2054">
        <f t="shared" si="130"/>
        <v>-0.44449718558642509</v>
      </c>
      <c r="K2054">
        <f t="shared" si="131"/>
        <v>-0.7697188140632214</v>
      </c>
      <c r="L2054" t="str">
        <f t="shared" si="132"/>
        <v>NO</v>
      </c>
      <c r="M2054" t="str">
        <f t="shared" si="133"/>
        <v>NO</v>
      </c>
    </row>
    <row r="2055" spans="1:13" x14ac:dyDescent="0.25">
      <c r="A2055">
        <v>2054</v>
      </c>
      <c r="B2055" t="s">
        <v>15</v>
      </c>
      <c r="C2055">
        <v>2024000</v>
      </c>
      <c r="D2055" t="s">
        <v>10</v>
      </c>
      <c r="E2055" t="s">
        <v>16</v>
      </c>
      <c r="F2055" t="s">
        <v>12</v>
      </c>
      <c r="G2055" t="s">
        <v>13</v>
      </c>
      <c r="H2055" t="s">
        <v>13</v>
      </c>
      <c r="I2055">
        <v>26</v>
      </c>
      <c r="J2055">
        <f t="shared" si="130"/>
        <v>1.6849095354682231</v>
      </c>
      <c r="K2055">
        <f t="shared" si="131"/>
        <v>-1.1225954644489089</v>
      </c>
      <c r="L2055" t="str">
        <f t="shared" si="132"/>
        <v>NO</v>
      </c>
      <c r="M2055" t="str">
        <f t="shared" si="133"/>
        <v>NO</v>
      </c>
    </row>
    <row r="2056" spans="1:13" x14ac:dyDescent="0.25">
      <c r="A2056">
        <v>2055</v>
      </c>
      <c r="B2056" t="s">
        <v>15</v>
      </c>
      <c r="C2056">
        <v>220000</v>
      </c>
      <c r="D2056" t="s">
        <v>10</v>
      </c>
      <c r="E2056" t="s">
        <v>16</v>
      </c>
      <c r="F2056" t="s">
        <v>12</v>
      </c>
      <c r="G2056" t="s">
        <v>13</v>
      </c>
      <c r="H2056" t="s">
        <v>13</v>
      </c>
      <c r="I2056">
        <v>24</v>
      </c>
      <c r="J2056">
        <f t="shared" si="130"/>
        <v>-0.53949813536874491</v>
      </c>
      <c r="K2056">
        <f t="shared" si="131"/>
        <v>-1.263746124603184</v>
      </c>
      <c r="L2056" t="str">
        <f t="shared" si="132"/>
        <v>NO</v>
      </c>
      <c r="M2056" t="str">
        <f t="shared" si="133"/>
        <v>NO</v>
      </c>
    </row>
    <row r="2057" spans="1:13" x14ac:dyDescent="0.25">
      <c r="A2057">
        <v>2056</v>
      </c>
      <c r="B2057" t="s">
        <v>9</v>
      </c>
      <c r="C2057">
        <v>297659</v>
      </c>
      <c r="D2057" t="s">
        <v>18</v>
      </c>
      <c r="E2057" t="s">
        <v>16</v>
      </c>
      <c r="F2057" t="s">
        <v>12</v>
      </c>
      <c r="G2057" t="s">
        <v>13</v>
      </c>
      <c r="H2057" t="s">
        <v>13</v>
      </c>
      <c r="I2057">
        <v>60</v>
      </c>
      <c r="J2057">
        <f t="shared" si="130"/>
        <v>-0.44374133087344114</v>
      </c>
      <c r="K2057">
        <f t="shared" si="131"/>
        <v>1.2769657581737661</v>
      </c>
      <c r="L2057" t="str">
        <f t="shared" si="132"/>
        <v>NO</v>
      </c>
      <c r="M2057" t="str">
        <f t="shared" si="133"/>
        <v>NO</v>
      </c>
    </row>
    <row r="2058" spans="1:13" x14ac:dyDescent="0.25">
      <c r="A2058">
        <v>2057</v>
      </c>
      <c r="B2058" t="s">
        <v>15</v>
      </c>
      <c r="C2058">
        <v>1286116</v>
      </c>
      <c r="D2058" t="s">
        <v>10</v>
      </c>
      <c r="E2058" t="s">
        <v>11</v>
      </c>
      <c r="F2058" t="s">
        <v>12</v>
      </c>
      <c r="G2058" t="s">
        <v>13</v>
      </c>
      <c r="H2058" t="s">
        <v>12</v>
      </c>
      <c r="I2058">
        <v>51</v>
      </c>
      <c r="J2058">
        <f t="shared" si="130"/>
        <v>0.77506761208248842</v>
      </c>
      <c r="K2058">
        <f t="shared" si="131"/>
        <v>0.64178778747952869</v>
      </c>
      <c r="L2058" t="str">
        <f t="shared" si="132"/>
        <v>NO</v>
      </c>
      <c r="M2058" t="str">
        <f t="shared" si="133"/>
        <v>NO</v>
      </c>
    </row>
    <row r="2059" spans="1:13" x14ac:dyDescent="0.25">
      <c r="A2059">
        <v>2058</v>
      </c>
      <c r="B2059" t="s">
        <v>9</v>
      </c>
      <c r="C2059">
        <v>180800</v>
      </c>
      <c r="D2059" t="s">
        <v>10</v>
      </c>
      <c r="E2059" t="s">
        <v>16</v>
      </c>
      <c r="F2059" t="s">
        <v>12</v>
      </c>
      <c r="G2059" t="s">
        <v>13</v>
      </c>
      <c r="H2059" t="s">
        <v>12</v>
      </c>
      <c r="I2059">
        <v>35</v>
      </c>
      <c r="J2059">
        <f t="shared" si="130"/>
        <v>-0.58783337965744176</v>
      </c>
      <c r="K2059">
        <f t="shared" si="131"/>
        <v>-0.48741749375467142</v>
      </c>
      <c r="L2059" t="str">
        <f t="shared" si="132"/>
        <v>NO</v>
      </c>
      <c r="M2059" t="str">
        <f t="shared" si="133"/>
        <v>NO</v>
      </c>
    </row>
    <row r="2060" spans="1:13" x14ac:dyDescent="0.25">
      <c r="A2060">
        <v>2059</v>
      </c>
      <c r="B2060" t="s">
        <v>9</v>
      </c>
      <c r="C2060">
        <v>334141</v>
      </c>
      <c r="D2060" t="s">
        <v>18</v>
      </c>
      <c r="E2060" t="s">
        <v>16</v>
      </c>
      <c r="F2060" t="s">
        <v>12</v>
      </c>
      <c r="G2060" t="s">
        <v>13</v>
      </c>
      <c r="H2060" t="s">
        <v>12</v>
      </c>
      <c r="I2060">
        <v>38</v>
      </c>
      <c r="J2060">
        <f t="shared" si="130"/>
        <v>-0.39875749459435339</v>
      </c>
      <c r="K2060">
        <f t="shared" si="131"/>
        <v>-0.27569150352325889</v>
      </c>
      <c r="L2060" t="str">
        <f t="shared" si="132"/>
        <v>NO</v>
      </c>
      <c r="M2060" t="str">
        <f t="shared" si="133"/>
        <v>NO</v>
      </c>
    </row>
    <row r="2061" spans="1:13" x14ac:dyDescent="0.25">
      <c r="A2061">
        <v>2060</v>
      </c>
      <c r="B2061" t="s">
        <v>15</v>
      </c>
      <c r="C2061">
        <v>356549.6</v>
      </c>
      <c r="D2061" t="s">
        <v>10</v>
      </c>
      <c r="E2061" t="s">
        <v>16</v>
      </c>
      <c r="F2061" t="s">
        <v>12</v>
      </c>
      <c r="G2061" t="s">
        <v>13</v>
      </c>
      <c r="H2061" t="s">
        <v>12</v>
      </c>
      <c r="I2061">
        <v>43</v>
      </c>
      <c r="J2061">
        <f t="shared" si="130"/>
        <v>-0.37112675084007557</v>
      </c>
      <c r="K2061">
        <f t="shared" si="131"/>
        <v>7.7185146862428639E-2</v>
      </c>
      <c r="L2061" t="str">
        <f t="shared" si="132"/>
        <v>NO</v>
      </c>
      <c r="M2061" t="str">
        <f t="shared" si="133"/>
        <v>NO</v>
      </c>
    </row>
    <row r="2062" spans="1:13" x14ac:dyDescent="0.25">
      <c r="A2062">
        <v>2061</v>
      </c>
      <c r="B2062" t="s">
        <v>9</v>
      </c>
      <c r="C2062">
        <v>526441.80000000005</v>
      </c>
      <c r="D2062" t="s">
        <v>10</v>
      </c>
      <c r="E2062" t="s">
        <v>16</v>
      </c>
      <c r="F2062" t="s">
        <v>12</v>
      </c>
      <c r="G2062" t="s">
        <v>13</v>
      </c>
      <c r="H2062" t="s">
        <v>13</v>
      </c>
      <c r="I2062">
        <v>43</v>
      </c>
      <c r="J2062">
        <f t="shared" si="130"/>
        <v>-0.16164254191803093</v>
      </c>
      <c r="K2062">
        <f t="shared" si="131"/>
        <v>7.7185146862428639E-2</v>
      </c>
      <c r="L2062" t="str">
        <f t="shared" si="132"/>
        <v>NO</v>
      </c>
      <c r="M2062" t="str">
        <f t="shared" si="133"/>
        <v>NO</v>
      </c>
    </row>
    <row r="2063" spans="1:13" x14ac:dyDescent="0.25">
      <c r="A2063">
        <v>2062</v>
      </c>
      <c r="B2063" t="s">
        <v>15</v>
      </c>
      <c r="C2063">
        <v>297046</v>
      </c>
      <c r="D2063" t="s">
        <v>17</v>
      </c>
      <c r="E2063" t="s">
        <v>16</v>
      </c>
      <c r="F2063" t="s">
        <v>12</v>
      </c>
      <c r="G2063" t="s">
        <v>13</v>
      </c>
      <c r="H2063" t="s">
        <v>13</v>
      </c>
      <c r="I2063">
        <v>30</v>
      </c>
      <c r="J2063">
        <f t="shared" si="130"/>
        <v>-0.44449718558642509</v>
      </c>
      <c r="K2063">
        <f t="shared" si="131"/>
        <v>-0.84029414414035897</v>
      </c>
      <c r="L2063" t="str">
        <f t="shared" si="132"/>
        <v>NO</v>
      </c>
      <c r="M2063" t="str">
        <f t="shared" si="133"/>
        <v>NO</v>
      </c>
    </row>
    <row r="2064" spans="1:13" x14ac:dyDescent="0.25">
      <c r="A2064">
        <v>2063</v>
      </c>
      <c r="B2064" t="s">
        <v>15</v>
      </c>
      <c r="C2064">
        <v>269640.95</v>
      </c>
      <c r="D2064" t="s">
        <v>10</v>
      </c>
      <c r="E2064" t="s">
        <v>16</v>
      </c>
      <c r="F2064" t="s">
        <v>12</v>
      </c>
      <c r="G2064" t="s">
        <v>13</v>
      </c>
      <c r="H2064" t="s">
        <v>13</v>
      </c>
      <c r="I2064">
        <v>26</v>
      </c>
      <c r="J2064">
        <f t="shared" si="130"/>
        <v>-0.4782887617724953</v>
      </c>
      <c r="K2064">
        <f t="shared" si="131"/>
        <v>-1.1225954644489089</v>
      </c>
      <c r="L2064" t="str">
        <f t="shared" si="132"/>
        <v>NO</v>
      </c>
      <c r="M2064" t="str">
        <f t="shared" si="133"/>
        <v>NO</v>
      </c>
    </row>
    <row r="2065" spans="1:13" x14ac:dyDescent="0.25">
      <c r="A2065">
        <v>2064</v>
      </c>
      <c r="B2065" t="s">
        <v>9</v>
      </c>
      <c r="C2065">
        <v>601793</v>
      </c>
      <c r="D2065" t="s">
        <v>10</v>
      </c>
      <c r="E2065" t="s">
        <v>11</v>
      </c>
      <c r="F2065" t="s">
        <v>12</v>
      </c>
      <c r="G2065" t="s">
        <v>13</v>
      </c>
      <c r="H2065" t="s">
        <v>13</v>
      </c>
      <c r="I2065">
        <v>58</v>
      </c>
      <c r="J2065">
        <f t="shared" si="130"/>
        <v>-6.8731351626029585E-2</v>
      </c>
      <c r="K2065">
        <f t="shared" si="131"/>
        <v>1.1358150980194912</v>
      </c>
      <c r="L2065" t="str">
        <f t="shared" si="132"/>
        <v>NO</v>
      </c>
      <c r="M2065" t="str">
        <f t="shared" si="133"/>
        <v>NO</v>
      </c>
    </row>
    <row r="2066" spans="1:13" x14ac:dyDescent="0.25">
      <c r="A2066">
        <v>2065</v>
      </c>
      <c r="B2066" t="s">
        <v>15</v>
      </c>
      <c r="C2066">
        <v>1000000</v>
      </c>
      <c r="D2066" t="s">
        <v>10</v>
      </c>
      <c r="E2066" t="s">
        <v>16</v>
      </c>
      <c r="F2066" t="s">
        <v>12</v>
      </c>
      <c r="G2066" t="s">
        <v>13</v>
      </c>
      <c r="H2066" t="s">
        <v>13</v>
      </c>
      <c r="I2066">
        <v>23</v>
      </c>
      <c r="J2066">
        <f t="shared" si="130"/>
        <v>0.42227458262063144</v>
      </c>
      <c r="K2066">
        <f t="shared" si="131"/>
        <v>-1.3343214546803215</v>
      </c>
      <c r="L2066" t="str">
        <f t="shared" si="132"/>
        <v>NO</v>
      </c>
      <c r="M2066" t="str">
        <f t="shared" si="133"/>
        <v>NO</v>
      </c>
    </row>
    <row r="2067" spans="1:13" x14ac:dyDescent="0.25">
      <c r="A2067">
        <v>2066</v>
      </c>
      <c r="B2067" t="s">
        <v>9</v>
      </c>
      <c r="C2067">
        <v>255672</v>
      </c>
      <c r="D2067" t="s">
        <v>10</v>
      </c>
      <c r="E2067" t="s">
        <v>16</v>
      </c>
      <c r="F2067" t="s">
        <v>12</v>
      </c>
      <c r="G2067" t="s">
        <v>13</v>
      </c>
      <c r="H2067" t="s">
        <v>13</v>
      </c>
      <c r="I2067">
        <v>50</v>
      </c>
      <c r="J2067">
        <f t="shared" si="130"/>
        <v>-0.49551306306603082</v>
      </c>
      <c r="K2067">
        <f t="shared" si="131"/>
        <v>0.57121245740239113</v>
      </c>
      <c r="L2067" t="str">
        <f t="shared" si="132"/>
        <v>NO</v>
      </c>
      <c r="M2067" t="str">
        <f t="shared" si="133"/>
        <v>NO</v>
      </c>
    </row>
    <row r="2068" spans="1:13" x14ac:dyDescent="0.25">
      <c r="A2068">
        <v>2067</v>
      </c>
      <c r="B2068" t="s">
        <v>9</v>
      </c>
      <c r="C2068">
        <v>69361.600000000006</v>
      </c>
      <c r="D2068" t="s">
        <v>10</v>
      </c>
      <c r="E2068" t="s">
        <v>16</v>
      </c>
      <c r="F2068" t="s">
        <v>12</v>
      </c>
      <c r="G2068" t="s">
        <v>13</v>
      </c>
      <c r="H2068" t="s">
        <v>13</v>
      </c>
      <c r="I2068">
        <v>60</v>
      </c>
      <c r="J2068">
        <f t="shared" si="130"/>
        <v>-0.72524160126819481</v>
      </c>
      <c r="K2068">
        <f t="shared" si="131"/>
        <v>1.2769657581737661</v>
      </c>
      <c r="L2068" t="str">
        <f t="shared" si="132"/>
        <v>NO</v>
      </c>
      <c r="M2068" t="str">
        <f t="shared" si="133"/>
        <v>NO</v>
      </c>
    </row>
    <row r="2069" spans="1:13" x14ac:dyDescent="0.25">
      <c r="A2069">
        <v>2068</v>
      </c>
      <c r="B2069" t="s">
        <v>9</v>
      </c>
      <c r="C2069">
        <v>326749</v>
      </c>
      <c r="D2069" t="s">
        <v>18</v>
      </c>
      <c r="E2069" t="s">
        <v>16</v>
      </c>
      <c r="F2069" t="s">
        <v>12</v>
      </c>
      <c r="G2069" t="s">
        <v>13</v>
      </c>
      <c r="H2069" t="s">
        <v>12</v>
      </c>
      <c r="I2069">
        <v>36</v>
      </c>
      <c r="J2069">
        <f t="shared" si="130"/>
        <v>-0.40787214066022193</v>
      </c>
      <c r="K2069">
        <f t="shared" si="131"/>
        <v>-0.41684216367753391</v>
      </c>
      <c r="L2069" t="str">
        <f t="shared" si="132"/>
        <v>NO</v>
      </c>
      <c r="M2069" t="str">
        <f t="shared" si="133"/>
        <v>NO</v>
      </c>
    </row>
    <row r="2070" spans="1:13" x14ac:dyDescent="0.25">
      <c r="A2070">
        <v>2069</v>
      </c>
      <c r="B2070" t="s">
        <v>15</v>
      </c>
      <c r="C2070">
        <v>319576</v>
      </c>
      <c r="D2070" t="s">
        <v>10</v>
      </c>
      <c r="E2070" t="s">
        <v>16</v>
      </c>
      <c r="F2070" t="s">
        <v>12</v>
      </c>
      <c r="G2070" t="s">
        <v>13</v>
      </c>
      <c r="H2070" t="s">
        <v>13</v>
      </c>
      <c r="I2070">
        <v>44</v>
      </c>
      <c r="J2070">
        <f t="shared" si="130"/>
        <v>-0.41671675053988577</v>
      </c>
      <c r="K2070">
        <f t="shared" si="131"/>
        <v>0.14776047693956615</v>
      </c>
      <c r="L2070" t="str">
        <f t="shared" si="132"/>
        <v>NO</v>
      </c>
      <c r="M2070" t="str">
        <f t="shared" si="133"/>
        <v>NO</v>
      </c>
    </row>
    <row r="2071" spans="1:13" x14ac:dyDescent="0.25">
      <c r="A2071">
        <v>2070</v>
      </c>
      <c r="B2071" t="s">
        <v>9</v>
      </c>
      <c r="C2071">
        <v>278030.99</v>
      </c>
      <c r="D2071" t="s">
        <v>19</v>
      </c>
      <c r="E2071" t="s">
        <v>16</v>
      </c>
      <c r="F2071" t="s">
        <v>12</v>
      </c>
      <c r="G2071" t="s">
        <v>13</v>
      </c>
      <c r="H2071" t="s">
        <v>13</v>
      </c>
      <c r="I2071">
        <v>43</v>
      </c>
      <c r="J2071">
        <f t="shared" si="130"/>
        <v>-0.46794349052270096</v>
      </c>
      <c r="K2071">
        <f t="shared" si="131"/>
        <v>7.7185146862428639E-2</v>
      </c>
      <c r="L2071" t="str">
        <f t="shared" si="132"/>
        <v>NO</v>
      </c>
      <c r="M2071" t="str">
        <f t="shared" si="133"/>
        <v>NO</v>
      </c>
    </row>
    <row r="2072" spans="1:13" x14ac:dyDescent="0.25">
      <c r="A2072">
        <v>2071</v>
      </c>
      <c r="B2072" t="s">
        <v>15</v>
      </c>
      <c r="C2072">
        <v>400000</v>
      </c>
      <c r="D2072" t="s">
        <v>10</v>
      </c>
      <c r="E2072" t="s">
        <v>16</v>
      </c>
      <c r="F2072" t="s">
        <v>12</v>
      </c>
      <c r="G2072" t="s">
        <v>13</v>
      </c>
      <c r="H2072" t="s">
        <v>13</v>
      </c>
      <c r="I2072">
        <v>40</v>
      </c>
      <c r="J2072">
        <f t="shared" si="130"/>
        <v>-0.31755058506350425</v>
      </c>
      <c r="K2072">
        <f t="shared" si="131"/>
        <v>-0.13454084336898386</v>
      </c>
      <c r="L2072" t="str">
        <f t="shared" si="132"/>
        <v>NO</v>
      </c>
      <c r="M2072" t="str">
        <f t="shared" si="133"/>
        <v>NO</v>
      </c>
    </row>
    <row r="2073" spans="1:13" x14ac:dyDescent="0.25">
      <c r="A2073">
        <v>2072</v>
      </c>
      <c r="B2073" t="s">
        <v>9</v>
      </c>
      <c r="C2073">
        <v>328192</v>
      </c>
      <c r="D2073" t="s">
        <v>18</v>
      </c>
      <c r="E2073" t="s">
        <v>16</v>
      </c>
      <c r="F2073" t="s">
        <v>12</v>
      </c>
      <c r="G2073" t="s">
        <v>13</v>
      </c>
      <c r="H2073" t="s">
        <v>12</v>
      </c>
      <c r="I2073">
        <v>43</v>
      </c>
      <c r="J2073">
        <f t="shared" si="130"/>
        <v>-0.4060928611319416</v>
      </c>
      <c r="K2073">
        <f t="shared" si="131"/>
        <v>7.7185146862428639E-2</v>
      </c>
      <c r="L2073" t="str">
        <f t="shared" si="132"/>
        <v>NO</v>
      </c>
      <c r="M2073" t="str">
        <f t="shared" si="133"/>
        <v>NO</v>
      </c>
    </row>
    <row r="2074" spans="1:13" x14ac:dyDescent="0.25">
      <c r="A2074">
        <v>2073</v>
      </c>
      <c r="B2074" t="s">
        <v>15</v>
      </c>
      <c r="C2074">
        <v>1314059</v>
      </c>
      <c r="D2074" t="s">
        <v>14</v>
      </c>
      <c r="E2074" t="s">
        <v>11</v>
      </c>
      <c r="F2074" t="s">
        <v>12</v>
      </c>
      <c r="G2074" t="s">
        <v>13</v>
      </c>
      <c r="H2074" t="s">
        <v>13</v>
      </c>
      <c r="I2074">
        <v>67</v>
      </c>
      <c r="J2074">
        <f t="shared" si="130"/>
        <v>0.80952250318348473</v>
      </c>
      <c r="K2074">
        <f t="shared" si="131"/>
        <v>1.7709930687137287</v>
      </c>
      <c r="L2074" t="str">
        <f t="shared" si="132"/>
        <v>NO</v>
      </c>
      <c r="M2074" t="str">
        <f t="shared" si="133"/>
        <v>NO</v>
      </c>
    </row>
    <row r="2075" spans="1:13" x14ac:dyDescent="0.25">
      <c r="A2075">
        <v>2074</v>
      </c>
      <c r="B2075" t="s">
        <v>15</v>
      </c>
      <c r="C2075">
        <v>300018</v>
      </c>
      <c r="D2075" t="s">
        <v>17</v>
      </c>
      <c r="E2075" t="s">
        <v>16</v>
      </c>
      <c r="F2075" t="s">
        <v>12</v>
      </c>
      <c r="G2075" t="s">
        <v>13</v>
      </c>
      <c r="H2075" t="s">
        <v>13</v>
      </c>
      <c r="I2075">
        <v>59</v>
      </c>
      <c r="J2075">
        <f t="shared" si="130"/>
        <v>-0.44083258492249633</v>
      </c>
      <c r="K2075">
        <f t="shared" si="131"/>
        <v>1.2063904280966287</v>
      </c>
      <c r="L2075" t="str">
        <f t="shared" si="132"/>
        <v>NO</v>
      </c>
      <c r="M2075" t="str">
        <f t="shared" si="133"/>
        <v>NO</v>
      </c>
    </row>
    <row r="2076" spans="1:13" x14ac:dyDescent="0.25">
      <c r="A2076">
        <v>2075</v>
      </c>
      <c r="B2076" t="s">
        <v>15</v>
      </c>
      <c r="C2076">
        <v>400000</v>
      </c>
      <c r="D2076" t="s">
        <v>10</v>
      </c>
      <c r="E2076" t="s">
        <v>16</v>
      </c>
      <c r="F2076" t="s">
        <v>12</v>
      </c>
      <c r="G2076" t="s">
        <v>13</v>
      </c>
      <c r="H2076" t="s">
        <v>13</v>
      </c>
      <c r="I2076">
        <v>35</v>
      </c>
      <c r="J2076">
        <f t="shared" si="130"/>
        <v>-0.31755058506350425</v>
      </c>
      <c r="K2076">
        <f t="shared" si="131"/>
        <v>-0.48741749375467142</v>
      </c>
      <c r="L2076" t="str">
        <f t="shared" si="132"/>
        <v>NO</v>
      </c>
      <c r="M2076" t="str">
        <f t="shared" si="133"/>
        <v>NO</v>
      </c>
    </row>
    <row r="2077" spans="1:13" x14ac:dyDescent="0.25">
      <c r="A2077">
        <v>2076</v>
      </c>
      <c r="B2077" t="s">
        <v>9</v>
      </c>
      <c r="C2077">
        <v>550000</v>
      </c>
      <c r="D2077" t="s">
        <v>10</v>
      </c>
      <c r="E2077" t="s">
        <v>16</v>
      </c>
      <c r="F2077" t="s">
        <v>12</v>
      </c>
      <c r="G2077" t="s">
        <v>13</v>
      </c>
      <c r="H2077" t="s">
        <v>13</v>
      </c>
      <c r="I2077">
        <v>25</v>
      </c>
      <c r="J2077">
        <f t="shared" si="130"/>
        <v>-0.13259429314247032</v>
      </c>
      <c r="K2077">
        <f t="shared" si="131"/>
        <v>-1.1931707945260464</v>
      </c>
      <c r="L2077" t="str">
        <f t="shared" si="132"/>
        <v>NO</v>
      </c>
      <c r="M2077" t="str">
        <f t="shared" si="133"/>
        <v>NO</v>
      </c>
    </row>
    <row r="2078" spans="1:13" x14ac:dyDescent="0.25">
      <c r="A2078">
        <v>2077</v>
      </c>
      <c r="B2078" t="s">
        <v>15</v>
      </c>
      <c r="C2078">
        <v>686170</v>
      </c>
      <c r="D2078" t="s">
        <v>18</v>
      </c>
      <c r="E2078" t="s">
        <v>16</v>
      </c>
      <c r="F2078" t="s">
        <v>12</v>
      </c>
      <c r="G2078" t="s">
        <v>13</v>
      </c>
      <c r="H2078" t="s">
        <v>12</v>
      </c>
      <c r="I2078">
        <v>43</v>
      </c>
      <c r="J2078">
        <f t="shared" si="130"/>
        <v>3.5309028663444271E-2</v>
      </c>
      <c r="K2078">
        <f t="shared" si="131"/>
        <v>7.7185146862428639E-2</v>
      </c>
      <c r="L2078" t="str">
        <f t="shared" si="132"/>
        <v>NO</v>
      </c>
      <c r="M2078" t="str">
        <f t="shared" si="133"/>
        <v>NO</v>
      </c>
    </row>
    <row r="2079" spans="1:13" x14ac:dyDescent="0.25">
      <c r="A2079">
        <v>2078</v>
      </c>
      <c r="B2079" t="s">
        <v>15</v>
      </c>
      <c r="C2079">
        <v>161550</v>
      </c>
      <c r="D2079" t="s">
        <v>10</v>
      </c>
      <c r="E2079" t="s">
        <v>16</v>
      </c>
      <c r="F2079" t="s">
        <v>12</v>
      </c>
      <c r="G2079" t="s">
        <v>13</v>
      </c>
      <c r="H2079" t="s">
        <v>13</v>
      </c>
      <c r="I2079">
        <v>39</v>
      </c>
      <c r="J2079">
        <f t="shared" si="130"/>
        <v>-0.61156943712064116</v>
      </c>
      <c r="K2079">
        <f t="shared" si="131"/>
        <v>-0.20511617344612137</v>
      </c>
      <c r="L2079" t="str">
        <f t="shared" si="132"/>
        <v>NO</v>
      </c>
      <c r="M2079" t="str">
        <f t="shared" si="133"/>
        <v>NO</v>
      </c>
    </row>
    <row r="2080" spans="1:13" x14ac:dyDescent="0.25">
      <c r="A2080">
        <v>2079</v>
      </c>
      <c r="B2080" t="s">
        <v>9</v>
      </c>
      <c r="C2080">
        <v>1038456</v>
      </c>
      <c r="D2080" t="s">
        <v>10</v>
      </c>
      <c r="E2080" t="s">
        <v>16</v>
      </c>
      <c r="F2080" t="s">
        <v>12</v>
      </c>
      <c r="G2080" t="s">
        <v>13</v>
      </c>
      <c r="H2080" t="s">
        <v>13</v>
      </c>
      <c r="I2080">
        <v>36</v>
      </c>
      <c r="J2080">
        <f t="shared" si="130"/>
        <v>0.46969244370139995</v>
      </c>
      <c r="K2080">
        <f t="shared" si="131"/>
        <v>-0.41684216367753391</v>
      </c>
      <c r="L2080" t="str">
        <f t="shared" si="132"/>
        <v>NO</v>
      </c>
      <c r="M2080" t="str">
        <f t="shared" si="133"/>
        <v>NO</v>
      </c>
    </row>
    <row r="2081" spans="1:13" x14ac:dyDescent="0.25">
      <c r="A2081">
        <v>2080</v>
      </c>
      <c r="B2081" t="s">
        <v>9</v>
      </c>
      <c r="C2081">
        <v>685653.34</v>
      </c>
      <c r="D2081" t="s">
        <v>10</v>
      </c>
      <c r="E2081" t="s">
        <v>16</v>
      </c>
      <c r="F2081" t="s">
        <v>12</v>
      </c>
      <c r="G2081" t="s">
        <v>13</v>
      </c>
      <c r="H2081" t="s">
        <v>13</v>
      </c>
      <c r="I2081">
        <v>44</v>
      </c>
      <c r="J2081">
        <f t="shared" si="130"/>
        <v>3.4671965211551421E-2</v>
      </c>
      <c r="K2081">
        <f t="shared" si="131"/>
        <v>0.14776047693956615</v>
      </c>
      <c r="L2081" t="str">
        <f t="shared" si="132"/>
        <v>NO</v>
      </c>
      <c r="M2081" t="str">
        <f t="shared" si="133"/>
        <v>NO</v>
      </c>
    </row>
    <row r="2082" spans="1:13" x14ac:dyDescent="0.25">
      <c r="A2082">
        <v>2081</v>
      </c>
      <c r="B2082" t="s">
        <v>9</v>
      </c>
      <c r="C2082">
        <v>594092</v>
      </c>
      <c r="D2082" t="s">
        <v>18</v>
      </c>
      <c r="E2082" t="s">
        <v>16</v>
      </c>
      <c r="F2082" t="s">
        <v>12</v>
      </c>
      <c r="G2082" t="s">
        <v>12</v>
      </c>
      <c r="H2082" t="s">
        <v>13</v>
      </c>
      <c r="I2082">
        <v>55</v>
      </c>
      <c r="J2082">
        <f t="shared" si="130"/>
        <v>-7.8227007653255465E-2</v>
      </c>
      <c r="K2082">
        <f t="shared" si="131"/>
        <v>0.92408910778807873</v>
      </c>
      <c r="L2082" t="str">
        <f t="shared" si="132"/>
        <v>NO</v>
      </c>
      <c r="M2082" t="str">
        <f t="shared" si="133"/>
        <v>NO</v>
      </c>
    </row>
    <row r="2083" spans="1:13" x14ac:dyDescent="0.25">
      <c r="A2083">
        <v>2082</v>
      </c>
      <c r="B2083" t="s">
        <v>9</v>
      </c>
      <c r="C2083">
        <v>457059</v>
      </c>
      <c r="D2083" t="s">
        <v>10</v>
      </c>
      <c r="E2083" t="s">
        <v>11</v>
      </c>
      <c r="F2083" t="s">
        <v>12</v>
      </c>
      <c r="G2083" t="s">
        <v>13</v>
      </c>
      <c r="H2083" t="s">
        <v>12</v>
      </c>
      <c r="I2083">
        <v>44</v>
      </c>
      <c r="J2083">
        <f t="shared" si="130"/>
        <v>-0.24719444465868909</v>
      </c>
      <c r="K2083">
        <f t="shared" si="131"/>
        <v>0.14776047693956615</v>
      </c>
      <c r="L2083" t="str">
        <f t="shared" si="132"/>
        <v>NO</v>
      </c>
      <c r="M2083" t="str">
        <f t="shared" si="133"/>
        <v>NO</v>
      </c>
    </row>
    <row r="2084" spans="1:13" x14ac:dyDescent="0.25">
      <c r="A2084">
        <v>2083</v>
      </c>
      <c r="B2084" t="s">
        <v>9</v>
      </c>
      <c r="C2084">
        <v>250000</v>
      </c>
      <c r="D2084" t="s">
        <v>10</v>
      </c>
      <c r="E2084" t="s">
        <v>16</v>
      </c>
      <c r="F2084" t="s">
        <v>12</v>
      </c>
      <c r="G2084" t="s">
        <v>12</v>
      </c>
      <c r="H2084" t="s">
        <v>12</v>
      </c>
      <c r="I2084">
        <v>47</v>
      </c>
      <c r="J2084">
        <f t="shared" si="130"/>
        <v>-0.50250687698453811</v>
      </c>
      <c r="K2084">
        <f t="shared" si="131"/>
        <v>0.35948646717097865</v>
      </c>
      <c r="L2084" t="str">
        <f t="shared" si="132"/>
        <v>NO</v>
      </c>
      <c r="M2084" t="str">
        <f t="shared" si="133"/>
        <v>NO</v>
      </c>
    </row>
    <row r="2085" spans="1:13" x14ac:dyDescent="0.25">
      <c r="A2085">
        <v>2084</v>
      </c>
      <c r="B2085" t="s">
        <v>15</v>
      </c>
      <c r="C2085">
        <v>356600</v>
      </c>
      <c r="D2085" t="s">
        <v>10</v>
      </c>
      <c r="E2085" t="s">
        <v>16</v>
      </c>
      <c r="F2085" t="s">
        <v>12</v>
      </c>
      <c r="G2085" t="s">
        <v>13</v>
      </c>
      <c r="H2085" t="s">
        <v>13</v>
      </c>
      <c r="I2085">
        <v>49</v>
      </c>
      <c r="J2085">
        <f t="shared" si="130"/>
        <v>-0.37106460552599008</v>
      </c>
      <c r="K2085">
        <f t="shared" si="131"/>
        <v>0.50063712732525367</v>
      </c>
      <c r="L2085" t="str">
        <f t="shared" si="132"/>
        <v>NO</v>
      </c>
      <c r="M2085" t="str">
        <f t="shared" si="133"/>
        <v>NO</v>
      </c>
    </row>
    <row r="2086" spans="1:13" x14ac:dyDescent="0.25">
      <c r="A2086">
        <v>2085</v>
      </c>
      <c r="B2086" t="s">
        <v>9</v>
      </c>
      <c r="C2086">
        <v>3983343</v>
      </c>
      <c r="D2086" t="s">
        <v>14</v>
      </c>
      <c r="E2086" t="s">
        <v>11</v>
      </c>
      <c r="F2086" t="s">
        <v>12</v>
      </c>
      <c r="G2086" t="s">
        <v>13</v>
      </c>
      <c r="H2086" t="s">
        <v>13</v>
      </c>
      <c r="I2086">
        <v>69</v>
      </c>
      <c r="J2086">
        <f t="shared" si="130"/>
        <v>4.1008616413444523</v>
      </c>
      <c r="K2086">
        <f t="shared" si="131"/>
        <v>1.9121437288680037</v>
      </c>
      <c r="L2086" t="str">
        <f t="shared" si="132"/>
        <v>SI</v>
      </c>
      <c r="M2086" t="str">
        <f t="shared" si="133"/>
        <v>NO</v>
      </c>
    </row>
    <row r="2087" spans="1:13" x14ac:dyDescent="0.25">
      <c r="A2087">
        <v>2086</v>
      </c>
      <c r="B2087" t="s">
        <v>9</v>
      </c>
      <c r="C2087">
        <v>300000</v>
      </c>
      <c r="D2087" t="s">
        <v>10</v>
      </c>
      <c r="E2087" t="s">
        <v>16</v>
      </c>
      <c r="F2087" t="s">
        <v>12</v>
      </c>
      <c r="G2087" t="s">
        <v>13</v>
      </c>
      <c r="H2087" t="s">
        <v>13</v>
      </c>
      <c r="I2087">
        <v>20</v>
      </c>
      <c r="J2087">
        <f t="shared" si="130"/>
        <v>-0.44085477967752684</v>
      </c>
      <c r="K2087">
        <f t="shared" si="131"/>
        <v>-1.5460474449117341</v>
      </c>
      <c r="L2087" t="str">
        <f t="shared" si="132"/>
        <v>NO</v>
      </c>
      <c r="M2087" t="str">
        <f t="shared" si="133"/>
        <v>NO</v>
      </c>
    </row>
    <row r="2088" spans="1:13" x14ac:dyDescent="0.25">
      <c r="A2088">
        <v>2087</v>
      </c>
      <c r="B2088" t="s">
        <v>9</v>
      </c>
      <c r="C2088">
        <v>110000</v>
      </c>
      <c r="D2088" t="s">
        <v>10</v>
      </c>
      <c r="E2088" t="s">
        <v>16</v>
      </c>
      <c r="F2088" t="s">
        <v>12</v>
      </c>
      <c r="G2088" t="s">
        <v>13</v>
      </c>
      <c r="H2088" t="s">
        <v>12</v>
      </c>
      <c r="I2088">
        <v>57</v>
      </c>
      <c r="J2088">
        <f t="shared" si="130"/>
        <v>-0.67513274944416979</v>
      </c>
      <c r="K2088">
        <f t="shared" si="131"/>
        <v>1.0652397679423538</v>
      </c>
      <c r="L2088" t="str">
        <f t="shared" si="132"/>
        <v>NO</v>
      </c>
      <c r="M2088" t="str">
        <f t="shared" si="133"/>
        <v>NO</v>
      </c>
    </row>
    <row r="2089" spans="1:13" x14ac:dyDescent="0.25">
      <c r="A2089">
        <v>2088</v>
      </c>
      <c r="B2089" t="s">
        <v>15</v>
      </c>
      <c r="C2089">
        <v>799650</v>
      </c>
      <c r="D2089" t="s">
        <v>10</v>
      </c>
      <c r="E2089" t="s">
        <v>16</v>
      </c>
      <c r="F2089" t="s">
        <v>12</v>
      </c>
      <c r="G2089" t="s">
        <v>13</v>
      </c>
      <c r="H2089" t="s">
        <v>13</v>
      </c>
      <c r="I2089">
        <v>25</v>
      </c>
      <c r="J2089">
        <f t="shared" si="130"/>
        <v>0.17523462871143713</v>
      </c>
      <c r="K2089">
        <f t="shared" si="131"/>
        <v>-1.1931707945260464</v>
      </c>
      <c r="L2089" t="str">
        <f t="shared" si="132"/>
        <v>NO</v>
      </c>
      <c r="M2089" t="str">
        <f t="shared" si="133"/>
        <v>NO</v>
      </c>
    </row>
    <row r="2090" spans="1:13" x14ac:dyDescent="0.25">
      <c r="A2090">
        <v>2089</v>
      </c>
      <c r="B2090" t="s">
        <v>15</v>
      </c>
      <c r="C2090">
        <v>488750</v>
      </c>
      <c r="D2090" t="s">
        <v>10</v>
      </c>
      <c r="E2090" t="s">
        <v>16</v>
      </c>
      <c r="F2090" t="s">
        <v>12</v>
      </c>
      <c r="G2090" t="s">
        <v>13</v>
      </c>
      <c r="H2090" t="s">
        <v>13</v>
      </c>
      <c r="I2090">
        <v>24</v>
      </c>
      <c r="J2090">
        <f t="shared" si="130"/>
        <v>-0.20811811234355918</v>
      </c>
      <c r="K2090">
        <f t="shared" si="131"/>
        <v>-1.263746124603184</v>
      </c>
      <c r="L2090" t="str">
        <f t="shared" si="132"/>
        <v>NO</v>
      </c>
      <c r="M2090" t="str">
        <f t="shared" si="133"/>
        <v>NO</v>
      </c>
    </row>
    <row r="2091" spans="1:13" x14ac:dyDescent="0.25">
      <c r="A2091">
        <v>2090</v>
      </c>
      <c r="B2091" t="s">
        <v>9</v>
      </c>
      <c r="C2091">
        <v>2038867</v>
      </c>
      <c r="D2091" t="s">
        <v>10</v>
      </c>
      <c r="E2091" t="s">
        <v>16</v>
      </c>
      <c r="F2091" t="s">
        <v>12</v>
      </c>
      <c r="G2091" t="s">
        <v>13</v>
      </c>
      <c r="H2091" t="s">
        <v>13</v>
      </c>
      <c r="I2091">
        <v>34</v>
      </c>
      <c r="J2091">
        <f t="shared" si="130"/>
        <v>1.7032411700814898</v>
      </c>
      <c r="K2091">
        <f t="shared" si="131"/>
        <v>-0.55799282383180893</v>
      </c>
      <c r="L2091" t="str">
        <f t="shared" si="132"/>
        <v>NO</v>
      </c>
      <c r="M2091" t="str">
        <f t="shared" si="133"/>
        <v>NO</v>
      </c>
    </row>
    <row r="2092" spans="1:13" x14ac:dyDescent="0.25">
      <c r="A2092">
        <v>2091</v>
      </c>
      <c r="B2092" t="s">
        <v>15</v>
      </c>
      <c r="C2092">
        <v>793930.98</v>
      </c>
      <c r="D2092" t="s">
        <v>10</v>
      </c>
      <c r="E2092" t="s">
        <v>11</v>
      </c>
      <c r="F2092" t="s">
        <v>12</v>
      </c>
      <c r="G2092" t="s">
        <v>13</v>
      </c>
      <c r="H2092" t="s">
        <v>13</v>
      </c>
      <c r="I2092">
        <v>35</v>
      </c>
      <c r="J2092">
        <f t="shared" si="130"/>
        <v>0.16818283716062224</v>
      </c>
      <c r="K2092">
        <f t="shared" si="131"/>
        <v>-0.48741749375467142</v>
      </c>
      <c r="L2092" t="str">
        <f t="shared" si="132"/>
        <v>NO</v>
      </c>
      <c r="M2092" t="str">
        <f t="shared" si="133"/>
        <v>NO</v>
      </c>
    </row>
    <row r="2093" spans="1:13" x14ac:dyDescent="0.25">
      <c r="A2093">
        <v>2092</v>
      </c>
      <c r="B2093" t="s">
        <v>9</v>
      </c>
      <c r="C2093">
        <v>452337.26</v>
      </c>
      <c r="D2093" t="s">
        <v>10</v>
      </c>
      <c r="E2093" t="s">
        <v>16</v>
      </c>
      <c r="F2093" t="s">
        <v>12</v>
      </c>
      <c r="G2093" t="s">
        <v>13</v>
      </c>
      <c r="H2093" t="s">
        <v>13</v>
      </c>
      <c r="I2093">
        <v>40</v>
      </c>
      <c r="J2093">
        <f t="shared" si="130"/>
        <v>-0.25301654813745722</v>
      </c>
      <c r="K2093">
        <f t="shared" si="131"/>
        <v>-0.13454084336898386</v>
      </c>
      <c r="L2093" t="str">
        <f t="shared" si="132"/>
        <v>NO</v>
      </c>
      <c r="M2093" t="str">
        <f t="shared" si="133"/>
        <v>NO</v>
      </c>
    </row>
    <row r="2094" spans="1:13" x14ac:dyDescent="0.25">
      <c r="A2094">
        <v>2093</v>
      </c>
      <c r="B2094" t="s">
        <v>9</v>
      </c>
      <c r="C2094">
        <v>401258.65</v>
      </c>
      <c r="D2094" t="s">
        <v>10</v>
      </c>
      <c r="E2094" t="s">
        <v>16</v>
      </c>
      <c r="F2094" t="s">
        <v>12</v>
      </c>
      <c r="G2094" t="s">
        <v>13</v>
      </c>
      <c r="H2094" t="s">
        <v>13</v>
      </c>
      <c r="I2094">
        <v>59</v>
      </c>
      <c r="J2094">
        <f t="shared" si="130"/>
        <v>-0.31599861681799479</v>
      </c>
      <c r="K2094">
        <f t="shared" si="131"/>
        <v>1.2063904280966287</v>
      </c>
      <c r="L2094" t="str">
        <f t="shared" si="132"/>
        <v>NO</v>
      </c>
      <c r="M2094" t="str">
        <f t="shared" si="133"/>
        <v>NO</v>
      </c>
    </row>
    <row r="2095" spans="1:13" x14ac:dyDescent="0.25">
      <c r="A2095">
        <v>2094</v>
      </c>
      <c r="B2095" t="s">
        <v>15</v>
      </c>
      <c r="C2095">
        <v>476344.45</v>
      </c>
      <c r="D2095" t="s">
        <v>10</v>
      </c>
      <c r="E2095" t="s">
        <v>16</v>
      </c>
      <c r="F2095" t="s">
        <v>12</v>
      </c>
      <c r="G2095" t="s">
        <v>13</v>
      </c>
      <c r="H2095" t="s">
        <v>13</v>
      </c>
      <c r="I2095">
        <v>24</v>
      </c>
      <c r="J2095">
        <f t="shared" si="130"/>
        <v>-0.22341467585849903</v>
      </c>
      <c r="K2095">
        <f t="shared" si="131"/>
        <v>-1.263746124603184</v>
      </c>
      <c r="L2095" t="str">
        <f t="shared" si="132"/>
        <v>NO</v>
      </c>
      <c r="M2095" t="str">
        <f t="shared" si="133"/>
        <v>NO</v>
      </c>
    </row>
    <row r="2096" spans="1:13" x14ac:dyDescent="0.25">
      <c r="A2096">
        <v>2095</v>
      </c>
      <c r="B2096" t="s">
        <v>9</v>
      </c>
      <c r="C2096">
        <v>1934551</v>
      </c>
      <c r="D2096" t="s">
        <v>10</v>
      </c>
      <c r="E2096" t="s">
        <v>16</v>
      </c>
      <c r="F2096" t="s">
        <v>12</v>
      </c>
      <c r="G2096" t="s">
        <v>13</v>
      </c>
      <c r="H2096" t="s">
        <v>12</v>
      </c>
      <c r="I2096">
        <v>58</v>
      </c>
      <c r="J2096">
        <f t="shared" si="130"/>
        <v>1.574615166427926</v>
      </c>
      <c r="K2096">
        <f t="shared" si="131"/>
        <v>1.1358150980194912</v>
      </c>
      <c r="L2096" t="str">
        <f t="shared" si="132"/>
        <v>NO</v>
      </c>
      <c r="M2096" t="str">
        <f t="shared" si="133"/>
        <v>NO</v>
      </c>
    </row>
    <row r="2097" spans="1:13" x14ac:dyDescent="0.25">
      <c r="A2097">
        <v>2096</v>
      </c>
      <c r="B2097" t="s">
        <v>9</v>
      </c>
      <c r="C2097">
        <v>1995482.54</v>
      </c>
      <c r="D2097" t="s">
        <v>10</v>
      </c>
      <c r="E2097" t="s">
        <v>11</v>
      </c>
      <c r="F2097" t="s">
        <v>12</v>
      </c>
      <c r="G2097" t="s">
        <v>13</v>
      </c>
      <c r="H2097" t="s">
        <v>13</v>
      </c>
      <c r="I2097">
        <v>34</v>
      </c>
      <c r="J2097">
        <f t="shared" si="130"/>
        <v>1.649746311090847</v>
      </c>
      <c r="K2097">
        <f t="shared" si="131"/>
        <v>-0.55799282383180893</v>
      </c>
      <c r="L2097" t="str">
        <f t="shared" si="132"/>
        <v>NO</v>
      </c>
      <c r="M2097" t="str">
        <f t="shared" si="133"/>
        <v>NO</v>
      </c>
    </row>
    <row r="2098" spans="1:13" x14ac:dyDescent="0.25">
      <c r="A2098">
        <v>2097</v>
      </c>
      <c r="B2098" t="s">
        <v>9</v>
      </c>
      <c r="C2098">
        <v>297949</v>
      </c>
      <c r="D2098" t="s">
        <v>17</v>
      </c>
      <c r="E2098" t="s">
        <v>16</v>
      </c>
      <c r="F2098" t="s">
        <v>12</v>
      </c>
      <c r="G2098" t="s">
        <v>13</v>
      </c>
      <c r="H2098" t="s">
        <v>13</v>
      </c>
      <c r="I2098">
        <v>37</v>
      </c>
      <c r="J2098">
        <f t="shared" si="130"/>
        <v>-0.44338374870906044</v>
      </c>
      <c r="K2098">
        <f t="shared" si="131"/>
        <v>-0.3462668336003964</v>
      </c>
      <c r="L2098" t="str">
        <f t="shared" si="132"/>
        <v>NO</v>
      </c>
      <c r="M2098" t="str">
        <f t="shared" si="133"/>
        <v>NO</v>
      </c>
    </row>
    <row r="2099" spans="1:13" x14ac:dyDescent="0.25">
      <c r="A2099">
        <v>2098</v>
      </c>
      <c r="B2099" t="s">
        <v>9</v>
      </c>
      <c r="C2099">
        <v>722064</v>
      </c>
      <c r="D2099" t="s">
        <v>10</v>
      </c>
      <c r="E2099" t="s">
        <v>16</v>
      </c>
      <c r="F2099" t="s">
        <v>12</v>
      </c>
      <c r="G2099" t="s">
        <v>13</v>
      </c>
      <c r="H2099" t="s">
        <v>13</v>
      </c>
      <c r="I2099">
        <v>33</v>
      </c>
      <c r="J2099">
        <f t="shared" si="130"/>
        <v>7.9567836278201548E-2</v>
      </c>
      <c r="K2099">
        <f t="shared" si="131"/>
        <v>-0.62856815390894638</v>
      </c>
      <c r="L2099" t="str">
        <f t="shared" si="132"/>
        <v>NO</v>
      </c>
      <c r="M2099" t="str">
        <f t="shared" si="133"/>
        <v>NO</v>
      </c>
    </row>
    <row r="2100" spans="1:13" x14ac:dyDescent="0.25">
      <c r="A2100">
        <v>2099</v>
      </c>
      <c r="B2100" t="s">
        <v>9</v>
      </c>
      <c r="C2100">
        <v>753913.5</v>
      </c>
      <c r="D2100" t="s">
        <v>10</v>
      </c>
      <c r="E2100" t="s">
        <v>11</v>
      </c>
      <c r="F2100" t="s">
        <v>12</v>
      </c>
      <c r="G2100" t="s">
        <v>13</v>
      </c>
      <c r="H2100" t="s">
        <v>13</v>
      </c>
      <c r="I2100">
        <v>56</v>
      </c>
      <c r="J2100">
        <f t="shared" si="130"/>
        <v>0.11883960574179468</v>
      </c>
      <c r="K2100">
        <f t="shared" si="131"/>
        <v>0.99466443786521619</v>
      </c>
      <c r="L2100" t="str">
        <f t="shared" si="132"/>
        <v>NO</v>
      </c>
      <c r="M2100" t="str">
        <f t="shared" si="133"/>
        <v>NO</v>
      </c>
    </row>
    <row r="2101" spans="1:13" x14ac:dyDescent="0.25">
      <c r="A2101">
        <v>2100</v>
      </c>
      <c r="B2101" t="s">
        <v>9</v>
      </c>
      <c r="C2101">
        <v>607142.85</v>
      </c>
      <c r="D2101" t="s">
        <v>10</v>
      </c>
      <c r="E2101" t="s">
        <v>16</v>
      </c>
      <c r="F2101" t="s">
        <v>12</v>
      </c>
      <c r="G2101" t="s">
        <v>13</v>
      </c>
      <c r="H2101" t="s">
        <v>13</v>
      </c>
      <c r="I2101">
        <v>31</v>
      </c>
      <c r="J2101">
        <f t="shared" si="130"/>
        <v>-6.2134762170471328E-2</v>
      </c>
      <c r="K2101">
        <f t="shared" si="131"/>
        <v>-0.7697188140632214</v>
      </c>
      <c r="L2101" t="str">
        <f t="shared" si="132"/>
        <v>NO</v>
      </c>
      <c r="M2101" t="str">
        <f t="shared" si="133"/>
        <v>NO</v>
      </c>
    </row>
    <row r="2102" spans="1:13" x14ac:dyDescent="0.25">
      <c r="A2102">
        <v>2101</v>
      </c>
      <c r="B2102" t="s">
        <v>9</v>
      </c>
      <c r="C2102">
        <v>260000</v>
      </c>
      <c r="D2102" t="s">
        <v>10</v>
      </c>
      <c r="E2102" t="s">
        <v>16</v>
      </c>
      <c r="F2102" t="s">
        <v>12</v>
      </c>
      <c r="G2102" t="s">
        <v>13</v>
      </c>
      <c r="H2102" t="s">
        <v>12</v>
      </c>
      <c r="I2102">
        <v>37</v>
      </c>
      <c r="J2102">
        <f t="shared" si="130"/>
        <v>-0.49017645752313588</v>
      </c>
      <c r="K2102">
        <f t="shared" si="131"/>
        <v>-0.3462668336003964</v>
      </c>
      <c r="L2102" t="str">
        <f t="shared" si="132"/>
        <v>NO</v>
      </c>
      <c r="M2102" t="str">
        <f t="shared" si="133"/>
        <v>NO</v>
      </c>
    </row>
    <row r="2103" spans="1:13" x14ac:dyDescent="0.25">
      <c r="A2103">
        <v>2102</v>
      </c>
      <c r="B2103" t="s">
        <v>9</v>
      </c>
      <c r="C2103">
        <v>742000</v>
      </c>
      <c r="D2103" t="s">
        <v>10</v>
      </c>
      <c r="E2103" t="s">
        <v>16</v>
      </c>
      <c r="F2103" t="s">
        <v>12</v>
      </c>
      <c r="G2103" t="s">
        <v>13</v>
      </c>
      <c r="H2103" t="s">
        <v>13</v>
      </c>
      <c r="I2103">
        <v>57</v>
      </c>
      <c r="J2103">
        <f t="shared" si="130"/>
        <v>0.1041497605164531</v>
      </c>
      <c r="K2103">
        <f t="shared" si="131"/>
        <v>1.0652397679423538</v>
      </c>
      <c r="L2103" t="str">
        <f t="shared" si="132"/>
        <v>NO</v>
      </c>
      <c r="M2103" t="str">
        <f t="shared" si="133"/>
        <v>NO</v>
      </c>
    </row>
    <row r="2104" spans="1:13" x14ac:dyDescent="0.25">
      <c r="A2104">
        <v>2103</v>
      </c>
      <c r="B2104" t="s">
        <v>9</v>
      </c>
      <c r="C2104">
        <v>170440</v>
      </c>
      <c r="D2104" t="s">
        <v>10</v>
      </c>
      <c r="E2104" t="s">
        <v>16</v>
      </c>
      <c r="F2104" t="s">
        <v>12</v>
      </c>
      <c r="G2104" t="s">
        <v>13</v>
      </c>
      <c r="H2104" t="s">
        <v>13</v>
      </c>
      <c r="I2104">
        <v>42</v>
      </c>
      <c r="J2104">
        <f t="shared" si="130"/>
        <v>-0.60060769421945459</v>
      </c>
      <c r="K2104">
        <f t="shared" si="131"/>
        <v>6.6098167852911317E-3</v>
      </c>
      <c r="L2104" t="str">
        <f t="shared" si="132"/>
        <v>NO</v>
      </c>
      <c r="M2104" t="str">
        <f t="shared" si="133"/>
        <v>NO</v>
      </c>
    </row>
    <row r="2105" spans="1:13" x14ac:dyDescent="0.25">
      <c r="A2105">
        <v>2104</v>
      </c>
      <c r="B2105" t="s">
        <v>15</v>
      </c>
      <c r="C2105">
        <v>242860</v>
      </c>
      <c r="D2105" t="s">
        <v>10</v>
      </c>
      <c r="E2105" t="s">
        <v>16</v>
      </c>
      <c r="F2105" t="s">
        <v>12</v>
      </c>
      <c r="G2105" t="s">
        <v>13</v>
      </c>
      <c r="H2105" t="s">
        <v>12</v>
      </c>
      <c r="I2105">
        <v>62</v>
      </c>
      <c r="J2105">
        <f t="shared" si="130"/>
        <v>-0.51131079647997935</v>
      </c>
      <c r="K2105">
        <f t="shared" si="131"/>
        <v>1.4181164183280413</v>
      </c>
      <c r="L2105" t="str">
        <f t="shared" si="132"/>
        <v>NO</v>
      </c>
      <c r="M2105" t="str">
        <f t="shared" si="133"/>
        <v>NO</v>
      </c>
    </row>
    <row r="2106" spans="1:13" x14ac:dyDescent="0.25">
      <c r="A2106">
        <v>2105</v>
      </c>
      <c r="B2106" t="s">
        <v>9</v>
      </c>
      <c r="C2106">
        <v>1860734</v>
      </c>
      <c r="D2106" t="s">
        <v>18</v>
      </c>
      <c r="E2106" t="s">
        <v>16</v>
      </c>
      <c r="F2106" t="s">
        <v>12</v>
      </c>
      <c r="G2106" t="s">
        <v>12</v>
      </c>
      <c r="H2106" t="s">
        <v>12</v>
      </c>
      <c r="I2106">
        <v>52</v>
      </c>
      <c r="J2106">
        <f t="shared" si="130"/>
        <v>1.4835957090896927</v>
      </c>
      <c r="K2106">
        <f t="shared" si="131"/>
        <v>0.71236311755666615</v>
      </c>
      <c r="L2106" t="str">
        <f t="shared" si="132"/>
        <v>NO</v>
      </c>
      <c r="M2106" t="str">
        <f t="shared" si="133"/>
        <v>NO</v>
      </c>
    </row>
    <row r="2107" spans="1:13" x14ac:dyDescent="0.25">
      <c r="A2107">
        <v>2106</v>
      </c>
      <c r="B2107" t="s">
        <v>9</v>
      </c>
      <c r="C2107">
        <v>620373.67000000004</v>
      </c>
      <c r="D2107" t="s">
        <v>10</v>
      </c>
      <c r="E2107" t="s">
        <v>16</v>
      </c>
      <c r="F2107" t="s">
        <v>12</v>
      </c>
      <c r="G2107" t="s">
        <v>13</v>
      </c>
      <c r="H2107" t="s">
        <v>13</v>
      </c>
      <c r="I2107">
        <v>46</v>
      </c>
      <c r="J2107">
        <f t="shared" si="130"/>
        <v>-4.5820606128640223E-2</v>
      </c>
      <c r="K2107">
        <f t="shared" si="131"/>
        <v>0.28891113709384114</v>
      </c>
      <c r="L2107" t="str">
        <f t="shared" si="132"/>
        <v>NO</v>
      </c>
      <c r="M2107" t="str">
        <f t="shared" si="133"/>
        <v>NO</v>
      </c>
    </row>
    <row r="2108" spans="1:13" x14ac:dyDescent="0.25">
      <c r="A2108">
        <v>2107</v>
      </c>
      <c r="B2108" t="s">
        <v>15</v>
      </c>
      <c r="C2108">
        <v>1233708</v>
      </c>
      <c r="D2108" t="s">
        <v>10</v>
      </c>
      <c r="E2108" t="s">
        <v>16</v>
      </c>
      <c r="F2108" t="s">
        <v>12</v>
      </c>
      <c r="G2108" t="s">
        <v>13</v>
      </c>
      <c r="H2108" t="s">
        <v>13</v>
      </c>
      <c r="I2108">
        <v>40</v>
      </c>
      <c r="J2108">
        <f t="shared" si="130"/>
        <v>0.71044634976917143</v>
      </c>
      <c r="K2108">
        <f t="shared" si="131"/>
        <v>-0.13454084336898386</v>
      </c>
      <c r="L2108" t="str">
        <f t="shared" si="132"/>
        <v>NO</v>
      </c>
      <c r="M2108" t="str">
        <f t="shared" si="133"/>
        <v>NO</v>
      </c>
    </row>
    <row r="2109" spans="1:13" x14ac:dyDescent="0.25">
      <c r="A2109">
        <v>2108</v>
      </c>
      <c r="B2109" t="s">
        <v>9</v>
      </c>
      <c r="C2109">
        <v>520000</v>
      </c>
      <c r="D2109" t="s">
        <v>10</v>
      </c>
      <c r="E2109" t="s">
        <v>16</v>
      </c>
      <c r="F2109" t="s">
        <v>12</v>
      </c>
      <c r="G2109" t="s">
        <v>13</v>
      </c>
      <c r="H2109" t="s">
        <v>13</v>
      </c>
      <c r="I2109">
        <v>45</v>
      </c>
      <c r="J2109">
        <f t="shared" si="130"/>
        <v>-0.16958555152667709</v>
      </c>
      <c r="K2109">
        <f t="shared" si="131"/>
        <v>0.21833580701670366</v>
      </c>
      <c r="L2109" t="str">
        <f t="shared" si="132"/>
        <v>NO</v>
      </c>
      <c r="M2109" t="str">
        <f t="shared" si="133"/>
        <v>NO</v>
      </c>
    </row>
    <row r="2110" spans="1:13" x14ac:dyDescent="0.25">
      <c r="A2110">
        <v>2109</v>
      </c>
      <c r="B2110" t="s">
        <v>9</v>
      </c>
      <c r="C2110">
        <v>160000</v>
      </c>
      <c r="D2110" t="s">
        <v>10</v>
      </c>
      <c r="E2110" t="s">
        <v>16</v>
      </c>
      <c r="F2110" t="s">
        <v>12</v>
      </c>
      <c r="G2110" t="s">
        <v>12</v>
      </c>
      <c r="H2110" t="s">
        <v>13</v>
      </c>
      <c r="I2110">
        <v>26</v>
      </c>
      <c r="J2110">
        <f t="shared" si="130"/>
        <v>-0.61348065213715852</v>
      </c>
      <c r="K2110">
        <f t="shared" si="131"/>
        <v>-1.1225954644489089</v>
      </c>
      <c r="L2110" t="str">
        <f t="shared" si="132"/>
        <v>NO</v>
      </c>
      <c r="M2110" t="str">
        <f t="shared" si="133"/>
        <v>NO</v>
      </c>
    </row>
    <row r="2111" spans="1:13" x14ac:dyDescent="0.25">
      <c r="A2111">
        <v>2110</v>
      </c>
      <c r="B2111" t="s">
        <v>9</v>
      </c>
      <c r="C2111">
        <v>296346.2</v>
      </c>
      <c r="D2111" t="s">
        <v>10</v>
      </c>
      <c r="E2111" t="s">
        <v>16</v>
      </c>
      <c r="F2111" t="s">
        <v>12</v>
      </c>
      <c r="G2111" t="s">
        <v>13</v>
      </c>
      <c r="H2111" t="s">
        <v>13</v>
      </c>
      <c r="I2111">
        <v>48</v>
      </c>
      <c r="J2111">
        <f t="shared" si="130"/>
        <v>-0.44536006834033398</v>
      </c>
      <c r="K2111">
        <f t="shared" si="131"/>
        <v>0.43006179724811616</v>
      </c>
      <c r="L2111" t="str">
        <f t="shared" si="132"/>
        <v>NO</v>
      </c>
      <c r="M2111" t="str">
        <f t="shared" si="133"/>
        <v>NO</v>
      </c>
    </row>
    <row r="2112" spans="1:13" x14ac:dyDescent="0.25">
      <c r="A2112">
        <v>2111</v>
      </c>
      <c r="B2112" t="s">
        <v>15</v>
      </c>
      <c r="C2112">
        <v>32942.089999999997</v>
      </c>
      <c r="D2112" t="s">
        <v>10</v>
      </c>
      <c r="E2112" t="s">
        <v>11</v>
      </c>
      <c r="F2112" t="s">
        <v>12</v>
      </c>
      <c r="G2112" t="s">
        <v>13</v>
      </c>
      <c r="H2112" t="s">
        <v>13</v>
      </c>
      <c r="I2112">
        <v>24</v>
      </c>
      <c r="J2112">
        <f t="shared" si="130"/>
        <v>-0.77014838475606828</v>
      </c>
      <c r="K2112">
        <f t="shared" si="131"/>
        <v>-1.263746124603184</v>
      </c>
      <c r="L2112" t="str">
        <f t="shared" si="132"/>
        <v>NO</v>
      </c>
      <c r="M2112" t="str">
        <f t="shared" si="133"/>
        <v>NO</v>
      </c>
    </row>
    <row r="2113" spans="1:13" x14ac:dyDescent="0.25">
      <c r="A2113">
        <v>2112</v>
      </c>
      <c r="B2113" t="s">
        <v>9</v>
      </c>
      <c r="C2113">
        <v>297102</v>
      </c>
      <c r="D2113" t="s">
        <v>18</v>
      </c>
      <c r="E2113" t="s">
        <v>16</v>
      </c>
      <c r="F2113" t="s">
        <v>12</v>
      </c>
      <c r="G2113" t="s">
        <v>13</v>
      </c>
      <c r="H2113" t="s">
        <v>13</v>
      </c>
      <c r="I2113">
        <v>29</v>
      </c>
      <c r="J2113">
        <f t="shared" si="130"/>
        <v>-0.44442813523744124</v>
      </c>
      <c r="K2113">
        <f t="shared" si="131"/>
        <v>-0.91086947421749642</v>
      </c>
      <c r="L2113" t="str">
        <f t="shared" si="132"/>
        <v>NO</v>
      </c>
      <c r="M2113" t="str">
        <f t="shared" si="133"/>
        <v>NO</v>
      </c>
    </row>
    <row r="2114" spans="1:13" x14ac:dyDescent="0.25">
      <c r="A2114">
        <v>2113</v>
      </c>
      <c r="B2114" t="s">
        <v>9</v>
      </c>
      <c r="C2114">
        <v>297139</v>
      </c>
      <c r="D2114" t="s">
        <v>17</v>
      </c>
      <c r="E2114" t="s">
        <v>16</v>
      </c>
      <c r="F2114" t="s">
        <v>12</v>
      </c>
      <c r="G2114" t="s">
        <v>13</v>
      </c>
      <c r="H2114" t="s">
        <v>13</v>
      </c>
      <c r="I2114">
        <v>36</v>
      </c>
      <c r="J2114">
        <f t="shared" ref="J2114:J2177" si="134">(C2114-$Q$13)/$Q$14</f>
        <v>-0.44438251268543405</v>
      </c>
      <c r="K2114">
        <f t="shared" si="131"/>
        <v>-0.41684216367753391</v>
      </c>
      <c r="L2114" t="str">
        <f t="shared" si="132"/>
        <v>NO</v>
      </c>
      <c r="M2114" t="str">
        <f t="shared" si="133"/>
        <v>NO</v>
      </c>
    </row>
    <row r="2115" spans="1:13" x14ac:dyDescent="0.25">
      <c r="A2115">
        <v>2114</v>
      </c>
      <c r="B2115" t="s">
        <v>9</v>
      </c>
      <c r="C2115">
        <v>1069013.75</v>
      </c>
      <c r="D2115" t="s">
        <v>10</v>
      </c>
      <c r="E2115" t="s">
        <v>16</v>
      </c>
      <c r="F2115" t="s">
        <v>12</v>
      </c>
      <c r="G2115" t="s">
        <v>13</v>
      </c>
      <c r="H2115" t="s">
        <v>13</v>
      </c>
      <c r="I2115">
        <v>27</v>
      </c>
      <c r="J2115">
        <f t="shared" si="134"/>
        <v>0.50737143123106643</v>
      </c>
      <c r="K2115">
        <f t="shared" ref="K2115:K2178" si="135">(I2115-$R$13)/$R$14</f>
        <v>-1.0520201343717714</v>
      </c>
      <c r="L2115" t="str">
        <f t="shared" ref="L2115:L2178" si="136">IF(ABS(J2115)&gt; 1.96, "SI", "NO")</f>
        <v>NO</v>
      </c>
      <c r="M2115" t="str">
        <f t="shared" ref="M2115:M2178" si="137">IF(ABS(K2115)&gt; 1.96, "SI", "NO")</f>
        <v>NO</v>
      </c>
    </row>
    <row r="2116" spans="1:13" x14ac:dyDescent="0.25">
      <c r="A2116">
        <v>2115</v>
      </c>
      <c r="B2116" t="s">
        <v>15</v>
      </c>
      <c r="C2116">
        <v>358405</v>
      </c>
      <c r="D2116" t="s">
        <v>10</v>
      </c>
      <c r="E2116" t="s">
        <v>16</v>
      </c>
      <c r="F2116" t="s">
        <v>12</v>
      </c>
      <c r="G2116" t="s">
        <v>13</v>
      </c>
      <c r="H2116" t="s">
        <v>13</v>
      </c>
      <c r="I2116">
        <v>24</v>
      </c>
      <c r="J2116">
        <f t="shared" si="134"/>
        <v>-0.36883896481320694</v>
      </c>
      <c r="K2116">
        <f t="shared" si="135"/>
        <v>-1.263746124603184</v>
      </c>
      <c r="L2116" t="str">
        <f t="shared" si="136"/>
        <v>NO</v>
      </c>
      <c r="M2116" t="str">
        <f t="shared" si="137"/>
        <v>NO</v>
      </c>
    </row>
    <row r="2117" spans="1:13" x14ac:dyDescent="0.25">
      <c r="A2117">
        <v>2116</v>
      </c>
      <c r="B2117" t="s">
        <v>9</v>
      </c>
      <c r="C2117">
        <v>1596417</v>
      </c>
      <c r="D2117" t="s">
        <v>10</v>
      </c>
      <c r="E2117" t="s">
        <v>11</v>
      </c>
      <c r="F2117" t="s">
        <v>12</v>
      </c>
      <c r="G2117" t="s">
        <v>13</v>
      </c>
      <c r="H2117" t="s">
        <v>12</v>
      </c>
      <c r="I2117">
        <v>47</v>
      </c>
      <c r="J2117">
        <f t="shared" si="134"/>
        <v>1.1576817610117467</v>
      </c>
      <c r="K2117">
        <f t="shared" si="135"/>
        <v>0.35948646717097865</v>
      </c>
      <c r="L2117" t="str">
        <f t="shared" si="136"/>
        <v>NO</v>
      </c>
      <c r="M2117" t="str">
        <f t="shared" si="137"/>
        <v>NO</v>
      </c>
    </row>
    <row r="2118" spans="1:13" x14ac:dyDescent="0.25">
      <c r="A2118">
        <v>2117</v>
      </c>
      <c r="B2118" t="s">
        <v>9</v>
      </c>
      <c r="C2118">
        <v>303000</v>
      </c>
      <c r="D2118" t="s">
        <v>10</v>
      </c>
      <c r="E2118" t="s">
        <v>16</v>
      </c>
      <c r="F2118" t="s">
        <v>12</v>
      </c>
      <c r="G2118" t="s">
        <v>13</v>
      </c>
      <c r="H2118" t="s">
        <v>13</v>
      </c>
      <c r="I2118">
        <v>24</v>
      </c>
      <c r="J2118">
        <f t="shared" si="134"/>
        <v>-0.43715565383910615</v>
      </c>
      <c r="K2118">
        <f t="shared" si="135"/>
        <v>-1.263746124603184</v>
      </c>
      <c r="L2118" t="str">
        <f t="shared" si="136"/>
        <v>NO</v>
      </c>
      <c r="M2118" t="str">
        <f t="shared" si="137"/>
        <v>NO</v>
      </c>
    </row>
    <row r="2119" spans="1:13" x14ac:dyDescent="0.25">
      <c r="A2119">
        <v>2118</v>
      </c>
      <c r="B2119" t="s">
        <v>9</v>
      </c>
      <c r="C2119">
        <v>400944.9</v>
      </c>
      <c r="D2119" t="s">
        <v>10</v>
      </c>
      <c r="E2119" t="s">
        <v>16</v>
      </c>
      <c r="F2119" t="s">
        <v>12</v>
      </c>
      <c r="G2119" t="s">
        <v>13</v>
      </c>
      <c r="H2119" t="s">
        <v>13</v>
      </c>
      <c r="I2119">
        <v>27</v>
      </c>
      <c r="J2119">
        <f t="shared" si="134"/>
        <v>-0.31638548372859632</v>
      </c>
      <c r="K2119">
        <f t="shared" si="135"/>
        <v>-1.0520201343717714</v>
      </c>
      <c r="L2119" t="str">
        <f t="shared" si="136"/>
        <v>NO</v>
      </c>
      <c r="M2119" t="str">
        <f t="shared" si="137"/>
        <v>NO</v>
      </c>
    </row>
    <row r="2120" spans="1:13" x14ac:dyDescent="0.25">
      <c r="A2120">
        <v>2119</v>
      </c>
      <c r="B2120" t="s">
        <v>9</v>
      </c>
      <c r="C2120">
        <v>130000</v>
      </c>
      <c r="D2120" t="s">
        <v>10</v>
      </c>
      <c r="E2120" t="s">
        <v>16</v>
      </c>
      <c r="F2120" t="s">
        <v>12</v>
      </c>
      <c r="G2120" t="s">
        <v>13</v>
      </c>
      <c r="H2120" t="s">
        <v>12</v>
      </c>
      <c r="I2120">
        <v>27</v>
      </c>
      <c r="J2120">
        <f t="shared" si="134"/>
        <v>-0.65047191052136533</v>
      </c>
      <c r="K2120">
        <f t="shared" si="135"/>
        <v>-1.0520201343717714</v>
      </c>
      <c r="L2120" t="str">
        <f t="shared" si="136"/>
        <v>NO</v>
      </c>
      <c r="M2120" t="str">
        <f t="shared" si="137"/>
        <v>NO</v>
      </c>
    </row>
    <row r="2121" spans="1:13" x14ac:dyDescent="0.25">
      <c r="A2121">
        <v>2120</v>
      </c>
      <c r="B2121" t="s">
        <v>15</v>
      </c>
      <c r="C2121">
        <v>284392</v>
      </c>
      <c r="D2121" t="s">
        <v>10</v>
      </c>
      <c r="E2121" t="s">
        <v>11</v>
      </c>
      <c r="F2121" t="s">
        <v>12</v>
      </c>
      <c r="G2121" t="s">
        <v>13</v>
      </c>
      <c r="H2121" t="s">
        <v>12</v>
      </c>
      <c r="I2121">
        <v>56</v>
      </c>
      <c r="J2121">
        <f t="shared" si="134"/>
        <v>-0.46010009837288351</v>
      </c>
      <c r="K2121">
        <f t="shared" si="135"/>
        <v>0.99466443786521619</v>
      </c>
      <c r="L2121" t="str">
        <f t="shared" si="136"/>
        <v>NO</v>
      </c>
      <c r="M2121" t="str">
        <f t="shared" si="137"/>
        <v>NO</v>
      </c>
    </row>
    <row r="2122" spans="1:13" x14ac:dyDescent="0.25">
      <c r="A2122">
        <v>2121</v>
      </c>
      <c r="B2122" t="s">
        <v>9</v>
      </c>
      <c r="C2122">
        <v>681308.01</v>
      </c>
      <c r="D2122" t="s">
        <v>10</v>
      </c>
      <c r="E2122" t="s">
        <v>16</v>
      </c>
      <c r="F2122" t="s">
        <v>12</v>
      </c>
      <c r="G2122" t="s">
        <v>13</v>
      </c>
      <c r="H2122" t="s">
        <v>13</v>
      </c>
      <c r="I2122">
        <v>31</v>
      </c>
      <c r="J2122">
        <f t="shared" si="134"/>
        <v>2.9313991051729965E-2</v>
      </c>
      <c r="K2122">
        <f t="shared" si="135"/>
        <v>-0.7697188140632214</v>
      </c>
      <c r="L2122" t="str">
        <f t="shared" si="136"/>
        <v>NO</v>
      </c>
      <c r="M2122" t="str">
        <f t="shared" si="137"/>
        <v>NO</v>
      </c>
    </row>
    <row r="2123" spans="1:13" x14ac:dyDescent="0.25">
      <c r="A2123">
        <v>2122</v>
      </c>
      <c r="B2123" t="s">
        <v>15</v>
      </c>
      <c r="C2123">
        <v>1436096</v>
      </c>
      <c r="D2123" t="s">
        <v>14</v>
      </c>
      <c r="E2123" t="s">
        <v>11</v>
      </c>
      <c r="F2123" t="s">
        <v>12</v>
      </c>
      <c r="G2123" t="s">
        <v>13</v>
      </c>
      <c r="H2123" t="s">
        <v>13</v>
      </c>
      <c r="I2123">
        <v>60</v>
      </c>
      <c r="J2123">
        <f t="shared" si="134"/>
        <v>0.9599992431645995</v>
      </c>
      <c r="K2123">
        <f t="shared" si="135"/>
        <v>1.2769657581737661</v>
      </c>
      <c r="L2123" t="str">
        <f t="shared" si="136"/>
        <v>NO</v>
      </c>
      <c r="M2123" t="str">
        <f t="shared" si="137"/>
        <v>NO</v>
      </c>
    </row>
    <row r="2124" spans="1:13" x14ac:dyDescent="0.25">
      <c r="A2124">
        <v>2123</v>
      </c>
      <c r="B2124" t="s">
        <v>9</v>
      </c>
      <c r="C2124">
        <v>299647</v>
      </c>
      <c r="D2124" t="s">
        <v>18</v>
      </c>
      <c r="E2124" t="s">
        <v>16</v>
      </c>
      <c r="F2124" t="s">
        <v>12</v>
      </c>
      <c r="G2124" t="s">
        <v>13</v>
      </c>
      <c r="H2124" t="s">
        <v>12</v>
      </c>
      <c r="I2124">
        <v>48</v>
      </c>
      <c r="J2124">
        <f t="shared" si="134"/>
        <v>-0.44129004348451434</v>
      </c>
      <c r="K2124">
        <f t="shared" si="135"/>
        <v>0.43006179724811616</v>
      </c>
      <c r="L2124" t="str">
        <f t="shared" si="136"/>
        <v>NO</v>
      </c>
      <c r="M2124" t="str">
        <f t="shared" si="137"/>
        <v>NO</v>
      </c>
    </row>
    <row r="2125" spans="1:13" x14ac:dyDescent="0.25">
      <c r="A2125">
        <v>2124</v>
      </c>
      <c r="B2125" t="s">
        <v>9</v>
      </c>
      <c r="C2125">
        <v>522249</v>
      </c>
      <c r="D2125" t="s">
        <v>18</v>
      </c>
      <c r="E2125" t="s">
        <v>16</v>
      </c>
      <c r="F2125" t="s">
        <v>12</v>
      </c>
      <c r="G2125" t="s">
        <v>13</v>
      </c>
      <c r="H2125" t="s">
        <v>12</v>
      </c>
      <c r="I2125">
        <v>30</v>
      </c>
      <c r="J2125">
        <f t="shared" si="134"/>
        <v>-0.16681244018980773</v>
      </c>
      <c r="K2125">
        <f t="shared" si="135"/>
        <v>-0.84029414414035897</v>
      </c>
      <c r="L2125" t="str">
        <f t="shared" si="136"/>
        <v>NO</v>
      </c>
      <c r="M2125" t="str">
        <f t="shared" si="137"/>
        <v>NO</v>
      </c>
    </row>
    <row r="2126" spans="1:13" x14ac:dyDescent="0.25">
      <c r="A2126">
        <v>2125</v>
      </c>
      <c r="B2126" t="s">
        <v>9</v>
      </c>
      <c r="C2126">
        <v>2399117.94</v>
      </c>
      <c r="D2126" t="s">
        <v>10</v>
      </c>
      <c r="E2126" t="s">
        <v>16</v>
      </c>
      <c r="F2126" t="s">
        <v>12</v>
      </c>
      <c r="G2126" t="s">
        <v>13</v>
      </c>
      <c r="H2126" t="s">
        <v>13</v>
      </c>
      <c r="I2126">
        <v>36</v>
      </c>
      <c r="J2126">
        <f t="shared" si="134"/>
        <v>2.1474456902379355</v>
      </c>
      <c r="K2126">
        <f t="shared" si="135"/>
        <v>-0.41684216367753391</v>
      </c>
      <c r="L2126" t="str">
        <f t="shared" si="136"/>
        <v>SI</v>
      </c>
      <c r="M2126" t="str">
        <f t="shared" si="137"/>
        <v>NO</v>
      </c>
    </row>
    <row r="2127" spans="1:13" x14ac:dyDescent="0.25">
      <c r="A2127">
        <v>2126</v>
      </c>
      <c r="B2127" t="s">
        <v>9</v>
      </c>
      <c r="C2127">
        <v>1431680.32</v>
      </c>
      <c r="D2127" t="s">
        <v>10</v>
      </c>
      <c r="E2127" t="s">
        <v>11</v>
      </c>
      <c r="F2127" t="s">
        <v>12</v>
      </c>
      <c r="G2127" t="s">
        <v>13</v>
      </c>
      <c r="H2127" t="s">
        <v>13</v>
      </c>
      <c r="I2127">
        <v>37</v>
      </c>
      <c r="J2127">
        <f t="shared" si="134"/>
        <v>0.95455452450386713</v>
      </c>
      <c r="K2127">
        <f t="shared" si="135"/>
        <v>-0.3462668336003964</v>
      </c>
      <c r="L2127" t="str">
        <f t="shared" si="136"/>
        <v>NO</v>
      </c>
      <c r="M2127" t="str">
        <f t="shared" si="137"/>
        <v>NO</v>
      </c>
    </row>
    <row r="2128" spans="1:13" x14ac:dyDescent="0.25">
      <c r="A2128">
        <v>2127</v>
      </c>
      <c r="B2128" t="s">
        <v>9</v>
      </c>
      <c r="C2128">
        <v>299647</v>
      </c>
      <c r="D2128" t="s">
        <v>17</v>
      </c>
      <c r="E2128" t="s">
        <v>16</v>
      </c>
      <c r="F2128" t="s">
        <v>12</v>
      </c>
      <c r="G2128" t="s">
        <v>13</v>
      </c>
      <c r="H2128" t="s">
        <v>12</v>
      </c>
      <c r="I2128">
        <v>63</v>
      </c>
      <c r="J2128">
        <f t="shared" si="134"/>
        <v>-0.44129004348451434</v>
      </c>
      <c r="K2128">
        <f t="shared" si="135"/>
        <v>1.4886917484051787</v>
      </c>
      <c r="L2128" t="str">
        <f t="shared" si="136"/>
        <v>NO</v>
      </c>
      <c r="M2128" t="str">
        <f t="shared" si="137"/>
        <v>NO</v>
      </c>
    </row>
    <row r="2129" spans="1:13" x14ac:dyDescent="0.25">
      <c r="A2129">
        <v>2128</v>
      </c>
      <c r="B2129" t="s">
        <v>9</v>
      </c>
      <c r="C2129">
        <v>297046</v>
      </c>
      <c r="D2129" t="s">
        <v>18</v>
      </c>
      <c r="E2129" t="s">
        <v>16</v>
      </c>
      <c r="F2129" t="s">
        <v>12</v>
      </c>
      <c r="G2129" t="s">
        <v>12</v>
      </c>
      <c r="H2129" t="s">
        <v>12</v>
      </c>
      <c r="I2129">
        <v>25</v>
      </c>
      <c r="J2129">
        <f t="shared" si="134"/>
        <v>-0.44449718558642509</v>
      </c>
      <c r="K2129">
        <f t="shared" si="135"/>
        <v>-1.1931707945260464</v>
      </c>
      <c r="L2129" t="str">
        <f t="shared" si="136"/>
        <v>NO</v>
      </c>
      <c r="M2129" t="str">
        <f t="shared" si="137"/>
        <v>NO</v>
      </c>
    </row>
    <row r="2130" spans="1:13" x14ac:dyDescent="0.25">
      <c r="A2130">
        <v>2129</v>
      </c>
      <c r="B2130" t="s">
        <v>9</v>
      </c>
      <c r="C2130">
        <v>347510</v>
      </c>
      <c r="D2130" t="s">
        <v>10</v>
      </c>
      <c r="E2130" t="s">
        <v>16</v>
      </c>
      <c r="F2130" t="s">
        <v>12</v>
      </c>
      <c r="G2130" t="s">
        <v>13</v>
      </c>
      <c r="H2130" t="s">
        <v>13</v>
      </c>
      <c r="I2130">
        <v>37</v>
      </c>
      <c r="J2130">
        <f t="shared" si="134"/>
        <v>-0.38227295681640472</v>
      </c>
      <c r="K2130">
        <f t="shared" si="135"/>
        <v>-0.3462668336003964</v>
      </c>
      <c r="L2130" t="str">
        <f t="shared" si="136"/>
        <v>NO</v>
      </c>
      <c r="M2130" t="str">
        <f t="shared" si="137"/>
        <v>NO</v>
      </c>
    </row>
    <row r="2131" spans="1:13" x14ac:dyDescent="0.25">
      <c r="A2131">
        <v>2130</v>
      </c>
      <c r="B2131" t="s">
        <v>9</v>
      </c>
      <c r="C2131">
        <v>315000</v>
      </c>
      <c r="D2131" t="s">
        <v>10</v>
      </c>
      <c r="E2131" t="s">
        <v>16</v>
      </c>
      <c r="F2131" t="s">
        <v>12</v>
      </c>
      <c r="G2131" t="s">
        <v>13</v>
      </c>
      <c r="H2131" t="s">
        <v>13</v>
      </c>
      <c r="I2131">
        <v>53</v>
      </c>
      <c r="J2131">
        <f t="shared" si="134"/>
        <v>-0.42235915048542344</v>
      </c>
      <c r="K2131">
        <f t="shared" si="135"/>
        <v>0.78293844763380371</v>
      </c>
      <c r="L2131" t="str">
        <f t="shared" si="136"/>
        <v>NO</v>
      </c>
      <c r="M2131" t="str">
        <f t="shared" si="137"/>
        <v>NO</v>
      </c>
    </row>
    <row r="2132" spans="1:13" x14ac:dyDescent="0.25">
      <c r="A2132">
        <v>2131</v>
      </c>
      <c r="B2132" t="s">
        <v>9</v>
      </c>
      <c r="C2132">
        <v>297046</v>
      </c>
      <c r="D2132" t="s">
        <v>18</v>
      </c>
      <c r="E2132" t="s">
        <v>16</v>
      </c>
      <c r="F2132" t="s">
        <v>12</v>
      </c>
      <c r="G2132" t="s">
        <v>13</v>
      </c>
      <c r="H2132" t="s">
        <v>13</v>
      </c>
      <c r="I2132">
        <v>43</v>
      </c>
      <c r="J2132">
        <f t="shared" si="134"/>
        <v>-0.44449718558642509</v>
      </c>
      <c r="K2132">
        <f t="shared" si="135"/>
        <v>7.7185146862428639E-2</v>
      </c>
      <c r="L2132" t="str">
        <f t="shared" si="136"/>
        <v>NO</v>
      </c>
      <c r="M2132" t="str">
        <f t="shared" si="137"/>
        <v>NO</v>
      </c>
    </row>
    <row r="2133" spans="1:13" x14ac:dyDescent="0.25">
      <c r="A2133">
        <v>2132</v>
      </c>
      <c r="B2133" t="s">
        <v>9</v>
      </c>
      <c r="C2133">
        <v>278030</v>
      </c>
      <c r="D2133" t="s">
        <v>19</v>
      </c>
      <c r="E2133" t="s">
        <v>16</v>
      </c>
      <c r="F2133" t="s">
        <v>12</v>
      </c>
      <c r="G2133" t="s">
        <v>12</v>
      </c>
      <c r="H2133" t="s">
        <v>13</v>
      </c>
      <c r="I2133">
        <v>54</v>
      </c>
      <c r="J2133">
        <f t="shared" si="134"/>
        <v>-0.46794471123422759</v>
      </c>
      <c r="K2133">
        <f t="shared" si="135"/>
        <v>0.85351377771094117</v>
      </c>
      <c r="L2133" t="str">
        <f t="shared" si="136"/>
        <v>NO</v>
      </c>
      <c r="M2133" t="str">
        <f t="shared" si="137"/>
        <v>NO</v>
      </c>
    </row>
    <row r="2134" spans="1:13" x14ac:dyDescent="0.25">
      <c r="A2134">
        <v>2133</v>
      </c>
      <c r="B2134" t="s">
        <v>15</v>
      </c>
      <c r="C2134">
        <v>445821</v>
      </c>
      <c r="D2134" t="s">
        <v>18</v>
      </c>
      <c r="E2134" t="s">
        <v>16</v>
      </c>
      <c r="F2134" t="s">
        <v>12</v>
      </c>
      <c r="G2134" t="s">
        <v>13</v>
      </c>
      <c r="H2134" t="s">
        <v>13</v>
      </c>
      <c r="I2134">
        <v>39</v>
      </c>
      <c r="J2134">
        <f t="shared" si="134"/>
        <v>-0.26105137004941292</v>
      </c>
      <c r="K2134">
        <f t="shared" si="135"/>
        <v>-0.20511617344612137</v>
      </c>
      <c r="L2134" t="str">
        <f t="shared" si="136"/>
        <v>NO</v>
      </c>
      <c r="M2134" t="str">
        <f t="shared" si="137"/>
        <v>NO</v>
      </c>
    </row>
    <row r="2135" spans="1:13" x14ac:dyDescent="0.25">
      <c r="A2135">
        <v>2134</v>
      </c>
      <c r="B2135" t="s">
        <v>9</v>
      </c>
      <c r="C2135">
        <v>306723.3</v>
      </c>
      <c r="D2135" t="s">
        <v>18</v>
      </c>
      <c r="E2135" t="s">
        <v>16</v>
      </c>
      <c r="F2135" t="s">
        <v>12</v>
      </c>
      <c r="G2135" t="s">
        <v>12</v>
      </c>
      <c r="H2135" t="s">
        <v>12</v>
      </c>
      <c r="I2135">
        <v>45</v>
      </c>
      <c r="J2135">
        <f t="shared" si="134"/>
        <v>-0.43256466876104227</v>
      </c>
      <c r="K2135">
        <f t="shared" si="135"/>
        <v>0.21833580701670366</v>
      </c>
      <c r="L2135" t="str">
        <f t="shared" si="136"/>
        <v>NO</v>
      </c>
      <c r="M2135" t="str">
        <f t="shared" si="137"/>
        <v>NO</v>
      </c>
    </row>
    <row r="2136" spans="1:13" x14ac:dyDescent="0.25">
      <c r="A2136">
        <v>2135</v>
      </c>
      <c r="B2136" t="s">
        <v>15</v>
      </c>
      <c r="C2136">
        <v>445431.32</v>
      </c>
      <c r="D2136" t="s">
        <v>10</v>
      </c>
      <c r="E2136" t="s">
        <v>16</v>
      </c>
      <c r="F2136" t="s">
        <v>12</v>
      </c>
      <c r="G2136" t="s">
        <v>13</v>
      </c>
      <c r="H2136" t="s">
        <v>13</v>
      </c>
      <c r="I2136">
        <v>25</v>
      </c>
      <c r="J2136">
        <f t="shared" si="134"/>
        <v>-0.26153186183498484</v>
      </c>
      <c r="K2136">
        <f t="shared" si="135"/>
        <v>-1.1931707945260464</v>
      </c>
      <c r="L2136" t="str">
        <f t="shared" si="136"/>
        <v>NO</v>
      </c>
      <c r="M2136" t="str">
        <f t="shared" si="137"/>
        <v>NO</v>
      </c>
    </row>
    <row r="2137" spans="1:13" x14ac:dyDescent="0.25">
      <c r="A2137">
        <v>2136</v>
      </c>
      <c r="B2137" t="s">
        <v>9</v>
      </c>
      <c r="C2137">
        <v>1460786.78</v>
      </c>
      <c r="D2137" t="s">
        <v>10</v>
      </c>
      <c r="E2137" t="s">
        <v>16</v>
      </c>
      <c r="F2137" t="s">
        <v>12</v>
      </c>
      <c r="G2137" t="s">
        <v>13</v>
      </c>
      <c r="H2137" t="s">
        <v>13</v>
      </c>
      <c r="I2137">
        <v>32</v>
      </c>
      <c r="J2137">
        <f t="shared" si="134"/>
        <v>0.99044401058751974</v>
      </c>
      <c r="K2137">
        <f t="shared" si="135"/>
        <v>-0.69914348398608395</v>
      </c>
      <c r="L2137" t="str">
        <f t="shared" si="136"/>
        <v>NO</v>
      </c>
      <c r="M2137" t="str">
        <f t="shared" si="137"/>
        <v>NO</v>
      </c>
    </row>
    <row r="2138" spans="1:13" x14ac:dyDescent="0.25">
      <c r="A2138">
        <v>2137</v>
      </c>
      <c r="B2138" t="s">
        <v>9</v>
      </c>
      <c r="C2138">
        <v>10652</v>
      </c>
      <c r="D2138" t="s">
        <v>10</v>
      </c>
      <c r="E2138" t="s">
        <v>16</v>
      </c>
      <c r="F2138" t="s">
        <v>12</v>
      </c>
      <c r="G2138" t="s">
        <v>12</v>
      </c>
      <c r="H2138" t="s">
        <v>13</v>
      </c>
      <c r="I2138">
        <v>24</v>
      </c>
      <c r="J2138">
        <f t="shared" si="134"/>
        <v>-0.79763300070930898</v>
      </c>
      <c r="K2138">
        <f t="shared" si="135"/>
        <v>-1.263746124603184</v>
      </c>
      <c r="L2138" t="str">
        <f t="shared" si="136"/>
        <v>NO</v>
      </c>
      <c r="M2138" t="str">
        <f t="shared" si="137"/>
        <v>NO</v>
      </c>
    </row>
    <row r="2139" spans="1:13" x14ac:dyDescent="0.25">
      <c r="A2139">
        <v>2138</v>
      </c>
      <c r="B2139" t="s">
        <v>15</v>
      </c>
      <c r="C2139">
        <v>278030</v>
      </c>
      <c r="D2139" t="s">
        <v>17</v>
      </c>
      <c r="E2139" t="s">
        <v>16</v>
      </c>
      <c r="F2139" t="s">
        <v>12</v>
      </c>
      <c r="G2139" t="s">
        <v>13</v>
      </c>
      <c r="H2139" t="s">
        <v>12</v>
      </c>
      <c r="I2139">
        <v>27</v>
      </c>
      <c r="J2139">
        <f t="shared" si="134"/>
        <v>-0.46794471123422759</v>
      </c>
      <c r="K2139">
        <f t="shared" si="135"/>
        <v>-1.0520201343717714</v>
      </c>
      <c r="L2139" t="str">
        <f t="shared" si="136"/>
        <v>NO</v>
      </c>
      <c r="M2139" t="str">
        <f t="shared" si="137"/>
        <v>NO</v>
      </c>
    </row>
    <row r="2140" spans="1:13" x14ac:dyDescent="0.25">
      <c r="A2140">
        <v>2139</v>
      </c>
      <c r="B2140" t="s">
        <v>15</v>
      </c>
      <c r="C2140">
        <v>1160116</v>
      </c>
      <c r="D2140" t="s">
        <v>14</v>
      </c>
      <c r="E2140" t="s">
        <v>11</v>
      </c>
      <c r="F2140" t="s">
        <v>12</v>
      </c>
      <c r="G2140" t="s">
        <v>13</v>
      </c>
      <c r="H2140" t="s">
        <v>13</v>
      </c>
      <c r="I2140">
        <v>66</v>
      </c>
      <c r="J2140">
        <f t="shared" si="134"/>
        <v>0.61970432686881993</v>
      </c>
      <c r="K2140">
        <f t="shared" si="135"/>
        <v>1.7004177386365913</v>
      </c>
      <c r="L2140" t="str">
        <f t="shared" si="136"/>
        <v>NO</v>
      </c>
      <c r="M2140" t="str">
        <f t="shared" si="137"/>
        <v>NO</v>
      </c>
    </row>
    <row r="2141" spans="1:13" x14ac:dyDescent="0.25">
      <c r="A2141">
        <v>2140</v>
      </c>
      <c r="B2141" t="s">
        <v>9</v>
      </c>
      <c r="C2141">
        <v>342028</v>
      </c>
      <c r="D2141" t="s">
        <v>10</v>
      </c>
      <c r="E2141" t="s">
        <v>16</v>
      </c>
      <c r="F2141" t="s">
        <v>12</v>
      </c>
      <c r="G2141" t="s">
        <v>13</v>
      </c>
      <c r="H2141" t="s">
        <v>13</v>
      </c>
      <c r="I2141">
        <v>58</v>
      </c>
      <c r="J2141">
        <f t="shared" si="134"/>
        <v>-0.38903249276514545</v>
      </c>
      <c r="K2141">
        <f t="shared" si="135"/>
        <v>1.1358150980194912</v>
      </c>
      <c r="L2141" t="str">
        <f t="shared" si="136"/>
        <v>NO</v>
      </c>
      <c r="M2141" t="str">
        <f t="shared" si="137"/>
        <v>NO</v>
      </c>
    </row>
    <row r="2142" spans="1:13" x14ac:dyDescent="0.25">
      <c r="A2142">
        <v>2141</v>
      </c>
      <c r="B2142" t="s">
        <v>9</v>
      </c>
      <c r="C2142">
        <v>239390</v>
      </c>
      <c r="D2142" t="s">
        <v>10</v>
      </c>
      <c r="E2142" t="s">
        <v>16</v>
      </c>
      <c r="F2142" t="s">
        <v>12</v>
      </c>
      <c r="G2142" t="s">
        <v>13</v>
      </c>
      <c r="H2142" t="s">
        <v>13</v>
      </c>
      <c r="I2142">
        <v>46</v>
      </c>
      <c r="J2142">
        <f t="shared" si="134"/>
        <v>-0.51558945203308593</v>
      </c>
      <c r="K2142">
        <f t="shared" si="135"/>
        <v>0.28891113709384114</v>
      </c>
      <c r="L2142" t="str">
        <f t="shared" si="136"/>
        <v>NO</v>
      </c>
      <c r="M2142" t="str">
        <f t="shared" si="137"/>
        <v>NO</v>
      </c>
    </row>
    <row r="2143" spans="1:13" x14ac:dyDescent="0.25">
      <c r="A2143">
        <v>2142</v>
      </c>
      <c r="B2143" t="s">
        <v>9</v>
      </c>
      <c r="C2143">
        <v>1347519</v>
      </c>
      <c r="D2143" t="s">
        <v>10</v>
      </c>
      <c r="E2143" t="s">
        <v>11</v>
      </c>
      <c r="F2143" t="s">
        <v>12</v>
      </c>
      <c r="G2143" t="s">
        <v>13</v>
      </c>
      <c r="H2143" t="s">
        <v>13</v>
      </c>
      <c r="I2143">
        <v>57</v>
      </c>
      <c r="J2143">
        <f t="shared" si="134"/>
        <v>0.85078008670133665</v>
      </c>
      <c r="K2143">
        <f t="shared" si="135"/>
        <v>1.0652397679423538</v>
      </c>
      <c r="L2143" t="str">
        <f t="shared" si="136"/>
        <v>NO</v>
      </c>
      <c r="M2143" t="str">
        <f t="shared" si="137"/>
        <v>NO</v>
      </c>
    </row>
    <row r="2144" spans="1:13" x14ac:dyDescent="0.25">
      <c r="A2144">
        <v>2143</v>
      </c>
      <c r="B2144" t="s">
        <v>9</v>
      </c>
      <c r="C2144">
        <v>350000</v>
      </c>
      <c r="D2144" t="s">
        <v>10</v>
      </c>
      <c r="E2144" t="s">
        <v>16</v>
      </c>
      <c r="F2144" t="s">
        <v>12</v>
      </c>
      <c r="G2144" t="s">
        <v>13</v>
      </c>
      <c r="H2144" t="s">
        <v>13</v>
      </c>
      <c r="I2144">
        <v>37</v>
      </c>
      <c r="J2144">
        <f t="shared" si="134"/>
        <v>-0.37920268237051552</v>
      </c>
      <c r="K2144">
        <f t="shared" si="135"/>
        <v>-0.3462668336003964</v>
      </c>
      <c r="L2144" t="str">
        <f t="shared" si="136"/>
        <v>NO</v>
      </c>
      <c r="M2144" t="str">
        <f t="shared" si="137"/>
        <v>NO</v>
      </c>
    </row>
    <row r="2145" spans="1:13" x14ac:dyDescent="0.25">
      <c r="A2145">
        <v>2144</v>
      </c>
      <c r="B2145" t="s">
        <v>15</v>
      </c>
      <c r="C2145">
        <v>295000</v>
      </c>
      <c r="D2145" t="s">
        <v>10</v>
      </c>
      <c r="E2145" t="s">
        <v>16</v>
      </c>
      <c r="F2145" t="s">
        <v>12</v>
      </c>
      <c r="G2145" t="s">
        <v>13</v>
      </c>
      <c r="H2145" t="s">
        <v>12</v>
      </c>
      <c r="I2145">
        <v>19</v>
      </c>
      <c r="J2145">
        <f t="shared" si="134"/>
        <v>-0.44701998940822796</v>
      </c>
      <c r="K2145">
        <f t="shared" si="135"/>
        <v>-1.6166227749888715</v>
      </c>
      <c r="L2145" t="str">
        <f t="shared" si="136"/>
        <v>NO</v>
      </c>
      <c r="M2145" t="str">
        <f t="shared" si="137"/>
        <v>NO</v>
      </c>
    </row>
    <row r="2146" spans="1:13" x14ac:dyDescent="0.25">
      <c r="A2146">
        <v>2145</v>
      </c>
      <c r="B2146" t="s">
        <v>9</v>
      </c>
      <c r="C2146">
        <v>302470</v>
      </c>
      <c r="D2146" t="s">
        <v>18</v>
      </c>
      <c r="E2146" t="s">
        <v>16</v>
      </c>
      <c r="F2146" t="s">
        <v>12</v>
      </c>
      <c r="G2146" t="s">
        <v>13</v>
      </c>
      <c r="H2146" t="s">
        <v>13</v>
      </c>
      <c r="I2146">
        <v>48</v>
      </c>
      <c r="J2146">
        <f t="shared" si="134"/>
        <v>-0.43780916607056047</v>
      </c>
      <c r="K2146">
        <f t="shared" si="135"/>
        <v>0.43006179724811616</v>
      </c>
      <c r="L2146" t="str">
        <f t="shared" si="136"/>
        <v>NO</v>
      </c>
      <c r="M2146" t="str">
        <f t="shared" si="137"/>
        <v>NO</v>
      </c>
    </row>
    <row r="2147" spans="1:13" x14ac:dyDescent="0.25">
      <c r="A2147">
        <v>2146</v>
      </c>
      <c r="B2147" t="s">
        <v>15</v>
      </c>
      <c r="C2147">
        <v>2613281.4500000002</v>
      </c>
      <c r="D2147" t="s">
        <v>10</v>
      </c>
      <c r="E2147" t="s">
        <v>11</v>
      </c>
      <c r="F2147" t="s">
        <v>12</v>
      </c>
      <c r="G2147" t="s">
        <v>13</v>
      </c>
      <c r="H2147" t="s">
        <v>13</v>
      </c>
      <c r="I2147">
        <v>47</v>
      </c>
      <c r="J2147">
        <f t="shared" si="134"/>
        <v>2.4115182814005576</v>
      </c>
      <c r="K2147">
        <f t="shared" si="135"/>
        <v>0.35948646717097865</v>
      </c>
      <c r="L2147" t="str">
        <f t="shared" si="136"/>
        <v>SI</v>
      </c>
      <c r="M2147" t="str">
        <f t="shared" si="137"/>
        <v>NO</v>
      </c>
    </row>
    <row r="2148" spans="1:13" x14ac:dyDescent="0.25">
      <c r="A2148">
        <v>2147</v>
      </c>
      <c r="B2148" t="s">
        <v>15</v>
      </c>
      <c r="C2148">
        <v>150409.17000000001</v>
      </c>
      <c r="D2148" t="s">
        <v>14</v>
      </c>
      <c r="E2148" t="s">
        <v>11</v>
      </c>
      <c r="F2148" t="s">
        <v>12</v>
      </c>
      <c r="G2148" t="s">
        <v>13</v>
      </c>
      <c r="H2148" t="s">
        <v>13</v>
      </c>
      <c r="I2148">
        <v>86</v>
      </c>
      <c r="J2148">
        <f t="shared" si="134"/>
        <v>-0.62530654782545858</v>
      </c>
      <c r="K2148">
        <f t="shared" si="135"/>
        <v>3.1119243401793413</v>
      </c>
      <c r="L2148" t="str">
        <f t="shared" si="136"/>
        <v>NO</v>
      </c>
      <c r="M2148" t="str">
        <f t="shared" si="137"/>
        <v>SI</v>
      </c>
    </row>
    <row r="2149" spans="1:13" x14ac:dyDescent="0.25">
      <c r="A2149">
        <v>2148</v>
      </c>
      <c r="B2149" t="s">
        <v>9</v>
      </c>
      <c r="C2149">
        <v>77065</v>
      </c>
      <c r="D2149" t="s">
        <v>10</v>
      </c>
      <c r="E2149" t="s">
        <v>16</v>
      </c>
      <c r="F2149" t="s">
        <v>12</v>
      </c>
      <c r="G2149" t="s">
        <v>13</v>
      </c>
      <c r="H2149" t="s">
        <v>12</v>
      </c>
      <c r="I2149">
        <v>43</v>
      </c>
      <c r="J2149">
        <f t="shared" si="134"/>
        <v>-0.71574298594029817</v>
      </c>
      <c r="K2149">
        <f t="shared" si="135"/>
        <v>7.7185146862428639E-2</v>
      </c>
      <c r="L2149" t="str">
        <f t="shared" si="136"/>
        <v>NO</v>
      </c>
      <c r="M2149" t="str">
        <f t="shared" si="137"/>
        <v>NO</v>
      </c>
    </row>
    <row r="2150" spans="1:13" x14ac:dyDescent="0.25">
      <c r="A2150">
        <v>2149</v>
      </c>
      <c r="B2150" t="s">
        <v>9</v>
      </c>
      <c r="C2150">
        <v>426459.38</v>
      </c>
      <c r="D2150" t="s">
        <v>10</v>
      </c>
      <c r="E2150" t="s">
        <v>16</v>
      </c>
      <c r="F2150" t="s">
        <v>12</v>
      </c>
      <c r="G2150" t="s">
        <v>13</v>
      </c>
      <c r="H2150" t="s">
        <v>13</v>
      </c>
      <c r="I2150">
        <v>25</v>
      </c>
      <c r="J2150">
        <f t="shared" si="134"/>
        <v>-0.28492505965464043</v>
      </c>
      <c r="K2150">
        <f t="shared" si="135"/>
        <v>-1.1931707945260464</v>
      </c>
      <c r="L2150" t="str">
        <f t="shared" si="136"/>
        <v>NO</v>
      </c>
      <c r="M2150" t="str">
        <f t="shared" si="137"/>
        <v>NO</v>
      </c>
    </row>
    <row r="2151" spans="1:13" x14ac:dyDescent="0.25">
      <c r="A2151">
        <v>2150</v>
      </c>
      <c r="B2151" t="s">
        <v>9</v>
      </c>
      <c r="C2151">
        <v>448880</v>
      </c>
      <c r="D2151" t="s">
        <v>10</v>
      </c>
      <c r="E2151" t="s">
        <v>16</v>
      </c>
      <c r="F2151" t="s">
        <v>12</v>
      </c>
      <c r="G2151" t="s">
        <v>13</v>
      </c>
      <c r="H2151" t="s">
        <v>13</v>
      </c>
      <c r="I2151">
        <v>33</v>
      </c>
      <c r="J2151">
        <f t="shared" si="134"/>
        <v>-0.25727949473617001</v>
      </c>
      <c r="K2151">
        <f t="shared" si="135"/>
        <v>-0.62856815390894638</v>
      </c>
      <c r="L2151" t="str">
        <f t="shared" si="136"/>
        <v>NO</v>
      </c>
      <c r="M2151" t="str">
        <f t="shared" si="137"/>
        <v>NO</v>
      </c>
    </row>
    <row r="2152" spans="1:13" x14ac:dyDescent="0.25">
      <c r="A2152">
        <v>2151</v>
      </c>
      <c r="B2152" t="s">
        <v>15</v>
      </c>
      <c r="C2152">
        <v>10</v>
      </c>
      <c r="D2152" t="s">
        <v>10</v>
      </c>
      <c r="E2152" t="s">
        <v>16</v>
      </c>
      <c r="F2152" t="s">
        <v>12</v>
      </c>
      <c r="G2152" t="s">
        <v>13</v>
      </c>
      <c r="H2152" t="s">
        <v>13</v>
      </c>
      <c r="I2152">
        <v>26</v>
      </c>
      <c r="J2152">
        <f t="shared" si="134"/>
        <v>-0.8107550331001333</v>
      </c>
      <c r="K2152">
        <f t="shared" si="135"/>
        <v>-1.1225954644489089</v>
      </c>
      <c r="L2152" t="str">
        <f t="shared" si="136"/>
        <v>NO</v>
      </c>
      <c r="M2152" t="str">
        <f t="shared" si="137"/>
        <v>NO</v>
      </c>
    </row>
    <row r="2153" spans="1:13" x14ac:dyDescent="0.25">
      <c r="A2153">
        <v>2152</v>
      </c>
      <c r="B2153" t="s">
        <v>9</v>
      </c>
      <c r="C2153">
        <v>237717.86</v>
      </c>
      <c r="D2153" t="s">
        <v>10</v>
      </c>
      <c r="E2153" t="s">
        <v>16</v>
      </c>
      <c r="F2153" t="s">
        <v>12</v>
      </c>
      <c r="G2153" t="s">
        <v>13</v>
      </c>
      <c r="H2153" t="s">
        <v>12</v>
      </c>
      <c r="I2153">
        <v>23</v>
      </c>
      <c r="J2153">
        <f t="shared" si="134"/>
        <v>-0.51765127079290485</v>
      </c>
      <c r="K2153">
        <f t="shared" si="135"/>
        <v>-1.3343214546803215</v>
      </c>
      <c r="L2153" t="str">
        <f t="shared" si="136"/>
        <v>NO</v>
      </c>
      <c r="M2153" t="str">
        <f t="shared" si="137"/>
        <v>NO</v>
      </c>
    </row>
    <row r="2154" spans="1:13" x14ac:dyDescent="0.25">
      <c r="A2154">
        <v>2153</v>
      </c>
      <c r="B2154" t="s">
        <v>9</v>
      </c>
      <c r="C2154">
        <v>297045</v>
      </c>
      <c r="D2154" t="s">
        <v>17</v>
      </c>
      <c r="E2154" t="s">
        <v>16</v>
      </c>
      <c r="F2154" t="s">
        <v>12</v>
      </c>
      <c r="G2154" t="s">
        <v>12</v>
      </c>
      <c r="H2154" t="s">
        <v>13</v>
      </c>
      <c r="I2154">
        <v>30</v>
      </c>
      <c r="J2154">
        <f t="shared" si="134"/>
        <v>-0.44449841862837125</v>
      </c>
      <c r="K2154">
        <f t="shared" si="135"/>
        <v>-0.84029414414035897</v>
      </c>
      <c r="L2154" t="str">
        <f t="shared" si="136"/>
        <v>NO</v>
      </c>
      <c r="M2154" t="str">
        <f t="shared" si="137"/>
        <v>NO</v>
      </c>
    </row>
    <row r="2155" spans="1:13" x14ac:dyDescent="0.25">
      <c r="A2155">
        <v>2154</v>
      </c>
      <c r="B2155" t="s">
        <v>15</v>
      </c>
      <c r="C2155">
        <v>585854</v>
      </c>
      <c r="D2155" t="s">
        <v>14</v>
      </c>
      <c r="E2155" t="s">
        <v>11</v>
      </c>
      <c r="F2155" t="s">
        <v>12</v>
      </c>
      <c r="G2155" t="s">
        <v>13</v>
      </c>
      <c r="H2155" t="s">
        <v>13</v>
      </c>
      <c r="I2155">
        <v>76</v>
      </c>
      <c r="J2155">
        <f t="shared" si="134"/>
        <v>-8.8384807205558649E-2</v>
      </c>
      <c r="K2155">
        <f t="shared" si="135"/>
        <v>2.4061710394079663</v>
      </c>
      <c r="L2155" t="str">
        <f t="shared" si="136"/>
        <v>NO</v>
      </c>
      <c r="M2155" t="str">
        <f t="shared" si="137"/>
        <v>SI</v>
      </c>
    </row>
    <row r="2156" spans="1:13" x14ac:dyDescent="0.25">
      <c r="A2156">
        <v>2155</v>
      </c>
      <c r="B2156" t="s">
        <v>9</v>
      </c>
      <c r="C2156">
        <v>404467</v>
      </c>
      <c r="D2156" t="s">
        <v>17</v>
      </c>
      <c r="E2156" t="s">
        <v>16</v>
      </c>
      <c r="F2156" t="s">
        <v>12</v>
      </c>
      <c r="G2156" t="s">
        <v>13</v>
      </c>
      <c r="H2156" t="s">
        <v>13</v>
      </c>
      <c r="I2156">
        <v>58</v>
      </c>
      <c r="J2156">
        <f t="shared" si="134"/>
        <v>-0.31204258669009582</v>
      </c>
      <c r="K2156">
        <f t="shared" si="135"/>
        <v>1.1358150980194912</v>
      </c>
      <c r="L2156" t="str">
        <f t="shared" si="136"/>
        <v>NO</v>
      </c>
      <c r="M2156" t="str">
        <f t="shared" si="137"/>
        <v>NO</v>
      </c>
    </row>
    <row r="2157" spans="1:13" x14ac:dyDescent="0.25">
      <c r="A2157">
        <v>2156</v>
      </c>
      <c r="B2157" t="s">
        <v>9</v>
      </c>
      <c r="C2157">
        <v>594092</v>
      </c>
      <c r="D2157" t="s">
        <v>18</v>
      </c>
      <c r="E2157" t="s">
        <v>16</v>
      </c>
      <c r="F2157" t="s">
        <v>12</v>
      </c>
      <c r="G2157" t="s">
        <v>12</v>
      </c>
      <c r="H2157" t="s">
        <v>12</v>
      </c>
      <c r="I2157">
        <v>48</v>
      </c>
      <c r="J2157">
        <f t="shared" si="134"/>
        <v>-7.8227007653255465E-2</v>
      </c>
      <c r="K2157">
        <f t="shared" si="135"/>
        <v>0.43006179724811616</v>
      </c>
      <c r="L2157" t="str">
        <f t="shared" si="136"/>
        <v>NO</v>
      </c>
      <c r="M2157" t="str">
        <f t="shared" si="137"/>
        <v>NO</v>
      </c>
    </row>
    <row r="2158" spans="1:13" x14ac:dyDescent="0.25">
      <c r="A2158">
        <v>2157</v>
      </c>
      <c r="B2158" t="s">
        <v>9</v>
      </c>
      <c r="C2158">
        <v>138580</v>
      </c>
      <c r="D2158" t="s">
        <v>10</v>
      </c>
      <c r="E2158" t="s">
        <v>16</v>
      </c>
      <c r="F2158" t="s">
        <v>12</v>
      </c>
      <c r="G2158" t="s">
        <v>13</v>
      </c>
      <c r="H2158" t="s">
        <v>13</v>
      </c>
      <c r="I2158">
        <v>46</v>
      </c>
      <c r="J2158">
        <f t="shared" si="134"/>
        <v>-0.63989241062348212</v>
      </c>
      <c r="K2158">
        <f t="shared" si="135"/>
        <v>0.28891113709384114</v>
      </c>
      <c r="L2158" t="str">
        <f t="shared" si="136"/>
        <v>NO</v>
      </c>
      <c r="M2158" t="str">
        <f t="shared" si="137"/>
        <v>NO</v>
      </c>
    </row>
    <row r="2159" spans="1:13" x14ac:dyDescent="0.25">
      <c r="A2159">
        <v>2158</v>
      </c>
      <c r="B2159" t="s">
        <v>15</v>
      </c>
      <c r="C2159">
        <v>1241627.95</v>
      </c>
      <c r="D2159" t="s">
        <v>14</v>
      </c>
      <c r="E2159" t="s">
        <v>11</v>
      </c>
      <c r="F2159" t="s">
        <v>12</v>
      </c>
      <c r="G2159" t="s">
        <v>13</v>
      </c>
      <c r="H2159" t="s">
        <v>13</v>
      </c>
      <c r="I2159">
        <v>63</v>
      </c>
      <c r="J2159">
        <f t="shared" si="134"/>
        <v>0.7202119803305046</v>
      </c>
      <c r="K2159">
        <f t="shared" si="135"/>
        <v>1.4886917484051787</v>
      </c>
      <c r="L2159" t="str">
        <f t="shared" si="136"/>
        <v>NO</v>
      </c>
      <c r="M2159" t="str">
        <f t="shared" si="137"/>
        <v>NO</v>
      </c>
    </row>
    <row r="2160" spans="1:13" x14ac:dyDescent="0.25">
      <c r="A2160">
        <v>2159</v>
      </c>
      <c r="B2160" t="s">
        <v>9</v>
      </c>
      <c r="C2160">
        <v>915020.56</v>
      </c>
      <c r="D2160" t="s">
        <v>10</v>
      </c>
      <c r="E2160" t="s">
        <v>16</v>
      </c>
      <c r="F2160" t="s">
        <v>12</v>
      </c>
      <c r="G2160" t="s">
        <v>13</v>
      </c>
      <c r="H2160" t="s">
        <v>13</v>
      </c>
      <c r="I2160">
        <v>52</v>
      </c>
      <c r="J2160">
        <f t="shared" si="134"/>
        <v>0.31749136854112492</v>
      </c>
      <c r="K2160">
        <f t="shared" si="135"/>
        <v>0.71236311755666615</v>
      </c>
      <c r="L2160" t="str">
        <f t="shared" si="136"/>
        <v>NO</v>
      </c>
      <c r="M2160" t="str">
        <f t="shared" si="137"/>
        <v>NO</v>
      </c>
    </row>
    <row r="2161" spans="1:13" x14ac:dyDescent="0.25">
      <c r="A2161">
        <v>2160</v>
      </c>
      <c r="B2161" t="s">
        <v>9</v>
      </c>
      <c r="C2161">
        <v>569373.16</v>
      </c>
      <c r="D2161" t="s">
        <v>10</v>
      </c>
      <c r="E2161" t="s">
        <v>16</v>
      </c>
      <c r="F2161" t="s">
        <v>12</v>
      </c>
      <c r="G2161" t="s">
        <v>13</v>
      </c>
      <c r="H2161" t="s">
        <v>13</v>
      </c>
      <c r="I2161">
        <v>41</v>
      </c>
      <c r="J2161">
        <f t="shared" si="134"/>
        <v>-0.1087063742331843</v>
      </c>
      <c r="K2161">
        <f t="shared" si="135"/>
        <v>-6.3965513291846368E-2</v>
      </c>
      <c r="L2161" t="str">
        <f t="shared" si="136"/>
        <v>NO</v>
      </c>
      <c r="M2161" t="str">
        <f t="shared" si="137"/>
        <v>NO</v>
      </c>
    </row>
    <row r="2162" spans="1:13" x14ac:dyDescent="0.25">
      <c r="A2162">
        <v>2161</v>
      </c>
      <c r="B2162" t="s">
        <v>9</v>
      </c>
      <c r="C2162">
        <v>457000</v>
      </c>
      <c r="D2162" t="s">
        <v>10</v>
      </c>
      <c r="E2162" t="s">
        <v>16</v>
      </c>
      <c r="F2162" t="s">
        <v>12</v>
      </c>
      <c r="G2162" t="s">
        <v>13</v>
      </c>
      <c r="H2162" t="s">
        <v>13</v>
      </c>
      <c r="I2162">
        <v>19</v>
      </c>
      <c r="J2162">
        <f t="shared" si="134"/>
        <v>-0.24726719413351136</v>
      </c>
      <c r="K2162">
        <f t="shared" si="135"/>
        <v>-1.6166227749888715</v>
      </c>
      <c r="L2162" t="str">
        <f t="shared" si="136"/>
        <v>NO</v>
      </c>
      <c r="M2162" t="str">
        <f t="shared" si="137"/>
        <v>NO</v>
      </c>
    </row>
    <row r="2163" spans="1:13" x14ac:dyDescent="0.25">
      <c r="A2163">
        <v>2162</v>
      </c>
      <c r="B2163" t="s">
        <v>9</v>
      </c>
      <c r="C2163">
        <v>440696.47</v>
      </c>
      <c r="D2163" t="s">
        <v>10</v>
      </c>
      <c r="E2163" t="s">
        <v>16</v>
      </c>
      <c r="F2163" t="s">
        <v>12</v>
      </c>
      <c r="G2163" t="s">
        <v>13</v>
      </c>
      <c r="H2163" t="s">
        <v>13</v>
      </c>
      <c r="I2163">
        <v>27</v>
      </c>
      <c r="J2163">
        <f t="shared" si="134"/>
        <v>-0.26737013049366692</v>
      </c>
      <c r="K2163">
        <f t="shared" si="135"/>
        <v>-1.0520201343717714</v>
      </c>
      <c r="L2163" t="str">
        <f t="shared" si="136"/>
        <v>NO</v>
      </c>
      <c r="M2163" t="str">
        <f t="shared" si="137"/>
        <v>NO</v>
      </c>
    </row>
    <row r="2164" spans="1:13" x14ac:dyDescent="0.25">
      <c r="A2164">
        <v>2163</v>
      </c>
      <c r="B2164" t="s">
        <v>15</v>
      </c>
      <c r="C2164">
        <v>1057538</v>
      </c>
      <c r="D2164" t="s">
        <v>10</v>
      </c>
      <c r="E2164" t="s">
        <v>11</v>
      </c>
      <c r="F2164" t="s">
        <v>12</v>
      </c>
      <c r="G2164" t="s">
        <v>13</v>
      </c>
      <c r="H2164" t="s">
        <v>12</v>
      </c>
      <c r="I2164">
        <v>38</v>
      </c>
      <c r="J2164">
        <f t="shared" si="134"/>
        <v>0.49322135011764778</v>
      </c>
      <c r="K2164">
        <f t="shared" si="135"/>
        <v>-0.27569150352325889</v>
      </c>
      <c r="L2164" t="str">
        <f t="shared" si="136"/>
        <v>NO</v>
      </c>
      <c r="M2164" t="str">
        <f t="shared" si="137"/>
        <v>NO</v>
      </c>
    </row>
    <row r="2165" spans="1:13" x14ac:dyDescent="0.25">
      <c r="A2165">
        <v>2164</v>
      </c>
      <c r="B2165" t="s">
        <v>9</v>
      </c>
      <c r="C2165">
        <v>428222.68</v>
      </c>
      <c r="D2165" t="s">
        <v>10</v>
      </c>
      <c r="E2165" t="s">
        <v>16</v>
      </c>
      <c r="F2165" t="s">
        <v>12</v>
      </c>
      <c r="G2165" t="s">
        <v>13</v>
      </c>
      <c r="H2165" t="s">
        <v>12</v>
      </c>
      <c r="I2165">
        <v>21</v>
      </c>
      <c r="J2165">
        <f t="shared" si="134"/>
        <v>-0.28275083679101143</v>
      </c>
      <c r="K2165">
        <f t="shared" si="135"/>
        <v>-1.4754721148345964</v>
      </c>
      <c r="L2165" t="str">
        <f t="shared" si="136"/>
        <v>NO</v>
      </c>
      <c r="M2165" t="str">
        <f t="shared" si="137"/>
        <v>NO</v>
      </c>
    </row>
    <row r="2166" spans="1:13" x14ac:dyDescent="0.25">
      <c r="A2166">
        <v>2165</v>
      </c>
      <c r="B2166" t="s">
        <v>9</v>
      </c>
      <c r="C2166">
        <v>301566</v>
      </c>
      <c r="D2166" t="s">
        <v>18</v>
      </c>
      <c r="E2166" t="s">
        <v>16</v>
      </c>
      <c r="F2166" t="s">
        <v>12</v>
      </c>
      <c r="G2166" t="s">
        <v>13</v>
      </c>
      <c r="H2166" t="s">
        <v>13</v>
      </c>
      <c r="I2166">
        <v>20</v>
      </c>
      <c r="J2166">
        <f t="shared" si="134"/>
        <v>-0.43892383598987128</v>
      </c>
      <c r="K2166">
        <f t="shared" si="135"/>
        <v>-1.5460474449117341</v>
      </c>
      <c r="L2166" t="str">
        <f t="shared" si="136"/>
        <v>NO</v>
      </c>
      <c r="M2166" t="str">
        <f t="shared" si="137"/>
        <v>NO</v>
      </c>
    </row>
    <row r="2167" spans="1:13" x14ac:dyDescent="0.25">
      <c r="A2167">
        <v>2166</v>
      </c>
      <c r="B2167" t="s">
        <v>9</v>
      </c>
      <c r="C2167">
        <v>183333</v>
      </c>
      <c r="D2167" t="s">
        <v>10</v>
      </c>
      <c r="E2167" t="s">
        <v>16</v>
      </c>
      <c r="F2167" t="s">
        <v>12</v>
      </c>
      <c r="G2167" t="s">
        <v>12</v>
      </c>
      <c r="H2167" t="s">
        <v>12</v>
      </c>
      <c r="I2167">
        <v>30</v>
      </c>
      <c r="J2167">
        <f t="shared" si="134"/>
        <v>-0.58471008440786865</v>
      </c>
      <c r="K2167">
        <f t="shared" si="135"/>
        <v>-0.84029414414035897</v>
      </c>
      <c r="L2167" t="str">
        <f t="shared" si="136"/>
        <v>NO</v>
      </c>
      <c r="M2167" t="str">
        <f t="shared" si="137"/>
        <v>NO</v>
      </c>
    </row>
    <row r="2168" spans="1:13" x14ac:dyDescent="0.25">
      <c r="A2168">
        <v>2167</v>
      </c>
      <c r="B2168" t="s">
        <v>9</v>
      </c>
      <c r="C2168">
        <v>297045</v>
      </c>
      <c r="D2168" t="s">
        <v>17</v>
      </c>
      <c r="E2168" t="s">
        <v>16</v>
      </c>
      <c r="F2168" t="s">
        <v>12</v>
      </c>
      <c r="G2168" t="s">
        <v>12</v>
      </c>
      <c r="H2168" t="s">
        <v>13</v>
      </c>
      <c r="I2168">
        <v>28</v>
      </c>
      <c r="J2168">
        <f t="shared" si="134"/>
        <v>-0.44449841862837125</v>
      </c>
      <c r="K2168">
        <f t="shared" si="135"/>
        <v>-0.98144480429463388</v>
      </c>
      <c r="L2168" t="str">
        <f t="shared" si="136"/>
        <v>NO</v>
      </c>
      <c r="M2168" t="str">
        <f t="shared" si="137"/>
        <v>NO</v>
      </c>
    </row>
    <row r="2169" spans="1:13" x14ac:dyDescent="0.25">
      <c r="A2169">
        <v>2168</v>
      </c>
      <c r="B2169" t="s">
        <v>9</v>
      </c>
      <c r="C2169">
        <v>335377.5</v>
      </c>
      <c r="D2169" t="s">
        <v>10</v>
      </c>
      <c r="E2169" t="s">
        <v>16</v>
      </c>
      <c r="F2169" t="s">
        <v>12</v>
      </c>
      <c r="G2169" t="s">
        <v>13</v>
      </c>
      <c r="H2169" t="s">
        <v>13</v>
      </c>
      <c r="I2169">
        <v>22</v>
      </c>
      <c r="J2169">
        <f t="shared" si="134"/>
        <v>-0.39723283822795102</v>
      </c>
      <c r="K2169">
        <f t="shared" si="135"/>
        <v>-1.4048967847574589</v>
      </c>
      <c r="L2169" t="str">
        <f t="shared" si="136"/>
        <v>NO</v>
      </c>
      <c r="M2169" t="str">
        <f t="shared" si="137"/>
        <v>NO</v>
      </c>
    </row>
    <row r="2170" spans="1:13" x14ac:dyDescent="0.25">
      <c r="A2170">
        <v>2169</v>
      </c>
      <c r="B2170" t="s">
        <v>9</v>
      </c>
      <c r="C2170">
        <v>210000</v>
      </c>
      <c r="D2170" t="s">
        <v>10</v>
      </c>
      <c r="E2170" t="s">
        <v>16</v>
      </c>
      <c r="F2170" t="s">
        <v>12</v>
      </c>
      <c r="G2170" t="s">
        <v>13</v>
      </c>
      <c r="H2170" t="s">
        <v>13</v>
      </c>
      <c r="I2170">
        <v>26</v>
      </c>
      <c r="J2170">
        <f t="shared" si="134"/>
        <v>-0.55182855483014726</v>
      </c>
      <c r="K2170">
        <f t="shared" si="135"/>
        <v>-1.1225954644489089</v>
      </c>
      <c r="L2170" t="str">
        <f t="shared" si="136"/>
        <v>NO</v>
      </c>
      <c r="M2170" t="str">
        <f t="shared" si="137"/>
        <v>NO</v>
      </c>
    </row>
    <row r="2171" spans="1:13" x14ac:dyDescent="0.25">
      <c r="A2171">
        <v>2170</v>
      </c>
      <c r="B2171" t="s">
        <v>15</v>
      </c>
      <c r="C2171">
        <v>813888.34</v>
      </c>
      <c r="D2171" t="s">
        <v>10</v>
      </c>
      <c r="E2171" t="s">
        <v>11</v>
      </c>
      <c r="F2171" t="s">
        <v>12</v>
      </c>
      <c r="G2171" t="s">
        <v>13</v>
      </c>
      <c r="H2171" t="s">
        <v>13</v>
      </c>
      <c r="I2171">
        <v>29</v>
      </c>
      <c r="J2171">
        <f t="shared" si="134"/>
        <v>0.19279109917484333</v>
      </c>
      <c r="K2171">
        <f t="shared" si="135"/>
        <v>-0.91086947421749642</v>
      </c>
      <c r="L2171" t="str">
        <f t="shared" si="136"/>
        <v>NO</v>
      </c>
      <c r="M2171" t="str">
        <f t="shared" si="137"/>
        <v>NO</v>
      </c>
    </row>
    <row r="2172" spans="1:13" x14ac:dyDescent="0.25">
      <c r="A2172">
        <v>2171</v>
      </c>
      <c r="B2172" t="s">
        <v>15</v>
      </c>
      <c r="C2172">
        <v>297045</v>
      </c>
      <c r="D2172" t="s">
        <v>18</v>
      </c>
      <c r="E2172" t="s">
        <v>16</v>
      </c>
      <c r="F2172" t="s">
        <v>12</v>
      </c>
      <c r="G2172" t="s">
        <v>12</v>
      </c>
      <c r="H2172" t="s">
        <v>12</v>
      </c>
      <c r="I2172">
        <v>41</v>
      </c>
      <c r="J2172">
        <f t="shared" si="134"/>
        <v>-0.44449841862837125</v>
      </c>
      <c r="K2172">
        <f t="shared" si="135"/>
        <v>-6.3965513291846368E-2</v>
      </c>
      <c r="L2172" t="str">
        <f t="shared" si="136"/>
        <v>NO</v>
      </c>
      <c r="M2172" t="str">
        <f t="shared" si="137"/>
        <v>NO</v>
      </c>
    </row>
    <row r="2173" spans="1:13" x14ac:dyDescent="0.25">
      <c r="A2173">
        <v>2172</v>
      </c>
      <c r="B2173" t="s">
        <v>15</v>
      </c>
      <c r="C2173">
        <v>912428.05</v>
      </c>
      <c r="D2173" t="s">
        <v>10</v>
      </c>
      <c r="E2173" t="s">
        <v>16</v>
      </c>
      <c r="F2173" t="s">
        <v>12</v>
      </c>
      <c r="G2173" t="s">
        <v>13</v>
      </c>
      <c r="H2173" t="s">
        <v>13</v>
      </c>
      <c r="I2173">
        <v>24</v>
      </c>
      <c r="J2173">
        <f t="shared" si="134"/>
        <v>0.31429469496533691</v>
      </c>
      <c r="K2173">
        <f t="shared" si="135"/>
        <v>-1.263746124603184</v>
      </c>
      <c r="L2173" t="str">
        <f t="shared" si="136"/>
        <v>NO</v>
      </c>
      <c r="M2173" t="str">
        <f t="shared" si="137"/>
        <v>NO</v>
      </c>
    </row>
    <row r="2174" spans="1:13" x14ac:dyDescent="0.25">
      <c r="A2174">
        <v>2173</v>
      </c>
      <c r="B2174" t="s">
        <v>9</v>
      </c>
      <c r="C2174">
        <v>762283.34</v>
      </c>
      <c r="D2174" t="s">
        <v>10</v>
      </c>
      <c r="E2174" t="s">
        <v>16</v>
      </c>
      <c r="F2174" t="s">
        <v>12</v>
      </c>
      <c r="G2174" t="s">
        <v>13</v>
      </c>
      <c r="H2174" t="s">
        <v>13</v>
      </c>
      <c r="I2174">
        <v>46</v>
      </c>
      <c r="J2174">
        <f t="shared" si="134"/>
        <v>0.12915996954427694</v>
      </c>
      <c r="K2174">
        <f t="shared" si="135"/>
        <v>0.28891113709384114</v>
      </c>
      <c r="L2174" t="str">
        <f t="shared" si="136"/>
        <v>NO</v>
      </c>
      <c r="M2174" t="str">
        <f t="shared" si="137"/>
        <v>NO</v>
      </c>
    </row>
    <row r="2175" spans="1:13" x14ac:dyDescent="0.25">
      <c r="A2175">
        <v>2174</v>
      </c>
      <c r="B2175" t="s">
        <v>9</v>
      </c>
      <c r="C2175">
        <v>213049</v>
      </c>
      <c r="D2175" t="s">
        <v>10</v>
      </c>
      <c r="E2175" t="s">
        <v>16</v>
      </c>
      <c r="F2175" t="s">
        <v>12</v>
      </c>
      <c r="G2175" t="s">
        <v>13</v>
      </c>
      <c r="H2175" t="s">
        <v>13</v>
      </c>
      <c r="I2175">
        <v>42</v>
      </c>
      <c r="J2175">
        <f t="shared" si="134"/>
        <v>-0.54806900993636565</v>
      </c>
      <c r="K2175">
        <f t="shared" si="135"/>
        <v>6.6098167852911317E-3</v>
      </c>
      <c r="L2175" t="str">
        <f t="shared" si="136"/>
        <v>NO</v>
      </c>
      <c r="M2175" t="str">
        <f t="shared" si="137"/>
        <v>NO</v>
      </c>
    </row>
    <row r="2176" spans="1:13" x14ac:dyDescent="0.25">
      <c r="A2176">
        <v>2175</v>
      </c>
      <c r="B2176" t="s">
        <v>9</v>
      </c>
      <c r="C2176">
        <v>560000</v>
      </c>
      <c r="D2176" t="s">
        <v>10</v>
      </c>
      <c r="E2176" t="s">
        <v>16</v>
      </c>
      <c r="F2176" t="s">
        <v>12</v>
      </c>
      <c r="G2176" t="s">
        <v>13</v>
      </c>
      <c r="H2176" t="s">
        <v>13</v>
      </c>
      <c r="I2176">
        <v>47</v>
      </c>
      <c r="J2176">
        <f t="shared" si="134"/>
        <v>-0.12026387368106806</v>
      </c>
      <c r="K2176">
        <f t="shared" si="135"/>
        <v>0.35948646717097865</v>
      </c>
      <c r="L2176" t="str">
        <f t="shared" si="136"/>
        <v>NO</v>
      </c>
      <c r="M2176" t="str">
        <f t="shared" si="137"/>
        <v>NO</v>
      </c>
    </row>
    <row r="2177" spans="1:13" x14ac:dyDescent="0.25">
      <c r="A2177">
        <v>2176</v>
      </c>
      <c r="B2177" t="s">
        <v>15</v>
      </c>
      <c r="C2177">
        <v>127390.96</v>
      </c>
      <c r="D2177" t="s">
        <v>10</v>
      </c>
      <c r="E2177" t="s">
        <v>16</v>
      </c>
      <c r="F2177" t="s">
        <v>12</v>
      </c>
      <c r="G2177" t="s">
        <v>12</v>
      </c>
      <c r="H2177" t="s">
        <v>13</v>
      </c>
      <c r="I2177">
        <v>48</v>
      </c>
      <c r="J2177">
        <f t="shared" si="134"/>
        <v>-0.65368896628052309</v>
      </c>
      <c r="K2177">
        <f t="shared" si="135"/>
        <v>0.43006179724811616</v>
      </c>
      <c r="L2177" t="str">
        <f t="shared" si="136"/>
        <v>NO</v>
      </c>
      <c r="M2177" t="str">
        <f t="shared" si="137"/>
        <v>NO</v>
      </c>
    </row>
    <row r="2178" spans="1:13" x14ac:dyDescent="0.25">
      <c r="A2178">
        <v>2177</v>
      </c>
      <c r="B2178" t="s">
        <v>9</v>
      </c>
      <c r="C2178">
        <v>12000</v>
      </c>
      <c r="D2178" t="s">
        <v>10</v>
      </c>
      <c r="E2178" t="s">
        <v>16</v>
      </c>
      <c r="F2178" t="s">
        <v>12</v>
      </c>
      <c r="G2178" t="s">
        <v>13</v>
      </c>
      <c r="H2178" t="s">
        <v>12</v>
      </c>
      <c r="I2178">
        <v>24</v>
      </c>
      <c r="J2178">
        <f t="shared" ref="J2178:J2241" si="138">(C2178-$Q$13)/$Q$14</f>
        <v>-0.79597086016591201</v>
      </c>
      <c r="K2178">
        <f t="shared" si="135"/>
        <v>-1.263746124603184</v>
      </c>
      <c r="L2178" t="str">
        <f t="shared" si="136"/>
        <v>NO</v>
      </c>
      <c r="M2178" t="str">
        <f t="shared" si="137"/>
        <v>NO</v>
      </c>
    </row>
    <row r="2179" spans="1:13" x14ac:dyDescent="0.25">
      <c r="A2179">
        <v>2178</v>
      </c>
      <c r="B2179" t="s">
        <v>9</v>
      </c>
      <c r="C2179">
        <v>1154586.75</v>
      </c>
      <c r="D2179" t="s">
        <v>10</v>
      </c>
      <c r="E2179" t="s">
        <v>16</v>
      </c>
      <c r="F2179" t="s">
        <v>12</v>
      </c>
      <c r="G2179" t="s">
        <v>13</v>
      </c>
      <c r="H2179" t="s">
        <v>13</v>
      </c>
      <c r="I2179">
        <v>30</v>
      </c>
      <c r="J2179">
        <f t="shared" si="138"/>
        <v>0.61288652968812407</v>
      </c>
      <c r="K2179">
        <f t="shared" ref="K2179:K2242" si="139">(I2179-$R$13)/$R$14</f>
        <v>-0.84029414414035897</v>
      </c>
      <c r="L2179" t="str">
        <f t="shared" ref="L2179:L2242" si="140">IF(ABS(J2179)&gt; 1.96, "SI", "NO")</f>
        <v>NO</v>
      </c>
      <c r="M2179" t="str">
        <f t="shared" ref="M2179:M2242" si="141">IF(ABS(K2179)&gt; 1.96, "SI", "NO")</f>
        <v>NO</v>
      </c>
    </row>
    <row r="2180" spans="1:13" x14ac:dyDescent="0.25">
      <c r="A2180">
        <v>2179</v>
      </c>
      <c r="B2180" t="s">
        <v>9</v>
      </c>
      <c r="C2180">
        <v>394295.68</v>
      </c>
      <c r="D2180" t="s">
        <v>10</v>
      </c>
      <c r="E2180" t="s">
        <v>16</v>
      </c>
      <c r="F2180" t="s">
        <v>12</v>
      </c>
      <c r="G2180" t="s">
        <v>13</v>
      </c>
      <c r="H2180" t="s">
        <v>13</v>
      </c>
      <c r="I2180">
        <v>42</v>
      </c>
      <c r="J2180">
        <f t="shared" si="138"/>
        <v>-0.32458425089771087</v>
      </c>
      <c r="K2180">
        <f t="shared" si="139"/>
        <v>6.6098167852911317E-3</v>
      </c>
      <c r="L2180" t="str">
        <f t="shared" si="140"/>
        <v>NO</v>
      </c>
      <c r="M2180" t="str">
        <f t="shared" si="141"/>
        <v>NO</v>
      </c>
    </row>
    <row r="2181" spans="1:13" x14ac:dyDescent="0.25">
      <c r="A2181">
        <v>2180</v>
      </c>
      <c r="B2181" t="s">
        <v>9</v>
      </c>
      <c r="C2181">
        <v>10000</v>
      </c>
      <c r="D2181" t="s">
        <v>10</v>
      </c>
      <c r="E2181" t="s">
        <v>16</v>
      </c>
      <c r="F2181" t="s">
        <v>12</v>
      </c>
      <c r="G2181" t="s">
        <v>12</v>
      </c>
      <c r="H2181" t="s">
        <v>13</v>
      </c>
      <c r="I2181">
        <v>34</v>
      </c>
      <c r="J2181">
        <f t="shared" si="138"/>
        <v>-0.79843694405819243</v>
      </c>
      <c r="K2181">
        <f t="shared" si="139"/>
        <v>-0.55799282383180893</v>
      </c>
      <c r="L2181" t="str">
        <f t="shared" si="140"/>
        <v>NO</v>
      </c>
      <c r="M2181" t="str">
        <f t="shared" si="141"/>
        <v>NO</v>
      </c>
    </row>
    <row r="2182" spans="1:13" x14ac:dyDescent="0.25">
      <c r="A2182">
        <v>2181</v>
      </c>
      <c r="B2182" t="s">
        <v>9</v>
      </c>
      <c r="C2182">
        <v>295970</v>
      </c>
      <c r="D2182" t="s">
        <v>18</v>
      </c>
      <c r="E2182" t="s">
        <v>16</v>
      </c>
      <c r="F2182" t="s">
        <v>12</v>
      </c>
      <c r="G2182" t="s">
        <v>13</v>
      </c>
      <c r="H2182" t="s">
        <v>13</v>
      </c>
      <c r="I2182">
        <v>28</v>
      </c>
      <c r="J2182">
        <f t="shared" si="138"/>
        <v>-0.44582393872047199</v>
      </c>
      <c r="K2182">
        <f t="shared" si="139"/>
        <v>-0.98144480429463388</v>
      </c>
      <c r="L2182" t="str">
        <f t="shared" si="140"/>
        <v>NO</v>
      </c>
      <c r="M2182" t="str">
        <f t="shared" si="141"/>
        <v>NO</v>
      </c>
    </row>
    <row r="2183" spans="1:13" x14ac:dyDescent="0.25">
      <c r="A2183">
        <v>2182</v>
      </c>
      <c r="B2183" t="s">
        <v>9</v>
      </c>
      <c r="C2183">
        <v>1042448</v>
      </c>
      <c r="D2183" t="s">
        <v>10</v>
      </c>
      <c r="E2183" t="s">
        <v>16</v>
      </c>
      <c r="F2183" t="s">
        <v>12</v>
      </c>
      <c r="G2183" t="s">
        <v>13</v>
      </c>
      <c r="H2183" t="s">
        <v>13</v>
      </c>
      <c r="I2183">
        <v>33</v>
      </c>
      <c r="J2183">
        <f t="shared" si="138"/>
        <v>0.47461474715039176</v>
      </c>
      <c r="K2183">
        <f t="shared" si="139"/>
        <v>-0.62856815390894638</v>
      </c>
      <c r="L2183" t="str">
        <f t="shared" si="140"/>
        <v>NO</v>
      </c>
      <c r="M2183" t="str">
        <f t="shared" si="141"/>
        <v>NO</v>
      </c>
    </row>
    <row r="2184" spans="1:13" x14ac:dyDescent="0.25">
      <c r="A2184">
        <v>2183</v>
      </c>
      <c r="B2184" t="s">
        <v>9</v>
      </c>
      <c r="C2184">
        <v>313109.76000000001</v>
      </c>
      <c r="D2184" t="s">
        <v>10</v>
      </c>
      <c r="E2184" t="s">
        <v>16</v>
      </c>
      <c r="F2184" t="s">
        <v>12</v>
      </c>
      <c r="G2184" t="s">
        <v>12</v>
      </c>
      <c r="H2184" t="s">
        <v>13</v>
      </c>
      <c r="I2184">
        <v>55</v>
      </c>
      <c r="J2184">
        <f t="shared" si="138"/>
        <v>-0.42468989569369553</v>
      </c>
      <c r="K2184">
        <f t="shared" si="139"/>
        <v>0.92408910778807873</v>
      </c>
      <c r="L2184" t="str">
        <f t="shared" si="140"/>
        <v>NO</v>
      </c>
      <c r="M2184" t="str">
        <f t="shared" si="141"/>
        <v>NO</v>
      </c>
    </row>
    <row r="2185" spans="1:13" x14ac:dyDescent="0.25">
      <c r="A2185">
        <v>2184</v>
      </c>
      <c r="B2185" t="s">
        <v>9</v>
      </c>
      <c r="C2185">
        <v>2030634.72</v>
      </c>
      <c r="D2185" t="s">
        <v>10</v>
      </c>
      <c r="E2185" t="s">
        <v>11</v>
      </c>
      <c r="F2185" t="s">
        <v>12</v>
      </c>
      <c r="G2185" t="s">
        <v>13</v>
      </c>
      <c r="H2185" t="s">
        <v>13</v>
      </c>
      <c r="I2185">
        <v>45</v>
      </c>
      <c r="J2185">
        <f t="shared" si="138"/>
        <v>1.6930904235291184</v>
      </c>
      <c r="K2185">
        <f t="shared" si="139"/>
        <v>0.21833580701670366</v>
      </c>
      <c r="L2185" t="str">
        <f t="shared" si="140"/>
        <v>NO</v>
      </c>
      <c r="M2185" t="str">
        <f t="shared" si="141"/>
        <v>NO</v>
      </c>
    </row>
    <row r="2186" spans="1:13" x14ac:dyDescent="0.25">
      <c r="A2186">
        <v>2185</v>
      </c>
      <c r="B2186" t="s">
        <v>9</v>
      </c>
      <c r="C2186">
        <v>975000</v>
      </c>
      <c r="D2186" t="s">
        <v>10</v>
      </c>
      <c r="E2186" t="s">
        <v>16</v>
      </c>
      <c r="F2186" t="s">
        <v>12</v>
      </c>
      <c r="G2186" t="s">
        <v>13</v>
      </c>
      <c r="H2186" t="s">
        <v>13</v>
      </c>
      <c r="I2186">
        <v>47</v>
      </c>
      <c r="J2186">
        <f t="shared" si="138"/>
        <v>0.39144853396712581</v>
      </c>
      <c r="K2186">
        <f t="shared" si="139"/>
        <v>0.35948646717097865</v>
      </c>
      <c r="L2186" t="str">
        <f t="shared" si="140"/>
        <v>NO</v>
      </c>
      <c r="M2186" t="str">
        <f t="shared" si="141"/>
        <v>NO</v>
      </c>
    </row>
    <row r="2187" spans="1:13" x14ac:dyDescent="0.25">
      <c r="A2187">
        <v>2186</v>
      </c>
      <c r="B2187" t="s">
        <v>9</v>
      </c>
      <c r="C2187">
        <v>1271336.5</v>
      </c>
      <c r="D2187" t="s">
        <v>10</v>
      </c>
      <c r="E2187" t="s">
        <v>11</v>
      </c>
      <c r="F2187" t="s">
        <v>12</v>
      </c>
      <c r="G2187" t="s">
        <v>13</v>
      </c>
      <c r="H2187" t="s">
        <v>13</v>
      </c>
      <c r="I2187">
        <v>35</v>
      </c>
      <c r="J2187">
        <f t="shared" si="138"/>
        <v>0.75684386863950892</v>
      </c>
      <c r="K2187">
        <f t="shared" si="139"/>
        <v>-0.48741749375467142</v>
      </c>
      <c r="L2187" t="str">
        <f t="shared" si="140"/>
        <v>NO</v>
      </c>
      <c r="M2187" t="str">
        <f t="shared" si="141"/>
        <v>NO</v>
      </c>
    </row>
    <row r="2188" spans="1:13" x14ac:dyDescent="0.25">
      <c r="A2188">
        <v>2187</v>
      </c>
      <c r="B2188" t="s">
        <v>9</v>
      </c>
      <c r="C2188">
        <v>3551482</v>
      </c>
      <c r="D2188" t="s">
        <v>14</v>
      </c>
      <c r="E2188" t="s">
        <v>11</v>
      </c>
      <c r="F2188" t="s">
        <v>12</v>
      </c>
      <c r="G2188" t="s">
        <v>13</v>
      </c>
      <c r="H2188" t="s">
        <v>13</v>
      </c>
      <c r="I2188">
        <v>64</v>
      </c>
      <c r="J2188">
        <f t="shared" si="138"/>
        <v>3.5683589134423879</v>
      </c>
      <c r="K2188">
        <f t="shared" si="139"/>
        <v>1.5592670784823162</v>
      </c>
      <c r="L2188" t="str">
        <f t="shared" si="140"/>
        <v>SI</v>
      </c>
      <c r="M2188" t="str">
        <f t="shared" si="141"/>
        <v>NO</v>
      </c>
    </row>
    <row r="2189" spans="1:13" x14ac:dyDescent="0.25">
      <c r="A2189">
        <v>2188</v>
      </c>
      <c r="B2189" t="s">
        <v>15</v>
      </c>
      <c r="C2189">
        <v>297046</v>
      </c>
      <c r="D2189" t="s">
        <v>17</v>
      </c>
      <c r="E2189" t="s">
        <v>16</v>
      </c>
      <c r="F2189" t="s">
        <v>12</v>
      </c>
      <c r="G2189" t="s">
        <v>13</v>
      </c>
      <c r="H2189" t="s">
        <v>13</v>
      </c>
      <c r="I2189">
        <v>35</v>
      </c>
      <c r="J2189">
        <f t="shared" si="138"/>
        <v>-0.44449718558642509</v>
      </c>
      <c r="K2189">
        <f t="shared" si="139"/>
        <v>-0.48741749375467142</v>
      </c>
      <c r="L2189" t="str">
        <f t="shared" si="140"/>
        <v>NO</v>
      </c>
      <c r="M2189" t="str">
        <f t="shared" si="141"/>
        <v>NO</v>
      </c>
    </row>
    <row r="2190" spans="1:13" x14ac:dyDescent="0.25">
      <c r="A2190">
        <v>2189</v>
      </c>
      <c r="B2190" t="s">
        <v>15</v>
      </c>
      <c r="C2190">
        <v>301260</v>
      </c>
      <c r="D2190" t="s">
        <v>17</v>
      </c>
      <c r="E2190" t="s">
        <v>16</v>
      </c>
      <c r="F2190" t="s">
        <v>12</v>
      </c>
      <c r="G2190" t="s">
        <v>13</v>
      </c>
      <c r="H2190" t="s">
        <v>13</v>
      </c>
      <c r="I2190">
        <v>24</v>
      </c>
      <c r="J2190">
        <f t="shared" si="138"/>
        <v>-0.43930114682539018</v>
      </c>
      <c r="K2190">
        <f t="shared" si="139"/>
        <v>-1.263746124603184</v>
      </c>
      <c r="L2190" t="str">
        <f t="shared" si="140"/>
        <v>NO</v>
      </c>
      <c r="M2190" t="str">
        <f t="shared" si="141"/>
        <v>NO</v>
      </c>
    </row>
    <row r="2191" spans="1:13" x14ac:dyDescent="0.25">
      <c r="A2191">
        <v>2190</v>
      </c>
      <c r="B2191" t="s">
        <v>9</v>
      </c>
      <c r="C2191">
        <v>329054</v>
      </c>
      <c r="D2191" t="s">
        <v>10</v>
      </c>
      <c r="E2191" t="s">
        <v>16</v>
      </c>
      <c r="F2191" t="s">
        <v>12</v>
      </c>
      <c r="G2191" t="s">
        <v>13</v>
      </c>
      <c r="H2191" t="s">
        <v>13</v>
      </c>
      <c r="I2191">
        <v>25</v>
      </c>
      <c r="J2191">
        <f t="shared" si="138"/>
        <v>-0.40502997897436871</v>
      </c>
      <c r="K2191">
        <f t="shared" si="139"/>
        <v>-1.1931707945260464</v>
      </c>
      <c r="L2191" t="str">
        <f t="shared" si="140"/>
        <v>NO</v>
      </c>
      <c r="M2191" t="str">
        <f t="shared" si="141"/>
        <v>NO</v>
      </c>
    </row>
    <row r="2192" spans="1:13" x14ac:dyDescent="0.25">
      <c r="A2192">
        <v>2191</v>
      </c>
      <c r="B2192" t="s">
        <v>9</v>
      </c>
      <c r="C2192">
        <v>1218000</v>
      </c>
      <c r="D2192" t="s">
        <v>10</v>
      </c>
      <c r="E2192" t="s">
        <v>16</v>
      </c>
      <c r="F2192" t="s">
        <v>12</v>
      </c>
      <c r="G2192" t="s">
        <v>12</v>
      </c>
      <c r="H2192" t="s">
        <v>13</v>
      </c>
      <c r="I2192">
        <v>49</v>
      </c>
      <c r="J2192">
        <f t="shared" si="138"/>
        <v>0.69107772687920077</v>
      </c>
      <c r="K2192">
        <f t="shared" si="139"/>
        <v>0.50063712732525367</v>
      </c>
      <c r="L2192" t="str">
        <f t="shared" si="140"/>
        <v>NO</v>
      </c>
      <c r="M2192" t="str">
        <f t="shared" si="141"/>
        <v>NO</v>
      </c>
    </row>
    <row r="2193" spans="1:13" x14ac:dyDescent="0.25">
      <c r="A2193">
        <v>2192</v>
      </c>
      <c r="B2193" t="s">
        <v>15</v>
      </c>
      <c r="C2193">
        <v>782118.81</v>
      </c>
      <c r="D2193" t="s">
        <v>10</v>
      </c>
      <c r="E2193" t="s">
        <v>16</v>
      </c>
      <c r="F2193" t="s">
        <v>12</v>
      </c>
      <c r="G2193" t="s">
        <v>13</v>
      </c>
      <c r="H2193" t="s">
        <v>13</v>
      </c>
      <c r="I2193">
        <v>27</v>
      </c>
      <c r="J2193">
        <f t="shared" si="138"/>
        <v>0.15361793607568314</v>
      </c>
      <c r="K2193">
        <f t="shared" si="139"/>
        <v>-1.0520201343717714</v>
      </c>
      <c r="L2193" t="str">
        <f t="shared" si="140"/>
        <v>NO</v>
      </c>
      <c r="M2193" t="str">
        <f t="shared" si="141"/>
        <v>NO</v>
      </c>
    </row>
    <row r="2194" spans="1:13" x14ac:dyDescent="0.25">
      <c r="A2194">
        <v>2193</v>
      </c>
      <c r="B2194" t="s">
        <v>15</v>
      </c>
      <c r="C2194">
        <v>1914699</v>
      </c>
      <c r="D2194" t="s">
        <v>10</v>
      </c>
      <c r="E2194" t="s">
        <v>11</v>
      </c>
      <c r="F2194" t="s">
        <v>12</v>
      </c>
      <c r="G2194" t="s">
        <v>13</v>
      </c>
      <c r="H2194" t="s">
        <v>13</v>
      </c>
      <c r="I2194">
        <v>59</v>
      </c>
      <c r="J2194">
        <f t="shared" si="138"/>
        <v>1.55013681771315</v>
      </c>
      <c r="K2194">
        <f t="shared" si="139"/>
        <v>1.2063904280966287</v>
      </c>
      <c r="L2194" t="str">
        <f t="shared" si="140"/>
        <v>NO</v>
      </c>
      <c r="M2194" t="str">
        <f t="shared" si="141"/>
        <v>NO</v>
      </c>
    </row>
    <row r="2195" spans="1:13" x14ac:dyDescent="0.25">
      <c r="A2195">
        <v>2194</v>
      </c>
      <c r="B2195" t="s">
        <v>9</v>
      </c>
      <c r="C2195">
        <v>347514</v>
      </c>
      <c r="D2195" t="s">
        <v>10</v>
      </c>
      <c r="E2195" t="s">
        <v>16</v>
      </c>
      <c r="F2195" t="s">
        <v>12</v>
      </c>
      <c r="G2195" t="s">
        <v>13</v>
      </c>
      <c r="H2195" t="s">
        <v>13</v>
      </c>
      <c r="I2195">
        <v>27</v>
      </c>
      <c r="J2195">
        <f t="shared" si="138"/>
        <v>-0.38226802464862014</v>
      </c>
      <c r="K2195">
        <f t="shared" si="139"/>
        <v>-1.0520201343717714</v>
      </c>
      <c r="L2195" t="str">
        <f t="shared" si="140"/>
        <v>NO</v>
      </c>
      <c r="M2195" t="str">
        <f t="shared" si="141"/>
        <v>NO</v>
      </c>
    </row>
    <row r="2196" spans="1:13" x14ac:dyDescent="0.25">
      <c r="A2196">
        <v>2195</v>
      </c>
      <c r="B2196" t="s">
        <v>15</v>
      </c>
      <c r="C2196">
        <v>136001</v>
      </c>
      <c r="D2196" t="s">
        <v>10</v>
      </c>
      <c r="E2196" t="s">
        <v>16</v>
      </c>
      <c r="F2196" t="s">
        <v>12</v>
      </c>
      <c r="G2196" t="s">
        <v>13</v>
      </c>
      <c r="H2196" t="s">
        <v>13</v>
      </c>
      <c r="I2196">
        <v>52</v>
      </c>
      <c r="J2196">
        <f t="shared" si="138"/>
        <v>-0.64307242580257784</v>
      </c>
      <c r="K2196">
        <f t="shared" si="139"/>
        <v>0.71236311755666615</v>
      </c>
      <c r="L2196" t="str">
        <f t="shared" si="140"/>
        <v>NO</v>
      </c>
      <c r="M2196" t="str">
        <f t="shared" si="141"/>
        <v>NO</v>
      </c>
    </row>
    <row r="2197" spans="1:13" x14ac:dyDescent="0.25">
      <c r="A2197">
        <v>2196</v>
      </c>
      <c r="B2197" t="s">
        <v>15</v>
      </c>
      <c r="C2197">
        <v>1002612</v>
      </c>
      <c r="D2197" t="s">
        <v>14</v>
      </c>
      <c r="E2197" t="s">
        <v>11</v>
      </c>
      <c r="F2197" t="s">
        <v>12</v>
      </c>
      <c r="G2197" t="s">
        <v>13</v>
      </c>
      <c r="H2197" t="s">
        <v>13</v>
      </c>
      <c r="I2197">
        <v>63</v>
      </c>
      <c r="J2197">
        <f t="shared" si="138"/>
        <v>0.42549528818394972</v>
      </c>
      <c r="K2197">
        <f t="shared" si="139"/>
        <v>1.4886917484051787</v>
      </c>
      <c r="L2197" t="str">
        <f t="shared" si="140"/>
        <v>NO</v>
      </c>
      <c r="M2197" t="str">
        <f t="shared" si="141"/>
        <v>NO</v>
      </c>
    </row>
    <row r="2198" spans="1:13" x14ac:dyDescent="0.25">
      <c r="A2198">
        <v>2197</v>
      </c>
      <c r="B2198" t="s">
        <v>9</v>
      </c>
      <c r="C2198">
        <v>543686</v>
      </c>
      <c r="D2198" t="s">
        <v>10</v>
      </c>
      <c r="E2198" t="s">
        <v>11</v>
      </c>
      <c r="F2198" t="s">
        <v>12</v>
      </c>
      <c r="G2198" t="s">
        <v>13</v>
      </c>
      <c r="H2198" t="s">
        <v>12</v>
      </c>
      <c r="I2198">
        <v>49</v>
      </c>
      <c r="J2198">
        <f t="shared" si="138"/>
        <v>-0.14037971999039972</v>
      </c>
      <c r="K2198">
        <f t="shared" si="139"/>
        <v>0.50063712732525367</v>
      </c>
      <c r="L2198" t="str">
        <f t="shared" si="140"/>
        <v>NO</v>
      </c>
      <c r="M2198" t="str">
        <f t="shared" si="141"/>
        <v>NO</v>
      </c>
    </row>
    <row r="2199" spans="1:13" x14ac:dyDescent="0.25">
      <c r="A2199">
        <v>2198</v>
      </c>
      <c r="B2199" t="s">
        <v>9</v>
      </c>
      <c r="C2199">
        <v>187645.6</v>
      </c>
      <c r="D2199" t="s">
        <v>10</v>
      </c>
      <c r="E2199" t="s">
        <v>16</v>
      </c>
      <c r="F2199" t="s">
        <v>12</v>
      </c>
      <c r="G2199" t="s">
        <v>13</v>
      </c>
      <c r="H2199" t="s">
        <v>13</v>
      </c>
      <c r="I2199">
        <v>47</v>
      </c>
      <c r="J2199">
        <f t="shared" si="138"/>
        <v>-0.57939246771094433</v>
      </c>
      <c r="K2199">
        <f t="shared" si="139"/>
        <v>0.35948646717097865</v>
      </c>
      <c r="L2199" t="str">
        <f t="shared" si="140"/>
        <v>NO</v>
      </c>
      <c r="M2199" t="str">
        <f t="shared" si="141"/>
        <v>NO</v>
      </c>
    </row>
    <row r="2200" spans="1:13" x14ac:dyDescent="0.25">
      <c r="A2200">
        <v>2199</v>
      </c>
      <c r="B2200" t="s">
        <v>9</v>
      </c>
      <c r="C2200">
        <v>837414</v>
      </c>
      <c r="D2200" t="s">
        <v>18</v>
      </c>
      <c r="E2200" t="s">
        <v>16</v>
      </c>
      <c r="F2200" t="s">
        <v>12</v>
      </c>
      <c r="G2200" t="s">
        <v>13</v>
      </c>
      <c r="H2200" t="s">
        <v>13</v>
      </c>
      <c r="I2200">
        <v>64</v>
      </c>
      <c r="J2200">
        <f t="shared" si="138"/>
        <v>0.22179922476547664</v>
      </c>
      <c r="K2200">
        <f t="shared" si="139"/>
        <v>1.5592670784823162</v>
      </c>
      <c r="L2200" t="str">
        <f t="shared" si="140"/>
        <v>NO</v>
      </c>
      <c r="M2200" t="str">
        <f t="shared" si="141"/>
        <v>NO</v>
      </c>
    </row>
    <row r="2201" spans="1:13" x14ac:dyDescent="0.25">
      <c r="A2201">
        <v>2200</v>
      </c>
      <c r="B2201" t="s">
        <v>9</v>
      </c>
      <c r="C2201">
        <v>140978.96</v>
      </c>
      <c r="D2201" t="s">
        <v>10</v>
      </c>
      <c r="E2201" t="s">
        <v>16</v>
      </c>
      <c r="F2201" t="s">
        <v>12</v>
      </c>
      <c r="G2201" t="s">
        <v>13</v>
      </c>
      <c r="H2201" t="s">
        <v>13</v>
      </c>
      <c r="I2201">
        <v>46</v>
      </c>
      <c r="J2201">
        <f t="shared" si="138"/>
        <v>-0.63693439231636961</v>
      </c>
      <c r="K2201">
        <f t="shared" si="139"/>
        <v>0.28891113709384114</v>
      </c>
      <c r="L2201" t="str">
        <f t="shared" si="140"/>
        <v>NO</v>
      </c>
      <c r="M2201" t="str">
        <f t="shared" si="141"/>
        <v>NO</v>
      </c>
    </row>
    <row r="2202" spans="1:13" x14ac:dyDescent="0.25">
      <c r="A2202">
        <v>2201</v>
      </c>
      <c r="B2202" t="s">
        <v>9</v>
      </c>
      <c r="C2202">
        <v>297046</v>
      </c>
      <c r="D2202" t="s">
        <v>17</v>
      </c>
      <c r="E2202" t="s">
        <v>16</v>
      </c>
      <c r="F2202" t="s">
        <v>12</v>
      </c>
      <c r="G2202" t="s">
        <v>12</v>
      </c>
      <c r="H2202" t="s">
        <v>12</v>
      </c>
      <c r="I2202">
        <v>37</v>
      </c>
      <c r="J2202">
        <f t="shared" si="138"/>
        <v>-0.44449718558642509</v>
      </c>
      <c r="K2202">
        <f t="shared" si="139"/>
        <v>-0.3462668336003964</v>
      </c>
      <c r="L2202" t="str">
        <f t="shared" si="140"/>
        <v>NO</v>
      </c>
      <c r="M2202" t="str">
        <f t="shared" si="141"/>
        <v>NO</v>
      </c>
    </row>
    <row r="2203" spans="1:13" x14ac:dyDescent="0.25">
      <c r="A2203">
        <v>2202</v>
      </c>
      <c r="B2203" t="s">
        <v>15</v>
      </c>
      <c r="C2203">
        <v>376750</v>
      </c>
      <c r="D2203" t="s">
        <v>10</v>
      </c>
      <c r="E2203" t="s">
        <v>16</v>
      </c>
      <c r="F2203" t="s">
        <v>12</v>
      </c>
      <c r="G2203" t="s">
        <v>13</v>
      </c>
      <c r="H2203" t="s">
        <v>13</v>
      </c>
      <c r="I2203">
        <v>24</v>
      </c>
      <c r="J2203">
        <f t="shared" si="138"/>
        <v>-0.3462188103112645</v>
      </c>
      <c r="K2203">
        <f t="shared" si="139"/>
        <v>-1.263746124603184</v>
      </c>
      <c r="L2203" t="str">
        <f t="shared" si="140"/>
        <v>NO</v>
      </c>
      <c r="M2203" t="str">
        <f t="shared" si="141"/>
        <v>NO</v>
      </c>
    </row>
    <row r="2204" spans="1:13" x14ac:dyDescent="0.25">
      <c r="A2204">
        <v>2203</v>
      </c>
      <c r="B2204" t="s">
        <v>9</v>
      </c>
      <c r="C2204">
        <v>50000</v>
      </c>
      <c r="D2204" t="s">
        <v>10</v>
      </c>
      <c r="E2204" t="s">
        <v>16</v>
      </c>
      <c r="F2204" t="s">
        <v>12</v>
      </c>
      <c r="G2204" t="s">
        <v>12</v>
      </c>
      <c r="H2204" t="s">
        <v>13</v>
      </c>
      <c r="I2204">
        <v>34</v>
      </c>
      <c r="J2204">
        <f t="shared" si="138"/>
        <v>-0.7491152662125834</v>
      </c>
      <c r="K2204">
        <f t="shared" si="139"/>
        <v>-0.55799282383180893</v>
      </c>
      <c r="L2204" t="str">
        <f t="shared" si="140"/>
        <v>NO</v>
      </c>
      <c r="M2204" t="str">
        <f t="shared" si="141"/>
        <v>NO</v>
      </c>
    </row>
    <row r="2205" spans="1:13" x14ac:dyDescent="0.25">
      <c r="A2205">
        <v>2204</v>
      </c>
      <c r="B2205" t="s">
        <v>15</v>
      </c>
      <c r="C2205">
        <v>278030</v>
      </c>
      <c r="D2205" t="s">
        <v>19</v>
      </c>
      <c r="E2205" t="s">
        <v>16</v>
      </c>
      <c r="F2205" t="s">
        <v>12</v>
      </c>
      <c r="G2205" t="s">
        <v>13</v>
      </c>
      <c r="H2205" t="s">
        <v>13</v>
      </c>
      <c r="I2205">
        <v>51</v>
      </c>
      <c r="J2205">
        <f t="shared" si="138"/>
        <v>-0.46794471123422759</v>
      </c>
      <c r="K2205">
        <f t="shared" si="139"/>
        <v>0.64178778747952869</v>
      </c>
      <c r="L2205" t="str">
        <f t="shared" si="140"/>
        <v>NO</v>
      </c>
      <c r="M2205" t="str">
        <f t="shared" si="141"/>
        <v>NO</v>
      </c>
    </row>
    <row r="2206" spans="1:13" x14ac:dyDescent="0.25">
      <c r="A2206">
        <v>2205</v>
      </c>
      <c r="B2206" t="s">
        <v>9</v>
      </c>
      <c r="C2206">
        <v>305704</v>
      </c>
      <c r="D2206" t="s">
        <v>17</v>
      </c>
      <c r="E2206" t="s">
        <v>16</v>
      </c>
      <c r="F2206" t="s">
        <v>13</v>
      </c>
      <c r="G2206" t="s">
        <v>13</v>
      </c>
      <c r="H2206" t="s">
        <v>13</v>
      </c>
      <c r="I2206">
        <v>40</v>
      </c>
      <c r="J2206">
        <f t="shared" si="138"/>
        <v>-0.433821508416743</v>
      </c>
      <c r="K2206">
        <f t="shared" si="139"/>
        <v>-0.13454084336898386</v>
      </c>
      <c r="L2206" t="str">
        <f t="shared" si="140"/>
        <v>NO</v>
      </c>
      <c r="M2206" t="str">
        <f t="shared" si="141"/>
        <v>NO</v>
      </c>
    </row>
    <row r="2207" spans="1:13" x14ac:dyDescent="0.25">
      <c r="A2207">
        <v>2206</v>
      </c>
      <c r="B2207" t="s">
        <v>15</v>
      </c>
      <c r="C2207">
        <v>719271.8</v>
      </c>
      <c r="D2207" t="s">
        <v>14</v>
      </c>
      <c r="E2207" t="s">
        <v>11</v>
      </c>
      <c r="F2207" t="s">
        <v>12</v>
      </c>
      <c r="G2207" t="s">
        <v>13</v>
      </c>
      <c r="H2207" t="s">
        <v>13</v>
      </c>
      <c r="I2207">
        <v>81</v>
      </c>
      <c r="J2207">
        <f t="shared" si="138"/>
        <v>7.6124936556188863E-2</v>
      </c>
      <c r="K2207">
        <f t="shared" si="139"/>
        <v>2.759047689793654</v>
      </c>
      <c r="L2207" t="str">
        <f t="shared" si="140"/>
        <v>NO</v>
      </c>
      <c r="M2207" t="str">
        <f t="shared" si="141"/>
        <v>SI</v>
      </c>
    </row>
    <row r="2208" spans="1:13" x14ac:dyDescent="0.25">
      <c r="A2208">
        <v>2207</v>
      </c>
      <c r="B2208" t="s">
        <v>15</v>
      </c>
      <c r="C2208">
        <v>1111989</v>
      </c>
      <c r="D2208" t="s">
        <v>10</v>
      </c>
      <c r="E2208" t="s">
        <v>11</v>
      </c>
      <c r="F2208" t="s">
        <v>12</v>
      </c>
      <c r="G2208" t="s">
        <v>13</v>
      </c>
      <c r="H2208" t="s">
        <v>12</v>
      </c>
      <c r="I2208">
        <v>53</v>
      </c>
      <c r="J2208">
        <f t="shared" si="138"/>
        <v>0.56036171712692917</v>
      </c>
      <c r="K2208">
        <f t="shared" si="139"/>
        <v>0.78293844763380371</v>
      </c>
      <c r="L2208" t="str">
        <f t="shared" si="140"/>
        <v>NO</v>
      </c>
      <c r="M2208" t="str">
        <f t="shared" si="141"/>
        <v>NO</v>
      </c>
    </row>
    <row r="2209" spans="1:13" x14ac:dyDescent="0.25">
      <c r="A2209">
        <v>2208</v>
      </c>
      <c r="B2209" t="s">
        <v>15</v>
      </c>
      <c r="C2209">
        <v>1214632</v>
      </c>
      <c r="D2209" t="s">
        <v>10</v>
      </c>
      <c r="E2209" t="s">
        <v>11</v>
      </c>
      <c r="F2209" t="s">
        <v>12</v>
      </c>
      <c r="G2209" t="s">
        <v>13</v>
      </c>
      <c r="H2209" t="s">
        <v>12</v>
      </c>
      <c r="I2209">
        <v>57</v>
      </c>
      <c r="J2209">
        <f t="shared" si="138"/>
        <v>0.68692484160460043</v>
      </c>
      <c r="K2209">
        <f t="shared" si="139"/>
        <v>1.0652397679423538</v>
      </c>
      <c r="L2209" t="str">
        <f t="shared" si="140"/>
        <v>NO</v>
      </c>
      <c r="M2209" t="str">
        <f t="shared" si="141"/>
        <v>NO</v>
      </c>
    </row>
    <row r="2210" spans="1:13" x14ac:dyDescent="0.25">
      <c r="A2210">
        <v>2209</v>
      </c>
      <c r="B2210" t="s">
        <v>15</v>
      </c>
      <c r="C2210">
        <v>550000</v>
      </c>
      <c r="D2210" t="s">
        <v>10</v>
      </c>
      <c r="E2210" t="s">
        <v>16</v>
      </c>
      <c r="F2210" t="s">
        <v>12</v>
      </c>
      <c r="G2210" t="s">
        <v>13</v>
      </c>
      <c r="H2210" t="s">
        <v>13</v>
      </c>
      <c r="I2210">
        <v>31</v>
      </c>
      <c r="J2210">
        <f t="shared" si="138"/>
        <v>-0.13259429314247032</v>
      </c>
      <c r="K2210">
        <f t="shared" si="139"/>
        <v>-0.7697188140632214</v>
      </c>
      <c r="L2210" t="str">
        <f t="shared" si="140"/>
        <v>NO</v>
      </c>
      <c r="M2210" t="str">
        <f t="shared" si="141"/>
        <v>NO</v>
      </c>
    </row>
    <row r="2211" spans="1:13" x14ac:dyDescent="0.25">
      <c r="A2211">
        <v>2210</v>
      </c>
      <c r="B2211" t="s">
        <v>9</v>
      </c>
      <c r="C2211">
        <v>721187.76</v>
      </c>
      <c r="D2211" t="s">
        <v>10</v>
      </c>
      <c r="E2211" t="s">
        <v>11</v>
      </c>
      <c r="F2211" t="s">
        <v>12</v>
      </c>
      <c r="G2211" t="s">
        <v>13</v>
      </c>
      <c r="H2211" t="s">
        <v>13</v>
      </c>
      <c r="I2211">
        <v>49</v>
      </c>
      <c r="J2211">
        <f t="shared" si="138"/>
        <v>7.8487395603315649E-2</v>
      </c>
      <c r="K2211">
        <f t="shared" si="139"/>
        <v>0.50063712732525367</v>
      </c>
      <c r="L2211" t="str">
        <f t="shared" si="140"/>
        <v>NO</v>
      </c>
      <c r="M2211" t="str">
        <f t="shared" si="141"/>
        <v>NO</v>
      </c>
    </row>
    <row r="2212" spans="1:13" x14ac:dyDescent="0.25">
      <c r="A2212">
        <v>2211</v>
      </c>
      <c r="B2212" t="s">
        <v>9</v>
      </c>
      <c r="C2212">
        <v>333500</v>
      </c>
      <c r="D2212" t="s">
        <v>10</v>
      </c>
      <c r="E2212" t="s">
        <v>16</v>
      </c>
      <c r="F2212" t="s">
        <v>12</v>
      </c>
      <c r="G2212" t="s">
        <v>13</v>
      </c>
      <c r="H2212" t="s">
        <v>13</v>
      </c>
      <c r="I2212">
        <v>41</v>
      </c>
      <c r="J2212">
        <f t="shared" si="138"/>
        <v>-0.39954787448182927</v>
      </c>
      <c r="K2212">
        <f t="shared" si="139"/>
        <v>-6.3965513291846368E-2</v>
      </c>
      <c r="L2212" t="str">
        <f t="shared" si="140"/>
        <v>NO</v>
      </c>
      <c r="M2212" t="str">
        <f t="shared" si="141"/>
        <v>NO</v>
      </c>
    </row>
    <row r="2213" spans="1:13" x14ac:dyDescent="0.25">
      <c r="A2213">
        <v>2212</v>
      </c>
      <c r="B2213" t="s">
        <v>9</v>
      </c>
      <c r="C2213">
        <v>1371326</v>
      </c>
      <c r="D2213" t="s">
        <v>10</v>
      </c>
      <c r="E2213" t="s">
        <v>11</v>
      </c>
      <c r="F2213" t="s">
        <v>12</v>
      </c>
      <c r="G2213" t="s">
        <v>13</v>
      </c>
      <c r="H2213" t="s">
        <v>13</v>
      </c>
      <c r="I2213">
        <v>51</v>
      </c>
      <c r="J2213">
        <f t="shared" si="138"/>
        <v>0.88013511631309704</v>
      </c>
      <c r="K2213">
        <f t="shared" si="139"/>
        <v>0.64178778747952869</v>
      </c>
      <c r="L2213" t="str">
        <f t="shared" si="140"/>
        <v>NO</v>
      </c>
      <c r="M2213" t="str">
        <f t="shared" si="141"/>
        <v>NO</v>
      </c>
    </row>
    <row r="2214" spans="1:13" x14ac:dyDescent="0.25">
      <c r="A2214">
        <v>2213</v>
      </c>
      <c r="B2214" t="s">
        <v>15</v>
      </c>
      <c r="C2214">
        <v>619970</v>
      </c>
      <c r="D2214" t="s">
        <v>18</v>
      </c>
      <c r="E2214" t="s">
        <v>16</v>
      </c>
      <c r="F2214" t="s">
        <v>12</v>
      </c>
      <c r="G2214" t="s">
        <v>13</v>
      </c>
      <c r="H2214" t="s">
        <v>13</v>
      </c>
      <c r="I2214">
        <v>53</v>
      </c>
      <c r="J2214">
        <f t="shared" si="138"/>
        <v>-4.6318348171038699E-2</v>
      </c>
      <c r="K2214">
        <f t="shared" si="139"/>
        <v>0.78293844763380371</v>
      </c>
      <c r="L2214" t="str">
        <f t="shared" si="140"/>
        <v>NO</v>
      </c>
      <c r="M2214" t="str">
        <f t="shared" si="141"/>
        <v>NO</v>
      </c>
    </row>
    <row r="2215" spans="1:13" x14ac:dyDescent="0.25">
      <c r="A2215">
        <v>2214</v>
      </c>
      <c r="B2215" t="s">
        <v>9</v>
      </c>
      <c r="C2215">
        <v>361811</v>
      </c>
      <c r="D2215" t="s">
        <v>18</v>
      </c>
      <c r="E2215" t="s">
        <v>16</v>
      </c>
      <c r="F2215" t="s">
        <v>12</v>
      </c>
      <c r="G2215" t="s">
        <v>13</v>
      </c>
      <c r="H2215" t="s">
        <v>12</v>
      </c>
      <c r="I2215">
        <v>44</v>
      </c>
      <c r="J2215">
        <f t="shared" si="138"/>
        <v>-0.36463922394465331</v>
      </c>
      <c r="K2215">
        <f t="shared" si="139"/>
        <v>0.14776047693956615</v>
      </c>
      <c r="L2215" t="str">
        <f t="shared" si="140"/>
        <v>NO</v>
      </c>
      <c r="M2215" t="str">
        <f t="shared" si="141"/>
        <v>NO</v>
      </c>
    </row>
    <row r="2216" spans="1:13" x14ac:dyDescent="0.25">
      <c r="A2216">
        <v>2215</v>
      </c>
      <c r="B2216" t="s">
        <v>15</v>
      </c>
      <c r="C2216">
        <v>2329738.04</v>
      </c>
      <c r="D2216" t="s">
        <v>10</v>
      </c>
      <c r="E2216" t="s">
        <v>11</v>
      </c>
      <c r="F2216" t="s">
        <v>12</v>
      </c>
      <c r="G2216" t="s">
        <v>13</v>
      </c>
      <c r="H2216" t="s">
        <v>13</v>
      </c>
      <c r="I2216">
        <v>59</v>
      </c>
      <c r="J2216">
        <f t="shared" si="138"/>
        <v>2.0618973633189213</v>
      </c>
      <c r="K2216">
        <f t="shared" si="139"/>
        <v>1.2063904280966287</v>
      </c>
      <c r="L2216" t="str">
        <f t="shared" si="140"/>
        <v>SI</v>
      </c>
      <c r="M2216" t="str">
        <f t="shared" si="141"/>
        <v>NO</v>
      </c>
    </row>
    <row r="2217" spans="1:13" x14ac:dyDescent="0.25">
      <c r="A2217">
        <v>2216</v>
      </c>
      <c r="B2217" t="s">
        <v>15</v>
      </c>
      <c r="C2217">
        <v>343085</v>
      </c>
      <c r="D2217" t="s">
        <v>18</v>
      </c>
      <c r="E2217" t="s">
        <v>16</v>
      </c>
      <c r="F2217" t="s">
        <v>12</v>
      </c>
      <c r="G2217" t="s">
        <v>13</v>
      </c>
      <c r="H2217" t="s">
        <v>13</v>
      </c>
      <c r="I2217">
        <v>42</v>
      </c>
      <c r="J2217">
        <f t="shared" si="138"/>
        <v>-0.38772916742807523</v>
      </c>
      <c r="K2217">
        <f t="shared" si="139"/>
        <v>6.6098167852911317E-3</v>
      </c>
      <c r="L2217" t="str">
        <f t="shared" si="140"/>
        <v>NO</v>
      </c>
      <c r="M2217" t="str">
        <f t="shared" si="141"/>
        <v>NO</v>
      </c>
    </row>
    <row r="2218" spans="1:13" x14ac:dyDescent="0.25">
      <c r="A2218">
        <v>2217</v>
      </c>
      <c r="B2218" t="s">
        <v>15</v>
      </c>
      <c r="C2218">
        <v>1029228</v>
      </c>
      <c r="D2218" t="s">
        <v>10</v>
      </c>
      <c r="E2218" t="s">
        <v>11</v>
      </c>
      <c r="F2218" t="s">
        <v>12</v>
      </c>
      <c r="G2218" t="s">
        <v>13</v>
      </c>
      <c r="H2218" t="s">
        <v>13</v>
      </c>
      <c r="I2218">
        <v>38</v>
      </c>
      <c r="J2218">
        <f t="shared" si="138"/>
        <v>0.45831393262241799</v>
      </c>
      <c r="K2218">
        <f t="shared" si="139"/>
        <v>-0.27569150352325889</v>
      </c>
      <c r="L2218" t="str">
        <f t="shared" si="140"/>
        <v>NO</v>
      </c>
      <c r="M2218" t="str">
        <f t="shared" si="141"/>
        <v>NO</v>
      </c>
    </row>
    <row r="2219" spans="1:13" x14ac:dyDescent="0.25">
      <c r="A2219">
        <v>2218</v>
      </c>
      <c r="B2219" t="s">
        <v>15</v>
      </c>
      <c r="C2219">
        <v>2725702</v>
      </c>
      <c r="D2219" t="s">
        <v>10</v>
      </c>
      <c r="E2219" t="s">
        <v>11</v>
      </c>
      <c r="F2219" t="s">
        <v>12</v>
      </c>
      <c r="G2219" t="s">
        <v>13</v>
      </c>
      <c r="H2219" t="s">
        <v>13</v>
      </c>
      <c r="I2219">
        <v>55</v>
      </c>
      <c r="J2219">
        <f t="shared" si="138"/>
        <v>2.5501375351587119</v>
      </c>
      <c r="K2219">
        <f t="shared" si="139"/>
        <v>0.92408910778807873</v>
      </c>
      <c r="L2219" t="str">
        <f t="shared" si="140"/>
        <v>SI</v>
      </c>
      <c r="M2219" t="str">
        <f t="shared" si="141"/>
        <v>NO</v>
      </c>
    </row>
    <row r="2220" spans="1:13" x14ac:dyDescent="0.25">
      <c r="A2220">
        <v>2219</v>
      </c>
      <c r="B2220" t="s">
        <v>9</v>
      </c>
      <c r="C2220">
        <v>297046</v>
      </c>
      <c r="D2220" t="s">
        <v>17</v>
      </c>
      <c r="E2220" t="s">
        <v>16</v>
      </c>
      <c r="F2220" t="s">
        <v>12</v>
      </c>
      <c r="G2220" t="s">
        <v>13</v>
      </c>
      <c r="H2220" t="s">
        <v>12</v>
      </c>
      <c r="I2220">
        <v>28</v>
      </c>
      <c r="J2220">
        <f t="shared" si="138"/>
        <v>-0.44449718558642509</v>
      </c>
      <c r="K2220">
        <f t="shared" si="139"/>
        <v>-0.98144480429463388</v>
      </c>
      <c r="L2220" t="str">
        <f t="shared" si="140"/>
        <v>NO</v>
      </c>
      <c r="M2220" t="str">
        <f t="shared" si="141"/>
        <v>NO</v>
      </c>
    </row>
    <row r="2221" spans="1:13" x14ac:dyDescent="0.25">
      <c r="A2221">
        <v>2220</v>
      </c>
      <c r="B2221" t="s">
        <v>9</v>
      </c>
      <c r="C2221">
        <v>807000</v>
      </c>
      <c r="D2221" t="s">
        <v>10</v>
      </c>
      <c r="E2221" t="s">
        <v>16</v>
      </c>
      <c r="F2221" t="s">
        <v>12</v>
      </c>
      <c r="G2221" t="s">
        <v>13</v>
      </c>
      <c r="H2221" t="s">
        <v>13</v>
      </c>
      <c r="I2221">
        <v>36</v>
      </c>
      <c r="J2221">
        <f t="shared" si="138"/>
        <v>0.18429748701556781</v>
      </c>
      <c r="K2221">
        <f t="shared" si="139"/>
        <v>-0.41684216367753391</v>
      </c>
      <c r="L2221" t="str">
        <f t="shared" si="140"/>
        <v>NO</v>
      </c>
      <c r="M2221" t="str">
        <f t="shared" si="141"/>
        <v>NO</v>
      </c>
    </row>
    <row r="2222" spans="1:13" x14ac:dyDescent="0.25">
      <c r="A2222">
        <v>2221</v>
      </c>
      <c r="B2222" t="s">
        <v>9</v>
      </c>
      <c r="C2222">
        <v>299647</v>
      </c>
      <c r="D2222" t="s">
        <v>17</v>
      </c>
      <c r="E2222" t="s">
        <v>16</v>
      </c>
      <c r="F2222" t="s">
        <v>12</v>
      </c>
      <c r="G2222" t="s">
        <v>13</v>
      </c>
      <c r="H2222" t="s">
        <v>13</v>
      </c>
      <c r="I2222">
        <v>88</v>
      </c>
      <c r="J2222">
        <f t="shared" si="138"/>
        <v>-0.44129004348451434</v>
      </c>
      <c r="K2222">
        <f t="shared" si="139"/>
        <v>3.2530750003336162</v>
      </c>
      <c r="L2222" t="str">
        <f t="shared" si="140"/>
        <v>NO</v>
      </c>
      <c r="M2222" t="str">
        <f t="shared" si="141"/>
        <v>SI</v>
      </c>
    </row>
    <row r="2223" spans="1:13" x14ac:dyDescent="0.25">
      <c r="A2223">
        <v>2222</v>
      </c>
      <c r="B2223" t="s">
        <v>15</v>
      </c>
      <c r="C2223">
        <v>370090</v>
      </c>
      <c r="D2223" t="s">
        <v>18</v>
      </c>
      <c r="E2223" t="s">
        <v>16</v>
      </c>
      <c r="F2223" t="s">
        <v>12</v>
      </c>
      <c r="G2223" t="s">
        <v>13</v>
      </c>
      <c r="H2223" t="s">
        <v>13</v>
      </c>
      <c r="I2223">
        <v>63</v>
      </c>
      <c r="J2223">
        <f t="shared" si="138"/>
        <v>-0.35443086967255838</v>
      </c>
      <c r="K2223">
        <f t="shared" si="139"/>
        <v>1.4886917484051787</v>
      </c>
      <c r="L2223" t="str">
        <f t="shared" si="140"/>
        <v>NO</v>
      </c>
      <c r="M2223" t="str">
        <f t="shared" si="141"/>
        <v>NO</v>
      </c>
    </row>
    <row r="2224" spans="1:13" x14ac:dyDescent="0.25">
      <c r="A2224">
        <v>2223</v>
      </c>
      <c r="B2224" t="s">
        <v>9</v>
      </c>
      <c r="C2224">
        <v>263208.75</v>
      </c>
      <c r="D2224" t="s">
        <v>10</v>
      </c>
      <c r="E2224" t="s">
        <v>16</v>
      </c>
      <c r="F2224" t="s">
        <v>12</v>
      </c>
      <c r="G2224" t="s">
        <v>13</v>
      </c>
      <c r="H2224" t="s">
        <v>13</v>
      </c>
      <c r="I2224">
        <v>25</v>
      </c>
      <c r="J2224">
        <f t="shared" si="138"/>
        <v>-0.48621993417845843</v>
      </c>
      <c r="K2224">
        <f t="shared" si="139"/>
        <v>-1.1931707945260464</v>
      </c>
      <c r="L2224" t="str">
        <f t="shared" si="140"/>
        <v>NO</v>
      </c>
      <c r="M2224" t="str">
        <f t="shared" si="141"/>
        <v>NO</v>
      </c>
    </row>
    <row r="2225" spans="1:13" x14ac:dyDescent="0.25">
      <c r="A2225">
        <v>2224</v>
      </c>
      <c r="B2225" t="s">
        <v>15</v>
      </c>
      <c r="C2225">
        <v>343050</v>
      </c>
      <c r="D2225" t="s">
        <v>10</v>
      </c>
      <c r="E2225" t="s">
        <v>11</v>
      </c>
      <c r="F2225" t="s">
        <v>12</v>
      </c>
      <c r="G2225" t="s">
        <v>13</v>
      </c>
      <c r="H2225" t="s">
        <v>13</v>
      </c>
      <c r="I2225">
        <v>34</v>
      </c>
      <c r="J2225">
        <f t="shared" si="138"/>
        <v>-0.3877723238961901</v>
      </c>
      <c r="K2225">
        <f t="shared" si="139"/>
        <v>-0.55799282383180893</v>
      </c>
      <c r="L2225" t="str">
        <f t="shared" si="140"/>
        <v>NO</v>
      </c>
      <c r="M2225" t="str">
        <f t="shared" si="141"/>
        <v>NO</v>
      </c>
    </row>
    <row r="2226" spans="1:13" x14ac:dyDescent="0.25">
      <c r="A2226">
        <v>2225</v>
      </c>
      <c r="B2226" t="s">
        <v>9</v>
      </c>
      <c r="C2226">
        <v>848107</v>
      </c>
      <c r="D2226" t="s">
        <v>10</v>
      </c>
      <c r="E2226" t="s">
        <v>11</v>
      </c>
      <c r="F2226" t="s">
        <v>12</v>
      </c>
      <c r="G2226" t="s">
        <v>13</v>
      </c>
      <c r="H2226" t="s">
        <v>13</v>
      </c>
      <c r="I2226">
        <v>40</v>
      </c>
      <c r="J2226">
        <f t="shared" si="138"/>
        <v>0.23498414229555406</v>
      </c>
      <c r="K2226">
        <f t="shared" si="139"/>
        <v>-0.13454084336898386</v>
      </c>
      <c r="L2226" t="str">
        <f t="shared" si="140"/>
        <v>NO</v>
      </c>
      <c r="M2226" t="str">
        <f t="shared" si="141"/>
        <v>NO</v>
      </c>
    </row>
    <row r="2227" spans="1:13" x14ac:dyDescent="0.25">
      <c r="A2227">
        <v>2226</v>
      </c>
      <c r="B2227" t="s">
        <v>15</v>
      </c>
      <c r="C2227">
        <v>668166.67000000004</v>
      </c>
      <c r="D2227" t="s">
        <v>10</v>
      </c>
      <c r="E2227" t="s">
        <v>11</v>
      </c>
      <c r="F2227" t="s">
        <v>12</v>
      </c>
      <c r="G2227" t="s">
        <v>13</v>
      </c>
      <c r="H2227" t="s">
        <v>13</v>
      </c>
      <c r="I2227">
        <v>34</v>
      </c>
      <c r="J2227">
        <f t="shared" si="138"/>
        <v>1.3110167603239607E-2</v>
      </c>
      <c r="K2227">
        <f t="shared" si="139"/>
        <v>-0.55799282383180893</v>
      </c>
      <c r="L2227" t="str">
        <f t="shared" si="140"/>
        <v>NO</v>
      </c>
      <c r="M2227" t="str">
        <f t="shared" si="141"/>
        <v>NO</v>
      </c>
    </row>
    <row r="2228" spans="1:13" x14ac:dyDescent="0.25">
      <c r="A2228">
        <v>2227</v>
      </c>
      <c r="B2228" t="s">
        <v>9</v>
      </c>
      <c r="C2228">
        <v>992801.25</v>
      </c>
      <c r="D2228" t="s">
        <v>10</v>
      </c>
      <c r="E2228" t="s">
        <v>16</v>
      </c>
      <c r="F2228" t="s">
        <v>12</v>
      </c>
      <c r="G2228" t="s">
        <v>13</v>
      </c>
      <c r="H2228" t="s">
        <v>13</v>
      </c>
      <c r="I2228">
        <v>27</v>
      </c>
      <c r="J2228">
        <f t="shared" si="138"/>
        <v>0.41339822191085451</v>
      </c>
      <c r="K2228">
        <f t="shared" si="139"/>
        <v>-1.0520201343717714</v>
      </c>
      <c r="L2228" t="str">
        <f t="shared" si="140"/>
        <v>NO</v>
      </c>
      <c r="M2228" t="str">
        <f t="shared" si="141"/>
        <v>NO</v>
      </c>
    </row>
    <row r="2229" spans="1:13" x14ac:dyDescent="0.25">
      <c r="A2229">
        <v>2228</v>
      </c>
      <c r="B2229" t="s">
        <v>9</v>
      </c>
      <c r="C2229">
        <v>87475</v>
      </c>
      <c r="D2229" t="s">
        <v>10</v>
      </c>
      <c r="E2229" t="s">
        <v>16</v>
      </c>
      <c r="F2229" t="s">
        <v>12</v>
      </c>
      <c r="G2229" t="s">
        <v>13</v>
      </c>
      <c r="H2229" t="s">
        <v>13</v>
      </c>
      <c r="I2229">
        <v>53</v>
      </c>
      <c r="J2229">
        <f t="shared" si="138"/>
        <v>-0.70290701928097843</v>
      </c>
      <c r="K2229">
        <f t="shared" si="139"/>
        <v>0.78293844763380371</v>
      </c>
      <c r="L2229" t="str">
        <f t="shared" si="140"/>
        <v>NO</v>
      </c>
      <c r="M2229" t="str">
        <f t="shared" si="141"/>
        <v>NO</v>
      </c>
    </row>
    <row r="2230" spans="1:13" x14ac:dyDescent="0.25">
      <c r="A2230">
        <v>2229</v>
      </c>
      <c r="B2230" t="s">
        <v>15</v>
      </c>
      <c r="C2230">
        <v>404467</v>
      </c>
      <c r="D2230" t="s">
        <v>17</v>
      </c>
      <c r="E2230" t="s">
        <v>16</v>
      </c>
      <c r="F2230" t="s">
        <v>12</v>
      </c>
      <c r="G2230" t="s">
        <v>13</v>
      </c>
      <c r="H2230" t="s">
        <v>13</v>
      </c>
      <c r="I2230">
        <v>61</v>
      </c>
      <c r="J2230">
        <f t="shared" si="138"/>
        <v>-0.31204258669009582</v>
      </c>
      <c r="K2230">
        <f t="shared" si="139"/>
        <v>1.3475410882509038</v>
      </c>
      <c r="L2230" t="str">
        <f t="shared" si="140"/>
        <v>NO</v>
      </c>
      <c r="M2230" t="str">
        <f t="shared" si="141"/>
        <v>NO</v>
      </c>
    </row>
    <row r="2231" spans="1:13" x14ac:dyDescent="0.25">
      <c r="A2231">
        <v>2230</v>
      </c>
      <c r="B2231" t="s">
        <v>9</v>
      </c>
      <c r="C2231">
        <v>1038228.44</v>
      </c>
      <c r="D2231" t="s">
        <v>10</v>
      </c>
      <c r="E2231" t="s">
        <v>11</v>
      </c>
      <c r="F2231" t="s">
        <v>12</v>
      </c>
      <c r="G2231" t="s">
        <v>13</v>
      </c>
      <c r="H2231" t="s">
        <v>13</v>
      </c>
      <c r="I2231">
        <v>37</v>
      </c>
      <c r="J2231">
        <f t="shared" si="138"/>
        <v>0.46941185267613622</v>
      </c>
      <c r="K2231">
        <f t="shared" si="139"/>
        <v>-0.3462668336003964</v>
      </c>
      <c r="L2231" t="str">
        <f t="shared" si="140"/>
        <v>NO</v>
      </c>
      <c r="M2231" t="str">
        <f t="shared" si="141"/>
        <v>NO</v>
      </c>
    </row>
    <row r="2232" spans="1:13" x14ac:dyDescent="0.25">
      <c r="A2232">
        <v>2231</v>
      </c>
      <c r="B2232" t="s">
        <v>15</v>
      </c>
      <c r="C2232">
        <v>297719</v>
      </c>
      <c r="D2232" t="s">
        <v>17</v>
      </c>
      <c r="E2232" t="s">
        <v>16</v>
      </c>
      <c r="F2232" t="s">
        <v>12</v>
      </c>
      <c r="G2232" t="s">
        <v>13</v>
      </c>
      <c r="H2232" t="s">
        <v>13</v>
      </c>
      <c r="I2232">
        <v>30</v>
      </c>
      <c r="J2232">
        <f t="shared" si="138"/>
        <v>-0.44366734835667271</v>
      </c>
      <c r="K2232">
        <f t="shared" si="139"/>
        <v>-0.84029414414035897</v>
      </c>
      <c r="L2232" t="str">
        <f t="shared" si="140"/>
        <v>NO</v>
      </c>
      <c r="M2232" t="str">
        <f t="shared" si="141"/>
        <v>NO</v>
      </c>
    </row>
    <row r="2233" spans="1:13" x14ac:dyDescent="0.25">
      <c r="A2233">
        <v>2232</v>
      </c>
      <c r="B2233" t="s">
        <v>15</v>
      </c>
      <c r="C2233">
        <v>329950</v>
      </c>
      <c r="D2233" t="s">
        <v>18</v>
      </c>
      <c r="E2233" t="s">
        <v>16</v>
      </c>
      <c r="F2233" t="s">
        <v>12</v>
      </c>
      <c r="G2233" t="s">
        <v>13</v>
      </c>
      <c r="H2233" t="s">
        <v>13</v>
      </c>
      <c r="I2233">
        <v>52</v>
      </c>
      <c r="J2233">
        <f t="shared" si="138"/>
        <v>-0.40392517339062706</v>
      </c>
      <c r="K2233">
        <f t="shared" si="139"/>
        <v>0.71236311755666615</v>
      </c>
      <c r="L2233" t="str">
        <f t="shared" si="140"/>
        <v>NO</v>
      </c>
      <c r="M2233" t="str">
        <f t="shared" si="141"/>
        <v>NO</v>
      </c>
    </row>
    <row r="2234" spans="1:13" x14ac:dyDescent="0.25">
      <c r="A2234">
        <v>2233</v>
      </c>
      <c r="B2234" t="s">
        <v>15</v>
      </c>
      <c r="C2234">
        <v>1813790.96</v>
      </c>
      <c r="D2234" t="s">
        <v>10</v>
      </c>
      <c r="E2234" t="s">
        <v>16</v>
      </c>
      <c r="F2234" t="s">
        <v>12</v>
      </c>
      <c r="G2234" t="s">
        <v>13</v>
      </c>
      <c r="H2234" t="s">
        <v>13</v>
      </c>
      <c r="I2234">
        <v>35</v>
      </c>
      <c r="J2234">
        <f t="shared" si="138"/>
        <v>1.4257129716903543</v>
      </c>
      <c r="K2234">
        <f t="shared" si="139"/>
        <v>-0.48741749375467142</v>
      </c>
      <c r="L2234" t="str">
        <f t="shared" si="140"/>
        <v>NO</v>
      </c>
      <c r="M2234" t="str">
        <f t="shared" si="141"/>
        <v>NO</v>
      </c>
    </row>
    <row r="2235" spans="1:13" x14ac:dyDescent="0.25">
      <c r="A2235">
        <v>2234</v>
      </c>
      <c r="B2235" t="s">
        <v>9</v>
      </c>
      <c r="C2235">
        <v>639148</v>
      </c>
      <c r="D2235" t="s">
        <v>18</v>
      </c>
      <c r="E2235" t="s">
        <v>16</v>
      </c>
      <c r="F2235" t="s">
        <v>12</v>
      </c>
      <c r="G2235" t="s">
        <v>13</v>
      </c>
      <c r="H2235" t="s">
        <v>12</v>
      </c>
      <c r="I2235">
        <v>61</v>
      </c>
      <c r="J2235">
        <f t="shared" si="138"/>
        <v>-2.267106972796144E-2</v>
      </c>
      <c r="K2235">
        <f t="shared" si="139"/>
        <v>1.3475410882509038</v>
      </c>
      <c r="L2235" t="str">
        <f t="shared" si="140"/>
        <v>NO</v>
      </c>
      <c r="M2235" t="str">
        <f t="shared" si="141"/>
        <v>NO</v>
      </c>
    </row>
    <row r="2236" spans="1:13" x14ac:dyDescent="0.25">
      <c r="A2236">
        <v>2235</v>
      </c>
      <c r="B2236" t="s">
        <v>9</v>
      </c>
      <c r="C2236">
        <v>1080638</v>
      </c>
      <c r="D2236" t="s">
        <v>10</v>
      </c>
      <c r="E2236" t="s">
        <v>11</v>
      </c>
      <c r="F2236" t="s">
        <v>12</v>
      </c>
      <c r="G2236" t="s">
        <v>13</v>
      </c>
      <c r="H2236" t="s">
        <v>13</v>
      </c>
      <c r="I2236">
        <v>37</v>
      </c>
      <c r="J2236">
        <f t="shared" si="138"/>
        <v>0.52170461907348697</v>
      </c>
      <c r="K2236">
        <f t="shared" si="139"/>
        <v>-0.3462668336003964</v>
      </c>
      <c r="L2236" t="str">
        <f t="shared" si="140"/>
        <v>NO</v>
      </c>
      <c r="M2236" t="str">
        <f t="shared" si="141"/>
        <v>NO</v>
      </c>
    </row>
    <row r="2237" spans="1:13" x14ac:dyDescent="0.25">
      <c r="A2237">
        <v>2236</v>
      </c>
      <c r="B2237" t="s">
        <v>15</v>
      </c>
      <c r="C2237">
        <v>784000.75</v>
      </c>
      <c r="D2237" t="s">
        <v>10</v>
      </c>
      <c r="E2237" t="s">
        <v>11</v>
      </c>
      <c r="F2237" t="s">
        <v>12</v>
      </c>
      <c r="G2237" t="s">
        <v>13</v>
      </c>
      <c r="H2237" t="s">
        <v>13</v>
      </c>
      <c r="I2237">
        <v>42</v>
      </c>
      <c r="J2237">
        <f t="shared" si="138"/>
        <v>0.1559384470358022</v>
      </c>
      <c r="K2237">
        <f t="shared" si="139"/>
        <v>6.6098167852911317E-3</v>
      </c>
      <c r="L2237" t="str">
        <f t="shared" si="140"/>
        <v>NO</v>
      </c>
      <c r="M2237" t="str">
        <f t="shared" si="141"/>
        <v>NO</v>
      </c>
    </row>
    <row r="2238" spans="1:13" x14ac:dyDescent="0.25">
      <c r="A2238">
        <v>2237</v>
      </c>
      <c r="B2238" t="s">
        <v>15</v>
      </c>
      <c r="C2238">
        <v>635827.4</v>
      </c>
      <c r="D2238" t="s">
        <v>14</v>
      </c>
      <c r="E2238" t="s">
        <v>11</v>
      </c>
      <c r="F2238" t="s">
        <v>12</v>
      </c>
      <c r="G2238" t="s">
        <v>13</v>
      </c>
      <c r="H2238" t="s">
        <v>13</v>
      </c>
      <c r="I2238">
        <v>64</v>
      </c>
      <c r="J2238">
        <f t="shared" si="138"/>
        <v>-2.6765508814314647E-2</v>
      </c>
      <c r="K2238">
        <f t="shared" si="139"/>
        <v>1.5592670784823162</v>
      </c>
      <c r="L2238" t="str">
        <f t="shared" si="140"/>
        <v>NO</v>
      </c>
      <c r="M2238" t="str">
        <f t="shared" si="141"/>
        <v>NO</v>
      </c>
    </row>
    <row r="2239" spans="1:13" x14ac:dyDescent="0.25">
      <c r="A2239">
        <v>2238</v>
      </c>
      <c r="B2239" t="s">
        <v>15</v>
      </c>
      <c r="C2239">
        <v>278030</v>
      </c>
      <c r="D2239" t="s">
        <v>19</v>
      </c>
      <c r="E2239" t="s">
        <v>16</v>
      </c>
      <c r="F2239" t="s">
        <v>12</v>
      </c>
      <c r="G2239" t="s">
        <v>13</v>
      </c>
      <c r="H2239" t="s">
        <v>13</v>
      </c>
      <c r="I2239">
        <v>89</v>
      </c>
      <c r="J2239">
        <f t="shared" si="138"/>
        <v>-0.46794471123422759</v>
      </c>
      <c r="K2239">
        <f t="shared" si="139"/>
        <v>3.3236503304107536</v>
      </c>
      <c r="L2239" t="str">
        <f t="shared" si="140"/>
        <v>NO</v>
      </c>
      <c r="M2239" t="str">
        <f t="shared" si="141"/>
        <v>SI</v>
      </c>
    </row>
    <row r="2240" spans="1:13" x14ac:dyDescent="0.25">
      <c r="A2240">
        <v>2239</v>
      </c>
      <c r="B2240" t="s">
        <v>15</v>
      </c>
      <c r="C2240">
        <v>627774.12</v>
      </c>
      <c r="D2240" t="s">
        <v>10</v>
      </c>
      <c r="E2240" t="s">
        <v>16</v>
      </c>
      <c r="F2240" t="s">
        <v>12</v>
      </c>
      <c r="G2240" t="s">
        <v>13</v>
      </c>
      <c r="H2240" t="s">
        <v>13</v>
      </c>
      <c r="I2240">
        <v>35</v>
      </c>
      <c r="J2240">
        <f t="shared" si="138"/>
        <v>-3.6695540858326839E-2</v>
      </c>
      <c r="K2240">
        <f t="shared" si="139"/>
        <v>-0.48741749375467142</v>
      </c>
      <c r="L2240" t="str">
        <f t="shared" si="140"/>
        <v>NO</v>
      </c>
      <c r="M2240" t="str">
        <f t="shared" si="141"/>
        <v>NO</v>
      </c>
    </row>
    <row r="2241" spans="1:13" x14ac:dyDescent="0.25">
      <c r="A2241">
        <v>2240</v>
      </c>
      <c r="B2241" t="s">
        <v>9</v>
      </c>
      <c r="C2241">
        <v>450000</v>
      </c>
      <c r="D2241" t="s">
        <v>10</v>
      </c>
      <c r="E2241" t="s">
        <v>16</v>
      </c>
      <c r="F2241" t="s">
        <v>12</v>
      </c>
      <c r="G2241" t="s">
        <v>13</v>
      </c>
      <c r="H2241" t="s">
        <v>13</v>
      </c>
      <c r="I2241">
        <v>58</v>
      </c>
      <c r="J2241">
        <f t="shared" si="138"/>
        <v>-0.25589848775649293</v>
      </c>
      <c r="K2241">
        <f t="shared" si="139"/>
        <v>1.1358150980194912</v>
      </c>
      <c r="L2241" t="str">
        <f t="shared" si="140"/>
        <v>NO</v>
      </c>
      <c r="M2241" t="str">
        <f t="shared" si="141"/>
        <v>NO</v>
      </c>
    </row>
    <row r="2242" spans="1:13" x14ac:dyDescent="0.25">
      <c r="A2242">
        <v>2241</v>
      </c>
      <c r="B2242" t="s">
        <v>9</v>
      </c>
      <c r="C2242">
        <v>320000</v>
      </c>
      <c r="D2242" t="s">
        <v>10</v>
      </c>
      <c r="E2242" t="s">
        <v>16</v>
      </c>
      <c r="F2242" t="s">
        <v>12</v>
      </c>
      <c r="G2242" t="s">
        <v>13</v>
      </c>
      <c r="H2242" t="s">
        <v>13</v>
      </c>
      <c r="I2242">
        <v>31</v>
      </c>
      <c r="J2242">
        <f t="shared" ref="J2242:J2305" si="142">(C2242-$Q$13)/$Q$14</f>
        <v>-0.41619394075472232</v>
      </c>
      <c r="K2242">
        <f t="shared" si="139"/>
        <v>-0.7697188140632214</v>
      </c>
      <c r="L2242" t="str">
        <f t="shared" si="140"/>
        <v>NO</v>
      </c>
      <c r="M2242" t="str">
        <f t="shared" si="141"/>
        <v>NO</v>
      </c>
    </row>
    <row r="2243" spans="1:13" x14ac:dyDescent="0.25">
      <c r="A2243">
        <v>2242</v>
      </c>
      <c r="B2243" t="s">
        <v>9</v>
      </c>
      <c r="C2243">
        <v>407782</v>
      </c>
      <c r="D2243" t="s">
        <v>10</v>
      </c>
      <c r="E2243" t="s">
        <v>16</v>
      </c>
      <c r="F2243" t="s">
        <v>12</v>
      </c>
      <c r="G2243" t="s">
        <v>13</v>
      </c>
      <c r="H2243" t="s">
        <v>13</v>
      </c>
      <c r="I2243">
        <v>22</v>
      </c>
      <c r="J2243">
        <f t="shared" si="142"/>
        <v>-0.30795505263864098</v>
      </c>
      <c r="K2243">
        <f t="shared" ref="K2243:K2306" si="143">(I2243-$R$13)/$R$14</f>
        <v>-1.4048967847574589</v>
      </c>
      <c r="L2243" t="str">
        <f t="shared" ref="L2243:L2306" si="144">IF(ABS(J2243)&gt; 1.96, "SI", "NO")</f>
        <v>NO</v>
      </c>
      <c r="M2243" t="str">
        <f t="shared" ref="M2243:M2306" si="145">IF(ABS(K2243)&gt; 1.96, "SI", "NO")</f>
        <v>NO</v>
      </c>
    </row>
    <row r="2244" spans="1:13" x14ac:dyDescent="0.25">
      <c r="A2244">
        <v>2243</v>
      </c>
      <c r="B2244" t="s">
        <v>15</v>
      </c>
      <c r="C2244">
        <v>297045</v>
      </c>
      <c r="D2244" t="s">
        <v>18</v>
      </c>
      <c r="E2244" t="s">
        <v>16</v>
      </c>
      <c r="F2244" t="s">
        <v>12</v>
      </c>
      <c r="G2244" t="s">
        <v>13</v>
      </c>
      <c r="H2244" t="s">
        <v>13</v>
      </c>
      <c r="I2244">
        <v>66</v>
      </c>
      <c r="J2244">
        <f t="shared" si="142"/>
        <v>-0.44449841862837125</v>
      </c>
      <c r="K2244">
        <f t="shared" si="143"/>
        <v>1.7004177386365913</v>
      </c>
      <c r="L2244" t="str">
        <f t="shared" si="144"/>
        <v>NO</v>
      </c>
      <c r="M2244" t="str">
        <f t="shared" si="145"/>
        <v>NO</v>
      </c>
    </row>
    <row r="2245" spans="1:13" x14ac:dyDescent="0.25">
      <c r="A2245">
        <v>2244</v>
      </c>
      <c r="B2245" t="s">
        <v>9</v>
      </c>
      <c r="C2245">
        <v>430434</v>
      </c>
      <c r="D2245" t="s">
        <v>10</v>
      </c>
      <c r="E2245" t="s">
        <v>16</v>
      </c>
      <c r="F2245" t="s">
        <v>12</v>
      </c>
      <c r="G2245" t="s">
        <v>13</v>
      </c>
      <c r="H2245" t="s">
        <v>12</v>
      </c>
      <c r="I2245">
        <v>28</v>
      </c>
      <c r="J2245">
        <f t="shared" si="142"/>
        <v>-0.28002418647467259</v>
      </c>
      <c r="K2245">
        <f t="shared" si="143"/>
        <v>-0.98144480429463388</v>
      </c>
      <c r="L2245" t="str">
        <f t="shared" si="144"/>
        <v>NO</v>
      </c>
      <c r="M2245" t="str">
        <f t="shared" si="145"/>
        <v>NO</v>
      </c>
    </row>
    <row r="2246" spans="1:13" x14ac:dyDescent="0.25">
      <c r="A2246">
        <v>2245</v>
      </c>
      <c r="B2246" t="s">
        <v>9</v>
      </c>
      <c r="C2246">
        <v>476646.28</v>
      </c>
      <c r="D2246" t="s">
        <v>10</v>
      </c>
      <c r="E2246" t="s">
        <v>16</v>
      </c>
      <c r="F2246" t="s">
        <v>12</v>
      </c>
      <c r="G2246" t="s">
        <v>13</v>
      </c>
      <c r="H2246" t="s">
        <v>13</v>
      </c>
      <c r="I2246">
        <v>29</v>
      </c>
      <c r="J2246">
        <f t="shared" si="142"/>
        <v>-0.2230425068078955</v>
      </c>
      <c r="K2246">
        <f t="shared" si="143"/>
        <v>-0.91086947421749642</v>
      </c>
      <c r="L2246" t="str">
        <f t="shared" si="144"/>
        <v>NO</v>
      </c>
      <c r="M2246" t="str">
        <f t="shared" si="145"/>
        <v>NO</v>
      </c>
    </row>
    <row r="2247" spans="1:13" x14ac:dyDescent="0.25">
      <c r="A2247">
        <v>2246</v>
      </c>
      <c r="B2247" t="s">
        <v>15</v>
      </c>
      <c r="C2247">
        <v>1566842</v>
      </c>
      <c r="D2247" t="s">
        <v>10</v>
      </c>
      <c r="E2247" t="s">
        <v>11</v>
      </c>
      <c r="F2247" t="s">
        <v>12</v>
      </c>
      <c r="G2247" t="s">
        <v>13</v>
      </c>
      <c r="H2247" t="s">
        <v>13</v>
      </c>
      <c r="I2247">
        <v>59</v>
      </c>
      <c r="J2247">
        <f t="shared" si="142"/>
        <v>1.1212145454546496</v>
      </c>
      <c r="K2247">
        <f t="shared" si="143"/>
        <v>1.2063904280966287</v>
      </c>
      <c r="L2247" t="str">
        <f t="shared" si="144"/>
        <v>NO</v>
      </c>
      <c r="M2247" t="str">
        <f t="shared" si="145"/>
        <v>NO</v>
      </c>
    </row>
    <row r="2248" spans="1:13" x14ac:dyDescent="0.25">
      <c r="A2248">
        <v>2247</v>
      </c>
      <c r="B2248" t="s">
        <v>15</v>
      </c>
      <c r="C2248">
        <v>868869.23</v>
      </c>
      <c r="D2248" t="s">
        <v>10</v>
      </c>
      <c r="E2248" t="s">
        <v>16</v>
      </c>
      <c r="F2248" t="s">
        <v>12</v>
      </c>
      <c r="G2248" t="s">
        <v>13</v>
      </c>
      <c r="H2248" t="s">
        <v>13</v>
      </c>
      <c r="I2248">
        <v>40</v>
      </c>
      <c r="J2248">
        <f t="shared" si="142"/>
        <v>0.26058484278096505</v>
      </c>
      <c r="K2248">
        <f t="shared" si="143"/>
        <v>-0.13454084336898386</v>
      </c>
      <c r="L2248" t="str">
        <f t="shared" si="144"/>
        <v>NO</v>
      </c>
      <c r="M2248" t="str">
        <f t="shared" si="145"/>
        <v>NO</v>
      </c>
    </row>
    <row r="2249" spans="1:13" x14ac:dyDescent="0.25">
      <c r="A2249">
        <v>2248</v>
      </c>
      <c r="B2249" t="s">
        <v>15</v>
      </c>
      <c r="C2249">
        <v>306400</v>
      </c>
      <c r="D2249" t="s">
        <v>10</v>
      </c>
      <c r="E2249" t="s">
        <v>16</v>
      </c>
      <c r="F2249" t="s">
        <v>12</v>
      </c>
      <c r="G2249" t="s">
        <v>13</v>
      </c>
      <c r="H2249" t="s">
        <v>13</v>
      </c>
      <c r="I2249">
        <v>61</v>
      </c>
      <c r="J2249">
        <f t="shared" si="142"/>
        <v>-0.43296331122222942</v>
      </c>
      <c r="K2249">
        <f t="shared" si="143"/>
        <v>1.3475410882509038</v>
      </c>
      <c r="L2249" t="str">
        <f t="shared" si="144"/>
        <v>NO</v>
      </c>
      <c r="M2249" t="str">
        <f t="shared" si="145"/>
        <v>NO</v>
      </c>
    </row>
    <row r="2250" spans="1:13" x14ac:dyDescent="0.25">
      <c r="A2250">
        <v>2249</v>
      </c>
      <c r="B2250" t="s">
        <v>9</v>
      </c>
      <c r="C2250">
        <v>408800</v>
      </c>
      <c r="D2250" t="s">
        <v>10</v>
      </c>
      <c r="E2250" t="s">
        <v>16</v>
      </c>
      <c r="F2250" t="s">
        <v>12</v>
      </c>
      <c r="G2250" t="s">
        <v>13</v>
      </c>
      <c r="H2250" t="s">
        <v>13</v>
      </c>
      <c r="I2250">
        <v>39</v>
      </c>
      <c r="J2250">
        <f t="shared" si="142"/>
        <v>-0.30669981593747025</v>
      </c>
      <c r="K2250">
        <f t="shared" si="143"/>
        <v>-0.20511617344612137</v>
      </c>
      <c r="L2250" t="str">
        <f t="shared" si="144"/>
        <v>NO</v>
      </c>
      <c r="M2250" t="str">
        <f t="shared" si="145"/>
        <v>NO</v>
      </c>
    </row>
    <row r="2251" spans="1:13" x14ac:dyDescent="0.25">
      <c r="A2251">
        <v>2250</v>
      </c>
      <c r="B2251" t="s">
        <v>9</v>
      </c>
      <c r="C2251">
        <v>467167.61</v>
      </c>
      <c r="D2251" t="s">
        <v>10</v>
      </c>
      <c r="E2251" t="s">
        <v>11</v>
      </c>
      <c r="F2251" t="s">
        <v>12</v>
      </c>
      <c r="G2251" t="s">
        <v>12</v>
      </c>
      <c r="H2251" t="s">
        <v>13</v>
      </c>
      <c r="I2251">
        <v>46</v>
      </c>
      <c r="J2251">
        <f t="shared" si="142"/>
        <v>-0.23473010451151655</v>
      </c>
      <c r="K2251">
        <f t="shared" si="143"/>
        <v>0.28891113709384114</v>
      </c>
      <c r="L2251" t="str">
        <f t="shared" si="144"/>
        <v>NO</v>
      </c>
      <c r="M2251" t="str">
        <f t="shared" si="145"/>
        <v>NO</v>
      </c>
    </row>
    <row r="2252" spans="1:13" x14ac:dyDescent="0.25">
      <c r="A2252">
        <v>2251</v>
      </c>
      <c r="B2252" t="s">
        <v>15</v>
      </c>
      <c r="C2252">
        <v>376344</v>
      </c>
      <c r="D2252" t="s">
        <v>10</v>
      </c>
      <c r="E2252" t="s">
        <v>16</v>
      </c>
      <c r="F2252" t="s">
        <v>12</v>
      </c>
      <c r="G2252" t="s">
        <v>13</v>
      </c>
      <c r="H2252" t="s">
        <v>13</v>
      </c>
      <c r="I2252">
        <v>39</v>
      </c>
      <c r="J2252">
        <f t="shared" si="142"/>
        <v>-0.34671942534139744</v>
      </c>
      <c r="K2252">
        <f t="shared" si="143"/>
        <v>-0.20511617344612137</v>
      </c>
      <c r="L2252" t="str">
        <f t="shared" si="144"/>
        <v>NO</v>
      </c>
      <c r="M2252" t="str">
        <f t="shared" si="145"/>
        <v>NO</v>
      </c>
    </row>
    <row r="2253" spans="1:13" x14ac:dyDescent="0.25">
      <c r="A2253">
        <v>2252</v>
      </c>
      <c r="B2253" t="s">
        <v>9</v>
      </c>
      <c r="C2253">
        <v>327264</v>
      </c>
      <c r="D2253" t="s">
        <v>10</v>
      </c>
      <c r="E2253" t="s">
        <v>11</v>
      </c>
      <c r="F2253" t="s">
        <v>12</v>
      </c>
      <c r="G2253" t="s">
        <v>13</v>
      </c>
      <c r="H2253" t="s">
        <v>13</v>
      </c>
      <c r="I2253">
        <v>32</v>
      </c>
      <c r="J2253">
        <f t="shared" si="142"/>
        <v>-0.40723712405795975</v>
      </c>
      <c r="K2253">
        <f t="shared" si="143"/>
        <v>-0.69914348398608395</v>
      </c>
      <c r="L2253" t="str">
        <f t="shared" si="144"/>
        <v>NO</v>
      </c>
      <c r="M2253" t="str">
        <f t="shared" si="145"/>
        <v>NO</v>
      </c>
    </row>
    <row r="2254" spans="1:13" x14ac:dyDescent="0.25">
      <c r="A2254">
        <v>2253</v>
      </c>
      <c r="B2254" t="s">
        <v>9</v>
      </c>
      <c r="C2254">
        <v>750000</v>
      </c>
      <c r="D2254" t="s">
        <v>10</v>
      </c>
      <c r="E2254" t="s">
        <v>16</v>
      </c>
      <c r="F2254" t="s">
        <v>12</v>
      </c>
      <c r="G2254" t="s">
        <v>13</v>
      </c>
      <c r="H2254" t="s">
        <v>13</v>
      </c>
      <c r="I2254">
        <v>55</v>
      </c>
      <c r="J2254">
        <f t="shared" si="142"/>
        <v>0.1140140960855749</v>
      </c>
      <c r="K2254">
        <f t="shared" si="143"/>
        <v>0.92408910778807873</v>
      </c>
      <c r="L2254" t="str">
        <f t="shared" si="144"/>
        <v>NO</v>
      </c>
      <c r="M2254" t="str">
        <f t="shared" si="145"/>
        <v>NO</v>
      </c>
    </row>
    <row r="2255" spans="1:13" x14ac:dyDescent="0.25">
      <c r="A2255">
        <v>2254</v>
      </c>
      <c r="B2255" t="s">
        <v>9</v>
      </c>
      <c r="C2255">
        <v>423289</v>
      </c>
      <c r="D2255" t="s">
        <v>18</v>
      </c>
      <c r="E2255" t="s">
        <v>16</v>
      </c>
      <c r="F2255" t="s">
        <v>12</v>
      </c>
      <c r="G2255" t="s">
        <v>13</v>
      </c>
      <c r="H2255" t="s">
        <v>13</v>
      </c>
      <c r="I2255">
        <v>59</v>
      </c>
      <c r="J2255">
        <f t="shared" si="142"/>
        <v>-0.2888342711798445</v>
      </c>
      <c r="K2255">
        <f t="shared" si="143"/>
        <v>1.2063904280966287</v>
      </c>
      <c r="L2255" t="str">
        <f t="shared" si="144"/>
        <v>NO</v>
      </c>
      <c r="M2255" t="str">
        <f t="shared" si="145"/>
        <v>NO</v>
      </c>
    </row>
    <row r="2256" spans="1:13" x14ac:dyDescent="0.25">
      <c r="A2256">
        <v>2255</v>
      </c>
      <c r="B2256" t="s">
        <v>15</v>
      </c>
      <c r="C2256">
        <v>619506.39</v>
      </c>
      <c r="D2256" t="s">
        <v>10</v>
      </c>
      <c r="E2256" t="s">
        <v>11</v>
      </c>
      <c r="F2256" t="s">
        <v>12</v>
      </c>
      <c r="G2256" t="s">
        <v>13</v>
      </c>
      <c r="H2256" t="s">
        <v>13</v>
      </c>
      <c r="I2256">
        <v>34</v>
      </c>
      <c r="J2256">
        <f t="shared" si="142"/>
        <v>-4.6889998747688753E-2</v>
      </c>
      <c r="K2256">
        <f t="shared" si="143"/>
        <v>-0.55799282383180893</v>
      </c>
      <c r="L2256" t="str">
        <f t="shared" si="144"/>
        <v>NO</v>
      </c>
      <c r="M2256" t="str">
        <f t="shared" si="145"/>
        <v>NO</v>
      </c>
    </row>
    <row r="2257" spans="1:13" x14ac:dyDescent="0.25">
      <c r="A2257">
        <v>2256</v>
      </c>
      <c r="B2257" t="s">
        <v>15</v>
      </c>
      <c r="C2257">
        <v>465179.89</v>
      </c>
      <c r="D2257" t="s">
        <v>10</v>
      </c>
      <c r="E2257" t="s">
        <v>16</v>
      </c>
      <c r="F2257" t="s">
        <v>12</v>
      </c>
      <c r="G2257" t="s">
        <v>13</v>
      </c>
      <c r="H2257" t="s">
        <v>13</v>
      </c>
      <c r="I2257">
        <v>39</v>
      </c>
      <c r="J2257">
        <f t="shared" si="142"/>
        <v>-0.23718104664869835</v>
      </c>
      <c r="K2257">
        <f t="shared" si="143"/>
        <v>-0.20511617344612137</v>
      </c>
      <c r="L2257" t="str">
        <f t="shared" si="144"/>
        <v>NO</v>
      </c>
      <c r="M2257" t="str">
        <f t="shared" si="145"/>
        <v>NO</v>
      </c>
    </row>
    <row r="2258" spans="1:13" x14ac:dyDescent="0.25">
      <c r="A2258">
        <v>2257</v>
      </c>
      <c r="B2258" t="s">
        <v>9</v>
      </c>
      <c r="C2258">
        <v>562152.61</v>
      </c>
      <c r="D2258" t="s">
        <v>10</v>
      </c>
      <c r="E2258" t="s">
        <v>11</v>
      </c>
      <c r="F2258" t="s">
        <v>12</v>
      </c>
      <c r="G2258" t="s">
        <v>13</v>
      </c>
      <c r="H2258" t="s">
        <v>13</v>
      </c>
      <c r="I2258">
        <v>38</v>
      </c>
      <c r="J2258">
        <f t="shared" si="142"/>
        <v>-0.11760961525738717</v>
      </c>
      <c r="K2258">
        <f t="shared" si="143"/>
        <v>-0.27569150352325889</v>
      </c>
      <c r="L2258" t="str">
        <f t="shared" si="144"/>
        <v>NO</v>
      </c>
      <c r="M2258" t="str">
        <f t="shared" si="145"/>
        <v>NO</v>
      </c>
    </row>
    <row r="2259" spans="1:13" x14ac:dyDescent="0.25">
      <c r="A2259">
        <v>2258</v>
      </c>
      <c r="B2259" t="s">
        <v>9</v>
      </c>
      <c r="C2259">
        <v>811421.65</v>
      </c>
      <c r="D2259" t="s">
        <v>10</v>
      </c>
      <c r="E2259" t="s">
        <v>11</v>
      </c>
      <c r="F2259" t="s">
        <v>12</v>
      </c>
      <c r="G2259" t="s">
        <v>13</v>
      </c>
      <c r="H2259" t="s">
        <v>13</v>
      </c>
      <c r="I2259">
        <v>32</v>
      </c>
      <c r="J2259">
        <f t="shared" si="142"/>
        <v>0.18974956693671877</v>
      </c>
      <c r="K2259">
        <f t="shared" si="143"/>
        <v>-0.69914348398608395</v>
      </c>
      <c r="L2259" t="str">
        <f t="shared" si="144"/>
        <v>NO</v>
      </c>
      <c r="M2259" t="str">
        <f t="shared" si="145"/>
        <v>NO</v>
      </c>
    </row>
    <row r="2260" spans="1:13" x14ac:dyDescent="0.25">
      <c r="A2260">
        <v>2259</v>
      </c>
      <c r="B2260" t="s">
        <v>15</v>
      </c>
      <c r="C2260">
        <v>338933.34</v>
      </c>
      <c r="D2260" t="s">
        <v>10</v>
      </c>
      <c r="E2260" t="s">
        <v>16</v>
      </c>
      <c r="F2260" t="s">
        <v>12</v>
      </c>
      <c r="G2260" t="s">
        <v>13</v>
      </c>
      <c r="H2260" t="s">
        <v>13</v>
      </c>
      <c r="I2260">
        <v>27</v>
      </c>
      <c r="J2260">
        <f t="shared" si="142"/>
        <v>-0.3928483383541877</v>
      </c>
      <c r="K2260">
        <f t="shared" si="143"/>
        <v>-1.0520201343717714</v>
      </c>
      <c r="L2260" t="str">
        <f t="shared" si="144"/>
        <v>NO</v>
      </c>
      <c r="M2260" t="str">
        <f t="shared" si="145"/>
        <v>NO</v>
      </c>
    </row>
    <row r="2261" spans="1:13" x14ac:dyDescent="0.25">
      <c r="A2261">
        <v>2260</v>
      </c>
      <c r="B2261" t="s">
        <v>15</v>
      </c>
      <c r="C2261">
        <v>100000</v>
      </c>
      <c r="D2261" t="s">
        <v>10</v>
      </c>
      <c r="E2261" t="s">
        <v>16</v>
      </c>
      <c r="F2261" t="s">
        <v>12</v>
      </c>
      <c r="G2261" t="s">
        <v>13</v>
      </c>
      <c r="H2261" t="s">
        <v>13</v>
      </c>
      <c r="I2261">
        <v>29</v>
      </c>
      <c r="J2261">
        <f t="shared" si="142"/>
        <v>-0.68746316890557213</v>
      </c>
      <c r="K2261">
        <f t="shared" si="143"/>
        <v>-0.91086947421749642</v>
      </c>
      <c r="L2261" t="str">
        <f t="shared" si="144"/>
        <v>NO</v>
      </c>
      <c r="M2261" t="str">
        <f t="shared" si="145"/>
        <v>NO</v>
      </c>
    </row>
    <row r="2262" spans="1:13" x14ac:dyDescent="0.25">
      <c r="A2262">
        <v>2261</v>
      </c>
      <c r="B2262" t="s">
        <v>9</v>
      </c>
      <c r="C2262">
        <v>697648</v>
      </c>
      <c r="D2262" t="s">
        <v>10</v>
      </c>
      <c r="E2262" t="s">
        <v>16</v>
      </c>
      <c r="F2262" t="s">
        <v>12</v>
      </c>
      <c r="G2262" t="s">
        <v>13</v>
      </c>
      <c r="H2262" t="s">
        <v>13</v>
      </c>
      <c r="I2262">
        <v>61</v>
      </c>
      <c r="J2262">
        <f t="shared" si="142"/>
        <v>4.9461884121241785E-2</v>
      </c>
      <c r="K2262">
        <f t="shared" si="143"/>
        <v>1.3475410882509038</v>
      </c>
      <c r="L2262" t="str">
        <f t="shared" si="144"/>
        <v>NO</v>
      </c>
      <c r="M2262" t="str">
        <f t="shared" si="145"/>
        <v>NO</v>
      </c>
    </row>
    <row r="2263" spans="1:13" x14ac:dyDescent="0.25">
      <c r="A2263">
        <v>2262</v>
      </c>
      <c r="B2263" t="s">
        <v>9</v>
      </c>
      <c r="C2263">
        <v>377498</v>
      </c>
      <c r="D2263" t="s">
        <v>18</v>
      </c>
      <c r="E2263" t="s">
        <v>16</v>
      </c>
      <c r="F2263" t="s">
        <v>12</v>
      </c>
      <c r="G2263" t="s">
        <v>13</v>
      </c>
      <c r="H2263" t="s">
        <v>13</v>
      </c>
      <c r="I2263">
        <v>37</v>
      </c>
      <c r="J2263">
        <f t="shared" si="142"/>
        <v>-0.34529649493555159</v>
      </c>
      <c r="K2263">
        <f t="shared" si="143"/>
        <v>-0.3462668336003964</v>
      </c>
      <c r="L2263" t="str">
        <f t="shared" si="144"/>
        <v>NO</v>
      </c>
      <c r="M2263" t="str">
        <f t="shared" si="145"/>
        <v>NO</v>
      </c>
    </row>
    <row r="2264" spans="1:13" x14ac:dyDescent="0.25">
      <c r="A2264">
        <v>2263</v>
      </c>
      <c r="B2264" t="s">
        <v>9</v>
      </c>
      <c r="C2264">
        <v>308750</v>
      </c>
      <c r="D2264" t="s">
        <v>10</v>
      </c>
      <c r="E2264" t="s">
        <v>16</v>
      </c>
      <c r="F2264" t="s">
        <v>12</v>
      </c>
      <c r="G2264" t="s">
        <v>13</v>
      </c>
      <c r="H2264" t="s">
        <v>12</v>
      </c>
      <c r="I2264">
        <v>35</v>
      </c>
      <c r="J2264">
        <f t="shared" si="142"/>
        <v>-0.43006566264879986</v>
      </c>
      <c r="K2264">
        <f t="shared" si="143"/>
        <v>-0.48741749375467142</v>
      </c>
      <c r="L2264" t="str">
        <f t="shared" si="144"/>
        <v>NO</v>
      </c>
      <c r="M2264" t="str">
        <f t="shared" si="145"/>
        <v>NO</v>
      </c>
    </row>
    <row r="2265" spans="1:13" x14ac:dyDescent="0.25">
      <c r="A2265">
        <v>2264</v>
      </c>
      <c r="B2265" t="s">
        <v>9</v>
      </c>
      <c r="C2265">
        <v>451354.46</v>
      </c>
      <c r="D2265" t="s">
        <v>10</v>
      </c>
      <c r="E2265" t="s">
        <v>16</v>
      </c>
      <c r="F2265" t="s">
        <v>12</v>
      </c>
      <c r="G2265" t="s">
        <v>13</v>
      </c>
      <c r="H2265" t="s">
        <v>13</v>
      </c>
      <c r="I2265">
        <v>58</v>
      </c>
      <c r="J2265">
        <f t="shared" si="142"/>
        <v>-0.25422838176212381</v>
      </c>
      <c r="K2265">
        <f t="shared" si="143"/>
        <v>1.1358150980194912</v>
      </c>
      <c r="L2265" t="str">
        <f t="shared" si="144"/>
        <v>NO</v>
      </c>
      <c r="M2265" t="str">
        <f t="shared" si="145"/>
        <v>NO</v>
      </c>
    </row>
    <row r="2266" spans="1:13" x14ac:dyDescent="0.25">
      <c r="A2266">
        <v>2265</v>
      </c>
      <c r="B2266" t="s">
        <v>9</v>
      </c>
      <c r="C2266">
        <v>455001.5</v>
      </c>
      <c r="D2266" t="s">
        <v>10</v>
      </c>
      <c r="E2266" t="s">
        <v>16</v>
      </c>
      <c r="F2266" t="s">
        <v>12</v>
      </c>
      <c r="G2266" t="s">
        <v>13</v>
      </c>
      <c r="H2266" t="s">
        <v>13</v>
      </c>
      <c r="I2266">
        <v>20</v>
      </c>
      <c r="J2266">
        <f t="shared" si="142"/>
        <v>-0.24973142846287261</v>
      </c>
      <c r="K2266">
        <f t="shared" si="143"/>
        <v>-1.5460474449117341</v>
      </c>
      <c r="L2266" t="str">
        <f t="shared" si="144"/>
        <v>NO</v>
      </c>
      <c r="M2266" t="str">
        <f t="shared" si="145"/>
        <v>NO</v>
      </c>
    </row>
    <row r="2267" spans="1:13" x14ac:dyDescent="0.25">
      <c r="A2267">
        <v>2266</v>
      </c>
      <c r="B2267" t="s">
        <v>15</v>
      </c>
      <c r="C2267">
        <v>994882.5</v>
      </c>
      <c r="D2267" t="s">
        <v>10</v>
      </c>
      <c r="E2267" t="s">
        <v>16</v>
      </c>
      <c r="F2267" t="s">
        <v>12</v>
      </c>
      <c r="G2267" t="s">
        <v>13</v>
      </c>
      <c r="H2267" t="s">
        <v>13</v>
      </c>
      <c r="I2267">
        <v>50</v>
      </c>
      <c r="J2267">
        <f t="shared" si="142"/>
        <v>0.41596449046125883</v>
      </c>
      <c r="K2267">
        <f t="shared" si="143"/>
        <v>0.57121245740239113</v>
      </c>
      <c r="L2267" t="str">
        <f t="shared" si="144"/>
        <v>NO</v>
      </c>
      <c r="M2267" t="str">
        <f t="shared" si="145"/>
        <v>NO</v>
      </c>
    </row>
    <row r="2268" spans="1:13" x14ac:dyDescent="0.25">
      <c r="A2268">
        <v>2267</v>
      </c>
      <c r="B2268" t="s">
        <v>9</v>
      </c>
      <c r="C2268">
        <v>509509</v>
      </c>
      <c r="D2268" t="s">
        <v>18</v>
      </c>
      <c r="E2268" t="s">
        <v>16</v>
      </c>
      <c r="F2268" t="s">
        <v>12</v>
      </c>
      <c r="G2268" t="s">
        <v>12</v>
      </c>
      <c r="H2268" t="s">
        <v>12</v>
      </c>
      <c r="I2268">
        <v>59</v>
      </c>
      <c r="J2268">
        <f t="shared" si="142"/>
        <v>-0.18252139458363423</v>
      </c>
      <c r="K2268">
        <f t="shared" si="143"/>
        <v>1.2063904280966287</v>
      </c>
      <c r="L2268" t="str">
        <f t="shared" si="144"/>
        <v>NO</v>
      </c>
      <c r="M2268" t="str">
        <f t="shared" si="145"/>
        <v>NO</v>
      </c>
    </row>
    <row r="2269" spans="1:13" x14ac:dyDescent="0.25">
      <c r="A2269">
        <v>2268</v>
      </c>
      <c r="B2269" t="s">
        <v>9</v>
      </c>
      <c r="C2269">
        <v>349920</v>
      </c>
      <c r="D2269" t="s">
        <v>10</v>
      </c>
      <c r="E2269" t="s">
        <v>16</v>
      </c>
      <c r="F2269" t="s">
        <v>12</v>
      </c>
      <c r="G2269" t="s">
        <v>13</v>
      </c>
      <c r="H2269" t="s">
        <v>13</v>
      </c>
      <c r="I2269">
        <v>34</v>
      </c>
      <c r="J2269">
        <f t="shared" si="142"/>
        <v>-0.37930132572620678</v>
      </c>
      <c r="K2269">
        <f t="shared" si="143"/>
        <v>-0.55799282383180893</v>
      </c>
      <c r="L2269" t="str">
        <f t="shared" si="144"/>
        <v>NO</v>
      </c>
      <c r="M2269" t="str">
        <f t="shared" si="145"/>
        <v>NO</v>
      </c>
    </row>
    <row r="2270" spans="1:13" x14ac:dyDescent="0.25">
      <c r="A2270">
        <v>2269</v>
      </c>
      <c r="B2270" t="s">
        <v>9</v>
      </c>
      <c r="C2270">
        <v>17760.8</v>
      </c>
      <c r="D2270" t="s">
        <v>10</v>
      </c>
      <c r="E2270" t="s">
        <v>16</v>
      </c>
      <c r="F2270" t="s">
        <v>12</v>
      </c>
      <c r="G2270" t="s">
        <v>12</v>
      </c>
      <c r="H2270" t="s">
        <v>13</v>
      </c>
      <c r="I2270">
        <v>29</v>
      </c>
      <c r="J2270">
        <f t="shared" si="142"/>
        <v>-0.7888675521225873</v>
      </c>
      <c r="K2270">
        <f t="shared" si="143"/>
        <v>-0.91086947421749642</v>
      </c>
      <c r="L2270" t="str">
        <f t="shared" si="144"/>
        <v>NO</v>
      </c>
      <c r="M2270" t="str">
        <f t="shared" si="145"/>
        <v>NO</v>
      </c>
    </row>
    <row r="2271" spans="1:13" x14ac:dyDescent="0.25">
      <c r="A2271">
        <v>2270</v>
      </c>
      <c r="B2271" t="s">
        <v>15</v>
      </c>
      <c r="C2271">
        <v>526736.80000000005</v>
      </c>
      <c r="D2271" t="s">
        <v>10</v>
      </c>
      <c r="E2271" t="s">
        <v>16</v>
      </c>
      <c r="F2271" t="s">
        <v>12</v>
      </c>
      <c r="G2271" t="s">
        <v>13</v>
      </c>
      <c r="H2271" t="s">
        <v>13</v>
      </c>
      <c r="I2271">
        <v>25</v>
      </c>
      <c r="J2271">
        <f t="shared" si="142"/>
        <v>-0.16127879454391958</v>
      </c>
      <c r="K2271">
        <f t="shared" si="143"/>
        <v>-1.1931707945260464</v>
      </c>
      <c r="L2271" t="str">
        <f t="shared" si="144"/>
        <v>NO</v>
      </c>
      <c r="M2271" t="str">
        <f t="shared" si="145"/>
        <v>NO</v>
      </c>
    </row>
    <row r="2272" spans="1:13" x14ac:dyDescent="0.25">
      <c r="A2272">
        <v>2271</v>
      </c>
      <c r="B2272" t="s">
        <v>9</v>
      </c>
      <c r="C2272">
        <v>497155.33</v>
      </c>
      <c r="D2272" t="s">
        <v>10</v>
      </c>
      <c r="E2272" t="s">
        <v>16</v>
      </c>
      <c r="F2272" t="s">
        <v>12</v>
      </c>
      <c r="G2272" t="s">
        <v>13</v>
      </c>
      <c r="H2272" t="s">
        <v>13</v>
      </c>
      <c r="I2272">
        <v>27</v>
      </c>
      <c r="J2272">
        <f t="shared" si="142"/>
        <v>-0.19775398788240833</v>
      </c>
      <c r="K2272">
        <f t="shared" si="143"/>
        <v>-1.0520201343717714</v>
      </c>
      <c r="L2272" t="str">
        <f t="shared" si="144"/>
        <v>NO</v>
      </c>
      <c r="M2272" t="str">
        <f t="shared" si="145"/>
        <v>NO</v>
      </c>
    </row>
    <row r="2273" spans="1:13" x14ac:dyDescent="0.25">
      <c r="A2273">
        <v>2272</v>
      </c>
      <c r="B2273" t="s">
        <v>15</v>
      </c>
      <c r="C2273">
        <v>423675</v>
      </c>
      <c r="D2273" t="s">
        <v>10</v>
      </c>
      <c r="E2273" t="s">
        <v>16</v>
      </c>
      <c r="F2273" t="s">
        <v>12</v>
      </c>
      <c r="G2273" t="s">
        <v>13</v>
      </c>
      <c r="H2273" t="s">
        <v>13</v>
      </c>
      <c r="I2273">
        <v>26</v>
      </c>
      <c r="J2273">
        <f t="shared" si="142"/>
        <v>-0.2883583169886344</v>
      </c>
      <c r="K2273">
        <f t="shared" si="143"/>
        <v>-1.1225954644489089</v>
      </c>
      <c r="L2273" t="str">
        <f t="shared" si="144"/>
        <v>NO</v>
      </c>
      <c r="M2273" t="str">
        <f t="shared" si="145"/>
        <v>NO</v>
      </c>
    </row>
    <row r="2274" spans="1:13" x14ac:dyDescent="0.25">
      <c r="A2274">
        <v>2273</v>
      </c>
      <c r="B2274" t="s">
        <v>9</v>
      </c>
      <c r="C2274">
        <v>292387</v>
      </c>
      <c r="D2274" t="s">
        <v>17</v>
      </c>
      <c r="E2274" t="s">
        <v>16</v>
      </c>
      <c r="F2274" t="s">
        <v>12</v>
      </c>
      <c r="G2274" t="s">
        <v>12</v>
      </c>
      <c r="H2274" t="s">
        <v>13</v>
      </c>
      <c r="I2274">
        <v>33</v>
      </c>
      <c r="J2274">
        <f t="shared" si="142"/>
        <v>-0.45024192801349239</v>
      </c>
      <c r="K2274">
        <f t="shared" si="143"/>
        <v>-0.62856815390894638</v>
      </c>
      <c r="L2274" t="str">
        <f t="shared" si="144"/>
        <v>NO</v>
      </c>
      <c r="M2274" t="str">
        <f t="shared" si="145"/>
        <v>NO</v>
      </c>
    </row>
    <row r="2275" spans="1:13" x14ac:dyDescent="0.25">
      <c r="A2275">
        <v>2274</v>
      </c>
      <c r="B2275" t="s">
        <v>15</v>
      </c>
      <c r="C2275">
        <v>430993</v>
      </c>
      <c r="D2275" t="s">
        <v>14</v>
      </c>
      <c r="E2275" t="s">
        <v>11</v>
      </c>
      <c r="F2275" t="s">
        <v>12</v>
      </c>
      <c r="G2275" t="s">
        <v>13</v>
      </c>
      <c r="H2275" t="s">
        <v>13</v>
      </c>
      <c r="I2275">
        <v>64</v>
      </c>
      <c r="J2275">
        <f t="shared" si="142"/>
        <v>-0.27933491602678023</v>
      </c>
      <c r="K2275">
        <f t="shared" si="143"/>
        <v>1.5592670784823162</v>
      </c>
      <c r="L2275" t="str">
        <f t="shared" si="144"/>
        <v>NO</v>
      </c>
      <c r="M2275" t="str">
        <f t="shared" si="145"/>
        <v>NO</v>
      </c>
    </row>
    <row r="2276" spans="1:13" x14ac:dyDescent="0.25">
      <c r="A2276">
        <v>2275</v>
      </c>
      <c r="B2276" t="s">
        <v>9</v>
      </c>
      <c r="C2276">
        <v>298000</v>
      </c>
      <c r="D2276" t="s">
        <v>10</v>
      </c>
      <c r="E2276" t="s">
        <v>16</v>
      </c>
      <c r="F2276" t="s">
        <v>12</v>
      </c>
      <c r="G2276" t="s">
        <v>12</v>
      </c>
      <c r="H2276" t="s">
        <v>13</v>
      </c>
      <c r="I2276">
        <v>42</v>
      </c>
      <c r="J2276">
        <f t="shared" si="142"/>
        <v>-0.44332086356980732</v>
      </c>
      <c r="K2276">
        <f t="shared" si="143"/>
        <v>6.6098167852911317E-3</v>
      </c>
      <c r="L2276" t="str">
        <f t="shared" si="144"/>
        <v>NO</v>
      </c>
      <c r="M2276" t="str">
        <f t="shared" si="145"/>
        <v>NO</v>
      </c>
    </row>
    <row r="2277" spans="1:13" x14ac:dyDescent="0.25">
      <c r="A2277">
        <v>2276</v>
      </c>
      <c r="B2277" t="s">
        <v>9</v>
      </c>
      <c r="C2277">
        <v>405063</v>
      </c>
      <c r="D2277" t="s">
        <v>18</v>
      </c>
      <c r="E2277" t="s">
        <v>16</v>
      </c>
      <c r="F2277" t="s">
        <v>12</v>
      </c>
      <c r="G2277" t="s">
        <v>12</v>
      </c>
      <c r="H2277" t="s">
        <v>12</v>
      </c>
      <c r="I2277">
        <v>40</v>
      </c>
      <c r="J2277">
        <f t="shared" si="142"/>
        <v>-0.31130769369019629</v>
      </c>
      <c r="K2277">
        <f t="shared" si="143"/>
        <v>-0.13454084336898386</v>
      </c>
      <c r="L2277" t="str">
        <f t="shared" si="144"/>
        <v>NO</v>
      </c>
      <c r="M2277" t="str">
        <f t="shared" si="145"/>
        <v>NO</v>
      </c>
    </row>
    <row r="2278" spans="1:13" x14ac:dyDescent="0.25">
      <c r="A2278">
        <v>2277</v>
      </c>
      <c r="B2278" t="s">
        <v>9</v>
      </c>
      <c r="C2278">
        <v>1400000</v>
      </c>
      <c r="D2278" t="s">
        <v>10</v>
      </c>
      <c r="E2278" t="s">
        <v>16</v>
      </c>
      <c r="F2278" t="s">
        <v>12</v>
      </c>
      <c r="G2278" t="s">
        <v>13</v>
      </c>
      <c r="H2278" t="s">
        <v>13</v>
      </c>
      <c r="I2278">
        <v>30</v>
      </c>
      <c r="J2278">
        <f t="shared" si="142"/>
        <v>0.91549136107672191</v>
      </c>
      <c r="K2278">
        <f t="shared" si="143"/>
        <v>-0.84029414414035897</v>
      </c>
      <c r="L2278" t="str">
        <f t="shared" si="144"/>
        <v>NO</v>
      </c>
      <c r="M2278" t="str">
        <f t="shared" si="145"/>
        <v>NO</v>
      </c>
    </row>
    <row r="2279" spans="1:13" x14ac:dyDescent="0.25">
      <c r="A2279">
        <v>2278</v>
      </c>
      <c r="B2279" t="s">
        <v>15</v>
      </c>
      <c r="C2279">
        <v>341602</v>
      </c>
      <c r="D2279" t="s">
        <v>18</v>
      </c>
      <c r="E2279" t="s">
        <v>16</v>
      </c>
      <c r="F2279" t="s">
        <v>12</v>
      </c>
      <c r="G2279" t="s">
        <v>13</v>
      </c>
      <c r="H2279" t="s">
        <v>13</v>
      </c>
      <c r="I2279">
        <v>42</v>
      </c>
      <c r="J2279">
        <f t="shared" si="142"/>
        <v>-0.38955776863420116</v>
      </c>
      <c r="K2279">
        <f t="shared" si="143"/>
        <v>6.6098167852911317E-3</v>
      </c>
      <c r="L2279" t="str">
        <f t="shared" si="144"/>
        <v>NO</v>
      </c>
      <c r="M2279" t="str">
        <f t="shared" si="145"/>
        <v>NO</v>
      </c>
    </row>
    <row r="2280" spans="1:13" x14ac:dyDescent="0.25">
      <c r="A2280">
        <v>2279</v>
      </c>
      <c r="B2280" t="s">
        <v>9</v>
      </c>
      <c r="C2280">
        <v>915000</v>
      </c>
      <c r="D2280" t="s">
        <v>10</v>
      </c>
      <c r="E2280" t="s">
        <v>16</v>
      </c>
      <c r="F2280" t="s">
        <v>12</v>
      </c>
      <c r="G2280" t="s">
        <v>13</v>
      </c>
      <c r="H2280" t="s">
        <v>13</v>
      </c>
      <c r="I2280">
        <v>24</v>
      </c>
      <c r="J2280">
        <f t="shared" si="142"/>
        <v>0.3174660171987122</v>
      </c>
      <c r="K2280">
        <f t="shared" si="143"/>
        <v>-1.263746124603184</v>
      </c>
      <c r="L2280" t="str">
        <f t="shared" si="144"/>
        <v>NO</v>
      </c>
      <c r="M2280" t="str">
        <f t="shared" si="145"/>
        <v>NO</v>
      </c>
    </row>
    <row r="2281" spans="1:13" x14ac:dyDescent="0.25">
      <c r="A2281">
        <v>2280</v>
      </c>
      <c r="B2281" t="s">
        <v>15</v>
      </c>
      <c r="C2281">
        <v>339164.62</v>
      </c>
      <c r="D2281" t="s">
        <v>14</v>
      </c>
      <c r="E2281" t="s">
        <v>11</v>
      </c>
      <c r="F2281" t="s">
        <v>12</v>
      </c>
      <c r="G2281" t="s">
        <v>13</v>
      </c>
      <c r="H2281" t="s">
        <v>13</v>
      </c>
      <c r="I2281">
        <v>70</v>
      </c>
      <c r="J2281">
        <f t="shared" si="142"/>
        <v>-0.39256316041288442</v>
      </c>
      <c r="K2281">
        <f t="shared" si="143"/>
        <v>1.9827190589451413</v>
      </c>
      <c r="L2281" t="str">
        <f t="shared" si="144"/>
        <v>NO</v>
      </c>
      <c r="M2281" t="str">
        <f t="shared" si="145"/>
        <v>SI</v>
      </c>
    </row>
    <row r="2282" spans="1:13" x14ac:dyDescent="0.25">
      <c r="A2282">
        <v>2281</v>
      </c>
      <c r="B2282" t="s">
        <v>9</v>
      </c>
      <c r="C2282">
        <v>278030</v>
      </c>
      <c r="D2282" t="s">
        <v>19</v>
      </c>
      <c r="E2282" t="s">
        <v>16</v>
      </c>
      <c r="F2282" t="s">
        <v>12</v>
      </c>
      <c r="G2282" t="s">
        <v>13</v>
      </c>
      <c r="H2282" t="s">
        <v>13</v>
      </c>
      <c r="I2282">
        <v>71</v>
      </c>
      <c r="J2282">
        <f t="shared" si="142"/>
        <v>-0.46794471123422759</v>
      </c>
      <c r="K2282">
        <f t="shared" si="143"/>
        <v>2.0532943890222786</v>
      </c>
      <c r="L2282" t="str">
        <f t="shared" si="144"/>
        <v>NO</v>
      </c>
      <c r="M2282" t="str">
        <f t="shared" si="145"/>
        <v>SI</v>
      </c>
    </row>
    <row r="2283" spans="1:13" x14ac:dyDescent="0.25">
      <c r="A2283">
        <v>2282</v>
      </c>
      <c r="B2283" t="s">
        <v>15</v>
      </c>
      <c r="C2283">
        <v>490713.59999999998</v>
      </c>
      <c r="D2283" t="s">
        <v>10</v>
      </c>
      <c r="E2283" t="s">
        <v>16</v>
      </c>
      <c r="F2283" t="s">
        <v>12</v>
      </c>
      <c r="G2283" t="s">
        <v>13</v>
      </c>
      <c r="H2283" t="s">
        <v>13</v>
      </c>
      <c r="I2283">
        <v>47</v>
      </c>
      <c r="J2283">
        <f t="shared" si="142"/>
        <v>-0.20569691117811825</v>
      </c>
      <c r="K2283">
        <f t="shared" si="143"/>
        <v>0.35948646717097865</v>
      </c>
      <c r="L2283" t="str">
        <f t="shared" si="144"/>
        <v>NO</v>
      </c>
      <c r="M2283" t="str">
        <f t="shared" si="145"/>
        <v>NO</v>
      </c>
    </row>
    <row r="2284" spans="1:13" x14ac:dyDescent="0.25">
      <c r="A2284">
        <v>2283</v>
      </c>
      <c r="B2284" t="s">
        <v>9</v>
      </c>
      <c r="C2284">
        <v>1051374.8</v>
      </c>
      <c r="D2284" t="s">
        <v>10</v>
      </c>
      <c r="E2284" t="s">
        <v>11</v>
      </c>
      <c r="F2284" t="s">
        <v>12</v>
      </c>
      <c r="G2284" t="s">
        <v>13</v>
      </c>
      <c r="H2284" t="s">
        <v>13</v>
      </c>
      <c r="I2284">
        <v>62</v>
      </c>
      <c r="J2284">
        <f t="shared" si="142"/>
        <v>0.48562186599519641</v>
      </c>
      <c r="K2284">
        <f t="shared" si="143"/>
        <v>1.4181164183280413</v>
      </c>
      <c r="L2284" t="str">
        <f t="shared" si="144"/>
        <v>NO</v>
      </c>
      <c r="M2284" t="str">
        <f t="shared" si="145"/>
        <v>NO</v>
      </c>
    </row>
    <row r="2285" spans="1:13" x14ac:dyDescent="0.25">
      <c r="A2285">
        <v>2284</v>
      </c>
      <c r="B2285" t="s">
        <v>9</v>
      </c>
      <c r="C2285">
        <v>445841.44</v>
      </c>
      <c r="D2285" t="s">
        <v>10</v>
      </c>
      <c r="E2285" t="s">
        <v>16</v>
      </c>
      <c r="F2285" t="s">
        <v>12</v>
      </c>
      <c r="G2285" t="s">
        <v>12</v>
      </c>
      <c r="H2285" t="s">
        <v>13</v>
      </c>
      <c r="I2285">
        <v>57</v>
      </c>
      <c r="J2285">
        <f t="shared" si="142"/>
        <v>-0.26102616667203382</v>
      </c>
      <c r="K2285">
        <f t="shared" si="143"/>
        <v>1.0652397679423538</v>
      </c>
      <c r="L2285" t="str">
        <f t="shared" si="144"/>
        <v>NO</v>
      </c>
      <c r="M2285" t="str">
        <f t="shared" si="145"/>
        <v>NO</v>
      </c>
    </row>
    <row r="2286" spans="1:13" x14ac:dyDescent="0.25">
      <c r="A2286">
        <v>2285</v>
      </c>
      <c r="B2286" t="s">
        <v>15</v>
      </c>
      <c r="C2286">
        <v>485843.98</v>
      </c>
      <c r="D2286" t="s">
        <v>10</v>
      </c>
      <c r="E2286" t="s">
        <v>16</v>
      </c>
      <c r="F2286" t="s">
        <v>12</v>
      </c>
      <c r="G2286" t="s">
        <v>13</v>
      </c>
      <c r="H2286" t="s">
        <v>13</v>
      </c>
      <c r="I2286">
        <v>25</v>
      </c>
      <c r="J2286">
        <f t="shared" si="142"/>
        <v>-0.21170135689988162</v>
      </c>
      <c r="K2286">
        <f t="shared" si="143"/>
        <v>-1.1931707945260464</v>
      </c>
      <c r="L2286" t="str">
        <f t="shared" si="144"/>
        <v>NO</v>
      </c>
      <c r="M2286" t="str">
        <f t="shared" si="145"/>
        <v>NO</v>
      </c>
    </row>
    <row r="2287" spans="1:13" x14ac:dyDescent="0.25">
      <c r="A2287">
        <v>2286</v>
      </c>
      <c r="B2287" t="s">
        <v>9</v>
      </c>
      <c r="C2287">
        <v>370647</v>
      </c>
      <c r="D2287" t="s">
        <v>18</v>
      </c>
      <c r="E2287" t="s">
        <v>16</v>
      </c>
      <c r="F2287" t="s">
        <v>12</v>
      </c>
      <c r="G2287" t="s">
        <v>13</v>
      </c>
      <c r="H2287" t="s">
        <v>13</v>
      </c>
      <c r="I2287">
        <v>49</v>
      </c>
      <c r="J2287">
        <f t="shared" si="142"/>
        <v>-0.35374406530855829</v>
      </c>
      <c r="K2287">
        <f t="shared" si="143"/>
        <v>0.50063712732525367</v>
      </c>
      <c r="L2287" t="str">
        <f t="shared" si="144"/>
        <v>NO</v>
      </c>
      <c r="M2287" t="str">
        <f t="shared" si="145"/>
        <v>NO</v>
      </c>
    </row>
    <row r="2288" spans="1:13" x14ac:dyDescent="0.25">
      <c r="A2288">
        <v>2287</v>
      </c>
      <c r="B2288" t="s">
        <v>15</v>
      </c>
      <c r="C2288">
        <v>138101.79999999999</v>
      </c>
      <c r="D2288" t="s">
        <v>10</v>
      </c>
      <c r="E2288" t="s">
        <v>11</v>
      </c>
      <c r="F2288" t="s">
        <v>12</v>
      </c>
      <c r="G2288" t="s">
        <v>13</v>
      </c>
      <c r="H2288" t="s">
        <v>13</v>
      </c>
      <c r="I2288">
        <v>31</v>
      </c>
      <c r="J2288">
        <f t="shared" si="142"/>
        <v>-0.64048205128212643</v>
      </c>
      <c r="K2288">
        <f t="shared" si="143"/>
        <v>-0.7697188140632214</v>
      </c>
      <c r="L2288" t="str">
        <f t="shared" si="144"/>
        <v>NO</v>
      </c>
      <c r="M2288" t="str">
        <f t="shared" si="145"/>
        <v>NO</v>
      </c>
    </row>
    <row r="2289" spans="1:13" x14ac:dyDescent="0.25">
      <c r="A2289">
        <v>2288</v>
      </c>
      <c r="B2289" t="s">
        <v>9</v>
      </c>
      <c r="C2289">
        <v>338629</v>
      </c>
      <c r="D2289" t="s">
        <v>18</v>
      </c>
      <c r="E2289" t="s">
        <v>16</v>
      </c>
      <c r="F2289" t="s">
        <v>12</v>
      </c>
      <c r="G2289" t="s">
        <v>13</v>
      </c>
      <c r="H2289" t="s">
        <v>12</v>
      </c>
      <c r="I2289">
        <v>50</v>
      </c>
      <c r="J2289">
        <f t="shared" si="142"/>
        <v>-0.39322360234007608</v>
      </c>
      <c r="K2289">
        <f t="shared" si="143"/>
        <v>0.57121245740239113</v>
      </c>
      <c r="L2289" t="str">
        <f t="shared" si="144"/>
        <v>NO</v>
      </c>
      <c r="M2289" t="str">
        <f t="shared" si="145"/>
        <v>NO</v>
      </c>
    </row>
    <row r="2290" spans="1:13" x14ac:dyDescent="0.25">
      <c r="A2290">
        <v>2289</v>
      </c>
      <c r="B2290" t="s">
        <v>9</v>
      </c>
      <c r="C2290">
        <v>1080496.5</v>
      </c>
      <c r="D2290" t="s">
        <v>10</v>
      </c>
      <c r="E2290" t="s">
        <v>16</v>
      </c>
      <c r="F2290" t="s">
        <v>12</v>
      </c>
      <c r="G2290" t="s">
        <v>13</v>
      </c>
      <c r="H2290" t="s">
        <v>13</v>
      </c>
      <c r="I2290">
        <v>37</v>
      </c>
      <c r="J2290">
        <f t="shared" si="142"/>
        <v>0.52153014363810812</v>
      </c>
      <c r="K2290">
        <f t="shared" si="143"/>
        <v>-0.3462668336003964</v>
      </c>
      <c r="L2290" t="str">
        <f t="shared" si="144"/>
        <v>NO</v>
      </c>
      <c r="M2290" t="str">
        <f t="shared" si="145"/>
        <v>NO</v>
      </c>
    </row>
    <row r="2291" spans="1:13" x14ac:dyDescent="0.25">
      <c r="A2291">
        <v>2290</v>
      </c>
      <c r="B2291" t="s">
        <v>15</v>
      </c>
      <c r="C2291">
        <v>294025</v>
      </c>
      <c r="D2291" t="s">
        <v>10</v>
      </c>
      <c r="E2291" t="s">
        <v>16</v>
      </c>
      <c r="F2291" t="s">
        <v>12</v>
      </c>
      <c r="G2291" t="s">
        <v>13</v>
      </c>
      <c r="H2291" t="s">
        <v>13</v>
      </c>
      <c r="I2291">
        <v>49</v>
      </c>
      <c r="J2291">
        <f t="shared" si="142"/>
        <v>-0.44822220530571472</v>
      </c>
      <c r="K2291">
        <f t="shared" si="143"/>
        <v>0.50063712732525367</v>
      </c>
      <c r="L2291" t="str">
        <f t="shared" si="144"/>
        <v>NO</v>
      </c>
      <c r="M2291" t="str">
        <f t="shared" si="145"/>
        <v>NO</v>
      </c>
    </row>
    <row r="2292" spans="1:13" x14ac:dyDescent="0.25">
      <c r="A2292">
        <v>2291</v>
      </c>
      <c r="B2292" t="s">
        <v>9</v>
      </c>
      <c r="C2292">
        <v>300018</v>
      </c>
      <c r="D2292" t="s">
        <v>18</v>
      </c>
      <c r="E2292" t="s">
        <v>16</v>
      </c>
      <c r="F2292" t="s">
        <v>12</v>
      </c>
      <c r="G2292" t="s">
        <v>13</v>
      </c>
      <c r="H2292" t="s">
        <v>12</v>
      </c>
      <c r="I2292">
        <v>54</v>
      </c>
      <c r="J2292">
        <f t="shared" si="142"/>
        <v>-0.44083258492249633</v>
      </c>
      <c r="K2292">
        <f t="shared" si="143"/>
        <v>0.85351377771094117</v>
      </c>
      <c r="L2292" t="str">
        <f t="shared" si="144"/>
        <v>NO</v>
      </c>
      <c r="M2292" t="str">
        <f t="shared" si="145"/>
        <v>NO</v>
      </c>
    </row>
    <row r="2293" spans="1:13" x14ac:dyDescent="0.25">
      <c r="A2293">
        <v>2292</v>
      </c>
      <c r="B2293" t="s">
        <v>9</v>
      </c>
      <c r="C2293">
        <v>278030</v>
      </c>
      <c r="D2293" t="s">
        <v>19</v>
      </c>
      <c r="E2293" t="s">
        <v>16</v>
      </c>
      <c r="F2293" t="s">
        <v>12</v>
      </c>
      <c r="G2293" t="s">
        <v>13</v>
      </c>
      <c r="H2293" t="s">
        <v>13</v>
      </c>
      <c r="I2293">
        <v>53</v>
      </c>
      <c r="J2293">
        <f t="shared" si="142"/>
        <v>-0.46794471123422759</v>
      </c>
      <c r="K2293">
        <f t="shared" si="143"/>
        <v>0.78293844763380371</v>
      </c>
      <c r="L2293" t="str">
        <f t="shared" si="144"/>
        <v>NO</v>
      </c>
      <c r="M2293" t="str">
        <f t="shared" si="145"/>
        <v>NO</v>
      </c>
    </row>
    <row r="2294" spans="1:13" x14ac:dyDescent="0.25">
      <c r="A2294">
        <v>2293</v>
      </c>
      <c r="B2294" t="s">
        <v>9</v>
      </c>
      <c r="C2294">
        <v>299647</v>
      </c>
      <c r="D2294" t="s">
        <v>17</v>
      </c>
      <c r="E2294" t="s">
        <v>16</v>
      </c>
      <c r="F2294" t="s">
        <v>12</v>
      </c>
      <c r="G2294" t="s">
        <v>13</v>
      </c>
      <c r="H2294" t="s">
        <v>13</v>
      </c>
      <c r="I2294">
        <v>61</v>
      </c>
      <c r="J2294">
        <f t="shared" si="142"/>
        <v>-0.44129004348451434</v>
      </c>
      <c r="K2294">
        <f t="shared" si="143"/>
        <v>1.3475410882509038</v>
      </c>
      <c r="L2294" t="str">
        <f t="shared" si="144"/>
        <v>NO</v>
      </c>
      <c r="M2294" t="str">
        <f t="shared" si="145"/>
        <v>NO</v>
      </c>
    </row>
    <row r="2295" spans="1:13" x14ac:dyDescent="0.25">
      <c r="A2295">
        <v>2294</v>
      </c>
      <c r="B2295" t="s">
        <v>15</v>
      </c>
      <c r="C2295">
        <v>2376310</v>
      </c>
      <c r="D2295" t="s">
        <v>10</v>
      </c>
      <c r="E2295" t="s">
        <v>11</v>
      </c>
      <c r="F2295" t="s">
        <v>12</v>
      </c>
      <c r="G2295" t="s">
        <v>13</v>
      </c>
      <c r="H2295" t="s">
        <v>13</v>
      </c>
      <c r="I2295">
        <v>45</v>
      </c>
      <c r="J2295">
        <f t="shared" si="142"/>
        <v>2.1193225435128862</v>
      </c>
      <c r="K2295">
        <f t="shared" si="143"/>
        <v>0.21833580701670366</v>
      </c>
      <c r="L2295" t="str">
        <f t="shared" si="144"/>
        <v>SI</v>
      </c>
      <c r="M2295" t="str">
        <f t="shared" si="145"/>
        <v>NO</v>
      </c>
    </row>
    <row r="2296" spans="1:13" x14ac:dyDescent="0.25">
      <c r="A2296">
        <v>2295</v>
      </c>
      <c r="B2296" t="s">
        <v>15</v>
      </c>
      <c r="C2296">
        <v>257784</v>
      </c>
      <c r="D2296" t="s">
        <v>10</v>
      </c>
      <c r="E2296" t="s">
        <v>16</v>
      </c>
      <c r="F2296" t="s">
        <v>12</v>
      </c>
      <c r="G2296" t="s">
        <v>13</v>
      </c>
      <c r="H2296" t="s">
        <v>13</v>
      </c>
      <c r="I2296">
        <v>44</v>
      </c>
      <c r="J2296">
        <f t="shared" si="142"/>
        <v>-0.49290887847578263</v>
      </c>
      <c r="K2296">
        <f t="shared" si="143"/>
        <v>0.14776047693956615</v>
      </c>
      <c r="L2296" t="str">
        <f t="shared" si="144"/>
        <v>NO</v>
      </c>
      <c r="M2296" t="str">
        <f t="shared" si="145"/>
        <v>NO</v>
      </c>
    </row>
    <row r="2297" spans="1:13" x14ac:dyDescent="0.25">
      <c r="A2297">
        <v>2296</v>
      </c>
      <c r="B2297" t="s">
        <v>15</v>
      </c>
      <c r="C2297">
        <v>149800.53</v>
      </c>
      <c r="D2297" t="s">
        <v>10</v>
      </c>
      <c r="E2297" t="s">
        <v>16</v>
      </c>
      <c r="F2297" t="s">
        <v>12</v>
      </c>
      <c r="G2297" t="s">
        <v>13</v>
      </c>
      <c r="H2297" t="s">
        <v>13</v>
      </c>
      <c r="I2297">
        <v>63</v>
      </c>
      <c r="J2297">
        <f t="shared" si="142"/>
        <v>-0.62605702647555728</v>
      </c>
      <c r="K2297">
        <f t="shared" si="143"/>
        <v>1.4886917484051787</v>
      </c>
      <c r="L2297" t="str">
        <f t="shared" si="144"/>
        <v>NO</v>
      </c>
      <c r="M2297" t="str">
        <f t="shared" si="145"/>
        <v>NO</v>
      </c>
    </row>
    <row r="2298" spans="1:13" x14ac:dyDescent="0.25">
      <c r="A2298">
        <v>2297</v>
      </c>
      <c r="B2298" t="s">
        <v>15</v>
      </c>
      <c r="C2298">
        <v>282305</v>
      </c>
      <c r="D2298" t="s">
        <v>17</v>
      </c>
      <c r="E2298" t="s">
        <v>16</v>
      </c>
      <c r="F2298" t="s">
        <v>12</v>
      </c>
      <c r="G2298" t="s">
        <v>13</v>
      </c>
      <c r="H2298" t="s">
        <v>13</v>
      </c>
      <c r="I2298">
        <v>52</v>
      </c>
      <c r="J2298">
        <f t="shared" si="142"/>
        <v>-0.46267345691447814</v>
      </c>
      <c r="K2298">
        <f t="shared" si="143"/>
        <v>0.71236311755666615</v>
      </c>
      <c r="L2298" t="str">
        <f t="shared" si="144"/>
        <v>NO</v>
      </c>
      <c r="M2298" t="str">
        <f t="shared" si="145"/>
        <v>NO</v>
      </c>
    </row>
    <row r="2299" spans="1:13" x14ac:dyDescent="0.25">
      <c r="A2299">
        <v>2298</v>
      </c>
      <c r="B2299" t="s">
        <v>9</v>
      </c>
      <c r="C2299">
        <v>458557</v>
      </c>
      <c r="D2299" t="s">
        <v>18</v>
      </c>
      <c r="E2299" t="s">
        <v>16</v>
      </c>
      <c r="F2299" t="s">
        <v>12</v>
      </c>
      <c r="G2299" t="s">
        <v>13</v>
      </c>
      <c r="H2299" t="s">
        <v>12</v>
      </c>
      <c r="I2299">
        <v>30</v>
      </c>
      <c r="J2299">
        <f t="shared" si="142"/>
        <v>-0.24534734782337103</v>
      </c>
      <c r="K2299">
        <f t="shared" si="143"/>
        <v>-0.84029414414035897</v>
      </c>
      <c r="L2299" t="str">
        <f t="shared" si="144"/>
        <v>NO</v>
      </c>
      <c r="M2299" t="str">
        <f t="shared" si="145"/>
        <v>NO</v>
      </c>
    </row>
    <row r="2300" spans="1:13" x14ac:dyDescent="0.25">
      <c r="A2300">
        <v>2299</v>
      </c>
      <c r="B2300" t="s">
        <v>9</v>
      </c>
      <c r="C2300">
        <v>299647</v>
      </c>
      <c r="D2300" t="s">
        <v>17</v>
      </c>
      <c r="E2300" t="s">
        <v>16</v>
      </c>
      <c r="F2300" t="s">
        <v>12</v>
      </c>
      <c r="G2300" t="s">
        <v>13</v>
      </c>
      <c r="H2300" t="s">
        <v>13</v>
      </c>
      <c r="I2300">
        <v>54</v>
      </c>
      <c r="J2300">
        <f t="shared" si="142"/>
        <v>-0.44129004348451434</v>
      </c>
      <c r="K2300">
        <f t="shared" si="143"/>
        <v>0.85351377771094117</v>
      </c>
      <c r="L2300" t="str">
        <f t="shared" si="144"/>
        <v>NO</v>
      </c>
      <c r="M2300" t="str">
        <f t="shared" si="145"/>
        <v>NO</v>
      </c>
    </row>
    <row r="2301" spans="1:13" x14ac:dyDescent="0.25">
      <c r="A2301">
        <v>2300</v>
      </c>
      <c r="B2301" t="s">
        <v>9</v>
      </c>
      <c r="C2301">
        <v>347000</v>
      </c>
      <c r="D2301" t="s">
        <v>10</v>
      </c>
      <c r="E2301" t="s">
        <v>16</v>
      </c>
      <c r="F2301" t="s">
        <v>12</v>
      </c>
      <c r="G2301" t="s">
        <v>13</v>
      </c>
      <c r="H2301" t="s">
        <v>13</v>
      </c>
      <c r="I2301">
        <v>18</v>
      </c>
      <c r="J2301">
        <f t="shared" si="142"/>
        <v>-0.38290180820893621</v>
      </c>
      <c r="K2301">
        <f t="shared" si="143"/>
        <v>-1.687198105066009</v>
      </c>
      <c r="L2301" t="str">
        <f t="shared" si="144"/>
        <v>NO</v>
      </c>
      <c r="M2301" t="str">
        <f t="shared" si="145"/>
        <v>NO</v>
      </c>
    </row>
    <row r="2302" spans="1:13" x14ac:dyDescent="0.25">
      <c r="A2302">
        <v>2301</v>
      </c>
      <c r="B2302" t="s">
        <v>15</v>
      </c>
      <c r="C2302">
        <v>297046</v>
      </c>
      <c r="D2302" t="s">
        <v>17</v>
      </c>
      <c r="E2302" t="s">
        <v>16</v>
      </c>
      <c r="F2302" t="s">
        <v>12</v>
      </c>
      <c r="G2302" t="s">
        <v>13</v>
      </c>
      <c r="H2302" t="s">
        <v>13</v>
      </c>
      <c r="I2302">
        <v>58</v>
      </c>
      <c r="J2302">
        <f t="shared" si="142"/>
        <v>-0.44449718558642509</v>
      </c>
      <c r="K2302">
        <f t="shared" si="143"/>
        <v>1.1358150980194912</v>
      </c>
      <c r="L2302" t="str">
        <f t="shared" si="144"/>
        <v>NO</v>
      </c>
      <c r="M2302" t="str">
        <f t="shared" si="145"/>
        <v>NO</v>
      </c>
    </row>
    <row r="2303" spans="1:13" x14ac:dyDescent="0.25">
      <c r="A2303">
        <v>2302</v>
      </c>
      <c r="B2303" t="s">
        <v>9</v>
      </c>
      <c r="C2303">
        <v>1329256</v>
      </c>
      <c r="D2303" t="s">
        <v>10</v>
      </c>
      <c r="E2303" t="s">
        <v>11</v>
      </c>
      <c r="F2303" t="s">
        <v>12</v>
      </c>
      <c r="G2303" t="s">
        <v>13</v>
      </c>
      <c r="H2303" t="s">
        <v>12</v>
      </c>
      <c r="I2303">
        <v>30</v>
      </c>
      <c r="J2303">
        <f t="shared" si="142"/>
        <v>0.82826104163897774</v>
      </c>
      <c r="K2303">
        <f t="shared" si="143"/>
        <v>-0.84029414414035897</v>
      </c>
      <c r="L2303" t="str">
        <f t="shared" si="144"/>
        <v>NO</v>
      </c>
      <c r="M2303" t="str">
        <f t="shared" si="145"/>
        <v>NO</v>
      </c>
    </row>
    <row r="2304" spans="1:13" x14ac:dyDescent="0.25">
      <c r="A2304">
        <v>2303</v>
      </c>
      <c r="B2304" t="s">
        <v>9</v>
      </c>
      <c r="C2304">
        <v>382333.34</v>
      </c>
      <c r="D2304" t="s">
        <v>10</v>
      </c>
      <c r="E2304" t="s">
        <v>16</v>
      </c>
      <c r="F2304" t="s">
        <v>12</v>
      </c>
      <c r="G2304" t="s">
        <v>13</v>
      </c>
      <c r="H2304" t="s">
        <v>13</v>
      </c>
      <c r="I2304">
        <v>22</v>
      </c>
      <c r="J2304">
        <f t="shared" si="142"/>
        <v>-0.33933431789170188</v>
      </c>
      <c r="K2304">
        <f t="shared" si="143"/>
        <v>-1.4048967847574589</v>
      </c>
      <c r="L2304" t="str">
        <f t="shared" si="144"/>
        <v>NO</v>
      </c>
      <c r="M2304" t="str">
        <f t="shared" si="145"/>
        <v>NO</v>
      </c>
    </row>
    <row r="2305" spans="1:13" x14ac:dyDescent="0.25">
      <c r="A2305">
        <v>2304</v>
      </c>
      <c r="B2305" t="s">
        <v>9</v>
      </c>
      <c r="C2305">
        <v>330000</v>
      </c>
      <c r="D2305" t="s">
        <v>10</v>
      </c>
      <c r="E2305" t="s">
        <v>16</v>
      </c>
      <c r="F2305" t="s">
        <v>12</v>
      </c>
      <c r="G2305" t="s">
        <v>13</v>
      </c>
      <c r="H2305" t="s">
        <v>13</v>
      </c>
      <c r="I2305">
        <v>21</v>
      </c>
      <c r="J2305">
        <f t="shared" si="142"/>
        <v>-0.40386352129332009</v>
      </c>
      <c r="K2305">
        <f t="shared" si="143"/>
        <v>-1.4754721148345964</v>
      </c>
      <c r="L2305" t="str">
        <f t="shared" si="144"/>
        <v>NO</v>
      </c>
      <c r="M2305" t="str">
        <f t="shared" si="145"/>
        <v>NO</v>
      </c>
    </row>
    <row r="2306" spans="1:13" x14ac:dyDescent="0.25">
      <c r="A2306">
        <v>2305</v>
      </c>
      <c r="B2306" t="s">
        <v>9</v>
      </c>
      <c r="C2306">
        <v>483976.7</v>
      </c>
      <c r="D2306" t="s">
        <v>14</v>
      </c>
      <c r="E2306" t="s">
        <v>11</v>
      </c>
      <c r="F2306" t="s">
        <v>12</v>
      </c>
      <c r="G2306" t="s">
        <v>13</v>
      </c>
      <c r="H2306" t="s">
        <v>13</v>
      </c>
      <c r="I2306">
        <v>72</v>
      </c>
      <c r="J2306">
        <f t="shared" ref="J2306:J2369" si="146">(C2306-$Q$13)/$Q$14</f>
        <v>-0.21400379146507029</v>
      </c>
      <c r="K2306">
        <f t="shared" si="143"/>
        <v>2.1238697190994165</v>
      </c>
      <c r="L2306" t="str">
        <f t="shared" si="144"/>
        <v>NO</v>
      </c>
      <c r="M2306" t="str">
        <f t="shared" si="145"/>
        <v>SI</v>
      </c>
    </row>
    <row r="2307" spans="1:13" x14ac:dyDescent="0.25">
      <c r="A2307">
        <v>2306</v>
      </c>
      <c r="B2307" t="s">
        <v>15</v>
      </c>
      <c r="C2307">
        <v>343390.86</v>
      </c>
      <c r="D2307" t="s">
        <v>10</v>
      </c>
      <c r="E2307" t="s">
        <v>16</v>
      </c>
      <c r="F2307" t="s">
        <v>12</v>
      </c>
      <c r="G2307" t="s">
        <v>13</v>
      </c>
      <c r="H2307" t="s">
        <v>12</v>
      </c>
      <c r="I2307">
        <v>25</v>
      </c>
      <c r="J2307">
        <f t="shared" si="146"/>
        <v>-0.38735202921842876</v>
      </c>
      <c r="K2307">
        <f t="shared" ref="K2307:K2370" si="147">(I2307-$R$13)/$R$14</f>
        <v>-1.1931707945260464</v>
      </c>
      <c r="L2307" t="str">
        <f t="shared" ref="L2307:L2370" si="148">IF(ABS(J2307)&gt; 1.96, "SI", "NO")</f>
        <v>NO</v>
      </c>
      <c r="M2307" t="str">
        <f t="shared" ref="M2307:M2370" si="149">IF(ABS(K2307)&gt; 1.96, "SI", "NO")</f>
        <v>NO</v>
      </c>
    </row>
    <row r="2308" spans="1:13" x14ac:dyDescent="0.25">
      <c r="A2308">
        <v>2307</v>
      </c>
      <c r="B2308" t="s">
        <v>9</v>
      </c>
      <c r="C2308">
        <v>278030</v>
      </c>
      <c r="D2308" t="s">
        <v>19</v>
      </c>
      <c r="E2308" t="s">
        <v>16</v>
      </c>
      <c r="F2308" t="s">
        <v>12</v>
      </c>
      <c r="G2308" t="s">
        <v>13</v>
      </c>
      <c r="H2308" t="s">
        <v>13</v>
      </c>
      <c r="I2308">
        <v>59</v>
      </c>
      <c r="J2308">
        <f t="shared" si="146"/>
        <v>-0.46794471123422759</v>
      </c>
      <c r="K2308">
        <f t="shared" si="147"/>
        <v>1.2063904280966287</v>
      </c>
      <c r="L2308" t="str">
        <f t="shared" si="148"/>
        <v>NO</v>
      </c>
      <c r="M2308" t="str">
        <f t="shared" si="149"/>
        <v>NO</v>
      </c>
    </row>
    <row r="2309" spans="1:13" x14ac:dyDescent="0.25">
      <c r="A2309">
        <v>2308</v>
      </c>
      <c r="B2309" t="s">
        <v>9</v>
      </c>
      <c r="C2309">
        <v>417995</v>
      </c>
      <c r="D2309" t="s">
        <v>10</v>
      </c>
      <c r="E2309" t="s">
        <v>16</v>
      </c>
      <c r="F2309" t="s">
        <v>12</v>
      </c>
      <c r="G2309" t="s">
        <v>13</v>
      </c>
      <c r="H2309" t="s">
        <v>13</v>
      </c>
      <c r="I2309">
        <v>40</v>
      </c>
      <c r="J2309">
        <f t="shared" si="146"/>
        <v>-0.2953619952427109</v>
      </c>
      <c r="K2309">
        <f t="shared" si="147"/>
        <v>-0.13454084336898386</v>
      </c>
      <c r="L2309" t="str">
        <f t="shared" si="148"/>
        <v>NO</v>
      </c>
      <c r="M2309" t="str">
        <f t="shared" si="149"/>
        <v>NO</v>
      </c>
    </row>
    <row r="2310" spans="1:13" x14ac:dyDescent="0.25">
      <c r="A2310">
        <v>2309</v>
      </c>
      <c r="B2310" t="s">
        <v>9</v>
      </c>
      <c r="C2310">
        <v>400000</v>
      </c>
      <c r="D2310" t="s">
        <v>10</v>
      </c>
      <c r="E2310" t="s">
        <v>16</v>
      </c>
      <c r="F2310" t="s">
        <v>12</v>
      </c>
      <c r="G2310" t="s">
        <v>13</v>
      </c>
      <c r="H2310" t="s">
        <v>13</v>
      </c>
      <c r="I2310">
        <v>56</v>
      </c>
      <c r="J2310">
        <f t="shared" si="146"/>
        <v>-0.31755058506350425</v>
      </c>
      <c r="K2310">
        <f t="shared" si="147"/>
        <v>0.99466443786521619</v>
      </c>
      <c r="L2310" t="str">
        <f t="shared" si="148"/>
        <v>NO</v>
      </c>
      <c r="M2310" t="str">
        <f t="shared" si="149"/>
        <v>NO</v>
      </c>
    </row>
    <row r="2311" spans="1:13" x14ac:dyDescent="0.25">
      <c r="A2311">
        <v>2310</v>
      </c>
      <c r="B2311" t="s">
        <v>9</v>
      </c>
      <c r="C2311">
        <v>278030</v>
      </c>
      <c r="D2311" t="s">
        <v>19</v>
      </c>
      <c r="E2311" t="s">
        <v>16</v>
      </c>
      <c r="F2311" t="s">
        <v>12</v>
      </c>
      <c r="G2311" t="s">
        <v>13</v>
      </c>
      <c r="H2311" t="s">
        <v>13</v>
      </c>
      <c r="I2311">
        <v>45</v>
      </c>
      <c r="J2311">
        <f t="shared" si="146"/>
        <v>-0.46794471123422759</v>
      </c>
      <c r="K2311">
        <f t="shared" si="147"/>
        <v>0.21833580701670366</v>
      </c>
      <c r="L2311" t="str">
        <f t="shared" si="148"/>
        <v>NO</v>
      </c>
      <c r="M2311" t="str">
        <f t="shared" si="149"/>
        <v>NO</v>
      </c>
    </row>
    <row r="2312" spans="1:13" x14ac:dyDescent="0.25">
      <c r="A2312">
        <v>2311</v>
      </c>
      <c r="B2312" t="s">
        <v>15</v>
      </c>
      <c r="C2312">
        <v>297046</v>
      </c>
      <c r="D2312" t="s">
        <v>18</v>
      </c>
      <c r="E2312" t="s">
        <v>16</v>
      </c>
      <c r="F2312" t="s">
        <v>12</v>
      </c>
      <c r="G2312" t="s">
        <v>13</v>
      </c>
      <c r="H2312" t="s">
        <v>13</v>
      </c>
      <c r="I2312">
        <v>41</v>
      </c>
      <c r="J2312">
        <f t="shared" si="146"/>
        <v>-0.44449718558642509</v>
      </c>
      <c r="K2312">
        <f t="shared" si="147"/>
        <v>-6.3965513291846368E-2</v>
      </c>
      <c r="L2312" t="str">
        <f t="shared" si="148"/>
        <v>NO</v>
      </c>
      <c r="M2312" t="str">
        <f t="shared" si="149"/>
        <v>NO</v>
      </c>
    </row>
    <row r="2313" spans="1:13" x14ac:dyDescent="0.25">
      <c r="A2313">
        <v>2312</v>
      </c>
      <c r="B2313" t="s">
        <v>9</v>
      </c>
      <c r="C2313">
        <v>639148</v>
      </c>
      <c r="D2313" t="s">
        <v>18</v>
      </c>
      <c r="E2313" t="s">
        <v>16</v>
      </c>
      <c r="F2313" t="s">
        <v>12</v>
      </c>
      <c r="G2313" t="s">
        <v>13</v>
      </c>
      <c r="H2313" t="s">
        <v>12</v>
      </c>
      <c r="I2313">
        <v>41</v>
      </c>
      <c r="J2313">
        <f t="shared" si="146"/>
        <v>-2.267106972796144E-2</v>
      </c>
      <c r="K2313">
        <f t="shared" si="147"/>
        <v>-6.3965513291846368E-2</v>
      </c>
      <c r="L2313" t="str">
        <f t="shared" si="148"/>
        <v>NO</v>
      </c>
      <c r="M2313" t="str">
        <f t="shared" si="149"/>
        <v>NO</v>
      </c>
    </row>
    <row r="2314" spans="1:13" x14ac:dyDescent="0.25">
      <c r="A2314">
        <v>2313</v>
      </c>
      <c r="B2314" t="s">
        <v>9</v>
      </c>
      <c r="C2314">
        <v>690952.85</v>
      </c>
      <c r="D2314" t="s">
        <v>10</v>
      </c>
      <c r="E2314" t="s">
        <v>16</v>
      </c>
      <c r="F2314" t="s">
        <v>12</v>
      </c>
      <c r="G2314" t="s">
        <v>13</v>
      </c>
      <c r="H2314" t="s">
        <v>13</v>
      </c>
      <c r="I2314">
        <v>38</v>
      </c>
      <c r="J2314">
        <f t="shared" si="146"/>
        <v>4.1206483335541028E-2</v>
      </c>
      <c r="K2314">
        <f t="shared" si="147"/>
        <v>-0.27569150352325889</v>
      </c>
      <c r="L2314" t="str">
        <f t="shared" si="148"/>
        <v>NO</v>
      </c>
      <c r="M2314" t="str">
        <f t="shared" si="149"/>
        <v>NO</v>
      </c>
    </row>
    <row r="2315" spans="1:13" x14ac:dyDescent="0.25">
      <c r="A2315">
        <v>2314</v>
      </c>
      <c r="B2315" t="s">
        <v>9</v>
      </c>
      <c r="C2315">
        <v>150000</v>
      </c>
      <c r="D2315" t="s">
        <v>10</v>
      </c>
      <c r="E2315" t="s">
        <v>16</v>
      </c>
      <c r="F2315" t="s">
        <v>12</v>
      </c>
      <c r="G2315" t="s">
        <v>12</v>
      </c>
      <c r="H2315" t="s">
        <v>12</v>
      </c>
      <c r="I2315">
        <v>41</v>
      </c>
      <c r="J2315">
        <f t="shared" si="146"/>
        <v>-0.62581107159856075</v>
      </c>
      <c r="K2315">
        <f t="shared" si="147"/>
        <v>-6.3965513291846368E-2</v>
      </c>
      <c r="L2315" t="str">
        <f t="shared" si="148"/>
        <v>NO</v>
      </c>
      <c r="M2315" t="str">
        <f t="shared" si="149"/>
        <v>NO</v>
      </c>
    </row>
    <row r="2316" spans="1:13" x14ac:dyDescent="0.25">
      <c r="A2316">
        <v>2315</v>
      </c>
      <c r="B2316" t="s">
        <v>15</v>
      </c>
      <c r="C2316">
        <v>750000</v>
      </c>
      <c r="D2316" t="s">
        <v>10</v>
      </c>
      <c r="E2316" t="s">
        <v>16</v>
      </c>
      <c r="F2316" t="s">
        <v>12</v>
      </c>
      <c r="G2316" t="s">
        <v>13</v>
      </c>
      <c r="H2316" t="s">
        <v>13</v>
      </c>
      <c r="I2316">
        <v>32</v>
      </c>
      <c r="J2316">
        <f t="shared" si="146"/>
        <v>0.1140140960855749</v>
      </c>
      <c r="K2316">
        <f t="shared" si="147"/>
        <v>-0.69914348398608395</v>
      </c>
      <c r="L2316" t="str">
        <f t="shared" si="148"/>
        <v>NO</v>
      </c>
      <c r="M2316" t="str">
        <f t="shared" si="149"/>
        <v>NO</v>
      </c>
    </row>
    <row r="2317" spans="1:13" x14ac:dyDescent="0.25">
      <c r="A2317">
        <v>2316</v>
      </c>
      <c r="B2317" t="s">
        <v>15</v>
      </c>
      <c r="C2317">
        <v>1458494</v>
      </c>
      <c r="D2317" t="s">
        <v>10</v>
      </c>
      <c r="E2317" t="s">
        <v>11</v>
      </c>
      <c r="F2317" t="s">
        <v>12</v>
      </c>
      <c r="G2317" t="s">
        <v>13</v>
      </c>
      <c r="H2317" t="s">
        <v>12</v>
      </c>
      <c r="I2317">
        <v>49</v>
      </c>
      <c r="J2317">
        <f t="shared" si="146"/>
        <v>0.98761691667424834</v>
      </c>
      <c r="K2317">
        <f t="shared" si="147"/>
        <v>0.50063712732525367</v>
      </c>
      <c r="L2317" t="str">
        <f t="shared" si="148"/>
        <v>NO</v>
      </c>
      <c r="M2317" t="str">
        <f t="shared" si="149"/>
        <v>NO</v>
      </c>
    </row>
    <row r="2318" spans="1:13" x14ac:dyDescent="0.25">
      <c r="A2318">
        <v>2317</v>
      </c>
      <c r="B2318" t="s">
        <v>15</v>
      </c>
      <c r="C2318">
        <v>500460</v>
      </c>
      <c r="D2318" t="s">
        <v>10</v>
      </c>
      <c r="E2318" t="s">
        <v>11</v>
      </c>
      <c r="F2318" t="s">
        <v>12</v>
      </c>
      <c r="G2318" t="s">
        <v>13</v>
      </c>
      <c r="H2318" t="s">
        <v>13</v>
      </c>
      <c r="I2318">
        <v>43</v>
      </c>
      <c r="J2318">
        <f t="shared" si="146"/>
        <v>-0.19367919115425714</v>
      </c>
      <c r="K2318">
        <f t="shared" si="147"/>
        <v>7.7185146862428639E-2</v>
      </c>
      <c r="L2318" t="str">
        <f t="shared" si="148"/>
        <v>NO</v>
      </c>
      <c r="M2318" t="str">
        <f t="shared" si="149"/>
        <v>NO</v>
      </c>
    </row>
    <row r="2319" spans="1:13" x14ac:dyDescent="0.25">
      <c r="A2319">
        <v>2318</v>
      </c>
      <c r="B2319" t="s">
        <v>15</v>
      </c>
      <c r="C2319">
        <v>453432</v>
      </c>
      <c r="D2319" t="s">
        <v>14</v>
      </c>
      <c r="E2319" t="s">
        <v>11</v>
      </c>
      <c r="F2319" t="s">
        <v>12</v>
      </c>
      <c r="G2319" t="s">
        <v>13</v>
      </c>
      <c r="H2319" t="s">
        <v>13</v>
      </c>
      <c r="I2319">
        <v>67</v>
      </c>
      <c r="J2319">
        <f t="shared" si="146"/>
        <v>-0.25166668779733969</v>
      </c>
      <c r="K2319">
        <f t="shared" si="147"/>
        <v>1.7709930687137287</v>
      </c>
      <c r="L2319" t="str">
        <f t="shared" si="148"/>
        <v>NO</v>
      </c>
      <c r="M2319" t="str">
        <f t="shared" si="149"/>
        <v>NO</v>
      </c>
    </row>
    <row r="2320" spans="1:13" x14ac:dyDescent="0.25">
      <c r="A2320">
        <v>2319</v>
      </c>
      <c r="B2320" t="s">
        <v>9</v>
      </c>
      <c r="C2320">
        <v>297046</v>
      </c>
      <c r="D2320" t="s">
        <v>17</v>
      </c>
      <c r="E2320" t="s">
        <v>16</v>
      </c>
      <c r="F2320" t="s">
        <v>12</v>
      </c>
      <c r="G2320" t="s">
        <v>13</v>
      </c>
      <c r="H2320" t="s">
        <v>13</v>
      </c>
      <c r="I2320">
        <v>53</v>
      </c>
      <c r="J2320">
        <f t="shared" si="146"/>
        <v>-0.44449718558642509</v>
      </c>
      <c r="K2320">
        <f t="shared" si="147"/>
        <v>0.78293844763380371</v>
      </c>
      <c r="L2320" t="str">
        <f t="shared" si="148"/>
        <v>NO</v>
      </c>
      <c r="M2320" t="str">
        <f t="shared" si="149"/>
        <v>NO</v>
      </c>
    </row>
    <row r="2321" spans="1:13" x14ac:dyDescent="0.25">
      <c r="A2321">
        <v>2320</v>
      </c>
      <c r="B2321" t="s">
        <v>9</v>
      </c>
      <c r="C2321">
        <v>536142.9</v>
      </c>
      <c r="D2321" t="s">
        <v>10</v>
      </c>
      <c r="E2321" t="s">
        <v>16</v>
      </c>
      <c r="F2321" t="s">
        <v>12</v>
      </c>
      <c r="G2321" t="s">
        <v>13</v>
      </c>
      <c r="H2321" t="s">
        <v>13</v>
      </c>
      <c r="I2321">
        <v>20</v>
      </c>
      <c r="J2321">
        <f t="shared" si="146"/>
        <v>-0.14968067869433002</v>
      </c>
      <c r="K2321">
        <f t="shared" si="147"/>
        <v>-1.5460474449117341</v>
      </c>
      <c r="L2321" t="str">
        <f t="shared" si="148"/>
        <v>NO</v>
      </c>
      <c r="M2321" t="str">
        <f t="shared" si="149"/>
        <v>NO</v>
      </c>
    </row>
    <row r="2322" spans="1:13" x14ac:dyDescent="0.25">
      <c r="A2322">
        <v>2321</v>
      </c>
      <c r="B2322" t="s">
        <v>15</v>
      </c>
      <c r="C2322">
        <v>1584930</v>
      </c>
      <c r="D2322" t="s">
        <v>14</v>
      </c>
      <c r="E2322" t="s">
        <v>11</v>
      </c>
      <c r="F2322" t="s">
        <v>12</v>
      </c>
      <c r="G2322" t="s">
        <v>13</v>
      </c>
      <c r="H2322" t="s">
        <v>13</v>
      </c>
      <c r="I2322">
        <v>71</v>
      </c>
      <c r="J2322">
        <f t="shared" si="146"/>
        <v>1.1435178081764339</v>
      </c>
      <c r="K2322">
        <f t="shared" si="147"/>
        <v>2.0532943890222786</v>
      </c>
      <c r="L2322" t="str">
        <f t="shared" si="148"/>
        <v>NO</v>
      </c>
      <c r="M2322" t="str">
        <f t="shared" si="149"/>
        <v>SI</v>
      </c>
    </row>
    <row r="2323" spans="1:13" x14ac:dyDescent="0.25">
      <c r="A2323">
        <v>2322</v>
      </c>
      <c r="B2323" t="s">
        <v>15</v>
      </c>
      <c r="C2323">
        <v>241729.4</v>
      </c>
      <c r="D2323" t="s">
        <v>10</v>
      </c>
      <c r="E2323" t="s">
        <v>16</v>
      </c>
      <c r="F2323" t="s">
        <v>12</v>
      </c>
      <c r="G2323" t="s">
        <v>13</v>
      </c>
      <c r="H2323" t="s">
        <v>13</v>
      </c>
      <c r="I2323">
        <v>34</v>
      </c>
      <c r="J2323">
        <f t="shared" si="146"/>
        <v>-0.51270487370428552</v>
      </c>
      <c r="K2323">
        <f t="shared" si="147"/>
        <v>-0.55799282383180893</v>
      </c>
      <c r="L2323" t="str">
        <f t="shared" si="148"/>
        <v>NO</v>
      </c>
      <c r="M2323" t="str">
        <f t="shared" si="149"/>
        <v>NO</v>
      </c>
    </row>
    <row r="2324" spans="1:13" x14ac:dyDescent="0.25">
      <c r="A2324">
        <v>2323</v>
      </c>
      <c r="B2324" t="s">
        <v>9</v>
      </c>
      <c r="C2324">
        <v>297046</v>
      </c>
      <c r="D2324" t="s">
        <v>18</v>
      </c>
      <c r="E2324" t="s">
        <v>16</v>
      </c>
      <c r="F2324" t="s">
        <v>12</v>
      </c>
      <c r="G2324" t="s">
        <v>13</v>
      </c>
      <c r="H2324" t="s">
        <v>12</v>
      </c>
      <c r="I2324">
        <v>43</v>
      </c>
      <c r="J2324">
        <f t="shared" si="146"/>
        <v>-0.44449718558642509</v>
      </c>
      <c r="K2324">
        <f t="shared" si="147"/>
        <v>7.7185146862428639E-2</v>
      </c>
      <c r="L2324" t="str">
        <f t="shared" si="148"/>
        <v>NO</v>
      </c>
      <c r="M2324" t="str">
        <f t="shared" si="149"/>
        <v>NO</v>
      </c>
    </row>
    <row r="2325" spans="1:13" x14ac:dyDescent="0.25">
      <c r="A2325">
        <v>2324</v>
      </c>
      <c r="B2325" t="s">
        <v>15</v>
      </c>
      <c r="C2325">
        <v>402249.06</v>
      </c>
      <c r="D2325" t="s">
        <v>10</v>
      </c>
      <c r="E2325" t="s">
        <v>16</v>
      </c>
      <c r="F2325" t="s">
        <v>12</v>
      </c>
      <c r="G2325" t="s">
        <v>13</v>
      </c>
      <c r="H2325" t="s">
        <v>13</v>
      </c>
      <c r="I2325">
        <v>29</v>
      </c>
      <c r="J2325">
        <f t="shared" si="146"/>
        <v>-0.31477739974411811</v>
      </c>
      <c r="K2325">
        <f t="shared" si="147"/>
        <v>-0.91086947421749642</v>
      </c>
      <c r="L2325" t="str">
        <f t="shared" si="148"/>
        <v>NO</v>
      </c>
      <c r="M2325" t="str">
        <f t="shared" si="149"/>
        <v>NO</v>
      </c>
    </row>
    <row r="2326" spans="1:13" x14ac:dyDescent="0.25">
      <c r="A2326">
        <v>2325</v>
      </c>
      <c r="B2326" t="s">
        <v>9</v>
      </c>
      <c r="C2326">
        <v>639148</v>
      </c>
      <c r="D2326" t="s">
        <v>18</v>
      </c>
      <c r="E2326" t="s">
        <v>16</v>
      </c>
      <c r="F2326" t="s">
        <v>12</v>
      </c>
      <c r="G2326" t="s">
        <v>13</v>
      </c>
      <c r="H2326" t="s">
        <v>12</v>
      </c>
      <c r="I2326">
        <v>46</v>
      </c>
      <c r="J2326">
        <f t="shared" si="146"/>
        <v>-2.267106972796144E-2</v>
      </c>
      <c r="K2326">
        <f t="shared" si="147"/>
        <v>0.28891113709384114</v>
      </c>
      <c r="L2326" t="str">
        <f t="shared" si="148"/>
        <v>NO</v>
      </c>
      <c r="M2326" t="str">
        <f t="shared" si="149"/>
        <v>NO</v>
      </c>
    </row>
    <row r="2327" spans="1:13" x14ac:dyDescent="0.25">
      <c r="A2327">
        <v>2326</v>
      </c>
      <c r="B2327" t="s">
        <v>9</v>
      </c>
      <c r="C2327">
        <v>328210.2</v>
      </c>
      <c r="D2327" t="s">
        <v>10</v>
      </c>
      <c r="E2327" t="s">
        <v>16</v>
      </c>
      <c r="F2327" t="s">
        <v>12</v>
      </c>
      <c r="G2327" t="s">
        <v>13</v>
      </c>
      <c r="H2327" t="s">
        <v>13</v>
      </c>
      <c r="I2327">
        <v>42</v>
      </c>
      <c r="J2327">
        <f t="shared" si="146"/>
        <v>-0.40607041976852182</v>
      </c>
      <c r="K2327">
        <f t="shared" si="147"/>
        <v>6.6098167852911317E-3</v>
      </c>
      <c r="L2327" t="str">
        <f t="shared" si="148"/>
        <v>NO</v>
      </c>
      <c r="M2327" t="str">
        <f t="shared" si="149"/>
        <v>NO</v>
      </c>
    </row>
    <row r="2328" spans="1:13" x14ac:dyDescent="0.25">
      <c r="A2328">
        <v>2327</v>
      </c>
      <c r="B2328" t="s">
        <v>15</v>
      </c>
      <c r="C2328">
        <v>361045</v>
      </c>
      <c r="D2328" t="s">
        <v>18</v>
      </c>
      <c r="E2328" t="s">
        <v>16</v>
      </c>
      <c r="F2328" t="s">
        <v>12</v>
      </c>
      <c r="G2328" t="s">
        <v>13</v>
      </c>
      <c r="H2328" t="s">
        <v>12</v>
      </c>
      <c r="I2328">
        <v>42</v>
      </c>
      <c r="J2328">
        <f t="shared" si="146"/>
        <v>-0.36558373407539674</v>
      </c>
      <c r="K2328">
        <f t="shared" si="147"/>
        <v>6.6098167852911317E-3</v>
      </c>
      <c r="L2328" t="str">
        <f t="shared" si="148"/>
        <v>NO</v>
      </c>
      <c r="M2328" t="str">
        <f t="shared" si="149"/>
        <v>NO</v>
      </c>
    </row>
    <row r="2329" spans="1:13" x14ac:dyDescent="0.25">
      <c r="A2329">
        <v>2328</v>
      </c>
      <c r="B2329" t="s">
        <v>9</v>
      </c>
      <c r="C2329">
        <v>999312</v>
      </c>
      <c r="D2329" t="s">
        <v>10</v>
      </c>
      <c r="E2329" t="s">
        <v>11</v>
      </c>
      <c r="F2329" t="s">
        <v>12</v>
      </c>
      <c r="G2329" t="s">
        <v>13</v>
      </c>
      <c r="H2329" t="s">
        <v>12</v>
      </c>
      <c r="I2329">
        <v>28</v>
      </c>
      <c r="J2329">
        <f t="shared" si="146"/>
        <v>0.42142624976168697</v>
      </c>
      <c r="K2329">
        <f t="shared" si="147"/>
        <v>-0.98144480429463388</v>
      </c>
      <c r="L2329" t="str">
        <f t="shared" si="148"/>
        <v>NO</v>
      </c>
      <c r="M2329" t="str">
        <f t="shared" si="149"/>
        <v>NO</v>
      </c>
    </row>
    <row r="2330" spans="1:13" x14ac:dyDescent="0.25">
      <c r="A2330">
        <v>2329</v>
      </c>
      <c r="B2330" t="s">
        <v>15</v>
      </c>
      <c r="C2330">
        <v>121300</v>
      </c>
      <c r="D2330" t="s">
        <v>10</v>
      </c>
      <c r="E2330" t="s">
        <v>16</v>
      </c>
      <c r="F2330" t="s">
        <v>12</v>
      </c>
      <c r="G2330" t="s">
        <v>13</v>
      </c>
      <c r="H2330" t="s">
        <v>12</v>
      </c>
      <c r="I2330">
        <v>40</v>
      </c>
      <c r="J2330">
        <f t="shared" si="146"/>
        <v>-0.66119937545278529</v>
      </c>
      <c r="K2330">
        <f t="shared" si="147"/>
        <v>-0.13454084336898386</v>
      </c>
      <c r="L2330" t="str">
        <f t="shared" si="148"/>
        <v>NO</v>
      </c>
      <c r="M2330" t="str">
        <f t="shared" si="149"/>
        <v>NO</v>
      </c>
    </row>
    <row r="2331" spans="1:13" x14ac:dyDescent="0.25">
      <c r="A2331">
        <v>2330</v>
      </c>
      <c r="B2331" t="s">
        <v>9</v>
      </c>
      <c r="C2331">
        <v>279960.49</v>
      </c>
      <c r="D2331" t="s">
        <v>10</v>
      </c>
      <c r="E2331" t="s">
        <v>16</v>
      </c>
      <c r="F2331" t="s">
        <v>12</v>
      </c>
      <c r="G2331" t="s">
        <v>13</v>
      </c>
      <c r="H2331" t="s">
        <v>13</v>
      </c>
      <c r="I2331">
        <v>23</v>
      </c>
      <c r="J2331">
        <f t="shared" si="146"/>
        <v>-0.46556433608762338</v>
      </c>
      <c r="K2331">
        <f t="shared" si="147"/>
        <v>-1.3343214546803215</v>
      </c>
      <c r="L2331" t="str">
        <f t="shared" si="148"/>
        <v>NO</v>
      </c>
      <c r="M2331" t="str">
        <f t="shared" si="149"/>
        <v>NO</v>
      </c>
    </row>
    <row r="2332" spans="1:13" x14ac:dyDescent="0.25">
      <c r="A2332">
        <v>2331</v>
      </c>
      <c r="B2332" t="s">
        <v>15</v>
      </c>
      <c r="C2332">
        <v>119219.91</v>
      </c>
      <c r="D2332" t="s">
        <v>14</v>
      </c>
      <c r="E2332" t="s">
        <v>11</v>
      </c>
      <c r="F2332" t="s">
        <v>12</v>
      </c>
      <c r="G2332" t="s">
        <v>13</v>
      </c>
      <c r="H2332" t="s">
        <v>13</v>
      </c>
      <c r="I2332">
        <v>59</v>
      </c>
      <c r="J2332">
        <f t="shared" si="146"/>
        <v>-0.66376421367453209</v>
      </c>
      <c r="K2332">
        <f t="shared" si="147"/>
        <v>1.2063904280966287</v>
      </c>
      <c r="L2332" t="str">
        <f t="shared" si="148"/>
        <v>NO</v>
      </c>
      <c r="M2332" t="str">
        <f t="shared" si="149"/>
        <v>NO</v>
      </c>
    </row>
    <row r="2333" spans="1:13" x14ac:dyDescent="0.25">
      <c r="A2333">
        <v>2332</v>
      </c>
      <c r="B2333" t="s">
        <v>15</v>
      </c>
      <c r="C2333">
        <v>430000</v>
      </c>
      <c r="D2333" t="s">
        <v>10</v>
      </c>
      <c r="E2333" t="s">
        <v>16</v>
      </c>
      <c r="F2333" t="s">
        <v>12</v>
      </c>
      <c r="G2333" t="s">
        <v>13</v>
      </c>
      <c r="H2333" t="s">
        <v>13</v>
      </c>
      <c r="I2333">
        <v>42</v>
      </c>
      <c r="J2333">
        <f t="shared" si="146"/>
        <v>-0.28055932667929745</v>
      </c>
      <c r="K2333">
        <f t="shared" si="147"/>
        <v>6.6098167852911317E-3</v>
      </c>
      <c r="L2333" t="str">
        <f t="shared" si="148"/>
        <v>NO</v>
      </c>
      <c r="M2333" t="str">
        <f t="shared" si="149"/>
        <v>NO</v>
      </c>
    </row>
    <row r="2334" spans="1:13" x14ac:dyDescent="0.25">
      <c r="A2334">
        <v>2333</v>
      </c>
      <c r="B2334" t="s">
        <v>15</v>
      </c>
      <c r="C2334">
        <v>278030</v>
      </c>
      <c r="D2334" t="s">
        <v>17</v>
      </c>
      <c r="E2334" t="s">
        <v>16</v>
      </c>
      <c r="F2334" t="s">
        <v>12</v>
      </c>
      <c r="G2334" t="s">
        <v>13</v>
      </c>
      <c r="H2334" t="s">
        <v>12</v>
      </c>
      <c r="I2334">
        <v>20</v>
      </c>
      <c r="J2334">
        <f t="shared" si="146"/>
        <v>-0.46794471123422759</v>
      </c>
      <c r="K2334">
        <f t="shared" si="147"/>
        <v>-1.5460474449117341</v>
      </c>
      <c r="L2334" t="str">
        <f t="shared" si="148"/>
        <v>NO</v>
      </c>
      <c r="M2334" t="str">
        <f t="shared" si="149"/>
        <v>NO</v>
      </c>
    </row>
    <row r="2335" spans="1:13" x14ac:dyDescent="0.25">
      <c r="A2335">
        <v>2334</v>
      </c>
      <c r="B2335" t="s">
        <v>9</v>
      </c>
      <c r="C2335">
        <v>1613702.64</v>
      </c>
      <c r="D2335" t="s">
        <v>10</v>
      </c>
      <c r="E2335" t="s">
        <v>16</v>
      </c>
      <c r="F2335" t="s">
        <v>12</v>
      </c>
      <c r="G2335" t="s">
        <v>13</v>
      </c>
      <c r="H2335" t="s">
        <v>13</v>
      </c>
      <c r="I2335">
        <v>32</v>
      </c>
      <c r="J2335">
        <f t="shared" si="146"/>
        <v>1.1789956801976258</v>
      </c>
      <c r="K2335">
        <f t="shared" si="147"/>
        <v>-0.69914348398608395</v>
      </c>
      <c r="L2335" t="str">
        <f t="shared" si="148"/>
        <v>NO</v>
      </c>
      <c r="M2335" t="str">
        <f t="shared" si="149"/>
        <v>NO</v>
      </c>
    </row>
    <row r="2336" spans="1:13" x14ac:dyDescent="0.25">
      <c r="A2336">
        <v>2335</v>
      </c>
      <c r="B2336" t="s">
        <v>9</v>
      </c>
      <c r="C2336">
        <v>2545183.7000000002</v>
      </c>
      <c r="D2336" t="s">
        <v>10</v>
      </c>
      <c r="E2336" t="s">
        <v>16</v>
      </c>
      <c r="F2336" t="s">
        <v>12</v>
      </c>
      <c r="G2336" t="s">
        <v>13</v>
      </c>
      <c r="H2336" t="s">
        <v>13</v>
      </c>
      <c r="I2336">
        <v>46</v>
      </c>
      <c r="J2336">
        <f t="shared" si="146"/>
        <v>2.3275508992127869</v>
      </c>
      <c r="K2336">
        <f t="shared" si="147"/>
        <v>0.28891113709384114</v>
      </c>
      <c r="L2336" t="str">
        <f t="shared" si="148"/>
        <v>SI</v>
      </c>
      <c r="M2336" t="str">
        <f t="shared" si="149"/>
        <v>NO</v>
      </c>
    </row>
    <row r="2337" spans="1:13" x14ac:dyDescent="0.25">
      <c r="A2337">
        <v>2336</v>
      </c>
      <c r="B2337" t="s">
        <v>9</v>
      </c>
      <c r="C2337">
        <v>2133715</v>
      </c>
      <c r="D2337" t="s">
        <v>14</v>
      </c>
      <c r="E2337" t="s">
        <v>11</v>
      </c>
      <c r="F2337" t="s">
        <v>12</v>
      </c>
      <c r="G2337" t="s">
        <v>13</v>
      </c>
      <c r="H2337" t="s">
        <v>13</v>
      </c>
      <c r="I2337">
        <v>83</v>
      </c>
      <c r="J2337">
        <f t="shared" si="146"/>
        <v>1.8201927325889979</v>
      </c>
      <c r="K2337">
        <f t="shared" si="147"/>
        <v>2.9001983499479289</v>
      </c>
      <c r="L2337" t="str">
        <f t="shared" si="148"/>
        <v>NO</v>
      </c>
      <c r="M2337" t="str">
        <f t="shared" si="149"/>
        <v>SI</v>
      </c>
    </row>
    <row r="2338" spans="1:13" x14ac:dyDescent="0.25">
      <c r="A2338">
        <v>2337</v>
      </c>
      <c r="B2338" t="s">
        <v>15</v>
      </c>
      <c r="C2338">
        <v>81536</v>
      </c>
      <c r="D2338" t="s">
        <v>10</v>
      </c>
      <c r="E2338" t="s">
        <v>11</v>
      </c>
      <c r="F2338" t="s">
        <v>12</v>
      </c>
      <c r="G2338" t="s">
        <v>13</v>
      </c>
      <c r="H2338" t="s">
        <v>12</v>
      </c>
      <c r="I2338">
        <v>31</v>
      </c>
      <c r="J2338">
        <f t="shared" si="146"/>
        <v>-0.71023005539910522</v>
      </c>
      <c r="K2338">
        <f t="shared" si="147"/>
        <v>-0.7697188140632214</v>
      </c>
      <c r="L2338" t="str">
        <f t="shared" si="148"/>
        <v>NO</v>
      </c>
      <c r="M2338" t="str">
        <f t="shared" si="149"/>
        <v>NO</v>
      </c>
    </row>
    <row r="2339" spans="1:13" x14ac:dyDescent="0.25">
      <c r="A2339">
        <v>2338</v>
      </c>
      <c r="B2339" t="s">
        <v>15</v>
      </c>
      <c r="C2339">
        <v>157177</v>
      </c>
      <c r="D2339" t="s">
        <v>10</v>
      </c>
      <c r="E2339" t="s">
        <v>16</v>
      </c>
      <c r="F2339" t="s">
        <v>12</v>
      </c>
      <c r="G2339" t="s">
        <v>13</v>
      </c>
      <c r="H2339" t="s">
        <v>13</v>
      </c>
      <c r="I2339">
        <v>23</v>
      </c>
      <c r="J2339">
        <f t="shared" si="146"/>
        <v>-0.61696152955111239</v>
      </c>
      <c r="K2339">
        <f t="shared" si="147"/>
        <v>-1.3343214546803215</v>
      </c>
      <c r="L2339" t="str">
        <f t="shared" si="148"/>
        <v>NO</v>
      </c>
      <c r="M2339" t="str">
        <f t="shared" si="149"/>
        <v>NO</v>
      </c>
    </row>
    <row r="2340" spans="1:13" x14ac:dyDescent="0.25">
      <c r="A2340">
        <v>2339</v>
      </c>
      <c r="B2340" t="s">
        <v>9</v>
      </c>
      <c r="C2340">
        <v>505609</v>
      </c>
      <c r="D2340" t="s">
        <v>10</v>
      </c>
      <c r="E2340" t="s">
        <v>16</v>
      </c>
      <c r="F2340" t="s">
        <v>12</v>
      </c>
      <c r="G2340" t="s">
        <v>13</v>
      </c>
      <c r="H2340" t="s">
        <v>13</v>
      </c>
      <c r="I2340">
        <v>44</v>
      </c>
      <c r="J2340">
        <f t="shared" si="146"/>
        <v>-0.18733025817358109</v>
      </c>
      <c r="K2340">
        <f t="shared" si="147"/>
        <v>0.14776047693956615</v>
      </c>
      <c r="L2340" t="str">
        <f t="shared" si="148"/>
        <v>NO</v>
      </c>
      <c r="M2340" t="str">
        <f t="shared" si="149"/>
        <v>NO</v>
      </c>
    </row>
    <row r="2341" spans="1:13" x14ac:dyDescent="0.25">
      <c r="A2341">
        <v>2340</v>
      </c>
      <c r="B2341" t="s">
        <v>15</v>
      </c>
      <c r="C2341">
        <v>6177.62</v>
      </c>
      <c r="D2341" t="s">
        <v>10</v>
      </c>
      <c r="E2341" t="s">
        <v>16</v>
      </c>
      <c r="F2341" t="s">
        <v>12</v>
      </c>
      <c r="G2341" t="s">
        <v>13</v>
      </c>
      <c r="H2341" t="s">
        <v>13</v>
      </c>
      <c r="I2341">
        <v>61</v>
      </c>
      <c r="J2341">
        <f t="shared" si="146"/>
        <v>-0.80315009893227995</v>
      </c>
      <c r="K2341">
        <f t="shared" si="147"/>
        <v>1.3475410882509038</v>
      </c>
      <c r="L2341" t="str">
        <f t="shared" si="148"/>
        <v>NO</v>
      </c>
      <c r="M2341" t="str">
        <f t="shared" si="149"/>
        <v>NO</v>
      </c>
    </row>
    <row r="2342" spans="1:13" x14ac:dyDescent="0.25">
      <c r="A2342">
        <v>2341</v>
      </c>
      <c r="B2342" t="s">
        <v>15</v>
      </c>
      <c r="C2342">
        <v>299137</v>
      </c>
      <c r="D2342" t="s">
        <v>10</v>
      </c>
      <c r="E2342" t="s">
        <v>11</v>
      </c>
      <c r="F2342" t="s">
        <v>12</v>
      </c>
      <c r="G2342" t="s">
        <v>13</v>
      </c>
      <c r="H2342" t="s">
        <v>13</v>
      </c>
      <c r="I2342">
        <v>44</v>
      </c>
      <c r="J2342">
        <f t="shared" si="146"/>
        <v>-0.44191889487704589</v>
      </c>
      <c r="K2342">
        <f t="shared" si="147"/>
        <v>0.14776047693956615</v>
      </c>
      <c r="L2342" t="str">
        <f t="shared" si="148"/>
        <v>NO</v>
      </c>
      <c r="M2342" t="str">
        <f t="shared" si="149"/>
        <v>NO</v>
      </c>
    </row>
    <row r="2343" spans="1:13" x14ac:dyDescent="0.25">
      <c r="A2343">
        <v>2342</v>
      </c>
      <c r="B2343" t="s">
        <v>15</v>
      </c>
      <c r="C2343">
        <v>338166</v>
      </c>
      <c r="D2343" t="s">
        <v>18</v>
      </c>
      <c r="E2343" t="s">
        <v>16</v>
      </c>
      <c r="F2343" t="s">
        <v>12</v>
      </c>
      <c r="G2343" t="s">
        <v>13</v>
      </c>
      <c r="H2343" t="s">
        <v>13</v>
      </c>
      <c r="I2343">
        <v>61</v>
      </c>
      <c r="J2343">
        <f t="shared" si="146"/>
        <v>-0.39379450076113898</v>
      </c>
      <c r="K2343">
        <f t="shared" si="147"/>
        <v>1.3475410882509038</v>
      </c>
      <c r="L2343" t="str">
        <f t="shared" si="148"/>
        <v>NO</v>
      </c>
      <c r="M2343" t="str">
        <f t="shared" si="149"/>
        <v>NO</v>
      </c>
    </row>
    <row r="2344" spans="1:13" x14ac:dyDescent="0.25">
      <c r="A2344">
        <v>2343</v>
      </c>
      <c r="B2344" t="s">
        <v>9</v>
      </c>
      <c r="C2344">
        <v>1250000</v>
      </c>
      <c r="D2344" t="s">
        <v>10</v>
      </c>
      <c r="E2344" t="s">
        <v>16</v>
      </c>
      <c r="F2344" t="s">
        <v>12</v>
      </c>
      <c r="G2344" t="s">
        <v>13</v>
      </c>
      <c r="H2344" t="s">
        <v>13</v>
      </c>
      <c r="I2344">
        <v>29</v>
      </c>
      <c r="J2344">
        <f t="shared" si="146"/>
        <v>0.730535069155688</v>
      </c>
      <c r="K2344">
        <f t="shared" si="147"/>
        <v>-0.91086947421749642</v>
      </c>
      <c r="L2344" t="str">
        <f t="shared" si="148"/>
        <v>NO</v>
      </c>
      <c r="M2344" t="str">
        <f t="shared" si="149"/>
        <v>NO</v>
      </c>
    </row>
    <row r="2345" spans="1:13" x14ac:dyDescent="0.25">
      <c r="A2345">
        <v>2344</v>
      </c>
      <c r="B2345" t="s">
        <v>15</v>
      </c>
      <c r="C2345">
        <v>305704</v>
      </c>
      <c r="D2345" t="s">
        <v>17</v>
      </c>
      <c r="E2345" t="s">
        <v>16</v>
      </c>
      <c r="F2345" t="s">
        <v>13</v>
      </c>
      <c r="G2345" t="s">
        <v>13</v>
      </c>
      <c r="H2345" t="s">
        <v>13</v>
      </c>
      <c r="I2345">
        <v>60</v>
      </c>
      <c r="J2345">
        <f t="shared" si="146"/>
        <v>-0.433821508416743</v>
      </c>
      <c r="K2345">
        <f t="shared" si="147"/>
        <v>1.2769657581737661</v>
      </c>
      <c r="L2345" t="str">
        <f t="shared" si="148"/>
        <v>NO</v>
      </c>
      <c r="M2345" t="str">
        <f t="shared" si="149"/>
        <v>NO</v>
      </c>
    </row>
    <row r="2346" spans="1:13" x14ac:dyDescent="0.25">
      <c r="A2346">
        <v>2345</v>
      </c>
      <c r="B2346" t="s">
        <v>9</v>
      </c>
      <c r="C2346">
        <v>502063.88</v>
      </c>
      <c r="D2346" t="s">
        <v>10</v>
      </c>
      <c r="E2346" t="s">
        <v>16</v>
      </c>
      <c r="F2346" t="s">
        <v>12</v>
      </c>
      <c r="G2346" t="s">
        <v>13</v>
      </c>
      <c r="H2346" t="s">
        <v>13</v>
      </c>
      <c r="I2346">
        <v>22</v>
      </c>
      <c r="J2346">
        <f t="shared" si="146"/>
        <v>-0.19170153983768173</v>
      </c>
      <c r="K2346">
        <f t="shared" si="147"/>
        <v>-1.4048967847574589</v>
      </c>
      <c r="L2346" t="str">
        <f t="shared" si="148"/>
        <v>NO</v>
      </c>
      <c r="M2346" t="str">
        <f t="shared" si="149"/>
        <v>NO</v>
      </c>
    </row>
    <row r="2347" spans="1:13" x14ac:dyDescent="0.25">
      <c r="A2347">
        <v>2346</v>
      </c>
      <c r="B2347" t="s">
        <v>9</v>
      </c>
      <c r="C2347">
        <v>843824.96</v>
      </c>
      <c r="D2347" t="s">
        <v>10</v>
      </c>
      <c r="E2347" t="s">
        <v>16</v>
      </c>
      <c r="F2347" t="s">
        <v>12</v>
      </c>
      <c r="G2347" t="s">
        <v>13</v>
      </c>
      <c r="H2347" t="s">
        <v>13</v>
      </c>
      <c r="I2347">
        <v>31</v>
      </c>
      <c r="J2347">
        <f t="shared" si="146"/>
        <v>0.22970420736050373</v>
      </c>
      <c r="K2347">
        <f t="shared" si="147"/>
        <v>-0.7697188140632214</v>
      </c>
      <c r="L2347" t="str">
        <f t="shared" si="148"/>
        <v>NO</v>
      </c>
      <c r="M2347" t="str">
        <f t="shared" si="149"/>
        <v>NO</v>
      </c>
    </row>
    <row r="2348" spans="1:13" x14ac:dyDescent="0.25">
      <c r="A2348">
        <v>2347</v>
      </c>
      <c r="B2348" t="s">
        <v>9</v>
      </c>
      <c r="C2348">
        <v>278030</v>
      </c>
      <c r="D2348" t="s">
        <v>18</v>
      </c>
      <c r="E2348" t="s">
        <v>16</v>
      </c>
      <c r="F2348" t="s">
        <v>12</v>
      </c>
      <c r="G2348" t="s">
        <v>13</v>
      </c>
      <c r="H2348" t="s">
        <v>12</v>
      </c>
      <c r="I2348">
        <v>39</v>
      </c>
      <c r="J2348">
        <f t="shared" si="146"/>
        <v>-0.46794471123422759</v>
      </c>
      <c r="K2348">
        <f t="shared" si="147"/>
        <v>-0.20511617344612137</v>
      </c>
      <c r="L2348" t="str">
        <f t="shared" si="148"/>
        <v>NO</v>
      </c>
      <c r="M2348" t="str">
        <f t="shared" si="149"/>
        <v>NO</v>
      </c>
    </row>
    <row r="2349" spans="1:13" x14ac:dyDescent="0.25">
      <c r="A2349">
        <v>2348</v>
      </c>
      <c r="B2349" t="s">
        <v>9</v>
      </c>
      <c r="C2349">
        <v>347504.4</v>
      </c>
      <c r="D2349" t="s">
        <v>10</v>
      </c>
      <c r="E2349" t="s">
        <v>16</v>
      </c>
      <c r="F2349" t="s">
        <v>12</v>
      </c>
      <c r="G2349" t="s">
        <v>12</v>
      </c>
      <c r="H2349" t="s">
        <v>13</v>
      </c>
      <c r="I2349">
        <v>24</v>
      </c>
      <c r="J2349">
        <f t="shared" si="146"/>
        <v>-0.38227986185130308</v>
      </c>
      <c r="K2349">
        <f t="shared" si="147"/>
        <v>-1.263746124603184</v>
      </c>
      <c r="L2349" t="str">
        <f t="shared" si="148"/>
        <v>NO</v>
      </c>
      <c r="M2349" t="str">
        <f t="shared" si="149"/>
        <v>NO</v>
      </c>
    </row>
    <row r="2350" spans="1:13" x14ac:dyDescent="0.25">
      <c r="A2350">
        <v>2349</v>
      </c>
      <c r="B2350" t="s">
        <v>9</v>
      </c>
      <c r="C2350">
        <v>1811308.47</v>
      </c>
      <c r="D2350" t="s">
        <v>10</v>
      </c>
      <c r="E2350" t="s">
        <v>16</v>
      </c>
      <c r="F2350" t="s">
        <v>12</v>
      </c>
      <c r="G2350" t="s">
        <v>13</v>
      </c>
      <c r="H2350" t="s">
        <v>13</v>
      </c>
      <c r="I2350">
        <v>43</v>
      </c>
      <c r="J2350">
        <f t="shared" si="146"/>
        <v>1.4226519573894807</v>
      </c>
      <c r="K2350">
        <f t="shared" si="147"/>
        <v>7.7185146862428639E-2</v>
      </c>
      <c r="L2350" t="str">
        <f t="shared" si="148"/>
        <v>NO</v>
      </c>
      <c r="M2350" t="str">
        <f t="shared" si="149"/>
        <v>NO</v>
      </c>
    </row>
    <row r="2351" spans="1:13" x14ac:dyDescent="0.25">
      <c r="A2351">
        <v>2350</v>
      </c>
      <c r="B2351" t="s">
        <v>15</v>
      </c>
      <c r="C2351">
        <v>359544.27</v>
      </c>
      <c r="D2351" t="s">
        <v>20</v>
      </c>
      <c r="E2351" t="s">
        <v>16</v>
      </c>
      <c r="F2351" t="s">
        <v>12</v>
      </c>
      <c r="G2351" t="s">
        <v>12</v>
      </c>
      <c r="H2351" t="s">
        <v>13</v>
      </c>
      <c r="I2351">
        <v>51</v>
      </c>
      <c r="J2351">
        <f t="shared" si="146"/>
        <v>-0.36743419711522773</v>
      </c>
      <c r="K2351">
        <f t="shared" si="147"/>
        <v>0.64178778747952869</v>
      </c>
      <c r="L2351" t="str">
        <f t="shared" si="148"/>
        <v>NO</v>
      </c>
      <c r="M2351" t="str">
        <f t="shared" si="149"/>
        <v>NO</v>
      </c>
    </row>
    <row r="2352" spans="1:13" x14ac:dyDescent="0.25">
      <c r="A2352">
        <v>2351</v>
      </c>
      <c r="B2352" t="s">
        <v>15</v>
      </c>
      <c r="C2352">
        <v>278030</v>
      </c>
      <c r="D2352" t="s">
        <v>19</v>
      </c>
      <c r="E2352" t="s">
        <v>16</v>
      </c>
      <c r="F2352" t="s">
        <v>12</v>
      </c>
      <c r="G2352" t="s">
        <v>13</v>
      </c>
      <c r="H2352" t="s">
        <v>13</v>
      </c>
      <c r="I2352">
        <v>32</v>
      </c>
      <c r="J2352">
        <f t="shared" si="146"/>
        <v>-0.46794471123422759</v>
      </c>
      <c r="K2352">
        <f t="shared" si="147"/>
        <v>-0.69914348398608395</v>
      </c>
      <c r="L2352" t="str">
        <f t="shared" si="148"/>
        <v>NO</v>
      </c>
      <c r="M2352" t="str">
        <f t="shared" si="149"/>
        <v>NO</v>
      </c>
    </row>
    <row r="2353" spans="1:13" x14ac:dyDescent="0.25">
      <c r="A2353">
        <v>2352</v>
      </c>
      <c r="B2353" t="s">
        <v>15</v>
      </c>
      <c r="C2353">
        <v>278035</v>
      </c>
      <c r="D2353" t="s">
        <v>17</v>
      </c>
      <c r="E2353" t="s">
        <v>16</v>
      </c>
      <c r="F2353" t="s">
        <v>12</v>
      </c>
      <c r="G2353" t="s">
        <v>13</v>
      </c>
      <c r="H2353" t="s">
        <v>13</v>
      </c>
      <c r="I2353">
        <v>27</v>
      </c>
      <c r="J2353">
        <f t="shared" si="146"/>
        <v>-0.46793854602449692</v>
      </c>
      <c r="K2353">
        <f t="shared" si="147"/>
        <v>-1.0520201343717714</v>
      </c>
      <c r="L2353" t="str">
        <f t="shared" si="148"/>
        <v>NO</v>
      </c>
      <c r="M2353" t="str">
        <f t="shared" si="149"/>
        <v>NO</v>
      </c>
    </row>
    <row r="2354" spans="1:13" x14ac:dyDescent="0.25">
      <c r="A2354">
        <v>2353</v>
      </c>
      <c r="B2354" t="s">
        <v>9</v>
      </c>
      <c r="C2354">
        <v>888101.64</v>
      </c>
      <c r="D2354" t="s">
        <v>10</v>
      </c>
      <c r="E2354" t="s">
        <v>11</v>
      </c>
      <c r="F2354" t="s">
        <v>12</v>
      </c>
      <c r="G2354" t="s">
        <v>13</v>
      </c>
      <c r="H2354" t="s">
        <v>13</v>
      </c>
      <c r="I2354">
        <v>30</v>
      </c>
      <c r="J2354">
        <f t="shared" si="146"/>
        <v>0.28429921103633182</v>
      </c>
      <c r="K2354">
        <f t="shared" si="147"/>
        <v>-0.84029414414035897</v>
      </c>
      <c r="L2354" t="str">
        <f t="shared" si="148"/>
        <v>NO</v>
      </c>
      <c r="M2354" t="str">
        <f t="shared" si="149"/>
        <v>NO</v>
      </c>
    </row>
    <row r="2355" spans="1:13" x14ac:dyDescent="0.25">
      <c r="A2355">
        <v>2354</v>
      </c>
      <c r="B2355" t="s">
        <v>15</v>
      </c>
      <c r="C2355">
        <v>417971.20000000001</v>
      </c>
      <c r="D2355" t="s">
        <v>10</v>
      </c>
      <c r="E2355" t="s">
        <v>16</v>
      </c>
      <c r="F2355" t="s">
        <v>12</v>
      </c>
      <c r="G2355" t="s">
        <v>13</v>
      </c>
      <c r="H2355" t="s">
        <v>12</v>
      </c>
      <c r="I2355">
        <v>40</v>
      </c>
      <c r="J2355">
        <f t="shared" si="146"/>
        <v>-0.29539134164102898</v>
      </c>
      <c r="K2355">
        <f t="shared" si="147"/>
        <v>-0.13454084336898386</v>
      </c>
      <c r="L2355" t="str">
        <f t="shared" si="148"/>
        <v>NO</v>
      </c>
      <c r="M2355" t="str">
        <f t="shared" si="149"/>
        <v>NO</v>
      </c>
    </row>
    <row r="2356" spans="1:13" x14ac:dyDescent="0.25">
      <c r="A2356">
        <v>2355</v>
      </c>
      <c r="B2356" t="s">
        <v>15</v>
      </c>
      <c r="C2356">
        <v>380732</v>
      </c>
      <c r="D2356" t="s">
        <v>10</v>
      </c>
      <c r="E2356" t="s">
        <v>11</v>
      </c>
      <c r="F2356" t="s">
        <v>12</v>
      </c>
      <c r="G2356" t="s">
        <v>13</v>
      </c>
      <c r="H2356" t="s">
        <v>12</v>
      </c>
      <c r="I2356">
        <v>55</v>
      </c>
      <c r="J2356">
        <f t="shared" si="146"/>
        <v>-0.34130883728173411</v>
      </c>
      <c r="K2356">
        <f t="shared" si="147"/>
        <v>0.92408910778807873</v>
      </c>
      <c r="L2356" t="str">
        <f t="shared" si="148"/>
        <v>NO</v>
      </c>
      <c r="M2356" t="str">
        <f t="shared" si="149"/>
        <v>NO</v>
      </c>
    </row>
    <row r="2357" spans="1:13" x14ac:dyDescent="0.25">
      <c r="A2357">
        <v>2356</v>
      </c>
      <c r="B2357" t="s">
        <v>9</v>
      </c>
      <c r="C2357">
        <v>3173069.67</v>
      </c>
      <c r="D2357" t="s">
        <v>10</v>
      </c>
      <c r="E2357" t="s">
        <v>11</v>
      </c>
      <c r="F2357" t="s">
        <v>12</v>
      </c>
      <c r="G2357" t="s">
        <v>13</v>
      </c>
      <c r="H2357" t="s">
        <v>13</v>
      </c>
      <c r="I2357">
        <v>54</v>
      </c>
      <c r="J2357">
        <f t="shared" si="146"/>
        <v>3.1017606376157305</v>
      </c>
      <c r="K2357">
        <f t="shared" si="147"/>
        <v>0.85351377771094117</v>
      </c>
      <c r="L2357" t="str">
        <f t="shared" si="148"/>
        <v>SI</v>
      </c>
      <c r="M2357" t="str">
        <f t="shared" si="149"/>
        <v>NO</v>
      </c>
    </row>
    <row r="2358" spans="1:13" x14ac:dyDescent="0.25">
      <c r="A2358">
        <v>2357</v>
      </c>
      <c r="B2358" t="s">
        <v>15</v>
      </c>
      <c r="C2358">
        <v>355000</v>
      </c>
      <c r="D2358" t="s">
        <v>18</v>
      </c>
      <c r="E2358" t="s">
        <v>16</v>
      </c>
      <c r="F2358" t="s">
        <v>12</v>
      </c>
      <c r="G2358" t="s">
        <v>13</v>
      </c>
      <c r="H2358" t="s">
        <v>12</v>
      </c>
      <c r="I2358">
        <v>28</v>
      </c>
      <c r="J2358">
        <f t="shared" si="146"/>
        <v>-0.3730374726398144</v>
      </c>
      <c r="K2358">
        <f t="shared" si="147"/>
        <v>-0.98144480429463388</v>
      </c>
      <c r="L2358" t="str">
        <f t="shared" si="148"/>
        <v>NO</v>
      </c>
      <c r="M2358" t="str">
        <f t="shared" si="149"/>
        <v>NO</v>
      </c>
    </row>
    <row r="2359" spans="1:13" x14ac:dyDescent="0.25">
      <c r="A2359">
        <v>2358</v>
      </c>
      <c r="B2359" t="s">
        <v>9</v>
      </c>
      <c r="C2359">
        <v>563202</v>
      </c>
      <c r="D2359" t="s">
        <v>10</v>
      </c>
      <c r="E2359" t="s">
        <v>16</v>
      </c>
      <c r="F2359" t="s">
        <v>12</v>
      </c>
      <c r="G2359" t="s">
        <v>13</v>
      </c>
      <c r="H2359" t="s">
        <v>13</v>
      </c>
      <c r="I2359">
        <v>37</v>
      </c>
      <c r="J2359">
        <f t="shared" si="146"/>
        <v>-0.11631567336952706</v>
      </c>
      <c r="K2359">
        <f t="shared" si="147"/>
        <v>-0.3462668336003964</v>
      </c>
      <c r="L2359" t="str">
        <f t="shared" si="148"/>
        <v>NO</v>
      </c>
      <c r="M2359" t="str">
        <f t="shared" si="149"/>
        <v>NO</v>
      </c>
    </row>
    <row r="2360" spans="1:13" x14ac:dyDescent="0.25">
      <c r="A2360">
        <v>2359</v>
      </c>
      <c r="B2360" t="s">
        <v>9</v>
      </c>
      <c r="C2360">
        <v>299647</v>
      </c>
      <c r="D2360" t="s">
        <v>17</v>
      </c>
      <c r="E2360" t="s">
        <v>16</v>
      </c>
      <c r="F2360" t="s">
        <v>12</v>
      </c>
      <c r="G2360" t="s">
        <v>13</v>
      </c>
      <c r="H2360" t="s">
        <v>13</v>
      </c>
      <c r="I2360">
        <v>74</v>
      </c>
      <c r="J2360">
        <f t="shared" si="146"/>
        <v>-0.44129004348451434</v>
      </c>
      <c r="K2360">
        <f t="shared" si="147"/>
        <v>2.2650203792536914</v>
      </c>
      <c r="L2360" t="str">
        <f t="shared" si="148"/>
        <v>NO</v>
      </c>
      <c r="M2360" t="str">
        <f t="shared" si="149"/>
        <v>SI</v>
      </c>
    </row>
    <row r="2361" spans="1:13" x14ac:dyDescent="0.25">
      <c r="A2361">
        <v>2360</v>
      </c>
      <c r="B2361" t="s">
        <v>9</v>
      </c>
      <c r="C2361">
        <v>564955.81999999995</v>
      </c>
      <c r="D2361" t="s">
        <v>10</v>
      </c>
      <c r="E2361" t="s">
        <v>16</v>
      </c>
      <c r="F2361" t="s">
        <v>12</v>
      </c>
      <c r="G2361" t="s">
        <v>13</v>
      </c>
      <c r="H2361" t="s">
        <v>13</v>
      </c>
      <c r="I2361">
        <v>60</v>
      </c>
      <c r="J2361">
        <f t="shared" si="146"/>
        <v>-0.11415313974354746</v>
      </c>
      <c r="K2361">
        <f t="shared" si="147"/>
        <v>1.2769657581737661</v>
      </c>
      <c r="L2361" t="str">
        <f t="shared" si="148"/>
        <v>NO</v>
      </c>
      <c r="M2361" t="str">
        <f t="shared" si="149"/>
        <v>NO</v>
      </c>
    </row>
    <row r="2362" spans="1:13" x14ac:dyDescent="0.25">
      <c r="A2362">
        <v>2361</v>
      </c>
      <c r="B2362" t="s">
        <v>9</v>
      </c>
      <c r="C2362">
        <v>326749</v>
      </c>
      <c r="D2362" t="s">
        <v>18</v>
      </c>
      <c r="E2362" t="s">
        <v>16</v>
      </c>
      <c r="F2362" t="s">
        <v>12</v>
      </c>
      <c r="G2362" t="s">
        <v>13</v>
      </c>
      <c r="H2362" t="s">
        <v>12</v>
      </c>
      <c r="I2362">
        <v>52</v>
      </c>
      <c r="J2362">
        <f t="shared" si="146"/>
        <v>-0.40787214066022193</v>
      </c>
      <c r="K2362">
        <f t="shared" si="147"/>
        <v>0.71236311755666615</v>
      </c>
      <c r="L2362" t="str">
        <f t="shared" si="148"/>
        <v>NO</v>
      </c>
      <c r="M2362" t="str">
        <f t="shared" si="149"/>
        <v>NO</v>
      </c>
    </row>
    <row r="2363" spans="1:13" x14ac:dyDescent="0.25">
      <c r="A2363">
        <v>2362</v>
      </c>
      <c r="B2363" t="s">
        <v>9</v>
      </c>
      <c r="C2363">
        <v>2190000</v>
      </c>
      <c r="D2363" t="s">
        <v>10</v>
      </c>
      <c r="E2363" t="s">
        <v>16</v>
      </c>
      <c r="F2363" t="s">
        <v>12</v>
      </c>
      <c r="G2363" t="s">
        <v>13</v>
      </c>
      <c r="H2363" t="s">
        <v>13</v>
      </c>
      <c r="I2363">
        <v>59</v>
      </c>
      <c r="J2363">
        <f t="shared" si="146"/>
        <v>1.8895944985275006</v>
      </c>
      <c r="K2363">
        <f t="shared" si="147"/>
        <v>1.2063904280966287</v>
      </c>
      <c r="L2363" t="str">
        <f t="shared" si="148"/>
        <v>NO</v>
      </c>
      <c r="M2363" t="str">
        <f t="shared" si="149"/>
        <v>NO</v>
      </c>
    </row>
    <row r="2364" spans="1:13" x14ac:dyDescent="0.25">
      <c r="A2364">
        <v>2363</v>
      </c>
      <c r="B2364" t="s">
        <v>15</v>
      </c>
      <c r="C2364">
        <v>1248185</v>
      </c>
      <c r="D2364" t="s">
        <v>10</v>
      </c>
      <c r="E2364" t="s">
        <v>11</v>
      </c>
      <c r="F2364" t="s">
        <v>12</v>
      </c>
      <c r="G2364" t="s">
        <v>13</v>
      </c>
      <c r="H2364" t="s">
        <v>12</v>
      </c>
      <c r="I2364">
        <v>60</v>
      </c>
      <c r="J2364">
        <f t="shared" si="146"/>
        <v>0.72829709802344345</v>
      </c>
      <c r="K2364">
        <f t="shared" si="147"/>
        <v>1.2769657581737661</v>
      </c>
      <c r="L2364" t="str">
        <f t="shared" si="148"/>
        <v>NO</v>
      </c>
      <c r="M2364" t="str">
        <f t="shared" si="149"/>
        <v>NO</v>
      </c>
    </row>
    <row r="2365" spans="1:13" x14ac:dyDescent="0.25">
      <c r="A2365">
        <v>2364</v>
      </c>
      <c r="B2365" t="s">
        <v>15</v>
      </c>
      <c r="C2365">
        <v>360000</v>
      </c>
      <c r="D2365" t="s">
        <v>10</v>
      </c>
      <c r="E2365" t="s">
        <v>16</v>
      </c>
      <c r="F2365" t="s">
        <v>12</v>
      </c>
      <c r="G2365" t="s">
        <v>13</v>
      </c>
      <c r="H2365" t="s">
        <v>13</v>
      </c>
      <c r="I2365">
        <v>27</v>
      </c>
      <c r="J2365">
        <f t="shared" si="146"/>
        <v>-0.36687226290911329</v>
      </c>
      <c r="K2365">
        <f t="shared" si="147"/>
        <v>-1.0520201343717714</v>
      </c>
      <c r="L2365" t="str">
        <f t="shared" si="148"/>
        <v>NO</v>
      </c>
      <c r="M2365" t="str">
        <f t="shared" si="149"/>
        <v>NO</v>
      </c>
    </row>
    <row r="2366" spans="1:13" x14ac:dyDescent="0.25">
      <c r="A2366">
        <v>2365</v>
      </c>
      <c r="B2366" t="s">
        <v>9</v>
      </c>
      <c r="C2366">
        <v>190000</v>
      </c>
      <c r="D2366" t="s">
        <v>10</v>
      </c>
      <c r="E2366" t="s">
        <v>16</v>
      </c>
      <c r="F2366" t="s">
        <v>12</v>
      </c>
      <c r="G2366" t="s">
        <v>13</v>
      </c>
      <c r="H2366" t="s">
        <v>12</v>
      </c>
      <c r="I2366">
        <v>45</v>
      </c>
      <c r="J2366">
        <f t="shared" si="146"/>
        <v>-0.57648939375295172</v>
      </c>
      <c r="K2366">
        <f t="shared" si="147"/>
        <v>0.21833580701670366</v>
      </c>
      <c r="L2366" t="str">
        <f t="shared" si="148"/>
        <v>NO</v>
      </c>
      <c r="M2366" t="str">
        <f t="shared" si="149"/>
        <v>NO</v>
      </c>
    </row>
    <row r="2367" spans="1:13" x14ac:dyDescent="0.25">
      <c r="A2367">
        <v>2366</v>
      </c>
      <c r="B2367" t="s">
        <v>15</v>
      </c>
      <c r="C2367">
        <v>1287284</v>
      </c>
      <c r="D2367" t="s">
        <v>10</v>
      </c>
      <c r="E2367" t="s">
        <v>11</v>
      </c>
      <c r="F2367" t="s">
        <v>12</v>
      </c>
      <c r="G2367" t="s">
        <v>13</v>
      </c>
      <c r="H2367" t="s">
        <v>13</v>
      </c>
      <c r="I2367">
        <v>37</v>
      </c>
      <c r="J2367">
        <f t="shared" si="146"/>
        <v>0.77650780507558015</v>
      </c>
      <c r="K2367">
        <f t="shared" si="147"/>
        <v>-0.3462668336003964</v>
      </c>
      <c r="L2367" t="str">
        <f t="shared" si="148"/>
        <v>NO</v>
      </c>
      <c r="M2367" t="str">
        <f t="shared" si="149"/>
        <v>NO</v>
      </c>
    </row>
    <row r="2368" spans="1:13" x14ac:dyDescent="0.25">
      <c r="A2368">
        <v>2367</v>
      </c>
      <c r="B2368" t="s">
        <v>9</v>
      </c>
      <c r="C2368">
        <v>1161697.8500000001</v>
      </c>
      <c r="D2368" t="s">
        <v>10</v>
      </c>
      <c r="E2368" t="s">
        <v>11</v>
      </c>
      <c r="F2368" t="s">
        <v>12</v>
      </c>
      <c r="G2368" t="s">
        <v>13</v>
      </c>
      <c r="H2368" t="s">
        <v>13</v>
      </c>
      <c r="I2368">
        <v>41</v>
      </c>
      <c r="J2368">
        <f t="shared" si="146"/>
        <v>0.62165481427132196</v>
      </c>
      <c r="K2368">
        <f t="shared" si="147"/>
        <v>-6.3965513291846368E-2</v>
      </c>
      <c r="L2368" t="str">
        <f t="shared" si="148"/>
        <v>NO</v>
      </c>
      <c r="M2368" t="str">
        <f t="shared" si="149"/>
        <v>NO</v>
      </c>
    </row>
    <row r="2369" spans="1:13" x14ac:dyDescent="0.25">
      <c r="A2369">
        <v>2368</v>
      </c>
      <c r="B2369" t="s">
        <v>9</v>
      </c>
      <c r="C2369">
        <v>520000</v>
      </c>
      <c r="D2369" t="s">
        <v>10</v>
      </c>
      <c r="E2369" t="s">
        <v>16</v>
      </c>
      <c r="F2369" t="s">
        <v>12</v>
      </c>
      <c r="G2369" t="s">
        <v>13</v>
      </c>
      <c r="H2369" t="s">
        <v>12</v>
      </c>
      <c r="I2369">
        <v>62</v>
      </c>
      <c r="J2369">
        <f t="shared" si="146"/>
        <v>-0.16958555152667709</v>
      </c>
      <c r="K2369">
        <f t="shared" si="147"/>
        <v>1.4181164183280413</v>
      </c>
      <c r="L2369" t="str">
        <f t="shared" si="148"/>
        <v>NO</v>
      </c>
      <c r="M2369" t="str">
        <f t="shared" si="149"/>
        <v>NO</v>
      </c>
    </row>
    <row r="2370" spans="1:13" x14ac:dyDescent="0.25">
      <c r="A2370">
        <v>2369</v>
      </c>
      <c r="B2370" t="s">
        <v>9</v>
      </c>
      <c r="C2370">
        <v>1459164</v>
      </c>
      <c r="D2370" t="s">
        <v>10</v>
      </c>
      <c r="E2370" t="s">
        <v>16</v>
      </c>
      <c r="F2370" t="s">
        <v>12</v>
      </c>
      <c r="G2370" t="s">
        <v>13</v>
      </c>
      <c r="H2370" t="s">
        <v>13</v>
      </c>
      <c r="I2370">
        <v>55</v>
      </c>
      <c r="J2370">
        <f t="shared" ref="J2370:J2433" si="150">(C2370-$Q$13)/$Q$14</f>
        <v>0.98844305477816219</v>
      </c>
      <c r="K2370">
        <f t="shared" si="147"/>
        <v>0.92408910778807873</v>
      </c>
      <c r="L2370" t="str">
        <f t="shared" si="148"/>
        <v>NO</v>
      </c>
      <c r="M2370" t="str">
        <f t="shared" si="149"/>
        <v>NO</v>
      </c>
    </row>
    <row r="2371" spans="1:13" x14ac:dyDescent="0.25">
      <c r="A2371">
        <v>2370</v>
      </c>
      <c r="B2371" t="s">
        <v>9</v>
      </c>
      <c r="C2371">
        <v>785103.77</v>
      </c>
      <c r="D2371" t="s">
        <v>10</v>
      </c>
      <c r="E2371" t="s">
        <v>16</v>
      </c>
      <c r="F2371" t="s">
        <v>12</v>
      </c>
      <c r="G2371" t="s">
        <v>13</v>
      </c>
      <c r="H2371" t="s">
        <v>13</v>
      </c>
      <c r="I2371">
        <v>49</v>
      </c>
      <c r="J2371">
        <f t="shared" si="150"/>
        <v>0.15729851696323383</v>
      </c>
      <c r="K2371">
        <f t="shared" ref="K2371:K2434" si="151">(I2371-$R$13)/$R$14</f>
        <v>0.50063712732525367</v>
      </c>
      <c r="L2371" t="str">
        <f t="shared" ref="L2371:L2434" si="152">IF(ABS(J2371)&gt; 1.96, "SI", "NO")</f>
        <v>NO</v>
      </c>
      <c r="M2371" t="str">
        <f t="shared" ref="M2371:M2434" si="153">IF(ABS(K2371)&gt; 1.96, "SI", "NO")</f>
        <v>NO</v>
      </c>
    </row>
    <row r="2372" spans="1:13" x14ac:dyDescent="0.25">
      <c r="A2372">
        <v>2371</v>
      </c>
      <c r="B2372" t="s">
        <v>9</v>
      </c>
      <c r="C2372">
        <v>175874.58</v>
      </c>
      <c r="D2372" t="s">
        <v>10</v>
      </c>
      <c r="E2372" t="s">
        <v>16</v>
      </c>
      <c r="F2372" t="s">
        <v>12</v>
      </c>
      <c r="G2372" t="s">
        <v>13</v>
      </c>
      <c r="H2372" t="s">
        <v>12</v>
      </c>
      <c r="I2372">
        <v>38</v>
      </c>
      <c r="J2372">
        <f t="shared" si="150"/>
        <v>-0.59390662911979986</v>
      </c>
      <c r="K2372">
        <f t="shared" si="151"/>
        <v>-0.27569150352325889</v>
      </c>
      <c r="L2372" t="str">
        <f t="shared" si="152"/>
        <v>NO</v>
      </c>
      <c r="M2372" t="str">
        <f t="shared" si="153"/>
        <v>NO</v>
      </c>
    </row>
    <row r="2373" spans="1:13" x14ac:dyDescent="0.25">
      <c r="A2373">
        <v>2372</v>
      </c>
      <c r="B2373" t="s">
        <v>9</v>
      </c>
      <c r="C2373">
        <v>341004</v>
      </c>
      <c r="D2373" t="s">
        <v>10</v>
      </c>
      <c r="E2373" t="s">
        <v>16</v>
      </c>
      <c r="F2373" t="s">
        <v>12</v>
      </c>
      <c r="G2373" t="s">
        <v>12</v>
      </c>
      <c r="H2373" t="s">
        <v>13</v>
      </c>
      <c r="I2373">
        <v>57</v>
      </c>
      <c r="J2373">
        <f t="shared" si="150"/>
        <v>-0.39029512771799302</v>
      </c>
      <c r="K2373">
        <f t="shared" si="151"/>
        <v>1.0652397679423538</v>
      </c>
      <c r="L2373" t="str">
        <f t="shared" si="152"/>
        <v>NO</v>
      </c>
      <c r="M2373" t="str">
        <f t="shared" si="153"/>
        <v>NO</v>
      </c>
    </row>
    <row r="2374" spans="1:13" x14ac:dyDescent="0.25">
      <c r="A2374">
        <v>2373</v>
      </c>
      <c r="B2374" t="s">
        <v>15</v>
      </c>
      <c r="C2374">
        <v>3426447.35</v>
      </c>
      <c r="D2374" t="s">
        <v>10</v>
      </c>
      <c r="E2374" t="s">
        <v>11</v>
      </c>
      <c r="F2374" t="s">
        <v>12</v>
      </c>
      <c r="G2374" t="s">
        <v>13</v>
      </c>
      <c r="H2374" t="s">
        <v>13</v>
      </c>
      <c r="I2374">
        <v>42</v>
      </c>
      <c r="J2374">
        <f t="shared" si="150"/>
        <v>3.4141859452714258</v>
      </c>
      <c r="K2374">
        <f t="shared" si="151"/>
        <v>6.6098167852911317E-3</v>
      </c>
      <c r="L2374" t="str">
        <f t="shared" si="152"/>
        <v>SI</v>
      </c>
      <c r="M2374" t="str">
        <f t="shared" si="153"/>
        <v>NO</v>
      </c>
    </row>
    <row r="2375" spans="1:13" x14ac:dyDescent="0.25">
      <c r="A2375">
        <v>2374</v>
      </c>
      <c r="B2375" t="s">
        <v>15</v>
      </c>
      <c r="C2375">
        <v>638675</v>
      </c>
      <c r="D2375" t="s">
        <v>10</v>
      </c>
      <c r="E2375" t="s">
        <v>16</v>
      </c>
      <c r="F2375" t="s">
        <v>12</v>
      </c>
      <c r="G2375" t="s">
        <v>13</v>
      </c>
      <c r="H2375" t="s">
        <v>13</v>
      </c>
      <c r="I2375">
        <v>18</v>
      </c>
      <c r="J2375">
        <f t="shared" si="150"/>
        <v>-2.3254298568485769E-2</v>
      </c>
      <c r="K2375">
        <f t="shared" si="151"/>
        <v>-1.687198105066009</v>
      </c>
      <c r="L2375" t="str">
        <f t="shared" si="152"/>
        <v>NO</v>
      </c>
      <c r="M2375" t="str">
        <f t="shared" si="153"/>
        <v>NO</v>
      </c>
    </row>
    <row r="2376" spans="1:13" x14ac:dyDescent="0.25">
      <c r="A2376">
        <v>2375</v>
      </c>
      <c r="B2376" t="s">
        <v>9</v>
      </c>
      <c r="C2376">
        <v>587574</v>
      </c>
      <c r="D2376" t="s">
        <v>18</v>
      </c>
      <c r="E2376" t="s">
        <v>16</v>
      </c>
      <c r="F2376" t="s">
        <v>12</v>
      </c>
      <c r="G2376" t="s">
        <v>12</v>
      </c>
      <c r="H2376" t="s">
        <v>13</v>
      </c>
      <c r="I2376">
        <v>53</v>
      </c>
      <c r="J2376">
        <f t="shared" si="150"/>
        <v>-8.6263975058197467E-2</v>
      </c>
      <c r="K2376">
        <f t="shared" si="151"/>
        <v>0.78293844763380371</v>
      </c>
      <c r="L2376" t="str">
        <f t="shared" si="152"/>
        <v>NO</v>
      </c>
      <c r="M2376" t="str">
        <f t="shared" si="153"/>
        <v>NO</v>
      </c>
    </row>
    <row r="2377" spans="1:13" x14ac:dyDescent="0.25">
      <c r="A2377">
        <v>2376</v>
      </c>
      <c r="B2377" t="s">
        <v>15</v>
      </c>
      <c r="C2377">
        <v>120000</v>
      </c>
      <c r="D2377" t="s">
        <v>10</v>
      </c>
      <c r="E2377" t="s">
        <v>16</v>
      </c>
      <c r="F2377" t="s">
        <v>12</v>
      </c>
      <c r="G2377" t="s">
        <v>13</v>
      </c>
      <c r="H2377" t="s">
        <v>12</v>
      </c>
      <c r="I2377">
        <v>47</v>
      </c>
      <c r="J2377">
        <f t="shared" si="150"/>
        <v>-0.66280232998276756</v>
      </c>
      <c r="K2377">
        <f t="shared" si="151"/>
        <v>0.35948646717097865</v>
      </c>
      <c r="L2377" t="str">
        <f t="shared" si="152"/>
        <v>NO</v>
      </c>
      <c r="M2377" t="str">
        <f t="shared" si="153"/>
        <v>NO</v>
      </c>
    </row>
    <row r="2378" spans="1:13" x14ac:dyDescent="0.25">
      <c r="A2378">
        <v>2377</v>
      </c>
      <c r="B2378" t="s">
        <v>9</v>
      </c>
      <c r="C2378">
        <v>498141.67</v>
      </c>
      <c r="D2378" t="s">
        <v>10</v>
      </c>
      <c r="E2378" t="s">
        <v>16</v>
      </c>
      <c r="F2378" t="s">
        <v>12</v>
      </c>
      <c r="G2378" t="s">
        <v>13</v>
      </c>
      <c r="H2378" t="s">
        <v>13</v>
      </c>
      <c r="I2378">
        <v>49</v>
      </c>
      <c r="J2378">
        <f t="shared" si="150"/>
        <v>-0.19653778928925242</v>
      </c>
      <c r="K2378">
        <f t="shared" si="151"/>
        <v>0.50063712732525367</v>
      </c>
      <c r="L2378" t="str">
        <f t="shared" si="152"/>
        <v>NO</v>
      </c>
      <c r="M2378" t="str">
        <f t="shared" si="153"/>
        <v>NO</v>
      </c>
    </row>
    <row r="2379" spans="1:13" x14ac:dyDescent="0.25">
      <c r="A2379">
        <v>2378</v>
      </c>
      <c r="B2379" t="s">
        <v>9</v>
      </c>
      <c r="C2379">
        <v>562493.75</v>
      </c>
      <c r="D2379" t="s">
        <v>10</v>
      </c>
      <c r="E2379" t="s">
        <v>16</v>
      </c>
      <c r="F2379" t="s">
        <v>12</v>
      </c>
      <c r="G2379" t="s">
        <v>13</v>
      </c>
      <c r="H2379" t="s">
        <v>13</v>
      </c>
      <c r="I2379">
        <v>34</v>
      </c>
      <c r="J2379">
        <f t="shared" si="150"/>
        <v>-0.11718897532788088</v>
      </c>
      <c r="K2379">
        <f t="shared" si="151"/>
        <v>-0.55799282383180893</v>
      </c>
      <c r="L2379" t="str">
        <f t="shared" si="152"/>
        <v>NO</v>
      </c>
      <c r="M2379" t="str">
        <f t="shared" si="153"/>
        <v>NO</v>
      </c>
    </row>
    <row r="2380" spans="1:13" x14ac:dyDescent="0.25">
      <c r="A2380">
        <v>2379</v>
      </c>
      <c r="B2380" t="s">
        <v>9</v>
      </c>
      <c r="C2380">
        <v>464100</v>
      </c>
      <c r="D2380" t="s">
        <v>10</v>
      </c>
      <c r="E2380" t="s">
        <v>16</v>
      </c>
      <c r="F2380" t="s">
        <v>12</v>
      </c>
      <c r="G2380" t="s">
        <v>12</v>
      </c>
      <c r="H2380" t="s">
        <v>13</v>
      </c>
      <c r="I2380">
        <v>29</v>
      </c>
      <c r="J2380">
        <f t="shared" si="150"/>
        <v>-0.23851259631591576</v>
      </c>
      <c r="K2380">
        <f t="shared" si="151"/>
        <v>-0.91086947421749642</v>
      </c>
      <c r="L2380" t="str">
        <f t="shared" si="152"/>
        <v>NO</v>
      </c>
      <c r="M2380" t="str">
        <f t="shared" si="153"/>
        <v>NO</v>
      </c>
    </row>
    <row r="2381" spans="1:13" x14ac:dyDescent="0.25">
      <c r="A2381">
        <v>2380</v>
      </c>
      <c r="B2381" t="s">
        <v>9</v>
      </c>
      <c r="C2381">
        <v>324953</v>
      </c>
      <c r="D2381" t="s">
        <v>17</v>
      </c>
      <c r="E2381" t="s">
        <v>16</v>
      </c>
      <c r="F2381" t="s">
        <v>12</v>
      </c>
      <c r="G2381" t="s">
        <v>13</v>
      </c>
      <c r="H2381" t="s">
        <v>13</v>
      </c>
      <c r="I2381">
        <v>33</v>
      </c>
      <c r="J2381">
        <f t="shared" si="150"/>
        <v>-0.41008668399548981</v>
      </c>
      <c r="K2381">
        <f t="shared" si="151"/>
        <v>-0.62856815390894638</v>
      </c>
      <c r="L2381" t="str">
        <f t="shared" si="152"/>
        <v>NO</v>
      </c>
      <c r="M2381" t="str">
        <f t="shared" si="153"/>
        <v>NO</v>
      </c>
    </row>
    <row r="2382" spans="1:13" x14ac:dyDescent="0.25">
      <c r="A2382">
        <v>2381</v>
      </c>
      <c r="B2382" t="s">
        <v>15</v>
      </c>
      <c r="C2382">
        <v>318550</v>
      </c>
      <c r="D2382" t="s">
        <v>10</v>
      </c>
      <c r="E2382" t="s">
        <v>16</v>
      </c>
      <c r="F2382" t="s">
        <v>12</v>
      </c>
      <c r="G2382" t="s">
        <v>13</v>
      </c>
      <c r="H2382" t="s">
        <v>13</v>
      </c>
      <c r="I2382">
        <v>41</v>
      </c>
      <c r="J2382">
        <f t="shared" si="150"/>
        <v>-0.41798185157662565</v>
      </c>
      <c r="K2382">
        <f t="shared" si="151"/>
        <v>-6.3965513291846368E-2</v>
      </c>
      <c r="L2382" t="str">
        <f t="shared" si="152"/>
        <v>NO</v>
      </c>
      <c r="M2382" t="str">
        <f t="shared" si="153"/>
        <v>NO</v>
      </c>
    </row>
    <row r="2383" spans="1:13" x14ac:dyDescent="0.25">
      <c r="A2383">
        <v>2382</v>
      </c>
      <c r="B2383" t="s">
        <v>9</v>
      </c>
      <c r="C2383">
        <v>336217.85</v>
      </c>
      <c r="D2383" t="s">
        <v>10</v>
      </c>
      <c r="E2383" t="s">
        <v>16</v>
      </c>
      <c r="F2383" t="s">
        <v>12</v>
      </c>
      <c r="G2383" t="s">
        <v>12</v>
      </c>
      <c r="H2383" t="s">
        <v>13</v>
      </c>
      <c r="I2383">
        <v>43</v>
      </c>
      <c r="J2383">
        <f t="shared" si="150"/>
        <v>-0.39619665142851207</v>
      </c>
      <c r="K2383">
        <f t="shared" si="151"/>
        <v>7.7185146862428639E-2</v>
      </c>
      <c r="L2383" t="str">
        <f t="shared" si="152"/>
        <v>NO</v>
      </c>
      <c r="M2383" t="str">
        <f t="shared" si="153"/>
        <v>NO</v>
      </c>
    </row>
    <row r="2384" spans="1:13" x14ac:dyDescent="0.25">
      <c r="A2384">
        <v>2383</v>
      </c>
      <c r="B2384" t="s">
        <v>9</v>
      </c>
      <c r="C2384">
        <v>297045</v>
      </c>
      <c r="D2384" t="s">
        <v>17</v>
      </c>
      <c r="E2384" t="s">
        <v>16</v>
      </c>
      <c r="F2384" t="s">
        <v>12</v>
      </c>
      <c r="G2384" t="s">
        <v>13</v>
      </c>
      <c r="H2384" t="s">
        <v>13</v>
      </c>
      <c r="I2384">
        <v>24</v>
      </c>
      <c r="J2384">
        <f t="shared" si="150"/>
        <v>-0.44449841862837125</v>
      </c>
      <c r="K2384">
        <f t="shared" si="151"/>
        <v>-1.263746124603184</v>
      </c>
      <c r="L2384" t="str">
        <f t="shared" si="152"/>
        <v>NO</v>
      </c>
      <c r="M2384" t="str">
        <f t="shared" si="153"/>
        <v>NO</v>
      </c>
    </row>
    <row r="2385" spans="1:13" x14ac:dyDescent="0.25">
      <c r="A2385">
        <v>2384</v>
      </c>
      <c r="B2385" t="s">
        <v>9</v>
      </c>
      <c r="C2385">
        <v>1614330</v>
      </c>
      <c r="D2385" t="s">
        <v>10</v>
      </c>
      <c r="E2385" t="s">
        <v>11</v>
      </c>
      <c r="F2385" t="s">
        <v>12</v>
      </c>
      <c r="G2385" t="s">
        <v>13</v>
      </c>
      <c r="H2385" t="s">
        <v>12</v>
      </c>
      <c r="I2385">
        <v>30</v>
      </c>
      <c r="J2385">
        <f t="shared" si="150"/>
        <v>1.1797692413929566</v>
      </c>
      <c r="K2385">
        <f t="shared" si="151"/>
        <v>-0.84029414414035897</v>
      </c>
      <c r="L2385" t="str">
        <f t="shared" si="152"/>
        <v>NO</v>
      </c>
      <c r="M2385" t="str">
        <f t="shared" si="153"/>
        <v>NO</v>
      </c>
    </row>
    <row r="2386" spans="1:13" x14ac:dyDescent="0.25">
      <c r="A2386">
        <v>2385</v>
      </c>
      <c r="B2386" t="s">
        <v>15</v>
      </c>
      <c r="C2386">
        <v>260000</v>
      </c>
      <c r="D2386" t="s">
        <v>10</v>
      </c>
      <c r="E2386" t="s">
        <v>16</v>
      </c>
      <c r="F2386" t="s">
        <v>12</v>
      </c>
      <c r="G2386" t="s">
        <v>13</v>
      </c>
      <c r="H2386" t="s">
        <v>12</v>
      </c>
      <c r="I2386">
        <v>39</v>
      </c>
      <c r="J2386">
        <f t="shared" si="150"/>
        <v>-0.49017645752313588</v>
      </c>
      <c r="K2386">
        <f t="shared" si="151"/>
        <v>-0.20511617344612137</v>
      </c>
      <c r="L2386" t="str">
        <f t="shared" si="152"/>
        <v>NO</v>
      </c>
      <c r="M2386" t="str">
        <f t="shared" si="153"/>
        <v>NO</v>
      </c>
    </row>
    <row r="2387" spans="1:13" x14ac:dyDescent="0.25">
      <c r="A2387">
        <v>2386</v>
      </c>
      <c r="B2387" t="s">
        <v>15</v>
      </c>
      <c r="C2387">
        <v>278030</v>
      </c>
      <c r="D2387" t="s">
        <v>18</v>
      </c>
      <c r="E2387" t="s">
        <v>16</v>
      </c>
      <c r="F2387" t="s">
        <v>12</v>
      </c>
      <c r="G2387" t="s">
        <v>13</v>
      </c>
      <c r="H2387" t="s">
        <v>13</v>
      </c>
      <c r="I2387">
        <v>52</v>
      </c>
      <c r="J2387">
        <f t="shared" si="150"/>
        <v>-0.46794471123422759</v>
      </c>
      <c r="K2387">
        <f t="shared" si="151"/>
        <v>0.71236311755666615</v>
      </c>
      <c r="L2387" t="str">
        <f t="shared" si="152"/>
        <v>NO</v>
      </c>
      <c r="M2387" t="str">
        <f t="shared" si="153"/>
        <v>NO</v>
      </c>
    </row>
    <row r="2388" spans="1:13" x14ac:dyDescent="0.25">
      <c r="A2388">
        <v>2387</v>
      </c>
      <c r="B2388" t="s">
        <v>15</v>
      </c>
      <c r="C2388">
        <v>297046</v>
      </c>
      <c r="D2388" t="s">
        <v>18</v>
      </c>
      <c r="E2388" t="s">
        <v>16</v>
      </c>
      <c r="F2388" t="s">
        <v>12</v>
      </c>
      <c r="G2388" t="s">
        <v>13</v>
      </c>
      <c r="H2388" t="s">
        <v>12</v>
      </c>
      <c r="I2388">
        <v>40</v>
      </c>
      <c r="J2388">
        <f t="shared" si="150"/>
        <v>-0.44449718558642509</v>
      </c>
      <c r="K2388">
        <f t="shared" si="151"/>
        <v>-0.13454084336898386</v>
      </c>
      <c r="L2388" t="str">
        <f t="shared" si="152"/>
        <v>NO</v>
      </c>
      <c r="M2388" t="str">
        <f t="shared" si="153"/>
        <v>NO</v>
      </c>
    </row>
    <row r="2389" spans="1:13" x14ac:dyDescent="0.25">
      <c r="A2389">
        <v>2388</v>
      </c>
      <c r="B2389" t="s">
        <v>9</v>
      </c>
      <c r="C2389">
        <v>491706.2</v>
      </c>
      <c r="D2389" t="s">
        <v>10</v>
      </c>
      <c r="E2389" t="s">
        <v>16</v>
      </c>
      <c r="F2389" t="s">
        <v>12</v>
      </c>
      <c r="G2389" t="s">
        <v>13</v>
      </c>
      <c r="H2389" t="s">
        <v>13</v>
      </c>
      <c r="I2389">
        <v>50</v>
      </c>
      <c r="J2389">
        <f t="shared" si="150"/>
        <v>-0.20447299374237943</v>
      </c>
      <c r="K2389">
        <f t="shared" si="151"/>
        <v>0.57121245740239113</v>
      </c>
      <c r="L2389" t="str">
        <f t="shared" si="152"/>
        <v>NO</v>
      </c>
      <c r="M2389" t="str">
        <f t="shared" si="153"/>
        <v>NO</v>
      </c>
    </row>
    <row r="2390" spans="1:13" x14ac:dyDescent="0.25">
      <c r="A2390">
        <v>2389</v>
      </c>
      <c r="B2390" t="s">
        <v>9</v>
      </c>
      <c r="C2390">
        <v>1308403</v>
      </c>
      <c r="D2390" t="s">
        <v>10</v>
      </c>
      <c r="E2390" t="s">
        <v>11</v>
      </c>
      <c r="F2390" t="s">
        <v>12</v>
      </c>
      <c r="G2390" t="s">
        <v>13</v>
      </c>
      <c r="H2390" t="s">
        <v>13</v>
      </c>
      <c r="I2390">
        <v>40</v>
      </c>
      <c r="J2390">
        <f t="shared" si="150"/>
        <v>0.80254841793611564</v>
      </c>
      <c r="K2390">
        <f t="shared" si="151"/>
        <v>-0.13454084336898386</v>
      </c>
      <c r="L2390" t="str">
        <f t="shared" si="152"/>
        <v>NO</v>
      </c>
      <c r="M2390" t="str">
        <f t="shared" si="153"/>
        <v>NO</v>
      </c>
    </row>
    <row r="2391" spans="1:13" x14ac:dyDescent="0.25">
      <c r="A2391">
        <v>2390</v>
      </c>
      <c r="B2391" t="s">
        <v>9</v>
      </c>
      <c r="C2391">
        <v>278030</v>
      </c>
      <c r="D2391" t="s">
        <v>19</v>
      </c>
      <c r="E2391" t="s">
        <v>16</v>
      </c>
      <c r="F2391" t="s">
        <v>12</v>
      </c>
      <c r="G2391" t="s">
        <v>13</v>
      </c>
      <c r="H2391" t="s">
        <v>13</v>
      </c>
      <c r="I2391">
        <v>28</v>
      </c>
      <c r="J2391">
        <f t="shared" si="150"/>
        <v>-0.46794471123422759</v>
      </c>
      <c r="K2391">
        <f t="shared" si="151"/>
        <v>-0.98144480429463388</v>
      </c>
      <c r="L2391" t="str">
        <f t="shared" si="152"/>
        <v>NO</v>
      </c>
      <c r="M2391" t="str">
        <f t="shared" si="153"/>
        <v>NO</v>
      </c>
    </row>
    <row r="2392" spans="1:13" x14ac:dyDescent="0.25">
      <c r="A2392">
        <v>2391</v>
      </c>
      <c r="B2392" t="s">
        <v>9</v>
      </c>
      <c r="C2392">
        <v>338629</v>
      </c>
      <c r="D2392" t="s">
        <v>18</v>
      </c>
      <c r="E2392" t="s">
        <v>16</v>
      </c>
      <c r="F2392" t="s">
        <v>12</v>
      </c>
      <c r="G2392" t="s">
        <v>13</v>
      </c>
      <c r="H2392" t="s">
        <v>12</v>
      </c>
      <c r="I2392">
        <v>39</v>
      </c>
      <c r="J2392">
        <f t="shared" si="150"/>
        <v>-0.39322360234007608</v>
      </c>
      <c r="K2392">
        <f t="shared" si="151"/>
        <v>-0.20511617344612137</v>
      </c>
      <c r="L2392" t="str">
        <f t="shared" si="152"/>
        <v>NO</v>
      </c>
      <c r="M2392" t="str">
        <f t="shared" si="153"/>
        <v>NO</v>
      </c>
    </row>
    <row r="2393" spans="1:13" x14ac:dyDescent="0.25">
      <c r="A2393">
        <v>2392</v>
      </c>
      <c r="B2393" t="s">
        <v>9</v>
      </c>
      <c r="C2393">
        <v>639148</v>
      </c>
      <c r="D2393" t="s">
        <v>18</v>
      </c>
      <c r="E2393" t="s">
        <v>16</v>
      </c>
      <c r="F2393" t="s">
        <v>12</v>
      </c>
      <c r="G2393" t="s">
        <v>13</v>
      </c>
      <c r="H2393" t="s">
        <v>13</v>
      </c>
      <c r="I2393">
        <v>48</v>
      </c>
      <c r="J2393">
        <f t="shared" si="150"/>
        <v>-2.267106972796144E-2</v>
      </c>
      <c r="K2393">
        <f t="shared" si="151"/>
        <v>0.43006179724811616</v>
      </c>
      <c r="L2393" t="str">
        <f t="shared" si="152"/>
        <v>NO</v>
      </c>
      <c r="M2393" t="str">
        <f t="shared" si="153"/>
        <v>NO</v>
      </c>
    </row>
    <row r="2394" spans="1:13" x14ac:dyDescent="0.25">
      <c r="A2394">
        <v>2393</v>
      </c>
      <c r="B2394" t="s">
        <v>9</v>
      </c>
      <c r="C2394">
        <v>869420</v>
      </c>
      <c r="D2394" t="s">
        <v>10</v>
      </c>
      <c r="E2394" t="s">
        <v>11</v>
      </c>
      <c r="F2394" t="s">
        <v>12</v>
      </c>
      <c r="G2394" t="s">
        <v>13</v>
      </c>
      <c r="H2394" t="s">
        <v>12</v>
      </c>
      <c r="I2394">
        <v>46</v>
      </c>
      <c r="J2394">
        <f t="shared" si="150"/>
        <v>0.26126396529364071</v>
      </c>
      <c r="K2394">
        <f t="shared" si="151"/>
        <v>0.28891113709384114</v>
      </c>
      <c r="L2394" t="str">
        <f t="shared" si="152"/>
        <v>NO</v>
      </c>
      <c r="M2394" t="str">
        <f t="shared" si="153"/>
        <v>NO</v>
      </c>
    </row>
    <row r="2395" spans="1:13" x14ac:dyDescent="0.25">
      <c r="A2395">
        <v>2394</v>
      </c>
      <c r="B2395" t="s">
        <v>9</v>
      </c>
      <c r="C2395">
        <v>86400</v>
      </c>
      <c r="D2395" t="s">
        <v>10</v>
      </c>
      <c r="E2395" t="s">
        <v>16</v>
      </c>
      <c r="F2395" t="s">
        <v>12</v>
      </c>
      <c r="G2395" t="s">
        <v>13</v>
      </c>
      <c r="H2395" t="s">
        <v>13</v>
      </c>
      <c r="I2395">
        <v>24</v>
      </c>
      <c r="J2395">
        <f t="shared" si="150"/>
        <v>-0.70423253937307917</v>
      </c>
      <c r="K2395">
        <f t="shared" si="151"/>
        <v>-1.263746124603184</v>
      </c>
      <c r="L2395" t="str">
        <f t="shared" si="152"/>
        <v>NO</v>
      </c>
      <c r="M2395" t="str">
        <f t="shared" si="153"/>
        <v>NO</v>
      </c>
    </row>
    <row r="2396" spans="1:13" x14ac:dyDescent="0.25">
      <c r="A2396">
        <v>2395</v>
      </c>
      <c r="B2396" t="s">
        <v>15</v>
      </c>
      <c r="C2396">
        <v>466740</v>
      </c>
      <c r="D2396" t="s">
        <v>10</v>
      </c>
      <c r="E2396" t="s">
        <v>11</v>
      </c>
      <c r="F2396" t="s">
        <v>12</v>
      </c>
      <c r="G2396" t="s">
        <v>13</v>
      </c>
      <c r="H2396" t="s">
        <v>12</v>
      </c>
      <c r="I2396">
        <v>35</v>
      </c>
      <c r="J2396">
        <f t="shared" si="150"/>
        <v>-0.23525736557810556</v>
      </c>
      <c r="K2396">
        <f t="shared" si="151"/>
        <v>-0.48741749375467142</v>
      </c>
      <c r="L2396" t="str">
        <f t="shared" si="152"/>
        <v>NO</v>
      </c>
      <c r="M2396" t="str">
        <f t="shared" si="153"/>
        <v>NO</v>
      </c>
    </row>
    <row r="2397" spans="1:13" x14ac:dyDescent="0.25">
      <c r="A2397">
        <v>2396</v>
      </c>
      <c r="B2397" t="s">
        <v>15</v>
      </c>
      <c r="C2397">
        <v>319560</v>
      </c>
      <c r="D2397" t="s">
        <v>10</v>
      </c>
      <c r="E2397" t="s">
        <v>16</v>
      </c>
      <c r="F2397" t="s">
        <v>12</v>
      </c>
      <c r="G2397" t="s">
        <v>13</v>
      </c>
      <c r="H2397" t="s">
        <v>12</v>
      </c>
      <c r="I2397">
        <v>30</v>
      </c>
      <c r="J2397">
        <f t="shared" si="150"/>
        <v>-0.41673647921102402</v>
      </c>
      <c r="K2397">
        <f t="shared" si="151"/>
        <v>-0.84029414414035897</v>
      </c>
      <c r="L2397" t="str">
        <f t="shared" si="152"/>
        <v>NO</v>
      </c>
      <c r="M2397" t="str">
        <f t="shared" si="153"/>
        <v>NO</v>
      </c>
    </row>
    <row r="2398" spans="1:13" x14ac:dyDescent="0.25">
      <c r="A2398">
        <v>2397</v>
      </c>
      <c r="B2398" t="s">
        <v>9</v>
      </c>
      <c r="C2398">
        <v>545579.25</v>
      </c>
      <c r="D2398" t="s">
        <v>10</v>
      </c>
      <c r="E2398" t="s">
        <v>16</v>
      </c>
      <c r="F2398" t="s">
        <v>12</v>
      </c>
      <c r="G2398" t="s">
        <v>13</v>
      </c>
      <c r="H2398" t="s">
        <v>13</v>
      </c>
      <c r="I2398">
        <v>39</v>
      </c>
      <c r="J2398">
        <f t="shared" si="150"/>
        <v>-0.13804526332586972</v>
      </c>
      <c r="K2398">
        <f t="shared" si="151"/>
        <v>-0.20511617344612137</v>
      </c>
      <c r="L2398" t="str">
        <f t="shared" si="152"/>
        <v>NO</v>
      </c>
      <c r="M2398" t="str">
        <f t="shared" si="153"/>
        <v>NO</v>
      </c>
    </row>
    <row r="2399" spans="1:13" x14ac:dyDescent="0.25">
      <c r="A2399">
        <v>2398</v>
      </c>
      <c r="B2399" t="s">
        <v>9</v>
      </c>
      <c r="C2399">
        <v>297046</v>
      </c>
      <c r="D2399" t="s">
        <v>18</v>
      </c>
      <c r="E2399" t="s">
        <v>16</v>
      </c>
      <c r="F2399" t="s">
        <v>12</v>
      </c>
      <c r="G2399" t="s">
        <v>12</v>
      </c>
      <c r="H2399" t="s">
        <v>12</v>
      </c>
      <c r="I2399">
        <v>43</v>
      </c>
      <c r="J2399">
        <f t="shared" si="150"/>
        <v>-0.44449718558642509</v>
      </c>
      <c r="K2399">
        <f t="shared" si="151"/>
        <v>7.7185146862428639E-2</v>
      </c>
      <c r="L2399" t="str">
        <f t="shared" si="152"/>
        <v>NO</v>
      </c>
      <c r="M2399" t="str">
        <f t="shared" si="153"/>
        <v>NO</v>
      </c>
    </row>
    <row r="2400" spans="1:13" x14ac:dyDescent="0.25">
      <c r="A2400">
        <v>2399</v>
      </c>
      <c r="B2400" t="s">
        <v>9</v>
      </c>
      <c r="C2400">
        <v>464335.96</v>
      </c>
      <c r="D2400" t="s">
        <v>10</v>
      </c>
      <c r="E2400" t="s">
        <v>16</v>
      </c>
      <c r="F2400" t="s">
        <v>12</v>
      </c>
      <c r="G2400" t="s">
        <v>13</v>
      </c>
      <c r="H2400" t="s">
        <v>13</v>
      </c>
      <c r="I2400">
        <v>54</v>
      </c>
      <c r="J2400">
        <f t="shared" si="150"/>
        <v>-0.23822164773830448</v>
      </c>
      <c r="K2400">
        <f t="shared" si="151"/>
        <v>0.85351377771094117</v>
      </c>
      <c r="L2400" t="str">
        <f t="shared" si="152"/>
        <v>NO</v>
      </c>
      <c r="M2400" t="str">
        <f t="shared" si="153"/>
        <v>NO</v>
      </c>
    </row>
    <row r="2401" spans="1:13" x14ac:dyDescent="0.25">
      <c r="A2401">
        <v>2400</v>
      </c>
      <c r="B2401" t="s">
        <v>9</v>
      </c>
      <c r="C2401">
        <v>35000</v>
      </c>
      <c r="D2401" t="s">
        <v>10</v>
      </c>
      <c r="E2401" t="s">
        <v>16</v>
      </c>
      <c r="F2401" t="s">
        <v>12</v>
      </c>
      <c r="G2401" t="s">
        <v>13</v>
      </c>
      <c r="H2401" t="s">
        <v>13</v>
      </c>
      <c r="I2401">
        <v>34</v>
      </c>
      <c r="J2401">
        <f t="shared" si="150"/>
        <v>-0.76761089540468674</v>
      </c>
      <c r="K2401">
        <f t="shared" si="151"/>
        <v>-0.55799282383180893</v>
      </c>
      <c r="L2401" t="str">
        <f t="shared" si="152"/>
        <v>NO</v>
      </c>
      <c r="M2401" t="str">
        <f t="shared" si="153"/>
        <v>NO</v>
      </c>
    </row>
    <row r="2402" spans="1:13" x14ac:dyDescent="0.25">
      <c r="A2402">
        <v>2401</v>
      </c>
      <c r="B2402" t="s">
        <v>9</v>
      </c>
      <c r="C2402">
        <v>344805</v>
      </c>
      <c r="D2402" t="s">
        <v>10</v>
      </c>
      <c r="E2402" t="s">
        <v>16</v>
      </c>
      <c r="F2402" t="s">
        <v>12</v>
      </c>
      <c r="G2402" t="s">
        <v>13</v>
      </c>
      <c r="H2402" t="s">
        <v>13</v>
      </c>
      <c r="I2402">
        <v>47</v>
      </c>
      <c r="J2402">
        <f t="shared" si="150"/>
        <v>-0.38560833528071403</v>
      </c>
      <c r="K2402">
        <f t="shared" si="151"/>
        <v>0.35948646717097865</v>
      </c>
      <c r="L2402" t="str">
        <f t="shared" si="152"/>
        <v>NO</v>
      </c>
      <c r="M2402" t="str">
        <f t="shared" si="153"/>
        <v>NO</v>
      </c>
    </row>
    <row r="2403" spans="1:13" x14ac:dyDescent="0.25">
      <c r="A2403">
        <v>2402</v>
      </c>
      <c r="B2403" t="s">
        <v>15</v>
      </c>
      <c r="C2403">
        <v>323562</v>
      </c>
      <c r="D2403" t="s">
        <v>18</v>
      </c>
      <c r="E2403" t="s">
        <v>16</v>
      </c>
      <c r="F2403" t="s">
        <v>12</v>
      </c>
      <c r="G2403" t="s">
        <v>13</v>
      </c>
      <c r="H2403" t="s">
        <v>12</v>
      </c>
      <c r="I2403">
        <v>38</v>
      </c>
      <c r="J2403">
        <f t="shared" si="150"/>
        <v>-0.41180184534257086</v>
      </c>
      <c r="K2403">
        <f t="shared" si="151"/>
        <v>-0.27569150352325889</v>
      </c>
      <c r="L2403" t="str">
        <f t="shared" si="152"/>
        <v>NO</v>
      </c>
      <c r="M2403" t="str">
        <f t="shared" si="153"/>
        <v>NO</v>
      </c>
    </row>
    <row r="2404" spans="1:13" x14ac:dyDescent="0.25">
      <c r="A2404">
        <v>2403</v>
      </c>
      <c r="B2404" t="s">
        <v>15</v>
      </c>
      <c r="C2404">
        <v>1095589</v>
      </c>
      <c r="D2404" t="s">
        <v>10</v>
      </c>
      <c r="E2404" t="s">
        <v>11</v>
      </c>
      <c r="F2404" t="s">
        <v>12</v>
      </c>
      <c r="G2404" t="s">
        <v>13</v>
      </c>
      <c r="H2404" t="s">
        <v>12</v>
      </c>
      <c r="I2404">
        <v>37</v>
      </c>
      <c r="J2404">
        <f t="shared" si="150"/>
        <v>0.54013982921022952</v>
      </c>
      <c r="K2404">
        <f t="shared" si="151"/>
        <v>-0.3462668336003964</v>
      </c>
      <c r="L2404" t="str">
        <f t="shared" si="152"/>
        <v>NO</v>
      </c>
      <c r="M2404" t="str">
        <f t="shared" si="153"/>
        <v>NO</v>
      </c>
    </row>
    <row r="2405" spans="1:13" x14ac:dyDescent="0.25">
      <c r="A2405">
        <v>2404</v>
      </c>
      <c r="B2405" t="s">
        <v>9</v>
      </c>
      <c r="C2405">
        <v>549445.32999999996</v>
      </c>
      <c r="D2405" t="s">
        <v>10</v>
      </c>
      <c r="E2405" t="s">
        <v>16</v>
      </c>
      <c r="F2405" t="s">
        <v>12</v>
      </c>
      <c r="G2405" t="s">
        <v>13</v>
      </c>
      <c r="H2405" t="s">
        <v>13</v>
      </c>
      <c r="I2405">
        <v>20</v>
      </c>
      <c r="J2405">
        <f t="shared" si="150"/>
        <v>-0.13327822451873597</v>
      </c>
      <c r="K2405">
        <f t="shared" si="151"/>
        <v>-1.5460474449117341</v>
      </c>
      <c r="L2405" t="str">
        <f t="shared" si="152"/>
        <v>NO</v>
      </c>
      <c r="M2405" t="str">
        <f t="shared" si="153"/>
        <v>NO</v>
      </c>
    </row>
    <row r="2406" spans="1:13" x14ac:dyDescent="0.25">
      <c r="A2406">
        <v>2405</v>
      </c>
      <c r="B2406" t="s">
        <v>15</v>
      </c>
      <c r="C2406">
        <v>245079.8</v>
      </c>
      <c r="D2406" t="s">
        <v>10</v>
      </c>
      <c r="E2406" t="s">
        <v>16</v>
      </c>
      <c r="F2406" t="s">
        <v>12</v>
      </c>
      <c r="G2406" t="s">
        <v>13</v>
      </c>
      <c r="H2406" t="s">
        <v>13</v>
      </c>
      <c r="I2406">
        <v>21</v>
      </c>
      <c r="J2406">
        <f t="shared" si="150"/>
        <v>-0.50857368996793728</v>
      </c>
      <c r="K2406">
        <f t="shared" si="151"/>
        <v>-1.4754721148345964</v>
      </c>
      <c r="L2406" t="str">
        <f t="shared" si="152"/>
        <v>NO</v>
      </c>
      <c r="M2406" t="str">
        <f t="shared" si="153"/>
        <v>NO</v>
      </c>
    </row>
    <row r="2407" spans="1:13" x14ac:dyDescent="0.25">
      <c r="A2407">
        <v>2406</v>
      </c>
      <c r="B2407" t="s">
        <v>15</v>
      </c>
      <c r="C2407">
        <v>387099.75</v>
      </c>
      <c r="D2407" t="s">
        <v>10</v>
      </c>
      <c r="E2407" t="s">
        <v>16</v>
      </c>
      <c r="F2407" t="s">
        <v>12</v>
      </c>
      <c r="G2407" t="s">
        <v>13</v>
      </c>
      <c r="H2407" t="s">
        <v>13</v>
      </c>
      <c r="I2407">
        <v>41</v>
      </c>
      <c r="J2407">
        <f t="shared" si="150"/>
        <v>-0.33345713442919972</v>
      </c>
      <c r="K2407">
        <f t="shared" si="151"/>
        <v>-6.3965513291846368E-2</v>
      </c>
      <c r="L2407" t="str">
        <f t="shared" si="152"/>
        <v>NO</v>
      </c>
      <c r="M2407" t="str">
        <f t="shared" si="153"/>
        <v>NO</v>
      </c>
    </row>
    <row r="2408" spans="1:13" x14ac:dyDescent="0.25">
      <c r="A2408">
        <v>2407</v>
      </c>
      <c r="B2408" t="s">
        <v>9</v>
      </c>
      <c r="C2408">
        <v>253571</v>
      </c>
      <c r="D2408" t="s">
        <v>14</v>
      </c>
      <c r="E2408" t="s">
        <v>11</v>
      </c>
      <c r="F2408" t="s">
        <v>12</v>
      </c>
      <c r="G2408" t="s">
        <v>13</v>
      </c>
      <c r="H2408" t="s">
        <v>13</v>
      </c>
      <c r="I2408">
        <v>56</v>
      </c>
      <c r="J2408">
        <f t="shared" si="150"/>
        <v>-0.49810368419487139</v>
      </c>
      <c r="K2408">
        <f t="shared" si="151"/>
        <v>0.99466443786521619</v>
      </c>
      <c r="L2408" t="str">
        <f t="shared" si="152"/>
        <v>NO</v>
      </c>
      <c r="M2408" t="str">
        <f t="shared" si="153"/>
        <v>NO</v>
      </c>
    </row>
    <row r="2409" spans="1:13" x14ac:dyDescent="0.25">
      <c r="A2409">
        <v>2408</v>
      </c>
      <c r="B2409" t="s">
        <v>9</v>
      </c>
      <c r="C2409">
        <v>1187224</v>
      </c>
      <c r="D2409" t="s">
        <v>10</v>
      </c>
      <c r="E2409" t="s">
        <v>11</v>
      </c>
      <c r="F2409" t="s">
        <v>12</v>
      </c>
      <c r="G2409" t="s">
        <v>13</v>
      </c>
      <c r="H2409" t="s">
        <v>12</v>
      </c>
      <c r="I2409">
        <v>46</v>
      </c>
      <c r="J2409">
        <f t="shared" si="150"/>
        <v>0.65312962794478913</v>
      </c>
      <c r="K2409">
        <f t="shared" si="151"/>
        <v>0.28891113709384114</v>
      </c>
      <c r="L2409" t="str">
        <f t="shared" si="152"/>
        <v>NO</v>
      </c>
      <c r="M2409" t="str">
        <f t="shared" si="153"/>
        <v>NO</v>
      </c>
    </row>
    <row r="2410" spans="1:13" x14ac:dyDescent="0.25">
      <c r="A2410">
        <v>2409</v>
      </c>
      <c r="B2410" t="s">
        <v>9</v>
      </c>
      <c r="C2410">
        <v>584115.32999999996</v>
      </c>
      <c r="D2410" t="s">
        <v>10</v>
      </c>
      <c r="E2410" t="s">
        <v>16</v>
      </c>
      <c r="F2410" t="s">
        <v>12</v>
      </c>
      <c r="G2410" t="s">
        <v>13</v>
      </c>
      <c r="H2410" t="s">
        <v>13</v>
      </c>
      <c r="I2410">
        <v>46</v>
      </c>
      <c r="J2410">
        <f t="shared" si="150"/>
        <v>-9.0528660246054327E-2</v>
      </c>
      <c r="K2410">
        <f t="shared" si="151"/>
        <v>0.28891113709384114</v>
      </c>
      <c r="L2410" t="str">
        <f t="shared" si="152"/>
        <v>NO</v>
      </c>
      <c r="M2410" t="str">
        <f t="shared" si="153"/>
        <v>NO</v>
      </c>
    </row>
    <row r="2411" spans="1:13" x14ac:dyDescent="0.25">
      <c r="A2411">
        <v>2410</v>
      </c>
      <c r="B2411" t="s">
        <v>15</v>
      </c>
      <c r="C2411">
        <v>446928</v>
      </c>
      <c r="D2411" t="s">
        <v>10</v>
      </c>
      <c r="E2411" t="s">
        <v>16</v>
      </c>
      <c r="F2411" t="s">
        <v>12</v>
      </c>
      <c r="G2411" t="s">
        <v>13</v>
      </c>
      <c r="H2411" t="s">
        <v>13</v>
      </c>
      <c r="I2411">
        <v>23</v>
      </c>
      <c r="J2411">
        <f t="shared" si="150"/>
        <v>-0.25968639261503573</v>
      </c>
      <c r="K2411">
        <f t="shared" si="151"/>
        <v>-1.3343214546803215</v>
      </c>
      <c r="L2411" t="str">
        <f t="shared" si="152"/>
        <v>NO</v>
      </c>
      <c r="M2411" t="str">
        <f t="shared" si="153"/>
        <v>NO</v>
      </c>
    </row>
    <row r="2412" spans="1:13" x14ac:dyDescent="0.25">
      <c r="A2412">
        <v>2411</v>
      </c>
      <c r="B2412" t="s">
        <v>9</v>
      </c>
      <c r="C2412">
        <v>302470</v>
      </c>
      <c r="D2412" t="s">
        <v>17</v>
      </c>
      <c r="E2412" t="s">
        <v>16</v>
      </c>
      <c r="F2412" t="s">
        <v>12</v>
      </c>
      <c r="G2412" t="s">
        <v>12</v>
      </c>
      <c r="H2412" t="s">
        <v>13</v>
      </c>
      <c r="I2412">
        <v>34</v>
      </c>
      <c r="J2412">
        <f t="shared" si="150"/>
        <v>-0.43780916607056047</v>
      </c>
      <c r="K2412">
        <f t="shared" si="151"/>
        <v>-0.55799282383180893</v>
      </c>
      <c r="L2412" t="str">
        <f t="shared" si="152"/>
        <v>NO</v>
      </c>
      <c r="M2412" t="str">
        <f t="shared" si="153"/>
        <v>NO</v>
      </c>
    </row>
    <row r="2413" spans="1:13" x14ac:dyDescent="0.25">
      <c r="A2413">
        <v>2412</v>
      </c>
      <c r="B2413" t="s">
        <v>9</v>
      </c>
      <c r="C2413">
        <v>277000</v>
      </c>
      <c r="D2413" t="s">
        <v>10</v>
      </c>
      <c r="E2413" t="s">
        <v>16</v>
      </c>
      <c r="F2413" t="s">
        <v>12</v>
      </c>
      <c r="G2413" t="s">
        <v>12</v>
      </c>
      <c r="H2413" t="s">
        <v>12</v>
      </c>
      <c r="I2413">
        <v>23</v>
      </c>
      <c r="J2413">
        <f t="shared" si="150"/>
        <v>-0.46921474443875205</v>
      </c>
      <c r="K2413">
        <f t="shared" si="151"/>
        <v>-1.3343214546803215</v>
      </c>
      <c r="L2413" t="str">
        <f t="shared" si="152"/>
        <v>NO</v>
      </c>
      <c r="M2413" t="str">
        <f t="shared" si="153"/>
        <v>NO</v>
      </c>
    </row>
    <row r="2414" spans="1:13" x14ac:dyDescent="0.25">
      <c r="A2414">
        <v>2413</v>
      </c>
      <c r="B2414" t="s">
        <v>9</v>
      </c>
      <c r="C2414">
        <v>241458</v>
      </c>
      <c r="D2414" t="s">
        <v>10</v>
      </c>
      <c r="E2414" t="s">
        <v>16</v>
      </c>
      <c r="F2414" t="s">
        <v>12</v>
      </c>
      <c r="G2414" t="s">
        <v>13</v>
      </c>
      <c r="H2414" t="s">
        <v>12</v>
      </c>
      <c r="I2414">
        <v>41</v>
      </c>
      <c r="J2414">
        <f t="shared" si="150"/>
        <v>-0.51303952128846797</v>
      </c>
      <c r="K2414">
        <f t="shared" si="151"/>
        <v>-6.3965513291846368E-2</v>
      </c>
      <c r="L2414" t="str">
        <f t="shared" si="152"/>
        <v>NO</v>
      </c>
      <c r="M2414" t="str">
        <f t="shared" si="153"/>
        <v>NO</v>
      </c>
    </row>
    <row r="2415" spans="1:13" x14ac:dyDescent="0.25">
      <c r="A2415">
        <v>2414</v>
      </c>
      <c r="B2415" t="s">
        <v>9</v>
      </c>
      <c r="C2415">
        <v>255000</v>
      </c>
      <c r="D2415" t="s">
        <v>10</v>
      </c>
      <c r="E2415" t="s">
        <v>16</v>
      </c>
      <c r="F2415" t="s">
        <v>12</v>
      </c>
      <c r="G2415" t="s">
        <v>12</v>
      </c>
      <c r="H2415" t="s">
        <v>12</v>
      </c>
      <c r="I2415">
        <v>55</v>
      </c>
      <c r="J2415">
        <f t="shared" si="150"/>
        <v>-0.49634166725383705</v>
      </c>
      <c r="K2415">
        <f t="shared" si="151"/>
        <v>0.92408910778807873</v>
      </c>
      <c r="L2415" t="str">
        <f t="shared" si="152"/>
        <v>NO</v>
      </c>
      <c r="M2415" t="str">
        <f t="shared" si="153"/>
        <v>NO</v>
      </c>
    </row>
    <row r="2416" spans="1:13" x14ac:dyDescent="0.25">
      <c r="A2416">
        <v>2415</v>
      </c>
      <c r="B2416" t="s">
        <v>15</v>
      </c>
      <c r="C2416">
        <v>1332081</v>
      </c>
      <c r="D2416" t="s">
        <v>14</v>
      </c>
      <c r="E2416" t="s">
        <v>11</v>
      </c>
      <c r="F2416" t="s">
        <v>12</v>
      </c>
      <c r="G2416" t="s">
        <v>13</v>
      </c>
      <c r="H2416" t="s">
        <v>13</v>
      </c>
      <c r="I2416">
        <v>65</v>
      </c>
      <c r="J2416">
        <f t="shared" si="150"/>
        <v>0.83174438513682392</v>
      </c>
      <c r="K2416">
        <f t="shared" si="151"/>
        <v>1.6298424085594538</v>
      </c>
      <c r="L2416" t="str">
        <f t="shared" si="152"/>
        <v>NO</v>
      </c>
      <c r="M2416" t="str">
        <f t="shared" si="153"/>
        <v>NO</v>
      </c>
    </row>
    <row r="2417" spans="1:13" x14ac:dyDescent="0.25">
      <c r="A2417">
        <v>2416</v>
      </c>
      <c r="B2417" t="s">
        <v>9</v>
      </c>
      <c r="C2417">
        <v>323296</v>
      </c>
      <c r="D2417" t="s">
        <v>18</v>
      </c>
      <c r="E2417" t="s">
        <v>16</v>
      </c>
      <c r="F2417" t="s">
        <v>12</v>
      </c>
      <c r="G2417" t="s">
        <v>13</v>
      </c>
      <c r="H2417" t="s">
        <v>13</v>
      </c>
      <c r="I2417">
        <v>33</v>
      </c>
      <c r="J2417">
        <f t="shared" si="150"/>
        <v>-0.41212983450024415</v>
      </c>
      <c r="K2417">
        <f t="shared" si="151"/>
        <v>-0.62856815390894638</v>
      </c>
      <c r="L2417" t="str">
        <f t="shared" si="152"/>
        <v>NO</v>
      </c>
      <c r="M2417" t="str">
        <f t="shared" si="153"/>
        <v>NO</v>
      </c>
    </row>
    <row r="2418" spans="1:13" x14ac:dyDescent="0.25">
      <c r="A2418">
        <v>2417</v>
      </c>
      <c r="B2418" t="s">
        <v>9</v>
      </c>
      <c r="C2418">
        <v>362000</v>
      </c>
      <c r="D2418" t="s">
        <v>10</v>
      </c>
      <c r="E2418" t="s">
        <v>16</v>
      </c>
      <c r="F2418" t="s">
        <v>12</v>
      </c>
      <c r="G2418" t="s">
        <v>13</v>
      </c>
      <c r="H2418" t="s">
        <v>13</v>
      </c>
      <c r="I2418">
        <v>31</v>
      </c>
      <c r="J2418">
        <f t="shared" si="150"/>
        <v>-0.36440617901683281</v>
      </c>
      <c r="K2418">
        <f t="shared" si="151"/>
        <v>-0.7697188140632214</v>
      </c>
      <c r="L2418" t="str">
        <f t="shared" si="152"/>
        <v>NO</v>
      </c>
      <c r="M2418" t="str">
        <f t="shared" si="153"/>
        <v>NO</v>
      </c>
    </row>
    <row r="2419" spans="1:13" x14ac:dyDescent="0.25">
      <c r="A2419">
        <v>2418</v>
      </c>
      <c r="B2419" t="s">
        <v>9</v>
      </c>
      <c r="C2419">
        <v>501467</v>
      </c>
      <c r="D2419" t="s">
        <v>18</v>
      </c>
      <c r="E2419" t="s">
        <v>16</v>
      </c>
      <c r="F2419" t="s">
        <v>12</v>
      </c>
      <c r="G2419" t="s">
        <v>13</v>
      </c>
      <c r="H2419" t="s">
        <v>13</v>
      </c>
      <c r="I2419">
        <v>37</v>
      </c>
      <c r="J2419">
        <f t="shared" si="150"/>
        <v>-0.19243751791449393</v>
      </c>
      <c r="K2419">
        <f t="shared" si="151"/>
        <v>-0.3462668336003964</v>
      </c>
      <c r="L2419" t="str">
        <f t="shared" si="152"/>
        <v>NO</v>
      </c>
      <c r="M2419" t="str">
        <f t="shared" si="153"/>
        <v>NO</v>
      </c>
    </row>
    <row r="2420" spans="1:13" x14ac:dyDescent="0.25">
      <c r="A2420">
        <v>2419</v>
      </c>
      <c r="B2420" t="s">
        <v>15</v>
      </c>
      <c r="C2420">
        <v>534933</v>
      </c>
      <c r="D2420" t="s">
        <v>10</v>
      </c>
      <c r="E2420" t="s">
        <v>16</v>
      </c>
      <c r="F2420" t="s">
        <v>12</v>
      </c>
      <c r="G2420" t="s">
        <v>13</v>
      </c>
      <c r="H2420" t="s">
        <v>13</v>
      </c>
      <c r="I2420">
        <v>59</v>
      </c>
      <c r="J2420">
        <f t="shared" si="150"/>
        <v>-0.15117253614496512</v>
      </c>
      <c r="K2420">
        <f t="shared" si="151"/>
        <v>1.2063904280966287</v>
      </c>
      <c r="L2420" t="str">
        <f t="shared" si="152"/>
        <v>NO</v>
      </c>
      <c r="M2420" t="str">
        <f t="shared" si="153"/>
        <v>NO</v>
      </c>
    </row>
    <row r="2421" spans="1:13" x14ac:dyDescent="0.25">
      <c r="A2421">
        <v>2420</v>
      </c>
      <c r="B2421" t="s">
        <v>15</v>
      </c>
      <c r="C2421">
        <v>375584</v>
      </c>
      <c r="D2421" t="s">
        <v>10</v>
      </c>
      <c r="E2421" t="s">
        <v>11</v>
      </c>
      <c r="F2421" t="s">
        <v>12</v>
      </c>
      <c r="G2421" t="s">
        <v>13</v>
      </c>
      <c r="H2421" t="s">
        <v>13</v>
      </c>
      <c r="I2421">
        <v>26</v>
      </c>
      <c r="J2421">
        <f t="shared" si="150"/>
        <v>-0.34765653722046402</v>
      </c>
      <c r="K2421">
        <f t="shared" si="151"/>
        <v>-1.1225954644489089</v>
      </c>
      <c r="L2421" t="str">
        <f t="shared" si="152"/>
        <v>NO</v>
      </c>
      <c r="M2421" t="str">
        <f t="shared" si="153"/>
        <v>NO</v>
      </c>
    </row>
    <row r="2422" spans="1:13" x14ac:dyDescent="0.25">
      <c r="A2422">
        <v>2421</v>
      </c>
      <c r="B2422" t="s">
        <v>9</v>
      </c>
      <c r="C2422">
        <v>414094.87</v>
      </c>
      <c r="D2422" t="s">
        <v>10</v>
      </c>
      <c r="E2422" t="s">
        <v>16</v>
      </c>
      <c r="F2422" t="s">
        <v>12</v>
      </c>
      <c r="G2422" t="s">
        <v>13</v>
      </c>
      <c r="H2422" t="s">
        <v>13</v>
      </c>
      <c r="I2422">
        <v>19</v>
      </c>
      <c r="J2422">
        <f t="shared" si="150"/>
        <v>-0.30017101912811078</v>
      </c>
      <c r="K2422">
        <f t="shared" si="151"/>
        <v>-1.6166227749888715</v>
      </c>
      <c r="L2422" t="str">
        <f t="shared" si="152"/>
        <v>NO</v>
      </c>
      <c r="M2422" t="str">
        <f t="shared" si="153"/>
        <v>NO</v>
      </c>
    </row>
    <row r="2423" spans="1:13" x14ac:dyDescent="0.25">
      <c r="A2423">
        <v>2422</v>
      </c>
      <c r="B2423" t="s">
        <v>9</v>
      </c>
      <c r="C2423">
        <v>292387</v>
      </c>
      <c r="D2423" t="s">
        <v>17</v>
      </c>
      <c r="E2423" t="s">
        <v>16</v>
      </c>
      <c r="F2423" t="s">
        <v>12</v>
      </c>
      <c r="G2423" t="s">
        <v>13</v>
      </c>
      <c r="H2423" t="s">
        <v>12</v>
      </c>
      <c r="I2423">
        <v>52</v>
      </c>
      <c r="J2423">
        <f t="shared" si="150"/>
        <v>-0.45024192801349239</v>
      </c>
      <c r="K2423">
        <f t="shared" si="151"/>
        <v>0.71236311755666615</v>
      </c>
      <c r="L2423" t="str">
        <f t="shared" si="152"/>
        <v>NO</v>
      </c>
      <c r="M2423" t="str">
        <f t="shared" si="153"/>
        <v>NO</v>
      </c>
    </row>
    <row r="2424" spans="1:13" x14ac:dyDescent="0.25">
      <c r="A2424">
        <v>2423</v>
      </c>
      <c r="B2424" t="s">
        <v>15</v>
      </c>
      <c r="C2424">
        <v>753003.24</v>
      </c>
      <c r="D2424" t="s">
        <v>10</v>
      </c>
      <c r="E2424" t="s">
        <v>11</v>
      </c>
      <c r="F2424" t="s">
        <v>12</v>
      </c>
      <c r="G2424" t="s">
        <v>13</v>
      </c>
      <c r="H2424" t="s">
        <v>13</v>
      </c>
      <c r="I2424">
        <v>22</v>
      </c>
      <c r="J2424">
        <f t="shared" si="150"/>
        <v>0.11771721697990106</v>
      </c>
      <c r="K2424">
        <f t="shared" si="151"/>
        <v>-1.4048967847574589</v>
      </c>
      <c r="L2424" t="str">
        <f t="shared" si="152"/>
        <v>NO</v>
      </c>
      <c r="M2424" t="str">
        <f t="shared" si="153"/>
        <v>NO</v>
      </c>
    </row>
    <row r="2425" spans="1:13" x14ac:dyDescent="0.25">
      <c r="A2425">
        <v>2424</v>
      </c>
      <c r="B2425" t="s">
        <v>15</v>
      </c>
      <c r="C2425">
        <v>375740</v>
      </c>
      <c r="D2425" t="s">
        <v>18</v>
      </c>
      <c r="E2425" t="s">
        <v>16</v>
      </c>
      <c r="F2425" t="s">
        <v>12</v>
      </c>
      <c r="G2425" t="s">
        <v>13</v>
      </c>
      <c r="H2425" t="s">
        <v>12</v>
      </c>
      <c r="I2425">
        <v>50</v>
      </c>
      <c r="J2425">
        <f t="shared" si="150"/>
        <v>-0.34746418267686613</v>
      </c>
      <c r="K2425">
        <f t="shared" si="151"/>
        <v>0.57121245740239113</v>
      </c>
      <c r="L2425" t="str">
        <f t="shared" si="152"/>
        <v>NO</v>
      </c>
      <c r="M2425" t="str">
        <f t="shared" si="153"/>
        <v>NO</v>
      </c>
    </row>
    <row r="2426" spans="1:13" x14ac:dyDescent="0.25">
      <c r="A2426">
        <v>2425</v>
      </c>
      <c r="B2426" t="s">
        <v>15</v>
      </c>
      <c r="C2426">
        <v>1070560</v>
      </c>
      <c r="D2426" t="s">
        <v>10</v>
      </c>
      <c r="E2426" t="s">
        <v>11</v>
      </c>
      <c r="F2426" t="s">
        <v>12</v>
      </c>
      <c r="G2426" t="s">
        <v>13</v>
      </c>
      <c r="H2426" t="s">
        <v>12</v>
      </c>
      <c r="I2426">
        <v>34</v>
      </c>
      <c r="J2426">
        <f t="shared" si="150"/>
        <v>0.50927802234028585</v>
      </c>
      <c r="K2426">
        <f t="shared" si="151"/>
        <v>-0.55799282383180893</v>
      </c>
      <c r="L2426" t="str">
        <f t="shared" si="152"/>
        <v>NO</v>
      </c>
      <c r="M2426" t="str">
        <f t="shared" si="153"/>
        <v>NO</v>
      </c>
    </row>
    <row r="2427" spans="1:13" x14ac:dyDescent="0.25">
      <c r="A2427">
        <v>2426</v>
      </c>
      <c r="B2427" t="s">
        <v>15</v>
      </c>
      <c r="C2427">
        <v>297046</v>
      </c>
      <c r="D2427" t="s">
        <v>17</v>
      </c>
      <c r="E2427" t="s">
        <v>16</v>
      </c>
      <c r="F2427" t="s">
        <v>12</v>
      </c>
      <c r="G2427" t="s">
        <v>12</v>
      </c>
      <c r="H2427" t="s">
        <v>13</v>
      </c>
      <c r="I2427">
        <v>55</v>
      </c>
      <c r="J2427">
        <f t="shared" si="150"/>
        <v>-0.44449718558642509</v>
      </c>
      <c r="K2427">
        <f t="shared" si="151"/>
        <v>0.92408910778807873</v>
      </c>
      <c r="L2427" t="str">
        <f t="shared" si="152"/>
        <v>NO</v>
      </c>
      <c r="M2427" t="str">
        <f t="shared" si="153"/>
        <v>NO</v>
      </c>
    </row>
    <row r="2428" spans="1:13" x14ac:dyDescent="0.25">
      <c r="A2428">
        <v>2427</v>
      </c>
      <c r="B2428" t="s">
        <v>9</v>
      </c>
      <c r="C2428">
        <v>391510</v>
      </c>
      <c r="D2428" t="s">
        <v>10</v>
      </c>
      <c r="E2428" t="s">
        <v>16</v>
      </c>
      <c r="F2428" t="s">
        <v>12</v>
      </c>
      <c r="G2428" t="s">
        <v>13</v>
      </c>
      <c r="H2428" t="s">
        <v>13</v>
      </c>
      <c r="I2428">
        <v>31</v>
      </c>
      <c r="J2428">
        <f t="shared" si="150"/>
        <v>-0.32801911118623478</v>
      </c>
      <c r="K2428">
        <f t="shared" si="151"/>
        <v>-0.7697188140632214</v>
      </c>
      <c r="L2428" t="str">
        <f t="shared" si="152"/>
        <v>NO</v>
      </c>
      <c r="M2428" t="str">
        <f t="shared" si="153"/>
        <v>NO</v>
      </c>
    </row>
    <row r="2429" spans="1:13" x14ac:dyDescent="0.25">
      <c r="A2429">
        <v>2428</v>
      </c>
      <c r="B2429" t="s">
        <v>9</v>
      </c>
      <c r="C2429">
        <v>447250</v>
      </c>
      <c r="D2429" t="s">
        <v>10</v>
      </c>
      <c r="E2429" t="s">
        <v>16</v>
      </c>
      <c r="F2429" t="s">
        <v>12</v>
      </c>
      <c r="G2429" t="s">
        <v>13</v>
      </c>
      <c r="H2429" t="s">
        <v>13</v>
      </c>
      <c r="I2429">
        <v>37</v>
      </c>
      <c r="J2429">
        <f t="shared" si="150"/>
        <v>-0.25928935310837853</v>
      </c>
      <c r="K2429">
        <f t="shared" si="151"/>
        <v>-0.3462668336003964</v>
      </c>
      <c r="L2429" t="str">
        <f t="shared" si="152"/>
        <v>NO</v>
      </c>
      <c r="M2429" t="str">
        <f t="shared" si="153"/>
        <v>NO</v>
      </c>
    </row>
    <row r="2430" spans="1:13" x14ac:dyDescent="0.25">
      <c r="A2430">
        <v>2429</v>
      </c>
      <c r="B2430" t="s">
        <v>9</v>
      </c>
      <c r="C2430">
        <v>518738.06</v>
      </c>
      <c r="D2430" t="s">
        <v>10</v>
      </c>
      <c r="E2430" t="s">
        <v>16</v>
      </c>
      <c r="F2430" t="s">
        <v>12</v>
      </c>
      <c r="G2430" t="s">
        <v>12</v>
      </c>
      <c r="H2430" t="s">
        <v>13</v>
      </c>
      <c r="I2430">
        <v>41</v>
      </c>
      <c r="J2430">
        <f t="shared" si="150"/>
        <v>-0.17114157648018929</v>
      </c>
      <c r="K2430">
        <f t="shared" si="151"/>
        <v>-6.3965513291846368E-2</v>
      </c>
      <c r="L2430" t="str">
        <f t="shared" si="152"/>
        <v>NO</v>
      </c>
      <c r="M2430" t="str">
        <f t="shared" si="153"/>
        <v>NO</v>
      </c>
    </row>
    <row r="2431" spans="1:13" x14ac:dyDescent="0.25">
      <c r="A2431">
        <v>2430</v>
      </c>
      <c r="B2431" t="s">
        <v>15</v>
      </c>
      <c r="C2431">
        <v>1373096</v>
      </c>
      <c r="D2431" t="s">
        <v>10</v>
      </c>
      <c r="E2431" t="s">
        <v>11</v>
      </c>
      <c r="F2431" t="s">
        <v>12</v>
      </c>
      <c r="G2431" t="s">
        <v>13</v>
      </c>
      <c r="H2431" t="s">
        <v>13</v>
      </c>
      <c r="I2431">
        <v>37</v>
      </c>
      <c r="J2431">
        <f t="shared" si="150"/>
        <v>0.8823176005577652</v>
      </c>
      <c r="K2431">
        <f t="shared" si="151"/>
        <v>-0.3462668336003964</v>
      </c>
      <c r="L2431" t="str">
        <f t="shared" si="152"/>
        <v>NO</v>
      </c>
      <c r="M2431" t="str">
        <f t="shared" si="153"/>
        <v>NO</v>
      </c>
    </row>
    <row r="2432" spans="1:13" x14ac:dyDescent="0.25">
      <c r="A2432">
        <v>2431</v>
      </c>
      <c r="B2432" t="s">
        <v>15</v>
      </c>
      <c r="C2432">
        <v>574611.66</v>
      </c>
      <c r="D2432" t="s">
        <v>10</v>
      </c>
      <c r="E2432" t="s">
        <v>16</v>
      </c>
      <c r="F2432" t="s">
        <v>12</v>
      </c>
      <c r="G2432" t="s">
        <v>13</v>
      </c>
      <c r="H2432" t="s">
        <v>13</v>
      </c>
      <c r="I2432">
        <v>37</v>
      </c>
      <c r="J2432">
        <f t="shared" si="150"/>
        <v>-0.10224708399832873</v>
      </c>
      <c r="K2432">
        <f t="shared" si="151"/>
        <v>-0.3462668336003964</v>
      </c>
      <c r="L2432" t="str">
        <f t="shared" si="152"/>
        <v>NO</v>
      </c>
      <c r="M2432" t="str">
        <f t="shared" si="153"/>
        <v>NO</v>
      </c>
    </row>
    <row r="2433" spans="1:13" x14ac:dyDescent="0.25">
      <c r="A2433">
        <v>2432</v>
      </c>
      <c r="B2433" t="s">
        <v>9</v>
      </c>
      <c r="C2433">
        <v>450297.7</v>
      </c>
      <c r="D2433" t="s">
        <v>10</v>
      </c>
      <c r="E2433" t="s">
        <v>16</v>
      </c>
      <c r="F2433" t="s">
        <v>12</v>
      </c>
      <c r="G2433" t="s">
        <v>13</v>
      </c>
      <c r="H2433" t="s">
        <v>13</v>
      </c>
      <c r="I2433">
        <v>43</v>
      </c>
      <c r="J2433">
        <f t="shared" si="150"/>
        <v>-0.25553141116912698</v>
      </c>
      <c r="K2433">
        <f t="shared" si="151"/>
        <v>7.7185146862428639E-2</v>
      </c>
      <c r="L2433" t="str">
        <f t="shared" si="152"/>
        <v>NO</v>
      </c>
      <c r="M2433" t="str">
        <f t="shared" si="153"/>
        <v>NO</v>
      </c>
    </row>
    <row r="2434" spans="1:13" x14ac:dyDescent="0.25">
      <c r="A2434">
        <v>2433</v>
      </c>
      <c r="B2434" t="s">
        <v>15</v>
      </c>
      <c r="C2434">
        <v>477000</v>
      </c>
      <c r="D2434" t="s">
        <v>10</v>
      </c>
      <c r="E2434" t="s">
        <v>16</v>
      </c>
      <c r="F2434" t="s">
        <v>12</v>
      </c>
      <c r="G2434" t="s">
        <v>13</v>
      </c>
      <c r="H2434" t="s">
        <v>13</v>
      </c>
      <c r="I2434">
        <v>34</v>
      </c>
      <c r="J2434">
        <f t="shared" ref="J2434:J2497" si="154">(C2434-$Q$13)/$Q$14</f>
        <v>-0.22260635521070682</v>
      </c>
      <c r="K2434">
        <f t="shared" si="151"/>
        <v>-0.55799282383180893</v>
      </c>
      <c r="L2434" t="str">
        <f t="shared" si="152"/>
        <v>NO</v>
      </c>
      <c r="M2434" t="str">
        <f t="shared" si="153"/>
        <v>NO</v>
      </c>
    </row>
    <row r="2435" spans="1:13" x14ac:dyDescent="0.25">
      <c r="A2435">
        <v>2434</v>
      </c>
      <c r="B2435" t="s">
        <v>9</v>
      </c>
      <c r="C2435">
        <v>4164181.77</v>
      </c>
      <c r="D2435" t="s">
        <v>10</v>
      </c>
      <c r="E2435" t="s">
        <v>16</v>
      </c>
      <c r="F2435" t="s">
        <v>12</v>
      </c>
      <c r="G2435" t="s">
        <v>13</v>
      </c>
      <c r="H2435" t="s">
        <v>13</v>
      </c>
      <c r="I2435">
        <v>35</v>
      </c>
      <c r="J2435">
        <f t="shared" si="154"/>
        <v>4.3238434302428566</v>
      </c>
      <c r="K2435">
        <f t="shared" ref="K2435:K2498" si="155">(I2435-$R$13)/$R$14</f>
        <v>-0.48741749375467142</v>
      </c>
      <c r="L2435" t="str">
        <f t="shared" ref="L2435:L2498" si="156">IF(ABS(J2435)&gt; 1.96, "SI", "NO")</f>
        <v>SI</v>
      </c>
      <c r="M2435" t="str">
        <f t="shared" ref="M2435:M2498" si="157">IF(ABS(K2435)&gt; 1.96, "SI", "NO")</f>
        <v>NO</v>
      </c>
    </row>
    <row r="2436" spans="1:13" x14ac:dyDescent="0.25">
      <c r="A2436">
        <v>2435</v>
      </c>
      <c r="B2436" t="s">
        <v>15</v>
      </c>
      <c r="C2436">
        <v>1476693.45</v>
      </c>
      <c r="D2436" t="s">
        <v>14</v>
      </c>
      <c r="E2436" t="s">
        <v>11</v>
      </c>
      <c r="F2436" t="s">
        <v>12</v>
      </c>
      <c r="G2436" t="s">
        <v>13</v>
      </c>
      <c r="H2436" t="s">
        <v>13</v>
      </c>
      <c r="I2436">
        <v>62</v>
      </c>
      <c r="J2436">
        <f t="shared" si="154"/>
        <v>1.01005760192093</v>
      </c>
      <c r="K2436">
        <f t="shared" si="155"/>
        <v>1.4181164183280413</v>
      </c>
      <c r="L2436" t="str">
        <f t="shared" si="156"/>
        <v>NO</v>
      </c>
      <c r="M2436" t="str">
        <f t="shared" si="157"/>
        <v>NO</v>
      </c>
    </row>
    <row r="2437" spans="1:13" x14ac:dyDescent="0.25">
      <c r="A2437">
        <v>2436</v>
      </c>
      <c r="B2437" t="s">
        <v>9</v>
      </c>
      <c r="C2437">
        <v>278030</v>
      </c>
      <c r="D2437" t="s">
        <v>18</v>
      </c>
      <c r="E2437" t="s">
        <v>16</v>
      </c>
      <c r="F2437" t="s">
        <v>12</v>
      </c>
      <c r="G2437" t="s">
        <v>13</v>
      </c>
      <c r="H2437" t="s">
        <v>13</v>
      </c>
      <c r="I2437">
        <v>38</v>
      </c>
      <c r="J2437">
        <f t="shared" si="154"/>
        <v>-0.46794471123422759</v>
      </c>
      <c r="K2437">
        <f t="shared" si="155"/>
        <v>-0.27569150352325889</v>
      </c>
      <c r="L2437" t="str">
        <f t="shared" si="156"/>
        <v>NO</v>
      </c>
      <c r="M2437" t="str">
        <f t="shared" si="157"/>
        <v>NO</v>
      </c>
    </row>
    <row r="2438" spans="1:13" x14ac:dyDescent="0.25">
      <c r="A2438">
        <v>2437</v>
      </c>
      <c r="B2438" t="s">
        <v>9</v>
      </c>
      <c r="C2438">
        <v>534815.5</v>
      </c>
      <c r="D2438" t="s">
        <v>10</v>
      </c>
      <c r="E2438" t="s">
        <v>11</v>
      </c>
      <c r="F2438" t="s">
        <v>12</v>
      </c>
      <c r="G2438" t="s">
        <v>13</v>
      </c>
      <c r="H2438" t="s">
        <v>13</v>
      </c>
      <c r="I2438">
        <v>26</v>
      </c>
      <c r="J2438">
        <f t="shared" si="154"/>
        <v>-0.15131741857363659</v>
      </c>
      <c r="K2438">
        <f t="shared" si="155"/>
        <v>-1.1225954644489089</v>
      </c>
      <c r="L2438" t="str">
        <f t="shared" si="156"/>
        <v>NO</v>
      </c>
      <c r="M2438" t="str">
        <f t="shared" si="157"/>
        <v>NO</v>
      </c>
    </row>
    <row r="2439" spans="1:13" x14ac:dyDescent="0.25">
      <c r="A2439">
        <v>2438</v>
      </c>
      <c r="B2439" t="s">
        <v>9</v>
      </c>
      <c r="C2439">
        <v>2767500</v>
      </c>
      <c r="D2439" t="s">
        <v>10</v>
      </c>
      <c r="E2439" t="s">
        <v>16</v>
      </c>
      <c r="F2439" t="s">
        <v>12</v>
      </c>
      <c r="G2439" t="s">
        <v>13</v>
      </c>
      <c r="H2439" t="s">
        <v>13</v>
      </c>
      <c r="I2439">
        <v>24</v>
      </c>
      <c r="J2439">
        <f t="shared" si="154"/>
        <v>2.6016762224234813</v>
      </c>
      <c r="K2439">
        <f t="shared" si="155"/>
        <v>-1.263746124603184</v>
      </c>
      <c r="L2439" t="str">
        <f t="shared" si="156"/>
        <v>SI</v>
      </c>
      <c r="M2439" t="str">
        <f t="shared" si="157"/>
        <v>NO</v>
      </c>
    </row>
    <row r="2440" spans="1:13" x14ac:dyDescent="0.25">
      <c r="A2440">
        <v>2439</v>
      </c>
      <c r="B2440" t="s">
        <v>9</v>
      </c>
      <c r="C2440">
        <v>297046</v>
      </c>
      <c r="D2440" t="s">
        <v>18</v>
      </c>
      <c r="E2440" t="s">
        <v>16</v>
      </c>
      <c r="F2440" t="s">
        <v>12</v>
      </c>
      <c r="G2440" t="s">
        <v>13</v>
      </c>
      <c r="H2440" t="s">
        <v>13</v>
      </c>
      <c r="I2440">
        <v>29</v>
      </c>
      <c r="J2440">
        <f t="shared" si="154"/>
        <v>-0.44449718558642509</v>
      </c>
      <c r="K2440">
        <f t="shared" si="155"/>
        <v>-0.91086947421749642</v>
      </c>
      <c r="L2440" t="str">
        <f t="shared" si="156"/>
        <v>NO</v>
      </c>
      <c r="M2440" t="str">
        <f t="shared" si="157"/>
        <v>NO</v>
      </c>
    </row>
    <row r="2441" spans="1:13" x14ac:dyDescent="0.25">
      <c r="A2441">
        <v>2440</v>
      </c>
      <c r="B2441" t="s">
        <v>15</v>
      </c>
      <c r="C2441">
        <v>278030</v>
      </c>
      <c r="D2441" t="s">
        <v>19</v>
      </c>
      <c r="E2441" t="s">
        <v>16</v>
      </c>
      <c r="F2441" t="s">
        <v>12</v>
      </c>
      <c r="G2441" t="s">
        <v>13</v>
      </c>
      <c r="H2441" t="s">
        <v>13</v>
      </c>
      <c r="I2441">
        <v>39</v>
      </c>
      <c r="J2441">
        <f t="shared" si="154"/>
        <v>-0.46794471123422759</v>
      </c>
      <c r="K2441">
        <f t="shared" si="155"/>
        <v>-0.20511617344612137</v>
      </c>
      <c r="L2441" t="str">
        <f t="shared" si="156"/>
        <v>NO</v>
      </c>
      <c r="M2441" t="str">
        <f t="shared" si="157"/>
        <v>NO</v>
      </c>
    </row>
    <row r="2442" spans="1:13" x14ac:dyDescent="0.25">
      <c r="A2442">
        <v>2441</v>
      </c>
      <c r="B2442" t="s">
        <v>15</v>
      </c>
      <c r="C2442">
        <v>436419</v>
      </c>
      <c r="D2442" t="s">
        <v>14</v>
      </c>
      <c r="E2442" t="s">
        <v>11</v>
      </c>
      <c r="F2442" t="s">
        <v>12</v>
      </c>
      <c r="G2442" t="s">
        <v>13</v>
      </c>
      <c r="H2442" t="s">
        <v>13</v>
      </c>
      <c r="I2442">
        <v>79</v>
      </c>
      <c r="J2442">
        <f t="shared" si="154"/>
        <v>-0.27264443042702335</v>
      </c>
      <c r="K2442">
        <f t="shared" si="155"/>
        <v>2.6178970296393786</v>
      </c>
      <c r="L2442" t="str">
        <f t="shared" si="156"/>
        <v>NO</v>
      </c>
      <c r="M2442" t="str">
        <f t="shared" si="157"/>
        <v>SI</v>
      </c>
    </row>
    <row r="2443" spans="1:13" x14ac:dyDescent="0.25">
      <c r="A2443">
        <v>2442</v>
      </c>
      <c r="B2443" t="s">
        <v>15</v>
      </c>
      <c r="C2443">
        <v>734801</v>
      </c>
      <c r="D2443" t="s">
        <v>10</v>
      </c>
      <c r="E2443" t="s">
        <v>11</v>
      </c>
      <c r="F2443" t="s">
        <v>12</v>
      </c>
      <c r="G2443" t="s">
        <v>13</v>
      </c>
      <c r="H2443" t="s">
        <v>13</v>
      </c>
      <c r="I2443">
        <v>43</v>
      </c>
      <c r="J2443">
        <f t="shared" si="154"/>
        <v>9.5273091546189612E-2</v>
      </c>
      <c r="K2443">
        <f t="shared" si="155"/>
        <v>7.7185146862428639E-2</v>
      </c>
      <c r="L2443" t="str">
        <f t="shared" si="156"/>
        <v>NO</v>
      </c>
      <c r="M2443" t="str">
        <f t="shared" si="157"/>
        <v>NO</v>
      </c>
    </row>
    <row r="2444" spans="1:13" x14ac:dyDescent="0.25">
      <c r="A2444">
        <v>2443</v>
      </c>
      <c r="B2444" t="s">
        <v>9</v>
      </c>
      <c r="C2444">
        <v>639148</v>
      </c>
      <c r="D2444" t="s">
        <v>18</v>
      </c>
      <c r="E2444" t="s">
        <v>16</v>
      </c>
      <c r="F2444" t="s">
        <v>12</v>
      </c>
      <c r="G2444" t="s">
        <v>13</v>
      </c>
      <c r="H2444" t="s">
        <v>12</v>
      </c>
      <c r="I2444">
        <v>44</v>
      </c>
      <c r="J2444">
        <f t="shared" si="154"/>
        <v>-2.267106972796144E-2</v>
      </c>
      <c r="K2444">
        <f t="shared" si="155"/>
        <v>0.14776047693956615</v>
      </c>
      <c r="L2444" t="str">
        <f t="shared" si="156"/>
        <v>NO</v>
      </c>
      <c r="M2444" t="str">
        <f t="shared" si="157"/>
        <v>NO</v>
      </c>
    </row>
    <row r="2445" spans="1:13" x14ac:dyDescent="0.25">
      <c r="A2445">
        <v>2444</v>
      </c>
      <c r="B2445" t="s">
        <v>15</v>
      </c>
      <c r="C2445">
        <v>454899.51</v>
      </c>
      <c r="D2445" t="s">
        <v>10</v>
      </c>
      <c r="E2445" t="s">
        <v>11</v>
      </c>
      <c r="F2445" t="s">
        <v>12</v>
      </c>
      <c r="G2445" t="s">
        <v>13</v>
      </c>
      <c r="H2445" t="s">
        <v>13</v>
      </c>
      <c r="I2445">
        <v>59</v>
      </c>
      <c r="J2445">
        <f t="shared" si="154"/>
        <v>-0.24985718641095941</v>
      </c>
      <c r="K2445">
        <f t="shared" si="155"/>
        <v>1.2063904280966287</v>
      </c>
      <c r="L2445" t="str">
        <f t="shared" si="156"/>
        <v>NO</v>
      </c>
      <c r="M2445" t="str">
        <f t="shared" si="157"/>
        <v>NO</v>
      </c>
    </row>
    <row r="2446" spans="1:13" x14ac:dyDescent="0.25">
      <c r="A2446">
        <v>2445</v>
      </c>
      <c r="B2446" t="s">
        <v>15</v>
      </c>
      <c r="C2446">
        <v>3622084.85</v>
      </c>
      <c r="D2446" t="s">
        <v>10</v>
      </c>
      <c r="E2446" t="s">
        <v>16</v>
      </c>
      <c r="F2446" t="s">
        <v>12</v>
      </c>
      <c r="G2446" t="s">
        <v>13</v>
      </c>
      <c r="H2446" t="s">
        <v>13</v>
      </c>
      <c r="I2446">
        <v>35</v>
      </c>
      <c r="J2446">
        <f t="shared" si="154"/>
        <v>3.6554151890094344</v>
      </c>
      <c r="K2446">
        <f t="shared" si="155"/>
        <v>-0.48741749375467142</v>
      </c>
      <c r="L2446" t="str">
        <f t="shared" si="156"/>
        <v>SI</v>
      </c>
      <c r="M2446" t="str">
        <f t="shared" si="157"/>
        <v>NO</v>
      </c>
    </row>
    <row r="2447" spans="1:13" x14ac:dyDescent="0.25">
      <c r="A2447">
        <v>2446</v>
      </c>
      <c r="B2447" t="s">
        <v>9</v>
      </c>
      <c r="C2447">
        <v>360000</v>
      </c>
      <c r="D2447" t="s">
        <v>10</v>
      </c>
      <c r="E2447" t="s">
        <v>16</v>
      </c>
      <c r="F2447" t="s">
        <v>12</v>
      </c>
      <c r="G2447" t="s">
        <v>13</v>
      </c>
      <c r="H2447" t="s">
        <v>13</v>
      </c>
      <c r="I2447">
        <v>37</v>
      </c>
      <c r="J2447">
        <f t="shared" si="154"/>
        <v>-0.36687226290911329</v>
      </c>
      <c r="K2447">
        <f t="shared" si="155"/>
        <v>-0.3462668336003964</v>
      </c>
      <c r="L2447" t="str">
        <f t="shared" si="156"/>
        <v>NO</v>
      </c>
      <c r="M2447" t="str">
        <f t="shared" si="157"/>
        <v>NO</v>
      </c>
    </row>
    <row r="2448" spans="1:13" x14ac:dyDescent="0.25">
      <c r="A2448">
        <v>2447</v>
      </c>
      <c r="B2448" t="s">
        <v>15</v>
      </c>
      <c r="C2448">
        <v>1064830</v>
      </c>
      <c r="D2448" t="s">
        <v>10</v>
      </c>
      <c r="E2448" t="s">
        <v>11</v>
      </c>
      <c r="F2448" t="s">
        <v>12</v>
      </c>
      <c r="G2448" t="s">
        <v>13</v>
      </c>
      <c r="H2448" t="s">
        <v>12</v>
      </c>
      <c r="I2448">
        <v>51</v>
      </c>
      <c r="J2448">
        <f t="shared" si="154"/>
        <v>0.50221269198890228</v>
      </c>
      <c r="K2448">
        <f t="shared" si="155"/>
        <v>0.64178778747952869</v>
      </c>
      <c r="L2448" t="str">
        <f t="shared" si="156"/>
        <v>NO</v>
      </c>
      <c r="M2448" t="str">
        <f t="shared" si="157"/>
        <v>NO</v>
      </c>
    </row>
    <row r="2449" spans="1:13" x14ac:dyDescent="0.25">
      <c r="A2449">
        <v>2448</v>
      </c>
      <c r="B2449" t="s">
        <v>15</v>
      </c>
      <c r="C2449">
        <v>62402.9</v>
      </c>
      <c r="D2449" t="s">
        <v>10</v>
      </c>
      <c r="E2449" t="s">
        <v>16</v>
      </c>
      <c r="F2449" t="s">
        <v>12</v>
      </c>
      <c r="G2449" t="s">
        <v>13</v>
      </c>
      <c r="H2449" t="s">
        <v>13</v>
      </c>
      <c r="I2449">
        <v>21</v>
      </c>
      <c r="J2449">
        <f t="shared" si="154"/>
        <v>-0.73382197025880069</v>
      </c>
      <c r="K2449">
        <f t="shared" si="155"/>
        <v>-1.4754721148345964</v>
      </c>
      <c r="L2449" t="str">
        <f t="shared" si="156"/>
        <v>NO</v>
      </c>
      <c r="M2449" t="str">
        <f t="shared" si="157"/>
        <v>NO</v>
      </c>
    </row>
    <row r="2450" spans="1:13" x14ac:dyDescent="0.25">
      <c r="A2450">
        <v>2449</v>
      </c>
      <c r="B2450" t="s">
        <v>9</v>
      </c>
      <c r="C2450">
        <v>297046</v>
      </c>
      <c r="D2450" t="s">
        <v>18</v>
      </c>
      <c r="E2450" t="s">
        <v>16</v>
      </c>
      <c r="F2450" t="s">
        <v>12</v>
      </c>
      <c r="G2450" t="s">
        <v>13</v>
      </c>
      <c r="H2450" t="s">
        <v>12</v>
      </c>
      <c r="I2450">
        <v>30</v>
      </c>
      <c r="J2450">
        <f t="shared" si="154"/>
        <v>-0.44449718558642509</v>
      </c>
      <c r="K2450">
        <f t="shared" si="155"/>
        <v>-0.84029414414035897</v>
      </c>
      <c r="L2450" t="str">
        <f t="shared" si="156"/>
        <v>NO</v>
      </c>
      <c r="M2450" t="str">
        <f t="shared" si="157"/>
        <v>NO</v>
      </c>
    </row>
    <row r="2451" spans="1:13" x14ac:dyDescent="0.25">
      <c r="A2451">
        <v>2450</v>
      </c>
      <c r="B2451" t="s">
        <v>15</v>
      </c>
      <c r="C2451">
        <v>338125</v>
      </c>
      <c r="D2451" t="s">
        <v>10</v>
      </c>
      <c r="E2451" t="s">
        <v>16</v>
      </c>
      <c r="F2451" t="s">
        <v>12</v>
      </c>
      <c r="G2451" t="s">
        <v>13</v>
      </c>
      <c r="H2451" t="s">
        <v>13</v>
      </c>
      <c r="I2451">
        <v>50</v>
      </c>
      <c r="J2451">
        <f t="shared" si="154"/>
        <v>-0.39384505548093074</v>
      </c>
      <c r="K2451">
        <f t="shared" si="155"/>
        <v>0.57121245740239113</v>
      </c>
      <c r="L2451" t="str">
        <f t="shared" si="156"/>
        <v>NO</v>
      </c>
      <c r="M2451" t="str">
        <f t="shared" si="157"/>
        <v>NO</v>
      </c>
    </row>
    <row r="2452" spans="1:13" x14ac:dyDescent="0.25">
      <c r="A2452">
        <v>2451</v>
      </c>
      <c r="B2452" t="s">
        <v>9</v>
      </c>
      <c r="C2452">
        <v>423458</v>
      </c>
      <c r="D2452" t="s">
        <v>18</v>
      </c>
      <c r="E2452" t="s">
        <v>16</v>
      </c>
      <c r="F2452" t="s">
        <v>12</v>
      </c>
      <c r="G2452" t="s">
        <v>13</v>
      </c>
      <c r="H2452" t="s">
        <v>13</v>
      </c>
      <c r="I2452">
        <v>42</v>
      </c>
      <c r="J2452">
        <f t="shared" si="154"/>
        <v>-0.28862588709094683</v>
      </c>
      <c r="K2452">
        <f t="shared" si="155"/>
        <v>6.6098167852911317E-3</v>
      </c>
      <c r="L2452" t="str">
        <f t="shared" si="156"/>
        <v>NO</v>
      </c>
      <c r="M2452" t="str">
        <f t="shared" si="157"/>
        <v>NO</v>
      </c>
    </row>
    <row r="2453" spans="1:13" x14ac:dyDescent="0.25">
      <c r="A2453">
        <v>2452</v>
      </c>
      <c r="B2453" t="s">
        <v>9</v>
      </c>
      <c r="C2453">
        <v>75000</v>
      </c>
      <c r="D2453" t="s">
        <v>10</v>
      </c>
      <c r="E2453" t="s">
        <v>16</v>
      </c>
      <c r="F2453" t="s">
        <v>12</v>
      </c>
      <c r="G2453" t="s">
        <v>13</v>
      </c>
      <c r="H2453" t="s">
        <v>12</v>
      </c>
      <c r="I2453">
        <v>28</v>
      </c>
      <c r="J2453">
        <f t="shared" si="154"/>
        <v>-0.71828921755907771</v>
      </c>
      <c r="K2453">
        <f t="shared" si="155"/>
        <v>-0.98144480429463388</v>
      </c>
      <c r="L2453" t="str">
        <f t="shared" si="156"/>
        <v>NO</v>
      </c>
      <c r="M2453" t="str">
        <f t="shared" si="157"/>
        <v>NO</v>
      </c>
    </row>
    <row r="2454" spans="1:13" x14ac:dyDescent="0.25">
      <c r="A2454">
        <v>2453</v>
      </c>
      <c r="B2454" t="s">
        <v>9</v>
      </c>
      <c r="C2454">
        <v>318000</v>
      </c>
      <c r="D2454" t="s">
        <v>10</v>
      </c>
      <c r="E2454" t="s">
        <v>16</v>
      </c>
      <c r="F2454" t="s">
        <v>12</v>
      </c>
      <c r="G2454" t="s">
        <v>13</v>
      </c>
      <c r="H2454" t="s">
        <v>12</v>
      </c>
      <c r="I2454">
        <v>50</v>
      </c>
      <c r="J2454">
        <f t="shared" si="154"/>
        <v>-0.4186600246470028</v>
      </c>
      <c r="K2454">
        <f t="shared" si="155"/>
        <v>0.57121245740239113</v>
      </c>
      <c r="L2454" t="str">
        <f t="shared" si="156"/>
        <v>NO</v>
      </c>
      <c r="M2454" t="str">
        <f t="shared" si="157"/>
        <v>NO</v>
      </c>
    </row>
    <row r="2455" spans="1:13" x14ac:dyDescent="0.25">
      <c r="A2455">
        <v>2454</v>
      </c>
      <c r="B2455" t="s">
        <v>9</v>
      </c>
      <c r="C2455">
        <v>297187</v>
      </c>
      <c r="D2455" t="s">
        <v>18</v>
      </c>
      <c r="E2455" t="s">
        <v>16</v>
      </c>
      <c r="F2455" t="s">
        <v>12</v>
      </c>
      <c r="G2455" t="s">
        <v>13</v>
      </c>
      <c r="H2455" t="s">
        <v>13</v>
      </c>
      <c r="I2455">
        <v>41</v>
      </c>
      <c r="J2455">
        <f t="shared" si="154"/>
        <v>-0.44432332667201929</v>
      </c>
      <c r="K2455">
        <f t="shared" si="155"/>
        <v>-6.3965513291846368E-2</v>
      </c>
      <c r="L2455" t="str">
        <f t="shared" si="156"/>
        <v>NO</v>
      </c>
      <c r="M2455" t="str">
        <f t="shared" si="157"/>
        <v>NO</v>
      </c>
    </row>
    <row r="2456" spans="1:13" x14ac:dyDescent="0.25">
      <c r="A2456">
        <v>2455</v>
      </c>
      <c r="B2456" t="s">
        <v>15</v>
      </c>
      <c r="C2456">
        <v>1023887.95</v>
      </c>
      <c r="D2456" t="s">
        <v>10</v>
      </c>
      <c r="E2456" t="s">
        <v>11</v>
      </c>
      <c r="F2456" t="s">
        <v>12</v>
      </c>
      <c r="G2456" t="s">
        <v>13</v>
      </c>
      <c r="H2456" t="s">
        <v>13</v>
      </c>
      <c r="I2456">
        <v>33</v>
      </c>
      <c r="J2456">
        <f t="shared" si="154"/>
        <v>0.45172942697793178</v>
      </c>
      <c r="K2456">
        <f t="shared" si="155"/>
        <v>-0.62856815390894638</v>
      </c>
      <c r="L2456" t="str">
        <f t="shared" si="156"/>
        <v>NO</v>
      </c>
      <c r="M2456" t="str">
        <f t="shared" si="157"/>
        <v>NO</v>
      </c>
    </row>
    <row r="2457" spans="1:13" x14ac:dyDescent="0.25">
      <c r="A2457">
        <v>2456</v>
      </c>
      <c r="B2457" t="s">
        <v>15</v>
      </c>
      <c r="C2457">
        <v>297046</v>
      </c>
      <c r="D2457" t="s">
        <v>18</v>
      </c>
      <c r="E2457" t="s">
        <v>16</v>
      </c>
      <c r="F2457" t="s">
        <v>12</v>
      </c>
      <c r="G2457" t="s">
        <v>13</v>
      </c>
      <c r="H2457" t="s">
        <v>12</v>
      </c>
      <c r="I2457">
        <v>34</v>
      </c>
      <c r="J2457">
        <f t="shared" si="154"/>
        <v>-0.44449718558642509</v>
      </c>
      <c r="K2457">
        <f t="shared" si="155"/>
        <v>-0.55799282383180893</v>
      </c>
      <c r="L2457" t="str">
        <f t="shared" si="156"/>
        <v>NO</v>
      </c>
      <c r="M2457" t="str">
        <f t="shared" si="157"/>
        <v>NO</v>
      </c>
    </row>
    <row r="2458" spans="1:13" x14ac:dyDescent="0.25">
      <c r="A2458">
        <v>2457</v>
      </c>
      <c r="B2458" t="s">
        <v>15</v>
      </c>
      <c r="C2458">
        <v>937593</v>
      </c>
      <c r="D2458" t="s">
        <v>10</v>
      </c>
      <c r="E2458" t="s">
        <v>11</v>
      </c>
      <c r="F2458" t="s">
        <v>12</v>
      </c>
      <c r="G2458" t="s">
        <v>13</v>
      </c>
      <c r="H2458" t="s">
        <v>13</v>
      </c>
      <c r="I2458">
        <v>56</v>
      </c>
      <c r="J2458">
        <f t="shared" si="154"/>
        <v>0.34532413388785838</v>
      </c>
      <c r="K2458">
        <f t="shared" si="155"/>
        <v>0.99466443786521619</v>
      </c>
      <c r="L2458" t="str">
        <f t="shared" si="156"/>
        <v>NO</v>
      </c>
      <c r="M2458" t="str">
        <f t="shared" si="157"/>
        <v>NO</v>
      </c>
    </row>
    <row r="2459" spans="1:13" x14ac:dyDescent="0.25">
      <c r="A2459">
        <v>2458</v>
      </c>
      <c r="B2459" t="s">
        <v>15</v>
      </c>
      <c r="C2459">
        <v>697616.29</v>
      </c>
      <c r="D2459" t="s">
        <v>10</v>
      </c>
      <c r="E2459" t="s">
        <v>16</v>
      </c>
      <c r="F2459" t="s">
        <v>12</v>
      </c>
      <c r="G2459" t="s">
        <v>13</v>
      </c>
      <c r="H2459" t="s">
        <v>13</v>
      </c>
      <c r="I2459">
        <v>34</v>
      </c>
      <c r="J2459">
        <f t="shared" si="154"/>
        <v>4.9422784361129728E-2</v>
      </c>
      <c r="K2459">
        <f t="shared" si="155"/>
        <v>-0.55799282383180893</v>
      </c>
      <c r="L2459" t="str">
        <f t="shared" si="156"/>
        <v>NO</v>
      </c>
      <c r="M2459" t="str">
        <f t="shared" si="157"/>
        <v>NO</v>
      </c>
    </row>
    <row r="2460" spans="1:13" x14ac:dyDescent="0.25">
      <c r="A2460">
        <v>2459</v>
      </c>
      <c r="B2460" t="s">
        <v>9</v>
      </c>
      <c r="C2460">
        <v>620581</v>
      </c>
      <c r="D2460" t="s">
        <v>10</v>
      </c>
      <c r="E2460" t="s">
        <v>11</v>
      </c>
      <c r="F2460" t="s">
        <v>12</v>
      </c>
      <c r="G2460" t="s">
        <v>13</v>
      </c>
      <c r="H2460" t="s">
        <v>13</v>
      </c>
      <c r="I2460">
        <v>24</v>
      </c>
      <c r="J2460">
        <f t="shared" si="154"/>
        <v>-4.5564959541947017E-2</v>
      </c>
      <c r="K2460">
        <f t="shared" si="155"/>
        <v>-1.263746124603184</v>
      </c>
      <c r="L2460" t="str">
        <f t="shared" si="156"/>
        <v>NO</v>
      </c>
      <c r="M2460" t="str">
        <f t="shared" si="157"/>
        <v>NO</v>
      </c>
    </row>
    <row r="2461" spans="1:13" x14ac:dyDescent="0.25">
      <c r="A2461">
        <v>2460</v>
      </c>
      <c r="B2461" t="s">
        <v>15</v>
      </c>
      <c r="C2461">
        <v>297045</v>
      </c>
      <c r="D2461" t="s">
        <v>17</v>
      </c>
      <c r="E2461" t="s">
        <v>16</v>
      </c>
      <c r="F2461" t="s">
        <v>12</v>
      </c>
      <c r="G2461" t="s">
        <v>13</v>
      </c>
      <c r="H2461" t="s">
        <v>13</v>
      </c>
      <c r="I2461">
        <v>62</v>
      </c>
      <c r="J2461">
        <f t="shared" si="154"/>
        <v>-0.44449841862837125</v>
      </c>
      <c r="K2461">
        <f t="shared" si="155"/>
        <v>1.4181164183280413</v>
      </c>
      <c r="L2461" t="str">
        <f t="shared" si="156"/>
        <v>NO</v>
      </c>
      <c r="M2461" t="str">
        <f t="shared" si="157"/>
        <v>NO</v>
      </c>
    </row>
    <row r="2462" spans="1:13" x14ac:dyDescent="0.25">
      <c r="A2462">
        <v>2461</v>
      </c>
      <c r="B2462" t="s">
        <v>9</v>
      </c>
      <c r="C2462">
        <v>299647</v>
      </c>
      <c r="D2462" t="s">
        <v>17</v>
      </c>
      <c r="E2462" t="s">
        <v>16</v>
      </c>
      <c r="F2462" t="s">
        <v>12</v>
      </c>
      <c r="G2462" t="s">
        <v>13</v>
      </c>
      <c r="H2462" t="s">
        <v>13</v>
      </c>
      <c r="I2462">
        <v>54</v>
      </c>
      <c r="J2462">
        <f t="shared" si="154"/>
        <v>-0.44129004348451434</v>
      </c>
      <c r="K2462">
        <f t="shared" si="155"/>
        <v>0.85351377771094117</v>
      </c>
      <c r="L2462" t="str">
        <f t="shared" si="156"/>
        <v>NO</v>
      </c>
      <c r="M2462" t="str">
        <f t="shared" si="157"/>
        <v>NO</v>
      </c>
    </row>
    <row r="2463" spans="1:13" x14ac:dyDescent="0.25">
      <c r="A2463">
        <v>2462</v>
      </c>
      <c r="B2463" t="s">
        <v>9</v>
      </c>
      <c r="C2463">
        <v>458490</v>
      </c>
      <c r="D2463" t="s">
        <v>10</v>
      </c>
      <c r="E2463" t="s">
        <v>16</v>
      </c>
      <c r="F2463" t="s">
        <v>12</v>
      </c>
      <c r="G2463" t="s">
        <v>13</v>
      </c>
      <c r="H2463" t="s">
        <v>13</v>
      </c>
      <c r="I2463">
        <v>27</v>
      </c>
      <c r="J2463">
        <f t="shared" si="154"/>
        <v>-0.24542996163376241</v>
      </c>
      <c r="K2463">
        <f t="shared" si="155"/>
        <v>-1.0520201343717714</v>
      </c>
      <c r="L2463" t="str">
        <f t="shared" si="156"/>
        <v>NO</v>
      </c>
      <c r="M2463" t="str">
        <f t="shared" si="157"/>
        <v>NO</v>
      </c>
    </row>
    <row r="2464" spans="1:13" x14ac:dyDescent="0.25">
      <c r="A2464">
        <v>2463</v>
      </c>
      <c r="B2464" t="s">
        <v>15</v>
      </c>
      <c r="C2464">
        <v>297044</v>
      </c>
      <c r="D2464" t="s">
        <v>17</v>
      </c>
      <c r="E2464" t="s">
        <v>16</v>
      </c>
      <c r="F2464" t="s">
        <v>12</v>
      </c>
      <c r="G2464" t="s">
        <v>12</v>
      </c>
      <c r="H2464" t="s">
        <v>13</v>
      </c>
      <c r="I2464">
        <v>57</v>
      </c>
      <c r="J2464">
        <f t="shared" si="154"/>
        <v>-0.44449965167031735</v>
      </c>
      <c r="K2464">
        <f t="shared" si="155"/>
        <v>1.0652397679423538</v>
      </c>
      <c r="L2464" t="str">
        <f t="shared" si="156"/>
        <v>NO</v>
      </c>
      <c r="M2464" t="str">
        <f t="shared" si="157"/>
        <v>NO</v>
      </c>
    </row>
    <row r="2465" spans="1:13" x14ac:dyDescent="0.25">
      <c r="A2465">
        <v>2464</v>
      </c>
      <c r="B2465" t="s">
        <v>9</v>
      </c>
      <c r="C2465">
        <v>639148</v>
      </c>
      <c r="D2465" t="s">
        <v>18</v>
      </c>
      <c r="E2465" t="s">
        <v>16</v>
      </c>
      <c r="F2465" t="s">
        <v>12</v>
      </c>
      <c r="G2465" t="s">
        <v>13</v>
      </c>
      <c r="H2465" t="s">
        <v>13</v>
      </c>
      <c r="I2465">
        <v>42</v>
      </c>
      <c r="J2465">
        <f t="shared" si="154"/>
        <v>-2.267106972796144E-2</v>
      </c>
      <c r="K2465">
        <f t="shared" si="155"/>
        <v>6.6098167852911317E-3</v>
      </c>
      <c r="L2465" t="str">
        <f t="shared" si="156"/>
        <v>NO</v>
      </c>
      <c r="M2465" t="str">
        <f t="shared" si="157"/>
        <v>NO</v>
      </c>
    </row>
    <row r="2466" spans="1:13" x14ac:dyDescent="0.25">
      <c r="A2466">
        <v>2465</v>
      </c>
      <c r="B2466" t="s">
        <v>15</v>
      </c>
      <c r="C2466">
        <v>700882.78</v>
      </c>
      <c r="D2466" t="s">
        <v>10</v>
      </c>
      <c r="E2466" t="s">
        <v>16</v>
      </c>
      <c r="F2466" t="s">
        <v>12</v>
      </c>
      <c r="G2466" t="s">
        <v>13</v>
      </c>
      <c r="H2466" t="s">
        <v>13</v>
      </c>
      <c r="I2466">
        <v>44</v>
      </c>
      <c r="J2466">
        <f t="shared" si="154"/>
        <v>5.3450503547777306E-2</v>
      </c>
      <c r="K2466">
        <f t="shared" si="155"/>
        <v>0.14776047693956615</v>
      </c>
      <c r="L2466" t="str">
        <f t="shared" si="156"/>
        <v>NO</v>
      </c>
      <c r="M2466" t="str">
        <f t="shared" si="157"/>
        <v>NO</v>
      </c>
    </row>
    <row r="2467" spans="1:13" x14ac:dyDescent="0.25">
      <c r="A2467">
        <v>2466</v>
      </c>
      <c r="B2467" t="s">
        <v>9</v>
      </c>
      <c r="C2467">
        <v>278030</v>
      </c>
      <c r="D2467" t="s">
        <v>19</v>
      </c>
      <c r="E2467" t="s">
        <v>16</v>
      </c>
      <c r="F2467" t="s">
        <v>12</v>
      </c>
      <c r="G2467" t="s">
        <v>13</v>
      </c>
      <c r="H2467" t="s">
        <v>13</v>
      </c>
      <c r="I2467">
        <v>64</v>
      </c>
      <c r="J2467">
        <f t="shared" si="154"/>
        <v>-0.46794471123422759</v>
      </c>
      <c r="K2467">
        <f t="shared" si="155"/>
        <v>1.5592670784823162</v>
      </c>
      <c r="L2467" t="str">
        <f t="shared" si="156"/>
        <v>NO</v>
      </c>
      <c r="M2467" t="str">
        <f t="shared" si="157"/>
        <v>NO</v>
      </c>
    </row>
    <row r="2468" spans="1:13" x14ac:dyDescent="0.25">
      <c r="A2468">
        <v>2467</v>
      </c>
      <c r="B2468" t="s">
        <v>15</v>
      </c>
      <c r="C2468">
        <v>697309.5</v>
      </c>
      <c r="D2468" t="s">
        <v>10</v>
      </c>
      <c r="E2468" t="s">
        <v>11</v>
      </c>
      <c r="F2468" t="s">
        <v>12</v>
      </c>
      <c r="G2468" t="s">
        <v>13</v>
      </c>
      <c r="H2468" t="s">
        <v>13</v>
      </c>
      <c r="I2468">
        <v>55</v>
      </c>
      <c r="J2468">
        <f t="shared" si="154"/>
        <v>4.9044499422473319E-2</v>
      </c>
      <c r="K2468">
        <f t="shared" si="155"/>
        <v>0.92408910778807873</v>
      </c>
      <c r="L2468" t="str">
        <f t="shared" si="156"/>
        <v>NO</v>
      </c>
      <c r="M2468" t="str">
        <f t="shared" si="157"/>
        <v>NO</v>
      </c>
    </row>
    <row r="2469" spans="1:13" x14ac:dyDescent="0.25">
      <c r="A2469">
        <v>2468</v>
      </c>
      <c r="B2469" t="s">
        <v>15</v>
      </c>
      <c r="C2469">
        <v>278030</v>
      </c>
      <c r="D2469" t="s">
        <v>17</v>
      </c>
      <c r="E2469" t="s">
        <v>16</v>
      </c>
      <c r="F2469" t="s">
        <v>12</v>
      </c>
      <c r="G2469" t="s">
        <v>13</v>
      </c>
      <c r="H2469" t="s">
        <v>13</v>
      </c>
      <c r="I2469">
        <v>40</v>
      </c>
      <c r="J2469">
        <f t="shared" si="154"/>
        <v>-0.46794471123422759</v>
      </c>
      <c r="K2469">
        <f t="shared" si="155"/>
        <v>-0.13454084336898386</v>
      </c>
      <c r="L2469" t="str">
        <f t="shared" si="156"/>
        <v>NO</v>
      </c>
      <c r="M2469" t="str">
        <f t="shared" si="157"/>
        <v>NO</v>
      </c>
    </row>
    <row r="2470" spans="1:13" x14ac:dyDescent="0.25">
      <c r="A2470">
        <v>2469</v>
      </c>
      <c r="B2470" t="s">
        <v>15</v>
      </c>
      <c r="C2470">
        <v>888615.5</v>
      </c>
      <c r="D2470" t="s">
        <v>10</v>
      </c>
      <c r="E2470" t="s">
        <v>16</v>
      </c>
      <c r="F2470" t="s">
        <v>12</v>
      </c>
      <c r="G2470" t="s">
        <v>13</v>
      </c>
      <c r="H2470" t="s">
        <v>13</v>
      </c>
      <c r="I2470">
        <v>39</v>
      </c>
      <c r="J2470">
        <f t="shared" si="154"/>
        <v>0.28493282197077541</v>
      </c>
      <c r="K2470">
        <f t="shared" si="155"/>
        <v>-0.20511617344612137</v>
      </c>
      <c r="L2470" t="str">
        <f t="shared" si="156"/>
        <v>NO</v>
      </c>
      <c r="M2470" t="str">
        <f t="shared" si="157"/>
        <v>NO</v>
      </c>
    </row>
    <row r="2471" spans="1:13" x14ac:dyDescent="0.25">
      <c r="A2471">
        <v>2470</v>
      </c>
      <c r="B2471" t="s">
        <v>9</v>
      </c>
      <c r="C2471">
        <v>386161</v>
      </c>
      <c r="D2471" t="s">
        <v>18</v>
      </c>
      <c r="E2471" t="s">
        <v>16</v>
      </c>
      <c r="F2471" t="s">
        <v>12</v>
      </c>
      <c r="G2471" t="s">
        <v>13</v>
      </c>
      <c r="H2471" t="s">
        <v>12</v>
      </c>
      <c r="I2471">
        <v>44</v>
      </c>
      <c r="J2471">
        <f t="shared" si="154"/>
        <v>-0.33461465255613881</v>
      </c>
      <c r="K2471">
        <f t="shared" si="155"/>
        <v>0.14776047693956615</v>
      </c>
      <c r="L2471" t="str">
        <f t="shared" si="156"/>
        <v>NO</v>
      </c>
      <c r="M2471" t="str">
        <f t="shared" si="157"/>
        <v>NO</v>
      </c>
    </row>
    <row r="2472" spans="1:13" x14ac:dyDescent="0.25">
      <c r="A2472">
        <v>2471</v>
      </c>
      <c r="B2472" t="s">
        <v>15</v>
      </c>
      <c r="C2472">
        <v>130000</v>
      </c>
      <c r="D2472" t="s">
        <v>10</v>
      </c>
      <c r="E2472" t="s">
        <v>16</v>
      </c>
      <c r="F2472" t="s">
        <v>12</v>
      </c>
      <c r="G2472" t="s">
        <v>13</v>
      </c>
      <c r="H2472" t="s">
        <v>12</v>
      </c>
      <c r="I2472">
        <v>33</v>
      </c>
      <c r="J2472">
        <f t="shared" si="154"/>
        <v>-0.65047191052136533</v>
      </c>
      <c r="K2472">
        <f t="shared" si="155"/>
        <v>-0.62856815390894638</v>
      </c>
      <c r="L2472" t="str">
        <f t="shared" si="156"/>
        <v>NO</v>
      </c>
      <c r="M2472" t="str">
        <f t="shared" si="157"/>
        <v>NO</v>
      </c>
    </row>
    <row r="2473" spans="1:13" x14ac:dyDescent="0.25">
      <c r="A2473">
        <v>2472</v>
      </c>
      <c r="B2473" t="s">
        <v>9</v>
      </c>
      <c r="C2473">
        <v>300056</v>
      </c>
      <c r="D2473" t="s">
        <v>14</v>
      </c>
      <c r="E2473" t="s">
        <v>11</v>
      </c>
      <c r="F2473" t="s">
        <v>12</v>
      </c>
      <c r="G2473" t="s">
        <v>13</v>
      </c>
      <c r="H2473" t="s">
        <v>13</v>
      </c>
      <c r="I2473">
        <v>75</v>
      </c>
      <c r="J2473">
        <f t="shared" si="154"/>
        <v>-0.44078572932854299</v>
      </c>
      <c r="K2473">
        <f t="shared" si="155"/>
        <v>2.3355957093308288</v>
      </c>
      <c r="L2473" t="str">
        <f t="shared" si="156"/>
        <v>NO</v>
      </c>
      <c r="M2473" t="str">
        <f t="shared" si="157"/>
        <v>SI</v>
      </c>
    </row>
    <row r="2474" spans="1:13" x14ac:dyDescent="0.25">
      <c r="A2474">
        <v>2473</v>
      </c>
      <c r="B2474" t="s">
        <v>9</v>
      </c>
      <c r="C2474">
        <v>842404.4</v>
      </c>
      <c r="D2474" t="s">
        <v>10</v>
      </c>
      <c r="E2474" t="s">
        <v>11</v>
      </c>
      <c r="F2474" t="s">
        <v>12</v>
      </c>
      <c r="G2474" t="s">
        <v>13</v>
      </c>
      <c r="H2474" t="s">
        <v>13</v>
      </c>
      <c r="I2474">
        <v>57</v>
      </c>
      <c r="J2474">
        <f t="shared" si="154"/>
        <v>0.22795259729349485</v>
      </c>
      <c r="K2474">
        <f t="shared" si="155"/>
        <v>1.0652397679423538</v>
      </c>
      <c r="L2474" t="str">
        <f t="shared" si="156"/>
        <v>NO</v>
      </c>
      <c r="M2474" t="str">
        <f t="shared" si="157"/>
        <v>NO</v>
      </c>
    </row>
    <row r="2475" spans="1:13" x14ac:dyDescent="0.25">
      <c r="A2475">
        <v>2474</v>
      </c>
      <c r="B2475" t="s">
        <v>15</v>
      </c>
      <c r="C2475">
        <v>287616</v>
      </c>
      <c r="D2475" t="s">
        <v>10</v>
      </c>
      <c r="E2475" t="s">
        <v>16</v>
      </c>
      <c r="F2475" t="s">
        <v>12</v>
      </c>
      <c r="G2475" t="s">
        <v>13</v>
      </c>
      <c r="H2475" t="s">
        <v>13</v>
      </c>
      <c r="I2475">
        <v>24</v>
      </c>
      <c r="J2475">
        <f t="shared" si="154"/>
        <v>-0.4561247711385274</v>
      </c>
      <c r="K2475">
        <f t="shared" si="155"/>
        <v>-1.263746124603184</v>
      </c>
      <c r="L2475" t="str">
        <f t="shared" si="156"/>
        <v>NO</v>
      </c>
      <c r="M2475" t="str">
        <f t="shared" si="157"/>
        <v>NO</v>
      </c>
    </row>
    <row r="2476" spans="1:13" x14ac:dyDescent="0.25">
      <c r="A2476">
        <v>2475</v>
      </c>
      <c r="B2476" t="s">
        <v>9</v>
      </c>
      <c r="C2476">
        <v>205612</v>
      </c>
      <c r="D2476" t="s">
        <v>10</v>
      </c>
      <c r="E2476" t="s">
        <v>16</v>
      </c>
      <c r="F2476" t="s">
        <v>12</v>
      </c>
      <c r="G2476" t="s">
        <v>13</v>
      </c>
      <c r="H2476" t="s">
        <v>13</v>
      </c>
      <c r="I2476">
        <v>33</v>
      </c>
      <c r="J2476">
        <f t="shared" si="154"/>
        <v>-0.55723914288981047</v>
      </c>
      <c r="K2476">
        <f t="shared" si="155"/>
        <v>-0.62856815390894638</v>
      </c>
      <c r="L2476" t="str">
        <f t="shared" si="156"/>
        <v>NO</v>
      </c>
      <c r="M2476" t="str">
        <f t="shared" si="157"/>
        <v>NO</v>
      </c>
    </row>
    <row r="2477" spans="1:13" x14ac:dyDescent="0.25">
      <c r="A2477">
        <v>2476</v>
      </c>
      <c r="B2477" t="s">
        <v>9</v>
      </c>
      <c r="C2477">
        <v>377729.94</v>
      </c>
      <c r="D2477" t="s">
        <v>10</v>
      </c>
      <c r="E2477" t="s">
        <v>16</v>
      </c>
      <c r="F2477" t="s">
        <v>12</v>
      </c>
      <c r="G2477" t="s">
        <v>13</v>
      </c>
      <c r="H2477" t="s">
        <v>13</v>
      </c>
      <c r="I2477">
        <v>63</v>
      </c>
      <c r="J2477">
        <f t="shared" si="154"/>
        <v>-0.34501050318656384</v>
      </c>
      <c r="K2477">
        <f t="shared" si="155"/>
        <v>1.4886917484051787</v>
      </c>
      <c r="L2477" t="str">
        <f t="shared" si="156"/>
        <v>NO</v>
      </c>
      <c r="M2477" t="str">
        <f t="shared" si="157"/>
        <v>NO</v>
      </c>
    </row>
    <row r="2478" spans="1:13" x14ac:dyDescent="0.25">
      <c r="A2478">
        <v>2477</v>
      </c>
      <c r="B2478" t="s">
        <v>15</v>
      </c>
      <c r="C2478">
        <v>212000</v>
      </c>
      <c r="D2478" t="s">
        <v>10</v>
      </c>
      <c r="E2478" t="s">
        <v>16</v>
      </c>
      <c r="F2478" t="s">
        <v>12</v>
      </c>
      <c r="G2478" t="s">
        <v>13</v>
      </c>
      <c r="H2478" t="s">
        <v>13</v>
      </c>
      <c r="I2478">
        <v>55</v>
      </c>
      <c r="J2478">
        <f t="shared" si="154"/>
        <v>-0.54936247093786672</v>
      </c>
      <c r="K2478">
        <f t="shared" si="155"/>
        <v>0.92408910778807873</v>
      </c>
      <c r="L2478" t="str">
        <f t="shared" si="156"/>
        <v>NO</v>
      </c>
      <c r="M2478" t="str">
        <f t="shared" si="157"/>
        <v>NO</v>
      </c>
    </row>
    <row r="2479" spans="1:13" x14ac:dyDescent="0.25">
      <c r="A2479">
        <v>2478</v>
      </c>
      <c r="B2479" t="s">
        <v>9</v>
      </c>
      <c r="C2479">
        <v>356455</v>
      </c>
      <c r="D2479" t="s">
        <v>18</v>
      </c>
      <c r="E2479" t="s">
        <v>16</v>
      </c>
      <c r="F2479" t="s">
        <v>12</v>
      </c>
      <c r="G2479" t="s">
        <v>13</v>
      </c>
      <c r="H2479" t="s">
        <v>12</v>
      </c>
      <c r="I2479">
        <v>57</v>
      </c>
      <c r="J2479">
        <f t="shared" si="154"/>
        <v>-0.3712433966081804</v>
      </c>
      <c r="K2479">
        <f t="shared" si="155"/>
        <v>1.0652397679423538</v>
      </c>
      <c r="L2479" t="str">
        <f t="shared" si="156"/>
        <v>NO</v>
      </c>
      <c r="M2479" t="str">
        <f t="shared" si="157"/>
        <v>NO</v>
      </c>
    </row>
    <row r="2480" spans="1:13" x14ac:dyDescent="0.25">
      <c r="A2480">
        <v>2479</v>
      </c>
      <c r="B2480" t="s">
        <v>15</v>
      </c>
      <c r="C2480">
        <v>1298980</v>
      </c>
      <c r="D2480" t="s">
        <v>14</v>
      </c>
      <c r="E2480" t="s">
        <v>11</v>
      </c>
      <c r="F2480" t="s">
        <v>12</v>
      </c>
      <c r="G2480" t="s">
        <v>13</v>
      </c>
      <c r="H2480" t="s">
        <v>13</v>
      </c>
      <c r="I2480">
        <v>59</v>
      </c>
      <c r="J2480">
        <f t="shared" si="154"/>
        <v>0.79092946367763628</v>
      </c>
      <c r="K2480">
        <f t="shared" si="155"/>
        <v>1.2063904280966287</v>
      </c>
      <c r="L2480" t="str">
        <f t="shared" si="156"/>
        <v>NO</v>
      </c>
      <c r="M2480" t="str">
        <f t="shared" si="157"/>
        <v>NO</v>
      </c>
    </row>
    <row r="2481" spans="1:13" x14ac:dyDescent="0.25">
      <c r="A2481">
        <v>2480</v>
      </c>
      <c r="B2481" t="s">
        <v>15</v>
      </c>
      <c r="C2481">
        <v>141510.16</v>
      </c>
      <c r="D2481" t="s">
        <v>14</v>
      </c>
      <c r="E2481" t="s">
        <v>11</v>
      </c>
      <c r="F2481" t="s">
        <v>12</v>
      </c>
      <c r="G2481" t="s">
        <v>13</v>
      </c>
      <c r="H2481" t="s">
        <v>13</v>
      </c>
      <c r="I2481">
        <v>85</v>
      </c>
      <c r="J2481">
        <f t="shared" si="154"/>
        <v>-0.63627940043457987</v>
      </c>
      <c r="K2481">
        <f t="shared" si="155"/>
        <v>3.0413490101022038</v>
      </c>
      <c r="L2481" t="str">
        <f t="shared" si="156"/>
        <v>NO</v>
      </c>
      <c r="M2481" t="str">
        <f t="shared" si="157"/>
        <v>SI</v>
      </c>
    </row>
    <row r="2482" spans="1:13" x14ac:dyDescent="0.25">
      <c r="A2482">
        <v>2481</v>
      </c>
      <c r="B2482" t="s">
        <v>9</v>
      </c>
      <c r="C2482">
        <v>278030</v>
      </c>
      <c r="D2482" t="s">
        <v>19</v>
      </c>
      <c r="E2482" t="s">
        <v>16</v>
      </c>
      <c r="F2482" t="s">
        <v>12</v>
      </c>
      <c r="G2482" t="s">
        <v>13</v>
      </c>
      <c r="H2482" t="s">
        <v>13</v>
      </c>
      <c r="I2482">
        <v>22</v>
      </c>
      <c r="J2482">
        <f t="shared" si="154"/>
        <v>-0.46794471123422759</v>
      </c>
      <c r="K2482">
        <f t="shared" si="155"/>
        <v>-1.4048967847574589</v>
      </c>
      <c r="L2482" t="str">
        <f t="shared" si="156"/>
        <v>NO</v>
      </c>
      <c r="M2482" t="str">
        <f t="shared" si="157"/>
        <v>NO</v>
      </c>
    </row>
    <row r="2483" spans="1:13" x14ac:dyDescent="0.25">
      <c r="A2483">
        <v>2482</v>
      </c>
      <c r="B2483" t="s">
        <v>9</v>
      </c>
      <c r="C2483">
        <v>347607</v>
      </c>
      <c r="D2483" t="s">
        <v>18</v>
      </c>
      <c r="E2483" t="s">
        <v>16</v>
      </c>
      <c r="F2483" t="s">
        <v>12</v>
      </c>
      <c r="G2483" t="s">
        <v>13</v>
      </c>
      <c r="H2483" t="s">
        <v>12</v>
      </c>
      <c r="I2483">
        <v>57</v>
      </c>
      <c r="J2483">
        <f t="shared" si="154"/>
        <v>-0.3821533517476291</v>
      </c>
      <c r="K2483">
        <f t="shared" si="155"/>
        <v>1.0652397679423538</v>
      </c>
      <c r="L2483" t="str">
        <f t="shared" si="156"/>
        <v>NO</v>
      </c>
      <c r="M2483" t="str">
        <f t="shared" si="157"/>
        <v>NO</v>
      </c>
    </row>
    <row r="2484" spans="1:13" x14ac:dyDescent="0.25">
      <c r="A2484">
        <v>2483</v>
      </c>
      <c r="B2484" t="s">
        <v>9</v>
      </c>
      <c r="C2484">
        <v>176400</v>
      </c>
      <c r="D2484" t="s">
        <v>10</v>
      </c>
      <c r="E2484" t="s">
        <v>16</v>
      </c>
      <c r="F2484" t="s">
        <v>12</v>
      </c>
      <c r="G2484" t="s">
        <v>13</v>
      </c>
      <c r="H2484" t="s">
        <v>13</v>
      </c>
      <c r="I2484">
        <v>27</v>
      </c>
      <c r="J2484">
        <f t="shared" si="154"/>
        <v>-0.59325876422045876</v>
      </c>
      <c r="K2484">
        <f t="shared" si="155"/>
        <v>-1.0520201343717714</v>
      </c>
      <c r="L2484" t="str">
        <f t="shared" si="156"/>
        <v>NO</v>
      </c>
      <c r="M2484" t="str">
        <f t="shared" si="157"/>
        <v>NO</v>
      </c>
    </row>
    <row r="2485" spans="1:13" x14ac:dyDescent="0.25">
      <c r="A2485">
        <v>2484</v>
      </c>
      <c r="B2485" t="s">
        <v>15</v>
      </c>
      <c r="C2485">
        <v>808947.75</v>
      </c>
      <c r="D2485" t="s">
        <v>10</v>
      </c>
      <c r="E2485" t="s">
        <v>11</v>
      </c>
      <c r="F2485" t="s">
        <v>12</v>
      </c>
      <c r="G2485" t="s">
        <v>13</v>
      </c>
      <c r="H2485" t="s">
        <v>13</v>
      </c>
      <c r="I2485">
        <v>58</v>
      </c>
      <c r="J2485">
        <f t="shared" si="154"/>
        <v>0.18669914446616243</v>
      </c>
      <c r="K2485">
        <f t="shared" si="155"/>
        <v>1.1358150980194912</v>
      </c>
      <c r="L2485" t="str">
        <f t="shared" si="156"/>
        <v>NO</v>
      </c>
      <c r="M2485" t="str">
        <f t="shared" si="157"/>
        <v>NO</v>
      </c>
    </row>
    <row r="2486" spans="1:13" x14ac:dyDescent="0.25">
      <c r="A2486">
        <v>2485</v>
      </c>
      <c r="B2486" t="s">
        <v>15</v>
      </c>
      <c r="C2486">
        <v>413333.5</v>
      </c>
      <c r="D2486" t="s">
        <v>10</v>
      </c>
      <c r="E2486" t="s">
        <v>16</v>
      </c>
      <c r="F2486" t="s">
        <v>12</v>
      </c>
      <c r="G2486" t="s">
        <v>13</v>
      </c>
      <c r="H2486" t="s">
        <v>13</v>
      </c>
      <c r="I2486">
        <v>25</v>
      </c>
      <c r="J2486">
        <f t="shared" si="154"/>
        <v>-0.30110982027464356</v>
      </c>
      <c r="K2486">
        <f t="shared" si="155"/>
        <v>-1.1931707945260464</v>
      </c>
      <c r="L2486" t="str">
        <f t="shared" si="156"/>
        <v>NO</v>
      </c>
      <c r="M2486" t="str">
        <f t="shared" si="157"/>
        <v>NO</v>
      </c>
    </row>
    <row r="2487" spans="1:13" x14ac:dyDescent="0.25">
      <c r="A2487">
        <v>2486</v>
      </c>
      <c r="B2487" t="s">
        <v>15</v>
      </c>
      <c r="C2487">
        <v>297046</v>
      </c>
      <c r="D2487" t="s">
        <v>17</v>
      </c>
      <c r="E2487" t="s">
        <v>16</v>
      </c>
      <c r="F2487" t="s">
        <v>12</v>
      </c>
      <c r="G2487" t="s">
        <v>13</v>
      </c>
      <c r="H2487" t="s">
        <v>12</v>
      </c>
      <c r="I2487">
        <v>31</v>
      </c>
      <c r="J2487">
        <f t="shared" si="154"/>
        <v>-0.44449718558642509</v>
      </c>
      <c r="K2487">
        <f t="shared" si="155"/>
        <v>-0.7697188140632214</v>
      </c>
      <c r="L2487" t="str">
        <f t="shared" si="156"/>
        <v>NO</v>
      </c>
      <c r="M2487" t="str">
        <f t="shared" si="157"/>
        <v>NO</v>
      </c>
    </row>
    <row r="2488" spans="1:13" x14ac:dyDescent="0.25">
      <c r="A2488">
        <v>2487</v>
      </c>
      <c r="B2488" t="s">
        <v>9</v>
      </c>
      <c r="C2488">
        <v>544001.92000000004</v>
      </c>
      <c r="D2488" t="s">
        <v>10</v>
      </c>
      <c r="E2488" t="s">
        <v>16</v>
      </c>
      <c r="F2488" t="s">
        <v>12</v>
      </c>
      <c r="G2488" t="s">
        <v>13</v>
      </c>
      <c r="H2488" t="s">
        <v>13</v>
      </c>
      <c r="I2488">
        <v>22</v>
      </c>
      <c r="J2488">
        <f t="shared" si="154"/>
        <v>-0.13999017737877503</v>
      </c>
      <c r="K2488">
        <f t="shared" si="155"/>
        <v>-1.4048967847574589</v>
      </c>
      <c r="L2488" t="str">
        <f t="shared" si="156"/>
        <v>NO</v>
      </c>
      <c r="M2488" t="str">
        <f t="shared" si="157"/>
        <v>NO</v>
      </c>
    </row>
    <row r="2489" spans="1:13" x14ac:dyDescent="0.25">
      <c r="A2489">
        <v>2488</v>
      </c>
      <c r="B2489" t="s">
        <v>15</v>
      </c>
      <c r="C2489">
        <v>85441.75</v>
      </c>
      <c r="D2489" t="s">
        <v>10</v>
      </c>
      <c r="E2489" t="s">
        <v>16</v>
      </c>
      <c r="F2489" t="s">
        <v>12</v>
      </c>
      <c r="G2489" t="s">
        <v>13</v>
      </c>
      <c r="H2489" t="s">
        <v>13</v>
      </c>
      <c r="I2489">
        <v>26</v>
      </c>
      <c r="J2489">
        <f t="shared" si="154"/>
        <v>-0.70541410181796804</v>
      </c>
      <c r="K2489">
        <f t="shared" si="155"/>
        <v>-1.1225954644489089</v>
      </c>
      <c r="L2489" t="str">
        <f t="shared" si="156"/>
        <v>NO</v>
      </c>
      <c r="M2489" t="str">
        <f t="shared" si="157"/>
        <v>NO</v>
      </c>
    </row>
    <row r="2490" spans="1:13" x14ac:dyDescent="0.25">
      <c r="A2490">
        <v>2489</v>
      </c>
      <c r="B2490" t="s">
        <v>9</v>
      </c>
      <c r="C2490">
        <v>216000</v>
      </c>
      <c r="D2490" t="s">
        <v>10</v>
      </c>
      <c r="E2490" t="s">
        <v>16</v>
      </c>
      <c r="F2490" t="s">
        <v>12</v>
      </c>
      <c r="G2490" t="s">
        <v>13</v>
      </c>
      <c r="H2490" t="s">
        <v>12</v>
      </c>
      <c r="I2490">
        <v>71</v>
      </c>
      <c r="J2490">
        <f t="shared" si="154"/>
        <v>-0.54443030315330587</v>
      </c>
      <c r="K2490">
        <f t="shared" si="155"/>
        <v>2.0532943890222786</v>
      </c>
      <c r="L2490" t="str">
        <f t="shared" si="156"/>
        <v>NO</v>
      </c>
      <c r="M2490" t="str">
        <f t="shared" si="157"/>
        <v>SI</v>
      </c>
    </row>
    <row r="2491" spans="1:13" x14ac:dyDescent="0.25">
      <c r="A2491">
        <v>2490</v>
      </c>
      <c r="B2491" t="s">
        <v>9</v>
      </c>
      <c r="C2491">
        <v>516897.85</v>
      </c>
      <c r="D2491" t="s">
        <v>10</v>
      </c>
      <c r="E2491" t="s">
        <v>16</v>
      </c>
      <c r="F2491" t="s">
        <v>12</v>
      </c>
      <c r="G2491" t="s">
        <v>13</v>
      </c>
      <c r="H2491" t="s">
        <v>13</v>
      </c>
      <c r="I2491">
        <v>61</v>
      </c>
      <c r="J2491">
        <f t="shared" si="154"/>
        <v>-0.17341063259989603</v>
      </c>
      <c r="K2491">
        <f t="shared" si="155"/>
        <v>1.3475410882509038</v>
      </c>
      <c r="L2491" t="str">
        <f t="shared" si="156"/>
        <v>NO</v>
      </c>
      <c r="M2491" t="str">
        <f t="shared" si="157"/>
        <v>NO</v>
      </c>
    </row>
    <row r="2492" spans="1:13" x14ac:dyDescent="0.25">
      <c r="A2492">
        <v>2491</v>
      </c>
      <c r="B2492" t="s">
        <v>9</v>
      </c>
      <c r="C2492">
        <v>761122.15</v>
      </c>
      <c r="D2492" t="s">
        <v>10</v>
      </c>
      <c r="E2492" t="s">
        <v>11</v>
      </c>
      <c r="F2492" t="s">
        <v>12</v>
      </c>
      <c r="G2492" t="s">
        <v>13</v>
      </c>
      <c r="H2492" t="s">
        <v>13</v>
      </c>
      <c r="I2492">
        <v>30</v>
      </c>
      <c r="J2492">
        <f t="shared" si="154"/>
        <v>0.12772817356683844</v>
      </c>
      <c r="K2492">
        <f t="shared" si="155"/>
        <v>-0.84029414414035897</v>
      </c>
      <c r="L2492" t="str">
        <f t="shared" si="156"/>
        <v>NO</v>
      </c>
      <c r="M2492" t="str">
        <f t="shared" si="157"/>
        <v>NO</v>
      </c>
    </row>
    <row r="2493" spans="1:13" x14ac:dyDescent="0.25">
      <c r="A2493">
        <v>2492</v>
      </c>
      <c r="B2493" t="s">
        <v>9</v>
      </c>
      <c r="C2493">
        <v>54621.5</v>
      </c>
      <c r="D2493" t="s">
        <v>10</v>
      </c>
      <c r="E2493" t="s">
        <v>16</v>
      </c>
      <c r="F2493" t="s">
        <v>12</v>
      </c>
      <c r="G2493" t="s">
        <v>13</v>
      </c>
      <c r="H2493" t="s">
        <v>13</v>
      </c>
      <c r="I2493">
        <v>23</v>
      </c>
      <c r="J2493">
        <f t="shared" si="154"/>
        <v>-0.74341676285849634</v>
      </c>
      <c r="K2493">
        <f t="shared" si="155"/>
        <v>-1.3343214546803215</v>
      </c>
      <c r="L2493" t="str">
        <f t="shared" si="156"/>
        <v>NO</v>
      </c>
      <c r="M2493" t="str">
        <f t="shared" si="157"/>
        <v>NO</v>
      </c>
    </row>
    <row r="2494" spans="1:13" x14ac:dyDescent="0.25">
      <c r="A2494">
        <v>2493</v>
      </c>
      <c r="B2494" t="s">
        <v>15</v>
      </c>
      <c r="C2494">
        <v>1864865.72</v>
      </c>
      <c r="D2494" t="s">
        <v>10</v>
      </c>
      <c r="E2494" t="s">
        <v>11</v>
      </c>
      <c r="F2494" t="s">
        <v>12</v>
      </c>
      <c r="G2494" t="s">
        <v>13</v>
      </c>
      <c r="H2494" t="s">
        <v>13</v>
      </c>
      <c r="I2494">
        <v>34</v>
      </c>
      <c r="J2494">
        <f t="shared" si="154"/>
        <v>1.4886902931593993</v>
      </c>
      <c r="K2494">
        <f t="shared" si="155"/>
        <v>-0.55799282383180893</v>
      </c>
      <c r="L2494" t="str">
        <f t="shared" si="156"/>
        <v>NO</v>
      </c>
      <c r="M2494" t="str">
        <f t="shared" si="157"/>
        <v>NO</v>
      </c>
    </row>
    <row r="2495" spans="1:13" x14ac:dyDescent="0.25">
      <c r="A2495">
        <v>2494</v>
      </c>
      <c r="B2495" t="s">
        <v>9</v>
      </c>
      <c r="C2495">
        <v>60000</v>
      </c>
      <c r="D2495" t="s">
        <v>10</v>
      </c>
      <c r="E2495" t="s">
        <v>16</v>
      </c>
      <c r="F2495" t="s">
        <v>12</v>
      </c>
      <c r="G2495" t="s">
        <v>12</v>
      </c>
      <c r="H2495" t="s">
        <v>13</v>
      </c>
      <c r="I2495">
        <v>38</v>
      </c>
      <c r="J2495">
        <f t="shared" si="154"/>
        <v>-0.73678484675118117</v>
      </c>
      <c r="K2495">
        <f t="shared" si="155"/>
        <v>-0.27569150352325889</v>
      </c>
      <c r="L2495" t="str">
        <f t="shared" si="156"/>
        <v>NO</v>
      </c>
      <c r="M2495" t="str">
        <f t="shared" si="157"/>
        <v>NO</v>
      </c>
    </row>
    <row r="2496" spans="1:13" x14ac:dyDescent="0.25">
      <c r="A2496">
        <v>2495</v>
      </c>
      <c r="B2496" t="s">
        <v>9</v>
      </c>
      <c r="C2496">
        <v>385137</v>
      </c>
      <c r="D2496" t="s">
        <v>18</v>
      </c>
      <c r="E2496" t="s">
        <v>16</v>
      </c>
      <c r="F2496" t="s">
        <v>12</v>
      </c>
      <c r="G2496" t="s">
        <v>13</v>
      </c>
      <c r="H2496" t="s">
        <v>13</v>
      </c>
      <c r="I2496">
        <v>36</v>
      </c>
      <c r="J2496">
        <f t="shared" si="154"/>
        <v>-0.33587728750898643</v>
      </c>
      <c r="K2496">
        <f t="shared" si="155"/>
        <v>-0.41684216367753391</v>
      </c>
      <c r="L2496" t="str">
        <f t="shared" si="156"/>
        <v>NO</v>
      </c>
      <c r="M2496" t="str">
        <f t="shared" si="157"/>
        <v>NO</v>
      </c>
    </row>
    <row r="2497" spans="1:13" x14ac:dyDescent="0.25">
      <c r="A2497">
        <v>2496</v>
      </c>
      <c r="B2497" t="s">
        <v>15</v>
      </c>
      <c r="C2497">
        <v>3231114.56</v>
      </c>
      <c r="D2497" t="s">
        <v>14</v>
      </c>
      <c r="E2497" t="s">
        <v>11</v>
      </c>
      <c r="F2497" t="s">
        <v>12</v>
      </c>
      <c r="G2497" t="s">
        <v>13</v>
      </c>
      <c r="H2497" t="s">
        <v>13</v>
      </c>
      <c r="I2497">
        <v>75</v>
      </c>
      <c r="J2497">
        <f t="shared" si="154"/>
        <v>3.173332421744826</v>
      </c>
      <c r="K2497">
        <f t="shared" si="155"/>
        <v>2.3355957093308288</v>
      </c>
      <c r="L2497" t="str">
        <f t="shared" si="156"/>
        <v>SI</v>
      </c>
      <c r="M2497" t="str">
        <f t="shared" si="157"/>
        <v>SI</v>
      </c>
    </row>
    <row r="2498" spans="1:13" x14ac:dyDescent="0.25">
      <c r="A2498">
        <v>2497</v>
      </c>
      <c r="B2498" t="s">
        <v>15</v>
      </c>
      <c r="C2498">
        <v>2755981</v>
      </c>
      <c r="D2498" t="s">
        <v>10</v>
      </c>
      <c r="E2498" t="s">
        <v>16</v>
      </c>
      <c r="F2498" t="s">
        <v>12</v>
      </c>
      <c r="G2498" t="s">
        <v>13</v>
      </c>
      <c r="H2498" t="s">
        <v>13</v>
      </c>
      <c r="I2498">
        <v>52</v>
      </c>
      <c r="J2498">
        <f t="shared" ref="J2498:J2561" si="158">(C2498-$Q$13)/$Q$14</f>
        <v>2.5874728122458919</v>
      </c>
      <c r="K2498">
        <f t="shared" si="155"/>
        <v>0.71236311755666615</v>
      </c>
      <c r="L2498" t="str">
        <f t="shared" si="156"/>
        <v>SI</v>
      </c>
      <c r="M2498" t="str">
        <f t="shared" si="157"/>
        <v>NO</v>
      </c>
    </row>
    <row r="2499" spans="1:13" x14ac:dyDescent="0.25">
      <c r="A2499">
        <v>2498</v>
      </c>
      <c r="B2499" t="s">
        <v>9</v>
      </c>
      <c r="C2499">
        <v>33865.5</v>
      </c>
      <c r="D2499" t="s">
        <v>10</v>
      </c>
      <c r="E2499" t="s">
        <v>16</v>
      </c>
      <c r="F2499" t="s">
        <v>12</v>
      </c>
      <c r="G2499" t="s">
        <v>13</v>
      </c>
      <c r="H2499" t="s">
        <v>13</v>
      </c>
      <c r="I2499">
        <v>36</v>
      </c>
      <c r="J2499">
        <f t="shared" si="158"/>
        <v>-0.76900978149258281</v>
      </c>
      <c r="K2499">
        <f t="shared" ref="K2499:K2562" si="159">(I2499-$R$13)/$R$14</f>
        <v>-0.41684216367753391</v>
      </c>
      <c r="L2499" t="str">
        <f t="shared" ref="L2499:L2562" si="160">IF(ABS(J2499)&gt; 1.96, "SI", "NO")</f>
        <v>NO</v>
      </c>
      <c r="M2499" t="str">
        <f t="shared" ref="M2499:M2562" si="161">IF(ABS(K2499)&gt; 1.96, "SI", "NO")</f>
        <v>NO</v>
      </c>
    </row>
    <row r="2500" spans="1:13" x14ac:dyDescent="0.25">
      <c r="A2500">
        <v>2499</v>
      </c>
      <c r="B2500" t="s">
        <v>9</v>
      </c>
      <c r="C2500">
        <v>297046</v>
      </c>
      <c r="D2500" t="s">
        <v>17</v>
      </c>
      <c r="E2500" t="s">
        <v>16</v>
      </c>
      <c r="F2500" t="s">
        <v>12</v>
      </c>
      <c r="G2500" t="s">
        <v>12</v>
      </c>
      <c r="H2500" t="s">
        <v>12</v>
      </c>
      <c r="I2500">
        <v>52</v>
      </c>
      <c r="J2500">
        <f t="shared" si="158"/>
        <v>-0.44449718558642509</v>
      </c>
      <c r="K2500">
        <f t="shared" si="159"/>
        <v>0.71236311755666615</v>
      </c>
      <c r="L2500" t="str">
        <f t="shared" si="160"/>
        <v>NO</v>
      </c>
      <c r="M2500" t="str">
        <f t="shared" si="161"/>
        <v>NO</v>
      </c>
    </row>
    <row r="2501" spans="1:13" x14ac:dyDescent="0.25">
      <c r="A2501">
        <v>2500</v>
      </c>
      <c r="B2501" t="s">
        <v>9</v>
      </c>
      <c r="C2501">
        <v>258000</v>
      </c>
      <c r="D2501" t="s">
        <v>10</v>
      </c>
      <c r="E2501" t="s">
        <v>16</v>
      </c>
      <c r="F2501" t="s">
        <v>12</v>
      </c>
      <c r="G2501" t="s">
        <v>12</v>
      </c>
      <c r="H2501" t="s">
        <v>12</v>
      </c>
      <c r="I2501">
        <v>41</v>
      </c>
      <c r="J2501">
        <f t="shared" si="158"/>
        <v>-0.49264254141541636</v>
      </c>
      <c r="K2501">
        <f t="shared" si="159"/>
        <v>-6.3965513291846368E-2</v>
      </c>
      <c r="L2501" t="str">
        <f t="shared" si="160"/>
        <v>NO</v>
      </c>
      <c r="M2501" t="str">
        <f t="shared" si="161"/>
        <v>NO</v>
      </c>
    </row>
    <row r="2502" spans="1:13" x14ac:dyDescent="0.25">
      <c r="A2502">
        <v>2501</v>
      </c>
      <c r="B2502" t="s">
        <v>9</v>
      </c>
      <c r="C2502">
        <v>428100</v>
      </c>
      <c r="D2502" t="s">
        <v>10</v>
      </c>
      <c r="E2502" t="s">
        <v>11</v>
      </c>
      <c r="F2502" t="s">
        <v>12</v>
      </c>
      <c r="G2502" t="s">
        <v>13</v>
      </c>
      <c r="H2502" t="s">
        <v>13</v>
      </c>
      <c r="I2502">
        <v>36</v>
      </c>
      <c r="J2502">
        <f t="shared" si="158"/>
        <v>-0.28290210637696389</v>
      </c>
      <c r="K2502">
        <f t="shared" si="159"/>
        <v>-0.41684216367753391</v>
      </c>
      <c r="L2502" t="str">
        <f t="shared" si="160"/>
        <v>NO</v>
      </c>
      <c r="M2502" t="str">
        <f t="shared" si="161"/>
        <v>NO</v>
      </c>
    </row>
    <row r="2503" spans="1:13" x14ac:dyDescent="0.25">
      <c r="A2503">
        <v>2502</v>
      </c>
      <c r="B2503" t="s">
        <v>9</v>
      </c>
      <c r="C2503">
        <v>1814153</v>
      </c>
      <c r="D2503" t="s">
        <v>10</v>
      </c>
      <c r="E2503" t="s">
        <v>11</v>
      </c>
      <c r="F2503" t="s">
        <v>12</v>
      </c>
      <c r="G2503" t="s">
        <v>13</v>
      </c>
      <c r="H2503" t="s">
        <v>12</v>
      </c>
      <c r="I2503">
        <v>35</v>
      </c>
      <c r="J2503">
        <f t="shared" si="158"/>
        <v>1.426159382196535</v>
      </c>
      <c r="K2503">
        <f t="shared" si="159"/>
        <v>-0.48741749375467142</v>
      </c>
      <c r="L2503" t="str">
        <f t="shared" si="160"/>
        <v>NO</v>
      </c>
      <c r="M2503" t="str">
        <f t="shared" si="161"/>
        <v>NO</v>
      </c>
    </row>
    <row r="2504" spans="1:13" x14ac:dyDescent="0.25">
      <c r="A2504">
        <v>2503</v>
      </c>
      <c r="B2504" t="s">
        <v>15</v>
      </c>
      <c r="C2504">
        <v>599078</v>
      </c>
      <c r="D2504" t="s">
        <v>10</v>
      </c>
      <c r="E2504" t="s">
        <v>11</v>
      </c>
      <c r="F2504" t="s">
        <v>12</v>
      </c>
      <c r="G2504" t="s">
        <v>13</v>
      </c>
      <c r="H2504" t="s">
        <v>13</v>
      </c>
      <c r="I2504">
        <v>63</v>
      </c>
      <c r="J2504">
        <f t="shared" si="158"/>
        <v>-7.20790605098003E-2</v>
      </c>
      <c r="K2504">
        <f t="shared" si="159"/>
        <v>1.4886917484051787</v>
      </c>
      <c r="L2504" t="str">
        <f t="shared" si="160"/>
        <v>NO</v>
      </c>
      <c r="M2504" t="str">
        <f t="shared" si="161"/>
        <v>NO</v>
      </c>
    </row>
    <row r="2505" spans="1:13" x14ac:dyDescent="0.25">
      <c r="A2505">
        <v>2504</v>
      </c>
      <c r="B2505" t="s">
        <v>9</v>
      </c>
      <c r="C2505">
        <v>2425268.1</v>
      </c>
      <c r="D2505" t="s">
        <v>10</v>
      </c>
      <c r="E2505" t="s">
        <v>11</v>
      </c>
      <c r="F2505" t="s">
        <v>12</v>
      </c>
      <c r="G2505" t="s">
        <v>13</v>
      </c>
      <c r="H2505" t="s">
        <v>13</v>
      </c>
      <c r="I2505">
        <v>60</v>
      </c>
      <c r="J2505">
        <f t="shared" si="158"/>
        <v>2.1796899344162139</v>
      </c>
      <c r="K2505">
        <f t="shared" si="159"/>
        <v>1.2769657581737661</v>
      </c>
      <c r="L2505" t="str">
        <f t="shared" si="160"/>
        <v>SI</v>
      </c>
      <c r="M2505" t="str">
        <f t="shared" si="161"/>
        <v>NO</v>
      </c>
    </row>
    <row r="2506" spans="1:13" x14ac:dyDescent="0.25">
      <c r="A2506">
        <v>2505</v>
      </c>
      <c r="B2506" t="s">
        <v>9</v>
      </c>
      <c r="C2506">
        <v>1756493.5</v>
      </c>
      <c r="D2506" t="s">
        <v>10</v>
      </c>
      <c r="E2506" t="s">
        <v>11</v>
      </c>
      <c r="F2506" t="s">
        <v>12</v>
      </c>
      <c r="G2506" t="s">
        <v>13</v>
      </c>
      <c r="H2506" t="s">
        <v>13</v>
      </c>
      <c r="I2506">
        <v>31</v>
      </c>
      <c r="J2506">
        <f t="shared" si="158"/>
        <v>1.3550628001030627</v>
      </c>
      <c r="K2506">
        <f t="shared" si="159"/>
        <v>-0.7697188140632214</v>
      </c>
      <c r="L2506" t="str">
        <f t="shared" si="160"/>
        <v>NO</v>
      </c>
      <c r="M2506" t="str">
        <f t="shared" si="161"/>
        <v>NO</v>
      </c>
    </row>
    <row r="2507" spans="1:13" x14ac:dyDescent="0.25">
      <c r="A2507">
        <v>2506</v>
      </c>
      <c r="B2507" t="s">
        <v>15</v>
      </c>
      <c r="C2507">
        <v>1185569</v>
      </c>
      <c r="D2507" t="s">
        <v>10</v>
      </c>
      <c r="E2507" t="s">
        <v>16</v>
      </c>
      <c r="F2507" t="s">
        <v>12</v>
      </c>
      <c r="G2507" t="s">
        <v>13</v>
      </c>
      <c r="H2507" t="s">
        <v>13</v>
      </c>
      <c r="I2507">
        <v>42</v>
      </c>
      <c r="J2507">
        <f t="shared" si="158"/>
        <v>0.6510889435239271</v>
      </c>
      <c r="K2507">
        <f t="shared" si="159"/>
        <v>6.6098167852911317E-3</v>
      </c>
      <c r="L2507" t="str">
        <f t="shared" si="160"/>
        <v>NO</v>
      </c>
      <c r="M2507" t="str">
        <f t="shared" si="161"/>
        <v>NO</v>
      </c>
    </row>
    <row r="2508" spans="1:13" x14ac:dyDescent="0.25">
      <c r="A2508">
        <v>2507</v>
      </c>
      <c r="B2508" t="s">
        <v>9</v>
      </c>
      <c r="C2508">
        <v>1031332.08</v>
      </c>
      <c r="D2508" t="s">
        <v>10</v>
      </c>
      <c r="E2508" t="s">
        <v>16</v>
      </c>
      <c r="F2508" t="s">
        <v>12</v>
      </c>
      <c r="G2508" t="s">
        <v>13</v>
      </c>
      <c r="H2508" t="s">
        <v>13</v>
      </c>
      <c r="I2508">
        <v>29</v>
      </c>
      <c r="J2508">
        <f t="shared" si="158"/>
        <v>0.46090835152045262</v>
      </c>
      <c r="K2508">
        <f t="shared" si="159"/>
        <v>-0.91086947421749642</v>
      </c>
      <c r="L2508" t="str">
        <f t="shared" si="160"/>
        <v>NO</v>
      </c>
      <c r="M2508" t="str">
        <f t="shared" si="161"/>
        <v>NO</v>
      </c>
    </row>
    <row r="2509" spans="1:13" x14ac:dyDescent="0.25">
      <c r="A2509">
        <v>2508</v>
      </c>
      <c r="B2509" t="s">
        <v>9</v>
      </c>
      <c r="C2509">
        <v>276773.19</v>
      </c>
      <c r="D2509" t="s">
        <v>10</v>
      </c>
      <c r="E2509" t="s">
        <v>16</v>
      </c>
      <c r="F2509" t="s">
        <v>12</v>
      </c>
      <c r="G2509" t="s">
        <v>13</v>
      </c>
      <c r="H2509" t="s">
        <v>13</v>
      </c>
      <c r="I2509">
        <v>47</v>
      </c>
      <c r="J2509">
        <f t="shared" si="158"/>
        <v>-0.4694944106825561</v>
      </c>
      <c r="K2509">
        <f t="shared" si="159"/>
        <v>0.35948646717097865</v>
      </c>
      <c r="L2509" t="str">
        <f t="shared" si="160"/>
        <v>NO</v>
      </c>
      <c r="M2509" t="str">
        <f t="shared" si="161"/>
        <v>NO</v>
      </c>
    </row>
    <row r="2510" spans="1:13" x14ac:dyDescent="0.25">
      <c r="A2510">
        <v>2509</v>
      </c>
      <c r="B2510" t="s">
        <v>15</v>
      </c>
      <c r="C2510">
        <v>193077.5</v>
      </c>
      <c r="D2510" t="s">
        <v>10</v>
      </c>
      <c r="E2510" t="s">
        <v>16</v>
      </c>
      <c r="F2510" t="s">
        <v>12</v>
      </c>
      <c r="G2510" t="s">
        <v>13</v>
      </c>
      <c r="H2510" t="s">
        <v>13</v>
      </c>
      <c r="I2510">
        <v>52</v>
      </c>
      <c r="J2510">
        <f t="shared" si="158"/>
        <v>-0.57269470716370519</v>
      </c>
      <c r="K2510">
        <f t="shared" si="159"/>
        <v>0.71236311755666615</v>
      </c>
      <c r="L2510" t="str">
        <f t="shared" si="160"/>
        <v>NO</v>
      </c>
      <c r="M2510" t="str">
        <f t="shared" si="161"/>
        <v>NO</v>
      </c>
    </row>
    <row r="2511" spans="1:13" x14ac:dyDescent="0.25">
      <c r="A2511">
        <v>2510</v>
      </c>
      <c r="B2511" t="s">
        <v>9</v>
      </c>
      <c r="C2511">
        <v>246175</v>
      </c>
      <c r="D2511" t="s">
        <v>10</v>
      </c>
      <c r="E2511" t="s">
        <v>16</v>
      </c>
      <c r="F2511" t="s">
        <v>12</v>
      </c>
      <c r="G2511" t="s">
        <v>13</v>
      </c>
      <c r="H2511" t="s">
        <v>13</v>
      </c>
      <c r="I2511">
        <v>54</v>
      </c>
      <c r="J2511">
        <f t="shared" si="158"/>
        <v>-0.50722326242852456</v>
      </c>
      <c r="K2511">
        <f t="shared" si="159"/>
        <v>0.85351377771094117</v>
      </c>
      <c r="L2511" t="str">
        <f t="shared" si="160"/>
        <v>NO</v>
      </c>
      <c r="M2511" t="str">
        <f t="shared" si="161"/>
        <v>NO</v>
      </c>
    </row>
    <row r="2512" spans="1:13" x14ac:dyDescent="0.25">
      <c r="A2512">
        <v>2511</v>
      </c>
      <c r="B2512" t="s">
        <v>9</v>
      </c>
      <c r="C2512">
        <v>394755.25</v>
      </c>
      <c r="D2512" t="s">
        <v>10</v>
      </c>
      <c r="E2512" t="s">
        <v>16</v>
      </c>
      <c r="F2512" t="s">
        <v>12</v>
      </c>
      <c r="G2512" t="s">
        <v>13</v>
      </c>
      <c r="H2512" t="s">
        <v>13</v>
      </c>
      <c r="I2512">
        <v>37</v>
      </c>
      <c r="J2512">
        <f t="shared" si="158"/>
        <v>-0.3240175818105232</v>
      </c>
      <c r="K2512">
        <f t="shared" si="159"/>
        <v>-0.3462668336003964</v>
      </c>
      <c r="L2512" t="str">
        <f t="shared" si="160"/>
        <v>NO</v>
      </c>
      <c r="M2512" t="str">
        <f t="shared" si="161"/>
        <v>NO</v>
      </c>
    </row>
    <row r="2513" spans="1:13" x14ac:dyDescent="0.25">
      <c r="A2513">
        <v>2512</v>
      </c>
      <c r="B2513" t="s">
        <v>15</v>
      </c>
      <c r="C2513">
        <v>500000</v>
      </c>
      <c r="D2513" t="s">
        <v>10</v>
      </c>
      <c r="E2513" t="s">
        <v>16</v>
      </c>
      <c r="F2513" t="s">
        <v>12</v>
      </c>
      <c r="G2513" t="s">
        <v>13</v>
      </c>
      <c r="H2513" t="s">
        <v>13</v>
      </c>
      <c r="I2513">
        <v>40</v>
      </c>
      <c r="J2513">
        <f t="shared" si="158"/>
        <v>-0.19424639044948164</v>
      </c>
      <c r="K2513">
        <f t="shared" si="159"/>
        <v>-0.13454084336898386</v>
      </c>
      <c r="L2513" t="str">
        <f t="shared" si="160"/>
        <v>NO</v>
      </c>
      <c r="M2513" t="str">
        <f t="shared" si="161"/>
        <v>NO</v>
      </c>
    </row>
    <row r="2514" spans="1:13" x14ac:dyDescent="0.25">
      <c r="A2514">
        <v>2513</v>
      </c>
      <c r="B2514" t="s">
        <v>9</v>
      </c>
      <c r="C2514">
        <v>352881</v>
      </c>
      <c r="D2514" t="s">
        <v>18</v>
      </c>
      <c r="E2514" t="s">
        <v>16</v>
      </c>
      <c r="F2514" t="s">
        <v>12</v>
      </c>
      <c r="G2514" t="s">
        <v>13</v>
      </c>
      <c r="H2514" t="s">
        <v>12</v>
      </c>
      <c r="I2514">
        <v>35</v>
      </c>
      <c r="J2514">
        <f t="shared" si="158"/>
        <v>-0.37565028852368554</v>
      </c>
      <c r="K2514">
        <f t="shared" si="159"/>
        <v>-0.48741749375467142</v>
      </c>
      <c r="L2514" t="str">
        <f t="shared" si="160"/>
        <v>NO</v>
      </c>
      <c r="M2514" t="str">
        <f t="shared" si="161"/>
        <v>NO</v>
      </c>
    </row>
    <row r="2515" spans="1:13" x14ac:dyDescent="0.25">
      <c r="A2515">
        <v>2514</v>
      </c>
      <c r="B2515" t="s">
        <v>9</v>
      </c>
      <c r="C2515">
        <v>639148</v>
      </c>
      <c r="D2515" t="s">
        <v>18</v>
      </c>
      <c r="E2515" t="s">
        <v>16</v>
      </c>
      <c r="F2515" t="s">
        <v>12</v>
      </c>
      <c r="G2515" t="s">
        <v>13</v>
      </c>
      <c r="H2515" t="s">
        <v>12</v>
      </c>
      <c r="I2515">
        <v>38</v>
      </c>
      <c r="J2515">
        <f t="shared" si="158"/>
        <v>-2.267106972796144E-2</v>
      </c>
      <c r="K2515">
        <f t="shared" si="159"/>
        <v>-0.27569150352325889</v>
      </c>
      <c r="L2515" t="str">
        <f t="shared" si="160"/>
        <v>NO</v>
      </c>
      <c r="M2515" t="str">
        <f t="shared" si="161"/>
        <v>NO</v>
      </c>
    </row>
    <row r="2516" spans="1:13" x14ac:dyDescent="0.25">
      <c r="A2516">
        <v>2515</v>
      </c>
      <c r="B2516" t="s">
        <v>9</v>
      </c>
      <c r="C2516">
        <v>347135</v>
      </c>
      <c r="D2516" t="s">
        <v>18</v>
      </c>
      <c r="E2516" t="s">
        <v>16</v>
      </c>
      <c r="F2516" t="s">
        <v>12</v>
      </c>
      <c r="G2516" t="s">
        <v>12</v>
      </c>
      <c r="H2516" t="s">
        <v>12</v>
      </c>
      <c r="I2516">
        <v>44</v>
      </c>
      <c r="J2516">
        <f t="shared" si="158"/>
        <v>-0.38273534754620731</v>
      </c>
      <c r="K2516">
        <f t="shared" si="159"/>
        <v>0.14776047693956615</v>
      </c>
      <c r="L2516" t="str">
        <f t="shared" si="160"/>
        <v>NO</v>
      </c>
      <c r="M2516" t="str">
        <f t="shared" si="161"/>
        <v>NO</v>
      </c>
    </row>
    <row r="2517" spans="1:13" x14ac:dyDescent="0.25">
      <c r="A2517">
        <v>2516</v>
      </c>
      <c r="B2517" t="s">
        <v>9</v>
      </c>
      <c r="C2517">
        <v>447789.6</v>
      </c>
      <c r="D2517" t="s">
        <v>10</v>
      </c>
      <c r="E2517" t="s">
        <v>11</v>
      </c>
      <c r="F2517" t="s">
        <v>12</v>
      </c>
      <c r="G2517" t="s">
        <v>13</v>
      </c>
      <c r="H2517" t="s">
        <v>13</v>
      </c>
      <c r="I2517">
        <v>31</v>
      </c>
      <c r="J2517">
        <f t="shared" si="158"/>
        <v>-0.25862400367424132</v>
      </c>
      <c r="K2517">
        <f t="shared" si="159"/>
        <v>-0.7697188140632214</v>
      </c>
      <c r="L2517" t="str">
        <f t="shared" si="160"/>
        <v>NO</v>
      </c>
      <c r="M2517" t="str">
        <f t="shared" si="161"/>
        <v>NO</v>
      </c>
    </row>
    <row r="2518" spans="1:13" x14ac:dyDescent="0.25">
      <c r="A2518">
        <v>2517</v>
      </c>
      <c r="B2518" t="s">
        <v>9</v>
      </c>
      <c r="C2518">
        <v>310124</v>
      </c>
      <c r="D2518" t="s">
        <v>18</v>
      </c>
      <c r="E2518" t="s">
        <v>16</v>
      </c>
      <c r="F2518" t="s">
        <v>12</v>
      </c>
      <c r="G2518" t="s">
        <v>12</v>
      </c>
      <c r="H2518" t="s">
        <v>12</v>
      </c>
      <c r="I2518">
        <v>41</v>
      </c>
      <c r="J2518">
        <f t="shared" si="158"/>
        <v>-0.42837146301480322</v>
      </c>
      <c r="K2518">
        <f t="shared" si="159"/>
        <v>-6.3965513291846368E-2</v>
      </c>
      <c r="L2518" t="str">
        <f t="shared" si="160"/>
        <v>NO</v>
      </c>
      <c r="M2518" t="str">
        <f t="shared" si="161"/>
        <v>NO</v>
      </c>
    </row>
    <row r="2519" spans="1:13" x14ac:dyDescent="0.25">
      <c r="A2519">
        <v>2518</v>
      </c>
      <c r="B2519" t="s">
        <v>15</v>
      </c>
      <c r="C2519">
        <v>1110079.17</v>
      </c>
      <c r="D2519" t="s">
        <v>10</v>
      </c>
      <c r="E2519" t="s">
        <v>16</v>
      </c>
      <c r="F2519" t="s">
        <v>12</v>
      </c>
      <c r="G2519" t="s">
        <v>13</v>
      </c>
      <c r="H2519" t="s">
        <v>13</v>
      </c>
      <c r="I2519">
        <v>24</v>
      </c>
      <c r="J2519">
        <f t="shared" si="158"/>
        <v>0.55800681662693219</v>
      </c>
      <c r="K2519">
        <f t="shared" si="159"/>
        <v>-1.263746124603184</v>
      </c>
      <c r="L2519" t="str">
        <f t="shared" si="160"/>
        <v>NO</v>
      </c>
      <c r="M2519" t="str">
        <f t="shared" si="161"/>
        <v>NO</v>
      </c>
    </row>
    <row r="2520" spans="1:13" x14ac:dyDescent="0.25">
      <c r="A2520">
        <v>2519</v>
      </c>
      <c r="B2520" t="s">
        <v>9</v>
      </c>
      <c r="C2520">
        <v>347500</v>
      </c>
      <c r="D2520" t="s">
        <v>10</v>
      </c>
      <c r="E2520" t="s">
        <v>16</v>
      </c>
      <c r="F2520" t="s">
        <v>12</v>
      </c>
      <c r="G2520" t="s">
        <v>13</v>
      </c>
      <c r="H2520" t="s">
        <v>13</v>
      </c>
      <c r="I2520">
        <v>42</v>
      </c>
      <c r="J2520">
        <f t="shared" si="158"/>
        <v>-0.38228528723586613</v>
      </c>
      <c r="K2520">
        <f t="shared" si="159"/>
        <v>6.6098167852911317E-3</v>
      </c>
      <c r="L2520" t="str">
        <f t="shared" si="160"/>
        <v>NO</v>
      </c>
      <c r="M2520" t="str">
        <f t="shared" si="161"/>
        <v>NO</v>
      </c>
    </row>
    <row r="2521" spans="1:13" x14ac:dyDescent="0.25">
      <c r="A2521">
        <v>2520</v>
      </c>
      <c r="B2521" t="s">
        <v>15</v>
      </c>
      <c r="C2521">
        <v>1341415.6399999999</v>
      </c>
      <c r="D2521" t="s">
        <v>10</v>
      </c>
      <c r="E2521" t="s">
        <v>16</v>
      </c>
      <c r="F2521" t="s">
        <v>12</v>
      </c>
      <c r="G2521" t="s">
        <v>13</v>
      </c>
      <c r="H2521" t="s">
        <v>13</v>
      </c>
      <c r="I2521">
        <v>38</v>
      </c>
      <c r="J2521">
        <f t="shared" si="158"/>
        <v>0.84325438780894213</v>
      </c>
      <c r="K2521">
        <f t="shared" si="159"/>
        <v>-0.27569150352325889</v>
      </c>
      <c r="L2521" t="str">
        <f t="shared" si="160"/>
        <v>NO</v>
      </c>
      <c r="M2521" t="str">
        <f t="shared" si="161"/>
        <v>NO</v>
      </c>
    </row>
    <row r="2522" spans="1:13" x14ac:dyDescent="0.25">
      <c r="A2522">
        <v>2521</v>
      </c>
      <c r="B2522" t="s">
        <v>15</v>
      </c>
      <c r="C2522">
        <v>319575.36</v>
      </c>
      <c r="D2522" t="s">
        <v>10</v>
      </c>
      <c r="E2522" t="s">
        <v>16</v>
      </c>
      <c r="F2522" t="s">
        <v>12</v>
      </c>
      <c r="G2522" t="s">
        <v>13</v>
      </c>
      <c r="H2522" t="s">
        <v>13</v>
      </c>
      <c r="I2522">
        <v>64</v>
      </c>
      <c r="J2522">
        <f t="shared" si="158"/>
        <v>-0.41671753968673131</v>
      </c>
      <c r="K2522">
        <f t="shared" si="159"/>
        <v>1.5592670784823162</v>
      </c>
      <c r="L2522" t="str">
        <f t="shared" si="160"/>
        <v>NO</v>
      </c>
      <c r="M2522" t="str">
        <f t="shared" si="161"/>
        <v>NO</v>
      </c>
    </row>
    <row r="2523" spans="1:13" x14ac:dyDescent="0.25">
      <c r="A2523">
        <v>2522</v>
      </c>
      <c r="B2523" t="s">
        <v>9</v>
      </c>
      <c r="C2523">
        <v>594092</v>
      </c>
      <c r="D2523" t="s">
        <v>18</v>
      </c>
      <c r="E2523" t="s">
        <v>16</v>
      </c>
      <c r="F2523" t="s">
        <v>12</v>
      </c>
      <c r="G2523" t="s">
        <v>13</v>
      </c>
      <c r="H2523" t="s">
        <v>12</v>
      </c>
      <c r="I2523">
        <v>42</v>
      </c>
      <c r="J2523">
        <f t="shared" si="158"/>
        <v>-7.8227007653255465E-2</v>
      </c>
      <c r="K2523">
        <f t="shared" si="159"/>
        <v>6.6098167852911317E-3</v>
      </c>
      <c r="L2523" t="str">
        <f t="shared" si="160"/>
        <v>NO</v>
      </c>
      <c r="M2523" t="str">
        <f t="shared" si="161"/>
        <v>NO</v>
      </c>
    </row>
    <row r="2524" spans="1:13" x14ac:dyDescent="0.25">
      <c r="A2524">
        <v>2523</v>
      </c>
      <c r="B2524" t="s">
        <v>15</v>
      </c>
      <c r="C2524">
        <v>405000</v>
      </c>
      <c r="D2524" t="s">
        <v>10</v>
      </c>
      <c r="E2524" t="s">
        <v>16</v>
      </c>
      <c r="F2524" t="s">
        <v>12</v>
      </c>
      <c r="G2524" t="s">
        <v>13</v>
      </c>
      <c r="H2524" t="s">
        <v>12</v>
      </c>
      <c r="I2524">
        <v>34</v>
      </c>
      <c r="J2524">
        <f t="shared" si="158"/>
        <v>-0.31138537533280308</v>
      </c>
      <c r="K2524">
        <f t="shared" si="159"/>
        <v>-0.55799282383180893</v>
      </c>
      <c r="L2524" t="str">
        <f t="shared" si="160"/>
        <v>NO</v>
      </c>
      <c r="M2524" t="str">
        <f t="shared" si="161"/>
        <v>NO</v>
      </c>
    </row>
    <row r="2525" spans="1:13" x14ac:dyDescent="0.25">
      <c r="A2525">
        <v>2524</v>
      </c>
      <c r="B2525" t="s">
        <v>15</v>
      </c>
      <c r="C2525">
        <v>298155</v>
      </c>
      <c r="D2525" t="s">
        <v>17</v>
      </c>
      <c r="E2525" t="s">
        <v>16</v>
      </c>
      <c r="F2525" t="s">
        <v>12</v>
      </c>
      <c r="G2525" t="s">
        <v>13</v>
      </c>
      <c r="H2525" t="s">
        <v>13</v>
      </c>
      <c r="I2525">
        <v>30</v>
      </c>
      <c r="J2525">
        <f t="shared" si="158"/>
        <v>-0.44312974206815559</v>
      </c>
      <c r="K2525">
        <f t="shared" si="159"/>
        <v>-0.84029414414035897</v>
      </c>
      <c r="L2525" t="str">
        <f t="shared" si="160"/>
        <v>NO</v>
      </c>
      <c r="M2525" t="str">
        <f t="shared" si="161"/>
        <v>NO</v>
      </c>
    </row>
    <row r="2526" spans="1:13" x14ac:dyDescent="0.25">
      <c r="A2526">
        <v>2525</v>
      </c>
      <c r="B2526" t="s">
        <v>15</v>
      </c>
      <c r="C2526">
        <v>301260</v>
      </c>
      <c r="D2526" t="s">
        <v>17</v>
      </c>
      <c r="E2526" t="s">
        <v>16</v>
      </c>
      <c r="F2526" t="s">
        <v>12</v>
      </c>
      <c r="G2526" t="s">
        <v>13</v>
      </c>
      <c r="H2526" t="s">
        <v>13</v>
      </c>
      <c r="I2526">
        <v>38</v>
      </c>
      <c r="J2526">
        <f t="shared" si="158"/>
        <v>-0.43930114682539018</v>
      </c>
      <c r="K2526">
        <f t="shared" si="159"/>
        <v>-0.27569150352325889</v>
      </c>
      <c r="L2526" t="str">
        <f t="shared" si="160"/>
        <v>NO</v>
      </c>
      <c r="M2526" t="str">
        <f t="shared" si="161"/>
        <v>NO</v>
      </c>
    </row>
    <row r="2527" spans="1:13" x14ac:dyDescent="0.25">
      <c r="A2527">
        <v>2526</v>
      </c>
      <c r="B2527" t="s">
        <v>15</v>
      </c>
      <c r="C2527">
        <v>1221155</v>
      </c>
      <c r="D2527" t="s">
        <v>10</v>
      </c>
      <c r="E2527" t="s">
        <v>11</v>
      </c>
      <c r="F2527" t="s">
        <v>12</v>
      </c>
      <c r="G2527" t="s">
        <v>13</v>
      </c>
      <c r="H2527" t="s">
        <v>12</v>
      </c>
      <c r="I2527">
        <v>54</v>
      </c>
      <c r="J2527">
        <f t="shared" si="158"/>
        <v>0.69496797421927314</v>
      </c>
      <c r="K2527">
        <f t="shared" si="159"/>
        <v>0.85351377771094117</v>
      </c>
      <c r="L2527" t="str">
        <f t="shared" si="160"/>
        <v>NO</v>
      </c>
      <c r="M2527" t="str">
        <f t="shared" si="161"/>
        <v>NO</v>
      </c>
    </row>
    <row r="2528" spans="1:13" x14ac:dyDescent="0.25">
      <c r="A2528">
        <v>2527</v>
      </c>
      <c r="B2528" t="s">
        <v>9</v>
      </c>
      <c r="C2528">
        <v>297046</v>
      </c>
      <c r="D2528" t="s">
        <v>18</v>
      </c>
      <c r="E2528" t="s">
        <v>16</v>
      </c>
      <c r="F2528" t="s">
        <v>12</v>
      </c>
      <c r="G2528" t="s">
        <v>13</v>
      </c>
      <c r="H2528" t="s">
        <v>13</v>
      </c>
      <c r="I2528">
        <v>43</v>
      </c>
      <c r="J2528">
        <f t="shared" si="158"/>
        <v>-0.44449718558642509</v>
      </c>
      <c r="K2528">
        <f t="shared" si="159"/>
        <v>7.7185146862428639E-2</v>
      </c>
      <c r="L2528" t="str">
        <f t="shared" si="160"/>
        <v>NO</v>
      </c>
      <c r="M2528" t="str">
        <f t="shared" si="161"/>
        <v>NO</v>
      </c>
    </row>
    <row r="2529" spans="1:13" x14ac:dyDescent="0.25">
      <c r="A2529">
        <v>2528</v>
      </c>
      <c r="B2529" t="s">
        <v>9</v>
      </c>
      <c r="C2529">
        <v>907355.22</v>
      </c>
      <c r="D2529" t="s">
        <v>10</v>
      </c>
      <c r="E2529" t="s">
        <v>16</v>
      </c>
      <c r="F2529" t="s">
        <v>12</v>
      </c>
      <c r="G2529" t="s">
        <v>13</v>
      </c>
      <c r="H2529" t="s">
        <v>13</v>
      </c>
      <c r="I2529">
        <v>37</v>
      </c>
      <c r="J2529">
        <f t="shared" si="158"/>
        <v>0.30803968278969829</v>
      </c>
      <c r="K2529">
        <f t="shared" si="159"/>
        <v>-0.3462668336003964</v>
      </c>
      <c r="L2529" t="str">
        <f t="shared" si="160"/>
        <v>NO</v>
      </c>
      <c r="M2529" t="str">
        <f t="shared" si="161"/>
        <v>NO</v>
      </c>
    </row>
    <row r="2530" spans="1:13" x14ac:dyDescent="0.25">
      <c r="A2530">
        <v>2529</v>
      </c>
      <c r="B2530" t="s">
        <v>9</v>
      </c>
      <c r="C2530">
        <v>299744</v>
      </c>
      <c r="D2530" t="s">
        <v>18</v>
      </c>
      <c r="E2530" t="s">
        <v>16</v>
      </c>
      <c r="F2530" t="s">
        <v>12</v>
      </c>
      <c r="G2530" t="s">
        <v>13</v>
      </c>
      <c r="H2530" t="s">
        <v>12</v>
      </c>
      <c r="I2530">
        <v>37</v>
      </c>
      <c r="J2530">
        <f t="shared" si="158"/>
        <v>-0.44117043841573877</v>
      </c>
      <c r="K2530">
        <f t="shared" si="159"/>
        <v>-0.3462668336003964</v>
      </c>
      <c r="L2530" t="str">
        <f t="shared" si="160"/>
        <v>NO</v>
      </c>
      <c r="M2530" t="str">
        <f t="shared" si="161"/>
        <v>NO</v>
      </c>
    </row>
    <row r="2531" spans="1:13" x14ac:dyDescent="0.25">
      <c r="A2531">
        <v>2530</v>
      </c>
      <c r="B2531" t="s">
        <v>9</v>
      </c>
      <c r="C2531">
        <v>650779.6</v>
      </c>
      <c r="D2531" t="s">
        <v>10</v>
      </c>
      <c r="E2531" t="s">
        <v>16</v>
      </c>
      <c r="F2531" t="s">
        <v>12</v>
      </c>
      <c r="G2531" t="s">
        <v>13</v>
      </c>
      <c r="H2531" t="s">
        <v>13</v>
      </c>
      <c r="I2531">
        <v>38</v>
      </c>
      <c r="J2531">
        <f t="shared" si="158"/>
        <v>-8.3288190272368147E-3</v>
      </c>
      <c r="K2531">
        <f t="shared" si="159"/>
        <v>-0.27569150352325889</v>
      </c>
      <c r="L2531" t="str">
        <f t="shared" si="160"/>
        <v>NO</v>
      </c>
      <c r="M2531" t="str">
        <f t="shared" si="161"/>
        <v>NO</v>
      </c>
    </row>
    <row r="2532" spans="1:13" x14ac:dyDescent="0.25">
      <c r="A2532">
        <v>2531</v>
      </c>
      <c r="B2532" t="s">
        <v>9</v>
      </c>
      <c r="C2532">
        <v>3340086.25</v>
      </c>
      <c r="D2532" t="s">
        <v>10</v>
      </c>
      <c r="E2532" t="s">
        <v>11</v>
      </c>
      <c r="F2532" t="s">
        <v>12</v>
      </c>
      <c r="G2532" t="s">
        <v>13</v>
      </c>
      <c r="H2532" t="s">
        <v>13</v>
      </c>
      <c r="I2532">
        <v>42</v>
      </c>
      <c r="J2532">
        <f t="shared" si="158"/>
        <v>3.3076990864566151</v>
      </c>
      <c r="K2532">
        <f t="shared" si="159"/>
        <v>6.6098167852911317E-3</v>
      </c>
      <c r="L2532" t="str">
        <f t="shared" si="160"/>
        <v>SI</v>
      </c>
      <c r="M2532" t="str">
        <f t="shared" si="161"/>
        <v>NO</v>
      </c>
    </row>
    <row r="2533" spans="1:13" x14ac:dyDescent="0.25">
      <c r="A2533">
        <v>2532</v>
      </c>
      <c r="B2533" t="s">
        <v>9</v>
      </c>
      <c r="C2533">
        <v>303386</v>
      </c>
      <c r="D2533" t="s">
        <v>10</v>
      </c>
      <c r="E2533" t="s">
        <v>16</v>
      </c>
      <c r="F2533" t="s">
        <v>12</v>
      </c>
      <c r="G2533" t="s">
        <v>12</v>
      </c>
      <c r="H2533" t="s">
        <v>13</v>
      </c>
      <c r="I2533">
        <v>35</v>
      </c>
      <c r="J2533">
        <f t="shared" si="158"/>
        <v>-0.43667969964789605</v>
      </c>
      <c r="K2533">
        <f t="shared" si="159"/>
        <v>-0.48741749375467142</v>
      </c>
      <c r="L2533" t="str">
        <f t="shared" si="160"/>
        <v>NO</v>
      </c>
      <c r="M2533" t="str">
        <f t="shared" si="161"/>
        <v>NO</v>
      </c>
    </row>
    <row r="2534" spans="1:13" x14ac:dyDescent="0.25">
      <c r="A2534">
        <v>2533</v>
      </c>
      <c r="B2534" t="s">
        <v>9</v>
      </c>
      <c r="C2534">
        <v>320000</v>
      </c>
      <c r="D2534" t="s">
        <v>10</v>
      </c>
      <c r="E2534" t="s">
        <v>16</v>
      </c>
      <c r="F2534" t="s">
        <v>12</v>
      </c>
      <c r="G2534" t="s">
        <v>13</v>
      </c>
      <c r="H2534" t="s">
        <v>12</v>
      </c>
      <c r="I2534">
        <v>22</v>
      </c>
      <c r="J2534">
        <f t="shared" si="158"/>
        <v>-0.41619394075472232</v>
      </c>
      <c r="K2534">
        <f t="shared" si="159"/>
        <v>-1.4048967847574589</v>
      </c>
      <c r="L2534" t="str">
        <f t="shared" si="160"/>
        <v>NO</v>
      </c>
      <c r="M2534" t="str">
        <f t="shared" si="161"/>
        <v>NO</v>
      </c>
    </row>
    <row r="2535" spans="1:13" x14ac:dyDescent="0.25">
      <c r="A2535">
        <v>2534</v>
      </c>
      <c r="B2535" t="s">
        <v>9</v>
      </c>
      <c r="C2535">
        <v>297045</v>
      </c>
      <c r="D2535" t="s">
        <v>18</v>
      </c>
      <c r="E2535" t="s">
        <v>16</v>
      </c>
      <c r="F2535" t="s">
        <v>12</v>
      </c>
      <c r="G2535" t="s">
        <v>13</v>
      </c>
      <c r="H2535" t="s">
        <v>13</v>
      </c>
      <c r="I2535">
        <v>56</v>
      </c>
      <c r="J2535">
        <f t="shared" si="158"/>
        <v>-0.44449841862837125</v>
      </c>
      <c r="K2535">
        <f t="shared" si="159"/>
        <v>0.99466443786521619</v>
      </c>
      <c r="L2535" t="str">
        <f t="shared" si="160"/>
        <v>NO</v>
      </c>
      <c r="M2535" t="str">
        <f t="shared" si="161"/>
        <v>NO</v>
      </c>
    </row>
    <row r="2536" spans="1:13" x14ac:dyDescent="0.25">
      <c r="A2536">
        <v>2535</v>
      </c>
      <c r="B2536" t="s">
        <v>15</v>
      </c>
      <c r="C2536">
        <v>2481900.46</v>
      </c>
      <c r="D2536" t="s">
        <v>10</v>
      </c>
      <c r="E2536" t="s">
        <v>16</v>
      </c>
      <c r="F2536" t="s">
        <v>12</v>
      </c>
      <c r="G2536" t="s">
        <v>13</v>
      </c>
      <c r="H2536" t="s">
        <v>13</v>
      </c>
      <c r="I2536">
        <v>33</v>
      </c>
      <c r="J2536">
        <f t="shared" si="158"/>
        <v>2.2495200098051278</v>
      </c>
      <c r="K2536">
        <f t="shared" si="159"/>
        <v>-0.62856815390894638</v>
      </c>
      <c r="L2536" t="str">
        <f t="shared" si="160"/>
        <v>SI</v>
      </c>
      <c r="M2536" t="str">
        <f t="shared" si="161"/>
        <v>NO</v>
      </c>
    </row>
    <row r="2537" spans="1:13" x14ac:dyDescent="0.25">
      <c r="A2537">
        <v>2536</v>
      </c>
      <c r="B2537" t="s">
        <v>15</v>
      </c>
      <c r="C2537">
        <v>33658.400000000001</v>
      </c>
      <c r="D2537" t="s">
        <v>10</v>
      </c>
      <c r="E2537" t="s">
        <v>11</v>
      </c>
      <c r="F2537" t="s">
        <v>12</v>
      </c>
      <c r="G2537" t="s">
        <v>13</v>
      </c>
      <c r="H2537" t="s">
        <v>13</v>
      </c>
      <c r="I2537">
        <v>58</v>
      </c>
      <c r="J2537">
        <f t="shared" si="158"/>
        <v>-0.76926514447962846</v>
      </c>
      <c r="K2537">
        <f t="shared" si="159"/>
        <v>1.1358150980194912</v>
      </c>
      <c r="L2537" t="str">
        <f t="shared" si="160"/>
        <v>NO</v>
      </c>
      <c r="M2537" t="str">
        <f t="shared" si="161"/>
        <v>NO</v>
      </c>
    </row>
    <row r="2538" spans="1:13" x14ac:dyDescent="0.25">
      <c r="A2538">
        <v>2537</v>
      </c>
      <c r="B2538" t="s">
        <v>9</v>
      </c>
      <c r="C2538">
        <v>297046</v>
      </c>
      <c r="D2538" t="s">
        <v>17</v>
      </c>
      <c r="E2538" t="s">
        <v>16</v>
      </c>
      <c r="F2538" t="s">
        <v>12</v>
      </c>
      <c r="G2538" t="s">
        <v>13</v>
      </c>
      <c r="H2538" t="s">
        <v>13</v>
      </c>
      <c r="I2538">
        <v>53</v>
      </c>
      <c r="J2538">
        <f t="shared" si="158"/>
        <v>-0.44449718558642509</v>
      </c>
      <c r="K2538">
        <f t="shared" si="159"/>
        <v>0.78293844763380371</v>
      </c>
      <c r="L2538" t="str">
        <f t="shared" si="160"/>
        <v>NO</v>
      </c>
      <c r="M2538" t="str">
        <f t="shared" si="161"/>
        <v>NO</v>
      </c>
    </row>
    <row r="2539" spans="1:13" x14ac:dyDescent="0.25">
      <c r="A2539">
        <v>2538</v>
      </c>
      <c r="B2539" t="s">
        <v>15</v>
      </c>
      <c r="C2539">
        <v>85500</v>
      </c>
      <c r="D2539" t="s">
        <v>10</v>
      </c>
      <c r="E2539" t="s">
        <v>16</v>
      </c>
      <c r="F2539" t="s">
        <v>12</v>
      </c>
      <c r="G2539" t="s">
        <v>13</v>
      </c>
      <c r="H2539" t="s">
        <v>12</v>
      </c>
      <c r="I2539">
        <v>27</v>
      </c>
      <c r="J2539">
        <f t="shared" si="158"/>
        <v>-0.7053422771246054</v>
      </c>
      <c r="K2539">
        <f t="shared" si="159"/>
        <v>-1.0520201343717714</v>
      </c>
      <c r="L2539" t="str">
        <f t="shared" si="160"/>
        <v>NO</v>
      </c>
      <c r="M2539" t="str">
        <f t="shared" si="161"/>
        <v>NO</v>
      </c>
    </row>
    <row r="2540" spans="1:13" x14ac:dyDescent="0.25">
      <c r="A2540">
        <v>2539</v>
      </c>
      <c r="B2540" t="s">
        <v>9</v>
      </c>
      <c r="C2540">
        <v>508656</v>
      </c>
      <c r="D2540" t="s">
        <v>10</v>
      </c>
      <c r="E2540" t="s">
        <v>16</v>
      </c>
      <c r="F2540" t="s">
        <v>12</v>
      </c>
      <c r="G2540" t="s">
        <v>13</v>
      </c>
      <c r="H2540" t="s">
        <v>13</v>
      </c>
      <c r="I2540">
        <v>49</v>
      </c>
      <c r="J2540">
        <f t="shared" si="158"/>
        <v>-0.18357317936369183</v>
      </c>
      <c r="K2540">
        <f t="shared" si="159"/>
        <v>0.50063712732525367</v>
      </c>
      <c r="L2540" t="str">
        <f t="shared" si="160"/>
        <v>NO</v>
      </c>
      <c r="M2540" t="str">
        <f t="shared" si="161"/>
        <v>NO</v>
      </c>
    </row>
    <row r="2541" spans="1:13" x14ac:dyDescent="0.25">
      <c r="A2541">
        <v>2540</v>
      </c>
      <c r="B2541" t="s">
        <v>15</v>
      </c>
      <c r="C2541">
        <v>402500</v>
      </c>
      <c r="D2541" t="s">
        <v>10</v>
      </c>
      <c r="E2541" t="s">
        <v>16</v>
      </c>
      <c r="F2541" t="s">
        <v>12</v>
      </c>
      <c r="G2541" t="s">
        <v>13</v>
      </c>
      <c r="H2541" t="s">
        <v>12</v>
      </c>
      <c r="I2541">
        <v>41</v>
      </c>
      <c r="J2541">
        <f t="shared" si="158"/>
        <v>-0.3144679801981537</v>
      </c>
      <c r="K2541">
        <f t="shared" si="159"/>
        <v>-6.3965513291846368E-2</v>
      </c>
      <c r="L2541" t="str">
        <f t="shared" si="160"/>
        <v>NO</v>
      </c>
      <c r="M2541" t="str">
        <f t="shared" si="161"/>
        <v>NO</v>
      </c>
    </row>
    <row r="2542" spans="1:13" x14ac:dyDescent="0.25">
      <c r="A2542">
        <v>2541</v>
      </c>
      <c r="B2542" t="s">
        <v>15</v>
      </c>
      <c r="C2542">
        <v>461014</v>
      </c>
      <c r="D2542" t="s">
        <v>10</v>
      </c>
      <c r="E2542" t="s">
        <v>11</v>
      </c>
      <c r="F2542" t="s">
        <v>12</v>
      </c>
      <c r="G2542" t="s">
        <v>13</v>
      </c>
      <c r="H2542" t="s">
        <v>12</v>
      </c>
      <c r="I2542">
        <v>52</v>
      </c>
      <c r="J2542">
        <f t="shared" si="158"/>
        <v>-0.2423177637617045</v>
      </c>
      <c r="K2542">
        <f t="shared" si="159"/>
        <v>0.71236311755666615</v>
      </c>
      <c r="L2542" t="str">
        <f t="shared" si="160"/>
        <v>NO</v>
      </c>
      <c r="M2542" t="str">
        <f t="shared" si="161"/>
        <v>NO</v>
      </c>
    </row>
    <row r="2543" spans="1:13" x14ac:dyDescent="0.25">
      <c r="A2543">
        <v>2542</v>
      </c>
      <c r="B2543" t="s">
        <v>15</v>
      </c>
      <c r="C2543">
        <v>529279</v>
      </c>
      <c r="D2543" t="s">
        <v>10</v>
      </c>
      <c r="E2543" t="s">
        <v>11</v>
      </c>
      <c r="F2543" t="s">
        <v>12</v>
      </c>
      <c r="G2543" t="s">
        <v>13</v>
      </c>
      <c r="H2543" t="s">
        <v>12</v>
      </c>
      <c r="I2543">
        <v>23</v>
      </c>
      <c r="J2543">
        <f t="shared" si="158"/>
        <v>-0.15814415530844195</v>
      </c>
      <c r="K2543">
        <f t="shared" si="159"/>
        <v>-1.3343214546803215</v>
      </c>
      <c r="L2543" t="str">
        <f t="shared" si="160"/>
        <v>NO</v>
      </c>
      <c r="M2543" t="str">
        <f t="shared" si="161"/>
        <v>NO</v>
      </c>
    </row>
    <row r="2544" spans="1:13" x14ac:dyDescent="0.25">
      <c r="A2544">
        <v>2543</v>
      </c>
      <c r="B2544" t="s">
        <v>15</v>
      </c>
      <c r="C2544">
        <v>759597.67</v>
      </c>
      <c r="D2544" t="s">
        <v>10</v>
      </c>
      <c r="E2544" t="s">
        <v>11</v>
      </c>
      <c r="F2544" t="s">
        <v>12</v>
      </c>
      <c r="G2544" t="s">
        <v>13</v>
      </c>
      <c r="H2544" t="s">
        <v>13</v>
      </c>
      <c r="I2544">
        <v>27</v>
      </c>
      <c r="J2544">
        <f t="shared" si="158"/>
        <v>0.12584842578078662</v>
      </c>
      <c r="K2544">
        <f t="shared" si="159"/>
        <v>-1.0520201343717714</v>
      </c>
      <c r="L2544" t="str">
        <f t="shared" si="160"/>
        <v>NO</v>
      </c>
      <c r="M2544" t="str">
        <f t="shared" si="161"/>
        <v>NO</v>
      </c>
    </row>
    <row r="2545" spans="1:13" x14ac:dyDescent="0.25">
      <c r="A2545">
        <v>2544</v>
      </c>
      <c r="B2545" t="s">
        <v>15</v>
      </c>
      <c r="C2545">
        <v>688085.2</v>
      </c>
      <c r="D2545" t="s">
        <v>10</v>
      </c>
      <c r="E2545" t="s">
        <v>11</v>
      </c>
      <c r="F2545" t="s">
        <v>12</v>
      </c>
      <c r="G2545" t="s">
        <v>13</v>
      </c>
      <c r="H2545" t="s">
        <v>13</v>
      </c>
      <c r="I2545">
        <v>36</v>
      </c>
      <c r="J2545">
        <f t="shared" si="158"/>
        <v>3.7670550598691975E-2</v>
      </c>
      <c r="K2545">
        <f t="shared" si="159"/>
        <v>-0.41684216367753391</v>
      </c>
      <c r="L2545" t="str">
        <f t="shared" si="160"/>
        <v>NO</v>
      </c>
      <c r="M2545" t="str">
        <f t="shared" si="161"/>
        <v>NO</v>
      </c>
    </row>
    <row r="2546" spans="1:13" x14ac:dyDescent="0.25">
      <c r="A2546">
        <v>2545</v>
      </c>
      <c r="B2546" t="s">
        <v>9</v>
      </c>
      <c r="C2546">
        <v>361666.7</v>
      </c>
      <c r="D2546" t="s">
        <v>10</v>
      </c>
      <c r="E2546" t="s">
        <v>16</v>
      </c>
      <c r="F2546" t="s">
        <v>12</v>
      </c>
      <c r="G2546" t="s">
        <v>12</v>
      </c>
      <c r="H2546" t="s">
        <v>13</v>
      </c>
      <c r="I2546">
        <v>37</v>
      </c>
      <c r="J2546">
        <f t="shared" si="158"/>
        <v>-0.36481715189748137</v>
      </c>
      <c r="K2546">
        <f t="shared" si="159"/>
        <v>-0.3462668336003964</v>
      </c>
      <c r="L2546" t="str">
        <f t="shared" si="160"/>
        <v>NO</v>
      </c>
      <c r="M2546" t="str">
        <f t="shared" si="161"/>
        <v>NO</v>
      </c>
    </row>
    <row r="2547" spans="1:13" x14ac:dyDescent="0.25">
      <c r="A2547">
        <v>2546</v>
      </c>
      <c r="B2547" t="s">
        <v>15</v>
      </c>
      <c r="C2547">
        <v>297046</v>
      </c>
      <c r="D2547" t="s">
        <v>17</v>
      </c>
      <c r="E2547" t="s">
        <v>16</v>
      </c>
      <c r="F2547" t="s">
        <v>13</v>
      </c>
      <c r="G2547" t="s">
        <v>12</v>
      </c>
      <c r="H2547" t="s">
        <v>13</v>
      </c>
      <c r="I2547">
        <v>50</v>
      </c>
      <c r="J2547">
        <f t="shared" si="158"/>
        <v>-0.44449718558642509</v>
      </c>
      <c r="K2547">
        <f t="shared" si="159"/>
        <v>0.57121245740239113</v>
      </c>
      <c r="L2547" t="str">
        <f t="shared" si="160"/>
        <v>NO</v>
      </c>
      <c r="M2547" t="str">
        <f t="shared" si="161"/>
        <v>NO</v>
      </c>
    </row>
    <row r="2548" spans="1:13" x14ac:dyDescent="0.25">
      <c r="A2548">
        <v>2547</v>
      </c>
      <c r="B2548" t="s">
        <v>15</v>
      </c>
      <c r="C2548">
        <v>309143.36</v>
      </c>
      <c r="D2548" t="s">
        <v>10</v>
      </c>
      <c r="E2548" t="s">
        <v>16</v>
      </c>
      <c r="F2548" t="s">
        <v>12</v>
      </c>
      <c r="G2548" t="s">
        <v>12</v>
      </c>
      <c r="H2548" t="s">
        <v>13</v>
      </c>
      <c r="I2548">
        <v>55</v>
      </c>
      <c r="J2548">
        <f t="shared" si="158"/>
        <v>-0.4295806332688662</v>
      </c>
      <c r="K2548">
        <f t="shared" si="159"/>
        <v>0.92408910778807873</v>
      </c>
      <c r="L2548" t="str">
        <f t="shared" si="160"/>
        <v>NO</v>
      </c>
      <c r="M2548" t="str">
        <f t="shared" si="161"/>
        <v>NO</v>
      </c>
    </row>
    <row r="2549" spans="1:13" x14ac:dyDescent="0.25">
      <c r="A2549">
        <v>2548</v>
      </c>
      <c r="B2549" t="s">
        <v>9</v>
      </c>
      <c r="C2549">
        <v>360000</v>
      </c>
      <c r="D2549" t="s">
        <v>10</v>
      </c>
      <c r="E2549" t="s">
        <v>16</v>
      </c>
      <c r="F2549" t="s">
        <v>12</v>
      </c>
      <c r="G2549" t="s">
        <v>13</v>
      </c>
      <c r="H2549" t="s">
        <v>12</v>
      </c>
      <c r="I2549">
        <v>32</v>
      </c>
      <c r="J2549">
        <f t="shared" si="158"/>
        <v>-0.36687226290911329</v>
      </c>
      <c r="K2549">
        <f t="shared" si="159"/>
        <v>-0.69914348398608395</v>
      </c>
      <c r="L2549" t="str">
        <f t="shared" si="160"/>
        <v>NO</v>
      </c>
      <c r="M2549" t="str">
        <f t="shared" si="161"/>
        <v>NO</v>
      </c>
    </row>
    <row r="2550" spans="1:13" x14ac:dyDescent="0.25">
      <c r="A2550">
        <v>2549</v>
      </c>
      <c r="B2550" t="s">
        <v>9</v>
      </c>
      <c r="C2550">
        <v>600000</v>
      </c>
      <c r="D2550" t="s">
        <v>10</v>
      </c>
      <c r="E2550" t="s">
        <v>16</v>
      </c>
      <c r="F2550" t="s">
        <v>12</v>
      </c>
      <c r="G2550" t="s">
        <v>13</v>
      </c>
      <c r="H2550" t="s">
        <v>12</v>
      </c>
      <c r="I2550">
        <v>50</v>
      </c>
      <c r="J2550">
        <f t="shared" si="158"/>
        <v>-7.0942195835459007E-2</v>
      </c>
      <c r="K2550">
        <f t="shared" si="159"/>
        <v>0.57121245740239113</v>
      </c>
      <c r="L2550" t="str">
        <f t="shared" si="160"/>
        <v>NO</v>
      </c>
      <c r="M2550" t="str">
        <f t="shared" si="161"/>
        <v>NO</v>
      </c>
    </row>
    <row r="2551" spans="1:13" x14ac:dyDescent="0.25">
      <c r="A2551">
        <v>2550</v>
      </c>
      <c r="B2551" t="s">
        <v>9</v>
      </c>
      <c r="C2551">
        <v>278030</v>
      </c>
      <c r="D2551" t="s">
        <v>19</v>
      </c>
      <c r="E2551" t="s">
        <v>16</v>
      </c>
      <c r="F2551" t="s">
        <v>12</v>
      </c>
      <c r="G2551" t="s">
        <v>13</v>
      </c>
      <c r="H2551" t="s">
        <v>13</v>
      </c>
      <c r="I2551">
        <v>40</v>
      </c>
      <c r="J2551">
        <f t="shared" si="158"/>
        <v>-0.46794471123422759</v>
      </c>
      <c r="K2551">
        <f t="shared" si="159"/>
        <v>-0.13454084336898386</v>
      </c>
      <c r="L2551" t="str">
        <f t="shared" si="160"/>
        <v>NO</v>
      </c>
      <c r="M2551" t="str">
        <f t="shared" si="161"/>
        <v>NO</v>
      </c>
    </row>
    <row r="2552" spans="1:13" x14ac:dyDescent="0.25">
      <c r="A2552">
        <v>2551</v>
      </c>
      <c r="B2552" t="s">
        <v>9</v>
      </c>
      <c r="C2552">
        <v>2512306.2999999998</v>
      </c>
      <c r="D2552" t="s">
        <v>10</v>
      </c>
      <c r="E2552" t="s">
        <v>16</v>
      </c>
      <c r="F2552" t="s">
        <v>12</v>
      </c>
      <c r="G2552" t="s">
        <v>13</v>
      </c>
      <c r="H2552" t="s">
        <v>13</v>
      </c>
      <c r="I2552">
        <v>44</v>
      </c>
      <c r="J2552">
        <f t="shared" si="158"/>
        <v>2.2870116859327561</v>
      </c>
      <c r="K2552">
        <f t="shared" si="159"/>
        <v>0.14776047693956615</v>
      </c>
      <c r="L2552" t="str">
        <f t="shared" si="160"/>
        <v>SI</v>
      </c>
      <c r="M2552" t="str">
        <f t="shared" si="161"/>
        <v>NO</v>
      </c>
    </row>
    <row r="2553" spans="1:13" x14ac:dyDescent="0.25">
      <c r="A2553">
        <v>2552</v>
      </c>
      <c r="B2553" t="s">
        <v>15</v>
      </c>
      <c r="C2553">
        <v>50000</v>
      </c>
      <c r="D2553" t="s">
        <v>10</v>
      </c>
      <c r="E2553" t="s">
        <v>16</v>
      </c>
      <c r="F2553" t="s">
        <v>12</v>
      </c>
      <c r="G2553" t="s">
        <v>13</v>
      </c>
      <c r="H2553" t="s">
        <v>13</v>
      </c>
      <c r="I2553">
        <v>20</v>
      </c>
      <c r="J2553">
        <f t="shared" si="158"/>
        <v>-0.7491152662125834</v>
      </c>
      <c r="K2553">
        <f t="shared" si="159"/>
        <v>-1.5460474449117341</v>
      </c>
      <c r="L2553" t="str">
        <f t="shared" si="160"/>
        <v>NO</v>
      </c>
      <c r="M2553" t="str">
        <f t="shared" si="161"/>
        <v>NO</v>
      </c>
    </row>
    <row r="2554" spans="1:13" x14ac:dyDescent="0.25">
      <c r="A2554">
        <v>2553</v>
      </c>
      <c r="B2554" t="s">
        <v>15</v>
      </c>
      <c r="C2554">
        <v>358500</v>
      </c>
      <c r="D2554" t="s">
        <v>10</v>
      </c>
      <c r="E2554" t="s">
        <v>16</v>
      </c>
      <c r="F2554" t="s">
        <v>12</v>
      </c>
      <c r="G2554" t="s">
        <v>13</v>
      </c>
      <c r="H2554" t="s">
        <v>13</v>
      </c>
      <c r="I2554">
        <v>41</v>
      </c>
      <c r="J2554">
        <f t="shared" si="158"/>
        <v>-0.36872182582832363</v>
      </c>
      <c r="K2554">
        <f t="shared" si="159"/>
        <v>-6.3965513291846368E-2</v>
      </c>
      <c r="L2554" t="str">
        <f t="shared" si="160"/>
        <v>NO</v>
      </c>
      <c r="M2554" t="str">
        <f t="shared" si="161"/>
        <v>NO</v>
      </c>
    </row>
    <row r="2555" spans="1:13" x14ac:dyDescent="0.25">
      <c r="A2555">
        <v>2554</v>
      </c>
      <c r="B2555" t="s">
        <v>9</v>
      </c>
      <c r="C2555">
        <v>456792</v>
      </c>
      <c r="D2555" t="s">
        <v>10</v>
      </c>
      <c r="E2555" t="s">
        <v>16</v>
      </c>
      <c r="F2555" t="s">
        <v>12</v>
      </c>
      <c r="G2555" t="s">
        <v>13</v>
      </c>
      <c r="H2555" t="s">
        <v>13</v>
      </c>
      <c r="I2555">
        <v>41</v>
      </c>
      <c r="J2555">
        <f t="shared" si="158"/>
        <v>-0.24752366685830851</v>
      </c>
      <c r="K2555">
        <f t="shared" si="159"/>
        <v>-6.3965513291846368E-2</v>
      </c>
      <c r="L2555" t="str">
        <f t="shared" si="160"/>
        <v>NO</v>
      </c>
      <c r="M2555" t="str">
        <f t="shared" si="161"/>
        <v>NO</v>
      </c>
    </row>
    <row r="2556" spans="1:13" x14ac:dyDescent="0.25">
      <c r="A2556">
        <v>2555</v>
      </c>
      <c r="B2556" t="s">
        <v>9</v>
      </c>
      <c r="C2556">
        <v>381590</v>
      </c>
      <c r="D2556" t="s">
        <v>10</v>
      </c>
      <c r="E2556" t="s">
        <v>16</v>
      </c>
      <c r="F2556" t="s">
        <v>12</v>
      </c>
      <c r="G2556" t="s">
        <v>13</v>
      </c>
      <c r="H2556" t="s">
        <v>13</v>
      </c>
      <c r="I2556">
        <v>21</v>
      </c>
      <c r="J2556">
        <f t="shared" si="158"/>
        <v>-0.3402508872919458</v>
      </c>
      <c r="K2556">
        <f t="shared" si="159"/>
        <v>-1.4754721148345964</v>
      </c>
      <c r="L2556" t="str">
        <f t="shared" si="160"/>
        <v>NO</v>
      </c>
      <c r="M2556" t="str">
        <f t="shared" si="161"/>
        <v>NO</v>
      </c>
    </row>
    <row r="2557" spans="1:13" x14ac:dyDescent="0.25">
      <c r="A2557">
        <v>2556</v>
      </c>
      <c r="B2557" t="s">
        <v>9</v>
      </c>
      <c r="C2557">
        <v>330000</v>
      </c>
      <c r="D2557" t="s">
        <v>10</v>
      </c>
      <c r="E2557" t="s">
        <v>16</v>
      </c>
      <c r="F2557" t="s">
        <v>12</v>
      </c>
      <c r="G2557" t="s">
        <v>13</v>
      </c>
      <c r="H2557" t="s">
        <v>13</v>
      </c>
      <c r="I2557">
        <v>59</v>
      </c>
      <c r="J2557">
        <f t="shared" si="158"/>
        <v>-0.40386352129332009</v>
      </c>
      <c r="K2557">
        <f t="shared" si="159"/>
        <v>1.2063904280966287</v>
      </c>
      <c r="L2557" t="str">
        <f t="shared" si="160"/>
        <v>NO</v>
      </c>
      <c r="M2557" t="str">
        <f t="shared" si="161"/>
        <v>NO</v>
      </c>
    </row>
    <row r="2558" spans="1:13" x14ac:dyDescent="0.25">
      <c r="A2558">
        <v>2557</v>
      </c>
      <c r="B2558" t="s">
        <v>15</v>
      </c>
      <c r="C2558">
        <v>976390</v>
      </c>
      <c r="D2558" t="s">
        <v>10</v>
      </c>
      <c r="E2558" t="s">
        <v>11</v>
      </c>
      <c r="F2558" t="s">
        <v>12</v>
      </c>
      <c r="G2558" t="s">
        <v>13</v>
      </c>
      <c r="H2558" t="s">
        <v>13</v>
      </c>
      <c r="I2558">
        <v>35</v>
      </c>
      <c r="J2558">
        <f t="shared" si="158"/>
        <v>0.3931624622722607</v>
      </c>
      <c r="K2558">
        <f t="shared" si="159"/>
        <v>-0.48741749375467142</v>
      </c>
      <c r="L2558" t="str">
        <f t="shared" si="160"/>
        <v>NO</v>
      </c>
      <c r="M2558" t="str">
        <f t="shared" si="161"/>
        <v>NO</v>
      </c>
    </row>
    <row r="2559" spans="1:13" x14ac:dyDescent="0.25">
      <c r="A2559">
        <v>2558</v>
      </c>
      <c r="B2559" t="s">
        <v>9</v>
      </c>
      <c r="C2559">
        <v>300010</v>
      </c>
      <c r="D2559" t="s">
        <v>17</v>
      </c>
      <c r="E2559" t="s">
        <v>16</v>
      </c>
      <c r="F2559" t="s">
        <v>12</v>
      </c>
      <c r="G2559" t="s">
        <v>13</v>
      </c>
      <c r="H2559" t="s">
        <v>13</v>
      </c>
      <c r="I2559">
        <v>57</v>
      </c>
      <c r="J2559">
        <f t="shared" si="158"/>
        <v>-0.44084244925806543</v>
      </c>
      <c r="K2559">
        <f t="shared" si="159"/>
        <v>1.0652397679423538</v>
      </c>
      <c r="L2559" t="str">
        <f t="shared" si="160"/>
        <v>NO</v>
      </c>
      <c r="M2559" t="str">
        <f t="shared" si="161"/>
        <v>NO</v>
      </c>
    </row>
    <row r="2560" spans="1:13" x14ac:dyDescent="0.25">
      <c r="A2560">
        <v>2559</v>
      </c>
      <c r="B2560" t="s">
        <v>9</v>
      </c>
      <c r="C2560">
        <v>349852.8</v>
      </c>
      <c r="D2560" t="s">
        <v>10</v>
      </c>
      <c r="E2560" t="s">
        <v>16</v>
      </c>
      <c r="F2560" t="s">
        <v>12</v>
      </c>
      <c r="G2560" t="s">
        <v>12</v>
      </c>
      <c r="H2560" t="s">
        <v>13</v>
      </c>
      <c r="I2560">
        <v>40</v>
      </c>
      <c r="J2560">
        <f t="shared" si="158"/>
        <v>-0.37938418614498742</v>
      </c>
      <c r="K2560">
        <f t="shared" si="159"/>
        <v>-0.13454084336898386</v>
      </c>
      <c r="L2560" t="str">
        <f t="shared" si="160"/>
        <v>NO</v>
      </c>
      <c r="M2560" t="str">
        <f t="shared" si="161"/>
        <v>NO</v>
      </c>
    </row>
    <row r="2561" spans="1:13" x14ac:dyDescent="0.25">
      <c r="A2561">
        <v>2560</v>
      </c>
      <c r="B2561" t="s">
        <v>15</v>
      </c>
      <c r="C2561">
        <v>278030</v>
      </c>
      <c r="D2561" t="s">
        <v>19</v>
      </c>
      <c r="E2561" t="s">
        <v>16</v>
      </c>
      <c r="F2561" t="s">
        <v>12</v>
      </c>
      <c r="G2561" t="s">
        <v>13</v>
      </c>
      <c r="H2561" t="s">
        <v>12</v>
      </c>
      <c r="I2561">
        <v>28</v>
      </c>
      <c r="J2561">
        <f t="shared" si="158"/>
        <v>-0.46794471123422759</v>
      </c>
      <c r="K2561">
        <f t="shared" si="159"/>
        <v>-0.98144480429463388</v>
      </c>
      <c r="L2561" t="str">
        <f t="shared" si="160"/>
        <v>NO</v>
      </c>
      <c r="M2561" t="str">
        <f t="shared" si="161"/>
        <v>NO</v>
      </c>
    </row>
    <row r="2562" spans="1:13" x14ac:dyDescent="0.25">
      <c r="A2562">
        <v>2561</v>
      </c>
      <c r="B2562" t="s">
        <v>9</v>
      </c>
      <c r="C2562">
        <v>486162.3</v>
      </c>
      <c r="D2562" t="s">
        <v>10</v>
      </c>
      <c r="E2562" t="s">
        <v>16</v>
      </c>
      <c r="F2562" t="s">
        <v>12</v>
      </c>
      <c r="G2562" t="s">
        <v>12</v>
      </c>
      <c r="H2562" t="s">
        <v>13</v>
      </c>
      <c r="I2562">
        <v>35</v>
      </c>
      <c r="J2562">
        <f t="shared" ref="J2562:J2625" si="162">(C2562-$Q$13)/$Q$14</f>
        <v>-0.21130885498758625</v>
      </c>
      <c r="K2562">
        <f t="shared" si="159"/>
        <v>-0.48741749375467142</v>
      </c>
      <c r="L2562" t="str">
        <f t="shared" si="160"/>
        <v>NO</v>
      </c>
      <c r="M2562" t="str">
        <f t="shared" si="161"/>
        <v>NO</v>
      </c>
    </row>
    <row r="2563" spans="1:13" x14ac:dyDescent="0.25">
      <c r="A2563">
        <v>2562</v>
      </c>
      <c r="B2563" t="s">
        <v>9</v>
      </c>
      <c r="C2563">
        <v>589097</v>
      </c>
      <c r="D2563" t="s">
        <v>10</v>
      </c>
      <c r="E2563" t="s">
        <v>16</v>
      </c>
      <c r="F2563" t="s">
        <v>12</v>
      </c>
      <c r="G2563" t="s">
        <v>13</v>
      </c>
      <c r="H2563" t="s">
        <v>13</v>
      </c>
      <c r="I2563">
        <v>54</v>
      </c>
      <c r="J2563">
        <f t="shared" si="162"/>
        <v>-8.4386052174225901E-2</v>
      </c>
      <c r="K2563">
        <f t="shared" ref="K2563:K2626" si="163">(I2563-$R$13)/$R$14</f>
        <v>0.85351377771094117</v>
      </c>
      <c r="L2563" t="str">
        <f t="shared" ref="L2563:L2626" si="164">IF(ABS(J2563)&gt; 1.96, "SI", "NO")</f>
        <v>NO</v>
      </c>
      <c r="M2563" t="str">
        <f t="shared" ref="M2563:M2626" si="165">IF(ABS(K2563)&gt; 1.96, "SI", "NO")</f>
        <v>NO</v>
      </c>
    </row>
    <row r="2564" spans="1:13" x14ac:dyDescent="0.25">
      <c r="A2564">
        <v>2563</v>
      </c>
      <c r="B2564" t="s">
        <v>9</v>
      </c>
      <c r="C2564">
        <v>446149.5</v>
      </c>
      <c r="D2564" t="s">
        <v>10</v>
      </c>
      <c r="E2564" t="s">
        <v>11</v>
      </c>
      <c r="F2564" t="s">
        <v>12</v>
      </c>
      <c r="G2564" t="s">
        <v>13</v>
      </c>
      <c r="H2564" t="s">
        <v>13</v>
      </c>
      <c r="I2564">
        <v>57</v>
      </c>
      <c r="J2564">
        <f t="shared" si="162"/>
        <v>-0.26064631577010589</v>
      </c>
      <c r="K2564">
        <f t="shared" si="163"/>
        <v>1.0652397679423538</v>
      </c>
      <c r="L2564" t="str">
        <f t="shared" si="164"/>
        <v>NO</v>
      </c>
      <c r="M2564" t="str">
        <f t="shared" si="165"/>
        <v>NO</v>
      </c>
    </row>
    <row r="2565" spans="1:13" x14ac:dyDescent="0.25">
      <c r="A2565">
        <v>2564</v>
      </c>
      <c r="B2565" t="s">
        <v>15</v>
      </c>
      <c r="C2565">
        <v>681819</v>
      </c>
      <c r="D2565" t="s">
        <v>10</v>
      </c>
      <c r="E2565" t="s">
        <v>11</v>
      </c>
      <c r="F2565" t="s">
        <v>12</v>
      </c>
      <c r="G2565" t="s">
        <v>13</v>
      </c>
      <c r="H2565" t="s">
        <v>13</v>
      </c>
      <c r="I2565">
        <v>40</v>
      </c>
      <c r="J2565">
        <f t="shared" si="162"/>
        <v>2.994406315578815E-2</v>
      </c>
      <c r="K2565">
        <f t="shared" si="163"/>
        <v>-0.13454084336898386</v>
      </c>
      <c r="L2565" t="str">
        <f t="shared" si="164"/>
        <v>NO</v>
      </c>
      <c r="M2565" t="str">
        <f t="shared" si="165"/>
        <v>NO</v>
      </c>
    </row>
    <row r="2566" spans="1:13" x14ac:dyDescent="0.25">
      <c r="A2566">
        <v>2565</v>
      </c>
      <c r="B2566" t="s">
        <v>9</v>
      </c>
      <c r="C2566">
        <v>287609.93</v>
      </c>
      <c r="D2566" t="s">
        <v>10</v>
      </c>
      <c r="E2566" t="s">
        <v>16</v>
      </c>
      <c r="F2566" t="s">
        <v>12</v>
      </c>
      <c r="G2566" t="s">
        <v>13</v>
      </c>
      <c r="H2566" t="s">
        <v>13</v>
      </c>
      <c r="I2566">
        <v>33</v>
      </c>
      <c r="J2566">
        <f t="shared" si="162"/>
        <v>-0.45613225570314048</v>
      </c>
      <c r="K2566">
        <f t="shared" si="163"/>
        <v>-0.62856815390894638</v>
      </c>
      <c r="L2566" t="str">
        <f t="shared" si="164"/>
        <v>NO</v>
      </c>
      <c r="M2566" t="str">
        <f t="shared" si="165"/>
        <v>NO</v>
      </c>
    </row>
    <row r="2567" spans="1:13" x14ac:dyDescent="0.25">
      <c r="A2567">
        <v>2566</v>
      </c>
      <c r="B2567" t="s">
        <v>9</v>
      </c>
      <c r="C2567">
        <v>711460.6</v>
      </c>
      <c r="D2567" t="s">
        <v>10</v>
      </c>
      <c r="E2567" t="s">
        <v>11</v>
      </c>
      <c r="F2567" t="s">
        <v>12</v>
      </c>
      <c r="G2567" t="s">
        <v>13</v>
      </c>
      <c r="H2567" t="s">
        <v>13</v>
      </c>
      <c r="I2567">
        <v>43</v>
      </c>
      <c r="J2567">
        <f t="shared" si="162"/>
        <v>6.6493399306498252E-2</v>
      </c>
      <c r="K2567">
        <f t="shared" si="163"/>
        <v>7.7185146862428639E-2</v>
      </c>
      <c r="L2567" t="str">
        <f t="shared" si="164"/>
        <v>NO</v>
      </c>
      <c r="M2567" t="str">
        <f t="shared" si="165"/>
        <v>NO</v>
      </c>
    </row>
    <row r="2568" spans="1:13" x14ac:dyDescent="0.25">
      <c r="A2568">
        <v>2567</v>
      </c>
      <c r="B2568" t="s">
        <v>9</v>
      </c>
      <c r="C2568">
        <v>304357</v>
      </c>
      <c r="D2568" t="s">
        <v>18</v>
      </c>
      <c r="E2568" t="s">
        <v>16</v>
      </c>
      <c r="F2568" t="s">
        <v>12</v>
      </c>
      <c r="G2568" t="s">
        <v>13</v>
      </c>
      <c r="H2568" t="s">
        <v>12</v>
      </c>
      <c r="I2568">
        <v>27</v>
      </c>
      <c r="J2568">
        <f t="shared" si="162"/>
        <v>-0.43548241591819387</v>
      </c>
      <c r="K2568">
        <f t="shared" si="163"/>
        <v>-1.0520201343717714</v>
      </c>
      <c r="L2568" t="str">
        <f t="shared" si="164"/>
        <v>NO</v>
      </c>
      <c r="M2568" t="str">
        <f t="shared" si="165"/>
        <v>NO</v>
      </c>
    </row>
    <row r="2569" spans="1:13" x14ac:dyDescent="0.25">
      <c r="A2569">
        <v>2568</v>
      </c>
      <c r="B2569" t="s">
        <v>9</v>
      </c>
      <c r="C2569">
        <v>359544.27</v>
      </c>
      <c r="D2569" t="s">
        <v>20</v>
      </c>
      <c r="E2569" t="s">
        <v>16</v>
      </c>
      <c r="F2569" t="s">
        <v>12</v>
      </c>
      <c r="G2569" t="s">
        <v>12</v>
      </c>
      <c r="H2569" t="s">
        <v>13</v>
      </c>
      <c r="I2569">
        <v>28</v>
      </c>
      <c r="J2569">
        <f t="shared" si="162"/>
        <v>-0.36743419711522773</v>
      </c>
      <c r="K2569">
        <f t="shared" si="163"/>
        <v>-0.98144480429463388</v>
      </c>
      <c r="L2569" t="str">
        <f t="shared" si="164"/>
        <v>NO</v>
      </c>
      <c r="M2569" t="str">
        <f t="shared" si="165"/>
        <v>NO</v>
      </c>
    </row>
    <row r="2570" spans="1:13" x14ac:dyDescent="0.25">
      <c r="A2570">
        <v>2569</v>
      </c>
      <c r="B2570" t="s">
        <v>9</v>
      </c>
      <c r="C2570">
        <v>145000</v>
      </c>
      <c r="D2570" t="s">
        <v>10</v>
      </c>
      <c r="E2570" t="s">
        <v>16</v>
      </c>
      <c r="F2570" t="s">
        <v>12</v>
      </c>
      <c r="G2570" t="s">
        <v>13</v>
      </c>
      <c r="H2570" t="s">
        <v>13</v>
      </c>
      <c r="I2570">
        <v>63</v>
      </c>
      <c r="J2570">
        <f t="shared" si="162"/>
        <v>-0.63197628132926187</v>
      </c>
      <c r="K2570">
        <f t="shared" si="163"/>
        <v>1.4886917484051787</v>
      </c>
      <c r="L2570" t="str">
        <f t="shared" si="164"/>
        <v>NO</v>
      </c>
      <c r="M2570" t="str">
        <f t="shared" si="165"/>
        <v>NO</v>
      </c>
    </row>
    <row r="2571" spans="1:13" x14ac:dyDescent="0.25">
      <c r="A2571">
        <v>2570</v>
      </c>
      <c r="B2571" t="s">
        <v>9</v>
      </c>
      <c r="C2571">
        <v>634623</v>
      </c>
      <c r="D2571" t="s">
        <v>14</v>
      </c>
      <c r="E2571" t="s">
        <v>11</v>
      </c>
      <c r="F2571" t="s">
        <v>12</v>
      </c>
      <c r="G2571" t="s">
        <v>13</v>
      </c>
      <c r="H2571" t="s">
        <v>13</v>
      </c>
      <c r="I2571">
        <v>56</v>
      </c>
      <c r="J2571">
        <f t="shared" si="162"/>
        <v>-2.8250584534245966E-2</v>
      </c>
      <c r="K2571">
        <f t="shared" si="163"/>
        <v>0.99466443786521619</v>
      </c>
      <c r="L2571" t="str">
        <f t="shared" si="164"/>
        <v>NO</v>
      </c>
      <c r="M2571" t="str">
        <f t="shared" si="165"/>
        <v>NO</v>
      </c>
    </row>
    <row r="2572" spans="1:13" x14ac:dyDescent="0.25">
      <c r="A2572">
        <v>2571</v>
      </c>
      <c r="B2572" t="s">
        <v>15</v>
      </c>
      <c r="C2572">
        <v>547200</v>
      </c>
      <c r="D2572" t="s">
        <v>10</v>
      </c>
      <c r="E2572" t="s">
        <v>16</v>
      </c>
      <c r="F2572" t="s">
        <v>12</v>
      </c>
      <c r="G2572" t="s">
        <v>13</v>
      </c>
      <c r="H2572" t="s">
        <v>13</v>
      </c>
      <c r="I2572">
        <v>48</v>
      </c>
      <c r="J2572">
        <f t="shared" si="162"/>
        <v>-0.13604681059166296</v>
      </c>
      <c r="K2572">
        <f t="shared" si="163"/>
        <v>0.43006179724811616</v>
      </c>
      <c r="L2572" t="str">
        <f t="shared" si="164"/>
        <v>NO</v>
      </c>
      <c r="M2572" t="str">
        <f t="shared" si="165"/>
        <v>NO</v>
      </c>
    </row>
    <row r="2573" spans="1:13" x14ac:dyDescent="0.25">
      <c r="A2573">
        <v>2572</v>
      </c>
      <c r="B2573" t="s">
        <v>15</v>
      </c>
      <c r="C2573">
        <v>1044273</v>
      </c>
      <c r="D2573" t="s">
        <v>10</v>
      </c>
      <c r="E2573" t="s">
        <v>11</v>
      </c>
      <c r="F2573" t="s">
        <v>12</v>
      </c>
      <c r="G2573" t="s">
        <v>13</v>
      </c>
      <c r="H2573" t="s">
        <v>12</v>
      </c>
      <c r="I2573">
        <v>33</v>
      </c>
      <c r="J2573">
        <f t="shared" si="162"/>
        <v>0.47686504870209767</v>
      </c>
      <c r="K2573">
        <f t="shared" si="163"/>
        <v>-0.62856815390894638</v>
      </c>
      <c r="L2573" t="str">
        <f t="shared" si="164"/>
        <v>NO</v>
      </c>
      <c r="M2573" t="str">
        <f t="shared" si="165"/>
        <v>NO</v>
      </c>
    </row>
    <row r="2574" spans="1:13" x14ac:dyDescent="0.25">
      <c r="A2574">
        <v>2573</v>
      </c>
      <c r="B2574" t="s">
        <v>9</v>
      </c>
      <c r="C2574">
        <v>329836.81</v>
      </c>
      <c r="D2574" t="s">
        <v>10</v>
      </c>
      <c r="E2574" t="s">
        <v>16</v>
      </c>
      <c r="F2574" t="s">
        <v>12</v>
      </c>
      <c r="G2574" t="s">
        <v>13</v>
      </c>
      <c r="H2574" t="s">
        <v>13</v>
      </c>
      <c r="I2574">
        <v>55</v>
      </c>
      <c r="J2574">
        <f t="shared" si="162"/>
        <v>-0.40406474140851067</v>
      </c>
      <c r="K2574">
        <f t="shared" si="163"/>
        <v>0.92408910778807873</v>
      </c>
      <c r="L2574" t="str">
        <f t="shared" si="164"/>
        <v>NO</v>
      </c>
      <c r="M2574" t="str">
        <f t="shared" si="165"/>
        <v>NO</v>
      </c>
    </row>
    <row r="2575" spans="1:13" x14ac:dyDescent="0.25">
      <c r="A2575">
        <v>2574</v>
      </c>
      <c r="B2575" t="s">
        <v>9</v>
      </c>
      <c r="C2575">
        <v>297046</v>
      </c>
      <c r="D2575" t="s">
        <v>18</v>
      </c>
      <c r="E2575" t="s">
        <v>16</v>
      </c>
      <c r="F2575" t="s">
        <v>12</v>
      </c>
      <c r="G2575" t="s">
        <v>13</v>
      </c>
      <c r="H2575" t="s">
        <v>13</v>
      </c>
      <c r="I2575">
        <v>68</v>
      </c>
      <c r="J2575">
        <f t="shared" si="162"/>
        <v>-0.44449718558642509</v>
      </c>
      <c r="K2575">
        <f t="shared" si="163"/>
        <v>1.8415683987908662</v>
      </c>
      <c r="L2575" t="str">
        <f t="shared" si="164"/>
        <v>NO</v>
      </c>
      <c r="M2575" t="str">
        <f t="shared" si="165"/>
        <v>NO</v>
      </c>
    </row>
    <row r="2576" spans="1:13" x14ac:dyDescent="0.25">
      <c r="A2576">
        <v>2575</v>
      </c>
      <c r="B2576" t="s">
        <v>9</v>
      </c>
      <c r="C2576">
        <v>470823.31</v>
      </c>
      <c r="D2576" t="s">
        <v>10</v>
      </c>
      <c r="E2576" t="s">
        <v>16</v>
      </c>
      <c r="F2576" t="s">
        <v>12</v>
      </c>
      <c r="G2576" t="s">
        <v>13</v>
      </c>
      <c r="H2576" t="s">
        <v>13</v>
      </c>
      <c r="I2576">
        <v>34</v>
      </c>
      <c r="J2576">
        <f t="shared" si="162"/>
        <v>-0.2302224730690117</v>
      </c>
      <c r="K2576">
        <f t="shared" si="163"/>
        <v>-0.55799282383180893</v>
      </c>
      <c r="L2576" t="str">
        <f t="shared" si="164"/>
        <v>NO</v>
      </c>
      <c r="M2576" t="str">
        <f t="shared" si="165"/>
        <v>NO</v>
      </c>
    </row>
    <row r="2577" spans="1:13" x14ac:dyDescent="0.25">
      <c r="A2577">
        <v>2576</v>
      </c>
      <c r="B2577" t="s">
        <v>15</v>
      </c>
      <c r="C2577">
        <v>1002900.02</v>
      </c>
      <c r="D2577" t="s">
        <v>10</v>
      </c>
      <c r="E2577" t="s">
        <v>11</v>
      </c>
      <c r="F2577" t="s">
        <v>12</v>
      </c>
      <c r="G2577" t="s">
        <v>13</v>
      </c>
      <c r="H2577" t="s">
        <v>13</v>
      </c>
      <c r="I2577">
        <v>46</v>
      </c>
      <c r="J2577">
        <f t="shared" si="162"/>
        <v>0.42585042892527702</v>
      </c>
      <c r="K2577">
        <f t="shared" si="163"/>
        <v>0.28891113709384114</v>
      </c>
      <c r="L2577" t="str">
        <f t="shared" si="164"/>
        <v>NO</v>
      </c>
      <c r="M2577" t="str">
        <f t="shared" si="165"/>
        <v>NO</v>
      </c>
    </row>
    <row r="2578" spans="1:13" x14ac:dyDescent="0.25">
      <c r="A2578">
        <v>2577</v>
      </c>
      <c r="B2578" t="s">
        <v>9</v>
      </c>
      <c r="C2578">
        <v>490140.74</v>
      </c>
      <c r="D2578" t="s">
        <v>10</v>
      </c>
      <c r="E2578" t="s">
        <v>16</v>
      </c>
      <c r="F2578" t="s">
        <v>12</v>
      </c>
      <c r="G2578" t="s">
        <v>13</v>
      </c>
      <c r="H2578" t="s">
        <v>13</v>
      </c>
      <c r="I2578">
        <v>22</v>
      </c>
      <c r="J2578">
        <f t="shared" si="162"/>
        <v>-0.20640327158738411</v>
      </c>
      <c r="K2578">
        <f t="shared" si="163"/>
        <v>-1.4048967847574589</v>
      </c>
      <c r="L2578" t="str">
        <f t="shared" si="164"/>
        <v>NO</v>
      </c>
      <c r="M2578" t="str">
        <f t="shared" si="165"/>
        <v>NO</v>
      </c>
    </row>
    <row r="2579" spans="1:13" x14ac:dyDescent="0.25">
      <c r="A2579">
        <v>2578</v>
      </c>
      <c r="B2579" t="s">
        <v>9</v>
      </c>
      <c r="C2579">
        <v>386489</v>
      </c>
      <c r="D2579" t="s">
        <v>10</v>
      </c>
      <c r="E2579" t="s">
        <v>16</v>
      </c>
      <c r="F2579" t="s">
        <v>12</v>
      </c>
      <c r="G2579" t="s">
        <v>13</v>
      </c>
      <c r="H2579" t="s">
        <v>13</v>
      </c>
      <c r="I2579">
        <v>23</v>
      </c>
      <c r="J2579">
        <f t="shared" si="162"/>
        <v>-0.33421021479780483</v>
      </c>
      <c r="K2579">
        <f t="shared" si="163"/>
        <v>-1.3343214546803215</v>
      </c>
      <c r="L2579" t="str">
        <f t="shared" si="164"/>
        <v>NO</v>
      </c>
      <c r="M2579" t="str">
        <f t="shared" si="165"/>
        <v>NO</v>
      </c>
    </row>
    <row r="2580" spans="1:13" x14ac:dyDescent="0.25">
      <c r="A2580">
        <v>2579</v>
      </c>
      <c r="B2580" t="s">
        <v>15</v>
      </c>
      <c r="C2580">
        <v>159787.23000000001</v>
      </c>
      <c r="D2580" t="s">
        <v>10</v>
      </c>
      <c r="E2580" t="s">
        <v>16</v>
      </c>
      <c r="F2580" t="s">
        <v>12</v>
      </c>
      <c r="G2580" t="s">
        <v>13</v>
      </c>
      <c r="H2580" t="s">
        <v>13</v>
      </c>
      <c r="I2580">
        <v>44</v>
      </c>
      <c r="J2580">
        <f t="shared" si="162"/>
        <v>-0.61374300647203883</v>
      </c>
      <c r="K2580">
        <f t="shared" si="163"/>
        <v>0.14776047693956615</v>
      </c>
      <c r="L2580" t="str">
        <f t="shared" si="164"/>
        <v>NO</v>
      </c>
      <c r="M2580" t="str">
        <f t="shared" si="165"/>
        <v>NO</v>
      </c>
    </row>
    <row r="2581" spans="1:13" x14ac:dyDescent="0.25">
      <c r="A2581">
        <v>2580</v>
      </c>
      <c r="B2581" t="s">
        <v>9</v>
      </c>
      <c r="C2581">
        <v>297046</v>
      </c>
      <c r="D2581" t="s">
        <v>17</v>
      </c>
      <c r="E2581" t="s">
        <v>16</v>
      </c>
      <c r="F2581" t="s">
        <v>12</v>
      </c>
      <c r="G2581" t="s">
        <v>13</v>
      </c>
      <c r="H2581" t="s">
        <v>13</v>
      </c>
      <c r="I2581">
        <v>40</v>
      </c>
      <c r="J2581">
        <f t="shared" si="162"/>
        <v>-0.44449718558642509</v>
      </c>
      <c r="K2581">
        <f t="shared" si="163"/>
        <v>-0.13454084336898386</v>
      </c>
      <c r="L2581" t="str">
        <f t="shared" si="164"/>
        <v>NO</v>
      </c>
      <c r="M2581" t="str">
        <f t="shared" si="165"/>
        <v>NO</v>
      </c>
    </row>
    <row r="2582" spans="1:13" x14ac:dyDescent="0.25">
      <c r="A2582">
        <v>2581</v>
      </c>
      <c r="B2582" t="s">
        <v>15</v>
      </c>
      <c r="C2582">
        <v>661866.11</v>
      </c>
      <c r="D2582" t="s">
        <v>10</v>
      </c>
      <c r="E2582" t="s">
        <v>16</v>
      </c>
      <c r="F2582" t="s">
        <v>12</v>
      </c>
      <c r="G2582" t="s">
        <v>13</v>
      </c>
      <c r="H2582" t="s">
        <v>13</v>
      </c>
      <c r="I2582">
        <v>28</v>
      </c>
      <c r="J2582">
        <f t="shared" si="162"/>
        <v>5.3413128390662748E-3</v>
      </c>
      <c r="K2582">
        <f t="shared" si="163"/>
        <v>-0.98144480429463388</v>
      </c>
      <c r="L2582" t="str">
        <f t="shared" si="164"/>
        <v>NO</v>
      </c>
      <c r="M2582" t="str">
        <f t="shared" si="165"/>
        <v>NO</v>
      </c>
    </row>
    <row r="2583" spans="1:13" x14ac:dyDescent="0.25">
      <c r="A2583">
        <v>2582</v>
      </c>
      <c r="B2583" t="s">
        <v>15</v>
      </c>
      <c r="C2583">
        <v>300611</v>
      </c>
      <c r="D2583" t="s">
        <v>18</v>
      </c>
      <c r="E2583" t="s">
        <v>16</v>
      </c>
      <c r="F2583" t="s">
        <v>12</v>
      </c>
      <c r="G2583" t="s">
        <v>13</v>
      </c>
      <c r="H2583" t="s">
        <v>13</v>
      </c>
      <c r="I2583">
        <v>51</v>
      </c>
      <c r="J2583">
        <f t="shared" si="162"/>
        <v>-0.44010139104843515</v>
      </c>
      <c r="K2583">
        <f t="shared" si="163"/>
        <v>0.64178778747952869</v>
      </c>
      <c r="L2583" t="str">
        <f t="shared" si="164"/>
        <v>NO</v>
      </c>
      <c r="M2583" t="str">
        <f t="shared" si="165"/>
        <v>NO</v>
      </c>
    </row>
    <row r="2584" spans="1:13" x14ac:dyDescent="0.25">
      <c r="A2584">
        <v>2583</v>
      </c>
      <c r="B2584" t="s">
        <v>9</v>
      </c>
      <c r="C2584">
        <v>278030</v>
      </c>
      <c r="D2584" t="s">
        <v>17</v>
      </c>
      <c r="E2584" t="s">
        <v>16</v>
      </c>
      <c r="F2584" t="s">
        <v>12</v>
      </c>
      <c r="G2584" t="s">
        <v>12</v>
      </c>
      <c r="H2584" t="s">
        <v>12</v>
      </c>
      <c r="I2584">
        <v>34</v>
      </c>
      <c r="J2584">
        <f t="shared" si="162"/>
        <v>-0.46794471123422759</v>
      </c>
      <c r="K2584">
        <f t="shared" si="163"/>
        <v>-0.55799282383180893</v>
      </c>
      <c r="L2584" t="str">
        <f t="shared" si="164"/>
        <v>NO</v>
      </c>
      <c r="M2584" t="str">
        <f t="shared" si="165"/>
        <v>NO</v>
      </c>
    </row>
    <row r="2585" spans="1:13" x14ac:dyDescent="0.25">
      <c r="A2585">
        <v>2584</v>
      </c>
      <c r="B2585" t="s">
        <v>15</v>
      </c>
      <c r="C2585">
        <v>1172054</v>
      </c>
      <c r="D2585" t="s">
        <v>14</v>
      </c>
      <c r="E2585" t="s">
        <v>11</v>
      </c>
      <c r="F2585" t="s">
        <v>12</v>
      </c>
      <c r="G2585" t="s">
        <v>13</v>
      </c>
      <c r="H2585" t="s">
        <v>13</v>
      </c>
      <c r="I2585">
        <v>64</v>
      </c>
      <c r="J2585">
        <f t="shared" si="162"/>
        <v>0.63442438162184189</v>
      </c>
      <c r="K2585">
        <f t="shared" si="163"/>
        <v>1.5592670784823162</v>
      </c>
      <c r="L2585" t="str">
        <f t="shared" si="164"/>
        <v>NO</v>
      </c>
      <c r="M2585" t="str">
        <f t="shared" si="165"/>
        <v>NO</v>
      </c>
    </row>
    <row r="2586" spans="1:13" x14ac:dyDescent="0.25">
      <c r="A2586">
        <v>2585</v>
      </c>
      <c r="B2586" t="s">
        <v>9</v>
      </c>
      <c r="C2586">
        <v>912169</v>
      </c>
      <c r="D2586" t="s">
        <v>10</v>
      </c>
      <c r="E2586" t="s">
        <v>11</v>
      </c>
      <c r="F2586" t="s">
        <v>12</v>
      </c>
      <c r="G2586" t="s">
        <v>13</v>
      </c>
      <c r="H2586" t="s">
        <v>12</v>
      </c>
      <c r="I2586">
        <v>36</v>
      </c>
      <c r="J2586">
        <f t="shared" si="162"/>
        <v>0.31397527544918924</v>
      </c>
      <c r="K2586">
        <f t="shared" si="163"/>
        <v>-0.41684216367753391</v>
      </c>
      <c r="L2586" t="str">
        <f t="shared" si="164"/>
        <v>NO</v>
      </c>
      <c r="M2586" t="str">
        <f t="shared" si="165"/>
        <v>NO</v>
      </c>
    </row>
    <row r="2587" spans="1:13" x14ac:dyDescent="0.25">
      <c r="A2587">
        <v>2586</v>
      </c>
      <c r="B2587" t="s">
        <v>9</v>
      </c>
      <c r="C2587">
        <v>93363.8</v>
      </c>
      <c r="D2587" t="s">
        <v>10</v>
      </c>
      <c r="E2587" t="s">
        <v>16</v>
      </c>
      <c r="F2587" t="s">
        <v>12</v>
      </c>
      <c r="G2587" t="s">
        <v>13</v>
      </c>
      <c r="H2587" t="s">
        <v>13</v>
      </c>
      <c r="I2587">
        <v>46</v>
      </c>
      <c r="J2587">
        <f t="shared" si="162"/>
        <v>-0.69564588186854781</v>
      </c>
      <c r="K2587">
        <f t="shared" si="163"/>
        <v>0.28891113709384114</v>
      </c>
      <c r="L2587" t="str">
        <f t="shared" si="164"/>
        <v>NO</v>
      </c>
      <c r="M2587" t="str">
        <f t="shared" si="165"/>
        <v>NO</v>
      </c>
    </row>
    <row r="2588" spans="1:13" x14ac:dyDescent="0.25">
      <c r="A2588">
        <v>2587</v>
      </c>
      <c r="B2588" t="s">
        <v>9</v>
      </c>
      <c r="C2588">
        <v>762828</v>
      </c>
      <c r="D2588" t="s">
        <v>10</v>
      </c>
      <c r="E2588" t="s">
        <v>11</v>
      </c>
      <c r="F2588" t="s">
        <v>12</v>
      </c>
      <c r="G2588" t="s">
        <v>13</v>
      </c>
      <c r="H2588" t="s">
        <v>12</v>
      </c>
      <c r="I2588">
        <v>60</v>
      </c>
      <c r="J2588">
        <f t="shared" si="162"/>
        <v>0.12983155817066172</v>
      </c>
      <c r="K2588">
        <f t="shared" si="163"/>
        <v>1.2769657581737661</v>
      </c>
      <c r="L2588" t="str">
        <f t="shared" si="164"/>
        <v>NO</v>
      </c>
      <c r="M2588" t="str">
        <f t="shared" si="165"/>
        <v>NO</v>
      </c>
    </row>
    <row r="2589" spans="1:13" x14ac:dyDescent="0.25">
      <c r="A2589">
        <v>2588</v>
      </c>
      <c r="B2589" t="s">
        <v>9</v>
      </c>
      <c r="C2589">
        <v>847871</v>
      </c>
      <c r="D2589" t="s">
        <v>18</v>
      </c>
      <c r="E2589" t="s">
        <v>16</v>
      </c>
      <c r="F2589" t="s">
        <v>12</v>
      </c>
      <c r="G2589" t="s">
        <v>13</v>
      </c>
      <c r="H2589" t="s">
        <v>13</v>
      </c>
      <c r="I2589">
        <v>51</v>
      </c>
      <c r="J2589">
        <f t="shared" si="162"/>
        <v>0.23469314439626499</v>
      </c>
      <c r="K2589">
        <f t="shared" si="163"/>
        <v>0.64178778747952869</v>
      </c>
      <c r="L2589" t="str">
        <f t="shared" si="164"/>
        <v>NO</v>
      </c>
      <c r="M2589" t="str">
        <f t="shared" si="165"/>
        <v>NO</v>
      </c>
    </row>
    <row r="2590" spans="1:13" x14ac:dyDescent="0.25">
      <c r="A2590">
        <v>2589</v>
      </c>
      <c r="B2590" t="s">
        <v>15</v>
      </c>
      <c r="C2590">
        <v>388987.92</v>
      </c>
      <c r="D2590" t="s">
        <v>10</v>
      </c>
      <c r="E2590" t="s">
        <v>11</v>
      </c>
      <c r="F2590" t="s">
        <v>12</v>
      </c>
      <c r="G2590" t="s">
        <v>13</v>
      </c>
      <c r="H2590" t="s">
        <v>13</v>
      </c>
      <c r="I2590">
        <v>25</v>
      </c>
      <c r="J2590">
        <f t="shared" si="162"/>
        <v>-0.33112894161775613</v>
      </c>
      <c r="K2590">
        <f t="shared" si="163"/>
        <v>-1.1931707945260464</v>
      </c>
      <c r="L2590" t="str">
        <f t="shared" si="164"/>
        <v>NO</v>
      </c>
      <c r="M2590" t="str">
        <f t="shared" si="165"/>
        <v>NO</v>
      </c>
    </row>
    <row r="2591" spans="1:13" x14ac:dyDescent="0.25">
      <c r="A2591">
        <v>2590</v>
      </c>
      <c r="B2591" t="s">
        <v>9</v>
      </c>
      <c r="C2591">
        <v>348650</v>
      </c>
      <c r="D2591" t="s">
        <v>10</v>
      </c>
      <c r="E2591" t="s">
        <v>16</v>
      </c>
      <c r="F2591" t="s">
        <v>12</v>
      </c>
      <c r="G2591" t="s">
        <v>12</v>
      </c>
      <c r="H2591" t="s">
        <v>13</v>
      </c>
      <c r="I2591">
        <v>52</v>
      </c>
      <c r="J2591">
        <f t="shared" si="162"/>
        <v>-0.38086728899780486</v>
      </c>
      <c r="K2591">
        <f t="shared" si="163"/>
        <v>0.71236311755666615</v>
      </c>
      <c r="L2591" t="str">
        <f t="shared" si="164"/>
        <v>NO</v>
      </c>
      <c r="M2591" t="str">
        <f t="shared" si="165"/>
        <v>NO</v>
      </c>
    </row>
    <row r="2592" spans="1:13" x14ac:dyDescent="0.25">
      <c r="A2592">
        <v>2591</v>
      </c>
      <c r="B2592" t="s">
        <v>9</v>
      </c>
      <c r="C2592">
        <v>520560</v>
      </c>
      <c r="D2592" t="s">
        <v>10</v>
      </c>
      <c r="E2592" t="s">
        <v>16</v>
      </c>
      <c r="F2592" t="s">
        <v>12</v>
      </c>
      <c r="G2592" t="s">
        <v>13</v>
      </c>
      <c r="H2592" t="s">
        <v>13</v>
      </c>
      <c r="I2592">
        <v>40</v>
      </c>
      <c r="J2592">
        <f t="shared" si="162"/>
        <v>-0.16889504803683858</v>
      </c>
      <c r="K2592">
        <f t="shared" si="163"/>
        <v>-0.13454084336898386</v>
      </c>
      <c r="L2592" t="str">
        <f t="shared" si="164"/>
        <v>NO</v>
      </c>
      <c r="M2592" t="str">
        <f t="shared" si="165"/>
        <v>NO</v>
      </c>
    </row>
    <row r="2593" spans="1:13" x14ac:dyDescent="0.25">
      <c r="A2593">
        <v>2592</v>
      </c>
      <c r="B2593" t="s">
        <v>9</v>
      </c>
      <c r="C2593">
        <v>369500</v>
      </c>
      <c r="D2593" t="s">
        <v>10</v>
      </c>
      <c r="E2593" t="s">
        <v>16</v>
      </c>
      <c r="F2593" t="s">
        <v>12</v>
      </c>
      <c r="G2593" t="s">
        <v>13</v>
      </c>
      <c r="H2593" t="s">
        <v>13</v>
      </c>
      <c r="I2593">
        <v>43</v>
      </c>
      <c r="J2593">
        <f t="shared" si="162"/>
        <v>-0.35515836442078114</v>
      </c>
      <c r="K2593">
        <f t="shared" si="163"/>
        <v>7.7185146862428639E-2</v>
      </c>
      <c r="L2593" t="str">
        <f t="shared" si="164"/>
        <v>NO</v>
      </c>
      <c r="M2593" t="str">
        <f t="shared" si="165"/>
        <v>NO</v>
      </c>
    </row>
    <row r="2594" spans="1:13" x14ac:dyDescent="0.25">
      <c r="A2594">
        <v>2593</v>
      </c>
      <c r="B2594" t="s">
        <v>9</v>
      </c>
      <c r="C2594">
        <v>101351.8</v>
      </c>
      <c r="D2594" t="s">
        <v>10</v>
      </c>
      <c r="E2594" t="s">
        <v>16</v>
      </c>
      <c r="F2594" t="s">
        <v>12</v>
      </c>
      <c r="G2594" t="s">
        <v>13</v>
      </c>
      <c r="H2594" t="s">
        <v>13</v>
      </c>
      <c r="I2594">
        <v>25</v>
      </c>
      <c r="J2594">
        <f t="shared" si="162"/>
        <v>-0.68579634280277968</v>
      </c>
      <c r="K2594">
        <f t="shared" si="163"/>
        <v>-1.1931707945260464</v>
      </c>
      <c r="L2594" t="str">
        <f t="shared" si="164"/>
        <v>NO</v>
      </c>
      <c r="M2594" t="str">
        <f t="shared" si="165"/>
        <v>NO</v>
      </c>
    </row>
    <row r="2595" spans="1:13" x14ac:dyDescent="0.25">
      <c r="A2595">
        <v>2594</v>
      </c>
      <c r="B2595" t="s">
        <v>9</v>
      </c>
      <c r="C2595">
        <v>3080767.52</v>
      </c>
      <c r="D2595" t="s">
        <v>10</v>
      </c>
      <c r="E2595" t="s">
        <v>11</v>
      </c>
      <c r="F2595" t="s">
        <v>12</v>
      </c>
      <c r="G2595" t="s">
        <v>13</v>
      </c>
      <c r="H2595" t="s">
        <v>13</v>
      </c>
      <c r="I2595">
        <v>42</v>
      </c>
      <c r="J2595">
        <f t="shared" si="162"/>
        <v>2.9879482149468033</v>
      </c>
      <c r="K2595">
        <f t="shared" si="163"/>
        <v>6.6098167852911317E-3</v>
      </c>
      <c r="L2595" t="str">
        <f t="shared" si="164"/>
        <v>SI</v>
      </c>
      <c r="M2595" t="str">
        <f t="shared" si="165"/>
        <v>NO</v>
      </c>
    </row>
    <row r="2596" spans="1:13" x14ac:dyDescent="0.25">
      <c r="A2596">
        <v>2595</v>
      </c>
      <c r="B2596" t="s">
        <v>9</v>
      </c>
      <c r="C2596">
        <v>380217</v>
      </c>
      <c r="D2596" t="s">
        <v>18</v>
      </c>
      <c r="E2596" t="s">
        <v>16</v>
      </c>
      <c r="F2596" t="s">
        <v>12</v>
      </c>
      <c r="G2596" t="s">
        <v>13</v>
      </c>
      <c r="H2596" t="s">
        <v>12</v>
      </c>
      <c r="I2596">
        <v>46</v>
      </c>
      <c r="J2596">
        <f t="shared" si="162"/>
        <v>-0.34194385388399634</v>
      </c>
      <c r="K2596">
        <f t="shared" si="163"/>
        <v>0.28891113709384114</v>
      </c>
      <c r="L2596" t="str">
        <f t="shared" si="164"/>
        <v>NO</v>
      </c>
      <c r="M2596" t="str">
        <f t="shared" si="165"/>
        <v>NO</v>
      </c>
    </row>
    <row r="2597" spans="1:13" x14ac:dyDescent="0.25">
      <c r="A2597">
        <v>2596</v>
      </c>
      <c r="B2597" t="s">
        <v>15</v>
      </c>
      <c r="C2597">
        <v>285000</v>
      </c>
      <c r="D2597" t="s">
        <v>10</v>
      </c>
      <c r="E2597" t="s">
        <v>16</v>
      </c>
      <c r="F2597" t="s">
        <v>12</v>
      </c>
      <c r="G2597" t="s">
        <v>13</v>
      </c>
      <c r="H2597" t="s">
        <v>13</v>
      </c>
      <c r="I2597">
        <v>42</v>
      </c>
      <c r="J2597">
        <f t="shared" si="162"/>
        <v>-0.45935040886963024</v>
      </c>
      <c r="K2597">
        <f t="shared" si="163"/>
        <v>6.6098167852911317E-3</v>
      </c>
      <c r="L2597" t="str">
        <f t="shared" si="164"/>
        <v>NO</v>
      </c>
      <c r="M2597" t="str">
        <f t="shared" si="165"/>
        <v>NO</v>
      </c>
    </row>
    <row r="2598" spans="1:13" x14ac:dyDescent="0.25">
      <c r="A2598">
        <v>2597</v>
      </c>
      <c r="B2598" t="s">
        <v>9</v>
      </c>
      <c r="C2598">
        <v>169374</v>
      </c>
      <c r="D2598" t="s">
        <v>10</v>
      </c>
      <c r="E2598" t="s">
        <v>16</v>
      </c>
      <c r="F2598" t="s">
        <v>12</v>
      </c>
      <c r="G2598" t="s">
        <v>12</v>
      </c>
      <c r="H2598" t="s">
        <v>12</v>
      </c>
      <c r="I2598">
        <v>44</v>
      </c>
      <c r="J2598">
        <f t="shared" si="162"/>
        <v>-0.60192211693404007</v>
      </c>
      <c r="K2598">
        <f t="shared" si="163"/>
        <v>0.14776047693956615</v>
      </c>
      <c r="L2598" t="str">
        <f t="shared" si="164"/>
        <v>NO</v>
      </c>
      <c r="M2598" t="str">
        <f t="shared" si="165"/>
        <v>NO</v>
      </c>
    </row>
    <row r="2599" spans="1:13" x14ac:dyDescent="0.25">
      <c r="A2599">
        <v>2598</v>
      </c>
      <c r="B2599" t="s">
        <v>9</v>
      </c>
      <c r="C2599">
        <v>359250</v>
      </c>
      <c r="D2599" t="s">
        <v>10</v>
      </c>
      <c r="E2599" t="s">
        <v>16</v>
      </c>
      <c r="F2599" t="s">
        <v>12</v>
      </c>
      <c r="G2599" t="s">
        <v>13</v>
      </c>
      <c r="H2599" t="s">
        <v>13</v>
      </c>
      <c r="I2599">
        <v>24</v>
      </c>
      <c r="J2599">
        <f t="shared" si="162"/>
        <v>-0.36779704436871846</v>
      </c>
      <c r="K2599">
        <f t="shared" si="163"/>
        <v>-1.263746124603184</v>
      </c>
      <c r="L2599" t="str">
        <f t="shared" si="164"/>
        <v>NO</v>
      </c>
      <c r="M2599" t="str">
        <f t="shared" si="165"/>
        <v>NO</v>
      </c>
    </row>
    <row r="2600" spans="1:13" x14ac:dyDescent="0.25">
      <c r="A2600">
        <v>2599</v>
      </c>
      <c r="B2600" t="s">
        <v>15</v>
      </c>
      <c r="C2600">
        <v>278030</v>
      </c>
      <c r="D2600" t="s">
        <v>20</v>
      </c>
      <c r="E2600" t="s">
        <v>16</v>
      </c>
      <c r="F2600" t="s">
        <v>12</v>
      </c>
      <c r="G2600" t="s">
        <v>13</v>
      </c>
      <c r="H2600" t="s">
        <v>13</v>
      </c>
      <c r="I2600">
        <v>25</v>
      </c>
      <c r="J2600">
        <f t="shared" si="162"/>
        <v>-0.46794471123422759</v>
      </c>
      <c r="K2600">
        <f t="shared" si="163"/>
        <v>-1.1931707945260464</v>
      </c>
      <c r="L2600" t="str">
        <f t="shared" si="164"/>
        <v>NO</v>
      </c>
      <c r="M2600" t="str">
        <f t="shared" si="165"/>
        <v>NO</v>
      </c>
    </row>
    <row r="2601" spans="1:13" x14ac:dyDescent="0.25">
      <c r="A2601">
        <v>2600</v>
      </c>
      <c r="B2601" t="s">
        <v>9</v>
      </c>
      <c r="C2601">
        <v>517494</v>
      </c>
      <c r="D2601" t="s">
        <v>18</v>
      </c>
      <c r="E2601" t="s">
        <v>16</v>
      </c>
      <c r="F2601" t="s">
        <v>12</v>
      </c>
      <c r="G2601" t="s">
        <v>13</v>
      </c>
      <c r="H2601" t="s">
        <v>12</v>
      </c>
      <c r="I2601">
        <v>38</v>
      </c>
      <c r="J2601">
        <f t="shared" si="162"/>
        <v>-0.17267555464370452</v>
      </c>
      <c r="K2601">
        <f t="shared" si="163"/>
        <v>-0.27569150352325889</v>
      </c>
      <c r="L2601" t="str">
        <f t="shared" si="164"/>
        <v>NO</v>
      </c>
      <c r="M2601" t="str">
        <f t="shared" si="165"/>
        <v>NO</v>
      </c>
    </row>
    <row r="2602" spans="1:13" x14ac:dyDescent="0.25">
      <c r="A2602">
        <v>2601</v>
      </c>
      <c r="B2602" t="s">
        <v>9</v>
      </c>
      <c r="C2602">
        <v>300366</v>
      </c>
      <c r="D2602" t="s">
        <v>10</v>
      </c>
      <c r="E2602" t="s">
        <v>16</v>
      </c>
      <c r="F2602" t="s">
        <v>12</v>
      </c>
      <c r="G2602" t="s">
        <v>12</v>
      </c>
      <c r="H2602" t="s">
        <v>13</v>
      </c>
      <c r="I2602">
        <v>25</v>
      </c>
      <c r="J2602">
        <f t="shared" si="162"/>
        <v>-0.44040348632523951</v>
      </c>
      <c r="K2602">
        <f t="shared" si="163"/>
        <v>-1.1931707945260464</v>
      </c>
      <c r="L2602" t="str">
        <f t="shared" si="164"/>
        <v>NO</v>
      </c>
      <c r="M2602" t="str">
        <f t="shared" si="165"/>
        <v>NO</v>
      </c>
    </row>
    <row r="2603" spans="1:13" x14ac:dyDescent="0.25">
      <c r="A2603">
        <v>2602</v>
      </c>
      <c r="B2603" t="s">
        <v>9</v>
      </c>
      <c r="C2603">
        <v>297045</v>
      </c>
      <c r="D2603" t="s">
        <v>18</v>
      </c>
      <c r="E2603" t="s">
        <v>16</v>
      </c>
      <c r="F2603" t="s">
        <v>12</v>
      </c>
      <c r="G2603" t="s">
        <v>13</v>
      </c>
      <c r="H2603" t="s">
        <v>13</v>
      </c>
      <c r="I2603">
        <v>22</v>
      </c>
      <c r="J2603">
        <f t="shared" si="162"/>
        <v>-0.44449841862837125</v>
      </c>
      <c r="K2603">
        <f t="shared" si="163"/>
        <v>-1.4048967847574589</v>
      </c>
      <c r="L2603" t="str">
        <f t="shared" si="164"/>
        <v>NO</v>
      </c>
      <c r="M2603" t="str">
        <f t="shared" si="165"/>
        <v>NO</v>
      </c>
    </row>
    <row r="2604" spans="1:13" x14ac:dyDescent="0.25">
      <c r="A2604">
        <v>2603</v>
      </c>
      <c r="B2604" t="s">
        <v>15</v>
      </c>
      <c r="C2604">
        <v>1214327</v>
      </c>
      <c r="D2604" t="s">
        <v>10</v>
      </c>
      <c r="E2604" t="s">
        <v>11</v>
      </c>
      <c r="F2604" t="s">
        <v>12</v>
      </c>
      <c r="G2604" t="s">
        <v>13</v>
      </c>
      <c r="H2604" t="s">
        <v>13</v>
      </c>
      <c r="I2604">
        <v>56</v>
      </c>
      <c r="J2604">
        <f t="shared" si="162"/>
        <v>0.6865487638110277</v>
      </c>
      <c r="K2604">
        <f t="shared" si="163"/>
        <v>0.99466443786521619</v>
      </c>
      <c r="L2604" t="str">
        <f t="shared" si="164"/>
        <v>NO</v>
      </c>
      <c r="M2604" t="str">
        <f t="shared" si="165"/>
        <v>NO</v>
      </c>
    </row>
    <row r="2605" spans="1:13" x14ac:dyDescent="0.25">
      <c r="A2605">
        <v>2604</v>
      </c>
      <c r="B2605" t="s">
        <v>15</v>
      </c>
      <c r="C2605">
        <v>353400</v>
      </c>
      <c r="D2605" t="s">
        <v>10</v>
      </c>
      <c r="E2605" t="s">
        <v>16</v>
      </c>
      <c r="F2605" t="s">
        <v>12</v>
      </c>
      <c r="G2605" t="s">
        <v>12</v>
      </c>
      <c r="H2605" t="s">
        <v>13</v>
      </c>
      <c r="I2605">
        <v>47</v>
      </c>
      <c r="J2605">
        <f t="shared" si="162"/>
        <v>-0.37501033975363879</v>
      </c>
      <c r="K2605">
        <f t="shared" si="163"/>
        <v>0.35948646717097865</v>
      </c>
      <c r="L2605" t="str">
        <f t="shared" si="164"/>
        <v>NO</v>
      </c>
      <c r="M2605" t="str">
        <f t="shared" si="165"/>
        <v>NO</v>
      </c>
    </row>
    <row r="2606" spans="1:13" x14ac:dyDescent="0.25">
      <c r="A2606">
        <v>2605</v>
      </c>
      <c r="B2606" t="s">
        <v>9</v>
      </c>
      <c r="C2606">
        <v>1614177</v>
      </c>
      <c r="D2606" t="s">
        <v>14</v>
      </c>
      <c r="E2606" t="s">
        <v>11</v>
      </c>
      <c r="F2606" t="s">
        <v>12</v>
      </c>
      <c r="G2606" t="s">
        <v>13</v>
      </c>
      <c r="H2606" t="s">
        <v>13</v>
      </c>
      <c r="I2606">
        <v>56</v>
      </c>
      <c r="J2606">
        <f t="shared" si="162"/>
        <v>1.1795805859751971</v>
      </c>
      <c r="K2606">
        <f t="shared" si="163"/>
        <v>0.99466443786521619</v>
      </c>
      <c r="L2606" t="str">
        <f t="shared" si="164"/>
        <v>NO</v>
      </c>
      <c r="M2606" t="str">
        <f t="shared" si="165"/>
        <v>NO</v>
      </c>
    </row>
    <row r="2607" spans="1:13" x14ac:dyDescent="0.25">
      <c r="A2607">
        <v>2606</v>
      </c>
      <c r="B2607" t="s">
        <v>15</v>
      </c>
      <c r="C2607">
        <v>1488158</v>
      </c>
      <c r="D2607" t="s">
        <v>10</v>
      </c>
      <c r="E2607" t="s">
        <v>11</v>
      </c>
      <c r="F2607" t="s">
        <v>12</v>
      </c>
      <c r="G2607" t="s">
        <v>13</v>
      </c>
      <c r="H2607" t="s">
        <v>12</v>
      </c>
      <c r="I2607">
        <v>41</v>
      </c>
      <c r="J2607">
        <f t="shared" si="162"/>
        <v>1.0241938729645519</v>
      </c>
      <c r="K2607">
        <f t="shared" si="163"/>
        <v>-6.3965513291846368E-2</v>
      </c>
      <c r="L2607" t="str">
        <f t="shared" si="164"/>
        <v>NO</v>
      </c>
      <c r="M2607" t="str">
        <f t="shared" si="165"/>
        <v>NO</v>
      </c>
    </row>
    <row r="2608" spans="1:13" x14ac:dyDescent="0.25">
      <c r="A2608">
        <v>2607</v>
      </c>
      <c r="B2608" t="s">
        <v>15</v>
      </c>
      <c r="C2608">
        <v>353418</v>
      </c>
      <c r="D2608" t="s">
        <v>17</v>
      </c>
      <c r="E2608" t="s">
        <v>16</v>
      </c>
      <c r="F2608" t="s">
        <v>12</v>
      </c>
      <c r="G2608" t="s">
        <v>12</v>
      </c>
      <c r="H2608" t="s">
        <v>13</v>
      </c>
      <c r="I2608">
        <v>56</v>
      </c>
      <c r="J2608">
        <f t="shared" si="162"/>
        <v>-0.37498814499860827</v>
      </c>
      <c r="K2608">
        <f t="shared" si="163"/>
        <v>0.99466443786521619</v>
      </c>
      <c r="L2608" t="str">
        <f t="shared" si="164"/>
        <v>NO</v>
      </c>
      <c r="M2608" t="str">
        <f t="shared" si="165"/>
        <v>NO</v>
      </c>
    </row>
    <row r="2609" spans="1:13" x14ac:dyDescent="0.25">
      <c r="A2609">
        <v>2608</v>
      </c>
      <c r="B2609" t="s">
        <v>9</v>
      </c>
      <c r="C2609">
        <v>819375</v>
      </c>
      <c r="D2609" t="s">
        <v>10</v>
      </c>
      <c r="E2609" t="s">
        <v>16</v>
      </c>
      <c r="F2609" t="s">
        <v>12</v>
      </c>
      <c r="G2609" t="s">
        <v>13</v>
      </c>
      <c r="H2609" t="s">
        <v>13</v>
      </c>
      <c r="I2609">
        <v>41</v>
      </c>
      <c r="J2609">
        <f t="shared" si="162"/>
        <v>0.1995563810990531</v>
      </c>
      <c r="K2609">
        <f t="shared" si="163"/>
        <v>-6.3965513291846368E-2</v>
      </c>
      <c r="L2609" t="str">
        <f t="shared" si="164"/>
        <v>NO</v>
      </c>
      <c r="M2609" t="str">
        <f t="shared" si="165"/>
        <v>NO</v>
      </c>
    </row>
    <row r="2610" spans="1:13" x14ac:dyDescent="0.25">
      <c r="A2610">
        <v>2609</v>
      </c>
      <c r="B2610" t="s">
        <v>15</v>
      </c>
      <c r="C2610">
        <v>1389523</v>
      </c>
      <c r="D2610" t="s">
        <v>10</v>
      </c>
      <c r="E2610" t="s">
        <v>11</v>
      </c>
      <c r="F2610" t="s">
        <v>12</v>
      </c>
      <c r="G2610" t="s">
        <v>13</v>
      </c>
      <c r="H2610" t="s">
        <v>12</v>
      </c>
      <c r="I2610">
        <v>48</v>
      </c>
      <c r="J2610">
        <f t="shared" si="162"/>
        <v>0.90257278060701074</v>
      </c>
      <c r="K2610">
        <f t="shared" si="163"/>
        <v>0.43006179724811616</v>
      </c>
      <c r="L2610" t="str">
        <f t="shared" si="164"/>
        <v>NO</v>
      </c>
      <c r="M2610" t="str">
        <f t="shared" si="165"/>
        <v>NO</v>
      </c>
    </row>
    <row r="2611" spans="1:13" x14ac:dyDescent="0.25">
      <c r="A2611">
        <v>2610</v>
      </c>
      <c r="B2611" t="s">
        <v>9</v>
      </c>
      <c r="C2611">
        <v>284326</v>
      </c>
      <c r="D2611" t="s">
        <v>10</v>
      </c>
      <c r="E2611" t="s">
        <v>16</v>
      </c>
      <c r="F2611" t="s">
        <v>12</v>
      </c>
      <c r="G2611" t="s">
        <v>13</v>
      </c>
      <c r="H2611" t="s">
        <v>13</v>
      </c>
      <c r="I2611">
        <v>28</v>
      </c>
      <c r="J2611">
        <f t="shared" si="162"/>
        <v>-0.46018147914132879</v>
      </c>
      <c r="K2611">
        <f t="shared" si="163"/>
        <v>-0.98144480429463388</v>
      </c>
      <c r="L2611" t="str">
        <f t="shared" si="164"/>
        <v>NO</v>
      </c>
      <c r="M2611" t="str">
        <f t="shared" si="165"/>
        <v>NO</v>
      </c>
    </row>
    <row r="2612" spans="1:13" x14ac:dyDescent="0.25">
      <c r="A2612">
        <v>2611</v>
      </c>
      <c r="B2612" t="s">
        <v>9</v>
      </c>
      <c r="C2612">
        <v>1333022.48</v>
      </c>
      <c r="D2612" t="s">
        <v>10</v>
      </c>
      <c r="E2612" t="s">
        <v>11</v>
      </c>
      <c r="F2612" t="s">
        <v>12</v>
      </c>
      <c r="G2612" t="s">
        <v>13</v>
      </c>
      <c r="H2612" t="s">
        <v>13</v>
      </c>
      <c r="I2612">
        <v>40</v>
      </c>
      <c r="J2612">
        <f t="shared" si="162"/>
        <v>0.83290526946827592</v>
      </c>
      <c r="K2612">
        <f t="shared" si="163"/>
        <v>-0.13454084336898386</v>
      </c>
      <c r="L2612" t="str">
        <f t="shared" si="164"/>
        <v>NO</v>
      </c>
      <c r="M2612" t="str">
        <f t="shared" si="165"/>
        <v>NO</v>
      </c>
    </row>
    <row r="2613" spans="1:13" x14ac:dyDescent="0.25">
      <c r="A2613">
        <v>2612</v>
      </c>
      <c r="B2613" t="s">
        <v>9</v>
      </c>
      <c r="C2613">
        <v>215720.6</v>
      </c>
      <c r="D2613" t="s">
        <v>10</v>
      </c>
      <c r="E2613" t="s">
        <v>16</v>
      </c>
      <c r="F2613" t="s">
        <v>12</v>
      </c>
      <c r="G2613" t="s">
        <v>13</v>
      </c>
      <c r="H2613" t="s">
        <v>13</v>
      </c>
      <c r="I2613">
        <v>30</v>
      </c>
      <c r="J2613">
        <f t="shared" si="162"/>
        <v>-0.54477481507305747</v>
      </c>
      <c r="K2613">
        <f t="shared" si="163"/>
        <v>-0.84029414414035897</v>
      </c>
      <c r="L2613" t="str">
        <f t="shared" si="164"/>
        <v>NO</v>
      </c>
      <c r="M2613" t="str">
        <f t="shared" si="165"/>
        <v>NO</v>
      </c>
    </row>
    <row r="2614" spans="1:13" x14ac:dyDescent="0.25">
      <c r="A2614">
        <v>2613</v>
      </c>
      <c r="B2614" t="s">
        <v>9</v>
      </c>
      <c r="C2614">
        <v>327709.14</v>
      </c>
      <c r="D2614" t="s">
        <v>10</v>
      </c>
      <c r="E2614" t="s">
        <v>16</v>
      </c>
      <c r="F2614" t="s">
        <v>12</v>
      </c>
      <c r="G2614" t="s">
        <v>13</v>
      </c>
      <c r="H2614" t="s">
        <v>13</v>
      </c>
      <c r="I2614">
        <v>21</v>
      </c>
      <c r="J2614">
        <f t="shared" si="162"/>
        <v>-0.40668824776605483</v>
      </c>
      <c r="K2614">
        <f t="shared" si="163"/>
        <v>-1.4754721148345964</v>
      </c>
      <c r="L2614" t="str">
        <f t="shared" si="164"/>
        <v>NO</v>
      </c>
      <c r="M2614" t="str">
        <f t="shared" si="165"/>
        <v>NO</v>
      </c>
    </row>
    <row r="2615" spans="1:13" x14ac:dyDescent="0.25">
      <c r="A2615">
        <v>2614</v>
      </c>
      <c r="B2615" t="s">
        <v>9</v>
      </c>
      <c r="C2615">
        <v>342027</v>
      </c>
      <c r="D2615" t="s">
        <v>10</v>
      </c>
      <c r="E2615" t="s">
        <v>16</v>
      </c>
      <c r="F2615" t="s">
        <v>12</v>
      </c>
      <c r="G2615" t="s">
        <v>13</v>
      </c>
      <c r="H2615" t="s">
        <v>13</v>
      </c>
      <c r="I2615">
        <v>37</v>
      </c>
      <c r="J2615">
        <f t="shared" si="162"/>
        <v>-0.38903372580709156</v>
      </c>
      <c r="K2615">
        <f t="shared" si="163"/>
        <v>-0.3462668336003964</v>
      </c>
      <c r="L2615" t="str">
        <f t="shared" si="164"/>
        <v>NO</v>
      </c>
      <c r="M2615" t="str">
        <f t="shared" si="165"/>
        <v>NO</v>
      </c>
    </row>
    <row r="2616" spans="1:13" x14ac:dyDescent="0.25">
      <c r="A2616">
        <v>2615</v>
      </c>
      <c r="B2616" t="s">
        <v>15</v>
      </c>
      <c r="C2616">
        <v>1688298</v>
      </c>
      <c r="D2616" t="s">
        <v>10</v>
      </c>
      <c r="E2616" t="s">
        <v>11</v>
      </c>
      <c r="F2616" t="s">
        <v>12</v>
      </c>
      <c r="G2616" t="s">
        <v>13</v>
      </c>
      <c r="H2616" t="s">
        <v>13</v>
      </c>
      <c r="I2616">
        <v>48</v>
      </c>
      <c r="J2616">
        <f t="shared" si="162"/>
        <v>1.2709748880650569</v>
      </c>
      <c r="K2616">
        <f t="shared" si="163"/>
        <v>0.43006179724811616</v>
      </c>
      <c r="L2616" t="str">
        <f t="shared" si="164"/>
        <v>NO</v>
      </c>
      <c r="M2616" t="str">
        <f t="shared" si="165"/>
        <v>NO</v>
      </c>
    </row>
    <row r="2617" spans="1:13" x14ac:dyDescent="0.25">
      <c r="A2617">
        <v>2616</v>
      </c>
      <c r="B2617" t="s">
        <v>9</v>
      </c>
      <c r="C2617">
        <v>1000000</v>
      </c>
      <c r="D2617" t="s">
        <v>10</v>
      </c>
      <c r="E2617" t="s">
        <v>16</v>
      </c>
      <c r="F2617" t="s">
        <v>12</v>
      </c>
      <c r="G2617" t="s">
        <v>13</v>
      </c>
      <c r="H2617" t="s">
        <v>13</v>
      </c>
      <c r="I2617">
        <v>29</v>
      </c>
      <c r="J2617">
        <f t="shared" si="162"/>
        <v>0.42227458262063144</v>
      </c>
      <c r="K2617">
        <f t="shared" si="163"/>
        <v>-0.91086947421749642</v>
      </c>
      <c r="L2617" t="str">
        <f t="shared" si="164"/>
        <v>NO</v>
      </c>
      <c r="M2617" t="str">
        <f t="shared" si="165"/>
        <v>NO</v>
      </c>
    </row>
    <row r="2618" spans="1:13" x14ac:dyDescent="0.25">
      <c r="A2618">
        <v>2617</v>
      </c>
      <c r="B2618" t="s">
        <v>15</v>
      </c>
      <c r="C2618">
        <v>280000</v>
      </c>
      <c r="D2618" t="s">
        <v>10</v>
      </c>
      <c r="E2618" t="s">
        <v>16</v>
      </c>
      <c r="F2618" t="s">
        <v>12</v>
      </c>
      <c r="G2618" t="s">
        <v>12</v>
      </c>
      <c r="H2618" t="s">
        <v>13</v>
      </c>
      <c r="I2618">
        <v>25</v>
      </c>
      <c r="J2618">
        <f t="shared" si="162"/>
        <v>-0.46551561860033136</v>
      </c>
      <c r="K2618">
        <f t="shared" si="163"/>
        <v>-1.1931707945260464</v>
      </c>
      <c r="L2618" t="str">
        <f t="shared" si="164"/>
        <v>NO</v>
      </c>
      <c r="M2618" t="str">
        <f t="shared" si="165"/>
        <v>NO</v>
      </c>
    </row>
    <row r="2619" spans="1:13" x14ac:dyDescent="0.25">
      <c r="A2619">
        <v>2618</v>
      </c>
      <c r="B2619" t="s">
        <v>9</v>
      </c>
      <c r="C2619">
        <v>246504.81</v>
      </c>
      <c r="D2619" t="s">
        <v>10</v>
      </c>
      <c r="E2619" t="s">
        <v>16</v>
      </c>
      <c r="F2619" t="s">
        <v>12</v>
      </c>
      <c r="G2619" t="s">
        <v>13</v>
      </c>
      <c r="H2619" t="s">
        <v>13</v>
      </c>
      <c r="I2619">
        <v>19</v>
      </c>
      <c r="J2619">
        <f t="shared" si="162"/>
        <v>-0.50681659286426806</v>
      </c>
      <c r="K2619">
        <f t="shared" si="163"/>
        <v>-1.6166227749888715</v>
      </c>
      <c r="L2619" t="str">
        <f t="shared" si="164"/>
        <v>NO</v>
      </c>
      <c r="M2619" t="str">
        <f t="shared" si="165"/>
        <v>NO</v>
      </c>
    </row>
    <row r="2620" spans="1:13" x14ac:dyDescent="0.25">
      <c r="A2620">
        <v>2619</v>
      </c>
      <c r="B2620" t="s">
        <v>15</v>
      </c>
      <c r="C2620">
        <v>2128000</v>
      </c>
      <c r="D2620" t="s">
        <v>10</v>
      </c>
      <c r="E2620" t="s">
        <v>16</v>
      </c>
      <c r="F2620" t="s">
        <v>12</v>
      </c>
      <c r="G2620" t="s">
        <v>13</v>
      </c>
      <c r="H2620" t="s">
        <v>13</v>
      </c>
      <c r="I2620">
        <v>37</v>
      </c>
      <c r="J2620">
        <f t="shared" si="162"/>
        <v>1.8131458978668065</v>
      </c>
      <c r="K2620">
        <f t="shared" si="163"/>
        <v>-0.3462668336003964</v>
      </c>
      <c r="L2620" t="str">
        <f t="shared" si="164"/>
        <v>NO</v>
      </c>
      <c r="M2620" t="str">
        <f t="shared" si="165"/>
        <v>NO</v>
      </c>
    </row>
    <row r="2621" spans="1:13" x14ac:dyDescent="0.25">
      <c r="A2621">
        <v>2620</v>
      </c>
      <c r="B2621" t="s">
        <v>9</v>
      </c>
      <c r="C2621">
        <v>608414.30000000005</v>
      </c>
      <c r="D2621" t="s">
        <v>10</v>
      </c>
      <c r="E2621" t="s">
        <v>11</v>
      </c>
      <c r="F2621" t="s">
        <v>12</v>
      </c>
      <c r="G2621" t="s">
        <v>13</v>
      </c>
      <c r="H2621" t="s">
        <v>13</v>
      </c>
      <c r="I2621">
        <v>38</v>
      </c>
      <c r="J2621">
        <f t="shared" si="162"/>
        <v>-6.0567010988051249E-2</v>
      </c>
      <c r="K2621">
        <f t="shared" si="163"/>
        <v>-0.27569150352325889</v>
      </c>
      <c r="L2621" t="str">
        <f t="shared" si="164"/>
        <v>NO</v>
      </c>
      <c r="M2621" t="str">
        <f t="shared" si="165"/>
        <v>NO</v>
      </c>
    </row>
    <row r="2622" spans="1:13" x14ac:dyDescent="0.25">
      <c r="A2622">
        <v>2621</v>
      </c>
      <c r="B2622" t="s">
        <v>9</v>
      </c>
      <c r="C2622">
        <v>297046</v>
      </c>
      <c r="D2622" t="s">
        <v>18</v>
      </c>
      <c r="E2622" t="s">
        <v>16</v>
      </c>
      <c r="F2622" t="s">
        <v>12</v>
      </c>
      <c r="G2622" t="s">
        <v>13</v>
      </c>
      <c r="H2622" t="s">
        <v>12</v>
      </c>
      <c r="I2622">
        <v>33</v>
      </c>
      <c r="J2622">
        <f t="shared" si="162"/>
        <v>-0.44449718558642509</v>
      </c>
      <c r="K2622">
        <f t="shared" si="163"/>
        <v>-0.62856815390894638</v>
      </c>
      <c r="L2622" t="str">
        <f t="shared" si="164"/>
        <v>NO</v>
      </c>
      <c r="M2622" t="str">
        <f t="shared" si="165"/>
        <v>NO</v>
      </c>
    </row>
    <row r="2623" spans="1:13" x14ac:dyDescent="0.25">
      <c r="A2623">
        <v>2622</v>
      </c>
      <c r="B2623" t="s">
        <v>9</v>
      </c>
      <c r="C2623">
        <v>297056</v>
      </c>
      <c r="D2623" t="s">
        <v>18</v>
      </c>
      <c r="E2623" t="s">
        <v>16</v>
      </c>
      <c r="F2623" t="s">
        <v>12</v>
      </c>
      <c r="G2623" t="s">
        <v>13</v>
      </c>
      <c r="H2623" t="s">
        <v>13</v>
      </c>
      <c r="I2623">
        <v>76</v>
      </c>
      <c r="J2623">
        <f t="shared" si="162"/>
        <v>-0.44448485516696368</v>
      </c>
      <c r="K2623">
        <f t="shared" si="163"/>
        <v>2.4061710394079663</v>
      </c>
      <c r="L2623" t="str">
        <f t="shared" si="164"/>
        <v>NO</v>
      </c>
      <c r="M2623" t="str">
        <f t="shared" si="165"/>
        <v>SI</v>
      </c>
    </row>
    <row r="2624" spans="1:13" x14ac:dyDescent="0.25">
      <c r="A2624">
        <v>2623</v>
      </c>
      <c r="B2624" t="s">
        <v>15</v>
      </c>
      <c r="C2624">
        <v>60000</v>
      </c>
      <c r="D2624" t="s">
        <v>10</v>
      </c>
      <c r="E2624" t="s">
        <v>16</v>
      </c>
      <c r="F2624" t="s">
        <v>12</v>
      </c>
      <c r="G2624" t="s">
        <v>12</v>
      </c>
      <c r="H2624" t="s">
        <v>13</v>
      </c>
      <c r="I2624">
        <v>35</v>
      </c>
      <c r="J2624">
        <f t="shared" si="162"/>
        <v>-0.73678484675118117</v>
      </c>
      <c r="K2624">
        <f t="shared" si="163"/>
        <v>-0.48741749375467142</v>
      </c>
      <c r="L2624" t="str">
        <f t="shared" si="164"/>
        <v>NO</v>
      </c>
      <c r="M2624" t="str">
        <f t="shared" si="165"/>
        <v>NO</v>
      </c>
    </row>
    <row r="2625" spans="1:13" x14ac:dyDescent="0.25">
      <c r="A2625">
        <v>2624</v>
      </c>
      <c r="B2625" t="s">
        <v>9</v>
      </c>
      <c r="C2625">
        <v>512234.88</v>
      </c>
      <c r="D2625" t="s">
        <v>10</v>
      </c>
      <c r="E2625" t="s">
        <v>16</v>
      </c>
      <c r="F2625" t="s">
        <v>12</v>
      </c>
      <c r="G2625" t="s">
        <v>13</v>
      </c>
      <c r="H2625" t="s">
        <v>13</v>
      </c>
      <c r="I2625">
        <v>28</v>
      </c>
      <c r="J2625">
        <f t="shared" si="162"/>
        <v>-0.17916027020348949</v>
      </c>
      <c r="K2625">
        <f t="shared" si="163"/>
        <v>-0.98144480429463388</v>
      </c>
      <c r="L2625" t="str">
        <f t="shared" si="164"/>
        <v>NO</v>
      </c>
      <c r="M2625" t="str">
        <f t="shared" si="165"/>
        <v>NO</v>
      </c>
    </row>
    <row r="2626" spans="1:13" x14ac:dyDescent="0.25">
      <c r="A2626">
        <v>2625</v>
      </c>
      <c r="B2626" t="s">
        <v>9</v>
      </c>
      <c r="C2626">
        <v>842310.04</v>
      </c>
      <c r="D2626" t="s">
        <v>10</v>
      </c>
      <c r="E2626" t="s">
        <v>16</v>
      </c>
      <c r="F2626" t="s">
        <v>12</v>
      </c>
      <c r="G2626" t="s">
        <v>13</v>
      </c>
      <c r="H2626" t="s">
        <v>13</v>
      </c>
      <c r="I2626">
        <v>43</v>
      </c>
      <c r="J2626">
        <f t="shared" ref="J2626:J2689" si="166">(C2626-$Q$13)/$Q$14</f>
        <v>0.22783624745545708</v>
      </c>
      <c r="K2626">
        <f t="shared" si="163"/>
        <v>7.7185146862428639E-2</v>
      </c>
      <c r="L2626" t="str">
        <f t="shared" si="164"/>
        <v>NO</v>
      </c>
      <c r="M2626" t="str">
        <f t="shared" si="165"/>
        <v>NO</v>
      </c>
    </row>
    <row r="2627" spans="1:13" x14ac:dyDescent="0.25">
      <c r="A2627">
        <v>2626</v>
      </c>
      <c r="B2627" t="s">
        <v>15</v>
      </c>
      <c r="C2627">
        <v>378558</v>
      </c>
      <c r="D2627" t="s">
        <v>10</v>
      </c>
      <c r="E2627" t="s">
        <v>11</v>
      </c>
      <c r="F2627" t="s">
        <v>12</v>
      </c>
      <c r="G2627" t="s">
        <v>13</v>
      </c>
      <c r="H2627" t="s">
        <v>12</v>
      </c>
      <c r="I2627">
        <v>34</v>
      </c>
      <c r="J2627">
        <f t="shared" si="166"/>
        <v>-0.34398947047264294</v>
      </c>
      <c r="K2627">
        <f t="shared" ref="K2627:K2690" si="167">(I2627-$R$13)/$R$14</f>
        <v>-0.55799282383180893</v>
      </c>
      <c r="L2627" t="str">
        <f t="shared" ref="L2627:L2690" si="168">IF(ABS(J2627)&gt; 1.96, "SI", "NO")</f>
        <v>NO</v>
      </c>
      <c r="M2627" t="str">
        <f t="shared" ref="M2627:M2690" si="169">IF(ABS(K2627)&gt; 1.96, "SI", "NO")</f>
        <v>NO</v>
      </c>
    </row>
    <row r="2628" spans="1:13" x14ac:dyDescent="0.25">
      <c r="A2628">
        <v>2627</v>
      </c>
      <c r="B2628" t="s">
        <v>9</v>
      </c>
      <c r="C2628">
        <v>290000</v>
      </c>
      <c r="D2628" t="s">
        <v>10</v>
      </c>
      <c r="E2628" t="s">
        <v>16</v>
      </c>
      <c r="F2628" t="s">
        <v>12</v>
      </c>
      <c r="G2628" t="s">
        <v>13</v>
      </c>
      <c r="H2628" t="s">
        <v>13</v>
      </c>
      <c r="I2628">
        <v>38</v>
      </c>
      <c r="J2628">
        <f t="shared" si="166"/>
        <v>-0.45318519913892913</v>
      </c>
      <c r="K2628">
        <f t="shared" si="167"/>
        <v>-0.27569150352325889</v>
      </c>
      <c r="L2628" t="str">
        <f t="shared" si="168"/>
        <v>NO</v>
      </c>
      <c r="M2628" t="str">
        <f t="shared" si="169"/>
        <v>NO</v>
      </c>
    </row>
    <row r="2629" spans="1:13" x14ac:dyDescent="0.25">
      <c r="A2629">
        <v>2628</v>
      </c>
      <c r="B2629" t="s">
        <v>9</v>
      </c>
      <c r="C2629">
        <v>278030</v>
      </c>
      <c r="D2629" t="s">
        <v>19</v>
      </c>
      <c r="E2629" t="s">
        <v>16</v>
      </c>
      <c r="F2629" t="s">
        <v>12</v>
      </c>
      <c r="G2629" t="s">
        <v>13</v>
      </c>
      <c r="H2629" t="s">
        <v>13</v>
      </c>
      <c r="I2629">
        <v>43</v>
      </c>
      <c r="J2629">
        <f t="shared" si="166"/>
        <v>-0.46794471123422759</v>
      </c>
      <c r="K2629">
        <f t="shared" si="167"/>
        <v>7.7185146862428639E-2</v>
      </c>
      <c r="L2629" t="str">
        <f t="shared" si="168"/>
        <v>NO</v>
      </c>
      <c r="M2629" t="str">
        <f t="shared" si="169"/>
        <v>NO</v>
      </c>
    </row>
    <row r="2630" spans="1:13" x14ac:dyDescent="0.25">
      <c r="A2630">
        <v>2629</v>
      </c>
      <c r="B2630" t="s">
        <v>9</v>
      </c>
      <c r="C2630">
        <v>634725</v>
      </c>
      <c r="D2630" t="s">
        <v>10</v>
      </c>
      <c r="E2630" t="s">
        <v>16</v>
      </c>
      <c r="F2630" t="s">
        <v>12</v>
      </c>
      <c r="G2630" t="s">
        <v>13</v>
      </c>
      <c r="H2630" t="s">
        <v>13</v>
      </c>
      <c r="I2630">
        <v>34</v>
      </c>
      <c r="J2630">
        <f t="shared" si="166"/>
        <v>-2.812481425573966E-2</v>
      </c>
      <c r="K2630">
        <f t="shared" si="167"/>
        <v>-0.55799282383180893</v>
      </c>
      <c r="L2630" t="str">
        <f t="shared" si="168"/>
        <v>NO</v>
      </c>
      <c r="M2630" t="str">
        <f t="shared" si="169"/>
        <v>NO</v>
      </c>
    </row>
    <row r="2631" spans="1:13" x14ac:dyDescent="0.25">
      <c r="A2631">
        <v>2630</v>
      </c>
      <c r="B2631" t="s">
        <v>9</v>
      </c>
      <c r="C2631">
        <v>470974.5</v>
      </c>
      <c r="D2631" t="s">
        <v>10</v>
      </c>
      <c r="E2631" t="s">
        <v>16</v>
      </c>
      <c r="F2631" t="s">
        <v>12</v>
      </c>
      <c r="G2631" t="s">
        <v>13</v>
      </c>
      <c r="H2631" t="s">
        <v>13</v>
      </c>
      <c r="I2631">
        <v>36</v>
      </c>
      <c r="J2631">
        <f t="shared" si="166"/>
        <v>-0.23003604945717476</v>
      </c>
      <c r="K2631">
        <f t="shared" si="167"/>
        <v>-0.41684216367753391</v>
      </c>
      <c r="L2631" t="str">
        <f t="shared" si="168"/>
        <v>NO</v>
      </c>
      <c r="M2631" t="str">
        <f t="shared" si="169"/>
        <v>NO</v>
      </c>
    </row>
    <row r="2632" spans="1:13" x14ac:dyDescent="0.25">
      <c r="A2632">
        <v>2631</v>
      </c>
      <c r="B2632" t="s">
        <v>9</v>
      </c>
      <c r="C2632">
        <v>550590.5</v>
      </c>
      <c r="D2632" t="s">
        <v>10</v>
      </c>
      <c r="E2632" t="s">
        <v>11</v>
      </c>
      <c r="F2632" t="s">
        <v>12</v>
      </c>
      <c r="G2632" t="s">
        <v>13</v>
      </c>
      <c r="H2632" t="s">
        <v>13</v>
      </c>
      <c r="I2632">
        <v>24</v>
      </c>
      <c r="J2632">
        <f t="shared" si="166"/>
        <v>-0.13186618187327451</v>
      </c>
      <c r="K2632">
        <f t="shared" si="167"/>
        <v>-1.263746124603184</v>
      </c>
      <c r="L2632" t="str">
        <f t="shared" si="168"/>
        <v>NO</v>
      </c>
      <c r="M2632" t="str">
        <f t="shared" si="169"/>
        <v>NO</v>
      </c>
    </row>
    <row r="2633" spans="1:13" x14ac:dyDescent="0.25">
      <c r="A2633">
        <v>2632</v>
      </c>
      <c r="B2633" t="s">
        <v>9</v>
      </c>
      <c r="C2633">
        <v>278030</v>
      </c>
      <c r="D2633" t="s">
        <v>19</v>
      </c>
      <c r="E2633" t="s">
        <v>16</v>
      </c>
      <c r="F2633" t="s">
        <v>12</v>
      </c>
      <c r="G2633" t="s">
        <v>13</v>
      </c>
      <c r="H2633" t="s">
        <v>13</v>
      </c>
      <c r="I2633">
        <v>37</v>
      </c>
      <c r="J2633">
        <f t="shared" si="166"/>
        <v>-0.46794471123422759</v>
      </c>
      <c r="K2633">
        <f t="shared" si="167"/>
        <v>-0.3462668336003964</v>
      </c>
      <c r="L2633" t="str">
        <f t="shared" si="168"/>
        <v>NO</v>
      </c>
      <c r="M2633" t="str">
        <f t="shared" si="169"/>
        <v>NO</v>
      </c>
    </row>
    <row r="2634" spans="1:13" x14ac:dyDescent="0.25">
      <c r="A2634">
        <v>2633</v>
      </c>
      <c r="B2634" t="s">
        <v>15</v>
      </c>
      <c r="C2634">
        <v>278030</v>
      </c>
      <c r="D2634" t="s">
        <v>17</v>
      </c>
      <c r="E2634" t="s">
        <v>16</v>
      </c>
      <c r="F2634" t="s">
        <v>12</v>
      </c>
      <c r="G2634" t="s">
        <v>12</v>
      </c>
      <c r="H2634" t="s">
        <v>13</v>
      </c>
      <c r="I2634">
        <v>25</v>
      </c>
      <c r="J2634">
        <f t="shared" si="166"/>
        <v>-0.46794471123422759</v>
      </c>
      <c r="K2634">
        <f t="shared" si="167"/>
        <v>-1.1931707945260464</v>
      </c>
      <c r="L2634" t="str">
        <f t="shared" si="168"/>
        <v>NO</v>
      </c>
      <c r="M2634" t="str">
        <f t="shared" si="169"/>
        <v>NO</v>
      </c>
    </row>
    <row r="2635" spans="1:13" x14ac:dyDescent="0.25">
      <c r="A2635">
        <v>2634</v>
      </c>
      <c r="B2635" t="s">
        <v>9</v>
      </c>
      <c r="C2635">
        <v>369875</v>
      </c>
      <c r="D2635" t="s">
        <v>10</v>
      </c>
      <c r="E2635" t="s">
        <v>16</v>
      </c>
      <c r="F2635" t="s">
        <v>12</v>
      </c>
      <c r="G2635" t="s">
        <v>13</v>
      </c>
      <c r="H2635" t="s">
        <v>13</v>
      </c>
      <c r="I2635">
        <v>28</v>
      </c>
      <c r="J2635">
        <f t="shared" si="166"/>
        <v>-0.35469597369097855</v>
      </c>
      <c r="K2635">
        <f t="shared" si="167"/>
        <v>-0.98144480429463388</v>
      </c>
      <c r="L2635" t="str">
        <f t="shared" si="168"/>
        <v>NO</v>
      </c>
      <c r="M2635" t="str">
        <f t="shared" si="169"/>
        <v>NO</v>
      </c>
    </row>
    <row r="2636" spans="1:13" x14ac:dyDescent="0.25">
      <c r="A2636">
        <v>2635</v>
      </c>
      <c r="B2636" t="s">
        <v>15</v>
      </c>
      <c r="C2636">
        <v>386020</v>
      </c>
      <c r="D2636" t="s">
        <v>10</v>
      </c>
      <c r="E2636" t="s">
        <v>16</v>
      </c>
      <c r="F2636" t="s">
        <v>12</v>
      </c>
      <c r="G2636" t="s">
        <v>13</v>
      </c>
      <c r="H2636" t="s">
        <v>13</v>
      </c>
      <c r="I2636">
        <v>59</v>
      </c>
      <c r="J2636">
        <f t="shared" si="166"/>
        <v>-0.33478851147054461</v>
      </c>
      <c r="K2636">
        <f t="shared" si="167"/>
        <v>1.2063904280966287</v>
      </c>
      <c r="L2636" t="str">
        <f t="shared" si="168"/>
        <v>NO</v>
      </c>
      <c r="M2636" t="str">
        <f t="shared" si="169"/>
        <v>NO</v>
      </c>
    </row>
    <row r="2637" spans="1:13" x14ac:dyDescent="0.25">
      <c r="A2637">
        <v>2636</v>
      </c>
      <c r="B2637" t="s">
        <v>15</v>
      </c>
      <c r="C2637">
        <v>539036</v>
      </c>
      <c r="D2637" t="s">
        <v>10</v>
      </c>
      <c r="E2637" t="s">
        <v>11</v>
      </c>
      <c r="F2637" t="s">
        <v>12</v>
      </c>
      <c r="G2637" t="s">
        <v>13</v>
      </c>
      <c r="H2637" t="s">
        <v>13</v>
      </c>
      <c r="I2637">
        <v>32</v>
      </c>
      <c r="J2637">
        <f t="shared" si="166"/>
        <v>-0.14611336503995176</v>
      </c>
      <c r="K2637">
        <f t="shared" si="167"/>
        <v>-0.69914348398608395</v>
      </c>
      <c r="L2637" t="str">
        <f t="shared" si="168"/>
        <v>NO</v>
      </c>
      <c r="M2637" t="str">
        <f t="shared" si="169"/>
        <v>NO</v>
      </c>
    </row>
    <row r="2638" spans="1:13" x14ac:dyDescent="0.25">
      <c r="A2638">
        <v>2637</v>
      </c>
      <c r="B2638" t="s">
        <v>9</v>
      </c>
      <c r="C2638">
        <v>623700</v>
      </c>
      <c r="D2638" t="s">
        <v>10</v>
      </c>
      <c r="E2638" t="s">
        <v>16</v>
      </c>
      <c r="F2638" t="s">
        <v>12</v>
      </c>
      <c r="G2638" t="s">
        <v>13</v>
      </c>
      <c r="H2638" t="s">
        <v>13</v>
      </c>
      <c r="I2638">
        <v>35</v>
      </c>
      <c r="J2638">
        <f t="shared" si="166"/>
        <v>-4.1719101711935658E-2</v>
      </c>
      <c r="K2638">
        <f t="shared" si="167"/>
        <v>-0.48741749375467142</v>
      </c>
      <c r="L2638" t="str">
        <f t="shared" si="168"/>
        <v>NO</v>
      </c>
      <c r="M2638" t="str">
        <f t="shared" si="169"/>
        <v>NO</v>
      </c>
    </row>
    <row r="2639" spans="1:13" x14ac:dyDescent="0.25">
      <c r="A2639">
        <v>2638</v>
      </c>
      <c r="B2639" t="s">
        <v>9</v>
      </c>
      <c r="C2639">
        <v>302470</v>
      </c>
      <c r="D2639" t="s">
        <v>17</v>
      </c>
      <c r="E2639" t="s">
        <v>16</v>
      </c>
      <c r="F2639" t="s">
        <v>12</v>
      </c>
      <c r="G2639" t="s">
        <v>13</v>
      </c>
      <c r="H2639" t="s">
        <v>13</v>
      </c>
      <c r="I2639">
        <v>29</v>
      </c>
      <c r="J2639">
        <f t="shared" si="166"/>
        <v>-0.43780916607056047</v>
      </c>
      <c r="K2639">
        <f t="shared" si="167"/>
        <v>-0.91086947421749642</v>
      </c>
      <c r="L2639" t="str">
        <f t="shared" si="168"/>
        <v>NO</v>
      </c>
      <c r="M2639" t="str">
        <f t="shared" si="169"/>
        <v>NO</v>
      </c>
    </row>
    <row r="2640" spans="1:13" x14ac:dyDescent="0.25">
      <c r="A2640">
        <v>2639</v>
      </c>
      <c r="B2640" t="s">
        <v>15</v>
      </c>
      <c r="C2640">
        <v>81757.47</v>
      </c>
      <c r="D2640" t="s">
        <v>10</v>
      </c>
      <c r="E2640" t="s">
        <v>16</v>
      </c>
      <c r="F2640" t="s">
        <v>12</v>
      </c>
      <c r="G2640" t="s">
        <v>13</v>
      </c>
      <c r="H2640" t="s">
        <v>13</v>
      </c>
      <c r="I2640">
        <v>22</v>
      </c>
      <c r="J2640">
        <f t="shared" si="166"/>
        <v>-0.70995697359929355</v>
      </c>
      <c r="K2640">
        <f t="shared" si="167"/>
        <v>-1.4048967847574589</v>
      </c>
      <c r="L2640" t="str">
        <f t="shared" si="168"/>
        <v>NO</v>
      </c>
      <c r="M2640" t="str">
        <f t="shared" si="169"/>
        <v>NO</v>
      </c>
    </row>
    <row r="2641" spans="1:13" x14ac:dyDescent="0.25">
      <c r="A2641">
        <v>2640</v>
      </c>
      <c r="B2641" t="s">
        <v>9</v>
      </c>
      <c r="C2641">
        <v>703766.13</v>
      </c>
      <c r="D2641" t="s">
        <v>10</v>
      </c>
      <c r="E2641" t="s">
        <v>16</v>
      </c>
      <c r="F2641" t="s">
        <v>12</v>
      </c>
      <c r="G2641" t="s">
        <v>13</v>
      </c>
      <c r="H2641" t="s">
        <v>13</v>
      </c>
      <c r="I2641">
        <v>45</v>
      </c>
      <c r="J2641">
        <f t="shared" si="166"/>
        <v>5.7005795043180693E-2</v>
      </c>
      <c r="K2641">
        <f t="shared" si="167"/>
        <v>0.21833580701670366</v>
      </c>
      <c r="L2641" t="str">
        <f t="shared" si="168"/>
        <v>NO</v>
      </c>
      <c r="M2641" t="str">
        <f t="shared" si="169"/>
        <v>NO</v>
      </c>
    </row>
    <row r="2642" spans="1:13" x14ac:dyDescent="0.25">
      <c r="A2642">
        <v>2641</v>
      </c>
      <c r="B2642" t="s">
        <v>9</v>
      </c>
      <c r="C2642">
        <v>361421</v>
      </c>
      <c r="D2642" t="s">
        <v>18</v>
      </c>
      <c r="E2642" t="s">
        <v>16</v>
      </c>
      <c r="F2642" t="s">
        <v>12</v>
      </c>
      <c r="G2642" t="s">
        <v>13</v>
      </c>
      <c r="H2642" t="s">
        <v>13</v>
      </c>
      <c r="I2642">
        <v>51</v>
      </c>
      <c r="J2642">
        <f t="shared" si="166"/>
        <v>-0.36512011030364805</v>
      </c>
      <c r="K2642">
        <f t="shared" si="167"/>
        <v>0.64178778747952869</v>
      </c>
      <c r="L2642" t="str">
        <f t="shared" si="168"/>
        <v>NO</v>
      </c>
      <c r="M2642" t="str">
        <f t="shared" si="169"/>
        <v>NO</v>
      </c>
    </row>
    <row r="2643" spans="1:13" x14ac:dyDescent="0.25">
      <c r="A2643">
        <v>2642</v>
      </c>
      <c r="B2643" t="s">
        <v>15</v>
      </c>
      <c r="C2643">
        <v>330722.57</v>
      </c>
      <c r="D2643" t="s">
        <v>10</v>
      </c>
      <c r="E2643" t="s">
        <v>16</v>
      </c>
      <c r="F2643" t="s">
        <v>12</v>
      </c>
      <c r="G2643" t="s">
        <v>13</v>
      </c>
      <c r="H2643" t="s">
        <v>13</v>
      </c>
      <c r="I2643">
        <v>37</v>
      </c>
      <c r="J2643">
        <f t="shared" si="166"/>
        <v>-0.4029725621742975</v>
      </c>
      <c r="K2643">
        <f t="shared" si="167"/>
        <v>-0.3462668336003964</v>
      </c>
      <c r="L2643" t="str">
        <f t="shared" si="168"/>
        <v>NO</v>
      </c>
      <c r="M2643" t="str">
        <f t="shared" si="169"/>
        <v>NO</v>
      </c>
    </row>
    <row r="2644" spans="1:13" x14ac:dyDescent="0.25">
      <c r="A2644">
        <v>2643</v>
      </c>
      <c r="B2644" t="s">
        <v>9</v>
      </c>
      <c r="C2644">
        <v>291514</v>
      </c>
      <c r="D2644" t="s">
        <v>18</v>
      </c>
      <c r="E2644" t="s">
        <v>16</v>
      </c>
      <c r="F2644" t="s">
        <v>12</v>
      </c>
      <c r="G2644" t="s">
        <v>13</v>
      </c>
      <c r="H2644" t="s">
        <v>12</v>
      </c>
      <c r="I2644">
        <v>28</v>
      </c>
      <c r="J2644">
        <f t="shared" si="166"/>
        <v>-0.45131837363247279</v>
      </c>
      <c r="K2644">
        <f t="shared" si="167"/>
        <v>-0.98144480429463388</v>
      </c>
      <c r="L2644" t="str">
        <f t="shared" si="168"/>
        <v>NO</v>
      </c>
      <c r="M2644" t="str">
        <f t="shared" si="169"/>
        <v>NO</v>
      </c>
    </row>
    <row r="2645" spans="1:13" x14ac:dyDescent="0.25">
      <c r="A2645">
        <v>2644</v>
      </c>
      <c r="B2645" t="s">
        <v>15</v>
      </c>
      <c r="C2645">
        <v>199067</v>
      </c>
      <c r="D2645" t="s">
        <v>10</v>
      </c>
      <c r="E2645" t="s">
        <v>11</v>
      </c>
      <c r="F2645" t="s">
        <v>12</v>
      </c>
      <c r="G2645" t="s">
        <v>13</v>
      </c>
      <c r="H2645" t="s">
        <v>12</v>
      </c>
      <c r="I2645">
        <v>25</v>
      </c>
      <c r="J2645">
        <f t="shared" si="166"/>
        <v>-0.56530940242729832</v>
      </c>
      <c r="K2645">
        <f t="shared" si="167"/>
        <v>-1.1931707945260464</v>
      </c>
      <c r="L2645" t="str">
        <f t="shared" si="168"/>
        <v>NO</v>
      </c>
      <c r="M2645" t="str">
        <f t="shared" si="169"/>
        <v>NO</v>
      </c>
    </row>
    <row r="2646" spans="1:13" x14ac:dyDescent="0.25">
      <c r="A2646">
        <v>2645</v>
      </c>
      <c r="B2646" t="s">
        <v>9</v>
      </c>
      <c r="C2646">
        <v>1461505.5</v>
      </c>
      <c r="D2646" t="s">
        <v>10</v>
      </c>
      <c r="E2646" t="s">
        <v>16</v>
      </c>
      <c r="F2646" t="s">
        <v>12</v>
      </c>
      <c r="G2646" t="s">
        <v>13</v>
      </c>
      <c r="H2646" t="s">
        <v>13</v>
      </c>
      <c r="I2646">
        <v>46</v>
      </c>
      <c r="J2646">
        <f t="shared" si="166"/>
        <v>0.99133022249504954</v>
      </c>
      <c r="K2646">
        <f t="shared" si="167"/>
        <v>0.28891113709384114</v>
      </c>
      <c r="L2646" t="str">
        <f t="shared" si="168"/>
        <v>NO</v>
      </c>
      <c r="M2646" t="str">
        <f t="shared" si="169"/>
        <v>NO</v>
      </c>
    </row>
    <row r="2647" spans="1:13" x14ac:dyDescent="0.25">
      <c r="A2647">
        <v>2646</v>
      </c>
      <c r="B2647" t="s">
        <v>9</v>
      </c>
      <c r="C2647">
        <v>745392.94</v>
      </c>
      <c r="D2647" t="s">
        <v>10</v>
      </c>
      <c r="E2647" t="s">
        <v>16</v>
      </c>
      <c r="F2647" t="s">
        <v>12</v>
      </c>
      <c r="G2647" t="s">
        <v>13</v>
      </c>
      <c r="H2647" t="s">
        <v>13</v>
      </c>
      <c r="I2647">
        <v>56</v>
      </c>
      <c r="J2647">
        <f t="shared" si="166"/>
        <v>0.10833339785719005</v>
      </c>
      <c r="K2647">
        <f t="shared" si="167"/>
        <v>0.99466443786521619</v>
      </c>
      <c r="L2647" t="str">
        <f t="shared" si="168"/>
        <v>NO</v>
      </c>
      <c r="M2647" t="str">
        <f t="shared" si="169"/>
        <v>NO</v>
      </c>
    </row>
    <row r="2648" spans="1:13" x14ac:dyDescent="0.25">
      <c r="A2648">
        <v>2647</v>
      </c>
      <c r="B2648" t="s">
        <v>9</v>
      </c>
      <c r="C2648">
        <v>297046</v>
      </c>
      <c r="D2648" t="s">
        <v>18</v>
      </c>
      <c r="E2648" t="s">
        <v>16</v>
      </c>
      <c r="F2648" t="s">
        <v>13</v>
      </c>
      <c r="G2648" t="s">
        <v>13</v>
      </c>
      <c r="H2648" t="s">
        <v>13</v>
      </c>
      <c r="I2648">
        <v>58</v>
      </c>
      <c r="J2648">
        <f t="shared" si="166"/>
        <v>-0.44449718558642509</v>
      </c>
      <c r="K2648">
        <f t="shared" si="167"/>
        <v>1.1358150980194912</v>
      </c>
      <c r="L2648" t="str">
        <f t="shared" si="168"/>
        <v>NO</v>
      </c>
      <c r="M2648" t="str">
        <f t="shared" si="169"/>
        <v>NO</v>
      </c>
    </row>
    <row r="2649" spans="1:13" x14ac:dyDescent="0.25">
      <c r="A2649">
        <v>2648</v>
      </c>
      <c r="B2649" t="s">
        <v>15</v>
      </c>
      <c r="C2649">
        <v>2029604</v>
      </c>
      <c r="D2649" t="s">
        <v>14</v>
      </c>
      <c r="E2649" t="s">
        <v>11</v>
      </c>
      <c r="F2649" t="s">
        <v>12</v>
      </c>
      <c r="G2649" t="s">
        <v>13</v>
      </c>
      <c r="H2649" t="s">
        <v>13</v>
      </c>
      <c r="I2649">
        <v>72</v>
      </c>
      <c r="J2649">
        <f t="shared" si="166"/>
        <v>1.6918195025343927</v>
      </c>
      <c r="K2649">
        <f t="shared" si="167"/>
        <v>2.1238697190994165</v>
      </c>
      <c r="L2649" t="str">
        <f t="shared" si="168"/>
        <v>NO</v>
      </c>
      <c r="M2649" t="str">
        <f t="shared" si="169"/>
        <v>SI</v>
      </c>
    </row>
    <row r="2650" spans="1:13" x14ac:dyDescent="0.25">
      <c r="A2650">
        <v>2649</v>
      </c>
      <c r="B2650" t="s">
        <v>15</v>
      </c>
      <c r="C2650">
        <v>360000</v>
      </c>
      <c r="D2650" t="s">
        <v>10</v>
      </c>
      <c r="E2650" t="s">
        <v>16</v>
      </c>
      <c r="F2650" t="s">
        <v>12</v>
      </c>
      <c r="G2650" t="s">
        <v>13</v>
      </c>
      <c r="H2650" t="s">
        <v>13</v>
      </c>
      <c r="I2650">
        <v>30</v>
      </c>
      <c r="J2650">
        <f t="shared" si="166"/>
        <v>-0.36687226290911329</v>
      </c>
      <c r="K2650">
        <f t="shared" si="167"/>
        <v>-0.84029414414035897</v>
      </c>
      <c r="L2650" t="str">
        <f t="shared" si="168"/>
        <v>NO</v>
      </c>
      <c r="M2650" t="str">
        <f t="shared" si="169"/>
        <v>NO</v>
      </c>
    </row>
    <row r="2651" spans="1:13" x14ac:dyDescent="0.25">
      <c r="A2651">
        <v>2650</v>
      </c>
      <c r="B2651" t="s">
        <v>9</v>
      </c>
      <c r="C2651">
        <v>300018</v>
      </c>
      <c r="D2651" t="s">
        <v>18</v>
      </c>
      <c r="E2651" t="s">
        <v>16</v>
      </c>
      <c r="F2651" t="s">
        <v>12</v>
      </c>
      <c r="G2651" t="s">
        <v>13</v>
      </c>
      <c r="H2651" t="s">
        <v>12</v>
      </c>
      <c r="I2651">
        <v>62</v>
      </c>
      <c r="J2651">
        <f t="shared" si="166"/>
        <v>-0.44083258492249633</v>
      </c>
      <c r="K2651">
        <f t="shared" si="167"/>
        <v>1.4181164183280413</v>
      </c>
      <c r="L2651" t="str">
        <f t="shared" si="168"/>
        <v>NO</v>
      </c>
      <c r="M2651" t="str">
        <f t="shared" si="169"/>
        <v>NO</v>
      </c>
    </row>
    <row r="2652" spans="1:13" x14ac:dyDescent="0.25">
      <c r="A2652">
        <v>2651</v>
      </c>
      <c r="B2652" t="s">
        <v>15</v>
      </c>
      <c r="C2652">
        <v>200000</v>
      </c>
      <c r="D2652" t="s">
        <v>10</v>
      </c>
      <c r="E2652" t="s">
        <v>16</v>
      </c>
      <c r="F2652" t="s">
        <v>12</v>
      </c>
      <c r="G2652" t="s">
        <v>12</v>
      </c>
      <c r="H2652" t="s">
        <v>12</v>
      </c>
      <c r="I2652">
        <v>42</v>
      </c>
      <c r="J2652">
        <f t="shared" si="166"/>
        <v>-0.56415897429154949</v>
      </c>
      <c r="K2652">
        <f t="shared" si="167"/>
        <v>6.6098167852911317E-3</v>
      </c>
      <c r="L2652" t="str">
        <f t="shared" si="168"/>
        <v>NO</v>
      </c>
      <c r="M2652" t="str">
        <f t="shared" si="169"/>
        <v>NO</v>
      </c>
    </row>
    <row r="2653" spans="1:13" x14ac:dyDescent="0.25">
      <c r="A2653">
        <v>2652</v>
      </c>
      <c r="B2653" t="s">
        <v>15</v>
      </c>
      <c r="C2653">
        <v>799000</v>
      </c>
      <c r="D2653" t="s">
        <v>10</v>
      </c>
      <c r="E2653" t="s">
        <v>16</v>
      </c>
      <c r="F2653" t="s">
        <v>12</v>
      </c>
      <c r="G2653" t="s">
        <v>13</v>
      </c>
      <c r="H2653" t="s">
        <v>12</v>
      </c>
      <c r="I2653">
        <v>24</v>
      </c>
      <c r="J2653">
        <f t="shared" si="166"/>
        <v>0.174433151446446</v>
      </c>
      <c r="K2653">
        <f t="shared" si="167"/>
        <v>-1.263746124603184</v>
      </c>
      <c r="L2653" t="str">
        <f t="shared" si="168"/>
        <v>NO</v>
      </c>
      <c r="M2653" t="str">
        <f t="shared" si="169"/>
        <v>NO</v>
      </c>
    </row>
    <row r="2654" spans="1:13" x14ac:dyDescent="0.25">
      <c r="A2654">
        <v>2653</v>
      </c>
      <c r="B2654" t="s">
        <v>15</v>
      </c>
      <c r="C2654">
        <v>397504.45</v>
      </c>
      <c r="D2654" t="s">
        <v>10</v>
      </c>
      <c r="E2654" t="s">
        <v>16</v>
      </c>
      <c r="F2654" t="s">
        <v>12</v>
      </c>
      <c r="G2654" t="s">
        <v>13</v>
      </c>
      <c r="H2654" t="s">
        <v>13</v>
      </c>
      <c r="I2654">
        <v>22</v>
      </c>
      <c r="J2654">
        <f t="shared" si="166"/>
        <v>-0.32062770289219444</v>
      </c>
      <c r="K2654">
        <f t="shared" si="167"/>
        <v>-1.4048967847574589</v>
      </c>
      <c r="L2654" t="str">
        <f t="shared" si="168"/>
        <v>NO</v>
      </c>
      <c r="M2654" t="str">
        <f t="shared" si="169"/>
        <v>NO</v>
      </c>
    </row>
    <row r="2655" spans="1:13" x14ac:dyDescent="0.25">
      <c r="A2655">
        <v>2654</v>
      </c>
      <c r="B2655" t="s">
        <v>15</v>
      </c>
      <c r="C2655">
        <v>636889</v>
      </c>
      <c r="D2655" t="s">
        <v>18</v>
      </c>
      <c r="E2655" t="s">
        <v>16</v>
      </c>
      <c r="F2655" t="s">
        <v>12</v>
      </c>
      <c r="G2655" t="s">
        <v>13</v>
      </c>
      <c r="H2655" t="s">
        <v>13</v>
      </c>
      <c r="I2655">
        <v>50</v>
      </c>
      <c r="J2655">
        <f t="shared" si="166"/>
        <v>-2.5456511484292212E-2</v>
      </c>
      <c r="K2655">
        <f t="shared" si="167"/>
        <v>0.57121245740239113</v>
      </c>
      <c r="L2655" t="str">
        <f t="shared" si="168"/>
        <v>NO</v>
      </c>
      <c r="M2655" t="str">
        <f t="shared" si="169"/>
        <v>NO</v>
      </c>
    </row>
    <row r="2656" spans="1:13" x14ac:dyDescent="0.25">
      <c r="A2656">
        <v>2655</v>
      </c>
      <c r="B2656" t="s">
        <v>9</v>
      </c>
      <c r="C2656">
        <v>360585</v>
      </c>
      <c r="D2656" t="s">
        <v>10</v>
      </c>
      <c r="E2656" t="s">
        <v>16</v>
      </c>
      <c r="F2656" t="s">
        <v>12</v>
      </c>
      <c r="G2656" t="s">
        <v>13</v>
      </c>
      <c r="H2656" t="s">
        <v>13</v>
      </c>
      <c r="I2656">
        <v>48</v>
      </c>
      <c r="J2656">
        <f t="shared" si="166"/>
        <v>-0.36615093337062127</v>
      </c>
      <c r="K2656">
        <f t="shared" si="167"/>
        <v>0.43006179724811616</v>
      </c>
      <c r="L2656" t="str">
        <f t="shared" si="168"/>
        <v>NO</v>
      </c>
      <c r="M2656" t="str">
        <f t="shared" si="169"/>
        <v>NO</v>
      </c>
    </row>
    <row r="2657" spans="1:13" x14ac:dyDescent="0.25">
      <c r="A2657">
        <v>2656</v>
      </c>
      <c r="B2657" t="s">
        <v>9</v>
      </c>
      <c r="C2657">
        <v>639605</v>
      </c>
      <c r="D2657" t="s">
        <v>10</v>
      </c>
      <c r="E2657" t="s">
        <v>11</v>
      </c>
      <c r="F2657" t="s">
        <v>12</v>
      </c>
      <c r="G2657" t="s">
        <v>13</v>
      </c>
      <c r="H2657" t="s">
        <v>13</v>
      </c>
      <c r="I2657">
        <v>45</v>
      </c>
      <c r="J2657">
        <f t="shared" si="166"/>
        <v>-2.2107569558575357E-2</v>
      </c>
      <c r="K2657">
        <f t="shared" si="167"/>
        <v>0.21833580701670366</v>
      </c>
      <c r="L2657" t="str">
        <f t="shared" si="168"/>
        <v>NO</v>
      </c>
      <c r="M2657" t="str">
        <f t="shared" si="169"/>
        <v>NO</v>
      </c>
    </row>
    <row r="2658" spans="1:13" x14ac:dyDescent="0.25">
      <c r="A2658">
        <v>2657</v>
      </c>
      <c r="B2658" t="s">
        <v>15</v>
      </c>
      <c r="C2658">
        <v>1644679</v>
      </c>
      <c r="D2658" t="s">
        <v>10</v>
      </c>
      <c r="E2658" t="s">
        <v>11</v>
      </c>
      <c r="F2658" t="s">
        <v>12</v>
      </c>
      <c r="G2658" t="s">
        <v>13</v>
      </c>
      <c r="H2658" t="s">
        <v>12</v>
      </c>
      <c r="I2658">
        <v>36</v>
      </c>
      <c r="J2658">
        <f t="shared" si="166"/>
        <v>1.2171908314163662</v>
      </c>
      <c r="K2658">
        <f t="shared" si="167"/>
        <v>-0.41684216367753391</v>
      </c>
      <c r="L2658" t="str">
        <f t="shared" si="168"/>
        <v>NO</v>
      </c>
      <c r="M2658" t="str">
        <f t="shared" si="169"/>
        <v>NO</v>
      </c>
    </row>
    <row r="2659" spans="1:13" x14ac:dyDescent="0.25">
      <c r="A2659">
        <v>2658</v>
      </c>
      <c r="B2659" t="s">
        <v>9</v>
      </c>
      <c r="C2659">
        <v>421650.26</v>
      </c>
      <c r="D2659" t="s">
        <v>10</v>
      </c>
      <c r="E2659" t="s">
        <v>16</v>
      </c>
      <c r="F2659" t="s">
        <v>12</v>
      </c>
      <c r="G2659" t="s">
        <v>13</v>
      </c>
      <c r="H2659" t="s">
        <v>13</v>
      </c>
      <c r="I2659">
        <v>37</v>
      </c>
      <c r="J2659">
        <f t="shared" si="166"/>
        <v>-0.29085490633866234</v>
      </c>
      <c r="K2659">
        <f t="shared" si="167"/>
        <v>-0.3462668336003964</v>
      </c>
      <c r="L2659" t="str">
        <f t="shared" si="168"/>
        <v>NO</v>
      </c>
      <c r="M2659" t="str">
        <f t="shared" si="169"/>
        <v>NO</v>
      </c>
    </row>
    <row r="2660" spans="1:13" x14ac:dyDescent="0.25">
      <c r="A2660">
        <v>2659</v>
      </c>
      <c r="B2660" t="s">
        <v>9</v>
      </c>
      <c r="C2660">
        <v>678531.4</v>
      </c>
      <c r="D2660" t="s">
        <v>10</v>
      </c>
      <c r="E2660" t="s">
        <v>11</v>
      </c>
      <c r="F2660" t="s">
        <v>12</v>
      </c>
      <c r="G2660" t="s">
        <v>13</v>
      </c>
      <c r="H2660" t="s">
        <v>13</v>
      </c>
      <c r="I2660">
        <v>48</v>
      </c>
      <c r="J2660">
        <f t="shared" si="166"/>
        <v>2.5890314453657571E-2</v>
      </c>
      <c r="K2660">
        <f t="shared" si="167"/>
        <v>0.43006179724811616</v>
      </c>
      <c r="L2660" t="str">
        <f t="shared" si="168"/>
        <v>NO</v>
      </c>
      <c r="M2660" t="str">
        <f t="shared" si="169"/>
        <v>NO</v>
      </c>
    </row>
    <row r="2661" spans="1:13" x14ac:dyDescent="0.25">
      <c r="A2661">
        <v>2660</v>
      </c>
      <c r="B2661" t="s">
        <v>9</v>
      </c>
      <c r="C2661">
        <v>175367.76</v>
      </c>
      <c r="D2661" t="s">
        <v>10</v>
      </c>
      <c r="E2661" t="s">
        <v>16</v>
      </c>
      <c r="F2661" t="s">
        <v>12</v>
      </c>
      <c r="G2661" t="s">
        <v>13</v>
      </c>
      <c r="H2661" t="s">
        <v>13</v>
      </c>
      <c r="I2661">
        <v>36</v>
      </c>
      <c r="J2661">
        <f t="shared" si="166"/>
        <v>-0.59453155943894254</v>
      </c>
      <c r="K2661">
        <f t="shared" si="167"/>
        <v>-0.41684216367753391</v>
      </c>
      <c r="L2661" t="str">
        <f t="shared" si="168"/>
        <v>NO</v>
      </c>
      <c r="M2661" t="str">
        <f t="shared" si="169"/>
        <v>NO</v>
      </c>
    </row>
    <row r="2662" spans="1:13" x14ac:dyDescent="0.25">
      <c r="A2662">
        <v>2661</v>
      </c>
      <c r="B2662" t="s">
        <v>15</v>
      </c>
      <c r="C2662">
        <v>522906.95</v>
      </c>
      <c r="D2662" t="s">
        <v>10</v>
      </c>
      <c r="E2662" t="s">
        <v>16</v>
      </c>
      <c r="F2662" t="s">
        <v>12</v>
      </c>
      <c r="G2662" t="s">
        <v>12</v>
      </c>
      <c r="H2662" t="s">
        <v>13</v>
      </c>
      <c r="I2662">
        <v>37</v>
      </c>
      <c r="J2662">
        <f t="shared" si="166"/>
        <v>-0.16600116024134476</v>
      </c>
      <c r="K2662">
        <f t="shared" si="167"/>
        <v>-0.3462668336003964</v>
      </c>
      <c r="L2662" t="str">
        <f t="shared" si="168"/>
        <v>NO</v>
      </c>
      <c r="M2662" t="str">
        <f t="shared" si="169"/>
        <v>NO</v>
      </c>
    </row>
    <row r="2663" spans="1:13" x14ac:dyDescent="0.25">
      <c r="A2663">
        <v>2662</v>
      </c>
      <c r="B2663" t="s">
        <v>9</v>
      </c>
      <c r="C2663">
        <v>699251.07</v>
      </c>
      <c r="D2663" t="s">
        <v>10</v>
      </c>
      <c r="E2663" t="s">
        <v>16</v>
      </c>
      <c r="F2663" t="s">
        <v>12</v>
      </c>
      <c r="G2663" t="s">
        <v>13</v>
      </c>
      <c r="H2663" t="s">
        <v>13</v>
      </c>
      <c r="I2663">
        <v>24</v>
      </c>
      <c r="J2663">
        <f t="shared" si="166"/>
        <v>5.143853667384074E-2</v>
      </c>
      <c r="K2663">
        <f t="shared" si="167"/>
        <v>-1.263746124603184</v>
      </c>
      <c r="L2663" t="str">
        <f t="shared" si="168"/>
        <v>NO</v>
      </c>
      <c r="M2663" t="str">
        <f t="shared" si="169"/>
        <v>NO</v>
      </c>
    </row>
    <row r="2664" spans="1:13" x14ac:dyDescent="0.25">
      <c r="A2664">
        <v>2663</v>
      </c>
      <c r="B2664" t="s">
        <v>15</v>
      </c>
      <c r="C2664">
        <v>233842.77</v>
      </c>
      <c r="D2664" t="s">
        <v>10</v>
      </c>
      <c r="E2664" t="s">
        <v>16</v>
      </c>
      <c r="F2664" t="s">
        <v>12</v>
      </c>
      <c r="G2664" t="s">
        <v>13</v>
      </c>
      <c r="H2664" t="s">
        <v>13</v>
      </c>
      <c r="I2664">
        <v>22</v>
      </c>
      <c r="J2664">
        <f t="shared" si="166"/>
        <v>-0.52242941930797338</v>
      </c>
      <c r="K2664">
        <f t="shared" si="167"/>
        <v>-1.4048967847574589</v>
      </c>
      <c r="L2664" t="str">
        <f t="shared" si="168"/>
        <v>NO</v>
      </c>
      <c r="M2664" t="str">
        <f t="shared" si="169"/>
        <v>NO</v>
      </c>
    </row>
    <row r="2665" spans="1:13" x14ac:dyDescent="0.25">
      <c r="A2665">
        <v>2664</v>
      </c>
      <c r="B2665" t="s">
        <v>15</v>
      </c>
      <c r="C2665">
        <v>297045</v>
      </c>
      <c r="D2665" t="s">
        <v>17</v>
      </c>
      <c r="E2665" t="s">
        <v>16</v>
      </c>
      <c r="F2665" t="s">
        <v>12</v>
      </c>
      <c r="G2665" t="s">
        <v>12</v>
      </c>
      <c r="H2665" t="s">
        <v>13</v>
      </c>
      <c r="I2665">
        <v>52</v>
      </c>
      <c r="J2665">
        <f t="shared" si="166"/>
        <v>-0.44449841862837125</v>
      </c>
      <c r="K2665">
        <f t="shared" si="167"/>
        <v>0.71236311755666615</v>
      </c>
      <c r="L2665" t="str">
        <f t="shared" si="168"/>
        <v>NO</v>
      </c>
      <c r="M2665" t="str">
        <f t="shared" si="169"/>
        <v>NO</v>
      </c>
    </row>
    <row r="2666" spans="1:13" x14ac:dyDescent="0.25">
      <c r="A2666">
        <v>2665</v>
      </c>
      <c r="B2666" t="s">
        <v>9</v>
      </c>
      <c r="C2666">
        <v>385165</v>
      </c>
      <c r="D2666" t="s">
        <v>18</v>
      </c>
      <c r="E2666" t="s">
        <v>16</v>
      </c>
      <c r="F2666" t="s">
        <v>12</v>
      </c>
      <c r="G2666" t="s">
        <v>13</v>
      </c>
      <c r="H2666" t="s">
        <v>12</v>
      </c>
      <c r="I2666">
        <v>71</v>
      </c>
      <c r="J2666">
        <f t="shared" si="166"/>
        <v>-0.3358427623344945</v>
      </c>
      <c r="K2666">
        <f t="shared" si="167"/>
        <v>2.0532943890222786</v>
      </c>
      <c r="L2666" t="str">
        <f t="shared" si="168"/>
        <v>NO</v>
      </c>
      <c r="M2666" t="str">
        <f t="shared" si="169"/>
        <v>SI</v>
      </c>
    </row>
    <row r="2667" spans="1:13" x14ac:dyDescent="0.25">
      <c r="A2667">
        <v>2666</v>
      </c>
      <c r="B2667" t="s">
        <v>9</v>
      </c>
      <c r="C2667">
        <v>405573.35</v>
      </c>
      <c r="D2667" t="s">
        <v>10</v>
      </c>
      <c r="E2667" t="s">
        <v>16</v>
      </c>
      <c r="F2667" t="s">
        <v>12</v>
      </c>
      <c r="G2667" t="s">
        <v>13</v>
      </c>
      <c r="H2667" t="s">
        <v>13</v>
      </c>
      <c r="I2667">
        <v>24</v>
      </c>
      <c r="J2667">
        <f t="shared" si="166"/>
        <v>-0.31067841073298363</v>
      </c>
      <c r="K2667">
        <f t="shared" si="167"/>
        <v>-1.263746124603184</v>
      </c>
      <c r="L2667" t="str">
        <f t="shared" si="168"/>
        <v>NO</v>
      </c>
      <c r="M2667" t="str">
        <f t="shared" si="169"/>
        <v>NO</v>
      </c>
    </row>
    <row r="2668" spans="1:13" x14ac:dyDescent="0.25">
      <c r="A2668">
        <v>2667</v>
      </c>
      <c r="B2668" t="s">
        <v>9</v>
      </c>
      <c r="C2668">
        <v>299441</v>
      </c>
      <c r="D2668" t="s">
        <v>18</v>
      </c>
      <c r="E2668" t="s">
        <v>16</v>
      </c>
      <c r="F2668" t="s">
        <v>12</v>
      </c>
      <c r="G2668" t="s">
        <v>13</v>
      </c>
      <c r="H2668" t="s">
        <v>13</v>
      </c>
      <c r="I2668">
        <v>61</v>
      </c>
      <c r="J2668">
        <f t="shared" si="166"/>
        <v>-0.44154405012541925</v>
      </c>
      <c r="K2668">
        <f t="shared" si="167"/>
        <v>1.3475410882509038</v>
      </c>
      <c r="L2668" t="str">
        <f t="shared" si="168"/>
        <v>NO</v>
      </c>
      <c r="M2668" t="str">
        <f t="shared" si="169"/>
        <v>NO</v>
      </c>
    </row>
    <row r="2669" spans="1:13" x14ac:dyDescent="0.25">
      <c r="A2669">
        <v>2668</v>
      </c>
      <c r="B2669" t="s">
        <v>9</v>
      </c>
      <c r="C2669">
        <v>410402</v>
      </c>
      <c r="D2669" t="s">
        <v>10</v>
      </c>
      <c r="E2669" t="s">
        <v>16</v>
      </c>
      <c r="F2669" t="s">
        <v>12</v>
      </c>
      <c r="G2669" t="s">
        <v>13</v>
      </c>
      <c r="H2669" t="s">
        <v>13</v>
      </c>
      <c r="I2669">
        <v>45</v>
      </c>
      <c r="J2669">
        <f t="shared" si="166"/>
        <v>-0.30472448273975361</v>
      </c>
      <c r="K2669">
        <f t="shared" si="167"/>
        <v>0.21833580701670366</v>
      </c>
      <c r="L2669" t="str">
        <f t="shared" si="168"/>
        <v>NO</v>
      </c>
      <c r="M2669" t="str">
        <f t="shared" si="169"/>
        <v>NO</v>
      </c>
    </row>
    <row r="2670" spans="1:13" x14ac:dyDescent="0.25">
      <c r="A2670">
        <v>2669</v>
      </c>
      <c r="B2670" t="s">
        <v>9</v>
      </c>
      <c r="C2670">
        <v>516112.73</v>
      </c>
      <c r="D2670" t="s">
        <v>10</v>
      </c>
      <c r="E2670" t="s">
        <v>16</v>
      </c>
      <c r="F2670" t="s">
        <v>12</v>
      </c>
      <c r="G2670" t="s">
        <v>13</v>
      </c>
      <c r="H2670" t="s">
        <v>13</v>
      </c>
      <c r="I2670">
        <v>27</v>
      </c>
      <c r="J2670">
        <f t="shared" si="166"/>
        <v>-0.17437871849264963</v>
      </c>
      <c r="K2670">
        <f t="shared" si="167"/>
        <v>-1.0520201343717714</v>
      </c>
      <c r="L2670" t="str">
        <f t="shared" si="168"/>
        <v>NO</v>
      </c>
      <c r="M2670" t="str">
        <f t="shared" si="169"/>
        <v>NO</v>
      </c>
    </row>
    <row r="2671" spans="1:13" x14ac:dyDescent="0.25">
      <c r="A2671">
        <v>2670</v>
      </c>
      <c r="B2671" t="s">
        <v>9</v>
      </c>
      <c r="C2671">
        <v>356686.25</v>
      </c>
      <c r="D2671" t="s">
        <v>10</v>
      </c>
      <c r="E2671" t="s">
        <v>16</v>
      </c>
      <c r="F2671" t="s">
        <v>12</v>
      </c>
      <c r="G2671" t="s">
        <v>13</v>
      </c>
      <c r="H2671" t="s">
        <v>13</v>
      </c>
      <c r="I2671">
        <v>38</v>
      </c>
      <c r="J2671">
        <f t="shared" si="166"/>
        <v>-0.37095825565813545</v>
      </c>
      <c r="K2671">
        <f t="shared" si="167"/>
        <v>-0.27569150352325889</v>
      </c>
      <c r="L2671" t="str">
        <f t="shared" si="168"/>
        <v>NO</v>
      </c>
      <c r="M2671" t="str">
        <f t="shared" si="169"/>
        <v>NO</v>
      </c>
    </row>
    <row r="2672" spans="1:13" x14ac:dyDescent="0.25">
      <c r="A2672">
        <v>2671</v>
      </c>
      <c r="B2672" t="s">
        <v>15</v>
      </c>
      <c r="C2672">
        <v>1794936</v>
      </c>
      <c r="D2672" t="s">
        <v>10</v>
      </c>
      <c r="E2672" t="s">
        <v>16</v>
      </c>
      <c r="F2672" t="s">
        <v>12</v>
      </c>
      <c r="G2672" t="s">
        <v>13</v>
      </c>
      <c r="H2672" t="s">
        <v>13</v>
      </c>
      <c r="I2672">
        <v>29</v>
      </c>
      <c r="J2672">
        <f t="shared" si="166"/>
        <v>1.4024640151175582</v>
      </c>
      <c r="K2672">
        <f t="shared" si="167"/>
        <v>-0.91086947421749642</v>
      </c>
      <c r="L2672" t="str">
        <f t="shared" si="168"/>
        <v>NO</v>
      </c>
      <c r="M2672" t="str">
        <f t="shared" si="169"/>
        <v>NO</v>
      </c>
    </row>
    <row r="2673" spans="1:13" x14ac:dyDescent="0.25">
      <c r="A2673">
        <v>2672</v>
      </c>
      <c r="B2673" t="s">
        <v>9</v>
      </c>
      <c r="C2673">
        <v>68371.649999999994</v>
      </c>
      <c r="D2673" t="s">
        <v>10</v>
      </c>
      <c r="E2673" t="s">
        <v>11</v>
      </c>
      <c r="F2673" t="s">
        <v>12</v>
      </c>
      <c r="G2673" t="s">
        <v>13</v>
      </c>
      <c r="H2673" t="s">
        <v>13</v>
      </c>
      <c r="I2673">
        <v>42</v>
      </c>
      <c r="J2673">
        <f t="shared" si="166"/>
        <v>-0.72646225114277629</v>
      </c>
      <c r="K2673">
        <f t="shared" si="167"/>
        <v>6.6098167852911317E-3</v>
      </c>
      <c r="L2673" t="str">
        <f t="shared" si="168"/>
        <v>NO</v>
      </c>
      <c r="M2673" t="str">
        <f t="shared" si="169"/>
        <v>NO</v>
      </c>
    </row>
    <row r="2674" spans="1:13" x14ac:dyDescent="0.25">
      <c r="A2674">
        <v>2673</v>
      </c>
      <c r="B2674" t="s">
        <v>9</v>
      </c>
      <c r="C2674">
        <v>186718</v>
      </c>
      <c r="D2674" t="s">
        <v>10</v>
      </c>
      <c r="E2674" t="s">
        <v>16</v>
      </c>
      <c r="F2674" t="s">
        <v>12</v>
      </c>
      <c r="G2674" t="s">
        <v>13</v>
      </c>
      <c r="H2674" t="s">
        <v>13</v>
      </c>
      <c r="I2674">
        <v>31</v>
      </c>
      <c r="J2674">
        <f t="shared" si="166"/>
        <v>-0.5805362374201839</v>
      </c>
      <c r="K2674">
        <f t="shared" si="167"/>
        <v>-0.7697188140632214</v>
      </c>
      <c r="L2674" t="str">
        <f t="shared" si="168"/>
        <v>NO</v>
      </c>
      <c r="M2674" t="str">
        <f t="shared" si="169"/>
        <v>NO</v>
      </c>
    </row>
    <row r="2675" spans="1:13" x14ac:dyDescent="0.25">
      <c r="A2675">
        <v>2674</v>
      </c>
      <c r="B2675" t="s">
        <v>9</v>
      </c>
      <c r="C2675">
        <v>399603.16</v>
      </c>
      <c r="D2675" t="s">
        <v>10</v>
      </c>
      <c r="E2675" t="s">
        <v>16</v>
      </c>
      <c r="F2675" t="s">
        <v>12</v>
      </c>
      <c r="G2675" t="s">
        <v>13</v>
      </c>
      <c r="H2675" t="s">
        <v>13</v>
      </c>
      <c r="I2675">
        <v>43</v>
      </c>
      <c r="J2675">
        <f t="shared" si="166"/>
        <v>-0.31803990542941057</v>
      </c>
      <c r="K2675">
        <f t="shared" si="167"/>
        <v>7.7185146862428639E-2</v>
      </c>
      <c r="L2675" t="str">
        <f t="shared" si="168"/>
        <v>NO</v>
      </c>
      <c r="M2675" t="str">
        <f t="shared" si="169"/>
        <v>NO</v>
      </c>
    </row>
    <row r="2676" spans="1:13" x14ac:dyDescent="0.25">
      <c r="A2676">
        <v>2675</v>
      </c>
      <c r="B2676" t="s">
        <v>15</v>
      </c>
      <c r="C2676">
        <v>354822.98</v>
      </c>
      <c r="D2676" t="s">
        <v>14</v>
      </c>
      <c r="E2676" t="s">
        <v>11</v>
      </c>
      <c r="F2676" t="s">
        <v>12</v>
      </c>
      <c r="G2676" t="s">
        <v>13</v>
      </c>
      <c r="H2676" t="s">
        <v>13</v>
      </c>
      <c r="I2676">
        <v>75</v>
      </c>
      <c r="J2676">
        <f t="shared" si="166"/>
        <v>-0.37325574572512016</v>
      </c>
      <c r="K2676">
        <f t="shared" si="167"/>
        <v>2.3355957093308288</v>
      </c>
      <c r="L2676" t="str">
        <f t="shared" si="168"/>
        <v>NO</v>
      </c>
      <c r="M2676" t="str">
        <f t="shared" si="169"/>
        <v>SI</v>
      </c>
    </row>
    <row r="2677" spans="1:13" x14ac:dyDescent="0.25">
      <c r="A2677">
        <v>2676</v>
      </c>
      <c r="B2677" t="s">
        <v>15</v>
      </c>
      <c r="C2677">
        <v>425829.6</v>
      </c>
      <c r="D2677" t="s">
        <v>10</v>
      </c>
      <c r="E2677" t="s">
        <v>16</v>
      </c>
      <c r="F2677" t="s">
        <v>12</v>
      </c>
      <c r="G2677" t="s">
        <v>13</v>
      </c>
      <c r="H2677" t="s">
        <v>13</v>
      </c>
      <c r="I2677">
        <v>19</v>
      </c>
      <c r="J2677">
        <f t="shared" si="166"/>
        <v>-0.28570160481148066</v>
      </c>
      <c r="K2677">
        <f t="shared" si="167"/>
        <v>-1.6166227749888715</v>
      </c>
      <c r="L2677" t="str">
        <f t="shared" si="168"/>
        <v>NO</v>
      </c>
      <c r="M2677" t="str">
        <f t="shared" si="169"/>
        <v>NO</v>
      </c>
    </row>
    <row r="2678" spans="1:13" x14ac:dyDescent="0.25">
      <c r="A2678">
        <v>2677</v>
      </c>
      <c r="B2678" t="s">
        <v>9</v>
      </c>
      <c r="C2678">
        <v>452229</v>
      </c>
      <c r="D2678" t="s">
        <v>18</v>
      </c>
      <c r="E2678" t="s">
        <v>16</v>
      </c>
      <c r="F2678" t="s">
        <v>12</v>
      </c>
      <c r="G2678" t="s">
        <v>13</v>
      </c>
      <c r="H2678" t="s">
        <v>13</v>
      </c>
      <c r="I2678">
        <v>34</v>
      </c>
      <c r="J2678">
        <f t="shared" si="166"/>
        <v>-0.25315003725854635</v>
      </c>
      <c r="K2678">
        <f t="shared" si="167"/>
        <v>-0.55799282383180893</v>
      </c>
      <c r="L2678" t="str">
        <f t="shared" si="168"/>
        <v>NO</v>
      </c>
      <c r="M2678" t="str">
        <f t="shared" si="169"/>
        <v>NO</v>
      </c>
    </row>
    <row r="2679" spans="1:13" x14ac:dyDescent="0.25">
      <c r="A2679">
        <v>2678</v>
      </c>
      <c r="B2679" t="s">
        <v>9</v>
      </c>
      <c r="C2679">
        <v>315605</v>
      </c>
      <c r="D2679" t="s">
        <v>17</v>
      </c>
      <c r="E2679" t="s">
        <v>16</v>
      </c>
      <c r="F2679" t="s">
        <v>12</v>
      </c>
      <c r="G2679" t="s">
        <v>13</v>
      </c>
      <c r="H2679" t="s">
        <v>13</v>
      </c>
      <c r="I2679">
        <v>58</v>
      </c>
      <c r="J2679">
        <f t="shared" si="166"/>
        <v>-0.42161316010800864</v>
      </c>
      <c r="K2679">
        <f t="shared" si="167"/>
        <v>1.1358150980194912</v>
      </c>
      <c r="L2679" t="str">
        <f t="shared" si="168"/>
        <v>NO</v>
      </c>
      <c r="M2679" t="str">
        <f t="shared" si="169"/>
        <v>NO</v>
      </c>
    </row>
    <row r="2680" spans="1:13" x14ac:dyDescent="0.25">
      <c r="A2680">
        <v>2679</v>
      </c>
      <c r="B2680" t="s">
        <v>15</v>
      </c>
      <c r="C2680">
        <v>749235.3</v>
      </c>
      <c r="D2680" t="s">
        <v>10</v>
      </c>
      <c r="E2680" t="s">
        <v>16</v>
      </c>
      <c r="F2680" t="s">
        <v>12</v>
      </c>
      <c r="G2680" t="s">
        <v>13</v>
      </c>
      <c r="H2680" t="s">
        <v>13</v>
      </c>
      <c r="I2680">
        <v>40</v>
      </c>
      <c r="J2680">
        <f t="shared" si="166"/>
        <v>0.11307118890936153</v>
      </c>
      <c r="K2680">
        <f t="shared" si="167"/>
        <v>-0.13454084336898386</v>
      </c>
      <c r="L2680" t="str">
        <f t="shared" si="168"/>
        <v>NO</v>
      </c>
      <c r="M2680" t="str">
        <f t="shared" si="169"/>
        <v>NO</v>
      </c>
    </row>
    <row r="2681" spans="1:13" x14ac:dyDescent="0.25">
      <c r="A2681">
        <v>2680</v>
      </c>
      <c r="B2681" t="s">
        <v>9</v>
      </c>
      <c r="C2681">
        <v>366495.32</v>
      </c>
      <c r="D2681" t="s">
        <v>10</v>
      </c>
      <c r="E2681" t="s">
        <v>16</v>
      </c>
      <c r="F2681" t="s">
        <v>12</v>
      </c>
      <c r="G2681" t="s">
        <v>13</v>
      </c>
      <c r="H2681" t="s">
        <v>13</v>
      </c>
      <c r="I2681">
        <v>22</v>
      </c>
      <c r="J2681">
        <f t="shared" si="166"/>
        <v>-0.35886326089550974</v>
      </c>
      <c r="K2681">
        <f t="shared" si="167"/>
        <v>-1.4048967847574589</v>
      </c>
      <c r="L2681" t="str">
        <f t="shared" si="168"/>
        <v>NO</v>
      </c>
      <c r="M2681" t="str">
        <f t="shared" si="169"/>
        <v>NO</v>
      </c>
    </row>
    <row r="2682" spans="1:13" x14ac:dyDescent="0.25">
      <c r="A2682">
        <v>2681</v>
      </c>
      <c r="B2682" t="s">
        <v>9</v>
      </c>
      <c r="C2682">
        <v>80000</v>
      </c>
      <c r="D2682" t="s">
        <v>10</v>
      </c>
      <c r="E2682" t="s">
        <v>16</v>
      </c>
      <c r="F2682" t="s">
        <v>12</v>
      </c>
      <c r="G2682" t="s">
        <v>12</v>
      </c>
      <c r="H2682" t="s">
        <v>13</v>
      </c>
      <c r="I2682">
        <v>21</v>
      </c>
      <c r="J2682">
        <f t="shared" si="166"/>
        <v>-0.71212400782837659</v>
      </c>
      <c r="K2682">
        <f t="shared" si="167"/>
        <v>-1.4754721148345964</v>
      </c>
      <c r="L2682" t="str">
        <f t="shared" si="168"/>
        <v>NO</v>
      </c>
      <c r="M2682" t="str">
        <f t="shared" si="169"/>
        <v>NO</v>
      </c>
    </row>
    <row r="2683" spans="1:13" x14ac:dyDescent="0.25">
      <c r="A2683">
        <v>2682</v>
      </c>
      <c r="B2683" t="s">
        <v>9</v>
      </c>
      <c r="C2683">
        <v>316964.69</v>
      </c>
      <c r="D2683" t="s">
        <v>10</v>
      </c>
      <c r="E2683" t="s">
        <v>16</v>
      </c>
      <c r="F2683" t="s">
        <v>12</v>
      </c>
      <c r="G2683" t="s">
        <v>13</v>
      </c>
      <c r="H2683" t="s">
        <v>13</v>
      </c>
      <c r="I2683">
        <v>20</v>
      </c>
      <c r="J2683">
        <f t="shared" si="166"/>
        <v>-0.41993660530426125</v>
      </c>
      <c r="K2683">
        <f t="shared" si="167"/>
        <v>-1.5460474449117341</v>
      </c>
      <c r="L2683" t="str">
        <f t="shared" si="168"/>
        <v>NO</v>
      </c>
      <c r="M2683" t="str">
        <f t="shared" si="169"/>
        <v>NO</v>
      </c>
    </row>
    <row r="2684" spans="1:13" x14ac:dyDescent="0.25">
      <c r="A2684">
        <v>2683</v>
      </c>
      <c r="B2684" t="s">
        <v>15</v>
      </c>
      <c r="C2684">
        <v>370500</v>
      </c>
      <c r="D2684" t="s">
        <v>10</v>
      </c>
      <c r="E2684" t="s">
        <v>16</v>
      </c>
      <c r="F2684" t="s">
        <v>12</v>
      </c>
      <c r="G2684" t="s">
        <v>13</v>
      </c>
      <c r="H2684" t="s">
        <v>13</v>
      </c>
      <c r="I2684">
        <v>28</v>
      </c>
      <c r="J2684">
        <f t="shared" si="166"/>
        <v>-0.35392532247464092</v>
      </c>
      <c r="K2684">
        <f t="shared" si="167"/>
        <v>-0.98144480429463388</v>
      </c>
      <c r="L2684" t="str">
        <f t="shared" si="168"/>
        <v>NO</v>
      </c>
      <c r="M2684" t="str">
        <f t="shared" si="169"/>
        <v>NO</v>
      </c>
    </row>
    <row r="2685" spans="1:13" x14ac:dyDescent="0.25">
      <c r="A2685">
        <v>2684</v>
      </c>
      <c r="B2685" t="s">
        <v>9</v>
      </c>
      <c r="C2685">
        <v>1081709.6000000001</v>
      </c>
      <c r="D2685" t="s">
        <v>10</v>
      </c>
      <c r="E2685" t="s">
        <v>11</v>
      </c>
      <c r="F2685" t="s">
        <v>12</v>
      </c>
      <c r="G2685" t="s">
        <v>13</v>
      </c>
      <c r="H2685" t="s">
        <v>13</v>
      </c>
      <c r="I2685">
        <v>59</v>
      </c>
      <c r="J2685">
        <f t="shared" si="166"/>
        <v>0.52302594682297099</v>
      </c>
      <c r="K2685">
        <f t="shared" si="167"/>
        <v>1.2063904280966287</v>
      </c>
      <c r="L2685" t="str">
        <f t="shared" si="168"/>
        <v>NO</v>
      </c>
      <c r="M2685" t="str">
        <f t="shared" si="169"/>
        <v>NO</v>
      </c>
    </row>
    <row r="2686" spans="1:13" x14ac:dyDescent="0.25">
      <c r="A2686">
        <v>2685</v>
      </c>
      <c r="B2686" t="s">
        <v>15</v>
      </c>
      <c r="C2686">
        <v>698426.7</v>
      </c>
      <c r="D2686" t="s">
        <v>10</v>
      </c>
      <c r="E2686" t="s">
        <v>11</v>
      </c>
      <c r="F2686" t="s">
        <v>12</v>
      </c>
      <c r="G2686" t="s">
        <v>13</v>
      </c>
      <c r="H2686" t="s">
        <v>13</v>
      </c>
      <c r="I2686">
        <v>35</v>
      </c>
      <c r="J2686">
        <f t="shared" si="166"/>
        <v>5.0422053884701126E-2</v>
      </c>
      <c r="K2686">
        <f t="shared" si="167"/>
        <v>-0.48741749375467142</v>
      </c>
      <c r="L2686" t="str">
        <f t="shared" si="168"/>
        <v>NO</v>
      </c>
      <c r="M2686" t="str">
        <f t="shared" si="169"/>
        <v>NO</v>
      </c>
    </row>
    <row r="2687" spans="1:13" x14ac:dyDescent="0.25">
      <c r="A2687">
        <v>2686</v>
      </c>
      <c r="B2687" t="s">
        <v>9</v>
      </c>
      <c r="C2687">
        <v>431290</v>
      </c>
      <c r="D2687" t="s">
        <v>10</v>
      </c>
      <c r="E2687" t="s">
        <v>16</v>
      </c>
      <c r="F2687" t="s">
        <v>12</v>
      </c>
      <c r="G2687" t="s">
        <v>13</v>
      </c>
      <c r="H2687" t="s">
        <v>13</v>
      </c>
      <c r="I2687">
        <v>60</v>
      </c>
      <c r="J2687">
        <f t="shared" si="166"/>
        <v>-0.27896870256877654</v>
      </c>
      <c r="K2687">
        <f t="shared" si="167"/>
        <v>1.2769657581737661</v>
      </c>
      <c r="L2687" t="str">
        <f t="shared" si="168"/>
        <v>NO</v>
      </c>
      <c r="M2687" t="str">
        <f t="shared" si="169"/>
        <v>NO</v>
      </c>
    </row>
    <row r="2688" spans="1:13" x14ac:dyDescent="0.25">
      <c r="A2688">
        <v>2687</v>
      </c>
      <c r="B2688" t="s">
        <v>9</v>
      </c>
      <c r="C2688">
        <v>297045</v>
      </c>
      <c r="D2688" t="s">
        <v>17</v>
      </c>
      <c r="E2688" t="s">
        <v>16</v>
      </c>
      <c r="F2688" t="s">
        <v>12</v>
      </c>
      <c r="G2688" t="s">
        <v>13</v>
      </c>
      <c r="H2688" t="s">
        <v>13</v>
      </c>
      <c r="I2688">
        <v>51</v>
      </c>
      <c r="J2688">
        <f t="shared" si="166"/>
        <v>-0.44449841862837125</v>
      </c>
      <c r="K2688">
        <f t="shared" si="167"/>
        <v>0.64178778747952869</v>
      </c>
      <c r="L2688" t="str">
        <f t="shared" si="168"/>
        <v>NO</v>
      </c>
      <c r="M2688" t="str">
        <f t="shared" si="169"/>
        <v>NO</v>
      </c>
    </row>
    <row r="2689" spans="1:13" x14ac:dyDescent="0.25">
      <c r="A2689">
        <v>2688</v>
      </c>
      <c r="B2689" t="s">
        <v>9</v>
      </c>
      <c r="C2689">
        <v>610312</v>
      </c>
      <c r="D2689" t="s">
        <v>10</v>
      </c>
      <c r="E2689" t="s">
        <v>16</v>
      </c>
      <c r="F2689" t="s">
        <v>12</v>
      </c>
      <c r="G2689" t="s">
        <v>13</v>
      </c>
      <c r="H2689" t="s">
        <v>13</v>
      </c>
      <c r="I2689">
        <v>33</v>
      </c>
      <c r="J2689">
        <f t="shared" si="166"/>
        <v>-5.8227067286861001E-2</v>
      </c>
      <c r="K2689">
        <f t="shared" si="167"/>
        <v>-0.62856815390894638</v>
      </c>
      <c r="L2689" t="str">
        <f t="shared" si="168"/>
        <v>NO</v>
      </c>
      <c r="M2689" t="str">
        <f t="shared" si="169"/>
        <v>NO</v>
      </c>
    </row>
    <row r="2690" spans="1:13" x14ac:dyDescent="0.25">
      <c r="A2690">
        <v>2689</v>
      </c>
      <c r="B2690" t="s">
        <v>15</v>
      </c>
      <c r="C2690">
        <v>550022</v>
      </c>
      <c r="D2690" t="s">
        <v>10</v>
      </c>
      <c r="E2690" t="s">
        <v>16</v>
      </c>
      <c r="F2690" t="s">
        <v>12</v>
      </c>
      <c r="G2690" t="s">
        <v>12</v>
      </c>
      <c r="H2690" t="s">
        <v>13</v>
      </c>
      <c r="I2690">
        <v>29</v>
      </c>
      <c r="J2690">
        <f t="shared" ref="J2690:J2753" si="170">(C2690-$Q$13)/$Q$14</f>
        <v>-0.13256716621965522</v>
      </c>
      <c r="K2690">
        <f t="shared" si="167"/>
        <v>-0.91086947421749642</v>
      </c>
      <c r="L2690" t="str">
        <f t="shared" si="168"/>
        <v>NO</v>
      </c>
      <c r="M2690" t="str">
        <f t="shared" si="169"/>
        <v>NO</v>
      </c>
    </row>
    <row r="2691" spans="1:13" x14ac:dyDescent="0.25">
      <c r="A2691">
        <v>2690</v>
      </c>
      <c r="B2691" t="s">
        <v>15</v>
      </c>
      <c r="C2691">
        <v>1264065</v>
      </c>
      <c r="D2691" t="s">
        <v>10</v>
      </c>
      <c r="E2691" t="s">
        <v>11</v>
      </c>
      <c r="F2691" t="s">
        <v>12</v>
      </c>
      <c r="G2691" t="s">
        <v>13</v>
      </c>
      <c r="H2691" t="s">
        <v>13</v>
      </c>
      <c r="I2691">
        <v>49</v>
      </c>
      <c r="J2691">
        <f t="shared" si="170"/>
        <v>0.7478778041281503</v>
      </c>
      <c r="K2691">
        <f t="shared" ref="K2691:K2754" si="171">(I2691-$R$13)/$R$14</f>
        <v>0.50063712732525367</v>
      </c>
      <c r="L2691" t="str">
        <f t="shared" ref="L2691:L2754" si="172">IF(ABS(J2691)&gt; 1.96, "SI", "NO")</f>
        <v>NO</v>
      </c>
      <c r="M2691" t="str">
        <f t="shared" ref="M2691:M2754" si="173">IF(ABS(K2691)&gt; 1.96, "SI", "NO")</f>
        <v>NO</v>
      </c>
    </row>
    <row r="2692" spans="1:13" x14ac:dyDescent="0.25">
      <c r="A2692">
        <v>2691</v>
      </c>
      <c r="B2692" t="s">
        <v>15</v>
      </c>
      <c r="C2692">
        <v>911982.5</v>
      </c>
      <c r="D2692" t="s">
        <v>10</v>
      </c>
      <c r="E2692" t="s">
        <v>11</v>
      </c>
      <c r="F2692" t="s">
        <v>12</v>
      </c>
      <c r="G2692" t="s">
        <v>13</v>
      </c>
      <c r="H2692" t="s">
        <v>13</v>
      </c>
      <c r="I2692">
        <v>29</v>
      </c>
      <c r="J2692">
        <f t="shared" si="170"/>
        <v>0.3137453131262341</v>
      </c>
      <c r="K2692">
        <f t="shared" si="171"/>
        <v>-0.91086947421749642</v>
      </c>
      <c r="L2692" t="str">
        <f t="shared" si="172"/>
        <v>NO</v>
      </c>
      <c r="M2692" t="str">
        <f t="shared" si="173"/>
        <v>NO</v>
      </c>
    </row>
    <row r="2693" spans="1:13" x14ac:dyDescent="0.25">
      <c r="A2693">
        <v>2692</v>
      </c>
      <c r="B2693" t="s">
        <v>9</v>
      </c>
      <c r="C2693">
        <v>40800</v>
      </c>
      <c r="D2693" t="s">
        <v>10</v>
      </c>
      <c r="E2693" t="s">
        <v>16</v>
      </c>
      <c r="F2693" t="s">
        <v>12</v>
      </c>
      <c r="G2693" t="s">
        <v>13</v>
      </c>
      <c r="H2693" t="s">
        <v>13</v>
      </c>
      <c r="I2693">
        <v>25</v>
      </c>
      <c r="J2693">
        <f t="shared" si="170"/>
        <v>-0.76045925211707344</v>
      </c>
      <c r="K2693">
        <f t="shared" si="171"/>
        <v>-1.1931707945260464</v>
      </c>
      <c r="L2693" t="str">
        <f t="shared" si="172"/>
        <v>NO</v>
      </c>
      <c r="M2693" t="str">
        <f t="shared" si="173"/>
        <v>NO</v>
      </c>
    </row>
    <row r="2694" spans="1:13" x14ac:dyDescent="0.25">
      <c r="A2694">
        <v>2693</v>
      </c>
      <c r="B2694" t="s">
        <v>9</v>
      </c>
      <c r="C2694">
        <v>278030</v>
      </c>
      <c r="D2694" t="s">
        <v>19</v>
      </c>
      <c r="E2694" t="s">
        <v>16</v>
      </c>
      <c r="F2694" t="s">
        <v>12</v>
      </c>
      <c r="G2694" t="s">
        <v>13</v>
      </c>
      <c r="H2694" t="s">
        <v>13</v>
      </c>
      <c r="I2694">
        <v>35</v>
      </c>
      <c r="J2694">
        <f t="shared" si="170"/>
        <v>-0.46794471123422759</v>
      </c>
      <c r="K2694">
        <f t="shared" si="171"/>
        <v>-0.48741749375467142</v>
      </c>
      <c r="L2694" t="str">
        <f t="shared" si="172"/>
        <v>NO</v>
      </c>
      <c r="M2694" t="str">
        <f t="shared" si="173"/>
        <v>NO</v>
      </c>
    </row>
    <row r="2695" spans="1:13" x14ac:dyDescent="0.25">
      <c r="A2695">
        <v>2694</v>
      </c>
      <c r="B2695" t="s">
        <v>15</v>
      </c>
      <c r="C2695">
        <v>439474</v>
      </c>
      <c r="D2695" t="s">
        <v>10</v>
      </c>
      <c r="E2695" t="s">
        <v>11</v>
      </c>
      <c r="F2695" t="s">
        <v>12</v>
      </c>
      <c r="G2695" t="s">
        <v>13</v>
      </c>
      <c r="H2695" t="s">
        <v>12</v>
      </c>
      <c r="I2695">
        <v>57</v>
      </c>
      <c r="J2695">
        <f t="shared" si="170"/>
        <v>-0.26887748728156496</v>
      </c>
      <c r="K2695">
        <f t="shared" si="171"/>
        <v>1.0652397679423538</v>
      </c>
      <c r="L2695" t="str">
        <f t="shared" si="172"/>
        <v>NO</v>
      </c>
      <c r="M2695" t="str">
        <f t="shared" si="173"/>
        <v>NO</v>
      </c>
    </row>
    <row r="2696" spans="1:13" x14ac:dyDescent="0.25">
      <c r="A2696">
        <v>2695</v>
      </c>
      <c r="B2696" t="s">
        <v>9</v>
      </c>
      <c r="C2696">
        <v>3500000</v>
      </c>
      <c r="D2696" t="s">
        <v>10</v>
      </c>
      <c r="E2696" t="s">
        <v>16</v>
      </c>
      <c r="F2696" t="s">
        <v>12</v>
      </c>
      <c r="G2696" t="s">
        <v>13</v>
      </c>
      <c r="H2696" t="s">
        <v>13</v>
      </c>
      <c r="I2696">
        <v>60</v>
      </c>
      <c r="J2696">
        <f t="shared" si="170"/>
        <v>3.5048794479711969</v>
      </c>
      <c r="K2696">
        <f t="shared" si="171"/>
        <v>1.2769657581737661</v>
      </c>
      <c r="L2696" t="str">
        <f t="shared" si="172"/>
        <v>SI</v>
      </c>
      <c r="M2696" t="str">
        <f t="shared" si="173"/>
        <v>NO</v>
      </c>
    </row>
    <row r="2697" spans="1:13" x14ac:dyDescent="0.25">
      <c r="A2697">
        <v>2696</v>
      </c>
      <c r="B2697" t="s">
        <v>9</v>
      </c>
      <c r="C2697">
        <v>517500</v>
      </c>
      <c r="D2697" t="s">
        <v>10</v>
      </c>
      <c r="E2697" t="s">
        <v>16</v>
      </c>
      <c r="F2697" t="s">
        <v>12</v>
      </c>
      <c r="G2697" t="s">
        <v>13</v>
      </c>
      <c r="H2697" t="s">
        <v>13</v>
      </c>
      <c r="I2697">
        <v>31</v>
      </c>
      <c r="J2697">
        <f t="shared" si="170"/>
        <v>-0.17266815639202768</v>
      </c>
      <c r="K2697">
        <f t="shared" si="171"/>
        <v>-0.7697188140632214</v>
      </c>
      <c r="L2697" t="str">
        <f t="shared" si="172"/>
        <v>NO</v>
      </c>
      <c r="M2697" t="str">
        <f t="shared" si="173"/>
        <v>NO</v>
      </c>
    </row>
    <row r="2698" spans="1:13" x14ac:dyDescent="0.25">
      <c r="A2698">
        <v>2697</v>
      </c>
      <c r="B2698" t="s">
        <v>15</v>
      </c>
      <c r="C2698">
        <v>376000</v>
      </c>
      <c r="D2698" t="s">
        <v>10</v>
      </c>
      <c r="E2698" t="s">
        <v>16</v>
      </c>
      <c r="F2698" t="s">
        <v>12</v>
      </c>
      <c r="G2698" t="s">
        <v>13</v>
      </c>
      <c r="H2698" t="s">
        <v>13</v>
      </c>
      <c r="I2698">
        <v>32</v>
      </c>
      <c r="J2698">
        <f t="shared" si="170"/>
        <v>-0.34714359177086968</v>
      </c>
      <c r="K2698">
        <f t="shared" si="171"/>
        <v>-0.69914348398608395</v>
      </c>
      <c r="L2698" t="str">
        <f t="shared" si="172"/>
        <v>NO</v>
      </c>
      <c r="M2698" t="str">
        <f t="shared" si="173"/>
        <v>NO</v>
      </c>
    </row>
    <row r="2699" spans="1:13" x14ac:dyDescent="0.25">
      <c r="A2699">
        <v>2698</v>
      </c>
      <c r="B2699" t="s">
        <v>9</v>
      </c>
      <c r="C2699">
        <v>297230</v>
      </c>
      <c r="D2699" t="s">
        <v>10</v>
      </c>
      <c r="E2699" t="s">
        <v>16</v>
      </c>
      <c r="F2699" t="s">
        <v>12</v>
      </c>
      <c r="G2699" t="s">
        <v>13</v>
      </c>
      <c r="H2699" t="s">
        <v>13</v>
      </c>
      <c r="I2699">
        <v>24</v>
      </c>
      <c r="J2699">
        <f t="shared" si="170"/>
        <v>-0.44427030586833527</v>
      </c>
      <c r="K2699">
        <f t="shared" si="171"/>
        <v>-1.263746124603184</v>
      </c>
      <c r="L2699" t="str">
        <f t="shared" si="172"/>
        <v>NO</v>
      </c>
      <c r="M2699" t="str">
        <f t="shared" si="173"/>
        <v>NO</v>
      </c>
    </row>
    <row r="2700" spans="1:13" x14ac:dyDescent="0.25">
      <c r="A2700">
        <v>2699</v>
      </c>
      <c r="B2700" t="s">
        <v>15</v>
      </c>
      <c r="C2700">
        <v>300000</v>
      </c>
      <c r="D2700" t="s">
        <v>10</v>
      </c>
      <c r="E2700" t="s">
        <v>16</v>
      </c>
      <c r="F2700" t="s">
        <v>12</v>
      </c>
      <c r="G2700" t="s">
        <v>13</v>
      </c>
      <c r="H2700" t="s">
        <v>13</v>
      </c>
      <c r="I2700">
        <v>32</v>
      </c>
      <c r="J2700">
        <f t="shared" si="170"/>
        <v>-0.44085477967752684</v>
      </c>
      <c r="K2700">
        <f t="shared" si="171"/>
        <v>-0.69914348398608395</v>
      </c>
      <c r="L2700" t="str">
        <f t="shared" si="172"/>
        <v>NO</v>
      </c>
      <c r="M2700" t="str">
        <f t="shared" si="173"/>
        <v>NO</v>
      </c>
    </row>
    <row r="2701" spans="1:13" x14ac:dyDescent="0.25">
      <c r="A2701">
        <v>2700</v>
      </c>
      <c r="B2701" t="s">
        <v>15</v>
      </c>
      <c r="C2701">
        <v>430103.9</v>
      </c>
      <c r="D2701" t="s">
        <v>10</v>
      </c>
      <c r="E2701" t="s">
        <v>16</v>
      </c>
      <c r="F2701" t="s">
        <v>12</v>
      </c>
      <c r="G2701" t="s">
        <v>13</v>
      </c>
      <c r="H2701" t="s">
        <v>13</v>
      </c>
      <c r="I2701">
        <v>22</v>
      </c>
      <c r="J2701">
        <f t="shared" si="170"/>
        <v>-0.28043121362109347</v>
      </c>
      <c r="K2701">
        <f t="shared" si="171"/>
        <v>-1.4048967847574589</v>
      </c>
      <c r="L2701" t="str">
        <f t="shared" si="172"/>
        <v>NO</v>
      </c>
      <c r="M2701" t="str">
        <f t="shared" si="173"/>
        <v>NO</v>
      </c>
    </row>
    <row r="2702" spans="1:13" x14ac:dyDescent="0.25">
      <c r="A2702">
        <v>2701</v>
      </c>
      <c r="B2702" t="s">
        <v>9</v>
      </c>
      <c r="C2702">
        <v>858401</v>
      </c>
      <c r="D2702" t="s">
        <v>10</v>
      </c>
      <c r="E2702" t="s">
        <v>16</v>
      </c>
      <c r="F2702" t="s">
        <v>12</v>
      </c>
      <c r="G2702" t="s">
        <v>13</v>
      </c>
      <c r="H2702" t="s">
        <v>13</v>
      </c>
      <c r="I2702">
        <v>32</v>
      </c>
      <c r="J2702">
        <f t="shared" si="170"/>
        <v>0.24767707608912157</v>
      </c>
      <c r="K2702">
        <f t="shared" si="171"/>
        <v>-0.69914348398608395</v>
      </c>
      <c r="L2702" t="str">
        <f t="shared" si="172"/>
        <v>NO</v>
      </c>
      <c r="M2702" t="str">
        <f t="shared" si="173"/>
        <v>NO</v>
      </c>
    </row>
    <row r="2703" spans="1:13" x14ac:dyDescent="0.25">
      <c r="A2703">
        <v>2702</v>
      </c>
      <c r="B2703" t="s">
        <v>15</v>
      </c>
      <c r="C2703">
        <v>1452304</v>
      </c>
      <c r="D2703" t="s">
        <v>14</v>
      </c>
      <c r="E2703" t="s">
        <v>11</v>
      </c>
      <c r="F2703" t="s">
        <v>12</v>
      </c>
      <c r="G2703" t="s">
        <v>13</v>
      </c>
      <c r="H2703" t="s">
        <v>13</v>
      </c>
      <c r="I2703">
        <v>60</v>
      </c>
      <c r="J2703">
        <f t="shared" si="170"/>
        <v>0.97998438702764024</v>
      </c>
      <c r="K2703">
        <f t="shared" si="171"/>
        <v>1.2769657581737661</v>
      </c>
      <c r="L2703" t="str">
        <f t="shared" si="172"/>
        <v>NO</v>
      </c>
      <c r="M2703" t="str">
        <f t="shared" si="173"/>
        <v>NO</v>
      </c>
    </row>
    <row r="2704" spans="1:13" x14ac:dyDescent="0.25">
      <c r="A2704">
        <v>2703</v>
      </c>
      <c r="B2704" t="s">
        <v>15</v>
      </c>
      <c r="C2704">
        <v>358838</v>
      </c>
      <c r="D2704" t="s">
        <v>10</v>
      </c>
      <c r="E2704" t="s">
        <v>11</v>
      </c>
      <c r="F2704" t="s">
        <v>12</v>
      </c>
      <c r="G2704" t="s">
        <v>13</v>
      </c>
      <c r="H2704" t="s">
        <v>13</v>
      </c>
      <c r="I2704">
        <v>38</v>
      </c>
      <c r="J2704">
        <f t="shared" si="170"/>
        <v>-0.36830505765052823</v>
      </c>
      <c r="K2704">
        <f t="shared" si="171"/>
        <v>-0.27569150352325889</v>
      </c>
      <c r="L2704" t="str">
        <f t="shared" si="172"/>
        <v>NO</v>
      </c>
      <c r="M2704" t="str">
        <f t="shared" si="173"/>
        <v>NO</v>
      </c>
    </row>
    <row r="2705" spans="1:13" x14ac:dyDescent="0.25">
      <c r="A2705">
        <v>2704</v>
      </c>
      <c r="B2705" t="s">
        <v>9</v>
      </c>
      <c r="C2705">
        <v>356903.47</v>
      </c>
      <c r="D2705" t="s">
        <v>10</v>
      </c>
      <c r="E2705" t="s">
        <v>16</v>
      </c>
      <c r="F2705" t="s">
        <v>12</v>
      </c>
      <c r="G2705" t="s">
        <v>13</v>
      </c>
      <c r="H2705" t="s">
        <v>13</v>
      </c>
      <c r="I2705">
        <v>49</v>
      </c>
      <c r="J2705">
        <f t="shared" si="170"/>
        <v>-0.37069041428659494</v>
      </c>
      <c r="K2705">
        <f t="shared" si="171"/>
        <v>0.50063712732525367</v>
      </c>
      <c r="L2705" t="str">
        <f t="shared" si="172"/>
        <v>NO</v>
      </c>
      <c r="M2705" t="str">
        <f t="shared" si="173"/>
        <v>NO</v>
      </c>
    </row>
    <row r="2706" spans="1:13" x14ac:dyDescent="0.25">
      <c r="A2706">
        <v>2705</v>
      </c>
      <c r="B2706" t="s">
        <v>9</v>
      </c>
      <c r="C2706">
        <v>300018</v>
      </c>
      <c r="D2706" t="s">
        <v>18</v>
      </c>
      <c r="E2706" t="s">
        <v>16</v>
      </c>
      <c r="F2706" t="s">
        <v>12</v>
      </c>
      <c r="G2706" t="s">
        <v>13</v>
      </c>
      <c r="H2706" t="s">
        <v>13</v>
      </c>
      <c r="I2706">
        <v>39</v>
      </c>
      <c r="J2706">
        <f t="shared" si="170"/>
        <v>-0.44083258492249633</v>
      </c>
      <c r="K2706">
        <f t="shared" si="171"/>
        <v>-0.20511617344612137</v>
      </c>
      <c r="L2706" t="str">
        <f t="shared" si="172"/>
        <v>NO</v>
      </c>
      <c r="M2706" t="str">
        <f t="shared" si="173"/>
        <v>NO</v>
      </c>
    </row>
    <row r="2707" spans="1:13" x14ac:dyDescent="0.25">
      <c r="A2707">
        <v>2706</v>
      </c>
      <c r="B2707" t="s">
        <v>15</v>
      </c>
      <c r="C2707">
        <v>1061946.5</v>
      </c>
      <c r="D2707" t="s">
        <v>10</v>
      </c>
      <c r="E2707" t="s">
        <v>11</v>
      </c>
      <c r="F2707" t="s">
        <v>12</v>
      </c>
      <c r="G2707" t="s">
        <v>13</v>
      </c>
      <c r="H2707" t="s">
        <v>13</v>
      </c>
      <c r="I2707">
        <v>29</v>
      </c>
      <c r="J2707">
        <f t="shared" si="170"/>
        <v>0.49865721553720693</v>
      </c>
      <c r="K2707">
        <f t="shared" si="171"/>
        <v>-0.91086947421749642</v>
      </c>
      <c r="L2707" t="str">
        <f t="shared" si="172"/>
        <v>NO</v>
      </c>
      <c r="M2707" t="str">
        <f t="shared" si="173"/>
        <v>NO</v>
      </c>
    </row>
    <row r="2708" spans="1:13" x14ac:dyDescent="0.25">
      <c r="A2708">
        <v>2707</v>
      </c>
      <c r="B2708" t="s">
        <v>9</v>
      </c>
      <c r="C2708">
        <v>795975.32</v>
      </c>
      <c r="D2708" t="s">
        <v>10</v>
      </c>
      <c r="E2708" t="s">
        <v>11</v>
      </c>
      <c r="F2708" t="s">
        <v>12</v>
      </c>
      <c r="G2708" t="s">
        <v>13</v>
      </c>
      <c r="H2708" t="s">
        <v>13</v>
      </c>
      <c r="I2708">
        <v>38</v>
      </c>
      <c r="J2708">
        <f t="shared" si="170"/>
        <v>0.17070359413279451</v>
      </c>
      <c r="K2708">
        <f t="shared" si="171"/>
        <v>-0.27569150352325889</v>
      </c>
      <c r="L2708" t="str">
        <f t="shared" si="172"/>
        <v>NO</v>
      </c>
      <c r="M2708" t="str">
        <f t="shared" si="173"/>
        <v>NO</v>
      </c>
    </row>
    <row r="2709" spans="1:13" x14ac:dyDescent="0.25">
      <c r="A2709">
        <v>2708</v>
      </c>
      <c r="B2709" t="s">
        <v>9</v>
      </c>
      <c r="C2709">
        <v>385200.2</v>
      </c>
      <c r="D2709" t="s">
        <v>10</v>
      </c>
      <c r="E2709" t="s">
        <v>16</v>
      </c>
      <c r="F2709" t="s">
        <v>12</v>
      </c>
      <c r="G2709" t="s">
        <v>13</v>
      </c>
      <c r="H2709" t="s">
        <v>13</v>
      </c>
      <c r="I2709">
        <v>27</v>
      </c>
      <c r="J2709">
        <f t="shared" si="170"/>
        <v>-0.33579935925799037</v>
      </c>
      <c r="K2709">
        <f t="shared" si="171"/>
        <v>-1.0520201343717714</v>
      </c>
      <c r="L2709" t="str">
        <f t="shared" si="172"/>
        <v>NO</v>
      </c>
      <c r="M2709" t="str">
        <f t="shared" si="173"/>
        <v>NO</v>
      </c>
    </row>
    <row r="2710" spans="1:13" x14ac:dyDescent="0.25">
      <c r="A2710">
        <v>2709</v>
      </c>
      <c r="B2710" t="s">
        <v>9</v>
      </c>
      <c r="C2710">
        <v>507944</v>
      </c>
      <c r="D2710" t="s">
        <v>18</v>
      </c>
      <c r="E2710" t="s">
        <v>16</v>
      </c>
      <c r="F2710" t="s">
        <v>12</v>
      </c>
      <c r="G2710" t="s">
        <v>12</v>
      </c>
      <c r="H2710" t="s">
        <v>12</v>
      </c>
      <c r="I2710">
        <v>54</v>
      </c>
      <c r="J2710">
        <f t="shared" si="170"/>
        <v>-0.18445110522934366</v>
      </c>
      <c r="K2710">
        <f t="shared" si="171"/>
        <v>0.85351377771094117</v>
      </c>
      <c r="L2710" t="str">
        <f t="shared" si="172"/>
        <v>NO</v>
      </c>
      <c r="M2710" t="str">
        <f t="shared" si="173"/>
        <v>NO</v>
      </c>
    </row>
    <row r="2711" spans="1:13" x14ac:dyDescent="0.25">
      <c r="A2711">
        <v>2710</v>
      </c>
      <c r="B2711" t="s">
        <v>9</v>
      </c>
      <c r="C2711">
        <v>1196608</v>
      </c>
      <c r="D2711" t="s">
        <v>10</v>
      </c>
      <c r="E2711" t="s">
        <v>16</v>
      </c>
      <c r="F2711" t="s">
        <v>12</v>
      </c>
      <c r="G2711" t="s">
        <v>13</v>
      </c>
      <c r="H2711" t="s">
        <v>13</v>
      </c>
      <c r="I2711">
        <v>33</v>
      </c>
      <c r="J2711">
        <f t="shared" si="170"/>
        <v>0.66470049356736904</v>
      </c>
      <c r="K2711">
        <f t="shared" si="171"/>
        <v>-0.62856815390894638</v>
      </c>
      <c r="L2711" t="str">
        <f t="shared" si="172"/>
        <v>NO</v>
      </c>
      <c r="M2711" t="str">
        <f t="shared" si="173"/>
        <v>NO</v>
      </c>
    </row>
    <row r="2712" spans="1:13" x14ac:dyDescent="0.25">
      <c r="A2712">
        <v>2711</v>
      </c>
      <c r="B2712" t="s">
        <v>9</v>
      </c>
      <c r="C2712">
        <v>388315.75</v>
      </c>
      <c r="D2712" t="s">
        <v>10</v>
      </c>
      <c r="E2712" t="s">
        <v>16</v>
      </c>
      <c r="F2712" t="s">
        <v>12</v>
      </c>
      <c r="G2712" t="s">
        <v>13</v>
      </c>
      <c r="H2712" t="s">
        <v>13</v>
      </c>
      <c r="I2712">
        <v>59</v>
      </c>
      <c r="J2712">
        <f t="shared" si="170"/>
        <v>-0.33195775542269318</v>
      </c>
      <c r="K2712">
        <f t="shared" si="171"/>
        <v>1.2063904280966287</v>
      </c>
      <c r="L2712" t="str">
        <f t="shared" si="172"/>
        <v>NO</v>
      </c>
      <c r="M2712" t="str">
        <f t="shared" si="173"/>
        <v>NO</v>
      </c>
    </row>
    <row r="2713" spans="1:13" x14ac:dyDescent="0.25">
      <c r="A2713">
        <v>2712</v>
      </c>
      <c r="B2713" t="s">
        <v>15</v>
      </c>
      <c r="C2713">
        <v>2109522.85</v>
      </c>
      <c r="D2713" t="s">
        <v>10</v>
      </c>
      <c r="E2713" t="s">
        <v>11</v>
      </c>
      <c r="F2713" t="s">
        <v>12</v>
      </c>
      <c r="G2713" t="s">
        <v>13</v>
      </c>
      <c r="H2713" t="s">
        <v>13</v>
      </c>
      <c r="I2713">
        <v>45</v>
      </c>
      <c r="J2713">
        <f t="shared" si="170"/>
        <v>1.7903627968716818</v>
      </c>
      <c r="K2713">
        <f t="shared" si="171"/>
        <v>0.21833580701670366</v>
      </c>
      <c r="L2713" t="str">
        <f t="shared" si="172"/>
        <v>NO</v>
      </c>
      <c r="M2713" t="str">
        <f t="shared" si="173"/>
        <v>NO</v>
      </c>
    </row>
    <row r="2714" spans="1:13" x14ac:dyDescent="0.25">
      <c r="A2714">
        <v>2713</v>
      </c>
      <c r="B2714" t="s">
        <v>9</v>
      </c>
      <c r="C2714">
        <v>297046</v>
      </c>
      <c r="D2714" t="s">
        <v>17</v>
      </c>
      <c r="E2714" t="s">
        <v>16</v>
      </c>
      <c r="F2714" t="s">
        <v>12</v>
      </c>
      <c r="G2714" t="s">
        <v>12</v>
      </c>
      <c r="H2714" t="s">
        <v>12</v>
      </c>
      <c r="I2714">
        <v>46</v>
      </c>
      <c r="J2714">
        <f t="shared" si="170"/>
        <v>-0.44449718558642509</v>
      </c>
      <c r="K2714">
        <f t="shared" si="171"/>
        <v>0.28891113709384114</v>
      </c>
      <c r="L2714" t="str">
        <f t="shared" si="172"/>
        <v>NO</v>
      </c>
      <c r="M2714" t="str">
        <f t="shared" si="173"/>
        <v>NO</v>
      </c>
    </row>
    <row r="2715" spans="1:13" x14ac:dyDescent="0.25">
      <c r="A2715">
        <v>2714</v>
      </c>
      <c r="B2715" t="s">
        <v>9</v>
      </c>
      <c r="C2715">
        <v>389232</v>
      </c>
      <c r="D2715" t="s">
        <v>10</v>
      </c>
      <c r="E2715" t="s">
        <v>16</v>
      </c>
      <c r="F2715" t="s">
        <v>12</v>
      </c>
      <c r="G2715" t="s">
        <v>13</v>
      </c>
      <c r="H2715" t="s">
        <v>13</v>
      </c>
      <c r="I2715">
        <v>39</v>
      </c>
      <c r="J2715">
        <f t="shared" si="170"/>
        <v>-0.33082798073954217</v>
      </c>
      <c r="K2715">
        <f t="shared" si="171"/>
        <v>-0.20511617344612137</v>
      </c>
      <c r="L2715" t="str">
        <f t="shared" si="172"/>
        <v>NO</v>
      </c>
      <c r="M2715" t="str">
        <f t="shared" si="173"/>
        <v>NO</v>
      </c>
    </row>
    <row r="2716" spans="1:13" x14ac:dyDescent="0.25">
      <c r="A2716">
        <v>2715</v>
      </c>
      <c r="B2716" t="s">
        <v>15</v>
      </c>
      <c r="C2716">
        <v>746903</v>
      </c>
      <c r="D2716" t="s">
        <v>10</v>
      </c>
      <c r="E2716" t="s">
        <v>11</v>
      </c>
      <c r="F2716" t="s">
        <v>12</v>
      </c>
      <c r="G2716" t="s">
        <v>13</v>
      </c>
      <c r="H2716" t="s">
        <v>12</v>
      </c>
      <c r="I2716">
        <v>31</v>
      </c>
      <c r="J2716">
        <f t="shared" si="170"/>
        <v>0.11019536517837862</v>
      </c>
      <c r="K2716">
        <f t="shared" si="171"/>
        <v>-0.7697188140632214</v>
      </c>
      <c r="L2716" t="str">
        <f t="shared" si="172"/>
        <v>NO</v>
      </c>
      <c r="M2716" t="str">
        <f t="shared" si="173"/>
        <v>NO</v>
      </c>
    </row>
    <row r="2717" spans="1:13" x14ac:dyDescent="0.25">
      <c r="A2717">
        <v>2716</v>
      </c>
      <c r="B2717" t="s">
        <v>9</v>
      </c>
      <c r="C2717">
        <v>362250</v>
      </c>
      <c r="D2717" t="s">
        <v>10</v>
      </c>
      <c r="E2717" t="s">
        <v>16</v>
      </c>
      <c r="F2717" t="s">
        <v>12</v>
      </c>
      <c r="G2717" t="s">
        <v>13</v>
      </c>
      <c r="H2717" t="s">
        <v>13</v>
      </c>
      <c r="I2717">
        <v>44</v>
      </c>
      <c r="J2717">
        <f t="shared" si="170"/>
        <v>-0.36409791853029777</v>
      </c>
      <c r="K2717">
        <f t="shared" si="171"/>
        <v>0.14776047693956615</v>
      </c>
      <c r="L2717" t="str">
        <f t="shared" si="172"/>
        <v>NO</v>
      </c>
      <c r="M2717" t="str">
        <f t="shared" si="173"/>
        <v>NO</v>
      </c>
    </row>
    <row r="2718" spans="1:13" x14ac:dyDescent="0.25">
      <c r="A2718">
        <v>2717</v>
      </c>
      <c r="B2718" t="s">
        <v>9</v>
      </c>
      <c r="C2718">
        <v>278030</v>
      </c>
      <c r="D2718" t="s">
        <v>19</v>
      </c>
      <c r="E2718" t="s">
        <v>16</v>
      </c>
      <c r="F2718" t="s">
        <v>12</v>
      </c>
      <c r="G2718" t="s">
        <v>13</v>
      </c>
      <c r="H2718" t="s">
        <v>13</v>
      </c>
      <c r="I2718">
        <v>30</v>
      </c>
      <c r="J2718">
        <f t="shared" si="170"/>
        <v>-0.46794471123422759</v>
      </c>
      <c r="K2718">
        <f t="shared" si="171"/>
        <v>-0.84029414414035897</v>
      </c>
      <c r="L2718" t="str">
        <f t="shared" si="172"/>
        <v>NO</v>
      </c>
      <c r="M2718" t="str">
        <f t="shared" si="173"/>
        <v>NO</v>
      </c>
    </row>
    <row r="2719" spans="1:13" x14ac:dyDescent="0.25">
      <c r="A2719">
        <v>2718</v>
      </c>
      <c r="B2719" t="s">
        <v>15</v>
      </c>
      <c r="C2719">
        <v>250000</v>
      </c>
      <c r="D2719" t="s">
        <v>10</v>
      </c>
      <c r="E2719" t="s">
        <v>16</v>
      </c>
      <c r="F2719" t="s">
        <v>12</v>
      </c>
      <c r="G2719" t="s">
        <v>12</v>
      </c>
      <c r="H2719" t="s">
        <v>12</v>
      </c>
      <c r="I2719">
        <v>54</v>
      </c>
      <c r="J2719">
        <f t="shared" si="170"/>
        <v>-0.50250687698453811</v>
      </c>
      <c r="K2719">
        <f t="shared" si="171"/>
        <v>0.85351377771094117</v>
      </c>
      <c r="L2719" t="str">
        <f t="shared" si="172"/>
        <v>NO</v>
      </c>
      <c r="M2719" t="str">
        <f t="shared" si="173"/>
        <v>NO</v>
      </c>
    </row>
    <row r="2720" spans="1:13" x14ac:dyDescent="0.25">
      <c r="A2720">
        <v>2719</v>
      </c>
      <c r="B2720" t="s">
        <v>15</v>
      </c>
      <c r="C2720">
        <v>297046</v>
      </c>
      <c r="D2720" t="s">
        <v>17</v>
      </c>
      <c r="E2720" t="s">
        <v>16</v>
      </c>
      <c r="F2720" t="s">
        <v>12</v>
      </c>
      <c r="G2720" t="s">
        <v>12</v>
      </c>
      <c r="H2720" t="s">
        <v>13</v>
      </c>
      <c r="I2720">
        <v>44</v>
      </c>
      <c r="J2720">
        <f t="shared" si="170"/>
        <v>-0.44449718558642509</v>
      </c>
      <c r="K2720">
        <f t="shared" si="171"/>
        <v>0.14776047693956615</v>
      </c>
      <c r="L2720" t="str">
        <f t="shared" si="172"/>
        <v>NO</v>
      </c>
      <c r="M2720" t="str">
        <f t="shared" si="173"/>
        <v>NO</v>
      </c>
    </row>
    <row r="2721" spans="1:13" x14ac:dyDescent="0.25">
      <c r="A2721">
        <v>2720</v>
      </c>
      <c r="B2721" t="s">
        <v>15</v>
      </c>
      <c r="C2721">
        <v>120000</v>
      </c>
      <c r="D2721" t="s">
        <v>10</v>
      </c>
      <c r="E2721" t="s">
        <v>16</v>
      </c>
      <c r="F2721" t="s">
        <v>12</v>
      </c>
      <c r="G2721" t="s">
        <v>13</v>
      </c>
      <c r="H2721" t="s">
        <v>12</v>
      </c>
      <c r="I2721">
        <v>55</v>
      </c>
      <c r="J2721">
        <f t="shared" si="170"/>
        <v>-0.66280232998276756</v>
      </c>
      <c r="K2721">
        <f t="shared" si="171"/>
        <v>0.92408910778807873</v>
      </c>
      <c r="L2721" t="str">
        <f t="shared" si="172"/>
        <v>NO</v>
      </c>
      <c r="M2721" t="str">
        <f t="shared" si="173"/>
        <v>NO</v>
      </c>
    </row>
    <row r="2722" spans="1:13" x14ac:dyDescent="0.25">
      <c r="A2722">
        <v>2721</v>
      </c>
      <c r="B2722" t="s">
        <v>15</v>
      </c>
      <c r="C2722">
        <v>315617</v>
      </c>
      <c r="D2722" t="s">
        <v>17</v>
      </c>
      <c r="E2722" t="s">
        <v>16</v>
      </c>
      <c r="F2722" t="s">
        <v>12</v>
      </c>
      <c r="G2722" t="s">
        <v>13</v>
      </c>
      <c r="H2722" t="s">
        <v>13</v>
      </c>
      <c r="I2722">
        <v>65</v>
      </c>
      <c r="J2722">
        <f t="shared" si="170"/>
        <v>-0.42159836360465497</v>
      </c>
      <c r="K2722">
        <f t="shared" si="171"/>
        <v>1.6298424085594538</v>
      </c>
      <c r="L2722" t="str">
        <f t="shared" si="172"/>
        <v>NO</v>
      </c>
      <c r="M2722" t="str">
        <f t="shared" si="173"/>
        <v>NO</v>
      </c>
    </row>
    <row r="2723" spans="1:13" x14ac:dyDescent="0.25">
      <c r="A2723">
        <v>2722</v>
      </c>
      <c r="B2723" t="s">
        <v>9</v>
      </c>
      <c r="C2723">
        <v>1034183.15</v>
      </c>
      <c r="D2723" t="s">
        <v>10</v>
      </c>
      <c r="E2723" t="s">
        <v>16</v>
      </c>
      <c r="F2723" t="s">
        <v>12</v>
      </c>
      <c r="G2723" t="s">
        <v>13</v>
      </c>
      <c r="H2723" t="s">
        <v>13</v>
      </c>
      <c r="I2723">
        <v>28</v>
      </c>
      <c r="J2723">
        <f t="shared" si="170"/>
        <v>0.46442384042183477</v>
      </c>
      <c r="K2723">
        <f t="shared" si="171"/>
        <v>-0.98144480429463388</v>
      </c>
      <c r="L2723" t="str">
        <f t="shared" si="172"/>
        <v>NO</v>
      </c>
      <c r="M2723" t="str">
        <f t="shared" si="173"/>
        <v>NO</v>
      </c>
    </row>
    <row r="2724" spans="1:13" x14ac:dyDescent="0.25">
      <c r="A2724">
        <v>2723</v>
      </c>
      <c r="B2724" t="s">
        <v>9</v>
      </c>
      <c r="C2724">
        <v>484022.45</v>
      </c>
      <c r="D2724" t="s">
        <v>10</v>
      </c>
      <c r="E2724" t="s">
        <v>16</v>
      </c>
      <c r="F2724" t="s">
        <v>12</v>
      </c>
      <c r="G2724" t="s">
        <v>13</v>
      </c>
      <c r="H2724" t="s">
        <v>13</v>
      </c>
      <c r="I2724">
        <v>42</v>
      </c>
      <c r="J2724">
        <f t="shared" si="170"/>
        <v>-0.21394737979603437</v>
      </c>
      <c r="K2724">
        <f t="shared" si="171"/>
        <v>6.6098167852911317E-3</v>
      </c>
      <c r="L2724" t="str">
        <f t="shared" si="172"/>
        <v>NO</v>
      </c>
      <c r="M2724" t="str">
        <f t="shared" si="173"/>
        <v>NO</v>
      </c>
    </row>
    <row r="2725" spans="1:13" x14ac:dyDescent="0.25">
      <c r="A2725">
        <v>2724</v>
      </c>
      <c r="B2725" t="s">
        <v>15</v>
      </c>
      <c r="C2725">
        <v>200000</v>
      </c>
      <c r="D2725" t="s">
        <v>10</v>
      </c>
      <c r="E2725" t="s">
        <v>16</v>
      </c>
      <c r="F2725" t="s">
        <v>12</v>
      </c>
      <c r="G2725" t="s">
        <v>12</v>
      </c>
      <c r="H2725" t="s">
        <v>13</v>
      </c>
      <c r="I2725">
        <v>53</v>
      </c>
      <c r="J2725">
        <f t="shared" si="170"/>
        <v>-0.56415897429154949</v>
      </c>
      <c r="K2725">
        <f t="shared" si="171"/>
        <v>0.78293844763380371</v>
      </c>
      <c r="L2725" t="str">
        <f t="shared" si="172"/>
        <v>NO</v>
      </c>
      <c r="M2725" t="str">
        <f t="shared" si="173"/>
        <v>NO</v>
      </c>
    </row>
    <row r="2726" spans="1:13" x14ac:dyDescent="0.25">
      <c r="A2726">
        <v>2725</v>
      </c>
      <c r="B2726" t="s">
        <v>9</v>
      </c>
      <c r="C2726">
        <v>594092</v>
      </c>
      <c r="D2726" t="s">
        <v>18</v>
      </c>
      <c r="E2726" t="s">
        <v>16</v>
      </c>
      <c r="F2726" t="s">
        <v>12</v>
      </c>
      <c r="G2726" t="s">
        <v>13</v>
      </c>
      <c r="H2726" t="s">
        <v>12</v>
      </c>
      <c r="I2726">
        <v>67</v>
      </c>
      <c r="J2726">
        <f t="shared" si="170"/>
        <v>-7.8227007653255465E-2</v>
      </c>
      <c r="K2726">
        <f t="shared" si="171"/>
        <v>1.7709930687137287</v>
      </c>
      <c r="L2726" t="str">
        <f t="shared" si="172"/>
        <v>NO</v>
      </c>
      <c r="M2726" t="str">
        <f t="shared" si="173"/>
        <v>NO</v>
      </c>
    </row>
    <row r="2727" spans="1:13" x14ac:dyDescent="0.25">
      <c r="A2727">
        <v>2726</v>
      </c>
      <c r="B2727" t="s">
        <v>9</v>
      </c>
      <c r="C2727">
        <v>501950.24</v>
      </c>
      <c r="D2727" t="s">
        <v>10</v>
      </c>
      <c r="E2727" t="s">
        <v>16</v>
      </c>
      <c r="F2727" t="s">
        <v>12</v>
      </c>
      <c r="G2727" t="s">
        <v>13</v>
      </c>
      <c r="H2727" t="s">
        <v>13</v>
      </c>
      <c r="I2727">
        <v>46</v>
      </c>
      <c r="J2727">
        <f t="shared" si="170"/>
        <v>-0.19184166272444111</v>
      </c>
      <c r="K2727">
        <f t="shared" si="171"/>
        <v>0.28891113709384114</v>
      </c>
      <c r="L2727" t="str">
        <f t="shared" si="172"/>
        <v>NO</v>
      </c>
      <c r="M2727" t="str">
        <f t="shared" si="173"/>
        <v>NO</v>
      </c>
    </row>
    <row r="2728" spans="1:13" x14ac:dyDescent="0.25">
      <c r="A2728">
        <v>2727</v>
      </c>
      <c r="B2728" t="s">
        <v>9</v>
      </c>
      <c r="C2728">
        <v>297046</v>
      </c>
      <c r="D2728" t="s">
        <v>17</v>
      </c>
      <c r="E2728" t="s">
        <v>16</v>
      </c>
      <c r="F2728" t="s">
        <v>12</v>
      </c>
      <c r="G2728" t="s">
        <v>13</v>
      </c>
      <c r="H2728" t="s">
        <v>13</v>
      </c>
      <c r="I2728">
        <v>46</v>
      </c>
      <c r="J2728">
        <f t="shared" si="170"/>
        <v>-0.44449718558642509</v>
      </c>
      <c r="K2728">
        <f t="shared" si="171"/>
        <v>0.28891113709384114</v>
      </c>
      <c r="L2728" t="str">
        <f t="shared" si="172"/>
        <v>NO</v>
      </c>
      <c r="M2728" t="str">
        <f t="shared" si="173"/>
        <v>NO</v>
      </c>
    </row>
    <row r="2729" spans="1:13" x14ac:dyDescent="0.25">
      <c r="A2729">
        <v>2728</v>
      </c>
      <c r="B2729" t="s">
        <v>9</v>
      </c>
      <c r="C2729">
        <v>360061</v>
      </c>
      <c r="D2729" t="s">
        <v>10</v>
      </c>
      <c r="E2729" t="s">
        <v>16</v>
      </c>
      <c r="F2729" t="s">
        <v>12</v>
      </c>
      <c r="G2729" t="s">
        <v>13</v>
      </c>
      <c r="H2729" t="s">
        <v>13</v>
      </c>
      <c r="I2729">
        <v>32</v>
      </c>
      <c r="J2729">
        <f t="shared" si="170"/>
        <v>-0.36679704735039875</v>
      </c>
      <c r="K2729">
        <f t="shared" si="171"/>
        <v>-0.69914348398608395</v>
      </c>
      <c r="L2729" t="str">
        <f t="shared" si="172"/>
        <v>NO</v>
      </c>
      <c r="M2729" t="str">
        <f t="shared" si="173"/>
        <v>NO</v>
      </c>
    </row>
    <row r="2730" spans="1:13" x14ac:dyDescent="0.25">
      <c r="A2730">
        <v>2729</v>
      </c>
      <c r="B2730" t="s">
        <v>15</v>
      </c>
      <c r="C2730">
        <v>350325</v>
      </c>
      <c r="D2730" t="s">
        <v>10</v>
      </c>
      <c r="E2730" t="s">
        <v>16</v>
      </c>
      <c r="F2730" t="s">
        <v>12</v>
      </c>
      <c r="G2730" t="s">
        <v>13</v>
      </c>
      <c r="H2730" t="s">
        <v>13</v>
      </c>
      <c r="I2730">
        <v>27</v>
      </c>
      <c r="J2730">
        <f t="shared" si="170"/>
        <v>-0.37880194373801995</v>
      </c>
      <c r="K2730">
        <f t="shared" si="171"/>
        <v>-1.0520201343717714</v>
      </c>
      <c r="L2730" t="str">
        <f t="shared" si="172"/>
        <v>NO</v>
      </c>
      <c r="M2730" t="str">
        <f t="shared" si="173"/>
        <v>NO</v>
      </c>
    </row>
    <row r="2731" spans="1:13" x14ac:dyDescent="0.25">
      <c r="A2731">
        <v>2730</v>
      </c>
      <c r="B2731" t="s">
        <v>9</v>
      </c>
      <c r="C2731">
        <v>687802.61</v>
      </c>
      <c r="D2731" t="s">
        <v>10</v>
      </c>
      <c r="E2731" t="s">
        <v>16</v>
      </c>
      <c r="F2731" t="s">
        <v>12</v>
      </c>
      <c r="G2731" t="s">
        <v>12</v>
      </c>
      <c r="H2731" t="s">
        <v>13</v>
      </c>
      <c r="I2731">
        <v>47</v>
      </c>
      <c r="J2731">
        <f t="shared" si="170"/>
        <v>3.7322105275132252E-2</v>
      </c>
      <c r="K2731">
        <f t="shared" si="171"/>
        <v>0.35948646717097865</v>
      </c>
      <c r="L2731" t="str">
        <f t="shared" si="172"/>
        <v>NO</v>
      </c>
      <c r="M2731" t="str">
        <f t="shared" si="173"/>
        <v>NO</v>
      </c>
    </row>
    <row r="2732" spans="1:13" x14ac:dyDescent="0.25">
      <c r="A2732">
        <v>2731</v>
      </c>
      <c r="B2732" t="s">
        <v>15</v>
      </c>
      <c r="C2732">
        <v>300000</v>
      </c>
      <c r="D2732" t="s">
        <v>10</v>
      </c>
      <c r="E2732" t="s">
        <v>16</v>
      </c>
      <c r="F2732" t="s">
        <v>12</v>
      </c>
      <c r="G2732" t="s">
        <v>13</v>
      </c>
      <c r="H2732" t="s">
        <v>13</v>
      </c>
      <c r="I2732">
        <v>43</v>
      </c>
      <c r="J2732">
        <f t="shared" si="170"/>
        <v>-0.44085477967752684</v>
      </c>
      <c r="K2732">
        <f t="shared" si="171"/>
        <v>7.7185146862428639E-2</v>
      </c>
      <c r="L2732" t="str">
        <f t="shared" si="172"/>
        <v>NO</v>
      </c>
      <c r="M2732" t="str">
        <f t="shared" si="173"/>
        <v>NO</v>
      </c>
    </row>
    <row r="2733" spans="1:13" x14ac:dyDescent="0.25">
      <c r="A2733">
        <v>2732</v>
      </c>
      <c r="B2733" t="s">
        <v>9</v>
      </c>
      <c r="C2733">
        <v>473527.9</v>
      </c>
      <c r="D2733" t="s">
        <v>10</v>
      </c>
      <c r="E2733" t="s">
        <v>16</v>
      </c>
      <c r="F2733" t="s">
        <v>12</v>
      </c>
      <c r="G2733" t="s">
        <v>13</v>
      </c>
      <c r="H2733" t="s">
        <v>13</v>
      </c>
      <c r="I2733">
        <v>29</v>
      </c>
      <c r="J2733">
        <f t="shared" si="170"/>
        <v>-0.22688760015190026</v>
      </c>
      <c r="K2733">
        <f t="shared" si="171"/>
        <v>-0.91086947421749642</v>
      </c>
      <c r="L2733" t="str">
        <f t="shared" si="172"/>
        <v>NO</v>
      </c>
      <c r="M2733" t="str">
        <f t="shared" si="173"/>
        <v>NO</v>
      </c>
    </row>
    <row r="2734" spans="1:13" x14ac:dyDescent="0.25">
      <c r="A2734">
        <v>2733</v>
      </c>
      <c r="B2734" t="s">
        <v>9</v>
      </c>
      <c r="C2734">
        <v>404467</v>
      </c>
      <c r="D2734" t="s">
        <v>17</v>
      </c>
      <c r="E2734" t="s">
        <v>16</v>
      </c>
      <c r="F2734" t="s">
        <v>12</v>
      </c>
      <c r="G2734" t="s">
        <v>13</v>
      </c>
      <c r="H2734" t="s">
        <v>13</v>
      </c>
      <c r="I2734">
        <v>62</v>
      </c>
      <c r="J2734">
        <f t="shared" si="170"/>
        <v>-0.31204258669009582</v>
      </c>
      <c r="K2734">
        <f t="shared" si="171"/>
        <v>1.4181164183280413</v>
      </c>
      <c r="L2734" t="str">
        <f t="shared" si="172"/>
        <v>NO</v>
      </c>
      <c r="M2734" t="str">
        <f t="shared" si="173"/>
        <v>NO</v>
      </c>
    </row>
    <row r="2735" spans="1:13" x14ac:dyDescent="0.25">
      <c r="A2735">
        <v>2734</v>
      </c>
      <c r="B2735" t="s">
        <v>15</v>
      </c>
      <c r="C2735">
        <v>681958.86</v>
      </c>
      <c r="D2735" t="s">
        <v>10</v>
      </c>
      <c r="E2735" t="s">
        <v>16</v>
      </c>
      <c r="F2735" t="s">
        <v>12</v>
      </c>
      <c r="G2735" t="s">
        <v>13</v>
      </c>
      <c r="H2735" t="s">
        <v>13</v>
      </c>
      <c r="I2735">
        <v>28</v>
      </c>
      <c r="J2735">
        <f t="shared" si="170"/>
        <v>3.0116516402375303E-2</v>
      </c>
      <c r="K2735">
        <f t="shared" si="171"/>
        <v>-0.98144480429463388</v>
      </c>
      <c r="L2735" t="str">
        <f t="shared" si="172"/>
        <v>NO</v>
      </c>
      <c r="M2735" t="str">
        <f t="shared" si="173"/>
        <v>NO</v>
      </c>
    </row>
    <row r="2736" spans="1:13" x14ac:dyDescent="0.25">
      <c r="A2736">
        <v>2735</v>
      </c>
      <c r="B2736" t="s">
        <v>9</v>
      </c>
      <c r="C2736">
        <v>1109112</v>
      </c>
      <c r="D2736" t="s">
        <v>10</v>
      </c>
      <c r="E2736" t="s">
        <v>11</v>
      </c>
      <c r="F2736" t="s">
        <v>12</v>
      </c>
      <c r="G2736" t="s">
        <v>13</v>
      </c>
      <c r="H2736" t="s">
        <v>13</v>
      </c>
      <c r="I2736">
        <v>32</v>
      </c>
      <c r="J2736">
        <f t="shared" si="170"/>
        <v>0.55681425544788377</v>
      </c>
      <c r="K2736">
        <f t="shared" si="171"/>
        <v>-0.69914348398608395</v>
      </c>
      <c r="L2736" t="str">
        <f t="shared" si="172"/>
        <v>NO</v>
      </c>
      <c r="M2736" t="str">
        <f t="shared" si="173"/>
        <v>NO</v>
      </c>
    </row>
    <row r="2737" spans="1:13" x14ac:dyDescent="0.25">
      <c r="A2737">
        <v>2736</v>
      </c>
      <c r="B2737" t="s">
        <v>9</v>
      </c>
      <c r="C2737">
        <v>356025</v>
      </c>
      <c r="D2737" t="s">
        <v>10</v>
      </c>
      <c r="E2737" t="s">
        <v>16</v>
      </c>
      <c r="F2737" t="s">
        <v>12</v>
      </c>
      <c r="G2737" t="s">
        <v>13</v>
      </c>
      <c r="H2737" t="s">
        <v>13</v>
      </c>
      <c r="I2737">
        <v>22</v>
      </c>
      <c r="J2737">
        <f t="shared" si="170"/>
        <v>-0.37177360464502068</v>
      </c>
      <c r="K2737">
        <f t="shared" si="171"/>
        <v>-1.4048967847574589</v>
      </c>
      <c r="L2737" t="str">
        <f t="shared" si="172"/>
        <v>NO</v>
      </c>
      <c r="M2737" t="str">
        <f t="shared" si="173"/>
        <v>NO</v>
      </c>
    </row>
    <row r="2738" spans="1:13" x14ac:dyDescent="0.25">
      <c r="A2738">
        <v>2737</v>
      </c>
      <c r="B2738" t="s">
        <v>9</v>
      </c>
      <c r="C2738">
        <v>513238.95</v>
      </c>
      <c r="D2738" t="s">
        <v>10</v>
      </c>
      <c r="E2738" t="s">
        <v>16</v>
      </c>
      <c r="F2738" t="s">
        <v>12</v>
      </c>
      <c r="G2738" t="s">
        <v>13</v>
      </c>
      <c r="H2738" t="s">
        <v>13</v>
      </c>
      <c r="I2738">
        <v>34</v>
      </c>
      <c r="J2738">
        <f t="shared" si="170"/>
        <v>-0.17792220977662845</v>
      </c>
      <c r="K2738">
        <f t="shared" si="171"/>
        <v>-0.55799282383180893</v>
      </c>
      <c r="L2738" t="str">
        <f t="shared" si="172"/>
        <v>NO</v>
      </c>
      <c r="M2738" t="str">
        <f t="shared" si="173"/>
        <v>NO</v>
      </c>
    </row>
    <row r="2739" spans="1:13" x14ac:dyDescent="0.25">
      <c r="A2739">
        <v>2738</v>
      </c>
      <c r="B2739" t="s">
        <v>9</v>
      </c>
      <c r="C2739">
        <v>278030</v>
      </c>
      <c r="D2739" t="s">
        <v>20</v>
      </c>
      <c r="E2739" t="s">
        <v>16</v>
      </c>
      <c r="F2739" t="s">
        <v>12</v>
      </c>
      <c r="G2739" t="s">
        <v>12</v>
      </c>
      <c r="H2739" t="s">
        <v>13</v>
      </c>
      <c r="I2739">
        <v>27</v>
      </c>
      <c r="J2739">
        <f t="shared" si="170"/>
        <v>-0.46794471123422759</v>
      </c>
      <c r="K2739">
        <f t="shared" si="171"/>
        <v>-1.0520201343717714</v>
      </c>
      <c r="L2739" t="str">
        <f t="shared" si="172"/>
        <v>NO</v>
      </c>
      <c r="M2739" t="str">
        <f t="shared" si="173"/>
        <v>NO</v>
      </c>
    </row>
    <row r="2740" spans="1:13" x14ac:dyDescent="0.25">
      <c r="A2740">
        <v>2739</v>
      </c>
      <c r="B2740" t="s">
        <v>15</v>
      </c>
      <c r="C2740">
        <v>141510.17000000001</v>
      </c>
      <c r="D2740" t="s">
        <v>14</v>
      </c>
      <c r="E2740" t="s">
        <v>11</v>
      </c>
      <c r="F2740" t="s">
        <v>12</v>
      </c>
      <c r="G2740" t="s">
        <v>13</v>
      </c>
      <c r="H2740" t="s">
        <v>13</v>
      </c>
      <c r="I2740">
        <v>85</v>
      </c>
      <c r="J2740">
        <f t="shared" si="170"/>
        <v>-0.6362793881041604</v>
      </c>
      <c r="K2740">
        <f t="shared" si="171"/>
        <v>3.0413490101022038</v>
      </c>
      <c r="L2740" t="str">
        <f t="shared" si="172"/>
        <v>NO</v>
      </c>
      <c r="M2740" t="str">
        <f t="shared" si="173"/>
        <v>SI</v>
      </c>
    </row>
    <row r="2741" spans="1:13" x14ac:dyDescent="0.25">
      <c r="A2741">
        <v>2740</v>
      </c>
      <c r="B2741" t="s">
        <v>15</v>
      </c>
      <c r="C2741">
        <v>135000</v>
      </c>
      <c r="D2741" t="s">
        <v>10</v>
      </c>
      <c r="E2741" t="s">
        <v>16</v>
      </c>
      <c r="F2741" t="s">
        <v>12</v>
      </c>
      <c r="G2741" t="s">
        <v>13</v>
      </c>
      <c r="H2741" t="s">
        <v>12</v>
      </c>
      <c r="I2741">
        <v>37</v>
      </c>
      <c r="J2741">
        <f t="shared" si="170"/>
        <v>-0.64430670079066421</v>
      </c>
      <c r="K2741">
        <f t="shared" si="171"/>
        <v>-0.3462668336003964</v>
      </c>
      <c r="L2741" t="str">
        <f t="shared" si="172"/>
        <v>NO</v>
      </c>
      <c r="M2741" t="str">
        <f t="shared" si="173"/>
        <v>NO</v>
      </c>
    </row>
    <row r="2742" spans="1:13" x14ac:dyDescent="0.25">
      <c r="A2742">
        <v>2741</v>
      </c>
      <c r="B2742" t="s">
        <v>9</v>
      </c>
      <c r="C2742">
        <v>6787104.5199999996</v>
      </c>
      <c r="D2742" t="s">
        <v>10</v>
      </c>
      <c r="E2742" t="s">
        <v>11</v>
      </c>
      <c r="F2742" t="s">
        <v>12</v>
      </c>
      <c r="G2742" t="s">
        <v>13</v>
      </c>
      <c r="H2742" t="s">
        <v>13</v>
      </c>
      <c r="I2742">
        <v>56</v>
      </c>
      <c r="J2742">
        <f t="shared" si="170"/>
        <v>7.5580172024783305</v>
      </c>
      <c r="K2742">
        <f t="shared" si="171"/>
        <v>0.99466443786521619</v>
      </c>
      <c r="L2742" t="str">
        <f t="shared" si="172"/>
        <v>SI</v>
      </c>
      <c r="M2742" t="str">
        <f t="shared" si="173"/>
        <v>NO</v>
      </c>
    </row>
    <row r="2743" spans="1:13" x14ac:dyDescent="0.25">
      <c r="A2743">
        <v>2742</v>
      </c>
      <c r="B2743" t="s">
        <v>15</v>
      </c>
      <c r="C2743">
        <v>777494.45</v>
      </c>
      <c r="D2743" t="s">
        <v>10</v>
      </c>
      <c r="E2743" t="s">
        <v>11</v>
      </c>
      <c r="F2743" t="s">
        <v>12</v>
      </c>
      <c r="G2743" t="s">
        <v>13</v>
      </c>
      <c r="H2743" t="s">
        <v>13</v>
      </c>
      <c r="I2743">
        <v>32</v>
      </c>
      <c r="J2743">
        <f t="shared" si="170"/>
        <v>0.14791590622162998</v>
      </c>
      <c r="K2743">
        <f t="shared" si="171"/>
        <v>-0.69914348398608395</v>
      </c>
      <c r="L2743" t="str">
        <f t="shared" si="172"/>
        <v>NO</v>
      </c>
      <c r="M2743" t="str">
        <f t="shared" si="173"/>
        <v>NO</v>
      </c>
    </row>
    <row r="2744" spans="1:13" x14ac:dyDescent="0.25">
      <c r="A2744">
        <v>2743</v>
      </c>
      <c r="B2744" t="s">
        <v>9</v>
      </c>
      <c r="C2744">
        <v>550491</v>
      </c>
      <c r="D2744" t="s">
        <v>10</v>
      </c>
      <c r="E2744" t="s">
        <v>16</v>
      </c>
      <c r="F2744" t="s">
        <v>12</v>
      </c>
      <c r="G2744" t="s">
        <v>13</v>
      </c>
      <c r="H2744" t="s">
        <v>13</v>
      </c>
      <c r="I2744">
        <v>45</v>
      </c>
      <c r="J2744">
        <f t="shared" si="170"/>
        <v>-0.13198886954691547</v>
      </c>
      <c r="K2744">
        <f t="shared" si="171"/>
        <v>0.21833580701670366</v>
      </c>
      <c r="L2744" t="str">
        <f t="shared" si="172"/>
        <v>NO</v>
      </c>
      <c r="M2744" t="str">
        <f t="shared" si="173"/>
        <v>NO</v>
      </c>
    </row>
    <row r="2745" spans="1:13" x14ac:dyDescent="0.25">
      <c r="A2745">
        <v>2744</v>
      </c>
      <c r="B2745" t="s">
        <v>15</v>
      </c>
      <c r="C2745">
        <v>298018</v>
      </c>
      <c r="D2745" t="s">
        <v>17</v>
      </c>
      <c r="E2745" t="s">
        <v>16</v>
      </c>
      <c r="F2745" t="s">
        <v>12</v>
      </c>
      <c r="G2745" t="s">
        <v>12</v>
      </c>
      <c r="H2745" t="s">
        <v>13</v>
      </c>
      <c r="I2745">
        <v>51</v>
      </c>
      <c r="J2745">
        <f t="shared" si="170"/>
        <v>-0.44329866881477681</v>
      </c>
      <c r="K2745">
        <f t="shared" si="171"/>
        <v>0.64178778747952869</v>
      </c>
      <c r="L2745" t="str">
        <f t="shared" si="172"/>
        <v>NO</v>
      </c>
      <c r="M2745" t="str">
        <f t="shared" si="173"/>
        <v>NO</v>
      </c>
    </row>
    <row r="2746" spans="1:13" x14ac:dyDescent="0.25">
      <c r="A2746">
        <v>2745</v>
      </c>
      <c r="B2746" t="s">
        <v>9</v>
      </c>
      <c r="C2746">
        <v>802400</v>
      </c>
      <c r="D2746" t="s">
        <v>10</v>
      </c>
      <c r="E2746" t="s">
        <v>16</v>
      </c>
      <c r="F2746" t="s">
        <v>12</v>
      </c>
      <c r="G2746" t="s">
        <v>13</v>
      </c>
      <c r="H2746" t="s">
        <v>13</v>
      </c>
      <c r="I2746">
        <v>39</v>
      </c>
      <c r="J2746">
        <f t="shared" si="170"/>
        <v>0.17862549406332276</v>
      </c>
      <c r="K2746">
        <f t="shared" si="171"/>
        <v>-0.20511617344612137</v>
      </c>
      <c r="L2746" t="str">
        <f t="shared" si="172"/>
        <v>NO</v>
      </c>
      <c r="M2746" t="str">
        <f t="shared" si="173"/>
        <v>NO</v>
      </c>
    </row>
    <row r="2747" spans="1:13" x14ac:dyDescent="0.25">
      <c r="A2747">
        <v>2746</v>
      </c>
      <c r="B2747" t="s">
        <v>15</v>
      </c>
      <c r="C2747">
        <v>270000</v>
      </c>
      <c r="D2747" t="s">
        <v>10</v>
      </c>
      <c r="E2747" t="s">
        <v>16</v>
      </c>
      <c r="F2747" t="s">
        <v>12</v>
      </c>
      <c r="G2747" t="s">
        <v>12</v>
      </c>
      <c r="H2747" t="s">
        <v>13</v>
      </c>
      <c r="I2747">
        <v>28</v>
      </c>
      <c r="J2747">
        <f t="shared" si="170"/>
        <v>-0.47784603806173365</v>
      </c>
      <c r="K2747">
        <f t="shared" si="171"/>
        <v>-0.98144480429463388</v>
      </c>
      <c r="L2747" t="str">
        <f t="shared" si="172"/>
        <v>NO</v>
      </c>
      <c r="M2747" t="str">
        <f t="shared" si="173"/>
        <v>NO</v>
      </c>
    </row>
    <row r="2748" spans="1:13" x14ac:dyDescent="0.25">
      <c r="A2748">
        <v>2747</v>
      </c>
      <c r="B2748" t="s">
        <v>9</v>
      </c>
      <c r="C2748">
        <v>296700</v>
      </c>
      <c r="D2748" t="s">
        <v>10</v>
      </c>
      <c r="E2748" t="s">
        <v>16</v>
      </c>
      <c r="F2748" t="s">
        <v>12</v>
      </c>
      <c r="G2748" t="s">
        <v>13</v>
      </c>
      <c r="H2748" t="s">
        <v>13</v>
      </c>
      <c r="I2748">
        <v>31</v>
      </c>
      <c r="J2748">
        <f t="shared" si="170"/>
        <v>-0.44492381809978959</v>
      </c>
      <c r="K2748">
        <f t="shared" si="171"/>
        <v>-0.7697188140632214</v>
      </c>
      <c r="L2748" t="str">
        <f t="shared" si="172"/>
        <v>NO</v>
      </c>
      <c r="M2748" t="str">
        <f t="shared" si="173"/>
        <v>NO</v>
      </c>
    </row>
    <row r="2749" spans="1:13" x14ac:dyDescent="0.25">
      <c r="A2749">
        <v>2748</v>
      </c>
      <c r="B2749" t="s">
        <v>15</v>
      </c>
      <c r="C2749">
        <v>1332247</v>
      </c>
      <c r="D2749" t="s">
        <v>10</v>
      </c>
      <c r="E2749" t="s">
        <v>11</v>
      </c>
      <c r="F2749" t="s">
        <v>12</v>
      </c>
      <c r="G2749" t="s">
        <v>13</v>
      </c>
      <c r="H2749" t="s">
        <v>13</v>
      </c>
      <c r="I2749">
        <v>33</v>
      </c>
      <c r="J2749">
        <f t="shared" si="170"/>
        <v>0.83194907009988317</v>
      </c>
      <c r="K2749">
        <f t="shared" si="171"/>
        <v>-0.62856815390894638</v>
      </c>
      <c r="L2749" t="str">
        <f t="shared" si="172"/>
        <v>NO</v>
      </c>
      <c r="M2749" t="str">
        <f t="shared" si="173"/>
        <v>NO</v>
      </c>
    </row>
    <row r="2750" spans="1:13" x14ac:dyDescent="0.25">
      <c r="A2750">
        <v>2749</v>
      </c>
      <c r="B2750" t="s">
        <v>15</v>
      </c>
      <c r="C2750">
        <v>327400</v>
      </c>
      <c r="D2750" t="s">
        <v>10</v>
      </c>
      <c r="E2750" t="s">
        <v>16</v>
      </c>
      <c r="F2750" t="s">
        <v>12</v>
      </c>
      <c r="G2750" t="s">
        <v>13</v>
      </c>
      <c r="H2750" t="s">
        <v>13</v>
      </c>
      <c r="I2750">
        <v>35</v>
      </c>
      <c r="J2750">
        <f t="shared" si="170"/>
        <v>-0.40706943035328463</v>
      </c>
      <c r="K2750">
        <f t="shared" si="171"/>
        <v>-0.48741749375467142</v>
      </c>
      <c r="L2750" t="str">
        <f t="shared" si="172"/>
        <v>NO</v>
      </c>
      <c r="M2750" t="str">
        <f t="shared" si="173"/>
        <v>NO</v>
      </c>
    </row>
    <row r="2751" spans="1:13" x14ac:dyDescent="0.25">
      <c r="A2751">
        <v>2750</v>
      </c>
      <c r="B2751" t="s">
        <v>9</v>
      </c>
      <c r="C2751">
        <v>454803</v>
      </c>
      <c r="D2751" t="s">
        <v>10</v>
      </c>
      <c r="E2751" t="s">
        <v>16</v>
      </c>
      <c r="F2751" t="s">
        <v>12</v>
      </c>
      <c r="G2751" t="s">
        <v>13</v>
      </c>
      <c r="H2751" t="s">
        <v>13</v>
      </c>
      <c r="I2751">
        <v>26</v>
      </c>
      <c r="J2751">
        <f t="shared" si="170"/>
        <v>-0.24997618728918142</v>
      </c>
      <c r="K2751">
        <f t="shared" si="171"/>
        <v>-1.1225954644489089</v>
      </c>
      <c r="L2751" t="str">
        <f t="shared" si="172"/>
        <v>NO</v>
      </c>
      <c r="M2751" t="str">
        <f t="shared" si="173"/>
        <v>NO</v>
      </c>
    </row>
    <row r="2752" spans="1:13" x14ac:dyDescent="0.25">
      <c r="A2752">
        <v>2751</v>
      </c>
      <c r="B2752" t="s">
        <v>15</v>
      </c>
      <c r="C2752">
        <v>297045</v>
      </c>
      <c r="D2752" t="s">
        <v>18</v>
      </c>
      <c r="E2752" t="s">
        <v>16</v>
      </c>
      <c r="F2752" t="s">
        <v>12</v>
      </c>
      <c r="G2752" t="s">
        <v>13</v>
      </c>
      <c r="H2752" t="s">
        <v>13</v>
      </c>
      <c r="I2752">
        <v>53</v>
      </c>
      <c r="J2752">
        <f t="shared" si="170"/>
        <v>-0.44449841862837125</v>
      </c>
      <c r="K2752">
        <f t="shared" si="171"/>
        <v>0.78293844763380371</v>
      </c>
      <c r="L2752" t="str">
        <f t="shared" si="172"/>
        <v>NO</v>
      </c>
      <c r="M2752" t="str">
        <f t="shared" si="173"/>
        <v>NO</v>
      </c>
    </row>
    <row r="2753" spans="1:13" x14ac:dyDescent="0.25">
      <c r="A2753">
        <v>2752</v>
      </c>
      <c r="B2753" t="s">
        <v>9</v>
      </c>
      <c r="C2753">
        <v>310544</v>
      </c>
      <c r="D2753" t="s">
        <v>18</v>
      </c>
      <c r="E2753" t="s">
        <v>16</v>
      </c>
      <c r="F2753" t="s">
        <v>12</v>
      </c>
      <c r="G2753" t="s">
        <v>13</v>
      </c>
      <c r="H2753" t="s">
        <v>12</v>
      </c>
      <c r="I2753">
        <v>42</v>
      </c>
      <c r="J2753">
        <f t="shared" si="170"/>
        <v>-0.4278535853974243</v>
      </c>
      <c r="K2753">
        <f t="shared" si="171"/>
        <v>6.6098167852911317E-3</v>
      </c>
      <c r="L2753" t="str">
        <f t="shared" si="172"/>
        <v>NO</v>
      </c>
      <c r="M2753" t="str">
        <f t="shared" si="173"/>
        <v>NO</v>
      </c>
    </row>
    <row r="2754" spans="1:13" x14ac:dyDescent="0.25">
      <c r="A2754">
        <v>2753</v>
      </c>
      <c r="B2754" t="s">
        <v>15</v>
      </c>
      <c r="C2754">
        <v>1402150.95</v>
      </c>
      <c r="D2754" t="s">
        <v>10</v>
      </c>
      <c r="E2754" t="s">
        <v>16</v>
      </c>
      <c r="F2754" t="s">
        <v>12</v>
      </c>
      <c r="G2754" t="s">
        <v>13</v>
      </c>
      <c r="H2754" t="s">
        <v>13</v>
      </c>
      <c r="I2754">
        <v>32</v>
      </c>
      <c r="J2754">
        <f t="shared" ref="J2754:J2817" si="174">(C2754-$Q$13)/$Q$14</f>
        <v>0.91814357265077218</v>
      </c>
      <c r="K2754">
        <f t="shared" si="171"/>
        <v>-0.69914348398608395</v>
      </c>
      <c r="L2754" t="str">
        <f t="shared" si="172"/>
        <v>NO</v>
      </c>
      <c r="M2754" t="str">
        <f t="shared" si="173"/>
        <v>NO</v>
      </c>
    </row>
    <row r="2755" spans="1:13" x14ac:dyDescent="0.25">
      <c r="A2755">
        <v>2754</v>
      </c>
      <c r="B2755" t="s">
        <v>15</v>
      </c>
      <c r="C2755">
        <v>812430</v>
      </c>
      <c r="D2755" t="s">
        <v>10</v>
      </c>
      <c r="E2755" t="s">
        <v>16</v>
      </c>
      <c r="F2755" t="s">
        <v>12</v>
      </c>
      <c r="G2755" t="s">
        <v>13</v>
      </c>
      <c r="H2755" t="s">
        <v>13</v>
      </c>
      <c r="I2755">
        <v>27</v>
      </c>
      <c r="J2755">
        <f t="shared" si="174"/>
        <v>0.19099290478310924</v>
      </c>
      <c r="K2755">
        <f t="shared" ref="K2755:K2818" si="175">(I2755-$R$13)/$R$14</f>
        <v>-1.0520201343717714</v>
      </c>
      <c r="L2755" t="str">
        <f t="shared" ref="L2755:L2818" si="176">IF(ABS(J2755)&gt; 1.96, "SI", "NO")</f>
        <v>NO</v>
      </c>
      <c r="M2755" t="str">
        <f t="shared" ref="M2755:M2818" si="177">IF(ABS(K2755)&gt; 1.96, "SI", "NO")</f>
        <v>NO</v>
      </c>
    </row>
    <row r="2756" spans="1:13" x14ac:dyDescent="0.25">
      <c r="A2756">
        <v>2755</v>
      </c>
      <c r="B2756" t="s">
        <v>9</v>
      </c>
      <c r="C2756">
        <v>610243.4</v>
      </c>
      <c r="D2756" t="s">
        <v>10</v>
      </c>
      <c r="E2756" t="s">
        <v>16</v>
      </c>
      <c r="F2756" t="s">
        <v>12</v>
      </c>
      <c r="G2756" t="s">
        <v>13</v>
      </c>
      <c r="H2756" t="s">
        <v>13</v>
      </c>
      <c r="I2756">
        <v>52</v>
      </c>
      <c r="J2756">
        <f t="shared" si="174"/>
        <v>-5.8311653964366196E-2</v>
      </c>
      <c r="K2756">
        <f t="shared" si="175"/>
        <v>0.71236311755666615</v>
      </c>
      <c r="L2756" t="str">
        <f t="shared" si="176"/>
        <v>NO</v>
      </c>
      <c r="M2756" t="str">
        <f t="shared" si="177"/>
        <v>NO</v>
      </c>
    </row>
    <row r="2757" spans="1:13" x14ac:dyDescent="0.25">
      <c r="A2757">
        <v>2756</v>
      </c>
      <c r="B2757" t="s">
        <v>9</v>
      </c>
      <c r="C2757">
        <v>129133.33</v>
      </c>
      <c r="D2757" t="s">
        <v>10</v>
      </c>
      <c r="E2757" t="s">
        <v>16</v>
      </c>
      <c r="F2757" t="s">
        <v>12</v>
      </c>
      <c r="G2757" t="s">
        <v>13</v>
      </c>
      <c r="H2757" t="s">
        <v>13</v>
      </c>
      <c r="I2757">
        <v>35</v>
      </c>
      <c r="J2757">
        <f t="shared" si="174"/>
        <v>-0.65154055098482666</v>
      </c>
      <c r="K2757">
        <f t="shared" si="175"/>
        <v>-0.48741749375467142</v>
      </c>
      <c r="L2757" t="str">
        <f t="shared" si="176"/>
        <v>NO</v>
      </c>
      <c r="M2757" t="str">
        <f t="shared" si="177"/>
        <v>NO</v>
      </c>
    </row>
    <row r="2758" spans="1:13" x14ac:dyDescent="0.25">
      <c r="A2758">
        <v>2757</v>
      </c>
      <c r="B2758" t="s">
        <v>9</v>
      </c>
      <c r="C2758">
        <v>1119534</v>
      </c>
      <c r="D2758" t="s">
        <v>18</v>
      </c>
      <c r="E2758" t="s">
        <v>16</v>
      </c>
      <c r="F2758" t="s">
        <v>12</v>
      </c>
      <c r="G2758" t="s">
        <v>12</v>
      </c>
      <c r="H2758" t="s">
        <v>12</v>
      </c>
      <c r="I2758">
        <v>53</v>
      </c>
      <c r="J2758">
        <f t="shared" si="174"/>
        <v>0.56966501861055718</v>
      </c>
      <c r="K2758">
        <f t="shared" si="175"/>
        <v>0.78293844763380371</v>
      </c>
      <c r="L2758" t="str">
        <f t="shared" si="176"/>
        <v>NO</v>
      </c>
      <c r="M2758" t="str">
        <f t="shared" si="177"/>
        <v>NO</v>
      </c>
    </row>
    <row r="2759" spans="1:13" x14ac:dyDescent="0.25">
      <c r="A2759">
        <v>2758</v>
      </c>
      <c r="B2759" t="s">
        <v>15</v>
      </c>
      <c r="C2759">
        <v>302010</v>
      </c>
      <c r="D2759" t="s">
        <v>18</v>
      </c>
      <c r="E2759" t="s">
        <v>16</v>
      </c>
      <c r="F2759" t="s">
        <v>12</v>
      </c>
      <c r="G2759" t="s">
        <v>13</v>
      </c>
      <c r="H2759" t="s">
        <v>13</v>
      </c>
      <c r="I2759">
        <v>24</v>
      </c>
      <c r="J2759">
        <f t="shared" si="174"/>
        <v>-0.438376365365785</v>
      </c>
      <c r="K2759">
        <f t="shared" si="175"/>
        <v>-1.263746124603184</v>
      </c>
      <c r="L2759" t="str">
        <f t="shared" si="176"/>
        <v>NO</v>
      </c>
      <c r="M2759" t="str">
        <f t="shared" si="177"/>
        <v>NO</v>
      </c>
    </row>
    <row r="2760" spans="1:13" x14ac:dyDescent="0.25">
      <c r="A2760">
        <v>2759</v>
      </c>
      <c r="B2760" t="s">
        <v>15</v>
      </c>
      <c r="C2760">
        <v>325000</v>
      </c>
      <c r="D2760" t="s">
        <v>10</v>
      </c>
      <c r="E2760" t="s">
        <v>16</v>
      </c>
      <c r="F2760" t="s">
        <v>12</v>
      </c>
      <c r="G2760" t="s">
        <v>12</v>
      </c>
      <c r="H2760" t="s">
        <v>13</v>
      </c>
      <c r="I2760">
        <v>24</v>
      </c>
      <c r="J2760">
        <f t="shared" si="174"/>
        <v>-0.41002873102402121</v>
      </c>
      <c r="K2760">
        <f t="shared" si="175"/>
        <v>-1.263746124603184</v>
      </c>
      <c r="L2760" t="str">
        <f t="shared" si="176"/>
        <v>NO</v>
      </c>
      <c r="M2760" t="str">
        <f t="shared" si="177"/>
        <v>NO</v>
      </c>
    </row>
    <row r="2761" spans="1:13" x14ac:dyDescent="0.25">
      <c r="A2761">
        <v>2760</v>
      </c>
      <c r="B2761" t="s">
        <v>9</v>
      </c>
      <c r="C2761">
        <v>278030</v>
      </c>
      <c r="D2761" t="s">
        <v>19</v>
      </c>
      <c r="E2761" t="s">
        <v>16</v>
      </c>
      <c r="F2761" t="s">
        <v>12</v>
      </c>
      <c r="G2761" t="s">
        <v>13</v>
      </c>
      <c r="H2761" t="s">
        <v>13</v>
      </c>
      <c r="I2761">
        <v>24</v>
      </c>
      <c r="J2761">
        <f t="shared" si="174"/>
        <v>-0.46794471123422759</v>
      </c>
      <c r="K2761">
        <f t="shared" si="175"/>
        <v>-1.263746124603184</v>
      </c>
      <c r="L2761" t="str">
        <f t="shared" si="176"/>
        <v>NO</v>
      </c>
      <c r="M2761" t="str">
        <f t="shared" si="177"/>
        <v>NO</v>
      </c>
    </row>
    <row r="2762" spans="1:13" x14ac:dyDescent="0.25">
      <c r="A2762">
        <v>2761</v>
      </c>
      <c r="B2762" t="s">
        <v>15</v>
      </c>
      <c r="C2762">
        <v>359544.27</v>
      </c>
      <c r="D2762" t="s">
        <v>20</v>
      </c>
      <c r="E2762" t="s">
        <v>16</v>
      </c>
      <c r="F2762" t="s">
        <v>12</v>
      </c>
      <c r="G2762" t="s">
        <v>12</v>
      </c>
      <c r="H2762" t="s">
        <v>13</v>
      </c>
      <c r="I2762">
        <v>66</v>
      </c>
      <c r="J2762">
        <f t="shared" si="174"/>
        <v>-0.36743419711522773</v>
      </c>
      <c r="K2762">
        <f t="shared" si="175"/>
        <v>1.7004177386365913</v>
      </c>
      <c r="L2762" t="str">
        <f t="shared" si="176"/>
        <v>NO</v>
      </c>
      <c r="M2762" t="str">
        <f t="shared" si="177"/>
        <v>NO</v>
      </c>
    </row>
    <row r="2763" spans="1:13" x14ac:dyDescent="0.25">
      <c r="A2763">
        <v>2762</v>
      </c>
      <c r="B2763" t="s">
        <v>9</v>
      </c>
      <c r="C2763">
        <v>680000</v>
      </c>
      <c r="D2763" t="s">
        <v>10</v>
      </c>
      <c r="E2763" t="s">
        <v>16</v>
      </c>
      <c r="F2763" t="s">
        <v>12</v>
      </c>
      <c r="G2763" t="s">
        <v>13</v>
      </c>
      <c r="H2763" t="s">
        <v>13</v>
      </c>
      <c r="I2763">
        <v>33</v>
      </c>
      <c r="J2763">
        <f t="shared" si="174"/>
        <v>2.7701159855759078E-2</v>
      </c>
      <c r="K2763">
        <f t="shared" si="175"/>
        <v>-0.62856815390894638</v>
      </c>
      <c r="L2763" t="str">
        <f t="shared" si="176"/>
        <v>NO</v>
      </c>
      <c r="M2763" t="str">
        <f t="shared" si="177"/>
        <v>NO</v>
      </c>
    </row>
    <row r="2764" spans="1:13" x14ac:dyDescent="0.25">
      <c r="A2764">
        <v>2763</v>
      </c>
      <c r="B2764" t="s">
        <v>15</v>
      </c>
      <c r="C2764">
        <v>610000</v>
      </c>
      <c r="D2764" t="s">
        <v>10</v>
      </c>
      <c r="E2764" t="s">
        <v>16</v>
      </c>
      <c r="F2764" t="s">
        <v>12</v>
      </c>
      <c r="G2764" t="s">
        <v>13</v>
      </c>
      <c r="H2764" t="s">
        <v>13</v>
      </c>
      <c r="I2764">
        <v>30</v>
      </c>
      <c r="J2764">
        <f t="shared" si="174"/>
        <v>-5.8611776374056755E-2</v>
      </c>
      <c r="K2764">
        <f t="shared" si="175"/>
        <v>-0.84029414414035897</v>
      </c>
      <c r="L2764" t="str">
        <f t="shared" si="176"/>
        <v>NO</v>
      </c>
      <c r="M2764" t="str">
        <f t="shared" si="177"/>
        <v>NO</v>
      </c>
    </row>
    <row r="2765" spans="1:13" x14ac:dyDescent="0.25">
      <c r="A2765">
        <v>2764</v>
      </c>
      <c r="B2765" t="s">
        <v>9</v>
      </c>
      <c r="C2765">
        <v>477307.36</v>
      </c>
      <c r="D2765" t="s">
        <v>10</v>
      </c>
      <c r="E2765" t="s">
        <v>16</v>
      </c>
      <c r="F2765" t="s">
        <v>12</v>
      </c>
      <c r="G2765" t="s">
        <v>13</v>
      </c>
      <c r="H2765" t="s">
        <v>13</v>
      </c>
      <c r="I2765">
        <v>63</v>
      </c>
      <c r="J2765">
        <f t="shared" si="174"/>
        <v>-0.2222273674381412</v>
      </c>
      <c r="K2765">
        <f t="shared" si="175"/>
        <v>1.4886917484051787</v>
      </c>
      <c r="L2765" t="str">
        <f t="shared" si="176"/>
        <v>NO</v>
      </c>
      <c r="M2765" t="str">
        <f t="shared" si="177"/>
        <v>NO</v>
      </c>
    </row>
    <row r="2766" spans="1:13" x14ac:dyDescent="0.25">
      <c r="A2766">
        <v>2765</v>
      </c>
      <c r="B2766" t="s">
        <v>9</v>
      </c>
      <c r="C2766">
        <v>385938</v>
      </c>
      <c r="D2766" t="s">
        <v>10</v>
      </c>
      <c r="E2766" t="s">
        <v>16</v>
      </c>
      <c r="F2766" t="s">
        <v>12</v>
      </c>
      <c r="G2766" t="s">
        <v>13</v>
      </c>
      <c r="H2766" t="s">
        <v>12</v>
      </c>
      <c r="I2766">
        <v>51</v>
      </c>
      <c r="J2766">
        <f t="shared" si="174"/>
        <v>-0.33488962091012808</v>
      </c>
      <c r="K2766">
        <f t="shared" si="175"/>
        <v>0.64178778747952869</v>
      </c>
      <c r="L2766" t="str">
        <f t="shared" si="176"/>
        <v>NO</v>
      </c>
      <c r="M2766" t="str">
        <f t="shared" si="177"/>
        <v>NO</v>
      </c>
    </row>
    <row r="2767" spans="1:13" x14ac:dyDescent="0.25">
      <c r="A2767">
        <v>2766</v>
      </c>
      <c r="B2767" t="s">
        <v>15</v>
      </c>
      <c r="C2767">
        <v>450000</v>
      </c>
      <c r="D2767" t="s">
        <v>10</v>
      </c>
      <c r="E2767" t="s">
        <v>16</v>
      </c>
      <c r="F2767" t="s">
        <v>12</v>
      </c>
      <c r="G2767" t="s">
        <v>12</v>
      </c>
      <c r="H2767" t="s">
        <v>13</v>
      </c>
      <c r="I2767">
        <v>29</v>
      </c>
      <c r="J2767">
        <f t="shared" si="174"/>
        <v>-0.25589848775649293</v>
      </c>
      <c r="K2767">
        <f t="shared" si="175"/>
        <v>-0.91086947421749642</v>
      </c>
      <c r="L2767" t="str">
        <f t="shared" si="176"/>
        <v>NO</v>
      </c>
      <c r="M2767" t="str">
        <f t="shared" si="177"/>
        <v>NO</v>
      </c>
    </row>
    <row r="2768" spans="1:13" x14ac:dyDescent="0.25">
      <c r="A2768">
        <v>2767</v>
      </c>
      <c r="B2768" t="s">
        <v>9</v>
      </c>
      <c r="C2768">
        <v>359544.27</v>
      </c>
      <c r="D2768" t="s">
        <v>20</v>
      </c>
      <c r="E2768" t="s">
        <v>16</v>
      </c>
      <c r="F2768" t="s">
        <v>12</v>
      </c>
      <c r="G2768" t="s">
        <v>12</v>
      </c>
      <c r="H2768" t="s">
        <v>13</v>
      </c>
      <c r="I2768">
        <v>59</v>
      </c>
      <c r="J2768">
        <f t="shared" si="174"/>
        <v>-0.36743419711522773</v>
      </c>
      <c r="K2768">
        <f t="shared" si="175"/>
        <v>1.2063904280966287</v>
      </c>
      <c r="L2768" t="str">
        <f t="shared" si="176"/>
        <v>NO</v>
      </c>
      <c r="M2768" t="str">
        <f t="shared" si="177"/>
        <v>NO</v>
      </c>
    </row>
    <row r="2769" spans="1:13" x14ac:dyDescent="0.25">
      <c r="A2769">
        <v>2768</v>
      </c>
      <c r="B2769" t="s">
        <v>9</v>
      </c>
      <c r="C2769">
        <v>759569.6</v>
      </c>
      <c r="D2769" t="s">
        <v>10</v>
      </c>
      <c r="E2769" t="s">
        <v>11</v>
      </c>
      <c r="F2769" t="s">
        <v>12</v>
      </c>
      <c r="G2769" t="s">
        <v>13</v>
      </c>
      <c r="H2769" t="s">
        <v>13</v>
      </c>
      <c r="I2769">
        <v>34</v>
      </c>
      <c r="J2769">
        <f t="shared" si="174"/>
        <v>0.12581381429335839</v>
      </c>
      <c r="K2769">
        <f t="shared" si="175"/>
        <v>-0.55799282383180893</v>
      </c>
      <c r="L2769" t="str">
        <f t="shared" si="176"/>
        <v>NO</v>
      </c>
      <c r="M2769" t="str">
        <f t="shared" si="177"/>
        <v>NO</v>
      </c>
    </row>
    <row r="2770" spans="1:13" x14ac:dyDescent="0.25">
      <c r="A2770">
        <v>2769</v>
      </c>
      <c r="B2770" t="s">
        <v>15</v>
      </c>
      <c r="C2770">
        <v>894532</v>
      </c>
      <c r="D2770" t="s">
        <v>10</v>
      </c>
      <c r="E2770" t="s">
        <v>11</v>
      </c>
      <c r="F2770" t="s">
        <v>12</v>
      </c>
      <c r="G2770" t="s">
        <v>13</v>
      </c>
      <c r="H2770" t="s">
        <v>12</v>
      </c>
      <c r="I2770">
        <v>44</v>
      </c>
      <c r="J2770">
        <f t="shared" si="174"/>
        <v>0.29222811464511406</v>
      </c>
      <c r="K2770">
        <f t="shared" si="175"/>
        <v>0.14776047693956615</v>
      </c>
      <c r="L2770" t="str">
        <f t="shared" si="176"/>
        <v>NO</v>
      </c>
      <c r="M2770" t="str">
        <f t="shared" si="177"/>
        <v>NO</v>
      </c>
    </row>
    <row r="2771" spans="1:13" x14ac:dyDescent="0.25">
      <c r="A2771">
        <v>2770</v>
      </c>
      <c r="B2771" t="s">
        <v>9</v>
      </c>
      <c r="C2771">
        <v>117186.67</v>
      </c>
      <c r="D2771" t="s">
        <v>10</v>
      </c>
      <c r="E2771" t="s">
        <v>16</v>
      </c>
      <c r="F2771" t="s">
        <v>12</v>
      </c>
      <c r="G2771" t="s">
        <v>13</v>
      </c>
      <c r="H2771" t="s">
        <v>13</v>
      </c>
      <c r="I2771">
        <v>25</v>
      </c>
      <c r="J2771">
        <f t="shared" si="174"/>
        <v>-0.66627128388110224</v>
      </c>
      <c r="K2771">
        <f t="shared" si="175"/>
        <v>-1.1931707945260464</v>
      </c>
      <c r="L2771" t="str">
        <f t="shared" si="176"/>
        <v>NO</v>
      </c>
      <c r="M2771" t="str">
        <f t="shared" si="177"/>
        <v>NO</v>
      </c>
    </row>
    <row r="2772" spans="1:13" x14ac:dyDescent="0.25">
      <c r="A2772">
        <v>2771</v>
      </c>
      <c r="B2772" t="s">
        <v>15</v>
      </c>
      <c r="C2772">
        <v>1314609</v>
      </c>
      <c r="D2772" t="s">
        <v>10</v>
      </c>
      <c r="E2772" t="s">
        <v>11</v>
      </c>
      <c r="F2772" t="s">
        <v>12</v>
      </c>
      <c r="G2772" t="s">
        <v>13</v>
      </c>
      <c r="H2772" t="s">
        <v>13</v>
      </c>
      <c r="I2772">
        <v>48</v>
      </c>
      <c r="J2772">
        <f t="shared" si="174"/>
        <v>0.81020067625386183</v>
      </c>
      <c r="K2772">
        <f t="shared" si="175"/>
        <v>0.43006179724811616</v>
      </c>
      <c r="L2772" t="str">
        <f t="shared" si="176"/>
        <v>NO</v>
      </c>
      <c r="M2772" t="str">
        <f t="shared" si="177"/>
        <v>NO</v>
      </c>
    </row>
    <row r="2773" spans="1:13" x14ac:dyDescent="0.25">
      <c r="A2773">
        <v>2772</v>
      </c>
      <c r="B2773" t="s">
        <v>15</v>
      </c>
      <c r="C2773">
        <v>298925</v>
      </c>
      <c r="D2773" t="s">
        <v>18</v>
      </c>
      <c r="E2773" t="s">
        <v>16</v>
      </c>
      <c r="F2773" t="s">
        <v>12</v>
      </c>
      <c r="G2773" t="s">
        <v>12</v>
      </c>
      <c r="H2773" t="s">
        <v>12</v>
      </c>
      <c r="I2773">
        <v>28</v>
      </c>
      <c r="J2773">
        <f t="shared" si="174"/>
        <v>-0.44218029976962758</v>
      </c>
      <c r="K2773">
        <f t="shared" si="175"/>
        <v>-0.98144480429463388</v>
      </c>
      <c r="L2773" t="str">
        <f t="shared" si="176"/>
        <v>NO</v>
      </c>
      <c r="M2773" t="str">
        <f t="shared" si="177"/>
        <v>NO</v>
      </c>
    </row>
    <row r="2774" spans="1:13" x14ac:dyDescent="0.25">
      <c r="A2774">
        <v>2773</v>
      </c>
      <c r="B2774" t="s">
        <v>9</v>
      </c>
      <c r="C2774">
        <v>410982</v>
      </c>
      <c r="D2774" t="s">
        <v>10</v>
      </c>
      <c r="E2774" t="s">
        <v>16</v>
      </c>
      <c r="F2774" t="s">
        <v>12</v>
      </c>
      <c r="G2774" t="s">
        <v>13</v>
      </c>
      <c r="H2774" t="s">
        <v>13</v>
      </c>
      <c r="I2774">
        <v>30</v>
      </c>
      <c r="J2774">
        <f t="shared" si="174"/>
        <v>-0.30400931841099227</v>
      </c>
      <c r="K2774">
        <f t="shared" si="175"/>
        <v>-0.84029414414035897</v>
      </c>
      <c r="L2774" t="str">
        <f t="shared" si="176"/>
        <v>NO</v>
      </c>
      <c r="M2774" t="str">
        <f t="shared" si="177"/>
        <v>NO</v>
      </c>
    </row>
    <row r="2775" spans="1:13" x14ac:dyDescent="0.25">
      <c r="A2775">
        <v>2774</v>
      </c>
      <c r="B2775" t="s">
        <v>15</v>
      </c>
      <c r="C2775">
        <v>1511127</v>
      </c>
      <c r="D2775" t="s">
        <v>10</v>
      </c>
      <c r="E2775" t="s">
        <v>11</v>
      </c>
      <c r="F2775" t="s">
        <v>12</v>
      </c>
      <c r="G2775" t="s">
        <v>13</v>
      </c>
      <c r="H2775" t="s">
        <v>13</v>
      </c>
      <c r="I2775">
        <v>36</v>
      </c>
      <c r="J2775">
        <f t="shared" si="174"/>
        <v>1.0525156134254467</v>
      </c>
      <c r="K2775">
        <f t="shared" si="175"/>
        <v>-0.41684216367753391</v>
      </c>
      <c r="L2775" t="str">
        <f t="shared" si="176"/>
        <v>NO</v>
      </c>
      <c r="M2775" t="str">
        <f t="shared" si="177"/>
        <v>NO</v>
      </c>
    </row>
    <row r="2776" spans="1:13" x14ac:dyDescent="0.25">
      <c r="A2776">
        <v>2775</v>
      </c>
      <c r="B2776" t="s">
        <v>15</v>
      </c>
      <c r="C2776">
        <v>361080</v>
      </c>
      <c r="D2776" t="s">
        <v>10</v>
      </c>
      <c r="E2776" t="s">
        <v>16</v>
      </c>
      <c r="F2776" t="s">
        <v>12</v>
      </c>
      <c r="G2776" t="s">
        <v>13</v>
      </c>
      <c r="H2776" t="s">
        <v>13</v>
      </c>
      <c r="I2776">
        <v>29</v>
      </c>
      <c r="J2776">
        <f t="shared" si="174"/>
        <v>-0.36554057760728187</v>
      </c>
      <c r="K2776">
        <f t="shared" si="175"/>
        <v>-0.91086947421749642</v>
      </c>
      <c r="L2776" t="str">
        <f t="shared" si="176"/>
        <v>NO</v>
      </c>
      <c r="M2776" t="str">
        <f t="shared" si="177"/>
        <v>NO</v>
      </c>
    </row>
    <row r="2777" spans="1:13" x14ac:dyDescent="0.25">
      <c r="A2777">
        <v>2776</v>
      </c>
      <c r="B2777" t="s">
        <v>9</v>
      </c>
      <c r="C2777">
        <v>2676486.65</v>
      </c>
      <c r="D2777" t="s">
        <v>10</v>
      </c>
      <c r="E2777" t="s">
        <v>16</v>
      </c>
      <c r="F2777" t="s">
        <v>12</v>
      </c>
      <c r="G2777" t="s">
        <v>13</v>
      </c>
      <c r="H2777" t="s">
        <v>13</v>
      </c>
      <c r="I2777">
        <v>26</v>
      </c>
      <c r="J2777">
        <f t="shared" si="174"/>
        <v>2.4894529442147393</v>
      </c>
      <c r="K2777">
        <f t="shared" si="175"/>
        <v>-1.1225954644489089</v>
      </c>
      <c r="L2777" t="str">
        <f t="shared" si="176"/>
        <v>SI</v>
      </c>
      <c r="M2777" t="str">
        <f t="shared" si="177"/>
        <v>NO</v>
      </c>
    </row>
    <row r="2778" spans="1:13" x14ac:dyDescent="0.25">
      <c r="A2778">
        <v>2777</v>
      </c>
      <c r="B2778" t="s">
        <v>15</v>
      </c>
      <c r="C2778">
        <v>298482</v>
      </c>
      <c r="D2778" t="s">
        <v>18</v>
      </c>
      <c r="E2778" t="s">
        <v>16</v>
      </c>
      <c r="F2778" t="s">
        <v>12</v>
      </c>
      <c r="G2778" t="s">
        <v>13</v>
      </c>
      <c r="H2778" t="s">
        <v>13</v>
      </c>
      <c r="I2778">
        <v>47</v>
      </c>
      <c r="J2778">
        <f t="shared" si="174"/>
        <v>-0.4427265373517677</v>
      </c>
      <c r="K2778">
        <f t="shared" si="175"/>
        <v>0.35948646717097865</v>
      </c>
      <c r="L2778" t="str">
        <f t="shared" si="176"/>
        <v>NO</v>
      </c>
      <c r="M2778" t="str">
        <f t="shared" si="177"/>
        <v>NO</v>
      </c>
    </row>
    <row r="2779" spans="1:13" x14ac:dyDescent="0.25">
      <c r="A2779">
        <v>2778</v>
      </c>
      <c r="B2779" t="s">
        <v>9</v>
      </c>
      <c r="C2779">
        <v>1603638.49</v>
      </c>
      <c r="D2779" t="s">
        <v>10</v>
      </c>
      <c r="E2779" t="s">
        <v>16</v>
      </c>
      <c r="F2779" t="s">
        <v>12</v>
      </c>
      <c r="G2779" t="s">
        <v>13</v>
      </c>
      <c r="H2779" t="s">
        <v>13</v>
      </c>
      <c r="I2779">
        <v>43</v>
      </c>
      <c r="J2779">
        <f t="shared" si="174"/>
        <v>1.1665861610953789</v>
      </c>
      <c r="K2779">
        <f t="shared" si="175"/>
        <v>7.7185146862428639E-2</v>
      </c>
      <c r="L2779" t="str">
        <f t="shared" si="176"/>
        <v>NO</v>
      </c>
      <c r="M2779" t="str">
        <f t="shared" si="177"/>
        <v>NO</v>
      </c>
    </row>
    <row r="2780" spans="1:13" x14ac:dyDescent="0.25">
      <c r="A2780">
        <v>2779</v>
      </c>
      <c r="B2780" t="s">
        <v>9</v>
      </c>
      <c r="C2780">
        <v>757822.41</v>
      </c>
      <c r="D2780" t="s">
        <v>10</v>
      </c>
      <c r="E2780" t="s">
        <v>16</v>
      </c>
      <c r="F2780" t="s">
        <v>12</v>
      </c>
      <c r="G2780" t="s">
        <v>13</v>
      </c>
      <c r="H2780" t="s">
        <v>13</v>
      </c>
      <c r="I2780">
        <v>31</v>
      </c>
      <c r="J2780">
        <f t="shared" si="174"/>
        <v>0.12365945573548172</v>
      </c>
      <c r="K2780">
        <f t="shared" si="175"/>
        <v>-0.7697188140632214</v>
      </c>
      <c r="L2780" t="str">
        <f t="shared" si="176"/>
        <v>NO</v>
      </c>
      <c r="M2780" t="str">
        <f t="shared" si="177"/>
        <v>NO</v>
      </c>
    </row>
    <row r="2781" spans="1:13" x14ac:dyDescent="0.25">
      <c r="A2781">
        <v>2780</v>
      </c>
      <c r="B2781" t="s">
        <v>15</v>
      </c>
      <c r="C2781">
        <v>298000</v>
      </c>
      <c r="D2781" t="s">
        <v>18</v>
      </c>
      <c r="E2781" t="s">
        <v>16</v>
      </c>
      <c r="F2781" t="s">
        <v>12</v>
      </c>
      <c r="G2781" t="s">
        <v>13</v>
      </c>
      <c r="H2781" t="s">
        <v>13</v>
      </c>
      <c r="I2781">
        <v>23</v>
      </c>
      <c r="J2781">
        <f t="shared" si="174"/>
        <v>-0.44332086356980732</v>
      </c>
      <c r="K2781">
        <f t="shared" si="175"/>
        <v>-1.3343214546803215</v>
      </c>
      <c r="L2781" t="str">
        <f t="shared" si="176"/>
        <v>NO</v>
      </c>
      <c r="M2781" t="str">
        <f t="shared" si="177"/>
        <v>NO</v>
      </c>
    </row>
    <row r="2782" spans="1:13" x14ac:dyDescent="0.25">
      <c r="A2782">
        <v>2781</v>
      </c>
      <c r="B2782" t="s">
        <v>15</v>
      </c>
      <c r="C2782">
        <v>300018</v>
      </c>
      <c r="D2782" t="s">
        <v>18</v>
      </c>
      <c r="E2782" t="s">
        <v>16</v>
      </c>
      <c r="F2782" t="s">
        <v>12</v>
      </c>
      <c r="G2782" t="s">
        <v>12</v>
      </c>
      <c r="H2782" t="s">
        <v>12</v>
      </c>
      <c r="I2782">
        <v>49</v>
      </c>
      <c r="J2782">
        <f t="shared" si="174"/>
        <v>-0.44083258492249633</v>
      </c>
      <c r="K2782">
        <f t="shared" si="175"/>
        <v>0.50063712732525367</v>
      </c>
      <c r="L2782" t="str">
        <f t="shared" si="176"/>
        <v>NO</v>
      </c>
      <c r="M2782" t="str">
        <f t="shared" si="177"/>
        <v>NO</v>
      </c>
    </row>
    <row r="2783" spans="1:13" x14ac:dyDescent="0.25">
      <c r="A2783">
        <v>2782</v>
      </c>
      <c r="B2783" t="s">
        <v>9</v>
      </c>
      <c r="C2783">
        <v>651569.96</v>
      </c>
      <c r="D2783" t="s">
        <v>10</v>
      </c>
      <c r="E2783" t="s">
        <v>16</v>
      </c>
      <c r="F2783" t="s">
        <v>12</v>
      </c>
      <c r="G2783" t="s">
        <v>13</v>
      </c>
      <c r="H2783" t="s">
        <v>13</v>
      </c>
      <c r="I2783">
        <v>33</v>
      </c>
      <c r="J2783">
        <f t="shared" si="174"/>
        <v>-7.3542719946854433E-3</v>
      </c>
      <c r="K2783">
        <f t="shared" si="175"/>
        <v>-0.62856815390894638</v>
      </c>
      <c r="L2783" t="str">
        <f t="shared" si="176"/>
        <v>NO</v>
      </c>
      <c r="M2783" t="str">
        <f t="shared" si="177"/>
        <v>NO</v>
      </c>
    </row>
    <row r="2784" spans="1:13" x14ac:dyDescent="0.25">
      <c r="A2784">
        <v>2783</v>
      </c>
      <c r="B2784" t="s">
        <v>15</v>
      </c>
      <c r="C2784">
        <v>359544.27</v>
      </c>
      <c r="D2784" t="s">
        <v>20</v>
      </c>
      <c r="E2784" t="s">
        <v>16</v>
      </c>
      <c r="F2784" t="s">
        <v>12</v>
      </c>
      <c r="G2784" t="s">
        <v>12</v>
      </c>
      <c r="H2784" t="s">
        <v>13</v>
      </c>
      <c r="I2784">
        <v>47</v>
      </c>
      <c r="J2784">
        <f t="shared" si="174"/>
        <v>-0.36743419711522773</v>
      </c>
      <c r="K2784">
        <f t="shared" si="175"/>
        <v>0.35948646717097865</v>
      </c>
      <c r="L2784" t="str">
        <f t="shared" si="176"/>
        <v>NO</v>
      </c>
      <c r="M2784" t="str">
        <f t="shared" si="177"/>
        <v>NO</v>
      </c>
    </row>
    <row r="2785" spans="1:13" x14ac:dyDescent="0.25">
      <c r="A2785">
        <v>2784</v>
      </c>
      <c r="B2785" t="s">
        <v>15</v>
      </c>
      <c r="C2785">
        <v>554128</v>
      </c>
      <c r="D2785" t="s">
        <v>10</v>
      </c>
      <c r="E2785" t="s">
        <v>11</v>
      </c>
      <c r="F2785" t="s">
        <v>12</v>
      </c>
      <c r="G2785" t="s">
        <v>13</v>
      </c>
      <c r="H2785" t="s">
        <v>13</v>
      </c>
      <c r="I2785">
        <v>26</v>
      </c>
      <c r="J2785">
        <f t="shared" si="174"/>
        <v>-0.12750429598880347</v>
      </c>
      <c r="K2785">
        <f t="shared" si="175"/>
        <v>-1.1225954644489089</v>
      </c>
      <c r="L2785" t="str">
        <f t="shared" si="176"/>
        <v>NO</v>
      </c>
      <c r="M2785" t="str">
        <f t="shared" si="177"/>
        <v>NO</v>
      </c>
    </row>
    <row r="2786" spans="1:13" x14ac:dyDescent="0.25">
      <c r="A2786">
        <v>2785</v>
      </c>
      <c r="B2786" t="s">
        <v>9</v>
      </c>
      <c r="C2786">
        <v>493352.64</v>
      </c>
      <c r="D2786" t="s">
        <v>10</v>
      </c>
      <c r="E2786" t="s">
        <v>16</v>
      </c>
      <c r="F2786" t="s">
        <v>12</v>
      </c>
      <c r="G2786" t="s">
        <v>13</v>
      </c>
      <c r="H2786" t="s">
        <v>13</v>
      </c>
      <c r="I2786">
        <v>25</v>
      </c>
      <c r="J2786">
        <f t="shared" si="174"/>
        <v>-0.2024428641605763</v>
      </c>
      <c r="K2786">
        <f t="shared" si="175"/>
        <v>-1.1931707945260464</v>
      </c>
      <c r="L2786" t="str">
        <f t="shared" si="176"/>
        <v>NO</v>
      </c>
      <c r="M2786" t="str">
        <f t="shared" si="177"/>
        <v>NO</v>
      </c>
    </row>
    <row r="2787" spans="1:13" x14ac:dyDescent="0.25">
      <c r="A2787">
        <v>2786</v>
      </c>
      <c r="B2787" t="s">
        <v>9</v>
      </c>
      <c r="C2787">
        <v>264600</v>
      </c>
      <c r="D2787" t="s">
        <v>10</v>
      </c>
      <c r="E2787" t="s">
        <v>16</v>
      </c>
      <c r="F2787" t="s">
        <v>12</v>
      </c>
      <c r="G2787" t="s">
        <v>13</v>
      </c>
      <c r="H2787" t="s">
        <v>13</v>
      </c>
      <c r="I2787">
        <v>30</v>
      </c>
      <c r="J2787">
        <f t="shared" si="174"/>
        <v>-0.48450446457089086</v>
      </c>
      <c r="K2787">
        <f t="shared" si="175"/>
        <v>-0.84029414414035897</v>
      </c>
      <c r="L2787" t="str">
        <f t="shared" si="176"/>
        <v>NO</v>
      </c>
      <c r="M2787" t="str">
        <f t="shared" si="177"/>
        <v>NO</v>
      </c>
    </row>
    <row r="2788" spans="1:13" x14ac:dyDescent="0.25">
      <c r="A2788">
        <v>2787</v>
      </c>
      <c r="B2788" t="s">
        <v>15</v>
      </c>
      <c r="C2788">
        <v>681931.83</v>
      </c>
      <c r="D2788" t="s">
        <v>10</v>
      </c>
      <c r="E2788" t="s">
        <v>16</v>
      </c>
      <c r="F2788" t="s">
        <v>12</v>
      </c>
      <c r="G2788" t="s">
        <v>13</v>
      </c>
      <c r="H2788" t="s">
        <v>13</v>
      </c>
      <c r="I2788">
        <v>34</v>
      </c>
      <c r="J2788">
        <f t="shared" si="174"/>
        <v>3.0083187278571098E-2</v>
      </c>
      <c r="K2788">
        <f t="shared" si="175"/>
        <v>-0.55799282383180893</v>
      </c>
      <c r="L2788" t="str">
        <f t="shared" si="176"/>
        <v>NO</v>
      </c>
      <c r="M2788" t="str">
        <f t="shared" si="177"/>
        <v>NO</v>
      </c>
    </row>
    <row r="2789" spans="1:13" x14ac:dyDescent="0.25">
      <c r="A2789">
        <v>2788</v>
      </c>
      <c r="B2789" t="s">
        <v>15</v>
      </c>
      <c r="C2789">
        <v>278030</v>
      </c>
      <c r="D2789" t="s">
        <v>19</v>
      </c>
      <c r="E2789" t="s">
        <v>16</v>
      </c>
      <c r="F2789" t="s">
        <v>12</v>
      </c>
      <c r="G2789" t="s">
        <v>13</v>
      </c>
      <c r="H2789" t="s">
        <v>13</v>
      </c>
      <c r="I2789">
        <v>25</v>
      </c>
      <c r="J2789">
        <f t="shared" si="174"/>
        <v>-0.46794471123422759</v>
      </c>
      <c r="K2789">
        <f t="shared" si="175"/>
        <v>-1.1931707945260464</v>
      </c>
      <c r="L2789" t="str">
        <f t="shared" si="176"/>
        <v>NO</v>
      </c>
      <c r="M2789" t="str">
        <f t="shared" si="177"/>
        <v>NO</v>
      </c>
    </row>
    <row r="2790" spans="1:13" x14ac:dyDescent="0.25">
      <c r="A2790">
        <v>2789</v>
      </c>
      <c r="B2790" t="s">
        <v>15</v>
      </c>
      <c r="C2790">
        <v>1725833</v>
      </c>
      <c r="D2790" t="s">
        <v>10</v>
      </c>
      <c r="E2790" t="s">
        <v>11</v>
      </c>
      <c r="F2790" t="s">
        <v>12</v>
      </c>
      <c r="G2790" t="s">
        <v>13</v>
      </c>
      <c r="H2790" t="s">
        <v>13</v>
      </c>
      <c r="I2790">
        <v>54</v>
      </c>
      <c r="J2790">
        <f t="shared" si="174"/>
        <v>1.3172571175134302</v>
      </c>
      <c r="K2790">
        <f t="shared" si="175"/>
        <v>0.85351377771094117</v>
      </c>
      <c r="L2790" t="str">
        <f t="shared" si="176"/>
        <v>NO</v>
      </c>
      <c r="M2790" t="str">
        <f t="shared" si="177"/>
        <v>NO</v>
      </c>
    </row>
    <row r="2791" spans="1:13" x14ac:dyDescent="0.25">
      <c r="A2791">
        <v>2790</v>
      </c>
      <c r="B2791" t="s">
        <v>9</v>
      </c>
      <c r="C2791">
        <v>1213114.5</v>
      </c>
      <c r="D2791" t="s">
        <v>10</v>
      </c>
      <c r="E2791" t="s">
        <v>11</v>
      </c>
      <c r="F2791" t="s">
        <v>12</v>
      </c>
      <c r="G2791" t="s">
        <v>13</v>
      </c>
      <c r="H2791" t="s">
        <v>13</v>
      </c>
      <c r="I2791">
        <v>39</v>
      </c>
      <c r="J2791">
        <f t="shared" si="174"/>
        <v>0.68505370045133263</v>
      </c>
      <c r="K2791">
        <f t="shared" si="175"/>
        <v>-0.20511617344612137</v>
      </c>
      <c r="L2791" t="str">
        <f t="shared" si="176"/>
        <v>NO</v>
      </c>
      <c r="M2791" t="str">
        <f t="shared" si="177"/>
        <v>NO</v>
      </c>
    </row>
    <row r="2792" spans="1:13" x14ac:dyDescent="0.25">
      <c r="A2792">
        <v>2791</v>
      </c>
      <c r="B2792" t="s">
        <v>15</v>
      </c>
      <c r="C2792">
        <v>335772</v>
      </c>
      <c r="D2792" t="s">
        <v>10</v>
      </c>
      <c r="E2792" t="s">
        <v>11</v>
      </c>
      <c r="F2792" t="s">
        <v>12</v>
      </c>
      <c r="G2792" t="s">
        <v>13</v>
      </c>
      <c r="H2792" t="s">
        <v>12</v>
      </c>
      <c r="I2792">
        <v>51</v>
      </c>
      <c r="J2792">
        <f t="shared" si="174"/>
        <v>-0.39674640318019866</v>
      </c>
      <c r="K2792">
        <f t="shared" si="175"/>
        <v>0.64178778747952869</v>
      </c>
      <c r="L2792" t="str">
        <f t="shared" si="176"/>
        <v>NO</v>
      </c>
      <c r="M2792" t="str">
        <f t="shared" si="177"/>
        <v>NO</v>
      </c>
    </row>
    <row r="2793" spans="1:13" x14ac:dyDescent="0.25">
      <c r="A2793">
        <v>2792</v>
      </c>
      <c r="B2793" t="s">
        <v>15</v>
      </c>
      <c r="C2793">
        <v>497847.64</v>
      </c>
      <c r="D2793" t="s">
        <v>10</v>
      </c>
      <c r="E2793" t="s">
        <v>16</v>
      </c>
      <c r="F2793" t="s">
        <v>12</v>
      </c>
      <c r="G2793" t="s">
        <v>13</v>
      </c>
      <c r="H2793" t="s">
        <v>13</v>
      </c>
      <c r="I2793">
        <v>45</v>
      </c>
      <c r="J2793">
        <f t="shared" si="174"/>
        <v>-0.196900340612676</v>
      </c>
      <c r="K2793">
        <f t="shared" si="175"/>
        <v>0.21833580701670366</v>
      </c>
      <c r="L2793" t="str">
        <f t="shared" si="176"/>
        <v>NO</v>
      </c>
      <c r="M2793" t="str">
        <f t="shared" si="177"/>
        <v>NO</v>
      </c>
    </row>
    <row r="2794" spans="1:13" x14ac:dyDescent="0.25">
      <c r="A2794">
        <v>2793</v>
      </c>
      <c r="B2794" t="s">
        <v>9</v>
      </c>
      <c r="C2794">
        <v>480488</v>
      </c>
      <c r="D2794" t="s">
        <v>10</v>
      </c>
      <c r="E2794" t="s">
        <v>16</v>
      </c>
      <c r="F2794" t="s">
        <v>12</v>
      </c>
      <c r="G2794" t="s">
        <v>12</v>
      </c>
      <c r="H2794" t="s">
        <v>13</v>
      </c>
      <c r="I2794">
        <v>23</v>
      </c>
      <c r="J2794">
        <f t="shared" si="174"/>
        <v>-0.21830550490256972</v>
      </c>
      <c r="K2794">
        <f t="shared" si="175"/>
        <v>-1.3343214546803215</v>
      </c>
      <c r="L2794" t="str">
        <f t="shared" si="176"/>
        <v>NO</v>
      </c>
      <c r="M2794" t="str">
        <f t="shared" si="177"/>
        <v>NO</v>
      </c>
    </row>
    <row r="2795" spans="1:13" x14ac:dyDescent="0.25">
      <c r="A2795">
        <v>2794</v>
      </c>
      <c r="B2795" t="s">
        <v>9</v>
      </c>
      <c r="C2795">
        <v>359544.27</v>
      </c>
      <c r="D2795" t="s">
        <v>20</v>
      </c>
      <c r="E2795" t="s">
        <v>16</v>
      </c>
      <c r="F2795" t="s">
        <v>12</v>
      </c>
      <c r="G2795" t="s">
        <v>12</v>
      </c>
      <c r="H2795" t="s">
        <v>13</v>
      </c>
      <c r="I2795">
        <v>61</v>
      </c>
      <c r="J2795">
        <f t="shared" si="174"/>
        <v>-0.36743419711522773</v>
      </c>
      <c r="K2795">
        <f t="shared" si="175"/>
        <v>1.3475410882509038</v>
      </c>
      <c r="L2795" t="str">
        <f t="shared" si="176"/>
        <v>NO</v>
      </c>
      <c r="M2795" t="str">
        <f t="shared" si="177"/>
        <v>NO</v>
      </c>
    </row>
    <row r="2796" spans="1:13" x14ac:dyDescent="0.25">
      <c r="A2796">
        <v>2795</v>
      </c>
      <c r="B2796" t="s">
        <v>15</v>
      </c>
      <c r="C2796">
        <v>602634</v>
      </c>
      <c r="D2796" t="s">
        <v>10</v>
      </c>
      <c r="E2796" t="s">
        <v>11</v>
      </c>
      <c r="F2796" t="s">
        <v>12</v>
      </c>
      <c r="G2796" t="s">
        <v>13</v>
      </c>
      <c r="H2796" t="s">
        <v>13</v>
      </c>
      <c r="I2796">
        <v>35</v>
      </c>
      <c r="J2796">
        <f t="shared" si="174"/>
        <v>-6.7694363349325659E-2</v>
      </c>
      <c r="K2796">
        <f t="shared" si="175"/>
        <v>-0.48741749375467142</v>
      </c>
      <c r="L2796" t="str">
        <f t="shared" si="176"/>
        <v>NO</v>
      </c>
      <c r="M2796" t="str">
        <f t="shared" si="177"/>
        <v>NO</v>
      </c>
    </row>
    <row r="2797" spans="1:13" x14ac:dyDescent="0.25">
      <c r="A2797">
        <v>2796</v>
      </c>
      <c r="B2797" t="s">
        <v>15</v>
      </c>
      <c r="C2797">
        <v>297046</v>
      </c>
      <c r="D2797" t="s">
        <v>18</v>
      </c>
      <c r="E2797" t="s">
        <v>16</v>
      </c>
      <c r="F2797" t="s">
        <v>12</v>
      </c>
      <c r="G2797" t="s">
        <v>13</v>
      </c>
      <c r="H2797" t="s">
        <v>13</v>
      </c>
      <c r="I2797">
        <v>43</v>
      </c>
      <c r="J2797">
        <f t="shared" si="174"/>
        <v>-0.44449718558642509</v>
      </c>
      <c r="K2797">
        <f t="shared" si="175"/>
        <v>7.7185146862428639E-2</v>
      </c>
      <c r="L2797" t="str">
        <f t="shared" si="176"/>
        <v>NO</v>
      </c>
      <c r="M2797" t="str">
        <f t="shared" si="177"/>
        <v>NO</v>
      </c>
    </row>
    <row r="2798" spans="1:13" x14ac:dyDescent="0.25">
      <c r="A2798">
        <v>2797</v>
      </c>
      <c r="B2798" t="s">
        <v>15</v>
      </c>
      <c r="C2798">
        <v>1840146.75</v>
      </c>
      <c r="D2798" t="s">
        <v>10</v>
      </c>
      <c r="E2798" t="s">
        <v>11</v>
      </c>
      <c r="F2798" t="s">
        <v>12</v>
      </c>
      <c r="G2798" t="s">
        <v>13</v>
      </c>
      <c r="H2798" t="s">
        <v>13</v>
      </c>
      <c r="I2798">
        <v>49</v>
      </c>
      <c r="J2798">
        <f t="shared" si="174"/>
        <v>1.4582107662840176</v>
      </c>
      <c r="K2798">
        <f t="shared" si="175"/>
        <v>0.50063712732525367</v>
      </c>
      <c r="L2798" t="str">
        <f t="shared" si="176"/>
        <v>NO</v>
      </c>
      <c r="M2798" t="str">
        <f t="shared" si="177"/>
        <v>NO</v>
      </c>
    </row>
    <row r="2799" spans="1:13" x14ac:dyDescent="0.25">
      <c r="A2799">
        <v>2798</v>
      </c>
      <c r="B2799" t="s">
        <v>15</v>
      </c>
      <c r="C2799">
        <v>297046</v>
      </c>
      <c r="D2799" t="s">
        <v>17</v>
      </c>
      <c r="E2799" t="s">
        <v>16</v>
      </c>
      <c r="F2799" t="s">
        <v>12</v>
      </c>
      <c r="G2799" t="s">
        <v>13</v>
      </c>
      <c r="H2799" t="s">
        <v>13</v>
      </c>
      <c r="I2799">
        <v>62</v>
      </c>
      <c r="J2799">
        <f t="shared" si="174"/>
        <v>-0.44449718558642509</v>
      </c>
      <c r="K2799">
        <f t="shared" si="175"/>
        <v>1.4181164183280413</v>
      </c>
      <c r="L2799" t="str">
        <f t="shared" si="176"/>
        <v>NO</v>
      </c>
      <c r="M2799" t="str">
        <f t="shared" si="177"/>
        <v>NO</v>
      </c>
    </row>
    <row r="2800" spans="1:13" x14ac:dyDescent="0.25">
      <c r="A2800">
        <v>2799</v>
      </c>
      <c r="B2800" t="s">
        <v>15</v>
      </c>
      <c r="C2800">
        <v>358000</v>
      </c>
      <c r="D2800" t="s">
        <v>10</v>
      </c>
      <c r="E2800" t="s">
        <v>16</v>
      </c>
      <c r="F2800" t="s">
        <v>12</v>
      </c>
      <c r="G2800" t="s">
        <v>12</v>
      </c>
      <c r="H2800" t="s">
        <v>13</v>
      </c>
      <c r="I2800">
        <v>29</v>
      </c>
      <c r="J2800">
        <f t="shared" si="174"/>
        <v>-0.36933834680139371</v>
      </c>
      <c r="K2800">
        <f t="shared" si="175"/>
        <v>-0.91086947421749642</v>
      </c>
      <c r="L2800" t="str">
        <f t="shared" si="176"/>
        <v>NO</v>
      </c>
      <c r="M2800" t="str">
        <f t="shared" si="177"/>
        <v>NO</v>
      </c>
    </row>
    <row r="2801" spans="1:13" x14ac:dyDescent="0.25">
      <c r="A2801">
        <v>2800</v>
      </c>
      <c r="B2801" t="s">
        <v>9</v>
      </c>
      <c r="C2801">
        <v>436134</v>
      </c>
      <c r="D2801" t="s">
        <v>10</v>
      </c>
      <c r="E2801" t="s">
        <v>16</v>
      </c>
      <c r="F2801" t="s">
        <v>12</v>
      </c>
      <c r="G2801" t="s">
        <v>13</v>
      </c>
      <c r="H2801" t="s">
        <v>13</v>
      </c>
      <c r="I2801">
        <v>23</v>
      </c>
      <c r="J2801">
        <f t="shared" si="174"/>
        <v>-0.27299584738167332</v>
      </c>
      <c r="K2801">
        <f t="shared" si="175"/>
        <v>-1.3343214546803215</v>
      </c>
      <c r="L2801" t="str">
        <f t="shared" si="176"/>
        <v>NO</v>
      </c>
      <c r="M2801" t="str">
        <f t="shared" si="177"/>
        <v>NO</v>
      </c>
    </row>
    <row r="2802" spans="1:13" x14ac:dyDescent="0.25">
      <c r="A2802">
        <v>2801</v>
      </c>
      <c r="B2802" t="s">
        <v>9</v>
      </c>
      <c r="C2802">
        <v>375277</v>
      </c>
      <c r="D2802" t="s">
        <v>10</v>
      </c>
      <c r="E2802" t="s">
        <v>11</v>
      </c>
      <c r="F2802" t="s">
        <v>12</v>
      </c>
      <c r="G2802" t="s">
        <v>13</v>
      </c>
      <c r="H2802" t="s">
        <v>12</v>
      </c>
      <c r="I2802">
        <v>54</v>
      </c>
      <c r="J2802">
        <f t="shared" si="174"/>
        <v>-0.34803508109792908</v>
      </c>
      <c r="K2802">
        <f t="shared" si="175"/>
        <v>0.85351377771094117</v>
      </c>
      <c r="L2802" t="str">
        <f t="shared" si="176"/>
        <v>NO</v>
      </c>
      <c r="M2802" t="str">
        <f t="shared" si="177"/>
        <v>NO</v>
      </c>
    </row>
    <row r="2803" spans="1:13" x14ac:dyDescent="0.25">
      <c r="A2803">
        <v>2802</v>
      </c>
      <c r="B2803" t="s">
        <v>9</v>
      </c>
      <c r="C2803">
        <v>1037264</v>
      </c>
      <c r="D2803" t="s">
        <v>10</v>
      </c>
      <c r="E2803" t="s">
        <v>16</v>
      </c>
      <c r="F2803" t="s">
        <v>12</v>
      </c>
      <c r="G2803" t="s">
        <v>13</v>
      </c>
      <c r="H2803" t="s">
        <v>13</v>
      </c>
      <c r="I2803">
        <v>36</v>
      </c>
      <c r="J2803">
        <f t="shared" si="174"/>
        <v>0.46822265770160082</v>
      </c>
      <c r="K2803">
        <f t="shared" si="175"/>
        <v>-0.41684216367753391</v>
      </c>
      <c r="L2803" t="str">
        <f t="shared" si="176"/>
        <v>NO</v>
      </c>
      <c r="M2803" t="str">
        <f t="shared" si="177"/>
        <v>NO</v>
      </c>
    </row>
    <row r="2804" spans="1:13" x14ac:dyDescent="0.25">
      <c r="A2804">
        <v>2803</v>
      </c>
      <c r="B2804" t="s">
        <v>9</v>
      </c>
      <c r="C2804">
        <v>70000</v>
      </c>
      <c r="D2804" t="s">
        <v>10</v>
      </c>
      <c r="E2804" t="s">
        <v>16</v>
      </c>
      <c r="F2804" t="s">
        <v>12</v>
      </c>
      <c r="G2804" t="s">
        <v>13</v>
      </c>
      <c r="H2804" t="s">
        <v>13</v>
      </c>
      <c r="I2804">
        <v>47</v>
      </c>
      <c r="J2804">
        <f t="shared" si="174"/>
        <v>-0.72445442728977882</v>
      </c>
      <c r="K2804">
        <f t="shared" si="175"/>
        <v>0.35948646717097865</v>
      </c>
      <c r="L2804" t="str">
        <f t="shared" si="176"/>
        <v>NO</v>
      </c>
      <c r="M2804" t="str">
        <f t="shared" si="177"/>
        <v>NO</v>
      </c>
    </row>
    <row r="2805" spans="1:13" x14ac:dyDescent="0.25">
      <c r="A2805">
        <v>2804</v>
      </c>
      <c r="B2805" t="s">
        <v>9</v>
      </c>
      <c r="C2805">
        <v>383265.76</v>
      </c>
      <c r="D2805" t="s">
        <v>10</v>
      </c>
      <c r="E2805" t="s">
        <v>16</v>
      </c>
      <c r="F2805" t="s">
        <v>12</v>
      </c>
      <c r="G2805" t="s">
        <v>13</v>
      </c>
      <c r="H2805" t="s">
        <v>13</v>
      </c>
      <c r="I2805">
        <v>56</v>
      </c>
      <c r="J2805">
        <f t="shared" si="174"/>
        <v>-0.33818460492028185</v>
      </c>
      <c r="K2805">
        <f t="shared" si="175"/>
        <v>0.99466443786521619</v>
      </c>
      <c r="L2805" t="str">
        <f t="shared" si="176"/>
        <v>NO</v>
      </c>
      <c r="M2805" t="str">
        <f t="shared" si="177"/>
        <v>NO</v>
      </c>
    </row>
    <row r="2806" spans="1:13" x14ac:dyDescent="0.25">
      <c r="A2806">
        <v>2805</v>
      </c>
      <c r="B2806" t="s">
        <v>9</v>
      </c>
      <c r="C2806">
        <v>1302821</v>
      </c>
      <c r="D2806" t="s">
        <v>10</v>
      </c>
      <c r="E2806" t="s">
        <v>11</v>
      </c>
      <c r="F2806" t="s">
        <v>12</v>
      </c>
      <c r="G2806" t="s">
        <v>13</v>
      </c>
      <c r="H2806" t="s">
        <v>13</v>
      </c>
      <c r="I2806">
        <v>42</v>
      </c>
      <c r="J2806">
        <f t="shared" si="174"/>
        <v>0.79566557779276081</v>
      </c>
      <c r="K2806">
        <f t="shared" si="175"/>
        <v>6.6098167852911317E-3</v>
      </c>
      <c r="L2806" t="str">
        <f t="shared" si="176"/>
        <v>NO</v>
      </c>
      <c r="M2806" t="str">
        <f t="shared" si="177"/>
        <v>NO</v>
      </c>
    </row>
    <row r="2807" spans="1:13" x14ac:dyDescent="0.25">
      <c r="A2807">
        <v>2806</v>
      </c>
      <c r="B2807" t="s">
        <v>15</v>
      </c>
      <c r="C2807">
        <v>385886</v>
      </c>
      <c r="D2807" t="s">
        <v>14</v>
      </c>
      <c r="E2807" t="s">
        <v>11</v>
      </c>
      <c r="F2807" t="s">
        <v>12</v>
      </c>
      <c r="G2807" t="s">
        <v>13</v>
      </c>
      <c r="H2807" t="s">
        <v>13</v>
      </c>
      <c r="I2807">
        <v>73</v>
      </c>
      <c r="J2807">
        <f t="shared" si="174"/>
        <v>-0.33495373909132742</v>
      </c>
      <c r="K2807">
        <f t="shared" si="175"/>
        <v>2.1944450491765539</v>
      </c>
      <c r="L2807" t="str">
        <f t="shared" si="176"/>
        <v>NO</v>
      </c>
      <c r="M2807" t="str">
        <f t="shared" si="177"/>
        <v>SI</v>
      </c>
    </row>
    <row r="2808" spans="1:13" x14ac:dyDescent="0.25">
      <c r="A2808">
        <v>2807</v>
      </c>
      <c r="B2808" t="s">
        <v>9</v>
      </c>
      <c r="C2808">
        <v>297046</v>
      </c>
      <c r="D2808" t="s">
        <v>18</v>
      </c>
      <c r="E2808" t="s">
        <v>16</v>
      </c>
      <c r="F2808" t="s">
        <v>12</v>
      </c>
      <c r="G2808" t="s">
        <v>13</v>
      </c>
      <c r="H2808" t="s">
        <v>12</v>
      </c>
      <c r="I2808">
        <v>39</v>
      </c>
      <c r="J2808">
        <f t="shared" si="174"/>
        <v>-0.44449718558642509</v>
      </c>
      <c r="K2808">
        <f t="shared" si="175"/>
        <v>-0.20511617344612137</v>
      </c>
      <c r="L2808" t="str">
        <f t="shared" si="176"/>
        <v>NO</v>
      </c>
      <c r="M2808" t="str">
        <f t="shared" si="177"/>
        <v>NO</v>
      </c>
    </row>
    <row r="2809" spans="1:13" x14ac:dyDescent="0.25">
      <c r="A2809">
        <v>2808</v>
      </c>
      <c r="B2809" t="s">
        <v>9</v>
      </c>
      <c r="C2809">
        <v>500936</v>
      </c>
      <c r="D2809" t="s">
        <v>10</v>
      </c>
      <c r="E2809" t="s">
        <v>11</v>
      </c>
      <c r="F2809" t="s">
        <v>12</v>
      </c>
      <c r="G2809" t="s">
        <v>13</v>
      </c>
      <c r="H2809" t="s">
        <v>13</v>
      </c>
      <c r="I2809">
        <v>32</v>
      </c>
      <c r="J2809">
        <f t="shared" si="174"/>
        <v>-0.19309226318789438</v>
      </c>
      <c r="K2809">
        <f t="shared" si="175"/>
        <v>-0.69914348398608395</v>
      </c>
      <c r="L2809" t="str">
        <f t="shared" si="176"/>
        <v>NO</v>
      </c>
      <c r="M2809" t="str">
        <f t="shared" si="177"/>
        <v>NO</v>
      </c>
    </row>
    <row r="2810" spans="1:13" x14ac:dyDescent="0.25">
      <c r="A2810">
        <v>2809</v>
      </c>
      <c r="B2810" t="s">
        <v>15</v>
      </c>
      <c r="C2810">
        <v>860036.5</v>
      </c>
      <c r="D2810" t="s">
        <v>10</v>
      </c>
      <c r="E2810" t="s">
        <v>11</v>
      </c>
      <c r="F2810" t="s">
        <v>12</v>
      </c>
      <c r="G2810" t="s">
        <v>13</v>
      </c>
      <c r="H2810" t="s">
        <v>13</v>
      </c>
      <c r="I2810">
        <v>49</v>
      </c>
      <c r="J2810">
        <f t="shared" si="174"/>
        <v>0.2496937161920339</v>
      </c>
      <c r="K2810">
        <f t="shared" si="175"/>
        <v>0.50063712732525367</v>
      </c>
      <c r="L2810" t="str">
        <f t="shared" si="176"/>
        <v>NO</v>
      </c>
      <c r="M2810" t="str">
        <f t="shared" si="177"/>
        <v>NO</v>
      </c>
    </row>
    <row r="2811" spans="1:13" x14ac:dyDescent="0.25">
      <c r="A2811">
        <v>2810</v>
      </c>
      <c r="B2811" t="s">
        <v>9</v>
      </c>
      <c r="C2811">
        <v>273450.7</v>
      </c>
      <c r="D2811" t="s">
        <v>10</v>
      </c>
      <c r="E2811" t="s">
        <v>16</v>
      </c>
      <c r="F2811" t="s">
        <v>12</v>
      </c>
      <c r="G2811" t="s">
        <v>13</v>
      </c>
      <c r="H2811" t="s">
        <v>13</v>
      </c>
      <c r="I2811">
        <v>18</v>
      </c>
      <c r="J2811">
        <f t="shared" si="174"/>
        <v>-0.47359118021818752</v>
      </c>
      <c r="K2811">
        <f t="shared" si="175"/>
        <v>-1.687198105066009</v>
      </c>
      <c r="L2811" t="str">
        <f t="shared" si="176"/>
        <v>NO</v>
      </c>
      <c r="M2811" t="str">
        <f t="shared" si="177"/>
        <v>NO</v>
      </c>
    </row>
    <row r="2812" spans="1:13" x14ac:dyDescent="0.25">
      <c r="A2812">
        <v>2811</v>
      </c>
      <c r="B2812" t="s">
        <v>15</v>
      </c>
      <c r="C2812">
        <v>320000</v>
      </c>
      <c r="D2812" t="s">
        <v>10</v>
      </c>
      <c r="E2812" t="s">
        <v>16</v>
      </c>
      <c r="F2812" t="s">
        <v>12</v>
      </c>
      <c r="G2812" t="s">
        <v>13</v>
      </c>
      <c r="H2812" t="s">
        <v>12</v>
      </c>
      <c r="I2812">
        <v>61</v>
      </c>
      <c r="J2812">
        <f t="shared" si="174"/>
        <v>-0.41619394075472232</v>
      </c>
      <c r="K2812">
        <f t="shared" si="175"/>
        <v>1.3475410882509038</v>
      </c>
      <c r="L2812" t="str">
        <f t="shared" si="176"/>
        <v>NO</v>
      </c>
      <c r="M2812" t="str">
        <f t="shared" si="177"/>
        <v>NO</v>
      </c>
    </row>
    <row r="2813" spans="1:13" x14ac:dyDescent="0.25">
      <c r="A2813">
        <v>2812</v>
      </c>
      <c r="B2813" t="s">
        <v>9</v>
      </c>
      <c r="C2813">
        <v>297046</v>
      </c>
      <c r="D2813" t="s">
        <v>17</v>
      </c>
      <c r="E2813" t="s">
        <v>16</v>
      </c>
      <c r="F2813" t="s">
        <v>12</v>
      </c>
      <c r="G2813" t="s">
        <v>13</v>
      </c>
      <c r="H2813" t="s">
        <v>13</v>
      </c>
      <c r="I2813">
        <v>55</v>
      </c>
      <c r="J2813">
        <f t="shared" si="174"/>
        <v>-0.44449718558642509</v>
      </c>
      <c r="K2813">
        <f t="shared" si="175"/>
        <v>0.92408910778807873</v>
      </c>
      <c r="L2813" t="str">
        <f t="shared" si="176"/>
        <v>NO</v>
      </c>
      <c r="M2813" t="str">
        <f t="shared" si="177"/>
        <v>NO</v>
      </c>
    </row>
    <row r="2814" spans="1:13" x14ac:dyDescent="0.25">
      <c r="A2814">
        <v>2813</v>
      </c>
      <c r="B2814" t="s">
        <v>15</v>
      </c>
      <c r="C2814">
        <v>2083266.59</v>
      </c>
      <c r="D2814" t="s">
        <v>10</v>
      </c>
      <c r="E2814" t="s">
        <v>11</v>
      </c>
      <c r="F2814" t="s">
        <v>12</v>
      </c>
      <c r="G2814" t="s">
        <v>13</v>
      </c>
      <c r="H2814" t="s">
        <v>13</v>
      </c>
      <c r="I2814">
        <v>43</v>
      </c>
      <c r="J2814">
        <f t="shared" si="174"/>
        <v>1.757987726942918</v>
      </c>
      <c r="K2814">
        <f t="shared" si="175"/>
        <v>7.7185146862428639E-2</v>
      </c>
      <c r="L2814" t="str">
        <f t="shared" si="176"/>
        <v>NO</v>
      </c>
      <c r="M2814" t="str">
        <f t="shared" si="177"/>
        <v>NO</v>
      </c>
    </row>
    <row r="2815" spans="1:13" x14ac:dyDescent="0.25">
      <c r="A2815">
        <v>2814</v>
      </c>
      <c r="B2815" t="s">
        <v>9</v>
      </c>
      <c r="C2815">
        <v>349790</v>
      </c>
      <c r="D2815" t="s">
        <v>10</v>
      </c>
      <c r="E2815" t="s">
        <v>16</v>
      </c>
      <c r="F2815" t="s">
        <v>12</v>
      </c>
      <c r="G2815" t="s">
        <v>12</v>
      </c>
      <c r="H2815" t="s">
        <v>13</v>
      </c>
      <c r="I2815">
        <v>20</v>
      </c>
      <c r="J2815">
        <f t="shared" si="174"/>
        <v>-0.37946162117920501</v>
      </c>
      <c r="K2815">
        <f t="shared" si="175"/>
        <v>-1.5460474449117341</v>
      </c>
      <c r="L2815" t="str">
        <f t="shared" si="176"/>
        <v>NO</v>
      </c>
      <c r="M2815" t="str">
        <f t="shared" si="177"/>
        <v>NO</v>
      </c>
    </row>
    <row r="2816" spans="1:13" x14ac:dyDescent="0.25">
      <c r="A2816">
        <v>2815</v>
      </c>
      <c r="B2816" t="s">
        <v>15</v>
      </c>
      <c r="C2816">
        <v>682608</v>
      </c>
      <c r="D2816" t="s">
        <v>10</v>
      </c>
      <c r="E2816" t="s">
        <v>16</v>
      </c>
      <c r="F2816" t="s">
        <v>12</v>
      </c>
      <c r="G2816" t="s">
        <v>13</v>
      </c>
      <c r="H2816" t="s">
        <v>13</v>
      </c>
      <c r="I2816">
        <v>29</v>
      </c>
      <c r="J2816">
        <f t="shared" si="174"/>
        <v>3.0916933251292786E-2</v>
      </c>
      <c r="K2816">
        <f t="shared" si="175"/>
        <v>-0.91086947421749642</v>
      </c>
      <c r="L2816" t="str">
        <f t="shared" si="176"/>
        <v>NO</v>
      </c>
      <c r="M2816" t="str">
        <f t="shared" si="177"/>
        <v>NO</v>
      </c>
    </row>
    <row r="2817" spans="1:13" x14ac:dyDescent="0.25">
      <c r="A2817">
        <v>2816</v>
      </c>
      <c r="B2817" t="s">
        <v>9</v>
      </c>
      <c r="C2817">
        <v>1203600</v>
      </c>
      <c r="D2817" t="s">
        <v>10</v>
      </c>
      <c r="E2817" t="s">
        <v>16</v>
      </c>
      <c r="F2817" t="s">
        <v>12</v>
      </c>
      <c r="G2817" t="s">
        <v>13</v>
      </c>
      <c r="H2817" t="s">
        <v>13</v>
      </c>
      <c r="I2817">
        <v>41</v>
      </c>
      <c r="J2817">
        <f t="shared" si="174"/>
        <v>0.67332192285478143</v>
      </c>
      <c r="K2817">
        <f t="shared" si="175"/>
        <v>-6.3965513291846368E-2</v>
      </c>
      <c r="L2817" t="str">
        <f t="shared" si="176"/>
        <v>NO</v>
      </c>
      <c r="M2817" t="str">
        <f t="shared" si="177"/>
        <v>NO</v>
      </c>
    </row>
    <row r="2818" spans="1:13" x14ac:dyDescent="0.25">
      <c r="A2818">
        <v>2817</v>
      </c>
      <c r="B2818" t="s">
        <v>15</v>
      </c>
      <c r="C2818">
        <v>728114.38</v>
      </c>
      <c r="D2818" t="s">
        <v>10</v>
      </c>
      <c r="E2818" t="s">
        <v>16</v>
      </c>
      <c r="F2818" t="s">
        <v>12</v>
      </c>
      <c r="G2818" t="s">
        <v>13</v>
      </c>
      <c r="H2818" t="s">
        <v>13</v>
      </c>
      <c r="I2818">
        <v>46</v>
      </c>
      <c r="J2818">
        <f t="shared" ref="J2818:J2881" si="178">(C2818-$Q$13)/$Q$14</f>
        <v>8.7028208608289456E-2</v>
      </c>
      <c r="K2818">
        <f t="shared" si="175"/>
        <v>0.28891113709384114</v>
      </c>
      <c r="L2818" t="str">
        <f t="shared" si="176"/>
        <v>NO</v>
      </c>
      <c r="M2818" t="str">
        <f t="shared" si="177"/>
        <v>NO</v>
      </c>
    </row>
    <row r="2819" spans="1:13" x14ac:dyDescent="0.25">
      <c r="A2819">
        <v>2818</v>
      </c>
      <c r="B2819" t="s">
        <v>9</v>
      </c>
      <c r="C2819">
        <v>568333.32999999996</v>
      </c>
      <c r="D2819" t="s">
        <v>10</v>
      </c>
      <c r="E2819" t="s">
        <v>16</v>
      </c>
      <c r="F2819" t="s">
        <v>12</v>
      </c>
      <c r="G2819" t="s">
        <v>13</v>
      </c>
      <c r="H2819" t="s">
        <v>13</v>
      </c>
      <c r="I2819">
        <v>20</v>
      </c>
      <c r="J2819">
        <f t="shared" si="178"/>
        <v>-0.10998852824003938</v>
      </c>
      <c r="K2819">
        <f t="shared" ref="K2819:K2882" si="179">(I2819-$R$13)/$R$14</f>
        <v>-1.5460474449117341</v>
      </c>
      <c r="L2819" t="str">
        <f t="shared" ref="L2819:L2882" si="180">IF(ABS(J2819)&gt; 1.96, "SI", "NO")</f>
        <v>NO</v>
      </c>
      <c r="M2819" t="str">
        <f t="shared" ref="M2819:M2882" si="181">IF(ABS(K2819)&gt; 1.96, "SI", "NO")</f>
        <v>NO</v>
      </c>
    </row>
    <row r="2820" spans="1:13" x14ac:dyDescent="0.25">
      <c r="A2820">
        <v>2819</v>
      </c>
      <c r="B2820" t="s">
        <v>15</v>
      </c>
      <c r="C2820">
        <v>340654</v>
      </c>
      <c r="D2820" t="s">
        <v>10</v>
      </c>
      <c r="E2820" t="s">
        <v>16</v>
      </c>
      <c r="F2820" t="s">
        <v>12</v>
      </c>
      <c r="G2820" t="s">
        <v>13</v>
      </c>
      <c r="H2820" t="s">
        <v>13</v>
      </c>
      <c r="I2820">
        <v>45</v>
      </c>
      <c r="J2820">
        <f t="shared" si="178"/>
        <v>-0.39072669239914209</v>
      </c>
      <c r="K2820">
        <f t="shared" si="179"/>
        <v>0.21833580701670366</v>
      </c>
      <c r="L2820" t="str">
        <f t="shared" si="180"/>
        <v>NO</v>
      </c>
      <c r="M2820" t="str">
        <f t="shared" si="181"/>
        <v>NO</v>
      </c>
    </row>
    <row r="2821" spans="1:13" x14ac:dyDescent="0.25">
      <c r="A2821">
        <v>2820</v>
      </c>
      <c r="B2821" t="s">
        <v>15</v>
      </c>
      <c r="C2821">
        <v>188120.81</v>
      </c>
      <c r="D2821" t="s">
        <v>14</v>
      </c>
      <c r="E2821" t="s">
        <v>11</v>
      </c>
      <c r="F2821" t="s">
        <v>12</v>
      </c>
      <c r="G2821" t="s">
        <v>13</v>
      </c>
      <c r="H2821" t="s">
        <v>13</v>
      </c>
      <c r="I2821">
        <v>75</v>
      </c>
      <c r="J2821">
        <f t="shared" si="178"/>
        <v>-0.57880651384771897</v>
      </c>
      <c r="K2821">
        <f t="shared" si="179"/>
        <v>2.3355957093308288</v>
      </c>
      <c r="L2821" t="str">
        <f t="shared" si="180"/>
        <v>NO</v>
      </c>
      <c r="M2821" t="str">
        <f t="shared" si="181"/>
        <v>SI</v>
      </c>
    </row>
    <row r="2822" spans="1:13" x14ac:dyDescent="0.25">
      <c r="A2822">
        <v>2821</v>
      </c>
      <c r="B2822" t="s">
        <v>9</v>
      </c>
      <c r="C2822">
        <v>639148</v>
      </c>
      <c r="D2822" t="s">
        <v>18</v>
      </c>
      <c r="E2822" t="s">
        <v>16</v>
      </c>
      <c r="F2822" t="s">
        <v>12</v>
      </c>
      <c r="G2822" t="s">
        <v>13</v>
      </c>
      <c r="H2822" t="s">
        <v>12</v>
      </c>
      <c r="I2822">
        <v>67</v>
      </c>
      <c r="J2822">
        <f t="shared" si="178"/>
        <v>-2.267106972796144E-2</v>
      </c>
      <c r="K2822">
        <f t="shared" si="179"/>
        <v>1.7709930687137287</v>
      </c>
      <c r="L2822" t="str">
        <f t="shared" si="180"/>
        <v>NO</v>
      </c>
      <c r="M2822" t="str">
        <f t="shared" si="181"/>
        <v>NO</v>
      </c>
    </row>
    <row r="2823" spans="1:13" x14ac:dyDescent="0.25">
      <c r="A2823">
        <v>2822</v>
      </c>
      <c r="B2823" t="s">
        <v>9</v>
      </c>
      <c r="C2823">
        <v>768846.82</v>
      </c>
      <c r="D2823" t="s">
        <v>10</v>
      </c>
      <c r="E2823" t="s">
        <v>16</v>
      </c>
      <c r="F2823" t="s">
        <v>12</v>
      </c>
      <c r="G2823" t="s">
        <v>13</v>
      </c>
      <c r="H2823" t="s">
        <v>13</v>
      </c>
      <c r="I2823">
        <v>32</v>
      </c>
      <c r="J2823">
        <f t="shared" si="178"/>
        <v>0.13725301569692938</v>
      </c>
      <c r="K2823">
        <f t="shared" si="179"/>
        <v>-0.69914348398608395</v>
      </c>
      <c r="L2823" t="str">
        <f t="shared" si="180"/>
        <v>NO</v>
      </c>
      <c r="M2823" t="str">
        <f t="shared" si="181"/>
        <v>NO</v>
      </c>
    </row>
    <row r="2824" spans="1:13" x14ac:dyDescent="0.25">
      <c r="A2824">
        <v>2823</v>
      </c>
      <c r="B2824" t="s">
        <v>15</v>
      </c>
      <c r="C2824">
        <v>1292336</v>
      </c>
      <c r="D2824" t="s">
        <v>10</v>
      </c>
      <c r="E2824" t="s">
        <v>11</v>
      </c>
      <c r="F2824" t="s">
        <v>12</v>
      </c>
      <c r="G2824" t="s">
        <v>13</v>
      </c>
      <c r="H2824" t="s">
        <v>13</v>
      </c>
      <c r="I2824">
        <v>36</v>
      </c>
      <c r="J2824">
        <f t="shared" si="178"/>
        <v>0.7827371329874806</v>
      </c>
      <c r="K2824">
        <f t="shared" si="179"/>
        <v>-0.41684216367753391</v>
      </c>
      <c r="L2824" t="str">
        <f t="shared" si="180"/>
        <v>NO</v>
      </c>
      <c r="M2824" t="str">
        <f t="shared" si="181"/>
        <v>NO</v>
      </c>
    </row>
    <row r="2825" spans="1:13" x14ac:dyDescent="0.25">
      <c r="A2825">
        <v>2824</v>
      </c>
      <c r="B2825" t="s">
        <v>9</v>
      </c>
      <c r="C2825">
        <v>813799</v>
      </c>
      <c r="D2825" t="s">
        <v>10</v>
      </c>
      <c r="E2825" t="s">
        <v>11</v>
      </c>
      <c r="F2825" t="s">
        <v>12</v>
      </c>
      <c r="G2825" t="s">
        <v>13</v>
      </c>
      <c r="H2825" t="s">
        <v>13</v>
      </c>
      <c r="I2825">
        <v>43</v>
      </c>
      <c r="J2825">
        <f t="shared" si="178"/>
        <v>0.1926809392073752</v>
      </c>
      <c r="K2825">
        <f t="shared" si="179"/>
        <v>7.7185146862428639E-2</v>
      </c>
      <c r="L2825" t="str">
        <f t="shared" si="180"/>
        <v>NO</v>
      </c>
      <c r="M2825" t="str">
        <f t="shared" si="181"/>
        <v>NO</v>
      </c>
    </row>
    <row r="2826" spans="1:13" x14ac:dyDescent="0.25">
      <c r="A2826">
        <v>2825</v>
      </c>
      <c r="B2826" t="s">
        <v>9</v>
      </c>
      <c r="C2826">
        <v>1507112</v>
      </c>
      <c r="D2826" t="s">
        <v>10</v>
      </c>
      <c r="E2826" t="s">
        <v>11</v>
      </c>
      <c r="F2826" t="s">
        <v>12</v>
      </c>
      <c r="G2826" t="s">
        <v>13</v>
      </c>
      <c r="H2826" t="s">
        <v>12</v>
      </c>
      <c r="I2826">
        <v>50</v>
      </c>
      <c r="J2826">
        <f t="shared" si="178"/>
        <v>1.0475649500116937</v>
      </c>
      <c r="K2826">
        <f t="shared" si="179"/>
        <v>0.57121245740239113</v>
      </c>
      <c r="L2826" t="str">
        <f t="shared" si="180"/>
        <v>NO</v>
      </c>
      <c r="M2826" t="str">
        <f t="shared" si="181"/>
        <v>NO</v>
      </c>
    </row>
    <row r="2827" spans="1:13" x14ac:dyDescent="0.25">
      <c r="A2827">
        <v>2826</v>
      </c>
      <c r="B2827" t="s">
        <v>9</v>
      </c>
      <c r="C2827">
        <v>1158776.94</v>
      </c>
      <c r="D2827" t="s">
        <v>10</v>
      </c>
      <c r="E2827" t="s">
        <v>16</v>
      </c>
      <c r="F2827" t="s">
        <v>12</v>
      </c>
      <c r="G2827" t="s">
        <v>13</v>
      </c>
      <c r="H2827" t="s">
        <v>13</v>
      </c>
      <c r="I2827">
        <v>22</v>
      </c>
      <c r="J2827">
        <f t="shared" si="178"/>
        <v>0.61805320972042133</v>
      </c>
      <c r="K2827">
        <f t="shared" si="179"/>
        <v>-1.4048967847574589</v>
      </c>
      <c r="L2827" t="str">
        <f t="shared" si="180"/>
        <v>NO</v>
      </c>
      <c r="M2827" t="str">
        <f t="shared" si="181"/>
        <v>NO</v>
      </c>
    </row>
    <row r="2828" spans="1:13" x14ac:dyDescent="0.25">
      <c r="A2828">
        <v>2827</v>
      </c>
      <c r="B2828" t="s">
        <v>9</v>
      </c>
      <c r="C2828">
        <v>504705.31</v>
      </c>
      <c r="D2828" t="s">
        <v>10</v>
      </c>
      <c r="E2828" t="s">
        <v>16</v>
      </c>
      <c r="F2828" t="s">
        <v>12</v>
      </c>
      <c r="G2828" t="s">
        <v>13</v>
      </c>
      <c r="H2828" t="s">
        <v>13</v>
      </c>
      <c r="I2828">
        <v>35</v>
      </c>
      <c r="J2828">
        <f t="shared" si="178"/>
        <v>-0.18844454584988857</v>
      </c>
      <c r="K2828">
        <f t="shared" si="179"/>
        <v>-0.48741749375467142</v>
      </c>
      <c r="L2828" t="str">
        <f t="shared" si="180"/>
        <v>NO</v>
      </c>
      <c r="M2828" t="str">
        <f t="shared" si="181"/>
        <v>NO</v>
      </c>
    </row>
    <row r="2829" spans="1:13" x14ac:dyDescent="0.25">
      <c r="A2829">
        <v>2828</v>
      </c>
      <c r="B2829" t="s">
        <v>9</v>
      </c>
      <c r="C2829">
        <v>714074</v>
      </c>
      <c r="D2829" t="s">
        <v>10</v>
      </c>
      <c r="E2829" t="s">
        <v>16</v>
      </c>
      <c r="F2829" t="s">
        <v>12</v>
      </c>
      <c r="G2829" t="s">
        <v>13</v>
      </c>
      <c r="H2829" t="s">
        <v>13</v>
      </c>
      <c r="I2829">
        <v>37</v>
      </c>
      <c r="J2829">
        <f t="shared" si="178"/>
        <v>6.9715831128541142E-2</v>
      </c>
      <c r="K2829">
        <f t="shared" si="179"/>
        <v>-0.3462668336003964</v>
      </c>
      <c r="L2829" t="str">
        <f t="shared" si="180"/>
        <v>NO</v>
      </c>
      <c r="M2829" t="str">
        <f t="shared" si="181"/>
        <v>NO</v>
      </c>
    </row>
    <row r="2830" spans="1:13" x14ac:dyDescent="0.25">
      <c r="A2830">
        <v>2829</v>
      </c>
      <c r="B2830" t="s">
        <v>9</v>
      </c>
      <c r="C2830">
        <v>283181.96000000002</v>
      </c>
      <c r="D2830" t="s">
        <v>10</v>
      </c>
      <c r="E2830" t="s">
        <v>16</v>
      </c>
      <c r="F2830" t="s">
        <v>12</v>
      </c>
      <c r="G2830" t="s">
        <v>13</v>
      </c>
      <c r="H2830" t="s">
        <v>13</v>
      </c>
      <c r="I2830">
        <v>50</v>
      </c>
      <c r="J2830">
        <f t="shared" si="178"/>
        <v>-0.46159212844939101</v>
      </c>
      <c r="K2830">
        <f t="shared" si="179"/>
        <v>0.57121245740239113</v>
      </c>
      <c r="L2830" t="str">
        <f t="shared" si="180"/>
        <v>NO</v>
      </c>
      <c r="M2830" t="str">
        <f t="shared" si="181"/>
        <v>NO</v>
      </c>
    </row>
    <row r="2831" spans="1:13" x14ac:dyDescent="0.25">
      <c r="A2831">
        <v>2830</v>
      </c>
      <c r="B2831" t="s">
        <v>9</v>
      </c>
      <c r="C2831">
        <v>528970.51</v>
      </c>
      <c r="D2831" t="s">
        <v>10</v>
      </c>
      <c r="E2831" t="s">
        <v>16</v>
      </c>
      <c r="F2831" t="s">
        <v>12</v>
      </c>
      <c r="G2831" t="s">
        <v>13</v>
      </c>
      <c r="H2831" t="s">
        <v>13</v>
      </c>
      <c r="I2831">
        <v>59</v>
      </c>
      <c r="J2831">
        <f t="shared" si="178"/>
        <v>-0.15852453641840672</v>
      </c>
      <c r="K2831">
        <f t="shared" si="179"/>
        <v>1.2063904280966287</v>
      </c>
      <c r="L2831" t="str">
        <f t="shared" si="180"/>
        <v>NO</v>
      </c>
      <c r="M2831" t="str">
        <f t="shared" si="181"/>
        <v>NO</v>
      </c>
    </row>
    <row r="2832" spans="1:13" x14ac:dyDescent="0.25">
      <c r="A2832">
        <v>2831</v>
      </c>
      <c r="B2832" t="s">
        <v>9</v>
      </c>
      <c r="C2832">
        <v>310124</v>
      </c>
      <c r="D2832" t="s">
        <v>18</v>
      </c>
      <c r="E2832" t="s">
        <v>16</v>
      </c>
      <c r="F2832" t="s">
        <v>12</v>
      </c>
      <c r="G2832" t="s">
        <v>13</v>
      </c>
      <c r="H2832" t="s">
        <v>12</v>
      </c>
      <c r="I2832">
        <v>29</v>
      </c>
      <c r="J2832">
        <f t="shared" si="178"/>
        <v>-0.42837146301480322</v>
      </c>
      <c r="K2832">
        <f t="shared" si="179"/>
        <v>-0.91086947421749642</v>
      </c>
      <c r="L2832" t="str">
        <f t="shared" si="180"/>
        <v>NO</v>
      </c>
      <c r="M2832" t="str">
        <f t="shared" si="181"/>
        <v>NO</v>
      </c>
    </row>
    <row r="2833" spans="1:13" x14ac:dyDescent="0.25">
      <c r="A2833">
        <v>2832</v>
      </c>
      <c r="B2833" t="s">
        <v>15</v>
      </c>
      <c r="C2833">
        <v>371911</v>
      </c>
      <c r="D2833" t="s">
        <v>10</v>
      </c>
      <c r="E2833" t="s">
        <v>11</v>
      </c>
      <c r="F2833" t="s">
        <v>12</v>
      </c>
      <c r="G2833" t="s">
        <v>13</v>
      </c>
      <c r="H2833" t="s">
        <v>13</v>
      </c>
      <c r="I2833">
        <v>33</v>
      </c>
      <c r="J2833">
        <f t="shared" si="178"/>
        <v>-0.35218550028863704</v>
      </c>
      <c r="K2833">
        <f t="shared" si="179"/>
        <v>-0.62856815390894638</v>
      </c>
      <c r="L2833" t="str">
        <f t="shared" si="180"/>
        <v>NO</v>
      </c>
      <c r="M2833" t="str">
        <f t="shared" si="181"/>
        <v>NO</v>
      </c>
    </row>
    <row r="2834" spans="1:13" x14ac:dyDescent="0.25">
      <c r="A2834">
        <v>2833</v>
      </c>
      <c r="B2834" t="s">
        <v>9</v>
      </c>
      <c r="C2834">
        <v>220575</v>
      </c>
      <c r="D2834" t="s">
        <v>10</v>
      </c>
      <c r="E2834" t="s">
        <v>16</v>
      </c>
      <c r="F2834" t="s">
        <v>12</v>
      </c>
      <c r="G2834" t="s">
        <v>12</v>
      </c>
      <c r="H2834" t="s">
        <v>13</v>
      </c>
      <c r="I2834">
        <v>48</v>
      </c>
      <c r="J2834">
        <f t="shared" si="178"/>
        <v>-0.53878913624971436</v>
      </c>
      <c r="K2834">
        <f t="shared" si="179"/>
        <v>0.43006179724811616</v>
      </c>
      <c r="L2834" t="str">
        <f t="shared" si="180"/>
        <v>NO</v>
      </c>
      <c r="M2834" t="str">
        <f t="shared" si="181"/>
        <v>NO</v>
      </c>
    </row>
    <row r="2835" spans="1:13" x14ac:dyDescent="0.25">
      <c r="A2835">
        <v>2834</v>
      </c>
      <c r="B2835" t="s">
        <v>9</v>
      </c>
      <c r="C2835">
        <v>233662</v>
      </c>
      <c r="D2835" t="s">
        <v>10</v>
      </c>
      <c r="E2835" t="s">
        <v>16</v>
      </c>
      <c r="F2835" t="s">
        <v>12</v>
      </c>
      <c r="G2835" t="s">
        <v>13</v>
      </c>
      <c r="H2835" t="s">
        <v>12</v>
      </c>
      <c r="I2835">
        <v>32</v>
      </c>
      <c r="J2835">
        <f t="shared" si="178"/>
        <v>-0.52265231630057718</v>
      </c>
      <c r="K2835">
        <f t="shared" si="179"/>
        <v>-0.69914348398608395</v>
      </c>
      <c r="L2835" t="str">
        <f t="shared" si="180"/>
        <v>NO</v>
      </c>
      <c r="M2835" t="str">
        <f t="shared" si="181"/>
        <v>NO</v>
      </c>
    </row>
    <row r="2836" spans="1:13" x14ac:dyDescent="0.25">
      <c r="A2836">
        <v>2835</v>
      </c>
      <c r="B2836" t="s">
        <v>9</v>
      </c>
      <c r="C2836">
        <v>448447</v>
      </c>
      <c r="D2836" t="s">
        <v>10</v>
      </c>
      <c r="E2836" t="s">
        <v>16</v>
      </c>
      <c r="F2836" t="s">
        <v>12</v>
      </c>
      <c r="G2836" t="s">
        <v>13</v>
      </c>
      <c r="H2836" t="s">
        <v>13</v>
      </c>
      <c r="I2836">
        <v>41</v>
      </c>
      <c r="J2836">
        <f t="shared" si="178"/>
        <v>-0.25781340189884872</v>
      </c>
      <c r="K2836">
        <f t="shared" si="179"/>
        <v>-6.3965513291846368E-2</v>
      </c>
      <c r="L2836" t="str">
        <f t="shared" si="180"/>
        <v>NO</v>
      </c>
      <c r="M2836" t="str">
        <f t="shared" si="181"/>
        <v>NO</v>
      </c>
    </row>
    <row r="2837" spans="1:13" x14ac:dyDescent="0.25">
      <c r="A2837">
        <v>2836</v>
      </c>
      <c r="B2837" t="s">
        <v>15</v>
      </c>
      <c r="C2837">
        <v>847616</v>
      </c>
      <c r="D2837" t="s">
        <v>10</v>
      </c>
      <c r="E2837" t="s">
        <v>11</v>
      </c>
      <c r="F2837" t="s">
        <v>12</v>
      </c>
      <c r="G2837" t="s">
        <v>13</v>
      </c>
      <c r="H2837" t="s">
        <v>13</v>
      </c>
      <c r="I2837">
        <v>31</v>
      </c>
      <c r="J2837">
        <f t="shared" si="178"/>
        <v>0.23437871869999921</v>
      </c>
      <c r="K2837">
        <f t="shared" si="179"/>
        <v>-0.7697188140632214</v>
      </c>
      <c r="L2837" t="str">
        <f t="shared" si="180"/>
        <v>NO</v>
      </c>
      <c r="M2837" t="str">
        <f t="shared" si="181"/>
        <v>NO</v>
      </c>
    </row>
    <row r="2838" spans="1:13" x14ac:dyDescent="0.25">
      <c r="A2838">
        <v>2837</v>
      </c>
      <c r="B2838" t="s">
        <v>9</v>
      </c>
      <c r="C2838">
        <v>300056</v>
      </c>
      <c r="D2838" t="s">
        <v>14</v>
      </c>
      <c r="E2838" t="s">
        <v>11</v>
      </c>
      <c r="F2838" t="s">
        <v>12</v>
      </c>
      <c r="G2838" t="s">
        <v>13</v>
      </c>
      <c r="H2838" t="s">
        <v>13</v>
      </c>
      <c r="I2838">
        <v>61</v>
      </c>
      <c r="J2838">
        <f t="shared" si="178"/>
        <v>-0.44078572932854299</v>
      </c>
      <c r="K2838">
        <f t="shared" si="179"/>
        <v>1.3475410882509038</v>
      </c>
      <c r="L2838" t="str">
        <f t="shared" si="180"/>
        <v>NO</v>
      </c>
      <c r="M2838" t="str">
        <f t="shared" si="181"/>
        <v>NO</v>
      </c>
    </row>
    <row r="2839" spans="1:13" x14ac:dyDescent="0.25">
      <c r="A2839">
        <v>2838</v>
      </c>
      <c r="B2839" t="s">
        <v>15</v>
      </c>
      <c r="C2839">
        <v>278030</v>
      </c>
      <c r="D2839" t="s">
        <v>19</v>
      </c>
      <c r="E2839" t="s">
        <v>16</v>
      </c>
      <c r="F2839" t="s">
        <v>12</v>
      </c>
      <c r="G2839" t="s">
        <v>13</v>
      </c>
      <c r="H2839" t="s">
        <v>13</v>
      </c>
      <c r="I2839">
        <v>23</v>
      </c>
      <c r="J2839">
        <f t="shared" si="178"/>
        <v>-0.46794471123422759</v>
      </c>
      <c r="K2839">
        <f t="shared" si="179"/>
        <v>-1.3343214546803215</v>
      </c>
      <c r="L2839" t="str">
        <f t="shared" si="180"/>
        <v>NO</v>
      </c>
      <c r="M2839" t="str">
        <f t="shared" si="181"/>
        <v>NO</v>
      </c>
    </row>
    <row r="2840" spans="1:13" x14ac:dyDescent="0.25">
      <c r="A2840">
        <v>2839</v>
      </c>
      <c r="B2840" t="s">
        <v>9</v>
      </c>
      <c r="C2840">
        <v>956230</v>
      </c>
      <c r="D2840" t="s">
        <v>10</v>
      </c>
      <c r="E2840" t="s">
        <v>11</v>
      </c>
      <c r="F2840" t="s">
        <v>12</v>
      </c>
      <c r="G2840" t="s">
        <v>13</v>
      </c>
      <c r="H2840" t="s">
        <v>12</v>
      </c>
      <c r="I2840">
        <v>60</v>
      </c>
      <c r="J2840">
        <f t="shared" si="178"/>
        <v>0.36830433663807371</v>
      </c>
      <c r="K2840">
        <f t="shared" si="179"/>
        <v>1.2769657581737661</v>
      </c>
      <c r="L2840" t="str">
        <f t="shared" si="180"/>
        <v>NO</v>
      </c>
      <c r="M2840" t="str">
        <f t="shared" si="181"/>
        <v>NO</v>
      </c>
    </row>
    <row r="2841" spans="1:13" x14ac:dyDescent="0.25">
      <c r="A2841">
        <v>2840</v>
      </c>
      <c r="B2841" t="s">
        <v>15</v>
      </c>
      <c r="C2841">
        <v>410738.26</v>
      </c>
      <c r="D2841" t="s">
        <v>10</v>
      </c>
      <c r="E2841" t="s">
        <v>16</v>
      </c>
      <c r="F2841" t="s">
        <v>12</v>
      </c>
      <c r="G2841" t="s">
        <v>13</v>
      </c>
      <c r="H2841" t="s">
        <v>13</v>
      </c>
      <c r="I2841">
        <v>30</v>
      </c>
      <c r="J2841">
        <f t="shared" si="178"/>
        <v>-0.30430986005494448</v>
      </c>
      <c r="K2841">
        <f t="shared" si="179"/>
        <v>-0.84029414414035897</v>
      </c>
      <c r="L2841" t="str">
        <f t="shared" si="180"/>
        <v>NO</v>
      </c>
      <c r="M2841" t="str">
        <f t="shared" si="181"/>
        <v>NO</v>
      </c>
    </row>
    <row r="2842" spans="1:13" x14ac:dyDescent="0.25">
      <c r="A2842">
        <v>2841</v>
      </c>
      <c r="B2842" t="s">
        <v>9</v>
      </c>
      <c r="C2842">
        <v>451015</v>
      </c>
      <c r="D2842" t="s">
        <v>10</v>
      </c>
      <c r="E2842" t="s">
        <v>16</v>
      </c>
      <c r="F2842" t="s">
        <v>12</v>
      </c>
      <c r="G2842" t="s">
        <v>13</v>
      </c>
      <c r="H2842" t="s">
        <v>13</v>
      </c>
      <c r="I2842">
        <v>28</v>
      </c>
      <c r="J2842">
        <f t="shared" si="178"/>
        <v>-0.25464695018116063</v>
      </c>
      <c r="K2842">
        <f t="shared" si="179"/>
        <v>-0.98144480429463388</v>
      </c>
      <c r="L2842" t="str">
        <f t="shared" si="180"/>
        <v>NO</v>
      </c>
      <c r="M2842" t="str">
        <f t="shared" si="181"/>
        <v>NO</v>
      </c>
    </row>
    <row r="2843" spans="1:13" x14ac:dyDescent="0.25">
      <c r="A2843">
        <v>2842</v>
      </c>
      <c r="B2843" t="s">
        <v>9</v>
      </c>
      <c r="C2843">
        <v>370000</v>
      </c>
      <c r="D2843" t="s">
        <v>10</v>
      </c>
      <c r="E2843" t="s">
        <v>16</v>
      </c>
      <c r="F2843" t="s">
        <v>12</v>
      </c>
      <c r="G2843" t="s">
        <v>13</v>
      </c>
      <c r="H2843" t="s">
        <v>13</v>
      </c>
      <c r="I2843">
        <v>45</v>
      </c>
      <c r="J2843">
        <f t="shared" si="178"/>
        <v>-0.354541843447711</v>
      </c>
      <c r="K2843">
        <f t="shared" si="179"/>
        <v>0.21833580701670366</v>
      </c>
      <c r="L2843" t="str">
        <f t="shared" si="180"/>
        <v>NO</v>
      </c>
      <c r="M2843" t="str">
        <f t="shared" si="181"/>
        <v>NO</v>
      </c>
    </row>
    <row r="2844" spans="1:13" x14ac:dyDescent="0.25">
      <c r="A2844">
        <v>2843</v>
      </c>
      <c r="B2844" t="s">
        <v>15</v>
      </c>
      <c r="C2844">
        <v>297046</v>
      </c>
      <c r="D2844" t="s">
        <v>17</v>
      </c>
      <c r="E2844" t="s">
        <v>16</v>
      </c>
      <c r="F2844" t="s">
        <v>13</v>
      </c>
      <c r="G2844" t="s">
        <v>13</v>
      </c>
      <c r="H2844" t="s">
        <v>12</v>
      </c>
      <c r="I2844">
        <v>19</v>
      </c>
      <c r="J2844">
        <f t="shared" si="178"/>
        <v>-0.44449718558642509</v>
      </c>
      <c r="K2844">
        <f t="shared" si="179"/>
        <v>-1.6166227749888715</v>
      </c>
      <c r="L2844" t="str">
        <f t="shared" si="180"/>
        <v>NO</v>
      </c>
      <c r="M2844" t="str">
        <f t="shared" si="181"/>
        <v>NO</v>
      </c>
    </row>
    <row r="2845" spans="1:13" x14ac:dyDescent="0.25">
      <c r="A2845">
        <v>2844</v>
      </c>
      <c r="B2845" t="s">
        <v>9</v>
      </c>
      <c r="C2845">
        <v>519483.5</v>
      </c>
      <c r="D2845" t="s">
        <v>10</v>
      </c>
      <c r="E2845" t="s">
        <v>16</v>
      </c>
      <c r="F2845" t="s">
        <v>12</v>
      </c>
      <c r="G2845" t="s">
        <v>12</v>
      </c>
      <c r="H2845" t="s">
        <v>12</v>
      </c>
      <c r="I2845">
        <v>37</v>
      </c>
      <c r="J2845">
        <f t="shared" si="178"/>
        <v>-0.17022241769185853</v>
      </c>
      <c r="K2845">
        <f t="shared" si="179"/>
        <v>-0.3462668336003964</v>
      </c>
      <c r="L2845" t="str">
        <f t="shared" si="180"/>
        <v>NO</v>
      </c>
      <c r="M2845" t="str">
        <f t="shared" si="181"/>
        <v>NO</v>
      </c>
    </row>
    <row r="2846" spans="1:13" x14ac:dyDescent="0.25">
      <c r="A2846">
        <v>2845</v>
      </c>
      <c r="B2846" t="s">
        <v>15</v>
      </c>
      <c r="C2846">
        <v>2216750.36</v>
      </c>
      <c r="D2846" t="s">
        <v>10</v>
      </c>
      <c r="E2846" t="s">
        <v>16</v>
      </c>
      <c r="F2846" t="s">
        <v>12</v>
      </c>
      <c r="G2846" t="s">
        <v>12</v>
      </c>
      <c r="H2846" t="s">
        <v>13</v>
      </c>
      <c r="I2846">
        <v>30</v>
      </c>
      <c r="J2846">
        <f t="shared" si="178"/>
        <v>1.9225788144818521</v>
      </c>
      <c r="K2846">
        <f t="shared" si="179"/>
        <v>-0.84029414414035897</v>
      </c>
      <c r="L2846" t="str">
        <f t="shared" si="180"/>
        <v>NO</v>
      </c>
      <c r="M2846" t="str">
        <f t="shared" si="181"/>
        <v>NO</v>
      </c>
    </row>
    <row r="2847" spans="1:13" x14ac:dyDescent="0.25">
      <c r="A2847">
        <v>2846</v>
      </c>
      <c r="B2847" t="s">
        <v>9</v>
      </c>
      <c r="C2847">
        <v>241999</v>
      </c>
      <c r="D2847" t="s">
        <v>10</v>
      </c>
      <c r="E2847" t="s">
        <v>16</v>
      </c>
      <c r="F2847" t="s">
        <v>12</v>
      </c>
      <c r="G2847" t="s">
        <v>13</v>
      </c>
      <c r="H2847" t="s">
        <v>12</v>
      </c>
      <c r="I2847">
        <v>45</v>
      </c>
      <c r="J2847">
        <f t="shared" si="178"/>
        <v>-0.51237244559560613</v>
      </c>
      <c r="K2847">
        <f t="shared" si="179"/>
        <v>0.21833580701670366</v>
      </c>
      <c r="L2847" t="str">
        <f t="shared" si="180"/>
        <v>NO</v>
      </c>
      <c r="M2847" t="str">
        <f t="shared" si="181"/>
        <v>NO</v>
      </c>
    </row>
    <row r="2848" spans="1:13" x14ac:dyDescent="0.25">
      <c r="A2848">
        <v>2847</v>
      </c>
      <c r="B2848" t="s">
        <v>15</v>
      </c>
      <c r="C2848">
        <v>300018</v>
      </c>
      <c r="D2848" t="s">
        <v>17</v>
      </c>
      <c r="E2848" t="s">
        <v>16</v>
      </c>
      <c r="F2848" t="s">
        <v>12</v>
      </c>
      <c r="G2848" t="s">
        <v>13</v>
      </c>
      <c r="H2848" t="s">
        <v>13</v>
      </c>
      <c r="I2848">
        <v>59</v>
      </c>
      <c r="J2848">
        <f t="shared" si="178"/>
        <v>-0.44083258492249633</v>
      </c>
      <c r="K2848">
        <f t="shared" si="179"/>
        <v>1.2063904280966287</v>
      </c>
      <c r="L2848" t="str">
        <f t="shared" si="180"/>
        <v>NO</v>
      </c>
      <c r="M2848" t="str">
        <f t="shared" si="181"/>
        <v>NO</v>
      </c>
    </row>
    <row r="2849" spans="1:13" x14ac:dyDescent="0.25">
      <c r="A2849">
        <v>2848</v>
      </c>
      <c r="B2849" t="s">
        <v>9</v>
      </c>
      <c r="C2849">
        <v>309288</v>
      </c>
      <c r="D2849" t="s">
        <v>10</v>
      </c>
      <c r="E2849" t="s">
        <v>16</v>
      </c>
      <c r="F2849" t="s">
        <v>12</v>
      </c>
      <c r="G2849" t="s">
        <v>13</v>
      </c>
      <c r="H2849" t="s">
        <v>13</v>
      </c>
      <c r="I2849">
        <v>39</v>
      </c>
      <c r="J2849">
        <f t="shared" si="178"/>
        <v>-0.42940228608177644</v>
      </c>
      <c r="K2849">
        <f t="shared" si="179"/>
        <v>-0.20511617344612137</v>
      </c>
      <c r="L2849" t="str">
        <f t="shared" si="180"/>
        <v>NO</v>
      </c>
      <c r="M2849" t="str">
        <f t="shared" si="181"/>
        <v>NO</v>
      </c>
    </row>
    <row r="2850" spans="1:13" x14ac:dyDescent="0.25">
      <c r="A2850">
        <v>2849</v>
      </c>
      <c r="B2850" t="s">
        <v>15</v>
      </c>
      <c r="C2850">
        <v>250750</v>
      </c>
      <c r="D2850" t="s">
        <v>10</v>
      </c>
      <c r="E2850" t="s">
        <v>16</v>
      </c>
      <c r="F2850" t="s">
        <v>12</v>
      </c>
      <c r="G2850" t="s">
        <v>13</v>
      </c>
      <c r="H2850" t="s">
        <v>13</v>
      </c>
      <c r="I2850">
        <v>31</v>
      </c>
      <c r="J2850">
        <f t="shared" si="178"/>
        <v>-0.50158209552493294</v>
      </c>
      <c r="K2850">
        <f t="shared" si="179"/>
        <v>-0.7697188140632214</v>
      </c>
      <c r="L2850" t="str">
        <f t="shared" si="180"/>
        <v>NO</v>
      </c>
      <c r="M2850" t="str">
        <f t="shared" si="181"/>
        <v>NO</v>
      </c>
    </row>
    <row r="2851" spans="1:13" x14ac:dyDescent="0.25">
      <c r="A2851">
        <v>2850</v>
      </c>
      <c r="B2851" t="s">
        <v>15</v>
      </c>
      <c r="C2851">
        <v>155636</v>
      </c>
      <c r="D2851" t="s">
        <v>10</v>
      </c>
      <c r="E2851" t="s">
        <v>16</v>
      </c>
      <c r="F2851" t="s">
        <v>12</v>
      </c>
      <c r="G2851" t="s">
        <v>13</v>
      </c>
      <c r="H2851" t="s">
        <v>13</v>
      </c>
      <c r="I2851">
        <v>61</v>
      </c>
      <c r="J2851">
        <f t="shared" si="178"/>
        <v>-0.61886164719011449</v>
      </c>
      <c r="K2851">
        <f t="shared" si="179"/>
        <v>1.3475410882509038</v>
      </c>
      <c r="L2851" t="str">
        <f t="shared" si="180"/>
        <v>NO</v>
      </c>
      <c r="M2851" t="str">
        <f t="shared" si="181"/>
        <v>NO</v>
      </c>
    </row>
    <row r="2852" spans="1:13" x14ac:dyDescent="0.25">
      <c r="A2852">
        <v>2851</v>
      </c>
      <c r="B2852" t="s">
        <v>9</v>
      </c>
      <c r="C2852">
        <v>617586</v>
      </c>
      <c r="D2852" t="s">
        <v>10</v>
      </c>
      <c r="E2852" t="s">
        <v>16</v>
      </c>
      <c r="F2852" t="s">
        <v>12</v>
      </c>
      <c r="G2852" t="s">
        <v>13</v>
      </c>
      <c r="H2852" t="s">
        <v>12</v>
      </c>
      <c r="I2852">
        <v>36</v>
      </c>
      <c r="J2852">
        <f t="shared" si="178"/>
        <v>-4.9257920170636994E-2</v>
      </c>
      <c r="K2852">
        <f t="shared" si="179"/>
        <v>-0.41684216367753391</v>
      </c>
      <c r="L2852" t="str">
        <f t="shared" si="180"/>
        <v>NO</v>
      </c>
      <c r="M2852" t="str">
        <f t="shared" si="181"/>
        <v>NO</v>
      </c>
    </row>
    <row r="2853" spans="1:13" x14ac:dyDescent="0.25">
      <c r="A2853">
        <v>2852</v>
      </c>
      <c r="B2853" t="s">
        <v>9</v>
      </c>
      <c r="C2853">
        <v>450886</v>
      </c>
      <c r="D2853" t="s">
        <v>18</v>
      </c>
      <c r="E2853" t="s">
        <v>16</v>
      </c>
      <c r="F2853" t="s">
        <v>12</v>
      </c>
      <c r="G2853" t="s">
        <v>13</v>
      </c>
      <c r="H2853" t="s">
        <v>13</v>
      </c>
      <c r="I2853">
        <v>49</v>
      </c>
      <c r="J2853">
        <f t="shared" si="178"/>
        <v>-0.25480601259221269</v>
      </c>
      <c r="K2853">
        <f t="shared" si="179"/>
        <v>0.50063712732525367</v>
      </c>
      <c r="L2853" t="str">
        <f t="shared" si="180"/>
        <v>NO</v>
      </c>
      <c r="M2853" t="str">
        <f t="shared" si="181"/>
        <v>NO</v>
      </c>
    </row>
    <row r="2854" spans="1:13" x14ac:dyDescent="0.25">
      <c r="A2854">
        <v>2853</v>
      </c>
      <c r="B2854" t="s">
        <v>15</v>
      </c>
      <c r="C2854">
        <v>297046</v>
      </c>
      <c r="D2854" t="s">
        <v>17</v>
      </c>
      <c r="E2854" t="s">
        <v>16</v>
      </c>
      <c r="F2854" t="s">
        <v>12</v>
      </c>
      <c r="G2854" t="s">
        <v>13</v>
      </c>
      <c r="H2854" t="s">
        <v>13</v>
      </c>
      <c r="I2854">
        <v>61</v>
      </c>
      <c r="J2854">
        <f t="shared" si="178"/>
        <v>-0.44449718558642509</v>
      </c>
      <c r="K2854">
        <f t="shared" si="179"/>
        <v>1.3475410882509038</v>
      </c>
      <c r="L2854" t="str">
        <f t="shared" si="180"/>
        <v>NO</v>
      </c>
      <c r="M2854" t="str">
        <f t="shared" si="181"/>
        <v>NO</v>
      </c>
    </row>
    <row r="2855" spans="1:13" x14ac:dyDescent="0.25">
      <c r="A2855">
        <v>2854</v>
      </c>
      <c r="B2855" t="s">
        <v>9</v>
      </c>
      <c r="C2855">
        <v>446000</v>
      </c>
      <c r="D2855" t="s">
        <v>10</v>
      </c>
      <c r="E2855" t="s">
        <v>16</v>
      </c>
      <c r="F2855" t="s">
        <v>12</v>
      </c>
      <c r="G2855" t="s">
        <v>13</v>
      </c>
      <c r="H2855" t="s">
        <v>13</v>
      </c>
      <c r="I2855">
        <v>28</v>
      </c>
      <c r="J2855">
        <f t="shared" si="178"/>
        <v>-0.26083065554105384</v>
      </c>
      <c r="K2855">
        <f t="shared" si="179"/>
        <v>-0.98144480429463388</v>
      </c>
      <c r="L2855" t="str">
        <f t="shared" si="180"/>
        <v>NO</v>
      </c>
      <c r="M2855" t="str">
        <f t="shared" si="181"/>
        <v>NO</v>
      </c>
    </row>
    <row r="2856" spans="1:13" x14ac:dyDescent="0.25">
      <c r="A2856">
        <v>2855</v>
      </c>
      <c r="B2856" t="s">
        <v>9</v>
      </c>
      <c r="C2856">
        <v>509509</v>
      </c>
      <c r="D2856" t="s">
        <v>18</v>
      </c>
      <c r="E2856" t="s">
        <v>16</v>
      </c>
      <c r="F2856" t="s">
        <v>12</v>
      </c>
      <c r="G2856" t="s">
        <v>13</v>
      </c>
      <c r="H2856" t="s">
        <v>12</v>
      </c>
      <c r="I2856">
        <v>37</v>
      </c>
      <c r="J2856">
        <f t="shared" si="178"/>
        <v>-0.18252139458363423</v>
      </c>
      <c r="K2856">
        <f t="shared" si="179"/>
        <v>-0.3462668336003964</v>
      </c>
      <c r="L2856" t="str">
        <f t="shared" si="180"/>
        <v>NO</v>
      </c>
      <c r="M2856" t="str">
        <f t="shared" si="181"/>
        <v>NO</v>
      </c>
    </row>
    <row r="2857" spans="1:13" x14ac:dyDescent="0.25">
      <c r="A2857">
        <v>2856</v>
      </c>
      <c r="B2857" t="s">
        <v>9</v>
      </c>
      <c r="C2857">
        <v>799571.5</v>
      </c>
      <c r="D2857" t="s">
        <v>10</v>
      </c>
      <c r="E2857" t="s">
        <v>16</v>
      </c>
      <c r="F2857" t="s">
        <v>12</v>
      </c>
      <c r="G2857" t="s">
        <v>13</v>
      </c>
      <c r="H2857" t="s">
        <v>13</v>
      </c>
      <c r="I2857">
        <v>22</v>
      </c>
      <c r="J2857">
        <f t="shared" si="178"/>
        <v>0.17513783491866514</v>
      </c>
      <c r="K2857">
        <f t="shared" si="179"/>
        <v>-1.4048967847574589</v>
      </c>
      <c r="L2857" t="str">
        <f t="shared" si="180"/>
        <v>NO</v>
      </c>
      <c r="M2857" t="str">
        <f t="shared" si="181"/>
        <v>NO</v>
      </c>
    </row>
    <row r="2858" spans="1:13" x14ac:dyDescent="0.25">
      <c r="A2858">
        <v>2857</v>
      </c>
      <c r="B2858" t="s">
        <v>9</v>
      </c>
      <c r="C2858">
        <v>297046</v>
      </c>
      <c r="D2858" t="s">
        <v>17</v>
      </c>
      <c r="E2858" t="s">
        <v>16</v>
      </c>
      <c r="F2858" t="s">
        <v>12</v>
      </c>
      <c r="G2858" t="s">
        <v>12</v>
      </c>
      <c r="H2858" t="s">
        <v>12</v>
      </c>
      <c r="I2858">
        <v>57</v>
      </c>
      <c r="J2858">
        <f t="shared" si="178"/>
        <v>-0.44449718558642509</v>
      </c>
      <c r="K2858">
        <f t="shared" si="179"/>
        <v>1.0652397679423538</v>
      </c>
      <c r="L2858" t="str">
        <f t="shared" si="180"/>
        <v>NO</v>
      </c>
      <c r="M2858" t="str">
        <f t="shared" si="181"/>
        <v>NO</v>
      </c>
    </row>
    <row r="2859" spans="1:13" x14ac:dyDescent="0.25">
      <c r="A2859">
        <v>2858</v>
      </c>
      <c r="B2859" t="s">
        <v>15</v>
      </c>
      <c r="C2859">
        <v>130000</v>
      </c>
      <c r="D2859" t="s">
        <v>10</v>
      </c>
      <c r="E2859" t="s">
        <v>16</v>
      </c>
      <c r="F2859" t="s">
        <v>12</v>
      </c>
      <c r="G2859" t="s">
        <v>13</v>
      </c>
      <c r="H2859" t="s">
        <v>13</v>
      </c>
      <c r="I2859">
        <v>51</v>
      </c>
      <c r="J2859">
        <f t="shared" si="178"/>
        <v>-0.65047191052136533</v>
      </c>
      <c r="K2859">
        <f t="shared" si="179"/>
        <v>0.64178778747952869</v>
      </c>
      <c r="L2859" t="str">
        <f t="shared" si="180"/>
        <v>NO</v>
      </c>
      <c r="M2859" t="str">
        <f t="shared" si="181"/>
        <v>NO</v>
      </c>
    </row>
    <row r="2860" spans="1:13" x14ac:dyDescent="0.25">
      <c r="A2860">
        <v>2859</v>
      </c>
      <c r="B2860" t="s">
        <v>9</v>
      </c>
      <c r="C2860">
        <v>429740</v>
      </c>
      <c r="D2860" t="s">
        <v>10</v>
      </c>
      <c r="E2860" t="s">
        <v>16</v>
      </c>
      <c r="F2860" t="s">
        <v>12</v>
      </c>
      <c r="G2860" t="s">
        <v>13</v>
      </c>
      <c r="H2860" t="s">
        <v>13</v>
      </c>
      <c r="I2860">
        <v>27</v>
      </c>
      <c r="J2860">
        <f t="shared" si="178"/>
        <v>-0.2808799175852939</v>
      </c>
      <c r="K2860">
        <f t="shared" si="179"/>
        <v>-1.0520201343717714</v>
      </c>
      <c r="L2860" t="str">
        <f t="shared" si="180"/>
        <v>NO</v>
      </c>
      <c r="M2860" t="str">
        <f t="shared" si="181"/>
        <v>NO</v>
      </c>
    </row>
    <row r="2861" spans="1:13" x14ac:dyDescent="0.25">
      <c r="A2861">
        <v>2860</v>
      </c>
      <c r="B2861" t="s">
        <v>9</v>
      </c>
      <c r="C2861">
        <v>356858</v>
      </c>
      <c r="D2861" t="s">
        <v>18</v>
      </c>
      <c r="E2861" t="s">
        <v>16</v>
      </c>
      <c r="F2861" t="s">
        <v>12</v>
      </c>
      <c r="G2861" t="s">
        <v>12</v>
      </c>
      <c r="H2861" t="s">
        <v>12</v>
      </c>
      <c r="I2861">
        <v>25</v>
      </c>
      <c r="J2861">
        <f t="shared" si="178"/>
        <v>-0.37074648070388588</v>
      </c>
      <c r="K2861">
        <f t="shared" si="179"/>
        <v>-1.1931707945260464</v>
      </c>
      <c r="L2861" t="str">
        <f t="shared" si="180"/>
        <v>NO</v>
      </c>
      <c r="M2861" t="str">
        <f t="shared" si="181"/>
        <v>NO</v>
      </c>
    </row>
    <row r="2862" spans="1:13" x14ac:dyDescent="0.25">
      <c r="A2862">
        <v>2861</v>
      </c>
      <c r="B2862" t="s">
        <v>15</v>
      </c>
      <c r="C2862">
        <v>375000</v>
      </c>
      <c r="D2862" t="s">
        <v>10</v>
      </c>
      <c r="E2862" t="s">
        <v>16</v>
      </c>
      <c r="F2862" t="s">
        <v>12</v>
      </c>
      <c r="G2862" t="s">
        <v>13</v>
      </c>
      <c r="H2862" t="s">
        <v>13</v>
      </c>
      <c r="I2862">
        <v>42</v>
      </c>
      <c r="J2862">
        <f t="shared" si="178"/>
        <v>-0.34837663371700989</v>
      </c>
      <c r="K2862">
        <f t="shared" si="179"/>
        <v>6.6098167852911317E-3</v>
      </c>
      <c r="L2862" t="str">
        <f t="shared" si="180"/>
        <v>NO</v>
      </c>
      <c r="M2862" t="str">
        <f t="shared" si="181"/>
        <v>NO</v>
      </c>
    </row>
    <row r="2863" spans="1:13" x14ac:dyDescent="0.25">
      <c r="A2863">
        <v>2862</v>
      </c>
      <c r="B2863" t="s">
        <v>15</v>
      </c>
      <c r="C2863">
        <v>384500</v>
      </c>
      <c r="D2863" t="s">
        <v>10</v>
      </c>
      <c r="E2863" t="s">
        <v>16</v>
      </c>
      <c r="F2863" t="s">
        <v>12</v>
      </c>
      <c r="G2863" t="s">
        <v>13</v>
      </c>
      <c r="H2863" t="s">
        <v>13</v>
      </c>
      <c r="I2863">
        <v>33</v>
      </c>
      <c r="J2863">
        <f t="shared" si="178"/>
        <v>-0.33666273522867773</v>
      </c>
      <c r="K2863">
        <f t="shared" si="179"/>
        <v>-0.62856815390894638</v>
      </c>
      <c r="L2863" t="str">
        <f t="shared" si="180"/>
        <v>NO</v>
      </c>
      <c r="M2863" t="str">
        <f t="shared" si="181"/>
        <v>NO</v>
      </c>
    </row>
    <row r="2864" spans="1:13" x14ac:dyDescent="0.25">
      <c r="A2864">
        <v>2863</v>
      </c>
      <c r="B2864" t="s">
        <v>9</v>
      </c>
      <c r="C2864">
        <v>368127</v>
      </c>
      <c r="D2864" t="s">
        <v>18</v>
      </c>
      <c r="E2864" t="s">
        <v>16</v>
      </c>
      <c r="F2864" t="s">
        <v>12</v>
      </c>
      <c r="G2864" t="s">
        <v>13</v>
      </c>
      <c r="H2864" t="s">
        <v>12</v>
      </c>
      <c r="I2864">
        <v>35</v>
      </c>
      <c r="J2864">
        <f t="shared" si="178"/>
        <v>-0.35685133101283167</v>
      </c>
      <c r="K2864">
        <f t="shared" si="179"/>
        <v>-0.48741749375467142</v>
      </c>
      <c r="L2864" t="str">
        <f t="shared" si="180"/>
        <v>NO</v>
      </c>
      <c r="M2864" t="str">
        <f t="shared" si="181"/>
        <v>NO</v>
      </c>
    </row>
    <row r="2865" spans="1:13" x14ac:dyDescent="0.25">
      <c r="A2865">
        <v>2864</v>
      </c>
      <c r="B2865" t="s">
        <v>9</v>
      </c>
      <c r="C2865">
        <v>258000</v>
      </c>
      <c r="D2865" t="s">
        <v>10</v>
      </c>
      <c r="E2865" t="s">
        <v>16</v>
      </c>
      <c r="F2865" t="s">
        <v>12</v>
      </c>
      <c r="G2865" t="s">
        <v>13</v>
      </c>
      <c r="H2865" t="s">
        <v>13</v>
      </c>
      <c r="I2865">
        <v>50</v>
      </c>
      <c r="J2865">
        <f t="shared" si="178"/>
        <v>-0.49264254141541636</v>
      </c>
      <c r="K2865">
        <f t="shared" si="179"/>
        <v>0.57121245740239113</v>
      </c>
      <c r="L2865" t="str">
        <f t="shared" si="180"/>
        <v>NO</v>
      </c>
      <c r="M2865" t="str">
        <f t="shared" si="181"/>
        <v>NO</v>
      </c>
    </row>
    <row r="2866" spans="1:13" x14ac:dyDescent="0.25">
      <c r="A2866">
        <v>2865</v>
      </c>
      <c r="B2866" t="s">
        <v>9</v>
      </c>
      <c r="C2866">
        <v>2396657.2000000002</v>
      </c>
      <c r="D2866" t="s">
        <v>10</v>
      </c>
      <c r="E2866" t="s">
        <v>16</v>
      </c>
      <c r="F2866" t="s">
        <v>12</v>
      </c>
      <c r="G2866" t="s">
        <v>13</v>
      </c>
      <c r="H2866" t="s">
        <v>13</v>
      </c>
      <c r="I2866">
        <v>34</v>
      </c>
      <c r="J2866">
        <f t="shared" si="178"/>
        <v>2.1444114945993906</v>
      </c>
      <c r="K2866">
        <f t="shared" si="179"/>
        <v>-0.55799282383180893</v>
      </c>
      <c r="L2866" t="str">
        <f t="shared" si="180"/>
        <v>SI</v>
      </c>
      <c r="M2866" t="str">
        <f t="shared" si="181"/>
        <v>NO</v>
      </c>
    </row>
    <row r="2867" spans="1:13" x14ac:dyDescent="0.25">
      <c r="A2867">
        <v>2866</v>
      </c>
      <c r="B2867" t="s">
        <v>15</v>
      </c>
      <c r="C2867">
        <v>297046</v>
      </c>
      <c r="D2867" t="s">
        <v>17</v>
      </c>
      <c r="E2867" t="s">
        <v>16</v>
      </c>
      <c r="F2867" t="s">
        <v>12</v>
      </c>
      <c r="G2867" t="s">
        <v>13</v>
      </c>
      <c r="H2867" t="s">
        <v>13</v>
      </c>
      <c r="I2867">
        <v>29</v>
      </c>
      <c r="J2867">
        <f t="shared" si="178"/>
        <v>-0.44449718558642509</v>
      </c>
      <c r="K2867">
        <f t="shared" si="179"/>
        <v>-0.91086947421749642</v>
      </c>
      <c r="L2867" t="str">
        <f t="shared" si="180"/>
        <v>NO</v>
      </c>
      <c r="M2867" t="str">
        <f t="shared" si="181"/>
        <v>NO</v>
      </c>
    </row>
    <row r="2868" spans="1:13" x14ac:dyDescent="0.25">
      <c r="A2868">
        <v>2867</v>
      </c>
      <c r="B2868" t="s">
        <v>9</v>
      </c>
      <c r="C2868">
        <v>335930</v>
      </c>
      <c r="D2868" t="s">
        <v>10</v>
      </c>
      <c r="E2868" t="s">
        <v>16</v>
      </c>
      <c r="F2868" t="s">
        <v>12</v>
      </c>
      <c r="G2868" t="s">
        <v>13</v>
      </c>
      <c r="H2868" t="s">
        <v>13</v>
      </c>
      <c r="I2868">
        <v>49</v>
      </c>
      <c r="J2868">
        <f t="shared" si="178"/>
        <v>-0.3965515825527085</v>
      </c>
      <c r="K2868">
        <f t="shared" si="179"/>
        <v>0.50063712732525367</v>
      </c>
      <c r="L2868" t="str">
        <f t="shared" si="180"/>
        <v>NO</v>
      </c>
      <c r="M2868" t="str">
        <f t="shared" si="181"/>
        <v>NO</v>
      </c>
    </row>
    <row r="2869" spans="1:13" x14ac:dyDescent="0.25">
      <c r="A2869">
        <v>2868</v>
      </c>
      <c r="B2869" t="s">
        <v>15</v>
      </c>
      <c r="C2869">
        <v>278030</v>
      </c>
      <c r="D2869" t="s">
        <v>19</v>
      </c>
      <c r="E2869" t="s">
        <v>16</v>
      </c>
      <c r="F2869" t="s">
        <v>12</v>
      </c>
      <c r="G2869" t="s">
        <v>13</v>
      </c>
      <c r="H2869" t="s">
        <v>13</v>
      </c>
      <c r="I2869">
        <v>40</v>
      </c>
      <c r="J2869">
        <f t="shared" si="178"/>
        <v>-0.46794471123422759</v>
      </c>
      <c r="K2869">
        <f t="shared" si="179"/>
        <v>-0.13454084336898386</v>
      </c>
      <c r="L2869" t="str">
        <f t="shared" si="180"/>
        <v>NO</v>
      </c>
      <c r="M2869" t="str">
        <f t="shared" si="181"/>
        <v>NO</v>
      </c>
    </row>
    <row r="2870" spans="1:13" x14ac:dyDescent="0.25">
      <c r="A2870">
        <v>2869</v>
      </c>
      <c r="B2870" t="s">
        <v>9</v>
      </c>
      <c r="C2870">
        <v>1739925</v>
      </c>
      <c r="D2870" t="s">
        <v>10</v>
      </c>
      <c r="E2870" t="s">
        <v>16</v>
      </c>
      <c r="F2870" t="s">
        <v>12</v>
      </c>
      <c r="G2870" t="s">
        <v>13</v>
      </c>
      <c r="H2870" t="s">
        <v>13</v>
      </c>
      <c r="I2870">
        <v>43</v>
      </c>
      <c r="J2870">
        <f t="shared" si="178"/>
        <v>1.3346331446184383</v>
      </c>
      <c r="K2870">
        <f t="shared" si="179"/>
        <v>7.7185146862428639E-2</v>
      </c>
      <c r="L2870" t="str">
        <f t="shared" si="180"/>
        <v>NO</v>
      </c>
      <c r="M2870" t="str">
        <f t="shared" si="181"/>
        <v>NO</v>
      </c>
    </row>
    <row r="2871" spans="1:13" x14ac:dyDescent="0.25">
      <c r="A2871">
        <v>2870</v>
      </c>
      <c r="B2871" t="s">
        <v>15</v>
      </c>
      <c r="C2871">
        <v>2688750</v>
      </c>
      <c r="D2871" t="s">
        <v>14</v>
      </c>
      <c r="E2871" t="s">
        <v>11</v>
      </c>
      <c r="F2871" t="s">
        <v>12</v>
      </c>
      <c r="G2871" t="s">
        <v>13</v>
      </c>
      <c r="H2871" t="s">
        <v>13</v>
      </c>
      <c r="I2871">
        <v>80</v>
      </c>
      <c r="J2871">
        <f t="shared" si="178"/>
        <v>2.5045741691649384</v>
      </c>
      <c r="K2871">
        <f t="shared" si="179"/>
        <v>2.6884723597165161</v>
      </c>
      <c r="L2871" t="str">
        <f t="shared" si="180"/>
        <v>SI</v>
      </c>
      <c r="M2871" t="str">
        <f t="shared" si="181"/>
        <v>SI</v>
      </c>
    </row>
    <row r="2872" spans="1:13" x14ac:dyDescent="0.25">
      <c r="A2872">
        <v>2871</v>
      </c>
      <c r="B2872" t="s">
        <v>9</v>
      </c>
      <c r="C2872">
        <v>539969</v>
      </c>
      <c r="D2872" t="s">
        <v>10</v>
      </c>
      <c r="E2872" t="s">
        <v>16</v>
      </c>
      <c r="F2872" t="s">
        <v>12</v>
      </c>
      <c r="G2872" t="s">
        <v>13</v>
      </c>
      <c r="H2872" t="s">
        <v>13</v>
      </c>
      <c r="I2872">
        <v>47</v>
      </c>
      <c r="J2872">
        <f t="shared" si="178"/>
        <v>-0.14496293690420292</v>
      </c>
      <c r="K2872">
        <f t="shared" si="179"/>
        <v>0.35948646717097865</v>
      </c>
      <c r="L2872" t="str">
        <f t="shared" si="180"/>
        <v>NO</v>
      </c>
      <c r="M2872" t="str">
        <f t="shared" si="181"/>
        <v>NO</v>
      </c>
    </row>
    <row r="2873" spans="1:13" x14ac:dyDescent="0.25">
      <c r="A2873">
        <v>2872</v>
      </c>
      <c r="B2873" t="s">
        <v>9</v>
      </c>
      <c r="C2873">
        <v>297045</v>
      </c>
      <c r="D2873" t="s">
        <v>18</v>
      </c>
      <c r="E2873" t="s">
        <v>16</v>
      </c>
      <c r="F2873" t="s">
        <v>12</v>
      </c>
      <c r="G2873" t="s">
        <v>13</v>
      </c>
      <c r="H2873" t="s">
        <v>13</v>
      </c>
      <c r="I2873">
        <v>54</v>
      </c>
      <c r="J2873">
        <f t="shared" si="178"/>
        <v>-0.44449841862837125</v>
      </c>
      <c r="K2873">
        <f t="shared" si="179"/>
        <v>0.85351377771094117</v>
      </c>
      <c r="L2873" t="str">
        <f t="shared" si="180"/>
        <v>NO</v>
      </c>
      <c r="M2873" t="str">
        <f t="shared" si="181"/>
        <v>NO</v>
      </c>
    </row>
    <row r="2874" spans="1:13" x14ac:dyDescent="0.25">
      <c r="A2874">
        <v>2873</v>
      </c>
      <c r="B2874" t="s">
        <v>9</v>
      </c>
      <c r="C2874">
        <v>747205</v>
      </c>
      <c r="D2874" t="s">
        <v>10</v>
      </c>
      <c r="E2874" t="s">
        <v>16</v>
      </c>
      <c r="F2874" t="s">
        <v>12</v>
      </c>
      <c r="G2874" t="s">
        <v>12</v>
      </c>
      <c r="H2874" t="s">
        <v>13</v>
      </c>
      <c r="I2874">
        <v>31</v>
      </c>
      <c r="J2874">
        <f t="shared" si="178"/>
        <v>0.11056774384611298</v>
      </c>
      <c r="K2874">
        <f t="shared" si="179"/>
        <v>-0.7697188140632214</v>
      </c>
      <c r="L2874" t="str">
        <f t="shared" si="180"/>
        <v>NO</v>
      </c>
      <c r="M2874" t="str">
        <f t="shared" si="181"/>
        <v>NO</v>
      </c>
    </row>
    <row r="2875" spans="1:13" x14ac:dyDescent="0.25">
      <c r="A2875">
        <v>2874</v>
      </c>
      <c r="B2875" t="s">
        <v>15</v>
      </c>
      <c r="C2875">
        <v>390136.8</v>
      </c>
      <c r="D2875" t="s">
        <v>10</v>
      </c>
      <c r="E2875" t="s">
        <v>16</v>
      </c>
      <c r="F2875" t="s">
        <v>12</v>
      </c>
      <c r="G2875" t="s">
        <v>13</v>
      </c>
      <c r="H2875" t="s">
        <v>13</v>
      </c>
      <c r="I2875">
        <v>25</v>
      </c>
      <c r="J2875">
        <f t="shared" si="178"/>
        <v>-0.32971232438667453</v>
      </c>
      <c r="K2875">
        <f t="shared" si="179"/>
        <v>-1.1931707945260464</v>
      </c>
      <c r="L2875" t="str">
        <f t="shared" si="180"/>
        <v>NO</v>
      </c>
      <c r="M2875" t="str">
        <f t="shared" si="181"/>
        <v>NO</v>
      </c>
    </row>
    <row r="2876" spans="1:13" x14ac:dyDescent="0.25">
      <c r="A2876">
        <v>2875</v>
      </c>
      <c r="B2876" t="s">
        <v>15</v>
      </c>
      <c r="C2876">
        <v>338192</v>
      </c>
      <c r="D2876" t="s">
        <v>10</v>
      </c>
      <c r="E2876" t="s">
        <v>11</v>
      </c>
      <c r="F2876" t="s">
        <v>12</v>
      </c>
      <c r="G2876" t="s">
        <v>13</v>
      </c>
      <c r="H2876" t="s">
        <v>13</v>
      </c>
      <c r="I2876">
        <v>51</v>
      </c>
      <c r="J2876">
        <f t="shared" si="178"/>
        <v>-0.39376244167053936</v>
      </c>
      <c r="K2876">
        <f t="shared" si="179"/>
        <v>0.64178778747952869</v>
      </c>
      <c r="L2876" t="str">
        <f t="shared" si="180"/>
        <v>NO</v>
      </c>
      <c r="M2876" t="str">
        <f t="shared" si="181"/>
        <v>NO</v>
      </c>
    </row>
    <row r="2877" spans="1:13" x14ac:dyDescent="0.25">
      <c r="A2877">
        <v>2876</v>
      </c>
      <c r="B2877" t="s">
        <v>15</v>
      </c>
      <c r="C2877">
        <v>1350000</v>
      </c>
      <c r="D2877" t="s">
        <v>10</v>
      </c>
      <c r="E2877" t="s">
        <v>16</v>
      </c>
      <c r="F2877" t="s">
        <v>12</v>
      </c>
      <c r="G2877" t="s">
        <v>13</v>
      </c>
      <c r="H2877" t="s">
        <v>13</v>
      </c>
      <c r="I2877">
        <v>57</v>
      </c>
      <c r="J2877">
        <f t="shared" si="178"/>
        <v>0.85383926376971053</v>
      </c>
      <c r="K2877">
        <f t="shared" si="179"/>
        <v>1.0652397679423538</v>
      </c>
      <c r="L2877" t="str">
        <f t="shared" si="180"/>
        <v>NO</v>
      </c>
      <c r="M2877" t="str">
        <f t="shared" si="181"/>
        <v>NO</v>
      </c>
    </row>
    <row r="2878" spans="1:13" x14ac:dyDescent="0.25">
      <c r="A2878">
        <v>2877</v>
      </c>
      <c r="B2878" t="s">
        <v>15</v>
      </c>
      <c r="C2878">
        <v>3609554.14</v>
      </c>
      <c r="D2878" t="s">
        <v>10</v>
      </c>
      <c r="E2878" t="s">
        <v>11</v>
      </c>
      <c r="F2878" t="s">
        <v>12</v>
      </c>
      <c r="G2878" t="s">
        <v>13</v>
      </c>
      <c r="H2878" t="s">
        <v>13</v>
      </c>
      <c r="I2878">
        <v>55</v>
      </c>
      <c r="J2878">
        <f t="shared" si="178"/>
        <v>3.6399642979645157</v>
      </c>
      <c r="K2878">
        <f t="shared" si="179"/>
        <v>0.92408910778807873</v>
      </c>
      <c r="L2878" t="str">
        <f t="shared" si="180"/>
        <v>SI</v>
      </c>
      <c r="M2878" t="str">
        <f t="shared" si="181"/>
        <v>NO</v>
      </c>
    </row>
    <row r="2879" spans="1:13" x14ac:dyDescent="0.25">
      <c r="A2879">
        <v>2878</v>
      </c>
      <c r="B2879" t="s">
        <v>9</v>
      </c>
      <c r="C2879">
        <v>1220413.97</v>
      </c>
      <c r="D2879" t="s">
        <v>10</v>
      </c>
      <c r="E2879" t="s">
        <v>16</v>
      </c>
      <c r="F2879" t="s">
        <v>12</v>
      </c>
      <c r="G2879" t="s">
        <v>13</v>
      </c>
      <c r="H2879" t="s">
        <v>13</v>
      </c>
      <c r="I2879">
        <v>27</v>
      </c>
      <c r="J2879">
        <f t="shared" si="178"/>
        <v>0.69405425314592484</v>
      </c>
      <c r="K2879">
        <f t="shared" si="179"/>
        <v>-1.0520201343717714</v>
      </c>
      <c r="L2879" t="str">
        <f t="shared" si="180"/>
        <v>NO</v>
      </c>
      <c r="M2879" t="str">
        <f t="shared" si="181"/>
        <v>NO</v>
      </c>
    </row>
    <row r="2880" spans="1:13" x14ac:dyDescent="0.25">
      <c r="A2880">
        <v>2879</v>
      </c>
      <c r="B2880" t="s">
        <v>9</v>
      </c>
      <c r="C2880">
        <v>278030</v>
      </c>
      <c r="D2880" t="s">
        <v>19</v>
      </c>
      <c r="E2880" t="s">
        <v>16</v>
      </c>
      <c r="F2880" t="s">
        <v>12</v>
      </c>
      <c r="G2880" t="s">
        <v>13</v>
      </c>
      <c r="H2880" t="s">
        <v>13</v>
      </c>
      <c r="I2880">
        <v>32</v>
      </c>
      <c r="J2880">
        <f t="shared" si="178"/>
        <v>-0.46794471123422759</v>
      </c>
      <c r="K2880">
        <f t="shared" si="179"/>
        <v>-0.69914348398608395</v>
      </c>
      <c r="L2880" t="str">
        <f t="shared" si="180"/>
        <v>NO</v>
      </c>
      <c r="M2880" t="str">
        <f t="shared" si="181"/>
        <v>NO</v>
      </c>
    </row>
    <row r="2881" spans="1:13" x14ac:dyDescent="0.25">
      <c r="A2881">
        <v>2880</v>
      </c>
      <c r="B2881" t="s">
        <v>9</v>
      </c>
      <c r="C2881">
        <v>762796.88</v>
      </c>
      <c r="D2881" t="s">
        <v>10</v>
      </c>
      <c r="E2881" t="s">
        <v>16</v>
      </c>
      <c r="F2881" t="s">
        <v>12</v>
      </c>
      <c r="G2881" t="s">
        <v>13</v>
      </c>
      <c r="H2881" t="s">
        <v>13</v>
      </c>
      <c r="I2881">
        <v>26</v>
      </c>
      <c r="J2881">
        <f t="shared" si="178"/>
        <v>0.12979318590529784</v>
      </c>
      <c r="K2881">
        <f t="shared" si="179"/>
        <v>-1.1225954644489089</v>
      </c>
      <c r="L2881" t="str">
        <f t="shared" si="180"/>
        <v>NO</v>
      </c>
      <c r="M2881" t="str">
        <f t="shared" si="181"/>
        <v>NO</v>
      </c>
    </row>
    <row r="2882" spans="1:13" x14ac:dyDescent="0.25">
      <c r="A2882">
        <v>2881</v>
      </c>
      <c r="B2882" t="s">
        <v>9</v>
      </c>
      <c r="C2882">
        <v>413751.05</v>
      </c>
      <c r="D2882" t="s">
        <v>10</v>
      </c>
      <c r="E2882" t="s">
        <v>16</v>
      </c>
      <c r="F2882" t="s">
        <v>12</v>
      </c>
      <c r="G2882" t="s">
        <v>13</v>
      </c>
      <c r="H2882" t="s">
        <v>13</v>
      </c>
      <c r="I2882">
        <v>28</v>
      </c>
      <c r="J2882">
        <f t="shared" ref="J2882:J2945" si="182">(C2882-$Q$13)/$Q$14</f>
        <v>-0.30059496361003268</v>
      </c>
      <c r="K2882">
        <f t="shared" si="179"/>
        <v>-0.98144480429463388</v>
      </c>
      <c r="L2882" t="str">
        <f t="shared" si="180"/>
        <v>NO</v>
      </c>
      <c r="M2882" t="str">
        <f t="shared" si="181"/>
        <v>NO</v>
      </c>
    </row>
    <row r="2883" spans="1:13" x14ac:dyDescent="0.25">
      <c r="A2883">
        <v>2882</v>
      </c>
      <c r="B2883" t="s">
        <v>9</v>
      </c>
      <c r="C2883">
        <v>362000</v>
      </c>
      <c r="D2883" t="s">
        <v>17</v>
      </c>
      <c r="E2883" t="s">
        <v>16</v>
      </c>
      <c r="F2883" t="s">
        <v>12</v>
      </c>
      <c r="G2883" t="s">
        <v>13</v>
      </c>
      <c r="H2883" t="s">
        <v>13</v>
      </c>
      <c r="I2883">
        <v>35</v>
      </c>
      <c r="J2883">
        <f t="shared" si="182"/>
        <v>-0.36440617901683281</v>
      </c>
      <c r="K2883">
        <f t="shared" ref="K2883:K2946" si="183">(I2883-$R$13)/$R$14</f>
        <v>-0.48741749375467142</v>
      </c>
      <c r="L2883" t="str">
        <f t="shared" ref="L2883:L2946" si="184">IF(ABS(J2883)&gt; 1.96, "SI", "NO")</f>
        <v>NO</v>
      </c>
      <c r="M2883" t="str">
        <f t="shared" ref="M2883:M2946" si="185">IF(ABS(K2883)&gt; 1.96, "SI", "NO")</f>
        <v>NO</v>
      </c>
    </row>
    <row r="2884" spans="1:13" x14ac:dyDescent="0.25">
      <c r="A2884">
        <v>2883</v>
      </c>
      <c r="B2884" t="s">
        <v>15</v>
      </c>
      <c r="C2884">
        <v>297044</v>
      </c>
      <c r="D2884" t="s">
        <v>10</v>
      </c>
      <c r="E2884" t="s">
        <v>16</v>
      </c>
      <c r="F2884" t="s">
        <v>12</v>
      </c>
      <c r="G2884" t="s">
        <v>13</v>
      </c>
      <c r="H2884" t="s">
        <v>13</v>
      </c>
      <c r="I2884">
        <v>58</v>
      </c>
      <c r="J2884">
        <f t="shared" si="182"/>
        <v>-0.44449965167031735</v>
      </c>
      <c r="K2884">
        <f t="shared" si="183"/>
        <v>1.1358150980194912</v>
      </c>
      <c r="L2884" t="str">
        <f t="shared" si="184"/>
        <v>NO</v>
      </c>
      <c r="M2884" t="str">
        <f t="shared" si="185"/>
        <v>NO</v>
      </c>
    </row>
    <row r="2885" spans="1:13" x14ac:dyDescent="0.25">
      <c r="A2885">
        <v>2884</v>
      </c>
      <c r="B2885" t="s">
        <v>9</v>
      </c>
      <c r="C2885">
        <v>2414456</v>
      </c>
      <c r="D2885" t="s">
        <v>10</v>
      </c>
      <c r="E2885" t="s">
        <v>16</v>
      </c>
      <c r="F2885" t="s">
        <v>12</v>
      </c>
      <c r="G2885" t="s">
        <v>13</v>
      </c>
      <c r="H2885" t="s">
        <v>13</v>
      </c>
      <c r="I2885">
        <v>36</v>
      </c>
      <c r="J2885">
        <f t="shared" si="182"/>
        <v>2.1663581615903511</v>
      </c>
      <c r="K2885">
        <f t="shared" si="183"/>
        <v>-0.41684216367753391</v>
      </c>
      <c r="L2885" t="str">
        <f t="shared" si="184"/>
        <v>SI</v>
      </c>
      <c r="M2885" t="str">
        <f t="shared" si="185"/>
        <v>NO</v>
      </c>
    </row>
    <row r="2886" spans="1:13" x14ac:dyDescent="0.25">
      <c r="A2886">
        <v>2885</v>
      </c>
      <c r="B2886" t="s">
        <v>9</v>
      </c>
      <c r="C2886">
        <v>406659.45</v>
      </c>
      <c r="D2886" t="s">
        <v>10</v>
      </c>
      <c r="E2886" t="s">
        <v>11</v>
      </c>
      <c r="F2886" t="s">
        <v>12</v>
      </c>
      <c r="G2886" t="s">
        <v>13</v>
      </c>
      <c r="H2886" t="s">
        <v>13</v>
      </c>
      <c r="I2886">
        <v>27</v>
      </c>
      <c r="J2886">
        <f t="shared" si="182"/>
        <v>-0.30933920387528069</v>
      </c>
      <c r="K2886">
        <f t="shared" si="183"/>
        <v>-1.0520201343717714</v>
      </c>
      <c r="L2886" t="str">
        <f t="shared" si="184"/>
        <v>NO</v>
      </c>
      <c r="M2886" t="str">
        <f t="shared" si="185"/>
        <v>NO</v>
      </c>
    </row>
    <row r="2887" spans="1:13" x14ac:dyDescent="0.25">
      <c r="A2887">
        <v>2886</v>
      </c>
      <c r="B2887" t="s">
        <v>9</v>
      </c>
      <c r="C2887">
        <v>514435.14</v>
      </c>
      <c r="D2887" t="s">
        <v>10</v>
      </c>
      <c r="E2887" t="s">
        <v>16</v>
      </c>
      <c r="F2887" t="s">
        <v>12</v>
      </c>
      <c r="G2887" t="s">
        <v>13</v>
      </c>
      <c r="H2887" t="s">
        <v>13</v>
      </c>
      <c r="I2887">
        <v>48</v>
      </c>
      <c r="J2887">
        <f t="shared" si="182"/>
        <v>-0.176447257331075</v>
      </c>
      <c r="K2887">
        <f t="shared" si="183"/>
        <v>0.43006179724811616</v>
      </c>
      <c r="L2887" t="str">
        <f t="shared" si="184"/>
        <v>NO</v>
      </c>
      <c r="M2887" t="str">
        <f t="shared" si="185"/>
        <v>NO</v>
      </c>
    </row>
    <row r="2888" spans="1:13" x14ac:dyDescent="0.25">
      <c r="A2888">
        <v>2887</v>
      </c>
      <c r="B2888" t="s">
        <v>15</v>
      </c>
      <c r="C2888">
        <v>705807.13</v>
      </c>
      <c r="D2888" t="s">
        <v>10</v>
      </c>
      <c r="E2888" t="s">
        <v>11</v>
      </c>
      <c r="F2888" t="s">
        <v>12</v>
      </c>
      <c r="G2888" t="s">
        <v>13</v>
      </c>
      <c r="H2888" t="s">
        <v>13</v>
      </c>
      <c r="I2888">
        <v>34</v>
      </c>
      <c r="J2888">
        <f t="shared" si="182"/>
        <v>5.95224336552529E-2</v>
      </c>
      <c r="K2888">
        <f t="shared" si="183"/>
        <v>-0.55799282383180893</v>
      </c>
      <c r="L2888" t="str">
        <f t="shared" si="184"/>
        <v>NO</v>
      </c>
      <c r="M2888" t="str">
        <f t="shared" si="185"/>
        <v>NO</v>
      </c>
    </row>
    <row r="2889" spans="1:13" x14ac:dyDescent="0.25">
      <c r="A2889">
        <v>2888</v>
      </c>
      <c r="B2889" t="s">
        <v>15</v>
      </c>
      <c r="C2889">
        <v>462569.85</v>
      </c>
      <c r="D2889" t="s">
        <v>10</v>
      </c>
      <c r="E2889" t="s">
        <v>16</v>
      </c>
      <c r="F2889" t="s">
        <v>12</v>
      </c>
      <c r="G2889" t="s">
        <v>13</v>
      </c>
      <c r="H2889" t="s">
        <v>13</v>
      </c>
      <c r="I2889">
        <v>27</v>
      </c>
      <c r="J2889">
        <f t="shared" si="182"/>
        <v>-0.24039933544980224</v>
      </c>
      <c r="K2889">
        <f t="shared" si="183"/>
        <v>-1.0520201343717714</v>
      </c>
      <c r="L2889" t="str">
        <f t="shared" si="184"/>
        <v>NO</v>
      </c>
      <c r="M2889" t="str">
        <f t="shared" si="185"/>
        <v>NO</v>
      </c>
    </row>
    <row r="2890" spans="1:13" x14ac:dyDescent="0.25">
      <c r="A2890">
        <v>2889</v>
      </c>
      <c r="B2890" t="s">
        <v>9</v>
      </c>
      <c r="C2890">
        <v>100000</v>
      </c>
      <c r="D2890" t="s">
        <v>10</v>
      </c>
      <c r="E2890" t="s">
        <v>16</v>
      </c>
      <c r="F2890" t="s">
        <v>12</v>
      </c>
      <c r="G2890" t="s">
        <v>13</v>
      </c>
      <c r="H2890" t="s">
        <v>13</v>
      </c>
      <c r="I2890">
        <v>24</v>
      </c>
      <c r="J2890">
        <f t="shared" si="182"/>
        <v>-0.68746316890557213</v>
      </c>
      <c r="K2890">
        <f t="shared" si="183"/>
        <v>-1.263746124603184</v>
      </c>
      <c r="L2890" t="str">
        <f t="shared" si="184"/>
        <v>NO</v>
      </c>
      <c r="M2890" t="str">
        <f t="shared" si="185"/>
        <v>NO</v>
      </c>
    </row>
    <row r="2891" spans="1:13" x14ac:dyDescent="0.25">
      <c r="A2891">
        <v>2890</v>
      </c>
      <c r="B2891" t="s">
        <v>9</v>
      </c>
      <c r="C2891">
        <v>337811</v>
      </c>
      <c r="D2891" t="s">
        <v>14</v>
      </c>
      <c r="E2891" t="s">
        <v>11</v>
      </c>
      <c r="F2891" t="s">
        <v>12</v>
      </c>
      <c r="G2891" t="s">
        <v>13</v>
      </c>
      <c r="H2891" t="s">
        <v>13</v>
      </c>
      <c r="I2891">
        <v>81</v>
      </c>
      <c r="J2891">
        <f t="shared" si="182"/>
        <v>-0.39423223065201879</v>
      </c>
      <c r="K2891">
        <f t="shared" si="183"/>
        <v>2.759047689793654</v>
      </c>
      <c r="L2891" t="str">
        <f t="shared" si="184"/>
        <v>NO</v>
      </c>
      <c r="M2891" t="str">
        <f t="shared" si="185"/>
        <v>SI</v>
      </c>
    </row>
    <row r="2892" spans="1:13" x14ac:dyDescent="0.25">
      <c r="A2892">
        <v>2891</v>
      </c>
      <c r="B2892" t="s">
        <v>15</v>
      </c>
      <c r="C2892">
        <v>359544.27</v>
      </c>
      <c r="D2892" t="s">
        <v>20</v>
      </c>
      <c r="E2892" t="s">
        <v>16</v>
      </c>
      <c r="F2892" t="s">
        <v>12</v>
      </c>
      <c r="G2892" t="s">
        <v>12</v>
      </c>
      <c r="H2892" t="s">
        <v>13</v>
      </c>
      <c r="I2892">
        <v>38</v>
      </c>
      <c r="J2892">
        <f t="shared" si="182"/>
        <v>-0.36743419711522773</v>
      </c>
      <c r="K2892">
        <f t="shared" si="183"/>
        <v>-0.27569150352325889</v>
      </c>
      <c r="L2892" t="str">
        <f t="shared" si="184"/>
        <v>NO</v>
      </c>
      <c r="M2892" t="str">
        <f t="shared" si="185"/>
        <v>NO</v>
      </c>
    </row>
    <row r="2893" spans="1:13" x14ac:dyDescent="0.25">
      <c r="A2893">
        <v>2892</v>
      </c>
      <c r="B2893" t="s">
        <v>9</v>
      </c>
      <c r="C2893">
        <v>444389.01</v>
      </c>
      <c r="D2893" t="s">
        <v>10</v>
      </c>
      <c r="E2893" t="s">
        <v>11</v>
      </c>
      <c r="F2893" t="s">
        <v>12</v>
      </c>
      <c r="G2893" t="s">
        <v>13</v>
      </c>
      <c r="H2893" t="s">
        <v>13</v>
      </c>
      <c r="I2893">
        <v>60</v>
      </c>
      <c r="J2893">
        <f t="shared" si="182"/>
        <v>-0.26281707378586627</v>
      </c>
      <c r="K2893">
        <f t="shared" si="183"/>
        <v>1.2769657581737661</v>
      </c>
      <c r="L2893" t="str">
        <f t="shared" si="184"/>
        <v>NO</v>
      </c>
      <c r="M2893" t="str">
        <f t="shared" si="185"/>
        <v>NO</v>
      </c>
    </row>
    <row r="2894" spans="1:13" x14ac:dyDescent="0.25">
      <c r="A2894">
        <v>2893</v>
      </c>
      <c r="B2894" t="s">
        <v>9</v>
      </c>
      <c r="C2894">
        <v>299046</v>
      </c>
      <c r="D2894" t="s">
        <v>17</v>
      </c>
      <c r="E2894" t="s">
        <v>16</v>
      </c>
      <c r="F2894" t="s">
        <v>12</v>
      </c>
      <c r="G2894" t="s">
        <v>13</v>
      </c>
      <c r="H2894" t="s">
        <v>13</v>
      </c>
      <c r="I2894">
        <v>31</v>
      </c>
      <c r="J2894">
        <f t="shared" si="182"/>
        <v>-0.44203110169414461</v>
      </c>
      <c r="K2894">
        <f t="shared" si="183"/>
        <v>-0.7697188140632214</v>
      </c>
      <c r="L2894" t="str">
        <f t="shared" si="184"/>
        <v>NO</v>
      </c>
      <c r="M2894" t="str">
        <f t="shared" si="185"/>
        <v>NO</v>
      </c>
    </row>
    <row r="2895" spans="1:13" x14ac:dyDescent="0.25">
      <c r="A2895">
        <v>2894</v>
      </c>
      <c r="B2895" t="s">
        <v>9</v>
      </c>
      <c r="C2895">
        <v>1270596.6499999999</v>
      </c>
      <c r="D2895" t="s">
        <v>10</v>
      </c>
      <c r="E2895" t="s">
        <v>11</v>
      </c>
      <c r="F2895" t="s">
        <v>12</v>
      </c>
      <c r="G2895" t="s">
        <v>13</v>
      </c>
      <c r="H2895" t="s">
        <v>13</v>
      </c>
      <c r="I2895">
        <v>44</v>
      </c>
      <c r="J2895">
        <f t="shared" si="182"/>
        <v>0.75593160255565695</v>
      </c>
      <c r="K2895">
        <f t="shared" si="183"/>
        <v>0.14776047693956615</v>
      </c>
      <c r="L2895" t="str">
        <f t="shared" si="184"/>
        <v>NO</v>
      </c>
      <c r="M2895" t="str">
        <f t="shared" si="185"/>
        <v>NO</v>
      </c>
    </row>
    <row r="2896" spans="1:13" x14ac:dyDescent="0.25">
      <c r="A2896">
        <v>2895</v>
      </c>
      <c r="B2896" t="s">
        <v>9</v>
      </c>
      <c r="C2896">
        <v>922788.75</v>
      </c>
      <c r="D2896" t="s">
        <v>10</v>
      </c>
      <c r="E2896" t="s">
        <v>16</v>
      </c>
      <c r="F2896" t="s">
        <v>12</v>
      </c>
      <c r="G2896" t="s">
        <v>13</v>
      </c>
      <c r="H2896" t="s">
        <v>13</v>
      </c>
      <c r="I2896">
        <v>25</v>
      </c>
      <c r="J2896">
        <f t="shared" si="182"/>
        <v>0.32706987265671189</v>
      </c>
      <c r="K2896">
        <f t="shared" si="183"/>
        <v>-1.1931707945260464</v>
      </c>
      <c r="L2896" t="str">
        <f t="shared" si="184"/>
        <v>NO</v>
      </c>
      <c r="M2896" t="str">
        <f t="shared" si="185"/>
        <v>NO</v>
      </c>
    </row>
    <row r="2897" spans="1:13" x14ac:dyDescent="0.25">
      <c r="A2897">
        <v>2896</v>
      </c>
      <c r="B2897" t="s">
        <v>9</v>
      </c>
      <c r="C2897">
        <v>297045</v>
      </c>
      <c r="D2897" t="s">
        <v>18</v>
      </c>
      <c r="E2897" t="s">
        <v>16</v>
      </c>
      <c r="F2897" t="s">
        <v>12</v>
      </c>
      <c r="G2897" t="s">
        <v>13</v>
      </c>
      <c r="H2897" t="s">
        <v>13</v>
      </c>
      <c r="I2897">
        <v>49</v>
      </c>
      <c r="J2897">
        <f t="shared" si="182"/>
        <v>-0.44449841862837125</v>
      </c>
      <c r="K2897">
        <f t="shared" si="183"/>
        <v>0.50063712732525367</v>
      </c>
      <c r="L2897" t="str">
        <f t="shared" si="184"/>
        <v>NO</v>
      </c>
      <c r="M2897" t="str">
        <f t="shared" si="185"/>
        <v>NO</v>
      </c>
    </row>
    <row r="2898" spans="1:13" x14ac:dyDescent="0.25">
      <c r="A2898">
        <v>2897</v>
      </c>
      <c r="B2898" t="s">
        <v>15</v>
      </c>
      <c r="C2898">
        <v>1055938.04</v>
      </c>
      <c r="D2898" t="s">
        <v>10</v>
      </c>
      <c r="E2898" t="s">
        <v>11</v>
      </c>
      <c r="F2898" t="s">
        <v>12</v>
      </c>
      <c r="G2898" t="s">
        <v>13</v>
      </c>
      <c r="H2898" t="s">
        <v>13</v>
      </c>
      <c r="I2898">
        <v>30</v>
      </c>
      <c r="J2898">
        <f t="shared" si="182"/>
        <v>0.49124853232550131</v>
      </c>
      <c r="K2898">
        <f t="shared" si="183"/>
        <v>-0.84029414414035897</v>
      </c>
      <c r="L2898" t="str">
        <f t="shared" si="184"/>
        <v>NO</v>
      </c>
      <c r="M2898" t="str">
        <f t="shared" si="185"/>
        <v>NO</v>
      </c>
    </row>
    <row r="2899" spans="1:13" x14ac:dyDescent="0.25">
      <c r="A2899">
        <v>2898</v>
      </c>
      <c r="B2899" t="s">
        <v>15</v>
      </c>
      <c r="C2899">
        <v>639148</v>
      </c>
      <c r="D2899" t="s">
        <v>17</v>
      </c>
      <c r="E2899" t="s">
        <v>16</v>
      </c>
      <c r="F2899" t="s">
        <v>12</v>
      </c>
      <c r="G2899" t="s">
        <v>13</v>
      </c>
      <c r="H2899" t="s">
        <v>13</v>
      </c>
      <c r="I2899">
        <v>75</v>
      </c>
      <c r="J2899">
        <f t="shared" si="182"/>
        <v>-2.267106972796144E-2</v>
      </c>
      <c r="K2899">
        <f t="shared" si="183"/>
        <v>2.3355957093308288</v>
      </c>
      <c r="L2899" t="str">
        <f t="shared" si="184"/>
        <v>NO</v>
      </c>
      <c r="M2899" t="str">
        <f t="shared" si="185"/>
        <v>SI</v>
      </c>
    </row>
    <row r="2900" spans="1:13" x14ac:dyDescent="0.25">
      <c r="A2900">
        <v>2899</v>
      </c>
      <c r="B2900" t="s">
        <v>9</v>
      </c>
      <c r="C2900">
        <v>385093.62</v>
      </c>
      <c r="D2900" t="s">
        <v>10</v>
      </c>
      <c r="E2900" t="s">
        <v>16</v>
      </c>
      <c r="F2900" t="s">
        <v>12</v>
      </c>
      <c r="G2900" t="s">
        <v>13</v>
      </c>
      <c r="H2900" t="s">
        <v>13</v>
      </c>
      <c r="I2900">
        <v>44</v>
      </c>
      <c r="J2900">
        <f t="shared" si="182"/>
        <v>-0.33593077686861</v>
      </c>
      <c r="K2900">
        <f t="shared" si="183"/>
        <v>0.14776047693956615</v>
      </c>
      <c r="L2900" t="str">
        <f t="shared" si="184"/>
        <v>NO</v>
      </c>
      <c r="M2900" t="str">
        <f t="shared" si="185"/>
        <v>NO</v>
      </c>
    </row>
    <row r="2901" spans="1:13" x14ac:dyDescent="0.25">
      <c r="A2901">
        <v>2900</v>
      </c>
      <c r="B2901" t="s">
        <v>9</v>
      </c>
      <c r="C2901">
        <v>646251.66</v>
      </c>
      <c r="D2901" t="s">
        <v>10</v>
      </c>
      <c r="E2901" t="s">
        <v>16</v>
      </c>
      <c r="F2901" t="s">
        <v>12</v>
      </c>
      <c r="G2901" t="s">
        <v>13</v>
      </c>
      <c r="H2901" t="s">
        <v>13</v>
      </c>
      <c r="I2901">
        <v>27</v>
      </c>
      <c r="J2901">
        <f t="shared" si="182"/>
        <v>-1.3911958976842923E-2</v>
      </c>
      <c r="K2901">
        <f t="shared" si="183"/>
        <v>-1.0520201343717714</v>
      </c>
      <c r="L2901" t="str">
        <f t="shared" si="184"/>
        <v>NO</v>
      </c>
      <c r="M2901" t="str">
        <f t="shared" si="185"/>
        <v>NO</v>
      </c>
    </row>
    <row r="2902" spans="1:13" x14ac:dyDescent="0.25">
      <c r="A2902">
        <v>2901</v>
      </c>
      <c r="B2902" t="s">
        <v>9</v>
      </c>
      <c r="C2902">
        <v>330000</v>
      </c>
      <c r="D2902" t="s">
        <v>10</v>
      </c>
      <c r="E2902" t="s">
        <v>16</v>
      </c>
      <c r="F2902" t="s">
        <v>12</v>
      </c>
      <c r="G2902" t="s">
        <v>12</v>
      </c>
      <c r="H2902" t="s">
        <v>13</v>
      </c>
      <c r="I2902">
        <v>47</v>
      </c>
      <c r="J2902">
        <f t="shared" si="182"/>
        <v>-0.40386352129332009</v>
      </c>
      <c r="K2902">
        <f t="shared" si="183"/>
        <v>0.35948646717097865</v>
      </c>
      <c r="L2902" t="str">
        <f t="shared" si="184"/>
        <v>NO</v>
      </c>
      <c r="M2902" t="str">
        <f t="shared" si="185"/>
        <v>NO</v>
      </c>
    </row>
    <row r="2903" spans="1:13" x14ac:dyDescent="0.25">
      <c r="A2903">
        <v>2902</v>
      </c>
      <c r="B2903" t="s">
        <v>9</v>
      </c>
      <c r="C2903">
        <v>297046</v>
      </c>
      <c r="D2903" t="s">
        <v>18</v>
      </c>
      <c r="E2903" t="s">
        <v>16</v>
      </c>
      <c r="F2903" t="s">
        <v>12</v>
      </c>
      <c r="G2903" t="s">
        <v>13</v>
      </c>
      <c r="H2903" t="s">
        <v>13</v>
      </c>
      <c r="I2903">
        <v>63</v>
      </c>
      <c r="J2903">
        <f t="shared" si="182"/>
        <v>-0.44449718558642509</v>
      </c>
      <c r="K2903">
        <f t="shared" si="183"/>
        <v>1.4886917484051787</v>
      </c>
      <c r="L2903" t="str">
        <f t="shared" si="184"/>
        <v>NO</v>
      </c>
      <c r="M2903" t="str">
        <f t="shared" si="185"/>
        <v>NO</v>
      </c>
    </row>
    <row r="2904" spans="1:13" x14ac:dyDescent="0.25">
      <c r="A2904">
        <v>2903</v>
      </c>
      <c r="B2904" t="s">
        <v>15</v>
      </c>
      <c r="C2904">
        <v>622394.65</v>
      </c>
      <c r="D2904" t="s">
        <v>10</v>
      </c>
      <c r="E2904" t="s">
        <v>16</v>
      </c>
      <c r="F2904" t="s">
        <v>12</v>
      </c>
      <c r="G2904" t="s">
        <v>13</v>
      </c>
      <c r="H2904" t="s">
        <v>12</v>
      </c>
      <c r="I2904">
        <v>23</v>
      </c>
      <c r="J2904">
        <f t="shared" si="182"/>
        <v>-4.3328653016329773E-2</v>
      </c>
      <c r="K2904">
        <f t="shared" si="183"/>
        <v>-1.3343214546803215</v>
      </c>
      <c r="L2904" t="str">
        <f t="shared" si="184"/>
        <v>NO</v>
      </c>
      <c r="M2904" t="str">
        <f t="shared" si="185"/>
        <v>NO</v>
      </c>
    </row>
    <row r="2905" spans="1:13" x14ac:dyDescent="0.25">
      <c r="A2905">
        <v>2904</v>
      </c>
      <c r="B2905" t="s">
        <v>9</v>
      </c>
      <c r="C2905">
        <v>171000</v>
      </c>
      <c r="D2905" t="s">
        <v>10</v>
      </c>
      <c r="E2905" t="s">
        <v>16</v>
      </c>
      <c r="F2905" t="s">
        <v>12</v>
      </c>
      <c r="G2905" t="s">
        <v>13</v>
      </c>
      <c r="H2905" t="s">
        <v>13</v>
      </c>
      <c r="I2905">
        <v>56</v>
      </c>
      <c r="J2905">
        <f t="shared" si="182"/>
        <v>-0.59991719072961602</v>
      </c>
      <c r="K2905">
        <f t="shared" si="183"/>
        <v>0.99466443786521619</v>
      </c>
      <c r="L2905" t="str">
        <f t="shared" si="184"/>
        <v>NO</v>
      </c>
      <c r="M2905" t="str">
        <f t="shared" si="185"/>
        <v>NO</v>
      </c>
    </row>
    <row r="2906" spans="1:13" x14ac:dyDescent="0.25">
      <c r="A2906">
        <v>2905</v>
      </c>
      <c r="B2906" t="s">
        <v>15</v>
      </c>
      <c r="C2906">
        <v>385400.61</v>
      </c>
      <c r="D2906" t="s">
        <v>10</v>
      </c>
      <c r="E2906" t="s">
        <v>16</v>
      </c>
      <c r="F2906" t="s">
        <v>12</v>
      </c>
      <c r="G2906" t="s">
        <v>12</v>
      </c>
      <c r="H2906" t="s">
        <v>13</v>
      </c>
      <c r="I2906">
        <v>30</v>
      </c>
      <c r="J2906">
        <f t="shared" si="182"/>
        <v>-0.33555224532156441</v>
      </c>
      <c r="K2906">
        <f t="shared" si="183"/>
        <v>-0.84029414414035897</v>
      </c>
      <c r="L2906" t="str">
        <f t="shared" si="184"/>
        <v>NO</v>
      </c>
      <c r="M2906" t="str">
        <f t="shared" si="185"/>
        <v>NO</v>
      </c>
    </row>
    <row r="2907" spans="1:13" x14ac:dyDescent="0.25">
      <c r="A2907">
        <v>2906</v>
      </c>
      <c r="B2907" t="s">
        <v>15</v>
      </c>
      <c r="C2907">
        <v>1619313.26</v>
      </c>
      <c r="D2907" t="s">
        <v>10</v>
      </c>
      <c r="E2907" t="s">
        <v>16</v>
      </c>
      <c r="F2907" t="s">
        <v>12</v>
      </c>
      <c r="G2907" t="s">
        <v>13</v>
      </c>
      <c r="H2907" t="s">
        <v>13</v>
      </c>
      <c r="I2907">
        <v>33</v>
      </c>
      <c r="J2907">
        <f t="shared" si="182"/>
        <v>1.1859138100014792</v>
      </c>
      <c r="K2907">
        <f t="shared" si="183"/>
        <v>-0.62856815390894638</v>
      </c>
      <c r="L2907" t="str">
        <f t="shared" si="184"/>
        <v>NO</v>
      </c>
      <c r="M2907" t="str">
        <f t="shared" si="185"/>
        <v>NO</v>
      </c>
    </row>
    <row r="2908" spans="1:13" x14ac:dyDescent="0.25">
      <c r="A2908">
        <v>2907</v>
      </c>
      <c r="B2908" t="s">
        <v>9</v>
      </c>
      <c r="C2908">
        <v>403541.67</v>
      </c>
      <c r="D2908" t="s">
        <v>10</v>
      </c>
      <c r="E2908" t="s">
        <v>16</v>
      </c>
      <c r="F2908" t="s">
        <v>12</v>
      </c>
      <c r="G2908" t="s">
        <v>13</v>
      </c>
      <c r="H2908" t="s">
        <v>13</v>
      </c>
      <c r="I2908">
        <v>43</v>
      </c>
      <c r="J2908">
        <f t="shared" si="182"/>
        <v>-0.3131835573941178</v>
      </c>
      <c r="K2908">
        <f t="shared" si="183"/>
        <v>7.7185146862428639E-2</v>
      </c>
      <c r="L2908" t="str">
        <f t="shared" si="184"/>
        <v>NO</v>
      </c>
      <c r="M2908" t="str">
        <f t="shared" si="185"/>
        <v>NO</v>
      </c>
    </row>
    <row r="2909" spans="1:13" x14ac:dyDescent="0.25">
      <c r="A2909">
        <v>2908</v>
      </c>
      <c r="B2909" t="s">
        <v>9</v>
      </c>
      <c r="C2909">
        <v>600000</v>
      </c>
      <c r="D2909" t="s">
        <v>10</v>
      </c>
      <c r="E2909" t="s">
        <v>16</v>
      </c>
      <c r="F2909" t="s">
        <v>12</v>
      </c>
      <c r="G2909" t="s">
        <v>13</v>
      </c>
      <c r="H2909" t="s">
        <v>13</v>
      </c>
      <c r="I2909">
        <v>24</v>
      </c>
      <c r="J2909">
        <f t="shared" si="182"/>
        <v>-7.0942195835459007E-2</v>
      </c>
      <c r="K2909">
        <f t="shared" si="183"/>
        <v>-1.263746124603184</v>
      </c>
      <c r="L2909" t="str">
        <f t="shared" si="184"/>
        <v>NO</v>
      </c>
      <c r="M2909" t="str">
        <f t="shared" si="185"/>
        <v>NO</v>
      </c>
    </row>
    <row r="2910" spans="1:13" x14ac:dyDescent="0.25">
      <c r="A2910">
        <v>2909</v>
      </c>
      <c r="B2910" t="s">
        <v>9</v>
      </c>
      <c r="C2910">
        <v>319300</v>
      </c>
      <c r="D2910" t="s">
        <v>10</v>
      </c>
      <c r="E2910" t="s">
        <v>16</v>
      </c>
      <c r="F2910" t="s">
        <v>12</v>
      </c>
      <c r="G2910" t="s">
        <v>13</v>
      </c>
      <c r="H2910" t="s">
        <v>13</v>
      </c>
      <c r="I2910">
        <v>69</v>
      </c>
      <c r="J2910">
        <f t="shared" si="182"/>
        <v>-0.41705707011702048</v>
      </c>
      <c r="K2910">
        <f t="shared" si="183"/>
        <v>1.9121437288680037</v>
      </c>
      <c r="L2910" t="str">
        <f t="shared" si="184"/>
        <v>NO</v>
      </c>
      <c r="M2910" t="str">
        <f t="shared" si="185"/>
        <v>NO</v>
      </c>
    </row>
    <row r="2911" spans="1:13" x14ac:dyDescent="0.25">
      <c r="A2911">
        <v>2910</v>
      </c>
      <c r="B2911" t="s">
        <v>9</v>
      </c>
      <c r="C2911">
        <v>445567</v>
      </c>
      <c r="D2911" t="s">
        <v>18</v>
      </c>
      <c r="E2911" t="s">
        <v>16</v>
      </c>
      <c r="F2911" t="s">
        <v>12</v>
      </c>
      <c r="G2911" t="s">
        <v>13</v>
      </c>
      <c r="H2911" t="s">
        <v>12</v>
      </c>
      <c r="I2911">
        <v>35</v>
      </c>
      <c r="J2911">
        <f t="shared" si="182"/>
        <v>-0.26136456270373254</v>
      </c>
      <c r="K2911">
        <f t="shared" si="183"/>
        <v>-0.48741749375467142</v>
      </c>
      <c r="L2911" t="str">
        <f t="shared" si="184"/>
        <v>NO</v>
      </c>
      <c r="M2911" t="str">
        <f t="shared" si="185"/>
        <v>NO</v>
      </c>
    </row>
    <row r="2912" spans="1:13" x14ac:dyDescent="0.25">
      <c r="A2912">
        <v>2911</v>
      </c>
      <c r="B2912" t="s">
        <v>9</v>
      </c>
      <c r="C2912">
        <v>314396</v>
      </c>
      <c r="D2912" t="s">
        <v>10</v>
      </c>
      <c r="E2912" t="s">
        <v>11</v>
      </c>
      <c r="F2912" t="s">
        <v>12</v>
      </c>
      <c r="G2912" t="s">
        <v>13</v>
      </c>
      <c r="H2912" t="s">
        <v>12</v>
      </c>
      <c r="I2912">
        <v>53</v>
      </c>
      <c r="J2912">
        <f t="shared" si="182"/>
        <v>-0.42310390782089213</v>
      </c>
      <c r="K2912">
        <f t="shared" si="183"/>
        <v>0.78293844763380371</v>
      </c>
      <c r="L2912" t="str">
        <f t="shared" si="184"/>
        <v>NO</v>
      </c>
      <c r="M2912" t="str">
        <f t="shared" si="185"/>
        <v>NO</v>
      </c>
    </row>
    <row r="2913" spans="1:13" x14ac:dyDescent="0.25">
      <c r="A2913">
        <v>2912</v>
      </c>
      <c r="B2913" t="s">
        <v>15</v>
      </c>
      <c r="C2913">
        <v>1165110</v>
      </c>
      <c r="D2913" t="s">
        <v>10</v>
      </c>
      <c r="E2913" t="s">
        <v>11</v>
      </c>
      <c r="F2913" t="s">
        <v>12</v>
      </c>
      <c r="G2913" t="s">
        <v>13</v>
      </c>
      <c r="H2913" t="s">
        <v>12</v>
      </c>
      <c r="I2913">
        <v>38</v>
      </c>
      <c r="J2913">
        <f t="shared" si="182"/>
        <v>0.62586213834784421</v>
      </c>
      <c r="K2913">
        <f t="shared" si="183"/>
        <v>-0.27569150352325889</v>
      </c>
      <c r="L2913" t="str">
        <f t="shared" si="184"/>
        <v>NO</v>
      </c>
      <c r="M2913" t="str">
        <f t="shared" si="185"/>
        <v>NO</v>
      </c>
    </row>
    <row r="2914" spans="1:13" x14ac:dyDescent="0.25">
      <c r="A2914">
        <v>2913</v>
      </c>
      <c r="B2914" t="s">
        <v>9</v>
      </c>
      <c r="C2914">
        <v>639148</v>
      </c>
      <c r="D2914" t="s">
        <v>18</v>
      </c>
      <c r="E2914" t="s">
        <v>16</v>
      </c>
      <c r="F2914" t="s">
        <v>12</v>
      </c>
      <c r="G2914" t="s">
        <v>13</v>
      </c>
      <c r="H2914" t="s">
        <v>12</v>
      </c>
      <c r="I2914">
        <v>69</v>
      </c>
      <c r="J2914">
        <f t="shared" si="182"/>
        <v>-2.267106972796144E-2</v>
      </c>
      <c r="K2914">
        <f t="shared" si="183"/>
        <v>1.9121437288680037</v>
      </c>
      <c r="L2914" t="str">
        <f t="shared" si="184"/>
        <v>NO</v>
      </c>
      <c r="M2914" t="str">
        <f t="shared" si="185"/>
        <v>NO</v>
      </c>
    </row>
    <row r="2915" spans="1:13" x14ac:dyDescent="0.25">
      <c r="A2915">
        <v>2914</v>
      </c>
      <c r="B2915" t="s">
        <v>15</v>
      </c>
      <c r="C2915">
        <v>659819.65</v>
      </c>
      <c r="D2915" t="s">
        <v>10</v>
      </c>
      <c r="E2915" t="s">
        <v>11</v>
      </c>
      <c r="F2915" t="s">
        <v>12</v>
      </c>
      <c r="G2915" t="s">
        <v>13</v>
      </c>
      <c r="H2915" t="s">
        <v>13</v>
      </c>
      <c r="I2915">
        <v>26</v>
      </c>
      <c r="J2915">
        <f t="shared" si="182"/>
        <v>2.8179418179681932E-3</v>
      </c>
      <c r="K2915">
        <f t="shared" si="183"/>
        <v>-1.1225954644489089</v>
      </c>
      <c r="L2915" t="str">
        <f t="shared" si="184"/>
        <v>NO</v>
      </c>
      <c r="M2915" t="str">
        <f t="shared" si="185"/>
        <v>NO</v>
      </c>
    </row>
    <row r="2916" spans="1:13" x14ac:dyDescent="0.25">
      <c r="A2916">
        <v>2915</v>
      </c>
      <c r="B2916" t="s">
        <v>15</v>
      </c>
      <c r="C2916">
        <v>297500</v>
      </c>
      <c r="D2916" t="s">
        <v>17</v>
      </c>
      <c r="E2916" t="s">
        <v>16</v>
      </c>
      <c r="F2916" t="s">
        <v>12</v>
      </c>
      <c r="G2916" t="s">
        <v>12</v>
      </c>
      <c r="H2916" t="s">
        <v>13</v>
      </c>
      <c r="I2916">
        <v>29</v>
      </c>
      <c r="J2916">
        <f t="shared" si="182"/>
        <v>-0.4439373845428774</v>
      </c>
      <c r="K2916">
        <f t="shared" si="183"/>
        <v>-0.91086947421749642</v>
      </c>
      <c r="L2916" t="str">
        <f t="shared" si="184"/>
        <v>NO</v>
      </c>
      <c r="M2916" t="str">
        <f t="shared" si="185"/>
        <v>NO</v>
      </c>
    </row>
    <row r="2917" spans="1:13" x14ac:dyDescent="0.25">
      <c r="A2917">
        <v>2916</v>
      </c>
      <c r="B2917" t="s">
        <v>9</v>
      </c>
      <c r="C2917">
        <v>756084.19</v>
      </c>
      <c r="D2917" t="s">
        <v>10</v>
      </c>
      <c r="E2917" t="s">
        <v>16</v>
      </c>
      <c r="F2917" t="s">
        <v>12</v>
      </c>
      <c r="G2917" t="s">
        <v>13</v>
      </c>
      <c r="H2917" t="s">
        <v>13</v>
      </c>
      <c r="I2917">
        <v>21</v>
      </c>
      <c r="J2917">
        <f t="shared" si="182"/>
        <v>0.12151615756386173</v>
      </c>
      <c r="K2917">
        <f t="shared" si="183"/>
        <v>-1.4754721148345964</v>
      </c>
      <c r="L2917" t="str">
        <f t="shared" si="184"/>
        <v>NO</v>
      </c>
      <c r="M2917" t="str">
        <f t="shared" si="185"/>
        <v>NO</v>
      </c>
    </row>
    <row r="2918" spans="1:13" x14ac:dyDescent="0.25">
      <c r="A2918">
        <v>2917</v>
      </c>
      <c r="B2918" t="s">
        <v>15</v>
      </c>
      <c r="C2918">
        <v>379237.5</v>
      </c>
      <c r="D2918" t="s">
        <v>10</v>
      </c>
      <c r="E2918" t="s">
        <v>11</v>
      </c>
      <c r="F2918" t="s">
        <v>12</v>
      </c>
      <c r="G2918" t="s">
        <v>13</v>
      </c>
      <c r="H2918" t="s">
        <v>13</v>
      </c>
      <c r="I2918">
        <v>25</v>
      </c>
      <c r="J2918">
        <f t="shared" si="182"/>
        <v>-0.34315161847024067</v>
      </c>
      <c r="K2918">
        <f t="shared" si="183"/>
        <v>-1.1931707945260464</v>
      </c>
      <c r="L2918" t="str">
        <f t="shared" si="184"/>
        <v>NO</v>
      </c>
      <c r="M2918" t="str">
        <f t="shared" si="185"/>
        <v>NO</v>
      </c>
    </row>
    <row r="2919" spans="1:13" x14ac:dyDescent="0.25">
      <c r="A2919">
        <v>2918</v>
      </c>
      <c r="B2919" t="s">
        <v>9</v>
      </c>
      <c r="C2919">
        <v>311585.03999999998</v>
      </c>
      <c r="D2919" t="s">
        <v>10</v>
      </c>
      <c r="E2919" t="s">
        <v>16</v>
      </c>
      <c r="F2919" t="s">
        <v>12</v>
      </c>
      <c r="G2919" t="s">
        <v>13</v>
      </c>
      <c r="H2919" t="s">
        <v>13</v>
      </c>
      <c r="I2919">
        <v>26</v>
      </c>
      <c r="J2919">
        <f t="shared" si="182"/>
        <v>-0.42656993940981452</v>
      </c>
      <c r="K2919">
        <f t="shared" si="183"/>
        <v>-1.1225954644489089</v>
      </c>
      <c r="L2919" t="str">
        <f t="shared" si="184"/>
        <v>NO</v>
      </c>
      <c r="M2919" t="str">
        <f t="shared" si="185"/>
        <v>NO</v>
      </c>
    </row>
    <row r="2920" spans="1:13" x14ac:dyDescent="0.25">
      <c r="A2920">
        <v>2919</v>
      </c>
      <c r="B2920" t="s">
        <v>15</v>
      </c>
      <c r="C2920">
        <v>1983460.5</v>
      </c>
      <c r="D2920" t="s">
        <v>10</v>
      </c>
      <c r="E2920" t="s">
        <v>11</v>
      </c>
      <c r="F2920" t="s">
        <v>12</v>
      </c>
      <c r="G2920" t="s">
        <v>13</v>
      </c>
      <c r="H2920" t="s">
        <v>13</v>
      </c>
      <c r="I2920">
        <v>61</v>
      </c>
      <c r="J2920">
        <f t="shared" si="182"/>
        <v>1.6349226314926713</v>
      </c>
      <c r="K2920">
        <f t="shared" si="183"/>
        <v>1.3475410882509038</v>
      </c>
      <c r="L2920" t="str">
        <f t="shared" si="184"/>
        <v>NO</v>
      </c>
      <c r="M2920" t="str">
        <f t="shared" si="185"/>
        <v>NO</v>
      </c>
    </row>
    <row r="2921" spans="1:13" x14ac:dyDescent="0.25">
      <c r="A2921">
        <v>2920</v>
      </c>
      <c r="B2921" t="s">
        <v>9</v>
      </c>
      <c r="C2921">
        <v>723495</v>
      </c>
      <c r="D2921" t="s">
        <v>10</v>
      </c>
      <c r="E2921" t="s">
        <v>11</v>
      </c>
      <c r="F2921" t="s">
        <v>12</v>
      </c>
      <c r="G2921" t="s">
        <v>13</v>
      </c>
      <c r="H2921" t="s">
        <v>13</v>
      </c>
      <c r="I2921">
        <v>37</v>
      </c>
      <c r="J2921">
        <f t="shared" si="182"/>
        <v>8.1332319303128217E-2</v>
      </c>
      <c r="K2921">
        <f t="shared" si="183"/>
        <v>-0.3462668336003964</v>
      </c>
      <c r="L2921" t="str">
        <f t="shared" si="184"/>
        <v>NO</v>
      </c>
      <c r="M2921" t="str">
        <f t="shared" si="185"/>
        <v>NO</v>
      </c>
    </row>
    <row r="2922" spans="1:13" x14ac:dyDescent="0.25">
      <c r="A2922">
        <v>2921</v>
      </c>
      <c r="B2922" t="s">
        <v>9</v>
      </c>
      <c r="C2922">
        <v>426977.82</v>
      </c>
      <c r="D2922" t="s">
        <v>10</v>
      </c>
      <c r="E2922" t="s">
        <v>16</v>
      </c>
      <c r="F2922" t="s">
        <v>12</v>
      </c>
      <c r="G2922" t="s">
        <v>12</v>
      </c>
      <c r="H2922" t="s">
        <v>13</v>
      </c>
      <c r="I2922">
        <v>53</v>
      </c>
      <c r="J2922">
        <f t="shared" si="182"/>
        <v>-0.28428580138808351</v>
      </c>
      <c r="K2922">
        <f t="shared" si="183"/>
        <v>0.78293844763380371</v>
      </c>
      <c r="L2922" t="str">
        <f t="shared" si="184"/>
        <v>NO</v>
      </c>
      <c r="M2922" t="str">
        <f t="shared" si="185"/>
        <v>NO</v>
      </c>
    </row>
    <row r="2923" spans="1:13" x14ac:dyDescent="0.25">
      <c r="A2923">
        <v>2922</v>
      </c>
      <c r="B2923" t="s">
        <v>15</v>
      </c>
      <c r="C2923">
        <v>1459586</v>
      </c>
      <c r="D2923" t="s">
        <v>10</v>
      </c>
      <c r="E2923" t="s">
        <v>11</v>
      </c>
      <c r="F2923" t="s">
        <v>12</v>
      </c>
      <c r="G2923" t="s">
        <v>13</v>
      </c>
      <c r="H2923" t="s">
        <v>13</v>
      </c>
      <c r="I2923">
        <v>47</v>
      </c>
      <c r="J2923">
        <f t="shared" si="182"/>
        <v>0.98896339847943338</v>
      </c>
      <c r="K2923">
        <f t="shared" si="183"/>
        <v>0.35948646717097865</v>
      </c>
      <c r="L2923" t="str">
        <f t="shared" si="184"/>
        <v>NO</v>
      </c>
      <c r="M2923" t="str">
        <f t="shared" si="185"/>
        <v>NO</v>
      </c>
    </row>
    <row r="2924" spans="1:13" x14ac:dyDescent="0.25">
      <c r="A2924">
        <v>2923</v>
      </c>
      <c r="B2924" t="s">
        <v>9</v>
      </c>
      <c r="C2924">
        <v>447825.78</v>
      </c>
      <c r="D2924" t="s">
        <v>10</v>
      </c>
      <c r="E2924" t="s">
        <v>16</v>
      </c>
      <c r="F2924" t="s">
        <v>12</v>
      </c>
      <c r="G2924" t="s">
        <v>13</v>
      </c>
      <c r="H2924" t="s">
        <v>13</v>
      </c>
      <c r="I2924">
        <v>53</v>
      </c>
      <c r="J2924">
        <f t="shared" si="182"/>
        <v>-0.2585793922166299</v>
      </c>
      <c r="K2924">
        <f t="shared" si="183"/>
        <v>0.78293844763380371</v>
      </c>
      <c r="L2924" t="str">
        <f t="shared" si="184"/>
        <v>NO</v>
      </c>
      <c r="M2924" t="str">
        <f t="shared" si="185"/>
        <v>NO</v>
      </c>
    </row>
    <row r="2925" spans="1:13" x14ac:dyDescent="0.25">
      <c r="A2925">
        <v>2924</v>
      </c>
      <c r="B2925" t="s">
        <v>15</v>
      </c>
      <c r="C2925">
        <v>297865</v>
      </c>
      <c r="D2925" t="s">
        <v>18</v>
      </c>
      <c r="E2925" t="s">
        <v>16</v>
      </c>
      <c r="F2925" t="s">
        <v>12</v>
      </c>
      <c r="G2925" t="s">
        <v>13</v>
      </c>
      <c r="H2925" t="s">
        <v>13</v>
      </c>
      <c r="I2925">
        <v>41</v>
      </c>
      <c r="J2925">
        <f t="shared" si="182"/>
        <v>-0.44348732423253623</v>
      </c>
      <c r="K2925">
        <f t="shared" si="183"/>
        <v>-6.3965513291846368E-2</v>
      </c>
      <c r="L2925" t="str">
        <f t="shared" si="184"/>
        <v>NO</v>
      </c>
      <c r="M2925" t="str">
        <f t="shared" si="185"/>
        <v>NO</v>
      </c>
    </row>
    <row r="2926" spans="1:13" x14ac:dyDescent="0.25">
      <c r="A2926">
        <v>2925</v>
      </c>
      <c r="B2926" t="s">
        <v>9</v>
      </c>
      <c r="C2926">
        <v>416406.24</v>
      </c>
      <c r="D2926" t="s">
        <v>10</v>
      </c>
      <c r="E2926" t="s">
        <v>16</v>
      </c>
      <c r="F2926" t="s">
        <v>12</v>
      </c>
      <c r="G2926" t="s">
        <v>13</v>
      </c>
      <c r="H2926" t="s">
        <v>13</v>
      </c>
      <c r="I2926">
        <v>35</v>
      </c>
      <c r="J2926">
        <f t="shared" si="182"/>
        <v>-0.29732100296506064</v>
      </c>
      <c r="K2926">
        <f t="shared" si="183"/>
        <v>-0.48741749375467142</v>
      </c>
      <c r="L2926" t="str">
        <f t="shared" si="184"/>
        <v>NO</v>
      </c>
      <c r="M2926" t="str">
        <f t="shared" si="185"/>
        <v>NO</v>
      </c>
    </row>
    <row r="2927" spans="1:13" x14ac:dyDescent="0.25">
      <c r="A2927">
        <v>2926</v>
      </c>
      <c r="B2927" t="s">
        <v>9</v>
      </c>
      <c r="C2927">
        <v>548611.75</v>
      </c>
      <c r="D2927" t="s">
        <v>10</v>
      </c>
      <c r="E2927" t="s">
        <v>16</v>
      </c>
      <c r="F2927" t="s">
        <v>12</v>
      </c>
      <c r="G2927" t="s">
        <v>13</v>
      </c>
      <c r="H2927" t="s">
        <v>13</v>
      </c>
      <c r="I2927">
        <v>27</v>
      </c>
      <c r="J2927">
        <f t="shared" si="182"/>
        <v>-0.1343060636241995</v>
      </c>
      <c r="K2927">
        <f t="shared" si="183"/>
        <v>-1.0520201343717714</v>
      </c>
      <c r="L2927" t="str">
        <f t="shared" si="184"/>
        <v>NO</v>
      </c>
      <c r="M2927" t="str">
        <f t="shared" si="185"/>
        <v>NO</v>
      </c>
    </row>
    <row r="2928" spans="1:13" x14ac:dyDescent="0.25">
      <c r="A2928">
        <v>2927</v>
      </c>
      <c r="B2928" t="s">
        <v>9</v>
      </c>
      <c r="C2928">
        <v>445567</v>
      </c>
      <c r="D2928" t="s">
        <v>18</v>
      </c>
      <c r="E2928" t="s">
        <v>16</v>
      </c>
      <c r="F2928" t="s">
        <v>12</v>
      </c>
      <c r="G2928" t="s">
        <v>13</v>
      </c>
      <c r="H2928" t="s">
        <v>12</v>
      </c>
      <c r="I2928">
        <v>52</v>
      </c>
      <c r="J2928">
        <f t="shared" si="182"/>
        <v>-0.26136456270373254</v>
      </c>
      <c r="K2928">
        <f t="shared" si="183"/>
        <v>0.71236311755666615</v>
      </c>
      <c r="L2928" t="str">
        <f t="shared" si="184"/>
        <v>NO</v>
      </c>
      <c r="M2928" t="str">
        <f t="shared" si="185"/>
        <v>NO</v>
      </c>
    </row>
    <row r="2929" spans="1:13" x14ac:dyDescent="0.25">
      <c r="A2929">
        <v>2928</v>
      </c>
      <c r="B2929" t="s">
        <v>15</v>
      </c>
      <c r="C2929">
        <v>918531</v>
      </c>
      <c r="D2929" t="s">
        <v>10</v>
      </c>
      <c r="E2929" t="s">
        <v>16</v>
      </c>
      <c r="F2929" t="s">
        <v>12</v>
      </c>
      <c r="G2929" t="s">
        <v>13</v>
      </c>
      <c r="H2929" t="s">
        <v>13</v>
      </c>
      <c r="I2929">
        <v>33</v>
      </c>
      <c r="J2929">
        <f t="shared" si="182"/>
        <v>0.32181988831053338</v>
      </c>
      <c r="K2929">
        <f t="shared" si="183"/>
        <v>-0.62856815390894638</v>
      </c>
      <c r="L2929" t="str">
        <f t="shared" si="184"/>
        <v>NO</v>
      </c>
      <c r="M2929" t="str">
        <f t="shared" si="185"/>
        <v>NO</v>
      </c>
    </row>
    <row r="2930" spans="1:13" x14ac:dyDescent="0.25">
      <c r="A2930">
        <v>2929</v>
      </c>
      <c r="B2930" t="s">
        <v>9</v>
      </c>
      <c r="C2930">
        <v>484083</v>
      </c>
      <c r="D2930" t="s">
        <v>10</v>
      </c>
      <c r="E2930" t="s">
        <v>16</v>
      </c>
      <c r="F2930" t="s">
        <v>12</v>
      </c>
      <c r="G2930" t="s">
        <v>13</v>
      </c>
      <c r="H2930" t="s">
        <v>13</v>
      </c>
      <c r="I2930">
        <v>33</v>
      </c>
      <c r="J2930">
        <f t="shared" si="182"/>
        <v>-0.2138727191061956</v>
      </c>
      <c r="K2930">
        <f t="shared" si="183"/>
        <v>-0.62856815390894638</v>
      </c>
      <c r="L2930" t="str">
        <f t="shared" si="184"/>
        <v>NO</v>
      </c>
      <c r="M2930" t="str">
        <f t="shared" si="185"/>
        <v>NO</v>
      </c>
    </row>
    <row r="2931" spans="1:13" x14ac:dyDescent="0.25">
      <c r="A2931">
        <v>2930</v>
      </c>
      <c r="B2931" t="s">
        <v>9</v>
      </c>
      <c r="C2931">
        <v>437310</v>
      </c>
      <c r="D2931" t="s">
        <v>10</v>
      </c>
      <c r="E2931" t="s">
        <v>16</v>
      </c>
      <c r="F2931" t="s">
        <v>12</v>
      </c>
      <c r="G2931" t="s">
        <v>13</v>
      </c>
      <c r="H2931" t="s">
        <v>13</v>
      </c>
      <c r="I2931">
        <v>31</v>
      </c>
      <c r="J2931">
        <f t="shared" si="182"/>
        <v>-0.27154579005301238</v>
      </c>
      <c r="K2931">
        <f t="shared" si="183"/>
        <v>-0.7697188140632214</v>
      </c>
      <c r="L2931" t="str">
        <f t="shared" si="184"/>
        <v>NO</v>
      </c>
      <c r="M2931" t="str">
        <f t="shared" si="185"/>
        <v>NO</v>
      </c>
    </row>
    <row r="2932" spans="1:13" x14ac:dyDescent="0.25">
      <c r="A2932">
        <v>2931</v>
      </c>
      <c r="B2932" t="s">
        <v>9</v>
      </c>
      <c r="C2932">
        <v>330226.88</v>
      </c>
      <c r="D2932" t="s">
        <v>10</v>
      </c>
      <c r="E2932" t="s">
        <v>16</v>
      </c>
      <c r="F2932" t="s">
        <v>12</v>
      </c>
      <c r="G2932" t="s">
        <v>12</v>
      </c>
      <c r="H2932" t="s">
        <v>13</v>
      </c>
      <c r="I2932">
        <v>49</v>
      </c>
      <c r="J2932">
        <f t="shared" si="182"/>
        <v>-0.40358376873657975</v>
      </c>
      <c r="K2932">
        <f t="shared" si="183"/>
        <v>0.50063712732525367</v>
      </c>
      <c r="L2932" t="str">
        <f t="shared" si="184"/>
        <v>NO</v>
      </c>
      <c r="M2932" t="str">
        <f t="shared" si="185"/>
        <v>NO</v>
      </c>
    </row>
    <row r="2933" spans="1:13" x14ac:dyDescent="0.25">
      <c r="A2933">
        <v>2932</v>
      </c>
      <c r="B2933" t="s">
        <v>9</v>
      </c>
      <c r="C2933">
        <v>3217274</v>
      </c>
      <c r="D2933" t="s">
        <v>14</v>
      </c>
      <c r="E2933" t="s">
        <v>11</v>
      </c>
      <c r="F2933" t="s">
        <v>12</v>
      </c>
      <c r="G2933" t="s">
        <v>13</v>
      </c>
      <c r="H2933" t="s">
        <v>13</v>
      </c>
      <c r="I2933">
        <v>80</v>
      </c>
      <c r="J2933">
        <f t="shared" si="182"/>
        <v>3.1562664307067552</v>
      </c>
      <c r="K2933">
        <f t="shared" si="183"/>
        <v>2.6884723597165161</v>
      </c>
      <c r="L2933" t="str">
        <f t="shared" si="184"/>
        <v>SI</v>
      </c>
      <c r="M2933" t="str">
        <f t="shared" si="185"/>
        <v>SI</v>
      </c>
    </row>
    <row r="2934" spans="1:13" x14ac:dyDescent="0.25">
      <c r="A2934">
        <v>2933</v>
      </c>
      <c r="B2934" t="s">
        <v>15</v>
      </c>
      <c r="C2934">
        <v>250000</v>
      </c>
      <c r="D2934" t="s">
        <v>10</v>
      </c>
      <c r="E2934" t="s">
        <v>16</v>
      </c>
      <c r="F2934" t="s">
        <v>12</v>
      </c>
      <c r="G2934" t="s">
        <v>12</v>
      </c>
      <c r="H2934" t="s">
        <v>13</v>
      </c>
      <c r="I2934">
        <v>53</v>
      </c>
      <c r="J2934">
        <f t="shared" si="182"/>
        <v>-0.50250687698453811</v>
      </c>
      <c r="K2934">
        <f t="shared" si="183"/>
        <v>0.78293844763380371</v>
      </c>
      <c r="L2934" t="str">
        <f t="shared" si="184"/>
        <v>NO</v>
      </c>
      <c r="M2934" t="str">
        <f t="shared" si="185"/>
        <v>NO</v>
      </c>
    </row>
    <row r="2935" spans="1:13" x14ac:dyDescent="0.25">
      <c r="A2935">
        <v>2934</v>
      </c>
      <c r="B2935" t="s">
        <v>15</v>
      </c>
      <c r="C2935">
        <v>297046</v>
      </c>
      <c r="D2935" t="s">
        <v>17</v>
      </c>
      <c r="E2935" t="s">
        <v>16</v>
      </c>
      <c r="F2935" t="s">
        <v>12</v>
      </c>
      <c r="G2935" t="s">
        <v>13</v>
      </c>
      <c r="H2935" t="s">
        <v>13</v>
      </c>
      <c r="I2935">
        <v>55</v>
      </c>
      <c r="J2935">
        <f t="shared" si="182"/>
        <v>-0.44449718558642509</v>
      </c>
      <c r="K2935">
        <f t="shared" si="183"/>
        <v>0.92408910778807873</v>
      </c>
      <c r="L2935" t="str">
        <f t="shared" si="184"/>
        <v>NO</v>
      </c>
      <c r="M2935" t="str">
        <f t="shared" si="185"/>
        <v>NO</v>
      </c>
    </row>
    <row r="2936" spans="1:13" x14ac:dyDescent="0.25">
      <c r="A2936">
        <v>2935</v>
      </c>
      <c r="B2936" t="s">
        <v>9</v>
      </c>
      <c r="C2936">
        <v>359544.27</v>
      </c>
      <c r="D2936" t="s">
        <v>20</v>
      </c>
      <c r="E2936" t="s">
        <v>16</v>
      </c>
      <c r="F2936" t="s">
        <v>12</v>
      </c>
      <c r="G2936" t="s">
        <v>12</v>
      </c>
      <c r="H2936" t="s">
        <v>13</v>
      </c>
      <c r="I2936">
        <v>66</v>
      </c>
      <c r="J2936">
        <f t="shared" si="182"/>
        <v>-0.36743419711522773</v>
      </c>
      <c r="K2936">
        <f t="shared" si="183"/>
        <v>1.7004177386365913</v>
      </c>
      <c r="L2936" t="str">
        <f t="shared" si="184"/>
        <v>NO</v>
      </c>
      <c r="M2936" t="str">
        <f t="shared" si="185"/>
        <v>NO</v>
      </c>
    </row>
    <row r="2937" spans="1:13" x14ac:dyDescent="0.25">
      <c r="A2937">
        <v>2936</v>
      </c>
      <c r="B2937" t="s">
        <v>9</v>
      </c>
      <c r="C2937">
        <v>924999.9</v>
      </c>
      <c r="D2937" t="s">
        <v>10</v>
      </c>
      <c r="E2937" t="s">
        <v>16</v>
      </c>
      <c r="F2937" t="s">
        <v>12</v>
      </c>
      <c r="G2937" t="s">
        <v>13</v>
      </c>
      <c r="H2937" t="s">
        <v>13</v>
      </c>
      <c r="I2937">
        <v>27</v>
      </c>
      <c r="J2937">
        <f t="shared" si="182"/>
        <v>0.32979631335591991</v>
      </c>
      <c r="K2937">
        <f t="shared" si="183"/>
        <v>-1.0520201343717714</v>
      </c>
      <c r="L2937" t="str">
        <f t="shared" si="184"/>
        <v>NO</v>
      </c>
      <c r="M2937" t="str">
        <f t="shared" si="185"/>
        <v>NO</v>
      </c>
    </row>
    <row r="2938" spans="1:13" x14ac:dyDescent="0.25">
      <c r="A2938">
        <v>2937</v>
      </c>
      <c r="B2938" t="s">
        <v>15</v>
      </c>
      <c r="C2938">
        <v>323296</v>
      </c>
      <c r="D2938" t="s">
        <v>17</v>
      </c>
      <c r="E2938" t="s">
        <v>16</v>
      </c>
      <c r="F2938" t="s">
        <v>12</v>
      </c>
      <c r="G2938" t="s">
        <v>12</v>
      </c>
      <c r="H2938" t="s">
        <v>13</v>
      </c>
      <c r="I2938">
        <v>38</v>
      </c>
      <c r="J2938">
        <f t="shared" si="182"/>
        <v>-0.41212983450024415</v>
      </c>
      <c r="K2938">
        <f t="shared" si="183"/>
        <v>-0.27569150352325889</v>
      </c>
      <c r="L2938" t="str">
        <f t="shared" si="184"/>
        <v>NO</v>
      </c>
      <c r="M2938" t="str">
        <f t="shared" si="185"/>
        <v>NO</v>
      </c>
    </row>
    <row r="2939" spans="1:13" x14ac:dyDescent="0.25">
      <c r="A2939">
        <v>2938</v>
      </c>
      <c r="B2939" t="s">
        <v>9</v>
      </c>
      <c r="C2939">
        <v>348000</v>
      </c>
      <c r="D2939" t="s">
        <v>10</v>
      </c>
      <c r="E2939" t="s">
        <v>16</v>
      </c>
      <c r="F2939" t="s">
        <v>12</v>
      </c>
      <c r="G2939" t="s">
        <v>13</v>
      </c>
      <c r="H2939" t="s">
        <v>12</v>
      </c>
      <c r="I2939">
        <v>19</v>
      </c>
      <c r="J2939">
        <f t="shared" si="182"/>
        <v>-0.381668766262796</v>
      </c>
      <c r="K2939">
        <f t="shared" si="183"/>
        <v>-1.6166227749888715</v>
      </c>
      <c r="L2939" t="str">
        <f t="shared" si="184"/>
        <v>NO</v>
      </c>
      <c r="M2939" t="str">
        <f t="shared" si="185"/>
        <v>NO</v>
      </c>
    </row>
    <row r="2940" spans="1:13" x14ac:dyDescent="0.25">
      <c r="A2940">
        <v>2939</v>
      </c>
      <c r="B2940" t="s">
        <v>15</v>
      </c>
      <c r="C2940">
        <v>295000</v>
      </c>
      <c r="D2940" t="s">
        <v>17</v>
      </c>
      <c r="E2940" t="s">
        <v>16</v>
      </c>
      <c r="F2940" t="s">
        <v>12</v>
      </c>
      <c r="G2940" t="s">
        <v>12</v>
      </c>
      <c r="H2940" t="s">
        <v>13</v>
      </c>
      <c r="I2940">
        <v>33</v>
      </c>
      <c r="J2940">
        <f t="shared" si="182"/>
        <v>-0.44701998940822796</v>
      </c>
      <c r="K2940">
        <f t="shared" si="183"/>
        <v>-0.62856815390894638</v>
      </c>
      <c r="L2940" t="str">
        <f t="shared" si="184"/>
        <v>NO</v>
      </c>
      <c r="M2940" t="str">
        <f t="shared" si="185"/>
        <v>NO</v>
      </c>
    </row>
    <row r="2941" spans="1:13" x14ac:dyDescent="0.25">
      <c r="A2941">
        <v>2940</v>
      </c>
      <c r="B2941" t="s">
        <v>9</v>
      </c>
      <c r="C2941">
        <v>297045</v>
      </c>
      <c r="D2941" t="s">
        <v>18</v>
      </c>
      <c r="E2941" t="s">
        <v>16</v>
      </c>
      <c r="F2941" t="s">
        <v>12</v>
      </c>
      <c r="G2941" t="s">
        <v>13</v>
      </c>
      <c r="H2941" t="s">
        <v>13</v>
      </c>
      <c r="I2941">
        <v>49</v>
      </c>
      <c r="J2941">
        <f t="shared" si="182"/>
        <v>-0.44449841862837125</v>
      </c>
      <c r="K2941">
        <f t="shared" si="183"/>
        <v>0.50063712732525367</v>
      </c>
      <c r="L2941" t="str">
        <f t="shared" si="184"/>
        <v>NO</v>
      </c>
      <c r="M2941" t="str">
        <f t="shared" si="185"/>
        <v>NO</v>
      </c>
    </row>
    <row r="2942" spans="1:13" x14ac:dyDescent="0.25">
      <c r="A2942">
        <v>2941</v>
      </c>
      <c r="B2942" t="s">
        <v>9</v>
      </c>
      <c r="C2942">
        <v>1889038</v>
      </c>
      <c r="D2942" t="s">
        <v>14</v>
      </c>
      <c r="E2942" t="s">
        <v>11</v>
      </c>
      <c r="F2942" t="s">
        <v>12</v>
      </c>
      <c r="G2942" t="s">
        <v>13</v>
      </c>
      <c r="H2942" t="s">
        <v>13</v>
      </c>
      <c r="I2942">
        <v>67</v>
      </c>
      <c r="J2942">
        <f t="shared" si="182"/>
        <v>1.5184957283332459</v>
      </c>
      <c r="K2942">
        <f t="shared" si="183"/>
        <v>1.7709930687137287</v>
      </c>
      <c r="L2942" t="str">
        <f t="shared" si="184"/>
        <v>NO</v>
      </c>
      <c r="M2942" t="str">
        <f t="shared" si="185"/>
        <v>NO</v>
      </c>
    </row>
    <row r="2943" spans="1:13" x14ac:dyDescent="0.25">
      <c r="A2943">
        <v>2942</v>
      </c>
      <c r="B2943" t="s">
        <v>15</v>
      </c>
      <c r="C2943">
        <v>1675853</v>
      </c>
      <c r="D2943" t="s">
        <v>14</v>
      </c>
      <c r="E2943" t="s">
        <v>11</v>
      </c>
      <c r="F2943" t="s">
        <v>12</v>
      </c>
      <c r="G2943" t="s">
        <v>13</v>
      </c>
      <c r="H2943" t="s">
        <v>13</v>
      </c>
      <c r="I2943">
        <v>55</v>
      </c>
      <c r="J2943">
        <f t="shared" si="182"/>
        <v>1.2556296810453418</v>
      </c>
      <c r="K2943">
        <f t="shared" si="183"/>
        <v>0.92408910778807873</v>
      </c>
      <c r="L2943" t="str">
        <f t="shared" si="184"/>
        <v>NO</v>
      </c>
      <c r="M2943" t="str">
        <f t="shared" si="185"/>
        <v>NO</v>
      </c>
    </row>
    <row r="2944" spans="1:13" x14ac:dyDescent="0.25">
      <c r="A2944">
        <v>2943</v>
      </c>
      <c r="B2944" t="s">
        <v>9</v>
      </c>
      <c r="C2944">
        <v>25000</v>
      </c>
      <c r="D2944" t="s">
        <v>10</v>
      </c>
      <c r="E2944" t="s">
        <v>16</v>
      </c>
      <c r="F2944" t="s">
        <v>12</v>
      </c>
      <c r="G2944" t="s">
        <v>13</v>
      </c>
      <c r="H2944" t="s">
        <v>13</v>
      </c>
      <c r="I2944">
        <v>18</v>
      </c>
      <c r="J2944">
        <f t="shared" si="182"/>
        <v>-0.77994131486608909</v>
      </c>
      <c r="K2944">
        <f t="shared" si="183"/>
        <v>-1.687198105066009</v>
      </c>
      <c r="L2944" t="str">
        <f t="shared" si="184"/>
        <v>NO</v>
      </c>
      <c r="M2944" t="str">
        <f t="shared" si="185"/>
        <v>NO</v>
      </c>
    </row>
    <row r="2945" spans="1:13" x14ac:dyDescent="0.25">
      <c r="A2945">
        <v>2944</v>
      </c>
      <c r="B2945" t="s">
        <v>9</v>
      </c>
      <c r="C2945">
        <v>377730.1</v>
      </c>
      <c r="D2945" t="s">
        <v>10</v>
      </c>
      <c r="E2945" t="s">
        <v>16</v>
      </c>
      <c r="F2945" t="s">
        <v>12</v>
      </c>
      <c r="G2945" t="s">
        <v>13</v>
      </c>
      <c r="H2945" t="s">
        <v>13</v>
      </c>
      <c r="I2945">
        <v>46</v>
      </c>
      <c r="J2945">
        <f t="shared" si="182"/>
        <v>-0.34501030589985249</v>
      </c>
      <c r="K2945">
        <f t="shared" si="183"/>
        <v>0.28891113709384114</v>
      </c>
      <c r="L2945" t="str">
        <f t="shared" si="184"/>
        <v>NO</v>
      </c>
      <c r="M2945" t="str">
        <f t="shared" si="185"/>
        <v>NO</v>
      </c>
    </row>
    <row r="2946" spans="1:13" x14ac:dyDescent="0.25">
      <c r="A2946">
        <v>2945</v>
      </c>
      <c r="B2946" t="s">
        <v>9</v>
      </c>
      <c r="C2946">
        <v>385411.82</v>
      </c>
      <c r="D2946" t="s">
        <v>10</v>
      </c>
      <c r="E2946" t="s">
        <v>16</v>
      </c>
      <c r="F2946" t="s">
        <v>12</v>
      </c>
      <c r="G2946" t="s">
        <v>13</v>
      </c>
      <c r="H2946" t="s">
        <v>13</v>
      </c>
      <c r="I2946">
        <v>24</v>
      </c>
      <c r="J2946">
        <f t="shared" ref="J2946:J3009" si="186">(C2946-$Q$13)/$Q$14</f>
        <v>-0.33553842292134817</v>
      </c>
      <c r="K2946">
        <f t="shared" si="183"/>
        <v>-1.263746124603184</v>
      </c>
      <c r="L2946" t="str">
        <f t="shared" si="184"/>
        <v>NO</v>
      </c>
      <c r="M2946" t="str">
        <f t="shared" si="185"/>
        <v>NO</v>
      </c>
    </row>
    <row r="2947" spans="1:13" x14ac:dyDescent="0.25">
      <c r="A2947">
        <v>2946</v>
      </c>
      <c r="B2947" t="s">
        <v>15</v>
      </c>
      <c r="C2947">
        <v>1621195</v>
      </c>
      <c r="D2947" t="s">
        <v>10</v>
      </c>
      <c r="E2947" t="s">
        <v>11</v>
      </c>
      <c r="F2947" t="s">
        <v>12</v>
      </c>
      <c r="G2947" t="s">
        <v>13</v>
      </c>
      <c r="H2947" t="s">
        <v>13</v>
      </c>
      <c r="I2947">
        <v>31</v>
      </c>
      <c r="J2947">
        <f t="shared" si="186"/>
        <v>1.1882340743532092</v>
      </c>
      <c r="K2947">
        <f t="shared" ref="K2947:K3010" si="187">(I2947-$R$13)/$R$14</f>
        <v>-0.7697188140632214</v>
      </c>
      <c r="L2947" t="str">
        <f t="shared" ref="L2947:L3010" si="188">IF(ABS(J2947)&gt; 1.96, "SI", "NO")</f>
        <v>NO</v>
      </c>
      <c r="M2947" t="str">
        <f t="shared" ref="M2947:M3010" si="189">IF(ABS(K2947)&gt; 1.96, "SI", "NO")</f>
        <v>NO</v>
      </c>
    </row>
    <row r="2948" spans="1:13" x14ac:dyDescent="0.25">
      <c r="A2948">
        <v>2947</v>
      </c>
      <c r="B2948" t="s">
        <v>15</v>
      </c>
      <c r="C2948">
        <v>782500</v>
      </c>
      <c r="D2948" t="s">
        <v>10</v>
      </c>
      <c r="E2948" t="s">
        <v>11</v>
      </c>
      <c r="F2948" t="s">
        <v>12</v>
      </c>
      <c r="G2948" t="s">
        <v>13</v>
      </c>
      <c r="H2948" t="s">
        <v>13</v>
      </c>
      <c r="I2948">
        <v>28</v>
      </c>
      <c r="J2948">
        <f t="shared" si="186"/>
        <v>0.15408795933513225</v>
      </c>
      <c r="K2948">
        <f t="shared" si="187"/>
        <v>-0.98144480429463388</v>
      </c>
      <c r="L2948" t="str">
        <f t="shared" si="188"/>
        <v>NO</v>
      </c>
      <c r="M2948" t="str">
        <f t="shared" si="189"/>
        <v>NO</v>
      </c>
    </row>
    <row r="2949" spans="1:13" x14ac:dyDescent="0.25">
      <c r="A2949">
        <v>2948</v>
      </c>
      <c r="B2949" t="s">
        <v>9</v>
      </c>
      <c r="C2949">
        <v>467011</v>
      </c>
      <c r="D2949" t="s">
        <v>10</v>
      </c>
      <c r="E2949" t="s">
        <v>16</v>
      </c>
      <c r="F2949" t="s">
        <v>12</v>
      </c>
      <c r="G2949" t="s">
        <v>13</v>
      </c>
      <c r="H2949" t="s">
        <v>13</v>
      </c>
      <c r="I2949">
        <v>57</v>
      </c>
      <c r="J2949">
        <f t="shared" si="186"/>
        <v>-0.23492321121070156</v>
      </c>
      <c r="K2949">
        <f t="shared" si="187"/>
        <v>1.0652397679423538</v>
      </c>
      <c r="L2949" t="str">
        <f t="shared" si="188"/>
        <v>NO</v>
      </c>
      <c r="M2949" t="str">
        <f t="shared" si="189"/>
        <v>NO</v>
      </c>
    </row>
    <row r="2950" spans="1:13" x14ac:dyDescent="0.25">
      <c r="A2950">
        <v>2949</v>
      </c>
      <c r="B2950" t="s">
        <v>15</v>
      </c>
      <c r="C2950">
        <v>240000</v>
      </c>
      <c r="D2950" t="s">
        <v>10</v>
      </c>
      <c r="E2950" t="s">
        <v>16</v>
      </c>
      <c r="F2950" t="s">
        <v>12</v>
      </c>
      <c r="G2950" t="s">
        <v>13</v>
      </c>
      <c r="H2950" t="s">
        <v>13</v>
      </c>
      <c r="I2950">
        <v>41</v>
      </c>
      <c r="J2950">
        <f t="shared" si="186"/>
        <v>-0.51483729644594045</v>
      </c>
      <c r="K2950">
        <f t="shared" si="187"/>
        <v>-6.3965513291846368E-2</v>
      </c>
      <c r="L2950" t="str">
        <f t="shared" si="188"/>
        <v>NO</v>
      </c>
      <c r="M2950" t="str">
        <f t="shared" si="189"/>
        <v>NO</v>
      </c>
    </row>
    <row r="2951" spans="1:13" x14ac:dyDescent="0.25">
      <c r="A2951">
        <v>2950</v>
      </c>
      <c r="B2951" t="s">
        <v>15</v>
      </c>
      <c r="C2951">
        <v>806421.08</v>
      </c>
      <c r="D2951" t="s">
        <v>10</v>
      </c>
      <c r="E2951" t="s">
        <v>16</v>
      </c>
      <c r="F2951" t="s">
        <v>12</v>
      </c>
      <c r="G2951" t="s">
        <v>13</v>
      </c>
      <c r="H2951" t="s">
        <v>13</v>
      </c>
      <c r="I2951">
        <v>58</v>
      </c>
      <c r="J2951">
        <f t="shared" si="186"/>
        <v>0.18358365437210825</v>
      </c>
      <c r="K2951">
        <f t="shared" si="187"/>
        <v>1.1358150980194912</v>
      </c>
      <c r="L2951" t="str">
        <f t="shared" si="188"/>
        <v>NO</v>
      </c>
      <c r="M2951" t="str">
        <f t="shared" si="189"/>
        <v>NO</v>
      </c>
    </row>
    <row r="2952" spans="1:13" x14ac:dyDescent="0.25">
      <c r="A2952">
        <v>2951</v>
      </c>
      <c r="B2952" t="s">
        <v>15</v>
      </c>
      <c r="C2952">
        <v>400000</v>
      </c>
      <c r="D2952" t="s">
        <v>10</v>
      </c>
      <c r="E2952" t="s">
        <v>16</v>
      </c>
      <c r="F2952" t="s">
        <v>12</v>
      </c>
      <c r="G2952" t="s">
        <v>13</v>
      </c>
      <c r="H2952" t="s">
        <v>13</v>
      </c>
      <c r="I2952">
        <v>25</v>
      </c>
      <c r="J2952">
        <f t="shared" si="186"/>
        <v>-0.31755058506350425</v>
      </c>
      <c r="K2952">
        <f t="shared" si="187"/>
        <v>-1.1931707945260464</v>
      </c>
      <c r="L2952" t="str">
        <f t="shared" si="188"/>
        <v>NO</v>
      </c>
      <c r="M2952" t="str">
        <f t="shared" si="189"/>
        <v>NO</v>
      </c>
    </row>
    <row r="2953" spans="1:13" x14ac:dyDescent="0.25">
      <c r="A2953">
        <v>2952</v>
      </c>
      <c r="B2953" t="s">
        <v>9</v>
      </c>
      <c r="C2953">
        <v>299441</v>
      </c>
      <c r="D2953" t="s">
        <v>18</v>
      </c>
      <c r="E2953" t="s">
        <v>16</v>
      </c>
      <c r="F2953" t="s">
        <v>12</v>
      </c>
      <c r="G2953" t="s">
        <v>12</v>
      </c>
      <c r="H2953" t="s">
        <v>12</v>
      </c>
      <c r="I2953">
        <v>53</v>
      </c>
      <c r="J2953">
        <f t="shared" si="186"/>
        <v>-0.44154405012541925</v>
      </c>
      <c r="K2953">
        <f t="shared" si="187"/>
        <v>0.78293844763380371</v>
      </c>
      <c r="L2953" t="str">
        <f t="shared" si="188"/>
        <v>NO</v>
      </c>
      <c r="M2953" t="str">
        <f t="shared" si="189"/>
        <v>NO</v>
      </c>
    </row>
    <row r="2954" spans="1:13" x14ac:dyDescent="0.25">
      <c r="A2954">
        <v>2953</v>
      </c>
      <c r="B2954" t="s">
        <v>9</v>
      </c>
      <c r="C2954">
        <v>377164.37</v>
      </c>
      <c r="D2954" t="s">
        <v>10</v>
      </c>
      <c r="E2954" t="s">
        <v>16</v>
      </c>
      <c r="F2954" t="s">
        <v>12</v>
      </c>
      <c r="G2954" t="s">
        <v>13</v>
      </c>
      <c r="H2954" t="s">
        <v>13</v>
      </c>
      <c r="I2954">
        <v>39</v>
      </c>
      <c r="J2954">
        <f t="shared" si="186"/>
        <v>-0.34570787472004239</v>
      </c>
      <c r="K2954">
        <f t="shared" si="187"/>
        <v>-0.20511617344612137</v>
      </c>
      <c r="L2954" t="str">
        <f t="shared" si="188"/>
        <v>NO</v>
      </c>
      <c r="M2954" t="str">
        <f t="shared" si="189"/>
        <v>NO</v>
      </c>
    </row>
    <row r="2955" spans="1:13" x14ac:dyDescent="0.25">
      <c r="A2955">
        <v>2954</v>
      </c>
      <c r="B2955" t="s">
        <v>15</v>
      </c>
      <c r="C2955">
        <v>523392</v>
      </c>
      <c r="D2955" t="s">
        <v>10</v>
      </c>
      <c r="E2955" t="s">
        <v>16</v>
      </c>
      <c r="F2955" t="s">
        <v>12</v>
      </c>
      <c r="G2955" t="s">
        <v>13</v>
      </c>
      <c r="H2955" t="s">
        <v>13</v>
      </c>
      <c r="I2955">
        <v>21</v>
      </c>
      <c r="J2955">
        <f t="shared" si="186"/>
        <v>-0.16540307324536946</v>
      </c>
      <c r="K2955">
        <f t="shared" si="187"/>
        <v>-1.4754721148345964</v>
      </c>
      <c r="L2955" t="str">
        <f t="shared" si="188"/>
        <v>NO</v>
      </c>
      <c r="M2955" t="str">
        <f t="shared" si="189"/>
        <v>NO</v>
      </c>
    </row>
    <row r="2956" spans="1:13" x14ac:dyDescent="0.25">
      <c r="A2956">
        <v>2955</v>
      </c>
      <c r="B2956" t="s">
        <v>9</v>
      </c>
      <c r="C2956">
        <v>297046</v>
      </c>
      <c r="D2956" t="s">
        <v>18</v>
      </c>
      <c r="E2956" t="s">
        <v>16</v>
      </c>
      <c r="F2956" t="s">
        <v>13</v>
      </c>
      <c r="G2956" t="s">
        <v>13</v>
      </c>
      <c r="H2956" t="s">
        <v>12</v>
      </c>
      <c r="I2956">
        <v>69</v>
      </c>
      <c r="J2956">
        <f t="shared" si="186"/>
        <v>-0.44449718558642509</v>
      </c>
      <c r="K2956">
        <f t="shared" si="187"/>
        <v>1.9121437288680037</v>
      </c>
      <c r="L2956" t="str">
        <f t="shared" si="188"/>
        <v>NO</v>
      </c>
      <c r="M2956" t="str">
        <f t="shared" si="189"/>
        <v>NO</v>
      </c>
    </row>
    <row r="2957" spans="1:13" x14ac:dyDescent="0.25">
      <c r="A2957">
        <v>2956</v>
      </c>
      <c r="B2957" t="s">
        <v>15</v>
      </c>
      <c r="C2957">
        <v>397559.9</v>
      </c>
      <c r="D2957" t="s">
        <v>10</v>
      </c>
      <c r="E2957" t="s">
        <v>16</v>
      </c>
      <c r="F2957" t="s">
        <v>12</v>
      </c>
      <c r="G2957" t="s">
        <v>12</v>
      </c>
      <c r="H2957" t="s">
        <v>13</v>
      </c>
      <c r="I2957">
        <v>26</v>
      </c>
      <c r="J2957">
        <f t="shared" si="186"/>
        <v>-0.32055933071628095</v>
      </c>
      <c r="K2957">
        <f t="shared" si="187"/>
        <v>-1.1225954644489089</v>
      </c>
      <c r="L2957" t="str">
        <f t="shared" si="188"/>
        <v>NO</v>
      </c>
      <c r="M2957" t="str">
        <f t="shared" si="189"/>
        <v>NO</v>
      </c>
    </row>
    <row r="2958" spans="1:13" x14ac:dyDescent="0.25">
      <c r="A2958">
        <v>2957</v>
      </c>
      <c r="B2958" t="s">
        <v>9</v>
      </c>
      <c r="C2958">
        <v>566795.41</v>
      </c>
      <c r="D2958" t="s">
        <v>10</v>
      </c>
      <c r="E2958" t="s">
        <v>11</v>
      </c>
      <c r="F2958" t="s">
        <v>12</v>
      </c>
      <c r="G2958" t="s">
        <v>13</v>
      </c>
      <c r="H2958" t="s">
        <v>13</v>
      </c>
      <c r="I2958">
        <v>45</v>
      </c>
      <c r="J2958">
        <f t="shared" si="186"/>
        <v>-0.11188484810984727</v>
      </c>
      <c r="K2958">
        <f t="shared" si="187"/>
        <v>0.21833580701670366</v>
      </c>
      <c r="L2958" t="str">
        <f t="shared" si="188"/>
        <v>NO</v>
      </c>
      <c r="M2958" t="str">
        <f t="shared" si="189"/>
        <v>NO</v>
      </c>
    </row>
    <row r="2959" spans="1:13" x14ac:dyDescent="0.25">
      <c r="A2959">
        <v>2958</v>
      </c>
      <c r="B2959" t="s">
        <v>9</v>
      </c>
      <c r="C2959">
        <v>590421.69999999995</v>
      </c>
      <c r="D2959" t="s">
        <v>10</v>
      </c>
      <c r="E2959" t="s">
        <v>11</v>
      </c>
      <c r="F2959" t="s">
        <v>12</v>
      </c>
      <c r="G2959" t="s">
        <v>13</v>
      </c>
      <c r="H2959" t="s">
        <v>13</v>
      </c>
      <c r="I2959">
        <v>34</v>
      </c>
      <c r="J2959">
        <f t="shared" si="186"/>
        <v>-8.2752641508174005E-2</v>
      </c>
      <c r="K2959">
        <f t="shared" si="187"/>
        <v>-0.55799282383180893</v>
      </c>
      <c r="L2959" t="str">
        <f t="shared" si="188"/>
        <v>NO</v>
      </c>
      <c r="M2959" t="str">
        <f t="shared" si="189"/>
        <v>NO</v>
      </c>
    </row>
    <row r="2960" spans="1:13" x14ac:dyDescent="0.25">
      <c r="A2960">
        <v>2959</v>
      </c>
      <c r="B2960" t="s">
        <v>9</v>
      </c>
      <c r="C2960">
        <v>363833.34</v>
      </c>
      <c r="D2960" t="s">
        <v>10</v>
      </c>
      <c r="E2960" t="s">
        <v>16</v>
      </c>
      <c r="F2960" t="s">
        <v>12</v>
      </c>
      <c r="G2960" t="s">
        <v>13</v>
      </c>
      <c r="H2960" t="s">
        <v>13</v>
      </c>
      <c r="I2960">
        <v>33</v>
      </c>
      <c r="J2960">
        <f t="shared" si="186"/>
        <v>-0.3621455938952961</v>
      </c>
      <c r="K2960">
        <f t="shared" si="187"/>
        <v>-0.62856815390894638</v>
      </c>
      <c r="L2960" t="str">
        <f t="shared" si="188"/>
        <v>NO</v>
      </c>
      <c r="M2960" t="str">
        <f t="shared" si="189"/>
        <v>NO</v>
      </c>
    </row>
    <row r="2961" spans="1:13" x14ac:dyDescent="0.25">
      <c r="A2961">
        <v>2960</v>
      </c>
      <c r="B2961" t="s">
        <v>9</v>
      </c>
      <c r="C2961">
        <v>297046</v>
      </c>
      <c r="D2961" t="s">
        <v>18</v>
      </c>
      <c r="E2961" t="s">
        <v>16</v>
      </c>
      <c r="F2961" t="s">
        <v>12</v>
      </c>
      <c r="G2961" t="s">
        <v>12</v>
      </c>
      <c r="H2961" t="s">
        <v>12</v>
      </c>
      <c r="I2961">
        <v>36</v>
      </c>
      <c r="J2961">
        <f t="shared" si="186"/>
        <v>-0.44449718558642509</v>
      </c>
      <c r="K2961">
        <f t="shared" si="187"/>
        <v>-0.41684216367753391</v>
      </c>
      <c r="L2961" t="str">
        <f t="shared" si="188"/>
        <v>NO</v>
      </c>
      <c r="M2961" t="str">
        <f t="shared" si="189"/>
        <v>NO</v>
      </c>
    </row>
    <row r="2962" spans="1:13" x14ac:dyDescent="0.25">
      <c r="A2962">
        <v>2961</v>
      </c>
      <c r="B2962" t="s">
        <v>9</v>
      </c>
      <c r="C2962">
        <v>225000</v>
      </c>
      <c r="D2962" t="s">
        <v>10</v>
      </c>
      <c r="E2962" t="s">
        <v>16</v>
      </c>
      <c r="F2962" t="s">
        <v>12</v>
      </c>
      <c r="G2962" t="s">
        <v>12</v>
      </c>
      <c r="H2962" t="s">
        <v>12</v>
      </c>
      <c r="I2962">
        <v>47</v>
      </c>
      <c r="J2962">
        <f t="shared" si="186"/>
        <v>-0.5333329256380438</v>
      </c>
      <c r="K2962">
        <f t="shared" si="187"/>
        <v>0.35948646717097865</v>
      </c>
      <c r="L2962" t="str">
        <f t="shared" si="188"/>
        <v>NO</v>
      </c>
      <c r="M2962" t="str">
        <f t="shared" si="189"/>
        <v>NO</v>
      </c>
    </row>
    <row r="2963" spans="1:13" x14ac:dyDescent="0.25">
      <c r="A2963">
        <v>2962</v>
      </c>
      <c r="B2963" t="s">
        <v>9</v>
      </c>
      <c r="C2963">
        <v>1054914.8899999999</v>
      </c>
      <c r="D2963" t="s">
        <v>10</v>
      </c>
      <c r="E2963" t="s">
        <v>11</v>
      </c>
      <c r="F2963" t="s">
        <v>12</v>
      </c>
      <c r="G2963" t="s">
        <v>13</v>
      </c>
      <c r="H2963" t="s">
        <v>13</v>
      </c>
      <c r="I2963">
        <v>50</v>
      </c>
      <c r="J2963">
        <f t="shared" si="186"/>
        <v>0.48998694545830773</v>
      </c>
      <c r="K2963">
        <f t="shared" si="187"/>
        <v>0.57121245740239113</v>
      </c>
      <c r="L2963" t="str">
        <f t="shared" si="188"/>
        <v>NO</v>
      </c>
      <c r="M2963" t="str">
        <f t="shared" si="189"/>
        <v>NO</v>
      </c>
    </row>
    <row r="2964" spans="1:13" x14ac:dyDescent="0.25">
      <c r="A2964">
        <v>2963</v>
      </c>
      <c r="B2964" t="s">
        <v>9</v>
      </c>
      <c r="C2964">
        <v>229028</v>
      </c>
      <c r="D2964" t="s">
        <v>10</v>
      </c>
      <c r="E2964" t="s">
        <v>16</v>
      </c>
      <c r="F2964" t="s">
        <v>12</v>
      </c>
      <c r="G2964" t="s">
        <v>13</v>
      </c>
      <c r="H2964" t="s">
        <v>13</v>
      </c>
      <c r="I2964">
        <v>20</v>
      </c>
      <c r="J2964">
        <f t="shared" si="186"/>
        <v>-0.52836623267899097</v>
      </c>
      <c r="K2964">
        <f t="shared" si="187"/>
        <v>-1.5460474449117341</v>
      </c>
      <c r="L2964" t="str">
        <f t="shared" si="188"/>
        <v>NO</v>
      </c>
      <c r="M2964" t="str">
        <f t="shared" si="189"/>
        <v>NO</v>
      </c>
    </row>
    <row r="2965" spans="1:13" x14ac:dyDescent="0.25">
      <c r="A2965">
        <v>2964</v>
      </c>
      <c r="B2965" t="s">
        <v>9</v>
      </c>
      <c r="C2965">
        <v>836076</v>
      </c>
      <c r="D2965" t="s">
        <v>10</v>
      </c>
      <c r="E2965" t="s">
        <v>11</v>
      </c>
      <c r="F2965" t="s">
        <v>12</v>
      </c>
      <c r="G2965" t="s">
        <v>13</v>
      </c>
      <c r="H2965" t="s">
        <v>13</v>
      </c>
      <c r="I2965">
        <v>32</v>
      </c>
      <c r="J2965">
        <f t="shared" si="186"/>
        <v>0.220149414641541</v>
      </c>
      <c r="K2965">
        <f t="shared" si="187"/>
        <v>-0.69914348398608395</v>
      </c>
      <c r="L2965" t="str">
        <f t="shared" si="188"/>
        <v>NO</v>
      </c>
      <c r="M2965" t="str">
        <f t="shared" si="189"/>
        <v>NO</v>
      </c>
    </row>
    <row r="2966" spans="1:13" x14ac:dyDescent="0.25">
      <c r="A2966">
        <v>2965</v>
      </c>
      <c r="B2966" t="s">
        <v>15</v>
      </c>
      <c r="C2966">
        <v>297046</v>
      </c>
      <c r="D2966" t="s">
        <v>18</v>
      </c>
      <c r="E2966" t="s">
        <v>16</v>
      </c>
      <c r="F2966" t="s">
        <v>12</v>
      </c>
      <c r="G2966" t="s">
        <v>13</v>
      </c>
      <c r="H2966" t="s">
        <v>12</v>
      </c>
      <c r="I2966">
        <v>38</v>
      </c>
      <c r="J2966">
        <f t="shared" si="186"/>
        <v>-0.44449718558642509</v>
      </c>
      <c r="K2966">
        <f t="shared" si="187"/>
        <v>-0.27569150352325889</v>
      </c>
      <c r="L2966" t="str">
        <f t="shared" si="188"/>
        <v>NO</v>
      </c>
      <c r="M2966" t="str">
        <f t="shared" si="189"/>
        <v>NO</v>
      </c>
    </row>
    <row r="2967" spans="1:13" x14ac:dyDescent="0.25">
      <c r="A2967">
        <v>2966</v>
      </c>
      <c r="B2967" t="s">
        <v>15</v>
      </c>
      <c r="C2967">
        <v>660259.69999999995</v>
      </c>
      <c r="D2967" t="s">
        <v>10</v>
      </c>
      <c r="E2967" t="s">
        <v>11</v>
      </c>
      <c r="F2967" t="s">
        <v>12</v>
      </c>
      <c r="G2967" t="s">
        <v>13</v>
      </c>
      <c r="H2967" t="s">
        <v>13</v>
      </c>
      <c r="I2967">
        <v>24</v>
      </c>
      <c r="J2967">
        <f t="shared" si="186"/>
        <v>3.3605419263671135E-3</v>
      </c>
      <c r="K2967">
        <f t="shared" si="187"/>
        <v>-1.263746124603184</v>
      </c>
      <c r="L2967" t="str">
        <f t="shared" si="188"/>
        <v>NO</v>
      </c>
      <c r="M2967" t="str">
        <f t="shared" si="189"/>
        <v>NO</v>
      </c>
    </row>
    <row r="2968" spans="1:13" x14ac:dyDescent="0.25">
      <c r="A2968">
        <v>2967</v>
      </c>
      <c r="B2968" t="s">
        <v>15</v>
      </c>
      <c r="C2968">
        <v>297139</v>
      </c>
      <c r="D2968" t="s">
        <v>17</v>
      </c>
      <c r="E2968" t="s">
        <v>16</v>
      </c>
      <c r="F2968" t="s">
        <v>12</v>
      </c>
      <c r="G2968" t="s">
        <v>13</v>
      </c>
      <c r="H2968" t="s">
        <v>13</v>
      </c>
      <c r="I2968">
        <v>56</v>
      </c>
      <c r="J2968">
        <f t="shared" si="186"/>
        <v>-0.44438251268543405</v>
      </c>
      <c r="K2968">
        <f t="shared" si="187"/>
        <v>0.99466443786521619</v>
      </c>
      <c r="L2968" t="str">
        <f t="shared" si="188"/>
        <v>NO</v>
      </c>
      <c r="M2968" t="str">
        <f t="shared" si="189"/>
        <v>NO</v>
      </c>
    </row>
    <row r="2969" spans="1:13" x14ac:dyDescent="0.25">
      <c r="A2969">
        <v>2968</v>
      </c>
      <c r="B2969" t="s">
        <v>15</v>
      </c>
      <c r="C2969">
        <v>1253343.1200000001</v>
      </c>
      <c r="D2969" t="s">
        <v>10</v>
      </c>
      <c r="E2969" t="s">
        <v>16</v>
      </c>
      <c r="F2969" t="s">
        <v>12</v>
      </c>
      <c r="G2969" t="s">
        <v>13</v>
      </c>
      <c r="H2969" t="s">
        <v>13</v>
      </c>
      <c r="I2969">
        <v>35</v>
      </c>
      <c r="J2969">
        <f t="shared" si="186"/>
        <v>0.73465727634666844</v>
      </c>
      <c r="K2969">
        <f t="shared" si="187"/>
        <v>-0.48741749375467142</v>
      </c>
      <c r="L2969" t="str">
        <f t="shared" si="188"/>
        <v>NO</v>
      </c>
      <c r="M2969" t="str">
        <f t="shared" si="189"/>
        <v>NO</v>
      </c>
    </row>
    <row r="2970" spans="1:13" x14ac:dyDescent="0.25">
      <c r="A2970">
        <v>2969</v>
      </c>
      <c r="B2970" t="s">
        <v>9</v>
      </c>
      <c r="C2970">
        <v>297046</v>
      </c>
      <c r="D2970" t="s">
        <v>18</v>
      </c>
      <c r="E2970" t="s">
        <v>16</v>
      </c>
      <c r="F2970" t="s">
        <v>12</v>
      </c>
      <c r="G2970" t="s">
        <v>13</v>
      </c>
      <c r="H2970" t="s">
        <v>13</v>
      </c>
      <c r="I2970">
        <v>59</v>
      </c>
      <c r="J2970">
        <f t="shared" si="186"/>
        <v>-0.44449718558642509</v>
      </c>
      <c r="K2970">
        <f t="shared" si="187"/>
        <v>1.2063904280966287</v>
      </c>
      <c r="L2970" t="str">
        <f t="shared" si="188"/>
        <v>NO</v>
      </c>
      <c r="M2970" t="str">
        <f t="shared" si="189"/>
        <v>NO</v>
      </c>
    </row>
    <row r="2971" spans="1:13" x14ac:dyDescent="0.25">
      <c r="A2971">
        <v>2970</v>
      </c>
      <c r="B2971" t="s">
        <v>9</v>
      </c>
      <c r="C2971">
        <v>392675</v>
      </c>
      <c r="D2971" t="s">
        <v>18</v>
      </c>
      <c r="E2971" t="s">
        <v>16</v>
      </c>
      <c r="F2971" t="s">
        <v>12</v>
      </c>
      <c r="G2971" t="s">
        <v>13</v>
      </c>
      <c r="H2971" t="s">
        <v>13</v>
      </c>
      <c r="I2971">
        <v>44</v>
      </c>
      <c r="J2971">
        <f t="shared" si="186"/>
        <v>-0.32658261731898142</v>
      </c>
      <c r="K2971">
        <f t="shared" si="187"/>
        <v>0.14776047693956615</v>
      </c>
      <c r="L2971" t="str">
        <f t="shared" si="188"/>
        <v>NO</v>
      </c>
      <c r="M2971" t="str">
        <f t="shared" si="189"/>
        <v>NO</v>
      </c>
    </row>
    <row r="2972" spans="1:13" x14ac:dyDescent="0.25">
      <c r="A2972">
        <v>2971</v>
      </c>
      <c r="B2972" t="s">
        <v>15</v>
      </c>
      <c r="C2972">
        <v>300018</v>
      </c>
      <c r="D2972" t="s">
        <v>17</v>
      </c>
      <c r="E2972" t="s">
        <v>16</v>
      </c>
      <c r="F2972" t="s">
        <v>12</v>
      </c>
      <c r="G2972" t="s">
        <v>13</v>
      </c>
      <c r="H2972" t="s">
        <v>13</v>
      </c>
      <c r="I2972">
        <v>58</v>
      </c>
      <c r="J2972">
        <f t="shared" si="186"/>
        <v>-0.44083258492249633</v>
      </c>
      <c r="K2972">
        <f t="shared" si="187"/>
        <v>1.1358150980194912</v>
      </c>
      <c r="L2972" t="str">
        <f t="shared" si="188"/>
        <v>NO</v>
      </c>
      <c r="M2972" t="str">
        <f t="shared" si="189"/>
        <v>NO</v>
      </c>
    </row>
    <row r="2973" spans="1:13" x14ac:dyDescent="0.25">
      <c r="A2973">
        <v>2972</v>
      </c>
      <c r="B2973" t="s">
        <v>15</v>
      </c>
      <c r="C2973">
        <v>127500</v>
      </c>
      <c r="D2973" t="s">
        <v>10</v>
      </c>
      <c r="E2973" t="s">
        <v>16</v>
      </c>
      <c r="F2973" t="s">
        <v>12</v>
      </c>
      <c r="G2973" t="s">
        <v>13</v>
      </c>
      <c r="H2973" t="s">
        <v>12</v>
      </c>
      <c r="I2973">
        <v>52</v>
      </c>
      <c r="J2973">
        <f t="shared" si="186"/>
        <v>-0.65355451538671583</v>
      </c>
      <c r="K2973">
        <f t="shared" si="187"/>
        <v>0.71236311755666615</v>
      </c>
      <c r="L2973" t="str">
        <f t="shared" si="188"/>
        <v>NO</v>
      </c>
      <c r="M2973" t="str">
        <f t="shared" si="189"/>
        <v>NO</v>
      </c>
    </row>
    <row r="2974" spans="1:13" x14ac:dyDescent="0.25">
      <c r="A2974">
        <v>2973</v>
      </c>
      <c r="B2974" t="s">
        <v>15</v>
      </c>
      <c r="C2974">
        <v>296000</v>
      </c>
      <c r="D2974" t="s">
        <v>10</v>
      </c>
      <c r="E2974" t="s">
        <v>16</v>
      </c>
      <c r="F2974" t="s">
        <v>12</v>
      </c>
      <c r="G2974" t="s">
        <v>13</v>
      </c>
      <c r="H2974" t="s">
        <v>13</v>
      </c>
      <c r="I2974">
        <v>57</v>
      </c>
      <c r="J2974">
        <f t="shared" si="186"/>
        <v>-0.44578694746208775</v>
      </c>
      <c r="K2974">
        <f t="shared" si="187"/>
        <v>1.0652397679423538</v>
      </c>
      <c r="L2974" t="str">
        <f t="shared" si="188"/>
        <v>NO</v>
      </c>
      <c r="M2974" t="str">
        <f t="shared" si="189"/>
        <v>NO</v>
      </c>
    </row>
    <row r="2975" spans="1:13" x14ac:dyDescent="0.25">
      <c r="A2975">
        <v>2974</v>
      </c>
      <c r="B2975" t="s">
        <v>15</v>
      </c>
      <c r="C2975">
        <v>64851.19</v>
      </c>
      <c r="D2975" t="s">
        <v>10</v>
      </c>
      <c r="E2975" t="s">
        <v>16</v>
      </c>
      <c r="F2975" t="s">
        <v>12</v>
      </c>
      <c r="G2975" t="s">
        <v>13</v>
      </c>
      <c r="H2975" t="s">
        <v>13</v>
      </c>
      <c r="I2975">
        <v>25</v>
      </c>
      <c r="J2975">
        <f t="shared" si="186"/>
        <v>-0.7308031259924852</v>
      </c>
      <c r="K2975">
        <f t="shared" si="187"/>
        <v>-1.1931707945260464</v>
      </c>
      <c r="L2975" t="str">
        <f t="shared" si="188"/>
        <v>NO</v>
      </c>
      <c r="M2975" t="str">
        <f t="shared" si="189"/>
        <v>NO</v>
      </c>
    </row>
    <row r="2976" spans="1:13" x14ac:dyDescent="0.25">
      <c r="A2976">
        <v>2975</v>
      </c>
      <c r="B2976" t="s">
        <v>15</v>
      </c>
      <c r="C2976">
        <v>10</v>
      </c>
      <c r="D2976" t="s">
        <v>10</v>
      </c>
      <c r="E2976" t="s">
        <v>11</v>
      </c>
      <c r="F2976" t="s">
        <v>12</v>
      </c>
      <c r="G2976" t="s">
        <v>13</v>
      </c>
      <c r="H2976" t="s">
        <v>13</v>
      </c>
      <c r="I2976">
        <v>51</v>
      </c>
      <c r="J2976">
        <f t="shared" si="186"/>
        <v>-0.8107550331001333</v>
      </c>
      <c r="K2976">
        <f t="shared" si="187"/>
        <v>0.64178778747952869</v>
      </c>
      <c r="L2976" t="str">
        <f t="shared" si="188"/>
        <v>NO</v>
      </c>
      <c r="M2976" t="str">
        <f t="shared" si="189"/>
        <v>NO</v>
      </c>
    </row>
    <row r="2977" spans="1:13" x14ac:dyDescent="0.25">
      <c r="A2977">
        <v>2976</v>
      </c>
      <c r="B2977" t="s">
        <v>15</v>
      </c>
      <c r="C2977">
        <v>976868.32</v>
      </c>
      <c r="D2977" t="s">
        <v>10</v>
      </c>
      <c r="E2977" t="s">
        <v>16</v>
      </c>
      <c r="F2977" t="s">
        <v>12</v>
      </c>
      <c r="G2977" t="s">
        <v>13</v>
      </c>
      <c r="H2977" t="s">
        <v>13</v>
      </c>
      <c r="I2977">
        <v>37</v>
      </c>
      <c r="J2977">
        <f t="shared" si="186"/>
        <v>0.3937522508959384</v>
      </c>
      <c r="K2977">
        <f t="shared" si="187"/>
        <v>-0.3462668336003964</v>
      </c>
      <c r="L2977" t="str">
        <f t="shared" si="188"/>
        <v>NO</v>
      </c>
      <c r="M2977" t="str">
        <f t="shared" si="189"/>
        <v>NO</v>
      </c>
    </row>
    <row r="2978" spans="1:13" x14ac:dyDescent="0.25">
      <c r="A2978">
        <v>2977</v>
      </c>
      <c r="B2978" t="s">
        <v>9</v>
      </c>
      <c r="C2978">
        <v>301783</v>
      </c>
      <c r="D2978" t="s">
        <v>10</v>
      </c>
      <c r="E2978" t="s">
        <v>16</v>
      </c>
      <c r="F2978" t="s">
        <v>12</v>
      </c>
      <c r="G2978" t="s">
        <v>13</v>
      </c>
      <c r="H2978" t="s">
        <v>12</v>
      </c>
      <c r="I2978">
        <v>36</v>
      </c>
      <c r="J2978">
        <f t="shared" si="186"/>
        <v>-0.43865626588755885</v>
      </c>
      <c r="K2978">
        <f t="shared" si="187"/>
        <v>-0.41684216367753391</v>
      </c>
      <c r="L2978" t="str">
        <f t="shared" si="188"/>
        <v>NO</v>
      </c>
      <c r="M2978" t="str">
        <f t="shared" si="189"/>
        <v>NO</v>
      </c>
    </row>
    <row r="2979" spans="1:13" x14ac:dyDescent="0.25">
      <c r="A2979">
        <v>2978</v>
      </c>
      <c r="B2979" t="s">
        <v>9</v>
      </c>
      <c r="C2979">
        <v>299647</v>
      </c>
      <c r="D2979" t="s">
        <v>17</v>
      </c>
      <c r="E2979" t="s">
        <v>16</v>
      </c>
      <c r="F2979" t="s">
        <v>12</v>
      </c>
      <c r="G2979" t="s">
        <v>13</v>
      </c>
      <c r="H2979" t="s">
        <v>13</v>
      </c>
      <c r="I2979">
        <v>62</v>
      </c>
      <c r="J2979">
        <f t="shared" si="186"/>
        <v>-0.44129004348451434</v>
      </c>
      <c r="K2979">
        <f t="shared" si="187"/>
        <v>1.4181164183280413</v>
      </c>
      <c r="L2979" t="str">
        <f t="shared" si="188"/>
        <v>NO</v>
      </c>
      <c r="M2979" t="str">
        <f t="shared" si="189"/>
        <v>NO</v>
      </c>
    </row>
    <row r="2980" spans="1:13" x14ac:dyDescent="0.25">
      <c r="A2980">
        <v>2979</v>
      </c>
      <c r="B2980" t="s">
        <v>15</v>
      </c>
      <c r="C2980">
        <v>1893569.1</v>
      </c>
      <c r="D2980" t="s">
        <v>10</v>
      </c>
      <c r="E2980" t="s">
        <v>11</v>
      </c>
      <c r="F2980" t="s">
        <v>12</v>
      </c>
      <c r="G2980" t="s">
        <v>13</v>
      </c>
      <c r="H2980" t="s">
        <v>13</v>
      </c>
      <c r="I2980">
        <v>54</v>
      </c>
      <c r="J2980">
        <f t="shared" si="186"/>
        <v>1.5240827646954018</v>
      </c>
      <c r="K2980">
        <f t="shared" si="187"/>
        <v>0.85351377771094117</v>
      </c>
      <c r="L2980" t="str">
        <f t="shared" si="188"/>
        <v>NO</v>
      </c>
      <c r="M2980" t="str">
        <f t="shared" si="189"/>
        <v>NO</v>
      </c>
    </row>
    <row r="2981" spans="1:13" x14ac:dyDescent="0.25">
      <c r="A2981">
        <v>2980</v>
      </c>
      <c r="B2981" t="s">
        <v>9</v>
      </c>
      <c r="C2981">
        <v>173700</v>
      </c>
      <c r="D2981" t="s">
        <v>10</v>
      </c>
      <c r="E2981" t="s">
        <v>16</v>
      </c>
      <c r="F2981" t="s">
        <v>12</v>
      </c>
      <c r="G2981" t="s">
        <v>13</v>
      </c>
      <c r="H2981" t="s">
        <v>13</v>
      </c>
      <c r="I2981">
        <v>51</v>
      </c>
      <c r="J2981">
        <f t="shared" si="186"/>
        <v>-0.59658797747503745</v>
      </c>
      <c r="K2981">
        <f t="shared" si="187"/>
        <v>0.64178778747952869</v>
      </c>
      <c r="L2981" t="str">
        <f t="shared" si="188"/>
        <v>NO</v>
      </c>
      <c r="M2981" t="str">
        <f t="shared" si="189"/>
        <v>NO</v>
      </c>
    </row>
    <row r="2982" spans="1:13" x14ac:dyDescent="0.25">
      <c r="A2982">
        <v>2981</v>
      </c>
      <c r="B2982" t="s">
        <v>15</v>
      </c>
      <c r="C2982">
        <v>766774</v>
      </c>
      <c r="D2982" t="s">
        <v>10</v>
      </c>
      <c r="E2982" t="s">
        <v>16</v>
      </c>
      <c r="F2982" t="s">
        <v>12</v>
      </c>
      <c r="G2982" t="s">
        <v>12</v>
      </c>
      <c r="H2982" t="s">
        <v>13</v>
      </c>
      <c r="I2982">
        <v>52</v>
      </c>
      <c r="J2982">
        <f t="shared" si="186"/>
        <v>0.13469714169013106</v>
      </c>
      <c r="K2982">
        <f t="shared" si="187"/>
        <v>0.71236311755666615</v>
      </c>
      <c r="L2982" t="str">
        <f t="shared" si="188"/>
        <v>NO</v>
      </c>
      <c r="M2982" t="str">
        <f t="shared" si="189"/>
        <v>NO</v>
      </c>
    </row>
    <row r="2983" spans="1:13" x14ac:dyDescent="0.25">
      <c r="A2983">
        <v>2982</v>
      </c>
      <c r="B2983" t="s">
        <v>9</v>
      </c>
      <c r="C2983">
        <v>291514</v>
      </c>
      <c r="D2983" t="s">
        <v>17</v>
      </c>
      <c r="E2983" t="s">
        <v>16</v>
      </c>
      <c r="F2983" t="s">
        <v>12</v>
      </c>
      <c r="G2983" t="s">
        <v>13</v>
      </c>
      <c r="H2983" t="s">
        <v>13</v>
      </c>
      <c r="I2983">
        <v>51</v>
      </c>
      <c r="J2983">
        <f t="shared" si="186"/>
        <v>-0.45131837363247279</v>
      </c>
      <c r="K2983">
        <f t="shared" si="187"/>
        <v>0.64178778747952869</v>
      </c>
      <c r="L2983" t="str">
        <f t="shared" si="188"/>
        <v>NO</v>
      </c>
      <c r="M2983" t="str">
        <f t="shared" si="189"/>
        <v>NO</v>
      </c>
    </row>
    <row r="2984" spans="1:13" x14ac:dyDescent="0.25">
      <c r="A2984">
        <v>2983</v>
      </c>
      <c r="B2984" t="s">
        <v>9</v>
      </c>
      <c r="C2984">
        <v>490122</v>
      </c>
      <c r="D2984" t="s">
        <v>18</v>
      </c>
      <c r="E2984" t="s">
        <v>16</v>
      </c>
      <c r="F2984" t="s">
        <v>12</v>
      </c>
      <c r="G2984" t="s">
        <v>13</v>
      </c>
      <c r="H2984" t="s">
        <v>13</v>
      </c>
      <c r="I2984">
        <v>63</v>
      </c>
      <c r="J2984">
        <f t="shared" si="186"/>
        <v>-0.20642637879345477</v>
      </c>
      <c r="K2984">
        <f t="shared" si="187"/>
        <v>1.4886917484051787</v>
      </c>
      <c r="L2984" t="str">
        <f t="shared" si="188"/>
        <v>NO</v>
      </c>
      <c r="M2984" t="str">
        <f t="shared" si="189"/>
        <v>NO</v>
      </c>
    </row>
    <row r="2985" spans="1:13" x14ac:dyDescent="0.25">
      <c r="A2985">
        <v>2984</v>
      </c>
      <c r="B2985" t="s">
        <v>15</v>
      </c>
      <c r="C2985">
        <v>299647</v>
      </c>
      <c r="D2985" t="s">
        <v>17</v>
      </c>
      <c r="E2985" t="s">
        <v>16</v>
      </c>
      <c r="F2985" t="s">
        <v>12</v>
      </c>
      <c r="G2985" t="s">
        <v>12</v>
      </c>
      <c r="H2985" t="s">
        <v>13</v>
      </c>
      <c r="I2985">
        <v>69</v>
      </c>
      <c r="J2985">
        <f t="shared" si="186"/>
        <v>-0.44129004348451434</v>
      </c>
      <c r="K2985">
        <f t="shared" si="187"/>
        <v>1.9121437288680037</v>
      </c>
      <c r="L2985" t="str">
        <f t="shared" si="188"/>
        <v>NO</v>
      </c>
      <c r="M2985" t="str">
        <f t="shared" si="189"/>
        <v>NO</v>
      </c>
    </row>
    <row r="2986" spans="1:13" x14ac:dyDescent="0.25">
      <c r="A2986">
        <v>2985</v>
      </c>
      <c r="B2986" t="s">
        <v>9</v>
      </c>
      <c r="C2986">
        <v>297046</v>
      </c>
      <c r="D2986" t="s">
        <v>18</v>
      </c>
      <c r="E2986" t="s">
        <v>16</v>
      </c>
      <c r="F2986" t="s">
        <v>13</v>
      </c>
      <c r="G2986" t="s">
        <v>13</v>
      </c>
      <c r="H2986" t="s">
        <v>12</v>
      </c>
      <c r="I2986">
        <v>55</v>
      </c>
      <c r="J2986">
        <f t="shared" si="186"/>
        <v>-0.44449718558642509</v>
      </c>
      <c r="K2986">
        <f t="shared" si="187"/>
        <v>0.92408910778807873</v>
      </c>
      <c r="L2986" t="str">
        <f t="shared" si="188"/>
        <v>NO</v>
      </c>
      <c r="M2986" t="str">
        <f t="shared" si="189"/>
        <v>NO</v>
      </c>
    </row>
    <row r="2987" spans="1:13" x14ac:dyDescent="0.25">
      <c r="A2987">
        <v>2986</v>
      </c>
      <c r="B2987" t="s">
        <v>15</v>
      </c>
      <c r="C2987">
        <v>300018</v>
      </c>
      <c r="D2987" t="s">
        <v>17</v>
      </c>
      <c r="E2987" t="s">
        <v>16</v>
      </c>
      <c r="F2987" t="s">
        <v>12</v>
      </c>
      <c r="G2987" t="s">
        <v>13</v>
      </c>
      <c r="H2987" t="s">
        <v>13</v>
      </c>
      <c r="I2987">
        <v>53</v>
      </c>
      <c r="J2987">
        <f t="shared" si="186"/>
        <v>-0.44083258492249633</v>
      </c>
      <c r="K2987">
        <f t="shared" si="187"/>
        <v>0.78293844763380371</v>
      </c>
      <c r="L2987" t="str">
        <f t="shared" si="188"/>
        <v>NO</v>
      </c>
      <c r="M2987" t="str">
        <f t="shared" si="189"/>
        <v>NO</v>
      </c>
    </row>
    <row r="2988" spans="1:13" x14ac:dyDescent="0.25">
      <c r="A2988">
        <v>2987</v>
      </c>
      <c r="B2988" t="s">
        <v>9</v>
      </c>
      <c r="C2988">
        <v>321550</v>
      </c>
      <c r="D2988" t="s">
        <v>18</v>
      </c>
      <c r="E2988" t="s">
        <v>16</v>
      </c>
      <c r="F2988" t="s">
        <v>12</v>
      </c>
      <c r="G2988" t="s">
        <v>13</v>
      </c>
      <c r="H2988" t="s">
        <v>12</v>
      </c>
      <c r="I2988">
        <v>51</v>
      </c>
      <c r="J2988">
        <f t="shared" si="186"/>
        <v>-0.41428272573820496</v>
      </c>
      <c r="K2988">
        <f t="shared" si="187"/>
        <v>0.64178778747952869</v>
      </c>
      <c r="L2988" t="str">
        <f t="shared" si="188"/>
        <v>NO</v>
      </c>
      <c r="M2988" t="str">
        <f t="shared" si="189"/>
        <v>NO</v>
      </c>
    </row>
    <row r="2989" spans="1:13" x14ac:dyDescent="0.25">
      <c r="A2989">
        <v>2988</v>
      </c>
      <c r="B2989" t="s">
        <v>9</v>
      </c>
      <c r="C2989">
        <v>422424</v>
      </c>
      <c r="D2989" t="s">
        <v>10</v>
      </c>
      <c r="E2989" t="s">
        <v>16</v>
      </c>
      <c r="F2989" t="s">
        <v>12</v>
      </c>
      <c r="G2989" t="s">
        <v>13</v>
      </c>
      <c r="H2989" t="s">
        <v>13</v>
      </c>
      <c r="I2989">
        <v>27</v>
      </c>
      <c r="J2989">
        <f t="shared" si="186"/>
        <v>-0.28990085246325581</v>
      </c>
      <c r="K2989">
        <f t="shared" si="187"/>
        <v>-1.0520201343717714</v>
      </c>
      <c r="L2989" t="str">
        <f t="shared" si="188"/>
        <v>NO</v>
      </c>
      <c r="M2989" t="str">
        <f t="shared" si="189"/>
        <v>NO</v>
      </c>
    </row>
    <row r="2990" spans="1:13" x14ac:dyDescent="0.25">
      <c r="A2990">
        <v>2989</v>
      </c>
      <c r="B2990" t="s">
        <v>15</v>
      </c>
      <c r="C2990">
        <v>351531.84</v>
      </c>
      <c r="D2990" t="s">
        <v>10</v>
      </c>
      <c r="E2990" t="s">
        <v>16</v>
      </c>
      <c r="F2990" t="s">
        <v>12</v>
      </c>
      <c r="G2990" t="s">
        <v>13</v>
      </c>
      <c r="H2990" t="s">
        <v>13</v>
      </c>
      <c r="I2990">
        <v>38</v>
      </c>
      <c r="J2990">
        <f t="shared" si="186"/>
        <v>-0.37731385939574008</v>
      </c>
      <c r="K2990">
        <f t="shared" si="187"/>
        <v>-0.27569150352325889</v>
      </c>
      <c r="L2990" t="str">
        <f t="shared" si="188"/>
        <v>NO</v>
      </c>
      <c r="M2990" t="str">
        <f t="shared" si="189"/>
        <v>NO</v>
      </c>
    </row>
    <row r="2991" spans="1:13" x14ac:dyDescent="0.25">
      <c r="A2991">
        <v>2990</v>
      </c>
      <c r="B2991" t="s">
        <v>9</v>
      </c>
      <c r="C2991">
        <v>356000</v>
      </c>
      <c r="D2991" t="s">
        <v>10</v>
      </c>
      <c r="E2991" t="s">
        <v>16</v>
      </c>
      <c r="F2991" t="s">
        <v>12</v>
      </c>
      <c r="G2991" t="s">
        <v>13</v>
      </c>
      <c r="H2991" t="s">
        <v>13</v>
      </c>
      <c r="I2991">
        <v>57</v>
      </c>
      <c r="J2991">
        <f t="shared" si="186"/>
        <v>-0.37180443069367419</v>
      </c>
      <c r="K2991">
        <f t="shared" si="187"/>
        <v>1.0652397679423538</v>
      </c>
      <c r="L2991" t="str">
        <f t="shared" si="188"/>
        <v>NO</v>
      </c>
      <c r="M2991" t="str">
        <f t="shared" si="189"/>
        <v>NO</v>
      </c>
    </row>
    <row r="2992" spans="1:13" x14ac:dyDescent="0.25">
      <c r="A2992">
        <v>2991</v>
      </c>
      <c r="B2992" t="s">
        <v>15</v>
      </c>
      <c r="C2992">
        <v>278031</v>
      </c>
      <c r="D2992" t="s">
        <v>17</v>
      </c>
      <c r="E2992" t="s">
        <v>16</v>
      </c>
      <c r="F2992" t="s">
        <v>12</v>
      </c>
      <c r="G2992" t="s">
        <v>13</v>
      </c>
      <c r="H2992" t="s">
        <v>13</v>
      </c>
      <c r="I2992">
        <v>39</v>
      </c>
      <c r="J2992">
        <f t="shared" si="186"/>
        <v>-0.46794347819228149</v>
      </c>
      <c r="K2992">
        <f t="shared" si="187"/>
        <v>-0.20511617344612137</v>
      </c>
      <c r="L2992" t="str">
        <f t="shared" si="188"/>
        <v>NO</v>
      </c>
      <c r="M2992" t="str">
        <f t="shared" si="189"/>
        <v>NO</v>
      </c>
    </row>
    <row r="2993" spans="1:13" x14ac:dyDescent="0.25">
      <c r="A2993">
        <v>2992</v>
      </c>
      <c r="B2993" t="s">
        <v>9</v>
      </c>
      <c r="C2993">
        <v>2247500</v>
      </c>
      <c r="D2993" t="s">
        <v>10</v>
      </c>
      <c r="E2993" t="s">
        <v>16</v>
      </c>
      <c r="F2993" t="s">
        <v>12</v>
      </c>
      <c r="G2993" t="s">
        <v>13</v>
      </c>
      <c r="H2993" t="s">
        <v>13</v>
      </c>
      <c r="I2993">
        <v>45</v>
      </c>
      <c r="J2993">
        <f t="shared" si="186"/>
        <v>1.9604944104305635</v>
      </c>
      <c r="K2993">
        <f t="shared" si="187"/>
        <v>0.21833580701670366</v>
      </c>
      <c r="L2993" t="str">
        <f t="shared" si="188"/>
        <v>SI</v>
      </c>
      <c r="M2993" t="str">
        <f t="shared" si="189"/>
        <v>NO</v>
      </c>
    </row>
    <row r="2994" spans="1:13" x14ac:dyDescent="0.25">
      <c r="A2994">
        <v>2993</v>
      </c>
      <c r="B2994" t="s">
        <v>9</v>
      </c>
      <c r="C2994">
        <v>340000</v>
      </c>
      <c r="D2994" t="s">
        <v>10</v>
      </c>
      <c r="E2994" t="s">
        <v>16</v>
      </c>
      <c r="F2994" t="s">
        <v>12</v>
      </c>
      <c r="G2994" t="s">
        <v>13</v>
      </c>
      <c r="H2994" t="s">
        <v>13</v>
      </c>
      <c r="I2994">
        <v>34</v>
      </c>
      <c r="J2994">
        <f t="shared" si="186"/>
        <v>-0.39153310183191781</v>
      </c>
      <c r="K2994">
        <f t="shared" si="187"/>
        <v>-0.55799282383180893</v>
      </c>
      <c r="L2994" t="str">
        <f t="shared" si="188"/>
        <v>NO</v>
      </c>
      <c r="M2994" t="str">
        <f t="shared" si="189"/>
        <v>NO</v>
      </c>
    </row>
    <row r="2995" spans="1:13" x14ac:dyDescent="0.25">
      <c r="A2995">
        <v>2994</v>
      </c>
      <c r="B2995" t="s">
        <v>9</v>
      </c>
      <c r="C2995">
        <v>50000</v>
      </c>
      <c r="D2995" t="s">
        <v>10</v>
      </c>
      <c r="E2995" t="s">
        <v>16</v>
      </c>
      <c r="F2995" t="s">
        <v>12</v>
      </c>
      <c r="G2995" t="s">
        <v>12</v>
      </c>
      <c r="H2995" t="s">
        <v>12</v>
      </c>
      <c r="I2995">
        <v>53</v>
      </c>
      <c r="J2995">
        <f t="shared" si="186"/>
        <v>-0.7491152662125834</v>
      </c>
      <c r="K2995">
        <f t="shared" si="187"/>
        <v>0.78293844763380371</v>
      </c>
      <c r="L2995" t="str">
        <f t="shared" si="188"/>
        <v>NO</v>
      </c>
      <c r="M2995" t="str">
        <f t="shared" si="189"/>
        <v>NO</v>
      </c>
    </row>
    <row r="2996" spans="1:13" x14ac:dyDescent="0.25">
      <c r="A2996">
        <v>2995</v>
      </c>
      <c r="B2996" t="s">
        <v>9</v>
      </c>
      <c r="C2996">
        <v>389718</v>
      </c>
      <c r="D2996" t="s">
        <v>10</v>
      </c>
      <c r="E2996" t="s">
        <v>16</v>
      </c>
      <c r="F2996" t="s">
        <v>12</v>
      </c>
      <c r="G2996" t="s">
        <v>13</v>
      </c>
      <c r="H2996" t="s">
        <v>13</v>
      </c>
      <c r="I2996">
        <v>41</v>
      </c>
      <c r="J2996">
        <f t="shared" si="186"/>
        <v>-0.33022872235371803</v>
      </c>
      <c r="K2996">
        <f t="shared" si="187"/>
        <v>-6.3965513291846368E-2</v>
      </c>
      <c r="L2996" t="str">
        <f t="shared" si="188"/>
        <v>NO</v>
      </c>
      <c r="M2996" t="str">
        <f t="shared" si="189"/>
        <v>NO</v>
      </c>
    </row>
    <row r="2997" spans="1:13" x14ac:dyDescent="0.25">
      <c r="A2997">
        <v>2996</v>
      </c>
      <c r="B2997" t="s">
        <v>15</v>
      </c>
      <c r="C2997">
        <v>2032262.93</v>
      </c>
      <c r="D2997" t="s">
        <v>10</v>
      </c>
      <c r="E2997" t="s">
        <v>16</v>
      </c>
      <c r="F2997" t="s">
        <v>12</v>
      </c>
      <c r="G2997" t="s">
        <v>13</v>
      </c>
      <c r="H2997" t="s">
        <v>13</v>
      </c>
      <c r="I2997">
        <v>54</v>
      </c>
      <c r="J2997">
        <f t="shared" si="186"/>
        <v>1.6950980747562434</v>
      </c>
      <c r="K2997">
        <f t="shared" si="187"/>
        <v>0.85351377771094117</v>
      </c>
      <c r="L2997" t="str">
        <f t="shared" si="188"/>
        <v>NO</v>
      </c>
      <c r="M2997" t="str">
        <f t="shared" si="189"/>
        <v>NO</v>
      </c>
    </row>
    <row r="2998" spans="1:13" x14ac:dyDescent="0.25">
      <c r="A2998">
        <v>2997</v>
      </c>
      <c r="B2998" t="s">
        <v>15</v>
      </c>
      <c r="C2998">
        <v>89567</v>
      </c>
      <c r="D2998" t="s">
        <v>10</v>
      </c>
      <c r="E2998" t="s">
        <v>11</v>
      </c>
      <c r="F2998" t="s">
        <v>12</v>
      </c>
      <c r="G2998" t="s">
        <v>13</v>
      </c>
      <c r="H2998" t="s">
        <v>13</v>
      </c>
      <c r="I2998">
        <v>34</v>
      </c>
      <c r="J2998">
        <f t="shared" si="186"/>
        <v>-0.70032749552965301</v>
      </c>
      <c r="K2998">
        <f t="shared" si="187"/>
        <v>-0.55799282383180893</v>
      </c>
      <c r="L2998" t="str">
        <f t="shared" si="188"/>
        <v>NO</v>
      </c>
      <c r="M2998" t="str">
        <f t="shared" si="189"/>
        <v>NO</v>
      </c>
    </row>
    <row r="2999" spans="1:13" x14ac:dyDescent="0.25">
      <c r="A2999">
        <v>2998</v>
      </c>
      <c r="B2999" t="s">
        <v>9</v>
      </c>
      <c r="C2999">
        <v>316965</v>
      </c>
      <c r="D2999" t="s">
        <v>10</v>
      </c>
      <c r="E2999" t="s">
        <v>16</v>
      </c>
      <c r="F2999" t="s">
        <v>12</v>
      </c>
      <c r="G2999" t="s">
        <v>13</v>
      </c>
      <c r="H2999" t="s">
        <v>13</v>
      </c>
      <c r="I2999">
        <v>25</v>
      </c>
      <c r="J2999">
        <f t="shared" si="186"/>
        <v>-0.41993622306125794</v>
      </c>
      <c r="K2999">
        <f t="shared" si="187"/>
        <v>-1.1931707945260464</v>
      </c>
      <c r="L2999" t="str">
        <f t="shared" si="188"/>
        <v>NO</v>
      </c>
      <c r="M2999" t="str">
        <f t="shared" si="189"/>
        <v>NO</v>
      </c>
    </row>
    <row r="3000" spans="1:13" x14ac:dyDescent="0.25">
      <c r="A3000">
        <v>2999</v>
      </c>
      <c r="B3000" t="s">
        <v>15</v>
      </c>
      <c r="C3000">
        <v>347135</v>
      </c>
      <c r="D3000" t="s">
        <v>17</v>
      </c>
      <c r="E3000" t="s">
        <v>16</v>
      </c>
      <c r="F3000" t="s">
        <v>12</v>
      </c>
      <c r="G3000" t="s">
        <v>12</v>
      </c>
      <c r="H3000" t="s">
        <v>13</v>
      </c>
      <c r="I3000">
        <v>63</v>
      </c>
      <c r="J3000">
        <f t="shared" si="186"/>
        <v>-0.38273534754620731</v>
      </c>
      <c r="K3000">
        <f t="shared" si="187"/>
        <v>1.4886917484051787</v>
      </c>
      <c r="L3000" t="str">
        <f t="shared" si="188"/>
        <v>NO</v>
      </c>
      <c r="M3000" t="str">
        <f t="shared" si="189"/>
        <v>NO</v>
      </c>
    </row>
    <row r="3001" spans="1:13" x14ac:dyDescent="0.25">
      <c r="A3001">
        <v>3000</v>
      </c>
      <c r="B3001" t="s">
        <v>15</v>
      </c>
      <c r="C3001">
        <v>1501649.3</v>
      </c>
      <c r="D3001" t="s">
        <v>10</v>
      </c>
      <c r="E3001" t="s">
        <v>16</v>
      </c>
      <c r="F3001" t="s">
        <v>12</v>
      </c>
      <c r="G3001" t="s">
        <v>12</v>
      </c>
      <c r="H3001" t="s">
        <v>13</v>
      </c>
      <c r="I3001">
        <v>35</v>
      </c>
      <c r="J3001">
        <f t="shared" si="186"/>
        <v>1.0408292117725135</v>
      </c>
      <c r="K3001">
        <f t="shared" si="187"/>
        <v>-0.48741749375467142</v>
      </c>
      <c r="L3001" t="str">
        <f t="shared" si="188"/>
        <v>NO</v>
      </c>
      <c r="M3001" t="str">
        <f t="shared" si="189"/>
        <v>NO</v>
      </c>
    </row>
    <row r="3002" spans="1:13" x14ac:dyDescent="0.25">
      <c r="A3002">
        <v>3001</v>
      </c>
      <c r="B3002" t="s">
        <v>9</v>
      </c>
      <c r="C3002">
        <v>302470</v>
      </c>
      <c r="D3002" t="s">
        <v>18</v>
      </c>
      <c r="E3002" t="s">
        <v>16</v>
      </c>
      <c r="F3002" t="s">
        <v>12</v>
      </c>
      <c r="G3002" t="s">
        <v>13</v>
      </c>
      <c r="H3002" t="s">
        <v>13</v>
      </c>
      <c r="I3002">
        <v>61</v>
      </c>
      <c r="J3002">
        <f t="shared" si="186"/>
        <v>-0.43780916607056047</v>
      </c>
      <c r="K3002">
        <f t="shared" si="187"/>
        <v>1.3475410882509038</v>
      </c>
      <c r="L3002" t="str">
        <f t="shared" si="188"/>
        <v>NO</v>
      </c>
      <c r="M3002" t="str">
        <f t="shared" si="189"/>
        <v>NO</v>
      </c>
    </row>
    <row r="3003" spans="1:13" x14ac:dyDescent="0.25">
      <c r="A3003">
        <v>3002</v>
      </c>
      <c r="B3003" t="s">
        <v>15</v>
      </c>
      <c r="C3003">
        <v>477140</v>
      </c>
      <c r="D3003" t="s">
        <v>10</v>
      </c>
      <c r="E3003" t="s">
        <v>11</v>
      </c>
      <c r="F3003" t="s">
        <v>12</v>
      </c>
      <c r="G3003" t="s">
        <v>13</v>
      </c>
      <c r="H3003" t="s">
        <v>13</v>
      </c>
      <c r="I3003">
        <v>48</v>
      </c>
      <c r="J3003">
        <f t="shared" si="186"/>
        <v>-0.2224337293382472</v>
      </c>
      <c r="K3003">
        <f t="shared" si="187"/>
        <v>0.43006179724811616</v>
      </c>
      <c r="L3003" t="str">
        <f t="shared" si="188"/>
        <v>NO</v>
      </c>
      <c r="M3003" t="str">
        <f t="shared" si="189"/>
        <v>NO</v>
      </c>
    </row>
    <row r="3004" spans="1:13" x14ac:dyDescent="0.25">
      <c r="A3004">
        <v>3003</v>
      </c>
      <c r="B3004" t="s">
        <v>9</v>
      </c>
      <c r="C3004">
        <v>1194392</v>
      </c>
      <c r="D3004" t="s">
        <v>10</v>
      </c>
      <c r="E3004" t="s">
        <v>16</v>
      </c>
      <c r="F3004" t="s">
        <v>12</v>
      </c>
      <c r="G3004" t="s">
        <v>13</v>
      </c>
      <c r="H3004" t="s">
        <v>13</v>
      </c>
      <c r="I3004">
        <v>28</v>
      </c>
      <c r="J3004">
        <f t="shared" si="186"/>
        <v>0.66196807261472224</v>
      </c>
      <c r="K3004">
        <f t="shared" si="187"/>
        <v>-0.98144480429463388</v>
      </c>
      <c r="L3004" t="str">
        <f t="shared" si="188"/>
        <v>NO</v>
      </c>
      <c r="M3004" t="str">
        <f t="shared" si="189"/>
        <v>NO</v>
      </c>
    </row>
    <row r="3005" spans="1:13" x14ac:dyDescent="0.25">
      <c r="A3005">
        <v>3004</v>
      </c>
      <c r="B3005" t="s">
        <v>15</v>
      </c>
      <c r="C3005">
        <v>1876023.5</v>
      </c>
      <c r="D3005" t="s">
        <v>10</v>
      </c>
      <c r="E3005" t="s">
        <v>11</v>
      </c>
      <c r="F3005" t="s">
        <v>12</v>
      </c>
      <c r="G3005" t="s">
        <v>13</v>
      </c>
      <c r="H3005" t="s">
        <v>13</v>
      </c>
      <c r="I3005">
        <v>46</v>
      </c>
      <c r="J3005">
        <f t="shared" si="186"/>
        <v>1.5024483039252039</v>
      </c>
      <c r="K3005">
        <f t="shared" si="187"/>
        <v>0.28891113709384114</v>
      </c>
      <c r="L3005" t="str">
        <f t="shared" si="188"/>
        <v>NO</v>
      </c>
      <c r="M3005" t="str">
        <f t="shared" si="189"/>
        <v>NO</v>
      </c>
    </row>
    <row r="3006" spans="1:13" x14ac:dyDescent="0.25">
      <c r="A3006">
        <v>3005</v>
      </c>
      <c r="B3006" t="s">
        <v>15</v>
      </c>
      <c r="C3006">
        <v>582000</v>
      </c>
      <c r="D3006" t="s">
        <v>10</v>
      </c>
      <c r="E3006" t="s">
        <v>16</v>
      </c>
      <c r="F3006" t="s">
        <v>12</v>
      </c>
      <c r="G3006" t="s">
        <v>13</v>
      </c>
      <c r="H3006" t="s">
        <v>13</v>
      </c>
      <c r="I3006">
        <v>23</v>
      </c>
      <c r="J3006">
        <f t="shared" si="186"/>
        <v>-9.3136950865983087E-2</v>
      </c>
      <c r="K3006">
        <f t="shared" si="187"/>
        <v>-1.3343214546803215</v>
      </c>
      <c r="L3006" t="str">
        <f t="shared" si="188"/>
        <v>NO</v>
      </c>
      <c r="M3006" t="str">
        <f t="shared" si="189"/>
        <v>NO</v>
      </c>
    </row>
    <row r="3007" spans="1:13" x14ac:dyDescent="0.25">
      <c r="A3007">
        <v>3006</v>
      </c>
      <c r="B3007" t="s">
        <v>15</v>
      </c>
      <c r="C3007">
        <v>627691</v>
      </c>
      <c r="D3007" t="s">
        <v>10</v>
      </c>
      <c r="E3007" t="s">
        <v>11</v>
      </c>
      <c r="F3007" t="s">
        <v>12</v>
      </c>
      <c r="G3007" t="s">
        <v>13</v>
      </c>
      <c r="H3007" t="s">
        <v>13</v>
      </c>
      <c r="I3007">
        <v>41</v>
      </c>
      <c r="J3007">
        <f t="shared" si="186"/>
        <v>-3.6798031304890011E-2</v>
      </c>
      <c r="K3007">
        <f t="shared" si="187"/>
        <v>-6.3965513291846368E-2</v>
      </c>
      <c r="L3007" t="str">
        <f t="shared" si="188"/>
        <v>NO</v>
      </c>
      <c r="M3007" t="str">
        <f t="shared" si="189"/>
        <v>NO</v>
      </c>
    </row>
    <row r="3008" spans="1:13" x14ac:dyDescent="0.25">
      <c r="A3008">
        <v>3007</v>
      </c>
      <c r="B3008" t="s">
        <v>9</v>
      </c>
      <c r="C3008">
        <v>297046</v>
      </c>
      <c r="D3008" t="s">
        <v>17</v>
      </c>
      <c r="E3008" t="s">
        <v>16</v>
      </c>
      <c r="F3008" t="s">
        <v>12</v>
      </c>
      <c r="G3008" t="s">
        <v>13</v>
      </c>
      <c r="H3008" t="s">
        <v>13</v>
      </c>
      <c r="I3008">
        <v>59</v>
      </c>
      <c r="J3008">
        <f t="shared" si="186"/>
        <v>-0.44449718558642509</v>
      </c>
      <c r="K3008">
        <f t="shared" si="187"/>
        <v>1.2063904280966287</v>
      </c>
      <c r="L3008" t="str">
        <f t="shared" si="188"/>
        <v>NO</v>
      </c>
      <c r="M3008" t="str">
        <f t="shared" si="189"/>
        <v>NO</v>
      </c>
    </row>
    <row r="3009" spans="1:13" x14ac:dyDescent="0.25">
      <c r="A3009">
        <v>3008</v>
      </c>
      <c r="B3009" t="s">
        <v>15</v>
      </c>
      <c r="C3009">
        <v>944226</v>
      </c>
      <c r="D3009" t="s">
        <v>10</v>
      </c>
      <c r="E3009" t="s">
        <v>11</v>
      </c>
      <c r="F3009" t="s">
        <v>12</v>
      </c>
      <c r="G3009" t="s">
        <v>13</v>
      </c>
      <c r="H3009" t="s">
        <v>12</v>
      </c>
      <c r="I3009">
        <v>40</v>
      </c>
      <c r="J3009">
        <f t="shared" si="186"/>
        <v>0.35350290111660648</v>
      </c>
      <c r="K3009">
        <f t="shared" si="187"/>
        <v>-0.13454084336898386</v>
      </c>
      <c r="L3009" t="str">
        <f t="shared" si="188"/>
        <v>NO</v>
      </c>
      <c r="M3009" t="str">
        <f t="shared" si="189"/>
        <v>NO</v>
      </c>
    </row>
    <row r="3010" spans="1:13" x14ac:dyDescent="0.25">
      <c r="A3010">
        <v>3009</v>
      </c>
      <c r="B3010" t="s">
        <v>15</v>
      </c>
      <c r="C3010">
        <v>5249730</v>
      </c>
      <c r="D3010" t="s">
        <v>10</v>
      </c>
      <c r="E3010" t="s">
        <v>11</v>
      </c>
      <c r="F3010" t="s">
        <v>12</v>
      </c>
      <c r="G3010" t="s">
        <v>13</v>
      </c>
      <c r="H3010" t="s">
        <v>13</v>
      </c>
      <c r="I3010">
        <v>63</v>
      </c>
      <c r="J3010">
        <f t="shared" ref="J3010:J3073" si="190">(C3010-$Q$13)/$Q$14</f>
        <v>5.662369932391135</v>
      </c>
      <c r="K3010">
        <f t="shared" si="187"/>
        <v>1.4886917484051787</v>
      </c>
      <c r="L3010" t="str">
        <f t="shared" si="188"/>
        <v>SI</v>
      </c>
      <c r="M3010" t="str">
        <f t="shared" si="189"/>
        <v>NO</v>
      </c>
    </row>
    <row r="3011" spans="1:13" x14ac:dyDescent="0.25">
      <c r="A3011">
        <v>3010</v>
      </c>
      <c r="B3011" t="s">
        <v>15</v>
      </c>
      <c r="C3011">
        <v>737925</v>
      </c>
      <c r="D3011" t="s">
        <v>10</v>
      </c>
      <c r="E3011" t="s">
        <v>16</v>
      </c>
      <c r="F3011" t="s">
        <v>12</v>
      </c>
      <c r="G3011" t="s">
        <v>13</v>
      </c>
      <c r="H3011" t="s">
        <v>13</v>
      </c>
      <c r="I3011">
        <v>51</v>
      </c>
      <c r="J3011">
        <f t="shared" si="190"/>
        <v>9.9125114585931678E-2</v>
      </c>
      <c r="K3011">
        <f t="shared" ref="K3011:K3074" si="191">(I3011-$R$13)/$R$14</f>
        <v>0.64178778747952869</v>
      </c>
      <c r="L3011" t="str">
        <f t="shared" ref="L3011:L3074" si="192">IF(ABS(J3011)&gt; 1.96, "SI", "NO")</f>
        <v>NO</v>
      </c>
      <c r="M3011" t="str">
        <f t="shared" ref="M3011:M3074" si="193">IF(ABS(K3011)&gt; 1.96, "SI", "NO")</f>
        <v>NO</v>
      </c>
    </row>
    <row r="3012" spans="1:13" x14ac:dyDescent="0.25">
      <c r="A3012">
        <v>3011</v>
      </c>
      <c r="B3012" t="s">
        <v>15</v>
      </c>
      <c r="C3012">
        <v>700000</v>
      </c>
      <c r="D3012" t="s">
        <v>10</v>
      </c>
      <c r="E3012" t="s">
        <v>16</v>
      </c>
      <c r="F3012" t="s">
        <v>12</v>
      </c>
      <c r="G3012" t="s">
        <v>13</v>
      </c>
      <c r="H3012" t="s">
        <v>13</v>
      </c>
      <c r="I3012">
        <v>27</v>
      </c>
      <c r="J3012">
        <f t="shared" si="190"/>
        <v>5.2361998778563602E-2</v>
      </c>
      <c r="K3012">
        <f t="shared" si="191"/>
        <v>-1.0520201343717714</v>
      </c>
      <c r="L3012" t="str">
        <f t="shared" si="192"/>
        <v>NO</v>
      </c>
      <c r="M3012" t="str">
        <f t="shared" si="193"/>
        <v>NO</v>
      </c>
    </row>
    <row r="3013" spans="1:13" x14ac:dyDescent="0.25">
      <c r="A3013">
        <v>3012</v>
      </c>
      <c r="B3013" t="s">
        <v>9</v>
      </c>
      <c r="C3013">
        <v>278030</v>
      </c>
      <c r="D3013" t="s">
        <v>19</v>
      </c>
      <c r="E3013" t="s">
        <v>16</v>
      </c>
      <c r="F3013" t="s">
        <v>12</v>
      </c>
      <c r="G3013" t="s">
        <v>13</v>
      </c>
      <c r="H3013" t="s">
        <v>13</v>
      </c>
      <c r="I3013">
        <v>42</v>
      </c>
      <c r="J3013">
        <f t="shared" si="190"/>
        <v>-0.46794471123422759</v>
      </c>
      <c r="K3013">
        <f t="shared" si="191"/>
        <v>6.6098167852911317E-3</v>
      </c>
      <c r="L3013" t="str">
        <f t="shared" si="192"/>
        <v>NO</v>
      </c>
      <c r="M3013" t="str">
        <f t="shared" si="193"/>
        <v>NO</v>
      </c>
    </row>
    <row r="3014" spans="1:13" x14ac:dyDescent="0.25">
      <c r="A3014">
        <v>3013</v>
      </c>
      <c r="B3014" t="s">
        <v>9</v>
      </c>
      <c r="C3014">
        <v>398401.34</v>
      </c>
      <c r="D3014" t="s">
        <v>10</v>
      </c>
      <c r="E3014" t="s">
        <v>16</v>
      </c>
      <c r="F3014" t="s">
        <v>12</v>
      </c>
      <c r="G3014" t="s">
        <v>13</v>
      </c>
      <c r="H3014" t="s">
        <v>13</v>
      </c>
      <c r="I3014">
        <v>38</v>
      </c>
      <c r="J3014">
        <f t="shared" si="190"/>
        <v>-0.31952179990112073</v>
      </c>
      <c r="K3014">
        <f t="shared" si="191"/>
        <v>-0.27569150352325889</v>
      </c>
      <c r="L3014" t="str">
        <f t="shared" si="192"/>
        <v>NO</v>
      </c>
      <c r="M3014" t="str">
        <f t="shared" si="193"/>
        <v>NO</v>
      </c>
    </row>
    <row r="3015" spans="1:13" x14ac:dyDescent="0.25">
      <c r="A3015">
        <v>3014</v>
      </c>
      <c r="B3015" t="s">
        <v>9</v>
      </c>
      <c r="C3015">
        <v>361529.4</v>
      </c>
      <c r="D3015" t="s">
        <v>10</v>
      </c>
      <c r="E3015" t="s">
        <v>16</v>
      </c>
      <c r="F3015" t="s">
        <v>12</v>
      </c>
      <c r="G3015" t="s">
        <v>13</v>
      </c>
      <c r="H3015" t="s">
        <v>13</v>
      </c>
      <c r="I3015">
        <v>32</v>
      </c>
      <c r="J3015">
        <f t="shared" si="190"/>
        <v>-0.36498644855668638</v>
      </c>
      <c r="K3015">
        <f t="shared" si="191"/>
        <v>-0.69914348398608395</v>
      </c>
      <c r="L3015" t="str">
        <f t="shared" si="192"/>
        <v>NO</v>
      </c>
      <c r="M3015" t="str">
        <f t="shared" si="193"/>
        <v>NO</v>
      </c>
    </row>
    <row r="3016" spans="1:13" x14ac:dyDescent="0.25">
      <c r="A3016">
        <v>3015</v>
      </c>
      <c r="B3016" t="s">
        <v>9</v>
      </c>
      <c r="C3016">
        <v>2399594.0699999998</v>
      </c>
      <c r="D3016" t="s">
        <v>10</v>
      </c>
      <c r="E3016" t="s">
        <v>16</v>
      </c>
      <c r="F3016" t="s">
        <v>12</v>
      </c>
      <c r="G3016" t="s">
        <v>13</v>
      </c>
      <c r="H3016" t="s">
        <v>13</v>
      </c>
      <c r="I3016">
        <v>44</v>
      </c>
      <c r="J3016">
        <f t="shared" si="190"/>
        <v>2.148032778499751</v>
      </c>
      <c r="K3016">
        <f t="shared" si="191"/>
        <v>0.14776047693956615</v>
      </c>
      <c r="L3016" t="str">
        <f t="shared" si="192"/>
        <v>SI</v>
      </c>
      <c r="M3016" t="str">
        <f t="shared" si="193"/>
        <v>NO</v>
      </c>
    </row>
    <row r="3017" spans="1:13" x14ac:dyDescent="0.25">
      <c r="A3017">
        <v>3016</v>
      </c>
      <c r="B3017" t="s">
        <v>15</v>
      </c>
      <c r="C3017">
        <v>610142</v>
      </c>
      <c r="D3017" t="s">
        <v>18</v>
      </c>
      <c r="E3017" t="s">
        <v>16</v>
      </c>
      <c r="F3017" t="s">
        <v>12</v>
      </c>
      <c r="G3017" t="s">
        <v>13</v>
      </c>
      <c r="H3017" t="s">
        <v>13</v>
      </c>
      <c r="I3017">
        <v>46</v>
      </c>
      <c r="J3017">
        <f t="shared" si="190"/>
        <v>-5.8436684417704839E-2</v>
      </c>
      <c r="K3017">
        <f t="shared" si="191"/>
        <v>0.28891113709384114</v>
      </c>
      <c r="L3017" t="str">
        <f t="shared" si="192"/>
        <v>NO</v>
      </c>
      <c r="M3017" t="str">
        <f t="shared" si="193"/>
        <v>NO</v>
      </c>
    </row>
    <row r="3018" spans="1:13" x14ac:dyDescent="0.25">
      <c r="A3018">
        <v>3017</v>
      </c>
      <c r="B3018" t="s">
        <v>9</v>
      </c>
      <c r="C3018">
        <v>1465627.44</v>
      </c>
      <c r="D3018" t="s">
        <v>14</v>
      </c>
      <c r="E3018" t="s">
        <v>11</v>
      </c>
      <c r="F3018" t="s">
        <v>12</v>
      </c>
      <c r="G3018" t="s">
        <v>13</v>
      </c>
      <c r="H3018" t="s">
        <v>13</v>
      </c>
      <c r="I3018">
        <v>61</v>
      </c>
      <c r="J3018">
        <f t="shared" si="190"/>
        <v>0.99641274741452279</v>
      </c>
      <c r="K3018">
        <f t="shared" si="191"/>
        <v>1.3475410882509038</v>
      </c>
      <c r="L3018" t="str">
        <f t="shared" si="192"/>
        <v>NO</v>
      </c>
      <c r="M3018" t="str">
        <f t="shared" si="193"/>
        <v>NO</v>
      </c>
    </row>
    <row r="3019" spans="1:13" x14ac:dyDescent="0.25">
      <c r="A3019">
        <v>3018</v>
      </c>
      <c r="B3019" t="s">
        <v>9</v>
      </c>
      <c r="C3019">
        <v>298500</v>
      </c>
      <c r="D3019" t="s">
        <v>17</v>
      </c>
      <c r="E3019" t="s">
        <v>16</v>
      </c>
      <c r="F3019" t="s">
        <v>12</v>
      </c>
      <c r="G3019" t="s">
        <v>12</v>
      </c>
      <c r="H3019" t="s">
        <v>13</v>
      </c>
      <c r="I3019">
        <v>27</v>
      </c>
      <c r="J3019">
        <f t="shared" si="190"/>
        <v>-0.44270434259673719</v>
      </c>
      <c r="K3019">
        <f t="shared" si="191"/>
        <v>-1.0520201343717714</v>
      </c>
      <c r="L3019" t="str">
        <f t="shared" si="192"/>
        <v>NO</v>
      </c>
      <c r="M3019" t="str">
        <f t="shared" si="193"/>
        <v>NO</v>
      </c>
    </row>
    <row r="3020" spans="1:13" x14ac:dyDescent="0.25">
      <c r="A3020">
        <v>3019</v>
      </c>
      <c r="B3020" t="s">
        <v>9</v>
      </c>
      <c r="C3020">
        <v>278030</v>
      </c>
      <c r="D3020" t="s">
        <v>19</v>
      </c>
      <c r="E3020" t="s">
        <v>16</v>
      </c>
      <c r="F3020" t="s">
        <v>12</v>
      </c>
      <c r="G3020" t="s">
        <v>13</v>
      </c>
      <c r="H3020" t="s">
        <v>13</v>
      </c>
      <c r="I3020">
        <v>50</v>
      </c>
      <c r="J3020">
        <f t="shared" si="190"/>
        <v>-0.46794471123422759</v>
      </c>
      <c r="K3020">
        <f t="shared" si="191"/>
        <v>0.57121245740239113</v>
      </c>
      <c r="L3020" t="str">
        <f t="shared" si="192"/>
        <v>NO</v>
      </c>
      <c r="M3020" t="str">
        <f t="shared" si="193"/>
        <v>NO</v>
      </c>
    </row>
    <row r="3021" spans="1:13" x14ac:dyDescent="0.25">
      <c r="A3021">
        <v>3020</v>
      </c>
      <c r="B3021" t="s">
        <v>15</v>
      </c>
      <c r="C3021">
        <v>1921928.32</v>
      </c>
      <c r="D3021" t="s">
        <v>10</v>
      </c>
      <c r="E3021" t="s">
        <v>11</v>
      </c>
      <c r="F3021" t="s">
        <v>12</v>
      </c>
      <c r="G3021" t="s">
        <v>13</v>
      </c>
      <c r="H3021" t="s">
        <v>13</v>
      </c>
      <c r="I3021">
        <v>51</v>
      </c>
      <c r="J3021">
        <f t="shared" si="190"/>
        <v>1.5590508725152208</v>
      </c>
      <c r="K3021">
        <f t="shared" si="191"/>
        <v>0.64178778747952869</v>
      </c>
      <c r="L3021" t="str">
        <f t="shared" si="192"/>
        <v>NO</v>
      </c>
      <c r="M3021" t="str">
        <f t="shared" si="193"/>
        <v>NO</v>
      </c>
    </row>
    <row r="3022" spans="1:13" x14ac:dyDescent="0.25">
      <c r="A3022">
        <v>3021</v>
      </c>
      <c r="B3022" t="s">
        <v>9</v>
      </c>
      <c r="C3022">
        <v>639148</v>
      </c>
      <c r="D3022" t="s">
        <v>17</v>
      </c>
      <c r="E3022" t="s">
        <v>16</v>
      </c>
      <c r="F3022" t="s">
        <v>12</v>
      </c>
      <c r="G3022" t="s">
        <v>12</v>
      </c>
      <c r="H3022" t="s">
        <v>13</v>
      </c>
      <c r="I3022">
        <v>79</v>
      </c>
      <c r="J3022">
        <f t="shared" si="190"/>
        <v>-2.267106972796144E-2</v>
      </c>
      <c r="K3022">
        <f t="shared" si="191"/>
        <v>2.6178970296393786</v>
      </c>
      <c r="L3022" t="str">
        <f t="shared" si="192"/>
        <v>NO</v>
      </c>
      <c r="M3022" t="str">
        <f t="shared" si="193"/>
        <v>SI</v>
      </c>
    </row>
    <row r="3023" spans="1:13" x14ac:dyDescent="0.25">
      <c r="A3023">
        <v>3022</v>
      </c>
      <c r="B3023" t="s">
        <v>15</v>
      </c>
      <c r="C3023">
        <v>322866</v>
      </c>
      <c r="D3023" t="s">
        <v>10</v>
      </c>
      <c r="E3023" t="s">
        <v>16</v>
      </c>
      <c r="F3023" t="s">
        <v>12</v>
      </c>
      <c r="G3023" t="s">
        <v>13</v>
      </c>
      <c r="H3023" t="s">
        <v>13</v>
      </c>
      <c r="I3023">
        <v>19</v>
      </c>
      <c r="J3023">
        <f t="shared" si="190"/>
        <v>-0.41266004253708444</v>
      </c>
      <c r="K3023">
        <f t="shared" si="191"/>
        <v>-1.6166227749888715</v>
      </c>
      <c r="L3023" t="str">
        <f t="shared" si="192"/>
        <v>NO</v>
      </c>
      <c r="M3023" t="str">
        <f t="shared" si="193"/>
        <v>NO</v>
      </c>
    </row>
    <row r="3024" spans="1:13" x14ac:dyDescent="0.25">
      <c r="A3024">
        <v>3023</v>
      </c>
      <c r="B3024" t="s">
        <v>9</v>
      </c>
      <c r="C3024">
        <v>405002.33</v>
      </c>
      <c r="D3024" t="s">
        <v>10</v>
      </c>
      <c r="E3024" t="s">
        <v>11</v>
      </c>
      <c r="F3024" t="s">
        <v>12</v>
      </c>
      <c r="G3024" t="s">
        <v>13</v>
      </c>
      <c r="H3024" t="s">
        <v>13</v>
      </c>
      <c r="I3024">
        <v>47</v>
      </c>
      <c r="J3024">
        <f t="shared" si="190"/>
        <v>-0.31138250234506859</v>
      </c>
      <c r="K3024">
        <f t="shared" si="191"/>
        <v>0.35948646717097865</v>
      </c>
      <c r="L3024" t="str">
        <f t="shared" si="192"/>
        <v>NO</v>
      </c>
      <c r="M3024" t="str">
        <f t="shared" si="193"/>
        <v>NO</v>
      </c>
    </row>
    <row r="3025" spans="1:13" x14ac:dyDescent="0.25">
      <c r="A3025">
        <v>3024</v>
      </c>
      <c r="B3025" t="s">
        <v>9</v>
      </c>
      <c r="C3025">
        <v>297046</v>
      </c>
      <c r="D3025" t="s">
        <v>17</v>
      </c>
      <c r="E3025" t="s">
        <v>16</v>
      </c>
      <c r="F3025" t="s">
        <v>12</v>
      </c>
      <c r="G3025" t="s">
        <v>13</v>
      </c>
      <c r="H3025" t="s">
        <v>13</v>
      </c>
      <c r="I3025">
        <v>64</v>
      </c>
      <c r="J3025">
        <f t="shared" si="190"/>
        <v>-0.44449718558642509</v>
      </c>
      <c r="K3025">
        <f t="shared" si="191"/>
        <v>1.5592670784823162</v>
      </c>
      <c r="L3025" t="str">
        <f t="shared" si="192"/>
        <v>NO</v>
      </c>
      <c r="M3025" t="str">
        <f t="shared" si="193"/>
        <v>NO</v>
      </c>
    </row>
    <row r="3026" spans="1:13" x14ac:dyDescent="0.25">
      <c r="A3026">
        <v>3025</v>
      </c>
      <c r="B3026" t="s">
        <v>15</v>
      </c>
      <c r="C3026">
        <v>651333.19999999995</v>
      </c>
      <c r="D3026" t="s">
        <v>10</v>
      </c>
      <c r="E3026" t="s">
        <v>11</v>
      </c>
      <c r="F3026" t="s">
        <v>12</v>
      </c>
      <c r="G3026" t="s">
        <v>13</v>
      </c>
      <c r="H3026" t="s">
        <v>13</v>
      </c>
      <c r="I3026">
        <v>36</v>
      </c>
      <c r="J3026">
        <f t="shared" si="190"/>
        <v>-7.6462070058536148E-3</v>
      </c>
      <c r="K3026">
        <f t="shared" si="191"/>
        <v>-0.41684216367753391</v>
      </c>
      <c r="L3026" t="str">
        <f t="shared" si="192"/>
        <v>NO</v>
      </c>
      <c r="M3026" t="str">
        <f t="shared" si="193"/>
        <v>NO</v>
      </c>
    </row>
    <row r="3027" spans="1:13" x14ac:dyDescent="0.25">
      <c r="A3027">
        <v>3026</v>
      </c>
      <c r="B3027" t="s">
        <v>9</v>
      </c>
      <c r="C3027">
        <v>577384</v>
      </c>
      <c r="D3027" t="s">
        <v>10</v>
      </c>
      <c r="E3027" t="s">
        <v>16</v>
      </c>
      <c r="F3027" t="s">
        <v>12</v>
      </c>
      <c r="G3027" t="s">
        <v>13</v>
      </c>
      <c r="H3027" t="s">
        <v>13</v>
      </c>
      <c r="I3027">
        <v>41</v>
      </c>
      <c r="J3027">
        <f t="shared" si="190"/>
        <v>-9.8828672489366373E-2</v>
      </c>
      <c r="K3027">
        <f t="shared" si="191"/>
        <v>-6.3965513291846368E-2</v>
      </c>
      <c r="L3027" t="str">
        <f t="shared" si="192"/>
        <v>NO</v>
      </c>
      <c r="M3027" t="str">
        <f t="shared" si="193"/>
        <v>NO</v>
      </c>
    </row>
    <row r="3028" spans="1:13" x14ac:dyDescent="0.25">
      <c r="A3028">
        <v>3027</v>
      </c>
      <c r="B3028" t="s">
        <v>15</v>
      </c>
      <c r="C3028">
        <v>1207004.3999999999</v>
      </c>
      <c r="D3028" t="s">
        <v>10</v>
      </c>
      <c r="E3028" t="s">
        <v>11</v>
      </c>
      <c r="F3028" t="s">
        <v>12</v>
      </c>
      <c r="G3028" t="s">
        <v>13</v>
      </c>
      <c r="H3028" t="s">
        <v>13</v>
      </c>
      <c r="I3028">
        <v>45</v>
      </c>
      <c r="J3028">
        <f t="shared" si="190"/>
        <v>0.6775196908562211</v>
      </c>
      <c r="K3028">
        <f t="shared" si="191"/>
        <v>0.21833580701670366</v>
      </c>
      <c r="L3028" t="str">
        <f t="shared" si="192"/>
        <v>NO</v>
      </c>
      <c r="M3028" t="str">
        <f t="shared" si="193"/>
        <v>NO</v>
      </c>
    </row>
    <row r="3029" spans="1:13" x14ac:dyDescent="0.25">
      <c r="A3029">
        <v>3028</v>
      </c>
      <c r="B3029" t="s">
        <v>9</v>
      </c>
      <c r="C3029">
        <v>355880</v>
      </c>
      <c r="D3029" t="s">
        <v>10</v>
      </c>
      <c r="E3029" t="s">
        <v>16</v>
      </c>
      <c r="F3029" t="s">
        <v>12</v>
      </c>
      <c r="G3029" t="s">
        <v>13</v>
      </c>
      <c r="H3029" t="s">
        <v>13</v>
      </c>
      <c r="I3029">
        <v>41</v>
      </c>
      <c r="J3029">
        <f t="shared" si="190"/>
        <v>-0.371952395727211</v>
      </c>
      <c r="K3029">
        <f t="shared" si="191"/>
        <v>-6.3965513291846368E-2</v>
      </c>
      <c r="L3029" t="str">
        <f t="shared" si="192"/>
        <v>NO</v>
      </c>
      <c r="M3029" t="str">
        <f t="shared" si="193"/>
        <v>NO</v>
      </c>
    </row>
    <row r="3030" spans="1:13" x14ac:dyDescent="0.25">
      <c r="A3030">
        <v>3029</v>
      </c>
      <c r="B3030" t="s">
        <v>15</v>
      </c>
      <c r="C3030">
        <v>278030</v>
      </c>
      <c r="D3030" t="s">
        <v>19</v>
      </c>
      <c r="E3030" t="s">
        <v>16</v>
      </c>
      <c r="F3030" t="s">
        <v>12</v>
      </c>
      <c r="G3030" t="s">
        <v>13</v>
      </c>
      <c r="H3030" t="s">
        <v>13</v>
      </c>
      <c r="I3030">
        <v>40</v>
      </c>
      <c r="J3030">
        <f t="shared" si="190"/>
        <v>-0.46794471123422759</v>
      </c>
      <c r="K3030">
        <f t="shared" si="191"/>
        <v>-0.13454084336898386</v>
      </c>
      <c r="L3030" t="str">
        <f t="shared" si="192"/>
        <v>NO</v>
      </c>
      <c r="M3030" t="str">
        <f t="shared" si="193"/>
        <v>NO</v>
      </c>
    </row>
    <row r="3031" spans="1:13" x14ac:dyDescent="0.25">
      <c r="A3031">
        <v>3030</v>
      </c>
      <c r="B3031" t="s">
        <v>9</v>
      </c>
      <c r="C3031">
        <v>156631.5</v>
      </c>
      <c r="D3031" t="s">
        <v>14</v>
      </c>
      <c r="E3031" t="s">
        <v>11</v>
      </c>
      <c r="F3031" t="s">
        <v>12</v>
      </c>
      <c r="G3031" t="s">
        <v>13</v>
      </c>
      <c r="H3031" t="s">
        <v>13</v>
      </c>
      <c r="I3031">
        <v>91</v>
      </c>
      <c r="J3031">
        <f t="shared" si="190"/>
        <v>-0.61763415393273191</v>
      </c>
      <c r="K3031">
        <f t="shared" si="191"/>
        <v>3.464800990565029</v>
      </c>
      <c r="L3031" t="str">
        <f t="shared" si="192"/>
        <v>NO</v>
      </c>
      <c r="M3031" t="str">
        <f t="shared" si="193"/>
        <v>SI</v>
      </c>
    </row>
    <row r="3032" spans="1:13" x14ac:dyDescent="0.25">
      <c r="A3032">
        <v>3031</v>
      </c>
      <c r="B3032" t="s">
        <v>9</v>
      </c>
      <c r="C3032">
        <v>341207</v>
      </c>
      <c r="D3032" t="s">
        <v>10</v>
      </c>
      <c r="E3032" t="s">
        <v>16</v>
      </c>
      <c r="F3032" t="s">
        <v>12</v>
      </c>
      <c r="G3032" t="s">
        <v>13</v>
      </c>
      <c r="H3032" t="s">
        <v>12</v>
      </c>
      <c r="I3032">
        <v>38</v>
      </c>
      <c r="J3032">
        <f t="shared" si="190"/>
        <v>-0.39004482020292658</v>
      </c>
      <c r="K3032">
        <f t="shared" si="191"/>
        <v>-0.27569150352325889</v>
      </c>
      <c r="L3032" t="str">
        <f t="shared" si="192"/>
        <v>NO</v>
      </c>
      <c r="M3032" t="str">
        <f t="shared" si="193"/>
        <v>NO</v>
      </c>
    </row>
    <row r="3033" spans="1:13" x14ac:dyDescent="0.25">
      <c r="A3033">
        <v>3032</v>
      </c>
      <c r="B3033" t="s">
        <v>15</v>
      </c>
      <c r="C3033">
        <v>1517417.52</v>
      </c>
      <c r="D3033" t="s">
        <v>10</v>
      </c>
      <c r="E3033" t="s">
        <v>11</v>
      </c>
      <c r="F3033" t="s">
        <v>12</v>
      </c>
      <c r="G3033" t="s">
        <v>13</v>
      </c>
      <c r="H3033" t="s">
        <v>13</v>
      </c>
      <c r="I3033">
        <v>42</v>
      </c>
      <c r="J3033">
        <f t="shared" si="190"/>
        <v>1.0602720884484809</v>
      </c>
      <c r="K3033">
        <f t="shared" si="191"/>
        <v>6.6098167852911317E-3</v>
      </c>
      <c r="L3033" t="str">
        <f t="shared" si="192"/>
        <v>NO</v>
      </c>
      <c r="M3033" t="str">
        <f t="shared" si="193"/>
        <v>NO</v>
      </c>
    </row>
    <row r="3034" spans="1:13" x14ac:dyDescent="0.25">
      <c r="A3034">
        <v>3033</v>
      </c>
      <c r="B3034" t="s">
        <v>9</v>
      </c>
      <c r="C3034">
        <v>292945.2</v>
      </c>
      <c r="D3034" t="s">
        <v>10</v>
      </c>
      <c r="E3034" t="s">
        <v>16</v>
      </c>
      <c r="F3034" t="s">
        <v>12</v>
      </c>
      <c r="G3034" t="s">
        <v>13</v>
      </c>
      <c r="H3034" t="s">
        <v>13</v>
      </c>
      <c r="I3034">
        <v>47</v>
      </c>
      <c r="J3034">
        <f t="shared" si="190"/>
        <v>-0.44955364399915693</v>
      </c>
      <c r="K3034">
        <f t="shared" si="191"/>
        <v>0.35948646717097865</v>
      </c>
      <c r="L3034" t="str">
        <f t="shared" si="192"/>
        <v>NO</v>
      </c>
      <c r="M3034" t="str">
        <f t="shared" si="193"/>
        <v>NO</v>
      </c>
    </row>
    <row r="3035" spans="1:13" x14ac:dyDescent="0.25">
      <c r="A3035">
        <v>3034</v>
      </c>
      <c r="B3035" t="s">
        <v>9</v>
      </c>
      <c r="C3035">
        <v>514062</v>
      </c>
      <c r="D3035" t="s">
        <v>18</v>
      </c>
      <c r="E3035" t="s">
        <v>16</v>
      </c>
      <c r="F3035" t="s">
        <v>12</v>
      </c>
      <c r="G3035" t="s">
        <v>13</v>
      </c>
      <c r="H3035" t="s">
        <v>12</v>
      </c>
      <c r="I3035">
        <v>45</v>
      </c>
      <c r="J3035">
        <f t="shared" si="190"/>
        <v>-0.17690735460285778</v>
      </c>
      <c r="K3035">
        <f t="shared" si="191"/>
        <v>0.21833580701670366</v>
      </c>
      <c r="L3035" t="str">
        <f t="shared" si="192"/>
        <v>NO</v>
      </c>
      <c r="M3035" t="str">
        <f t="shared" si="193"/>
        <v>NO</v>
      </c>
    </row>
    <row r="3036" spans="1:13" x14ac:dyDescent="0.25">
      <c r="A3036">
        <v>3035</v>
      </c>
      <c r="B3036" t="s">
        <v>15</v>
      </c>
      <c r="C3036">
        <v>192657.4</v>
      </c>
      <c r="D3036" t="s">
        <v>10</v>
      </c>
      <c r="E3036" t="s">
        <v>11</v>
      </c>
      <c r="F3036" t="s">
        <v>12</v>
      </c>
      <c r="G3036" t="s">
        <v>13</v>
      </c>
      <c r="H3036" t="s">
        <v>13</v>
      </c>
      <c r="I3036">
        <v>36</v>
      </c>
      <c r="J3036">
        <f t="shared" si="190"/>
        <v>-0.57321270808527869</v>
      </c>
      <c r="K3036">
        <f t="shared" si="191"/>
        <v>-0.41684216367753391</v>
      </c>
      <c r="L3036" t="str">
        <f t="shared" si="192"/>
        <v>NO</v>
      </c>
      <c r="M3036" t="str">
        <f t="shared" si="193"/>
        <v>NO</v>
      </c>
    </row>
    <row r="3037" spans="1:13" x14ac:dyDescent="0.25">
      <c r="A3037">
        <v>3036</v>
      </c>
      <c r="B3037" t="s">
        <v>9</v>
      </c>
      <c r="C3037">
        <v>331181</v>
      </c>
      <c r="D3037" t="s">
        <v>17</v>
      </c>
      <c r="E3037" t="s">
        <v>16</v>
      </c>
      <c r="F3037" t="s">
        <v>12</v>
      </c>
      <c r="G3037" t="s">
        <v>13</v>
      </c>
      <c r="H3037" t="s">
        <v>13</v>
      </c>
      <c r="I3037">
        <v>41</v>
      </c>
      <c r="J3037">
        <f t="shared" si="190"/>
        <v>-0.40240729875492848</v>
      </c>
      <c r="K3037">
        <f t="shared" si="191"/>
        <v>-6.3965513291846368E-2</v>
      </c>
      <c r="L3037" t="str">
        <f t="shared" si="192"/>
        <v>NO</v>
      </c>
      <c r="M3037" t="str">
        <f t="shared" si="193"/>
        <v>NO</v>
      </c>
    </row>
    <row r="3038" spans="1:13" x14ac:dyDescent="0.25">
      <c r="A3038">
        <v>3037</v>
      </c>
      <c r="B3038" t="s">
        <v>9</v>
      </c>
      <c r="C3038">
        <v>1346208.75</v>
      </c>
      <c r="D3038" t="s">
        <v>10</v>
      </c>
      <c r="E3038" t="s">
        <v>16</v>
      </c>
      <c r="F3038" t="s">
        <v>12</v>
      </c>
      <c r="G3038" t="s">
        <v>13</v>
      </c>
      <c r="H3038" t="s">
        <v>13</v>
      </c>
      <c r="I3038">
        <v>38</v>
      </c>
      <c r="J3038">
        <f t="shared" si="190"/>
        <v>0.84916449349140644</v>
      </c>
      <c r="K3038">
        <f t="shared" si="191"/>
        <v>-0.27569150352325889</v>
      </c>
      <c r="L3038" t="str">
        <f t="shared" si="192"/>
        <v>NO</v>
      </c>
      <c r="M3038" t="str">
        <f t="shared" si="193"/>
        <v>NO</v>
      </c>
    </row>
    <row r="3039" spans="1:13" x14ac:dyDescent="0.25">
      <c r="A3039">
        <v>3038</v>
      </c>
      <c r="B3039" t="s">
        <v>9</v>
      </c>
      <c r="C3039">
        <v>639143</v>
      </c>
      <c r="D3039" t="s">
        <v>20</v>
      </c>
      <c r="E3039" t="s">
        <v>16</v>
      </c>
      <c r="F3039" t="s">
        <v>12</v>
      </c>
      <c r="G3039" t="s">
        <v>12</v>
      </c>
      <c r="H3039" t="s">
        <v>13</v>
      </c>
      <c r="I3039">
        <v>75</v>
      </c>
      <c r="J3039">
        <f t="shared" si="190"/>
        <v>-2.2677234937692144E-2</v>
      </c>
      <c r="K3039">
        <f t="shared" si="191"/>
        <v>2.3355957093308288</v>
      </c>
      <c r="L3039" t="str">
        <f t="shared" si="192"/>
        <v>NO</v>
      </c>
      <c r="M3039" t="str">
        <f t="shared" si="193"/>
        <v>SI</v>
      </c>
    </row>
    <row r="3040" spans="1:13" x14ac:dyDescent="0.25">
      <c r="A3040">
        <v>3039</v>
      </c>
      <c r="B3040" t="s">
        <v>15</v>
      </c>
      <c r="C3040">
        <v>545338.75</v>
      </c>
      <c r="D3040" t="s">
        <v>10</v>
      </c>
      <c r="E3040" t="s">
        <v>11</v>
      </c>
      <c r="F3040" t="s">
        <v>12</v>
      </c>
      <c r="G3040" t="s">
        <v>13</v>
      </c>
      <c r="H3040" t="s">
        <v>13</v>
      </c>
      <c r="I3040">
        <v>27</v>
      </c>
      <c r="J3040">
        <f t="shared" si="190"/>
        <v>-0.13834180991391645</v>
      </c>
      <c r="K3040">
        <f t="shared" si="191"/>
        <v>-1.0520201343717714</v>
      </c>
      <c r="L3040" t="str">
        <f t="shared" si="192"/>
        <v>NO</v>
      </c>
      <c r="M3040" t="str">
        <f t="shared" si="193"/>
        <v>NO</v>
      </c>
    </row>
    <row r="3041" spans="1:13" x14ac:dyDescent="0.25">
      <c r="A3041">
        <v>3040</v>
      </c>
      <c r="B3041" t="s">
        <v>9</v>
      </c>
      <c r="C3041">
        <v>396543.85</v>
      </c>
      <c r="D3041" t="s">
        <v>10</v>
      </c>
      <c r="E3041" t="s">
        <v>16</v>
      </c>
      <c r="F3041" t="s">
        <v>12</v>
      </c>
      <c r="G3041" t="s">
        <v>13</v>
      </c>
      <c r="H3041" t="s">
        <v>13</v>
      </c>
      <c r="I3041">
        <v>27</v>
      </c>
      <c r="J3041">
        <f t="shared" si="190"/>
        <v>-0.32181216298565679</v>
      </c>
      <c r="K3041">
        <f t="shared" si="191"/>
        <v>-1.0520201343717714</v>
      </c>
      <c r="L3041" t="str">
        <f t="shared" si="192"/>
        <v>NO</v>
      </c>
      <c r="M3041" t="str">
        <f t="shared" si="193"/>
        <v>NO</v>
      </c>
    </row>
    <row r="3042" spans="1:13" x14ac:dyDescent="0.25">
      <c r="A3042">
        <v>3041</v>
      </c>
      <c r="B3042" t="s">
        <v>15</v>
      </c>
      <c r="C3042">
        <v>941448</v>
      </c>
      <c r="D3042" t="s">
        <v>10</v>
      </c>
      <c r="E3042" t="s">
        <v>11</v>
      </c>
      <c r="F3042" t="s">
        <v>12</v>
      </c>
      <c r="G3042" t="s">
        <v>13</v>
      </c>
      <c r="H3042" t="s">
        <v>13</v>
      </c>
      <c r="I3042">
        <v>27</v>
      </c>
      <c r="J3042">
        <f t="shared" si="190"/>
        <v>0.3500775105902289</v>
      </c>
      <c r="K3042">
        <f t="shared" si="191"/>
        <v>-1.0520201343717714</v>
      </c>
      <c r="L3042" t="str">
        <f t="shared" si="192"/>
        <v>NO</v>
      </c>
      <c r="M3042" t="str">
        <f t="shared" si="193"/>
        <v>NO</v>
      </c>
    </row>
    <row r="3043" spans="1:13" x14ac:dyDescent="0.25">
      <c r="A3043">
        <v>3042</v>
      </c>
      <c r="B3043" t="s">
        <v>15</v>
      </c>
      <c r="C3043">
        <v>929129</v>
      </c>
      <c r="D3043" t="s">
        <v>10</v>
      </c>
      <c r="E3043" t="s">
        <v>11</v>
      </c>
      <c r="F3043" t="s">
        <v>12</v>
      </c>
      <c r="G3043" t="s">
        <v>13</v>
      </c>
      <c r="H3043" t="s">
        <v>13</v>
      </c>
      <c r="I3043">
        <v>38</v>
      </c>
      <c r="J3043">
        <f t="shared" si="190"/>
        <v>0.33488766685572746</v>
      </c>
      <c r="K3043">
        <f t="shared" si="191"/>
        <v>-0.27569150352325889</v>
      </c>
      <c r="L3043" t="str">
        <f t="shared" si="192"/>
        <v>NO</v>
      </c>
      <c r="M3043" t="str">
        <f t="shared" si="193"/>
        <v>NO</v>
      </c>
    </row>
    <row r="3044" spans="1:13" x14ac:dyDescent="0.25">
      <c r="A3044">
        <v>3043</v>
      </c>
      <c r="B3044" t="s">
        <v>9</v>
      </c>
      <c r="C3044">
        <v>352881</v>
      </c>
      <c r="D3044" t="s">
        <v>17</v>
      </c>
      <c r="E3044" t="s">
        <v>16</v>
      </c>
      <c r="F3044" t="s">
        <v>12</v>
      </c>
      <c r="G3044" t="s">
        <v>12</v>
      </c>
      <c r="H3044" t="s">
        <v>13</v>
      </c>
      <c r="I3044">
        <v>57</v>
      </c>
      <c r="J3044">
        <f t="shared" si="190"/>
        <v>-0.37565028852368554</v>
      </c>
      <c r="K3044">
        <f t="shared" si="191"/>
        <v>1.0652397679423538</v>
      </c>
      <c r="L3044" t="str">
        <f t="shared" si="192"/>
        <v>NO</v>
      </c>
      <c r="M3044" t="str">
        <f t="shared" si="193"/>
        <v>NO</v>
      </c>
    </row>
    <row r="3045" spans="1:13" x14ac:dyDescent="0.25">
      <c r="A3045">
        <v>3044</v>
      </c>
      <c r="B3045" t="s">
        <v>9</v>
      </c>
      <c r="C3045">
        <v>340369.08</v>
      </c>
      <c r="D3045" t="s">
        <v>10</v>
      </c>
      <c r="E3045" t="s">
        <v>16</v>
      </c>
      <c r="F3045" t="s">
        <v>12</v>
      </c>
      <c r="G3045" t="s">
        <v>13</v>
      </c>
      <c r="H3045" t="s">
        <v>13</v>
      </c>
      <c r="I3045">
        <v>29</v>
      </c>
      <c r="J3045">
        <f t="shared" si="190"/>
        <v>-0.39107801071043635</v>
      </c>
      <c r="K3045">
        <f t="shared" si="191"/>
        <v>-0.91086947421749642</v>
      </c>
      <c r="L3045" t="str">
        <f t="shared" si="192"/>
        <v>NO</v>
      </c>
      <c r="M3045" t="str">
        <f t="shared" si="193"/>
        <v>NO</v>
      </c>
    </row>
    <row r="3046" spans="1:13" x14ac:dyDescent="0.25">
      <c r="A3046">
        <v>3045</v>
      </c>
      <c r="B3046" t="s">
        <v>9</v>
      </c>
      <c r="C3046">
        <v>358468</v>
      </c>
      <c r="D3046" t="s">
        <v>10</v>
      </c>
      <c r="E3046" t="s">
        <v>16</v>
      </c>
      <c r="F3046" t="s">
        <v>12</v>
      </c>
      <c r="G3046" t="s">
        <v>13</v>
      </c>
      <c r="H3046" t="s">
        <v>13</v>
      </c>
      <c r="I3046">
        <v>42</v>
      </c>
      <c r="J3046">
        <f t="shared" si="190"/>
        <v>-0.36876128317060008</v>
      </c>
      <c r="K3046">
        <f t="shared" si="191"/>
        <v>6.6098167852911317E-3</v>
      </c>
      <c r="L3046" t="str">
        <f t="shared" si="192"/>
        <v>NO</v>
      </c>
      <c r="M3046" t="str">
        <f t="shared" si="193"/>
        <v>NO</v>
      </c>
    </row>
    <row r="3047" spans="1:13" x14ac:dyDescent="0.25">
      <c r="A3047">
        <v>3046</v>
      </c>
      <c r="B3047" t="s">
        <v>9</v>
      </c>
      <c r="C3047">
        <v>814688</v>
      </c>
      <c r="D3047" t="s">
        <v>10</v>
      </c>
      <c r="E3047" t="s">
        <v>16</v>
      </c>
      <c r="F3047" t="s">
        <v>12</v>
      </c>
      <c r="G3047" t="s">
        <v>13</v>
      </c>
      <c r="H3047" t="s">
        <v>13</v>
      </c>
      <c r="I3047">
        <v>36</v>
      </c>
      <c r="J3047">
        <f t="shared" si="190"/>
        <v>0.19377711349749385</v>
      </c>
      <c r="K3047">
        <f t="shared" si="191"/>
        <v>-0.41684216367753391</v>
      </c>
      <c r="L3047" t="str">
        <f t="shared" si="192"/>
        <v>NO</v>
      </c>
      <c r="M3047" t="str">
        <f t="shared" si="193"/>
        <v>NO</v>
      </c>
    </row>
    <row r="3048" spans="1:13" x14ac:dyDescent="0.25">
      <c r="A3048">
        <v>3047</v>
      </c>
      <c r="B3048" t="s">
        <v>15</v>
      </c>
      <c r="C3048">
        <v>358640</v>
      </c>
      <c r="D3048" t="s">
        <v>17</v>
      </c>
      <c r="E3048" t="s">
        <v>16</v>
      </c>
      <c r="F3048" t="s">
        <v>12</v>
      </c>
      <c r="G3048" t="s">
        <v>12</v>
      </c>
      <c r="H3048" t="s">
        <v>13</v>
      </c>
      <c r="I3048">
        <v>67</v>
      </c>
      <c r="J3048">
        <f t="shared" si="190"/>
        <v>-0.36854919995586399</v>
      </c>
      <c r="K3048">
        <f t="shared" si="191"/>
        <v>1.7709930687137287</v>
      </c>
      <c r="L3048" t="str">
        <f t="shared" si="192"/>
        <v>NO</v>
      </c>
      <c r="M3048" t="str">
        <f t="shared" si="193"/>
        <v>NO</v>
      </c>
    </row>
    <row r="3049" spans="1:13" x14ac:dyDescent="0.25">
      <c r="A3049">
        <v>3048</v>
      </c>
      <c r="B3049" t="s">
        <v>15</v>
      </c>
      <c r="C3049">
        <v>1324052</v>
      </c>
      <c r="D3049" t="s">
        <v>10</v>
      </c>
      <c r="E3049" t="s">
        <v>11</v>
      </c>
      <c r="F3049" t="s">
        <v>12</v>
      </c>
      <c r="G3049" t="s">
        <v>13</v>
      </c>
      <c r="H3049" t="s">
        <v>12</v>
      </c>
      <c r="I3049">
        <v>43</v>
      </c>
      <c r="J3049">
        <f t="shared" si="190"/>
        <v>0.82184429135126402</v>
      </c>
      <c r="K3049">
        <f t="shared" si="191"/>
        <v>7.7185146862428639E-2</v>
      </c>
      <c r="L3049" t="str">
        <f t="shared" si="192"/>
        <v>NO</v>
      </c>
      <c r="M3049" t="str">
        <f t="shared" si="193"/>
        <v>NO</v>
      </c>
    </row>
    <row r="3050" spans="1:13" x14ac:dyDescent="0.25">
      <c r="A3050">
        <v>3049</v>
      </c>
      <c r="B3050" t="s">
        <v>9</v>
      </c>
      <c r="C3050">
        <v>298018</v>
      </c>
      <c r="D3050" t="s">
        <v>17</v>
      </c>
      <c r="E3050" t="s">
        <v>16</v>
      </c>
      <c r="F3050" t="s">
        <v>12</v>
      </c>
      <c r="G3050" t="s">
        <v>13</v>
      </c>
      <c r="H3050" t="s">
        <v>13</v>
      </c>
      <c r="I3050">
        <v>29</v>
      </c>
      <c r="J3050">
        <f t="shared" si="190"/>
        <v>-0.44329866881477681</v>
      </c>
      <c r="K3050">
        <f t="shared" si="191"/>
        <v>-0.91086947421749642</v>
      </c>
      <c r="L3050" t="str">
        <f t="shared" si="192"/>
        <v>NO</v>
      </c>
      <c r="M3050" t="str">
        <f t="shared" si="193"/>
        <v>NO</v>
      </c>
    </row>
    <row r="3051" spans="1:13" x14ac:dyDescent="0.25">
      <c r="A3051">
        <v>3050</v>
      </c>
      <c r="B3051" t="s">
        <v>9</v>
      </c>
      <c r="C3051">
        <v>316030</v>
      </c>
      <c r="D3051" t="s">
        <v>10</v>
      </c>
      <c r="E3051" t="s">
        <v>16</v>
      </c>
      <c r="F3051" t="s">
        <v>12</v>
      </c>
      <c r="G3051" t="s">
        <v>13</v>
      </c>
      <c r="H3051" t="s">
        <v>13</v>
      </c>
      <c r="I3051">
        <v>52</v>
      </c>
      <c r="J3051">
        <f t="shared" si="190"/>
        <v>-0.42108911728089904</v>
      </c>
      <c r="K3051">
        <f t="shared" si="191"/>
        <v>0.71236311755666615</v>
      </c>
      <c r="L3051" t="str">
        <f t="shared" si="192"/>
        <v>NO</v>
      </c>
      <c r="M3051" t="str">
        <f t="shared" si="193"/>
        <v>NO</v>
      </c>
    </row>
    <row r="3052" spans="1:13" x14ac:dyDescent="0.25">
      <c r="A3052">
        <v>3051</v>
      </c>
      <c r="B3052" t="s">
        <v>9</v>
      </c>
      <c r="C3052">
        <v>304299.8</v>
      </c>
      <c r="D3052" t="s">
        <v>14</v>
      </c>
      <c r="E3052" t="s">
        <v>11</v>
      </c>
      <c r="F3052" t="s">
        <v>12</v>
      </c>
      <c r="G3052" t="s">
        <v>13</v>
      </c>
      <c r="H3052" t="s">
        <v>13</v>
      </c>
      <c r="I3052">
        <v>55</v>
      </c>
      <c r="J3052">
        <f t="shared" si="190"/>
        <v>-0.43555294591751315</v>
      </c>
      <c r="K3052">
        <f t="shared" si="191"/>
        <v>0.92408910778807873</v>
      </c>
      <c r="L3052" t="str">
        <f t="shared" si="192"/>
        <v>NO</v>
      </c>
      <c r="M3052" t="str">
        <f t="shared" si="193"/>
        <v>NO</v>
      </c>
    </row>
    <row r="3053" spans="1:13" x14ac:dyDescent="0.25">
      <c r="A3053">
        <v>3052</v>
      </c>
      <c r="B3053" t="s">
        <v>15</v>
      </c>
      <c r="C3053">
        <v>297046</v>
      </c>
      <c r="D3053" t="s">
        <v>17</v>
      </c>
      <c r="E3053" t="s">
        <v>16</v>
      </c>
      <c r="F3053" t="s">
        <v>12</v>
      </c>
      <c r="G3053" t="s">
        <v>13</v>
      </c>
      <c r="H3053" t="s">
        <v>12</v>
      </c>
      <c r="I3053">
        <v>36</v>
      </c>
      <c r="J3053">
        <f t="shared" si="190"/>
        <v>-0.44449718558642509</v>
      </c>
      <c r="K3053">
        <f t="shared" si="191"/>
        <v>-0.41684216367753391</v>
      </c>
      <c r="L3053" t="str">
        <f t="shared" si="192"/>
        <v>NO</v>
      </c>
      <c r="M3053" t="str">
        <f t="shared" si="193"/>
        <v>NO</v>
      </c>
    </row>
    <row r="3054" spans="1:13" x14ac:dyDescent="0.25">
      <c r="A3054">
        <v>3053</v>
      </c>
      <c r="B3054" t="s">
        <v>9</v>
      </c>
      <c r="C3054">
        <v>106560</v>
      </c>
      <c r="D3054" t="s">
        <v>10</v>
      </c>
      <c r="E3054" t="s">
        <v>16</v>
      </c>
      <c r="F3054" t="s">
        <v>12</v>
      </c>
      <c r="G3054" t="s">
        <v>13</v>
      </c>
      <c r="H3054" t="s">
        <v>13</v>
      </c>
      <c r="I3054">
        <v>47</v>
      </c>
      <c r="J3054">
        <f t="shared" si="190"/>
        <v>-0.67937441373889218</v>
      </c>
      <c r="K3054">
        <f t="shared" si="191"/>
        <v>0.35948646717097865</v>
      </c>
      <c r="L3054" t="str">
        <f t="shared" si="192"/>
        <v>NO</v>
      </c>
      <c r="M3054" t="str">
        <f t="shared" si="193"/>
        <v>NO</v>
      </c>
    </row>
    <row r="3055" spans="1:13" x14ac:dyDescent="0.25">
      <c r="A3055">
        <v>3054</v>
      </c>
      <c r="B3055" t="s">
        <v>15</v>
      </c>
      <c r="C3055">
        <v>407609</v>
      </c>
      <c r="D3055" t="s">
        <v>18</v>
      </c>
      <c r="E3055" t="s">
        <v>16</v>
      </c>
      <c r="F3055" t="s">
        <v>12</v>
      </c>
      <c r="G3055" t="s">
        <v>13</v>
      </c>
      <c r="H3055" t="s">
        <v>13</v>
      </c>
      <c r="I3055">
        <v>59</v>
      </c>
      <c r="J3055">
        <f t="shared" si="190"/>
        <v>-0.30816836889532329</v>
      </c>
      <c r="K3055">
        <f t="shared" si="191"/>
        <v>1.2063904280966287</v>
      </c>
      <c r="L3055" t="str">
        <f t="shared" si="192"/>
        <v>NO</v>
      </c>
      <c r="M3055" t="str">
        <f t="shared" si="193"/>
        <v>NO</v>
      </c>
    </row>
    <row r="3056" spans="1:13" x14ac:dyDescent="0.25">
      <c r="A3056">
        <v>3055</v>
      </c>
      <c r="B3056" t="s">
        <v>9</v>
      </c>
      <c r="C3056">
        <v>639148</v>
      </c>
      <c r="D3056" t="s">
        <v>18</v>
      </c>
      <c r="E3056" t="s">
        <v>16</v>
      </c>
      <c r="F3056" t="s">
        <v>12</v>
      </c>
      <c r="G3056" t="s">
        <v>13</v>
      </c>
      <c r="H3056" t="s">
        <v>13</v>
      </c>
      <c r="I3056">
        <v>53</v>
      </c>
      <c r="J3056">
        <f t="shared" si="190"/>
        <v>-2.267106972796144E-2</v>
      </c>
      <c r="K3056">
        <f t="shared" si="191"/>
        <v>0.78293844763380371</v>
      </c>
      <c r="L3056" t="str">
        <f t="shared" si="192"/>
        <v>NO</v>
      </c>
      <c r="M3056" t="str">
        <f t="shared" si="193"/>
        <v>NO</v>
      </c>
    </row>
    <row r="3057" spans="1:13" x14ac:dyDescent="0.25">
      <c r="A3057">
        <v>3056</v>
      </c>
      <c r="B3057" t="s">
        <v>9</v>
      </c>
      <c r="C3057">
        <v>405063</v>
      </c>
      <c r="D3057" t="s">
        <v>18</v>
      </c>
      <c r="E3057" t="s">
        <v>16</v>
      </c>
      <c r="F3057" t="s">
        <v>12</v>
      </c>
      <c r="G3057" t="s">
        <v>13</v>
      </c>
      <c r="H3057" t="s">
        <v>12</v>
      </c>
      <c r="I3057">
        <v>42</v>
      </c>
      <c r="J3057">
        <f t="shared" si="190"/>
        <v>-0.31130769369019629</v>
      </c>
      <c r="K3057">
        <f t="shared" si="191"/>
        <v>6.6098167852911317E-3</v>
      </c>
      <c r="L3057" t="str">
        <f t="shared" si="192"/>
        <v>NO</v>
      </c>
      <c r="M3057" t="str">
        <f t="shared" si="193"/>
        <v>NO</v>
      </c>
    </row>
    <row r="3058" spans="1:13" x14ac:dyDescent="0.25">
      <c r="A3058">
        <v>3057</v>
      </c>
      <c r="B3058" t="s">
        <v>15</v>
      </c>
      <c r="C3058">
        <v>1828114.74</v>
      </c>
      <c r="D3058" t="s">
        <v>10</v>
      </c>
      <c r="E3058" t="s">
        <v>11</v>
      </c>
      <c r="F3058" t="s">
        <v>12</v>
      </c>
      <c r="G3058" t="s">
        <v>13</v>
      </c>
      <c r="H3058" t="s">
        <v>13</v>
      </c>
      <c r="I3058">
        <v>33</v>
      </c>
      <c r="J3058">
        <f t="shared" si="190"/>
        <v>1.4433747932576388</v>
      </c>
      <c r="K3058">
        <f t="shared" si="191"/>
        <v>-0.62856815390894638</v>
      </c>
      <c r="L3058" t="str">
        <f t="shared" si="192"/>
        <v>NO</v>
      </c>
      <c r="M3058" t="str">
        <f t="shared" si="193"/>
        <v>NO</v>
      </c>
    </row>
    <row r="3059" spans="1:13" x14ac:dyDescent="0.25">
      <c r="A3059">
        <v>3058</v>
      </c>
      <c r="B3059" t="s">
        <v>15</v>
      </c>
      <c r="C3059">
        <v>383625</v>
      </c>
      <c r="D3059" t="s">
        <v>10</v>
      </c>
      <c r="E3059" t="s">
        <v>16</v>
      </c>
      <c r="F3059" t="s">
        <v>12</v>
      </c>
      <c r="G3059" t="s">
        <v>13</v>
      </c>
      <c r="H3059" t="s">
        <v>13</v>
      </c>
      <c r="I3059">
        <v>26</v>
      </c>
      <c r="J3059">
        <f t="shared" si="190"/>
        <v>-0.33774164693155045</v>
      </c>
      <c r="K3059">
        <f t="shared" si="191"/>
        <v>-1.1225954644489089</v>
      </c>
      <c r="L3059" t="str">
        <f t="shared" si="192"/>
        <v>NO</v>
      </c>
      <c r="M3059" t="str">
        <f t="shared" si="193"/>
        <v>NO</v>
      </c>
    </row>
    <row r="3060" spans="1:13" x14ac:dyDescent="0.25">
      <c r="A3060">
        <v>3059</v>
      </c>
      <c r="B3060" t="s">
        <v>9</v>
      </c>
      <c r="C3060">
        <v>278030</v>
      </c>
      <c r="D3060" t="s">
        <v>19</v>
      </c>
      <c r="E3060" t="s">
        <v>16</v>
      </c>
      <c r="F3060" t="s">
        <v>12</v>
      </c>
      <c r="G3060" t="s">
        <v>13</v>
      </c>
      <c r="H3060" t="s">
        <v>13</v>
      </c>
      <c r="I3060">
        <v>26</v>
      </c>
      <c r="J3060">
        <f t="shared" si="190"/>
        <v>-0.46794471123422759</v>
      </c>
      <c r="K3060">
        <f t="shared" si="191"/>
        <v>-1.1225954644489089</v>
      </c>
      <c r="L3060" t="str">
        <f t="shared" si="192"/>
        <v>NO</v>
      </c>
      <c r="M3060" t="str">
        <f t="shared" si="193"/>
        <v>NO</v>
      </c>
    </row>
    <row r="3061" spans="1:13" x14ac:dyDescent="0.25">
      <c r="A3061">
        <v>3060</v>
      </c>
      <c r="B3061" t="s">
        <v>15</v>
      </c>
      <c r="C3061">
        <v>381783.6</v>
      </c>
      <c r="D3061" t="s">
        <v>10</v>
      </c>
      <c r="E3061" t="s">
        <v>16</v>
      </c>
      <c r="F3061" t="s">
        <v>12</v>
      </c>
      <c r="G3061" t="s">
        <v>13</v>
      </c>
      <c r="H3061" t="s">
        <v>13</v>
      </c>
      <c r="I3061">
        <v>31</v>
      </c>
      <c r="J3061">
        <f t="shared" si="190"/>
        <v>-0.34001217037117309</v>
      </c>
      <c r="K3061">
        <f t="shared" si="191"/>
        <v>-0.7697188140632214</v>
      </c>
      <c r="L3061" t="str">
        <f t="shared" si="192"/>
        <v>NO</v>
      </c>
      <c r="M3061" t="str">
        <f t="shared" si="193"/>
        <v>NO</v>
      </c>
    </row>
    <row r="3062" spans="1:13" x14ac:dyDescent="0.25">
      <c r="A3062">
        <v>3061</v>
      </c>
      <c r="B3062" t="s">
        <v>15</v>
      </c>
      <c r="C3062">
        <v>485000</v>
      </c>
      <c r="D3062" t="s">
        <v>10</v>
      </c>
      <c r="E3062" t="s">
        <v>16</v>
      </c>
      <c r="F3062" t="s">
        <v>12</v>
      </c>
      <c r="G3062" t="s">
        <v>13</v>
      </c>
      <c r="H3062" t="s">
        <v>13</v>
      </c>
      <c r="I3062">
        <v>39</v>
      </c>
      <c r="J3062">
        <f t="shared" si="190"/>
        <v>-0.21274201964158501</v>
      </c>
      <c r="K3062">
        <f t="shared" si="191"/>
        <v>-0.20511617344612137</v>
      </c>
      <c r="L3062" t="str">
        <f t="shared" si="192"/>
        <v>NO</v>
      </c>
      <c r="M3062" t="str">
        <f t="shared" si="193"/>
        <v>NO</v>
      </c>
    </row>
    <row r="3063" spans="1:13" x14ac:dyDescent="0.25">
      <c r="A3063">
        <v>3062</v>
      </c>
      <c r="B3063" t="s">
        <v>9</v>
      </c>
      <c r="C3063">
        <v>301566</v>
      </c>
      <c r="D3063" t="s">
        <v>18</v>
      </c>
      <c r="E3063" t="s">
        <v>16</v>
      </c>
      <c r="F3063" t="s">
        <v>12</v>
      </c>
      <c r="G3063" t="s">
        <v>13</v>
      </c>
      <c r="H3063" t="s">
        <v>12</v>
      </c>
      <c r="I3063">
        <v>28</v>
      </c>
      <c r="J3063">
        <f t="shared" si="190"/>
        <v>-0.43892383598987128</v>
      </c>
      <c r="K3063">
        <f t="shared" si="191"/>
        <v>-0.98144480429463388</v>
      </c>
      <c r="L3063" t="str">
        <f t="shared" si="192"/>
        <v>NO</v>
      </c>
      <c r="M3063" t="str">
        <f t="shared" si="193"/>
        <v>NO</v>
      </c>
    </row>
    <row r="3064" spans="1:13" x14ac:dyDescent="0.25">
      <c r="A3064">
        <v>3063</v>
      </c>
      <c r="B3064" t="s">
        <v>9</v>
      </c>
      <c r="C3064">
        <v>1492800.6</v>
      </c>
      <c r="D3064" t="s">
        <v>10</v>
      </c>
      <c r="E3064" t="s">
        <v>11</v>
      </c>
      <c r="F3064" t="s">
        <v>12</v>
      </c>
      <c r="G3064" t="s">
        <v>13</v>
      </c>
      <c r="H3064" t="s">
        <v>13</v>
      </c>
      <c r="I3064">
        <v>37</v>
      </c>
      <c r="J3064">
        <f t="shared" si="190"/>
        <v>1.0299183935037026</v>
      </c>
      <c r="K3064">
        <f t="shared" si="191"/>
        <v>-0.3462668336003964</v>
      </c>
      <c r="L3064" t="str">
        <f t="shared" si="192"/>
        <v>NO</v>
      </c>
      <c r="M3064" t="str">
        <f t="shared" si="193"/>
        <v>NO</v>
      </c>
    </row>
    <row r="3065" spans="1:13" x14ac:dyDescent="0.25">
      <c r="A3065">
        <v>3064</v>
      </c>
      <c r="B3065" t="s">
        <v>15</v>
      </c>
      <c r="C3065">
        <v>749840</v>
      </c>
      <c r="D3065" t="s">
        <v>10</v>
      </c>
      <c r="E3065" t="s">
        <v>16</v>
      </c>
      <c r="F3065" t="s">
        <v>12</v>
      </c>
      <c r="G3065" t="s">
        <v>13</v>
      </c>
      <c r="H3065" t="s">
        <v>13</v>
      </c>
      <c r="I3065">
        <v>23</v>
      </c>
      <c r="J3065">
        <f t="shared" si="190"/>
        <v>0.11381680937419247</v>
      </c>
      <c r="K3065">
        <f t="shared" si="191"/>
        <v>-1.3343214546803215</v>
      </c>
      <c r="L3065" t="str">
        <f t="shared" si="192"/>
        <v>NO</v>
      </c>
      <c r="M3065" t="str">
        <f t="shared" si="193"/>
        <v>NO</v>
      </c>
    </row>
    <row r="3066" spans="1:13" x14ac:dyDescent="0.25">
      <c r="A3066">
        <v>3065</v>
      </c>
      <c r="B3066" t="s">
        <v>15</v>
      </c>
      <c r="C3066">
        <v>371527</v>
      </c>
      <c r="D3066" t="s">
        <v>10</v>
      </c>
      <c r="E3066" t="s">
        <v>16</v>
      </c>
      <c r="F3066" t="s">
        <v>12</v>
      </c>
      <c r="G3066" t="s">
        <v>13</v>
      </c>
      <c r="H3066" t="s">
        <v>13</v>
      </c>
      <c r="I3066">
        <v>35</v>
      </c>
      <c r="J3066">
        <f t="shared" si="190"/>
        <v>-0.35265898839595489</v>
      </c>
      <c r="K3066">
        <f t="shared" si="191"/>
        <v>-0.48741749375467142</v>
      </c>
      <c r="L3066" t="str">
        <f t="shared" si="192"/>
        <v>NO</v>
      </c>
      <c r="M3066" t="str">
        <f t="shared" si="193"/>
        <v>NO</v>
      </c>
    </row>
    <row r="3067" spans="1:13" x14ac:dyDescent="0.25">
      <c r="A3067">
        <v>3066</v>
      </c>
      <c r="B3067" t="s">
        <v>15</v>
      </c>
      <c r="C3067">
        <v>297044</v>
      </c>
      <c r="D3067" t="s">
        <v>17</v>
      </c>
      <c r="E3067" t="s">
        <v>16</v>
      </c>
      <c r="F3067" t="s">
        <v>12</v>
      </c>
      <c r="G3067" t="s">
        <v>12</v>
      </c>
      <c r="H3067" t="s">
        <v>12</v>
      </c>
      <c r="I3067">
        <v>33</v>
      </c>
      <c r="J3067">
        <f t="shared" si="190"/>
        <v>-0.44449965167031735</v>
      </c>
      <c r="K3067">
        <f t="shared" si="191"/>
        <v>-0.62856815390894638</v>
      </c>
      <c r="L3067" t="str">
        <f t="shared" si="192"/>
        <v>NO</v>
      </c>
      <c r="M3067" t="str">
        <f t="shared" si="193"/>
        <v>NO</v>
      </c>
    </row>
    <row r="3068" spans="1:13" x14ac:dyDescent="0.25">
      <c r="A3068">
        <v>3067</v>
      </c>
      <c r="B3068" t="s">
        <v>15</v>
      </c>
      <c r="C3068">
        <v>1498971</v>
      </c>
      <c r="D3068" t="s">
        <v>10</v>
      </c>
      <c r="E3068" t="s">
        <v>11</v>
      </c>
      <c r="F3068" t="s">
        <v>12</v>
      </c>
      <c r="G3068" t="s">
        <v>13</v>
      </c>
      <c r="H3068" t="s">
        <v>12</v>
      </c>
      <c r="I3068">
        <v>42</v>
      </c>
      <c r="J3068">
        <f t="shared" si="190"/>
        <v>1.0375267555281662</v>
      </c>
      <c r="K3068">
        <f t="shared" si="191"/>
        <v>6.6098167852911317E-3</v>
      </c>
      <c r="L3068" t="str">
        <f t="shared" si="192"/>
        <v>NO</v>
      </c>
      <c r="M3068" t="str">
        <f t="shared" si="193"/>
        <v>NO</v>
      </c>
    </row>
    <row r="3069" spans="1:13" x14ac:dyDescent="0.25">
      <c r="A3069">
        <v>3068</v>
      </c>
      <c r="B3069" t="s">
        <v>9</v>
      </c>
      <c r="C3069">
        <v>611409</v>
      </c>
      <c r="D3069" t="s">
        <v>18</v>
      </c>
      <c r="E3069" t="s">
        <v>16</v>
      </c>
      <c r="F3069" t="s">
        <v>12</v>
      </c>
      <c r="G3069" t="s">
        <v>13</v>
      </c>
      <c r="H3069" t="s">
        <v>13</v>
      </c>
      <c r="I3069">
        <v>45</v>
      </c>
      <c r="J3069">
        <f t="shared" si="190"/>
        <v>-5.6874420271945177E-2</v>
      </c>
      <c r="K3069">
        <f t="shared" si="191"/>
        <v>0.21833580701670366</v>
      </c>
      <c r="L3069" t="str">
        <f t="shared" si="192"/>
        <v>NO</v>
      </c>
      <c r="M3069" t="str">
        <f t="shared" si="193"/>
        <v>NO</v>
      </c>
    </row>
    <row r="3070" spans="1:13" x14ac:dyDescent="0.25">
      <c r="A3070">
        <v>3069</v>
      </c>
      <c r="B3070" t="s">
        <v>15</v>
      </c>
      <c r="C3070">
        <v>390655</v>
      </c>
      <c r="D3070" t="s">
        <v>14</v>
      </c>
      <c r="E3070" t="s">
        <v>11</v>
      </c>
      <c r="F3070" t="s">
        <v>12</v>
      </c>
      <c r="G3070" t="s">
        <v>13</v>
      </c>
      <c r="H3070" t="s">
        <v>13</v>
      </c>
      <c r="I3070">
        <v>57</v>
      </c>
      <c r="J3070">
        <f t="shared" si="190"/>
        <v>-0.32907336205018467</v>
      </c>
      <c r="K3070">
        <f t="shared" si="191"/>
        <v>1.0652397679423538</v>
      </c>
      <c r="L3070" t="str">
        <f t="shared" si="192"/>
        <v>NO</v>
      </c>
      <c r="M3070" t="str">
        <f t="shared" si="193"/>
        <v>NO</v>
      </c>
    </row>
    <row r="3071" spans="1:13" x14ac:dyDescent="0.25">
      <c r="A3071">
        <v>3070</v>
      </c>
      <c r="B3071" t="s">
        <v>9</v>
      </c>
      <c r="C3071">
        <v>406358</v>
      </c>
      <c r="D3071" t="s">
        <v>18</v>
      </c>
      <c r="E3071" t="s">
        <v>16</v>
      </c>
      <c r="F3071" t="s">
        <v>12</v>
      </c>
      <c r="G3071" t="s">
        <v>12</v>
      </c>
      <c r="H3071" t="s">
        <v>12</v>
      </c>
      <c r="I3071">
        <v>71</v>
      </c>
      <c r="J3071">
        <f t="shared" si="190"/>
        <v>-0.3097109043699447</v>
      </c>
      <c r="K3071">
        <f t="shared" si="191"/>
        <v>2.0532943890222786</v>
      </c>
      <c r="L3071" t="str">
        <f t="shared" si="192"/>
        <v>NO</v>
      </c>
      <c r="M3071" t="str">
        <f t="shared" si="193"/>
        <v>SI</v>
      </c>
    </row>
    <row r="3072" spans="1:13" x14ac:dyDescent="0.25">
      <c r="A3072">
        <v>3071</v>
      </c>
      <c r="B3072" t="s">
        <v>15</v>
      </c>
      <c r="C3072">
        <v>148986.9</v>
      </c>
      <c r="D3072" t="s">
        <v>10</v>
      </c>
      <c r="E3072" t="s">
        <v>11</v>
      </c>
      <c r="F3072" t="s">
        <v>12</v>
      </c>
      <c r="G3072" t="s">
        <v>13</v>
      </c>
      <c r="H3072" t="s">
        <v>13</v>
      </c>
      <c r="I3072">
        <v>28</v>
      </c>
      <c r="J3072">
        <f t="shared" si="190"/>
        <v>-0.62706026639419543</v>
      </c>
      <c r="K3072">
        <f t="shared" si="191"/>
        <v>-0.98144480429463388</v>
      </c>
      <c r="L3072" t="str">
        <f t="shared" si="192"/>
        <v>NO</v>
      </c>
      <c r="M3072" t="str">
        <f t="shared" si="193"/>
        <v>NO</v>
      </c>
    </row>
    <row r="3073" spans="1:13" x14ac:dyDescent="0.25">
      <c r="A3073">
        <v>3072</v>
      </c>
      <c r="B3073" t="s">
        <v>15</v>
      </c>
      <c r="C3073">
        <v>1044634.5</v>
      </c>
      <c r="D3073" t="s">
        <v>10</v>
      </c>
      <c r="E3073" t="s">
        <v>11</v>
      </c>
      <c r="F3073" t="s">
        <v>12</v>
      </c>
      <c r="G3073" t="s">
        <v>13</v>
      </c>
      <c r="H3073" t="s">
        <v>13</v>
      </c>
      <c r="I3073">
        <v>37</v>
      </c>
      <c r="J3073">
        <f t="shared" si="190"/>
        <v>0.47731079336562737</v>
      </c>
      <c r="K3073">
        <f t="shared" si="191"/>
        <v>-0.3462668336003964</v>
      </c>
      <c r="L3073" t="str">
        <f t="shared" si="192"/>
        <v>NO</v>
      </c>
      <c r="M3073" t="str">
        <f t="shared" si="193"/>
        <v>NO</v>
      </c>
    </row>
    <row r="3074" spans="1:13" x14ac:dyDescent="0.25">
      <c r="A3074">
        <v>3073</v>
      </c>
      <c r="B3074" t="s">
        <v>15</v>
      </c>
      <c r="C3074">
        <v>377729.94</v>
      </c>
      <c r="D3074" t="s">
        <v>10</v>
      </c>
      <c r="E3074" t="s">
        <v>16</v>
      </c>
      <c r="F3074" t="s">
        <v>12</v>
      </c>
      <c r="G3074" t="s">
        <v>13</v>
      </c>
      <c r="H3074" t="s">
        <v>13</v>
      </c>
      <c r="I3074">
        <v>40</v>
      </c>
      <c r="J3074">
        <f t="shared" ref="J3074:J3137" si="194">(C3074-$Q$13)/$Q$14</f>
        <v>-0.34501050318656384</v>
      </c>
      <c r="K3074">
        <f t="shared" si="191"/>
        <v>-0.13454084336898386</v>
      </c>
      <c r="L3074" t="str">
        <f t="shared" si="192"/>
        <v>NO</v>
      </c>
      <c r="M3074" t="str">
        <f t="shared" si="193"/>
        <v>NO</v>
      </c>
    </row>
    <row r="3075" spans="1:13" x14ac:dyDescent="0.25">
      <c r="A3075">
        <v>3074</v>
      </c>
      <c r="B3075" t="s">
        <v>9</v>
      </c>
      <c r="C3075">
        <v>75000</v>
      </c>
      <c r="D3075" t="s">
        <v>10</v>
      </c>
      <c r="E3075" t="s">
        <v>16</v>
      </c>
      <c r="F3075" t="s">
        <v>12</v>
      </c>
      <c r="G3075" t="s">
        <v>13</v>
      </c>
      <c r="H3075" t="s">
        <v>13</v>
      </c>
      <c r="I3075">
        <v>29</v>
      </c>
      <c r="J3075">
        <f t="shared" si="194"/>
        <v>-0.71828921755907771</v>
      </c>
      <c r="K3075">
        <f t="shared" ref="K3075:K3138" si="195">(I3075-$R$13)/$R$14</f>
        <v>-0.91086947421749642</v>
      </c>
      <c r="L3075" t="str">
        <f t="shared" ref="L3075:L3138" si="196">IF(ABS(J3075)&gt; 1.96, "SI", "NO")</f>
        <v>NO</v>
      </c>
      <c r="M3075" t="str">
        <f t="shared" ref="M3075:M3138" si="197">IF(ABS(K3075)&gt; 1.96, "SI", "NO")</f>
        <v>NO</v>
      </c>
    </row>
    <row r="3076" spans="1:13" x14ac:dyDescent="0.25">
      <c r="A3076">
        <v>3075</v>
      </c>
      <c r="B3076" t="s">
        <v>15</v>
      </c>
      <c r="C3076">
        <v>341091</v>
      </c>
      <c r="D3076" t="s">
        <v>10</v>
      </c>
      <c r="E3076" t="s">
        <v>16</v>
      </c>
      <c r="F3076" t="s">
        <v>12</v>
      </c>
      <c r="G3076" t="s">
        <v>13</v>
      </c>
      <c r="H3076" t="s">
        <v>13</v>
      </c>
      <c r="I3076">
        <v>43</v>
      </c>
      <c r="J3076">
        <f t="shared" si="194"/>
        <v>-0.39018785306867881</v>
      </c>
      <c r="K3076">
        <f t="shared" si="195"/>
        <v>7.7185146862428639E-2</v>
      </c>
      <c r="L3076" t="str">
        <f t="shared" si="196"/>
        <v>NO</v>
      </c>
      <c r="M3076" t="str">
        <f t="shared" si="197"/>
        <v>NO</v>
      </c>
    </row>
    <row r="3077" spans="1:13" x14ac:dyDescent="0.25">
      <c r="A3077">
        <v>3076</v>
      </c>
      <c r="B3077" t="s">
        <v>15</v>
      </c>
      <c r="C3077">
        <v>297045</v>
      </c>
      <c r="D3077" t="s">
        <v>17</v>
      </c>
      <c r="E3077" t="s">
        <v>16</v>
      </c>
      <c r="F3077" t="s">
        <v>12</v>
      </c>
      <c r="G3077" t="s">
        <v>13</v>
      </c>
      <c r="H3077" t="s">
        <v>13</v>
      </c>
      <c r="I3077">
        <v>54</v>
      </c>
      <c r="J3077">
        <f t="shared" si="194"/>
        <v>-0.44449841862837125</v>
      </c>
      <c r="K3077">
        <f t="shared" si="195"/>
        <v>0.85351377771094117</v>
      </c>
      <c r="L3077" t="str">
        <f t="shared" si="196"/>
        <v>NO</v>
      </c>
      <c r="M3077" t="str">
        <f t="shared" si="197"/>
        <v>NO</v>
      </c>
    </row>
    <row r="3078" spans="1:13" x14ac:dyDescent="0.25">
      <c r="A3078">
        <v>3077</v>
      </c>
      <c r="B3078" t="s">
        <v>9</v>
      </c>
      <c r="C3078">
        <v>300000</v>
      </c>
      <c r="D3078" t="s">
        <v>10</v>
      </c>
      <c r="E3078" t="s">
        <v>16</v>
      </c>
      <c r="F3078" t="s">
        <v>12</v>
      </c>
      <c r="G3078" t="s">
        <v>12</v>
      </c>
      <c r="H3078" t="s">
        <v>13</v>
      </c>
      <c r="I3078">
        <v>33</v>
      </c>
      <c r="J3078">
        <f t="shared" si="194"/>
        <v>-0.44085477967752684</v>
      </c>
      <c r="K3078">
        <f t="shared" si="195"/>
        <v>-0.62856815390894638</v>
      </c>
      <c r="L3078" t="str">
        <f t="shared" si="196"/>
        <v>NO</v>
      </c>
      <c r="M3078" t="str">
        <f t="shared" si="197"/>
        <v>NO</v>
      </c>
    </row>
    <row r="3079" spans="1:13" x14ac:dyDescent="0.25">
      <c r="A3079">
        <v>3078</v>
      </c>
      <c r="B3079" t="s">
        <v>9</v>
      </c>
      <c r="C3079">
        <v>488266.33</v>
      </c>
      <c r="D3079" t="s">
        <v>10</v>
      </c>
      <c r="E3079" t="s">
        <v>16</v>
      </c>
      <c r="F3079" t="s">
        <v>12</v>
      </c>
      <c r="G3079" t="s">
        <v>13</v>
      </c>
      <c r="H3079" t="s">
        <v>13</v>
      </c>
      <c r="I3079">
        <v>31</v>
      </c>
      <c r="J3079">
        <f t="shared" si="194"/>
        <v>-0.2087144977416488</v>
      </c>
      <c r="K3079">
        <f t="shared" si="195"/>
        <v>-0.7697188140632214</v>
      </c>
      <c r="L3079" t="str">
        <f t="shared" si="196"/>
        <v>NO</v>
      </c>
      <c r="M3079" t="str">
        <f t="shared" si="197"/>
        <v>NO</v>
      </c>
    </row>
    <row r="3080" spans="1:13" x14ac:dyDescent="0.25">
      <c r="A3080">
        <v>3079</v>
      </c>
      <c r="B3080" t="s">
        <v>9</v>
      </c>
      <c r="C3080">
        <v>278031</v>
      </c>
      <c r="D3080" t="s">
        <v>17</v>
      </c>
      <c r="E3080" t="s">
        <v>16</v>
      </c>
      <c r="F3080" t="s">
        <v>13</v>
      </c>
      <c r="G3080" t="s">
        <v>13</v>
      </c>
      <c r="H3080" t="s">
        <v>12</v>
      </c>
      <c r="I3080">
        <v>47</v>
      </c>
      <c r="J3080">
        <f t="shared" si="194"/>
        <v>-0.46794347819228149</v>
      </c>
      <c r="K3080">
        <f t="shared" si="195"/>
        <v>0.35948646717097865</v>
      </c>
      <c r="L3080" t="str">
        <f t="shared" si="196"/>
        <v>NO</v>
      </c>
      <c r="M3080" t="str">
        <f t="shared" si="197"/>
        <v>NO</v>
      </c>
    </row>
    <row r="3081" spans="1:13" x14ac:dyDescent="0.25">
      <c r="A3081">
        <v>3080</v>
      </c>
      <c r="B3081" t="s">
        <v>9</v>
      </c>
      <c r="C3081">
        <v>705577.5</v>
      </c>
      <c r="D3081" t="s">
        <v>10</v>
      </c>
      <c r="E3081" t="s">
        <v>16</v>
      </c>
      <c r="F3081" t="s">
        <v>12</v>
      </c>
      <c r="G3081" t="s">
        <v>13</v>
      </c>
      <c r="H3081" t="s">
        <v>13</v>
      </c>
      <c r="I3081">
        <v>53</v>
      </c>
      <c r="J3081">
        <f t="shared" si="194"/>
        <v>5.9239290233160713E-2</v>
      </c>
      <c r="K3081">
        <f t="shared" si="195"/>
        <v>0.78293844763380371</v>
      </c>
      <c r="L3081" t="str">
        <f t="shared" si="196"/>
        <v>NO</v>
      </c>
      <c r="M3081" t="str">
        <f t="shared" si="197"/>
        <v>NO</v>
      </c>
    </row>
    <row r="3082" spans="1:13" x14ac:dyDescent="0.25">
      <c r="A3082">
        <v>3081</v>
      </c>
      <c r="B3082" t="s">
        <v>9</v>
      </c>
      <c r="C3082">
        <v>1291732</v>
      </c>
      <c r="D3082" t="s">
        <v>10</v>
      </c>
      <c r="E3082" t="s">
        <v>11</v>
      </c>
      <c r="F3082" t="s">
        <v>12</v>
      </c>
      <c r="G3082" t="s">
        <v>13</v>
      </c>
      <c r="H3082" t="s">
        <v>13</v>
      </c>
      <c r="I3082">
        <v>49</v>
      </c>
      <c r="J3082">
        <f t="shared" si="194"/>
        <v>0.78199237565201185</v>
      </c>
      <c r="K3082">
        <f t="shared" si="195"/>
        <v>0.50063712732525367</v>
      </c>
      <c r="L3082" t="str">
        <f t="shared" si="196"/>
        <v>NO</v>
      </c>
      <c r="M3082" t="str">
        <f t="shared" si="197"/>
        <v>NO</v>
      </c>
    </row>
    <row r="3083" spans="1:13" x14ac:dyDescent="0.25">
      <c r="A3083">
        <v>3082</v>
      </c>
      <c r="B3083" t="s">
        <v>9</v>
      </c>
      <c r="C3083">
        <v>786256.75</v>
      </c>
      <c r="D3083" t="s">
        <v>10</v>
      </c>
      <c r="E3083" t="s">
        <v>11</v>
      </c>
      <c r="F3083" t="s">
        <v>12</v>
      </c>
      <c r="G3083" t="s">
        <v>13</v>
      </c>
      <c r="H3083" t="s">
        <v>13</v>
      </c>
      <c r="I3083">
        <v>26</v>
      </c>
      <c r="J3083">
        <f t="shared" si="194"/>
        <v>0.15872018966629456</v>
      </c>
      <c r="K3083">
        <f t="shared" si="195"/>
        <v>-1.1225954644489089</v>
      </c>
      <c r="L3083" t="str">
        <f t="shared" si="196"/>
        <v>NO</v>
      </c>
      <c r="M3083" t="str">
        <f t="shared" si="197"/>
        <v>NO</v>
      </c>
    </row>
    <row r="3084" spans="1:13" x14ac:dyDescent="0.25">
      <c r="A3084">
        <v>3083</v>
      </c>
      <c r="B3084" t="s">
        <v>15</v>
      </c>
      <c r="C3084">
        <v>385548</v>
      </c>
      <c r="D3084" t="s">
        <v>18</v>
      </c>
      <c r="E3084" t="s">
        <v>16</v>
      </c>
      <c r="F3084" t="s">
        <v>12</v>
      </c>
      <c r="G3084" t="s">
        <v>13</v>
      </c>
      <c r="H3084" t="s">
        <v>12</v>
      </c>
      <c r="I3084">
        <v>37</v>
      </c>
      <c r="J3084">
        <f t="shared" si="194"/>
        <v>-0.33537050726912276</v>
      </c>
      <c r="K3084">
        <f t="shared" si="195"/>
        <v>-0.3462668336003964</v>
      </c>
      <c r="L3084" t="str">
        <f t="shared" si="196"/>
        <v>NO</v>
      </c>
      <c r="M3084" t="str">
        <f t="shared" si="197"/>
        <v>NO</v>
      </c>
    </row>
    <row r="3085" spans="1:13" x14ac:dyDescent="0.25">
      <c r="A3085">
        <v>3084</v>
      </c>
      <c r="B3085" t="s">
        <v>9</v>
      </c>
      <c r="C3085">
        <v>793190.96</v>
      </c>
      <c r="D3085" t="s">
        <v>10</v>
      </c>
      <c r="E3085" t="s">
        <v>16</v>
      </c>
      <c r="F3085" t="s">
        <v>12</v>
      </c>
      <c r="G3085" t="s">
        <v>13</v>
      </c>
      <c r="H3085" t="s">
        <v>13</v>
      </c>
      <c r="I3085">
        <v>59</v>
      </c>
      <c r="J3085">
        <f t="shared" si="194"/>
        <v>0.16727036145963953</v>
      </c>
      <c r="K3085">
        <f t="shared" si="195"/>
        <v>1.2063904280966287</v>
      </c>
      <c r="L3085" t="str">
        <f t="shared" si="196"/>
        <v>NO</v>
      </c>
      <c r="M3085" t="str">
        <f t="shared" si="197"/>
        <v>NO</v>
      </c>
    </row>
    <row r="3086" spans="1:13" x14ac:dyDescent="0.25">
      <c r="A3086">
        <v>3085</v>
      </c>
      <c r="B3086" t="s">
        <v>9</v>
      </c>
      <c r="C3086">
        <v>297046</v>
      </c>
      <c r="D3086" t="s">
        <v>18</v>
      </c>
      <c r="E3086" t="s">
        <v>16</v>
      </c>
      <c r="F3086" t="s">
        <v>12</v>
      </c>
      <c r="G3086" t="s">
        <v>13</v>
      </c>
      <c r="H3086" t="s">
        <v>13</v>
      </c>
      <c r="I3086">
        <v>60</v>
      </c>
      <c r="J3086">
        <f t="shared" si="194"/>
        <v>-0.44449718558642509</v>
      </c>
      <c r="K3086">
        <f t="shared" si="195"/>
        <v>1.2769657581737661</v>
      </c>
      <c r="L3086" t="str">
        <f t="shared" si="196"/>
        <v>NO</v>
      </c>
      <c r="M3086" t="str">
        <f t="shared" si="197"/>
        <v>NO</v>
      </c>
    </row>
    <row r="3087" spans="1:13" x14ac:dyDescent="0.25">
      <c r="A3087">
        <v>3086</v>
      </c>
      <c r="B3087" t="s">
        <v>15</v>
      </c>
      <c r="C3087">
        <v>1762215.6</v>
      </c>
      <c r="D3087" t="s">
        <v>10</v>
      </c>
      <c r="E3087" t="s">
        <v>11</v>
      </c>
      <c r="F3087" t="s">
        <v>12</v>
      </c>
      <c r="G3087" t="s">
        <v>13</v>
      </c>
      <c r="H3087" t="s">
        <v>13</v>
      </c>
      <c r="I3087">
        <v>57</v>
      </c>
      <c r="J3087">
        <f t="shared" si="194"/>
        <v>1.3621183894230717</v>
      </c>
      <c r="K3087">
        <f t="shared" si="195"/>
        <v>1.0652397679423538</v>
      </c>
      <c r="L3087" t="str">
        <f t="shared" si="196"/>
        <v>NO</v>
      </c>
      <c r="M3087" t="str">
        <f t="shared" si="197"/>
        <v>NO</v>
      </c>
    </row>
    <row r="3088" spans="1:13" x14ac:dyDescent="0.25">
      <c r="A3088">
        <v>3087</v>
      </c>
      <c r="B3088" t="s">
        <v>15</v>
      </c>
      <c r="C3088">
        <v>615850.17000000004</v>
      </c>
      <c r="D3088" t="s">
        <v>10</v>
      </c>
      <c r="E3088" t="s">
        <v>16</v>
      </c>
      <c r="F3088" t="s">
        <v>12</v>
      </c>
      <c r="G3088" t="s">
        <v>13</v>
      </c>
      <c r="H3088" t="s">
        <v>13</v>
      </c>
      <c r="I3088">
        <v>53</v>
      </c>
      <c r="J3088">
        <f t="shared" si="194"/>
        <v>-5.1398271372005533E-2</v>
      </c>
      <c r="K3088">
        <f t="shared" si="195"/>
        <v>0.78293844763380371</v>
      </c>
      <c r="L3088" t="str">
        <f t="shared" si="196"/>
        <v>NO</v>
      </c>
      <c r="M3088" t="str">
        <f t="shared" si="197"/>
        <v>NO</v>
      </c>
    </row>
    <row r="3089" spans="1:13" x14ac:dyDescent="0.25">
      <c r="A3089">
        <v>3088</v>
      </c>
      <c r="B3089" t="s">
        <v>9</v>
      </c>
      <c r="C3089">
        <v>299647</v>
      </c>
      <c r="D3089" t="s">
        <v>17</v>
      </c>
      <c r="E3089" t="s">
        <v>16</v>
      </c>
      <c r="F3089" t="s">
        <v>12</v>
      </c>
      <c r="G3089" t="s">
        <v>13</v>
      </c>
      <c r="H3089" t="s">
        <v>12</v>
      </c>
      <c r="I3089">
        <v>46</v>
      </c>
      <c r="J3089">
        <f t="shared" si="194"/>
        <v>-0.44129004348451434</v>
      </c>
      <c r="K3089">
        <f t="shared" si="195"/>
        <v>0.28891113709384114</v>
      </c>
      <c r="L3089" t="str">
        <f t="shared" si="196"/>
        <v>NO</v>
      </c>
      <c r="M3089" t="str">
        <f t="shared" si="197"/>
        <v>NO</v>
      </c>
    </row>
    <row r="3090" spans="1:13" x14ac:dyDescent="0.25">
      <c r="A3090">
        <v>3089</v>
      </c>
      <c r="B3090" t="s">
        <v>9</v>
      </c>
      <c r="C3090">
        <v>1400000</v>
      </c>
      <c r="D3090" t="s">
        <v>10</v>
      </c>
      <c r="E3090" t="s">
        <v>16</v>
      </c>
      <c r="F3090" t="s">
        <v>12</v>
      </c>
      <c r="G3090" t="s">
        <v>13</v>
      </c>
      <c r="H3090" t="s">
        <v>13</v>
      </c>
      <c r="I3090">
        <v>68</v>
      </c>
      <c r="J3090">
        <f t="shared" si="194"/>
        <v>0.91549136107672191</v>
      </c>
      <c r="K3090">
        <f t="shared" si="195"/>
        <v>1.8415683987908662</v>
      </c>
      <c r="L3090" t="str">
        <f t="shared" si="196"/>
        <v>NO</v>
      </c>
      <c r="M3090" t="str">
        <f t="shared" si="197"/>
        <v>NO</v>
      </c>
    </row>
    <row r="3091" spans="1:13" x14ac:dyDescent="0.25">
      <c r="A3091">
        <v>3090</v>
      </c>
      <c r="B3091" t="s">
        <v>15</v>
      </c>
      <c r="C3091">
        <v>370682.66</v>
      </c>
      <c r="D3091" t="s">
        <v>10</v>
      </c>
      <c r="E3091" t="s">
        <v>16</v>
      </c>
      <c r="F3091" t="s">
        <v>12</v>
      </c>
      <c r="G3091" t="s">
        <v>13</v>
      </c>
      <c r="H3091" t="s">
        <v>12</v>
      </c>
      <c r="I3091">
        <v>50</v>
      </c>
      <c r="J3091">
        <f t="shared" si="194"/>
        <v>-0.35370009503275895</v>
      </c>
      <c r="K3091">
        <f t="shared" si="195"/>
        <v>0.57121245740239113</v>
      </c>
      <c r="L3091" t="str">
        <f t="shared" si="196"/>
        <v>NO</v>
      </c>
      <c r="M3091" t="str">
        <f t="shared" si="197"/>
        <v>NO</v>
      </c>
    </row>
    <row r="3092" spans="1:13" x14ac:dyDescent="0.25">
      <c r="A3092">
        <v>3091</v>
      </c>
      <c r="B3092" t="s">
        <v>9</v>
      </c>
      <c r="C3092">
        <v>299441</v>
      </c>
      <c r="D3092" t="s">
        <v>18</v>
      </c>
      <c r="E3092" t="s">
        <v>16</v>
      </c>
      <c r="F3092" t="s">
        <v>12</v>
      </c>
      <c r="G3092" t="s">
        <v>12</v>
      </c>
      <c r="H3092" t="s">
        <v>12</v>
      </c>
      <c r="I3092">
        <v>40</v>
      </c>
      <c r="J3092">
        <f t="shared" si="194"/>
        <v>-0.44154405012541925</v>
      </c>
      <c r="K3092">
        <f t="shared" si="195"/>
        <v>-0.13454084336898386</v>
      </c>
      <c r="L3092" t="str">
        <f t="shared" si="196"/>
        <v>NO</v>
      </c>
      <c r="M3092" t="str">
        <f t="shared" si="197"/>
        <v>NO</v>
      </c>
    </row>
    <row r="3093" spans="1:13" x14ac:dyDescent="0.25">
      <c r="A3093">
        <v>3092</v>
      </c>
      <c r="B3093" t="s">
        <v>15</v>
      </c>
      <c r="C3093">
        <v>1095319</v>
      </c>
      <c r="D3093" t="s">
        <v>10</v>
      </c>
      <c r="E3093" t="s">
        <v>11</v>
      </c>
      <c r="F3093" t="s">
        <v>12</v>
      </c>
      <c r="G3093" t="s">
        <v>13</v>
      </c>
      <c r="H3093" t="s">
        <v>12</v>
      </c>
      <c r="I3093">
        <v>28</v>
      </c>
      <c r="J3093">
        <f t="shared" si="194"/>
        <v>0.5398069078847717</v>
      </c>
      <c r="K3093">
        <f t="shared" si="195"/>
        <v>-0.98144480429463388</v>
      </c>
      <c r="L3093" t="str">
        <f t="shared" si="196"/>
        <v>NO</v>
      </c>
      <c r="M3093" t="str">
        <f t="shared" si="197"/>
        <v>NO</v>
      </c>
    </row>
    <row r="3094" spans="1:13" x14ac:dyDescent="0.25">
      <c r="A3094">
        <v>3093</v>
      </c>
      <c r="B3094" t="s">
        <v>9</v>
      </c>
      <c r="C3094">
        <v>298698</v>
      </c>
      <c r="D3094" t="s">
        <v>10</v>
      </c>
      <c r="E3094" t="s">
        <v>16</v>
      </c>
      <c r="F3094" t="s">
        <v>12</v>
      </c>
      <c r="G3094" t="s">
        <v>12</v>
      </c>
      <c r="H3094" t="s">
        <v>13</v>
      </c>
      <c r="I3094">
        <v>49</v>
      </c>
      <c r="J3094">
        <f t="shared" si="194"/>
        <v>-0.44246020029140143</v>
      </c>
      <c r="K3094">
        <f t="shared" si="195"/>
        <v>0.50063712732525367</v>
      </c>
      <c r="L3094" t="str">
        <f t="shared" si="196"/>
        <v>NO</v>
      </c>
      <c r="M3094" t="str">
        <f t="shared" si="197"/>
        <v>NO</v>
      </c>
    </row>
    <row r="3095" spans="1:13" x14ac:dyDescent="0.25">
      <c r="A3095">
        <v>3094</v>
      </c>
      <c r="B3095" t="s">
        <v>15</v>
      </c>
      <c r="C3095">
        <v>1248224.55</v>
      </c>
      <c r="D3095" t="s">
        <v>10</v>
      </c>
      <c r="E3095" t="s">
        <v>16</v>
      </c>
      <c r="F3095" t="s">
        <v>12</v>
      </c>
      <c r="G3095" t="s">
        <v>13</v>
      </c>
      <c r="H3095" t="s">
        <v>13</v>
      </c>
      <c r="I3095">
        <v>35</v>
      </c>
      <c r="J3095">
        <f t="shared" si="194"/>
        <v>0.72834586483241337</v>
      </c>
      <c r="K3095">
        <f t="shared" si="195"/>
        <v>-0.48741749375467142</v>
      </c>
      <c r="L3095" t="str">
        <f t="shared" si="196"/>
        <v>NO</v>
      </c>
      <c r="M3095" t="str">
        <f t="shared" si="197"/>
        <v>NO</v>
      </c>
    </row>
    <row r="3096" spans="1:13" x14ac:dyDescent="0.25">
      <c r="A3096">
        <v>3095</v>
      </c>
      <c r="B3096" t="s">
        <v>15</v>
      </c>
      <c r="C3096">
        <v>329333.44</v>
      </c>
      <c r="D3096" t="s">
        <v>10</v>
      </c>
      <c r="E3096" t="s">
        <v>16</v>
      </c>
      <c r="F3096" t="s">
        <v>12</v>
      </c>
      <c r="G3096" t="s">
        <v>13</v>
      </c>
      <c r="H3096" t="s">
        <v>13</v>
      </c>
      <c r="I3096">
        <v>43</v>
      </c>
      <c r="J3096">
        <f t="shared" si="194"/>
        <v>-0.40468541773293931</v>
      </c>
      <c r="K3096">
        <f t="shared" si="195"/>
        <v>7.7185146862428639E-2</v>
      </c>
      <c r="L3096" t="str">
        <f t="shared" si="196"/>
        <v>NO</v>
      </c>
      <c r="M3096" t="str">
        <f t="shared" si="197"/>
        <v>NO</v>
      </c>
    </row>
    <row r="3097" spans="1:13" x14ac:dyDescent="0.25">
      <c r="A3097">
        <v>3096</v>
      </c>
      <c r="B3097" t="s">
        <v>9</v>
      </c>
      <c r="C3097">
        <v>465084.15999999997</v>
      </c>
      <c r="D3097" t="s">
        <v>10</v>
      </c>
      <c r="E3097" t="s">
        <v>16</v>
      </c>
      <c r="F3097" t="s">
        <v>12</v>
      </c>
      <c r="G3097" t="s">
        <v>13</v>
      </c>
      <c r="H3097" t="s">
        <v>13</v>
      </c>
      <c r="I3097">
        <v>27</v>
      </c>
      <c r="J3097">
        <f t="shared" si="194"/>
        <v>-0.23729908575420242</v>
      </c>
      <c r="K3097">
        <f t="shared" si="195"/>
        <v>-1.0520201343717714</v>
      </c>
      <c r="L3097" t="str">
        <f t="shared" si="196"/>
        <v>NO</v>
      </c>
      <c r="M3097" t="str">
        <f t="shared" si="197"/>
        <v>NO</v>
      </c>
    </row>
    <row r="3098" spans="1:13" x14ac:dyDescent="0.25">
      <c r="A3098">
        <v>3097</v>
      </c>
      <c r="B3098" t="s">
        <v>15</v>
      </c>
      <c r="C3098">
        <v>446160</v>
      </c>
      <c r="D3098" t="s">
        <v>10</v>
      </c>
      <c r="E3098" t="s">
        <v>16</v>
      </c>
      <c r="F3098" t="s">
        <v>12</v>
      </c>
      <c r="G3098" t="s">
        <v>12</v>
      </c>
      <c r="H3098" t="s">
        <v>13</v>
      </c>
      <c r="I3098">
        <v>29</v>
      </c>
      <c r="J3098">
        <f t="shared" si="194"/>
        <v>-0.26063336882967142</v>
      </c>
      <c r="K3098">
        <f t="shared" si="195"/>
        <v>-0.91086947421749642</v>
      </c>
      <c r="L3098" t="str">
        <f t="shared" si="196"/>
        <v>NO</v>
      </c>
      <c r="M3098" t="str">
        <f t="shared" si="197"/>
        <v>NO</v>
      </c>
    </row>
    <row r="3099" spans="1:13" x14ac:dyDescent="0.25">
      <c r="A3099">
        <v>3098</v>
      </c>
      <c r="B3099" t="s">
        <v>9</v>
      </c>
      <c r="C3099">
        <v>1484376</v>
      </c>
      <c r="D3099" t="s">
        <v>10</v>
      </c>
      <c r="E3099" t="s">
        <v>16</v>
      </c>
      <c r="F3099" t="s">
        <v>12</v>
      </c>
      <c r="G3099" t="s">
        <v>13</v>
      </c>
      <c r="H3099" t="s">
        <v>13</v>
      </c>
      <c r="I3099">
        <v>55</v>
      </c>
      <c r="J3099">
        <f t="shared" si="194"/>
        <v>1.0195305083242496</v>
      </c>
      <c r="K3099">
        <f t="shared" si="195"/>
        <v>0.92408910778807873</v>
      </c>
      <c r="L3099" t="str">
        <f t="shared" si="196"/>
        <v>NO</v>
      </c>
      <c r="M3099" t="str">
        <f t="shared" si="197"/>
        <v>NO</v>
      </c>
    </row>
    <row r="3100" spans="1:13" x14ac:dyDescent="0.25">
      <c r="A3100">
        <v>3099</v>
      </c>
      <c r="B3100" t="s">
        <v>9</v>
      </c>
      <c r="C3100">
        <v>604899.99</v>
      </c>
      <c r="D3100" t="s">
        <v>10</v>
      </c>
      <c r="E3100" t="s">
        <v>16</v>
      </c>
      <c r="F3100" t="s">
        <v>12</v>
      </c>
      <c r="G3100" t="s">
        <v>13</v>
      </c>
      <c r="H3100" t="s">
        <v>13</v>
      </c>
      <c r="I3100">
        <v>22</v>
      </c>
      <c r="J3100">
        <f t="shared" si="194"/>
        <v>-6.4900302629791379E-2</v>
      </c>
      <c r="K3100">
        <f t="shared" si="195"/>
        <v>-1.4048967847574589</v>
      </c>
      <c r="L3100" t="str">
        <f t="shared" si="196"/>
        <v>NO</v>
      </c>
      <c r="M3100" t="str">
        <f t="shared" si="197"/>
        <v>NO</v>
      </c>
    </row>
    <row r="3101" spans="1:13" x14ac:dyDescent="0.25">
      <c r="A3101">
        <v>3100</v>
      </c>
      <c r="B3101" t="s">
        <v>9</v>
      </c>
      <c r="C3101">
        <v>758002.24</v>
      </c>
      <c r="D3101" t="s">
        <v>10</v>
      </c>
      <c r="E3101" t="s">
        <v>16</v>
      </c>
      <c r="F3101" t="s">
        <v>12</v>
      </c>
      <c r="G3101" t="s">
        <v>13</v>
      </c>
      <c r="H3101" t="s">
        <v>13</v>
      </c>
      <c r="I3101">
        <v>32</v>
      </c>
      <c r="J3101">
        <f t="shared" si="194"/>
        <v>0.12388119366865606</v>
      </c>
      <c r="K3101">
        <f t="shared" si="195"/>
        <v>-0.69914348398608395</v>
      </c>
      <c r="L3101" t="str">
        <f t="shared" si="196"/>
        <v>NO</v>
      </c>
      <c r="M3101" t="str">
        <f t="shared" si="197"/>
        <v>NO</v>
      </c>
    </row>
    <row r="3102" spans="1:13" x14ac:dyDescent="0.25">
      <c r="A3102">
        <v>3101</v>
      </c>
      <c r="B3102" t="s">
        <v>15</v>
      </c>
      <c r="C3102">
        <v>146988</v>
      </c>
      <c r="D3102" t="s">
        <v>10</v>
      </c>
      <c r="E3102" t="s">
        <v>16</v>
      </c>
      <c r="F3102" t="s">
        <v>12</v>
      </c>
      <c r="G3102" t="s">
        <v>13</v>
      </c>
      <c r="H3102" t="s">
        <v>13</v>
      </c>
      <c r="I3102">
        <v>36</v>
      </c>
      <c r="J3102">
        <f t="shared" si="194"/>
        <v>-0.62952499394033512</v>
      </c>
      <c r="K3102">
        <f t="shared" si="195"/>
        <v>-0.41684216367753391</v>
      </c>
      <c r="L3102" t="str">
        <f t="shared" si="196"/>
        <v>NO</v>
      </c>
      <c r="M3102" t="str">
        <f t="shared" si="197"/>
        <v>NO</v>
      </c>
    </row>
    <row r="3103" spans="1:13" x14ac:dyDescent="0.25">
      <c r="A3103">
        <v>3102</v>
      </c>
      <c r="B3103" t="s">
        <v>9</v>
      </c>
      <c r="C3103">
        <v>278031</v>
      </c>
      <c r="D3103" t="s">
        <v>17</v>
      </c>
      <c r="E3103" t="s">
        <v>16</v>
      </c>
      <c r="F3103" t="s">
        <v>13</v>
      </c>
      <c r="G3103" t="s">
        <v>13</v>
      </c>
      <c r="H3103" t="s">
        <v>13</v>
      </c>
      <c r="I3103">
        <v>34</v>
      </c>
      <c r="J3103">
        <f t="shared" si="194"/>
        <v>-0.46794347819228149</v>
      </c>
      <c r="K3103">
        <f t="shared" si="195"/>
        <v>-0.55799282383180893</v>
      </c>
      <c r="L3103" t="str">
        <f t="shared" si="196"/>
        <v>NO</v>
      </c>
      <c r="M3103" t="str">
        <f t="shared" si="197"/>
        <v>NO</v>
      </c>
    </row>
    <row r="3104" spans="1:13" x14ac:dyDescent="0.25">
      <c r="A3104">
        <v>3103</v>
      </c>
      <c r="B3104" t="s">
        <v>15</v>
      </c>
      <c r="C3104">
        <v>477903</v>
      </c>
      <c r="D3104" t="s">
        <v>18</v>
      </c>
      <c r="E3104" t="s">
        <v>16</v>
      </c>
      <c r="F3104" t="s">
        <v>12</v>
      </c>
      <c r="G3104" t="s">
        <v>13</v>
      </c>
      <c r="H3104" t="s">
        <v>13</v>
      </c>
      <c r="I3104">
        <v>51</v>
      </c>
      <c r="J3104">
        <f t="shared" si="194"/>
        <v>-0.2214929183333422</v>
      </c>
      <c r="K3104">
        <f t="shared" si="195"/>
        <v>0.64178778747952869</v>
      </c>
      <c r="L3104" t="str">
        <f t="shared" si="196"/>
        <v>NO</v>
      </c>
      <c r="M3104" t="str">
        <f t="shared" si="197"/>
        <v>NO</v>
      </c>
    </row>
    <row r="3105" spans="1:13" x14ac:dyDescent="0.25">
      <c r="A3105">
        <v>3104</v>
      </c>
      <c r="B3105" t="s">
        <v>9</v>
      </c>
      <c r="C3105">
        <v>744238</v>
      </c>
      <c r="D3105" t="s">
        <v>14</v>
      </c>
      <c r="E3105" t="s">
        <v>11</v>
      </c>
      <c r="F3105" t="s">
        <v>12</v>
      </c>
      <c r="G3105" t="s">
        <v>13</v>
      </c>
      <c r="H3105" t="s">
        <v>13</v>
      </c>
      <c r="I3105">
        <v>56</v>
      </c>
      <c r="J3105">
        <f t="shared" si="194"/>
        <v>0.10690930839191493</v>
      </c>
      <c r="K3105">
        <f t="shared" si="195"/>
        <v>0.99466443786521619</v>
      </c>
      <c r="L3105" t="str">
        <f t="shared" si="196"/>
        <v>NO</v>
      </c>
      <c r="M3105" t="str">
        <f t="shared" si="197"/>
        <v>NO</v>
      </c>
    </row>
    <row r="3106" spans="1:13" x14ac:dyDescent="0.25">
      <c r="A3106">
        <v>3105</v>
      </c>
      <c r="B3106" t="s">
        <v>15</v>
      </c>
      <c r="C3106">
        <v>297046</v>
      </c>
      <c r="D3106" t="s">
        <v>17</v>
      </c>
      <c r="E3106" t="s">
        <v>16</v>
      </c>
      <c r="F3106" t="s">
        <v>12</v>
      </c>
      <c r="G3106" t="s">
        <v>13</v>
      </c>
      <c r="H3106" t="s">
        <v>13</v>
      </c>
      <c r="I3106">
        <v>60</v>
      </c>
      <c r="J3106">
        <f t="shared" si="194"/>
        <v>-0.44449718558642509</v>
      </c>
      <c r="K3106">
        <f t="shared" si="195"/>
        <v>1.2769657581737661</v>
      </c>
      <c r="L3106" t="str">
        <f t="shared" si="196"/>
        <v>NO</v>
      </c>
      <c r="M3106" t="str">
        <f t="shared" si="197"/>
        <v>NO</v>
      </c>
    </row>
    <row r="3107" spans="1:13" x14ac:dyDescent="0.25">
      <c r="A3107">
        <v>3106</v>
      </c>
      <c r="B3107" t="s">
        <v>9</v>
      </c>
      <c r="C3107">
        <v>1353797</v>
      </c>
      <c r="D3107" t="s">
        <v>10</v>
      </c>
      <c r="E3107" t="s">
        <v>11</v>
      </c>
      <c r="F3107" t="s">
        <v>12</v>
      </c>
      <c r="G3107" t="s">
        <v>13</v>
      </c>
      <c r="H3107" t="s">
        <v>12</v>
      </c>
      <c r="I3107">
        <v>44</v>
      </c>
      <c r="J3107">
        <f t="shared" si="194"/>
        <v>0.858521124039205</v>
      </c>
      <c r="K3107">
        <f t="shared" si="195"/>
        <v>0.14776047693956615</v>
      </c>
      <c r="L3107" t="str">
        <f t="shared" si="196"/>
        <v>NO</v>
      </c>
      <c r="M3107" t="str">
        <f t="shared" si="197"/>
        <v>NO</v>
      </c>
    </row>
    <row r="3108" spans="1:13" x14ac:dyDescent="0.25">
      <c r="A3108">
        <v>3107</v>
      </c>
      <c r="B3108" t="s">
        <v>15</v>
      </c>
      <c r="C3108">
        <v>486013</v>
      </c>
      <c r="D3108" t="s">
        <v>18</v>
      </c>
      <c r="E3108" t="s">
        <v>16</v>
      </c>
      <c r="F3108" t="s">
        <v>12</v>
      </c>
      <c r="G3108" t="s">
        <v>13</v>
      </c>
      <c r="H3108" t="s">
        <v>13</v>
      </c>
      <c r="I3108">
        <v>63</v>
      </c>
      <c r="J3108">
        <f t="shared" si="194"/>
        <v>-0.21149294815014497</v>
      </c>
      <c r="K3108">
        <f t="shared" si="195"/>
        <v>1.4886917484051787</v>
      </c>
      <c r="L3108" t="str">
        <f t="shared" si="196"/>
        <v>NO</v>
      </c>
      <c r="M3108" t="str">
        <f t="shared" si="197"/>
        <v>NO</v>
      </c>
    </row>
    <row r="3109" spans="1:13" x14ac:dyDescent="0.25">
      <c r="A3109">
        <v>3108</v>
      </c>
      <c r="B3109" t="s">
        <v>9</v>
      </c>
      <c r="C3109">
        <v>278030</v>
      </c>
      <c r="D3109" t="s">
        <v>19</v>
      </c>
      <c r="E3109" t="s">
        <v>16</v>
      </c>
      <c r="F3109" t="s">
        <v>12</v>
      </c>
      <c r="G3109" t="s">
        <v>13</v>
      </c>
      <c r="H3109" t="s">
        <v>13</v>
      </c>
      <c r="I3109">
        <v>33</v>
      </c>
      <c r="J3109">
        <f t="shared" si="194"/>
        <v>-0.46794471123422759</v>
      </c>
      <c r="K3109">
        <f t="shared" si="195"/>
        <v>-0.62856815390894638</v>
      </c>
      <c r="L3109" t="str">
        <f t="shared" si="196"/>
        <v>NO</v>
      </c>
      <c r="M3109" t="str">
        <f t="shared" si="197"/>
        <v>NO</v>
      </c>
    </row>
    <row r="3110" spans="1:13" x14ac:dyDescent="0.25">
      <c r="A3110">
        <v>3109</v>
      </c>
      <c r="B3110" t="s">
        <v>15</v>
      </c>
      <c r="C3110">
        <v>278030</v>
      </c>
      <c r="D3110" t="s">
        <v>19</v>
      </c>
      <c r="E3110" t="s">
        <v>16</v>
      </c>
      <c r="F3110" t="s">
        <v>12</v>
      </c>
      <c r="G3110" t="s">
        <v>13</v>
      </c>
      <c r="H3110" t="s">
        <v>13</v>
      </c>
      <c r="I3110">
        <v>40</v>
      </c>
      <c r="J3110">
        <f t="shared" si="194"/>
        <v>-0.46794471123422759</v>
      </c>
      <c r="K3110">
        <f t="shared" si="195"/>
        <v>-0.13454084336898386</v>
      </c>
      <c r="L3110" t="str">
        <f t="shared" si="196"/>
        <v>NO</v>
      </c>
      <c r="M3110" t="str">
        <f t="shared" si="197"/>
        <v>NO</v>
      </c>
    </row>
    <row r="3111" spans="1:13" x14ac:dyDescent="0.25">
      <c r="A3111">
        <v>3110</v>
      </c>
      <c r="B3111" t="s">
        <v>9</v>
      </c>
      <c r="C3111">
        <v>255744</v>
      </c>
      <c r="D3111" t="s">
        <v>10</v>
      </c>
      <c r="E3111" t="s">
        <v>16</v>
      </c>
      <c r="F3111" t="s">
        <v>12</v>
      </c>
      <c r="G3111" t="s">
        <v>13</v>
      </c>
      <c r="H3111" t="s">
        <v>12</v>
      </c>
      <c r="I3111">
        <v>26</v>
      </c>
      <c r="J3111">
        <f t="shared" si="194"/>
        <v>-0.49542428404590871</v>
      </c>
      <c r="K3111">
        <f t="shared" si="195"/>
        <v>-1.1225954644489089</v>
      </c>
      <c r="L3111" t="str">
        <f t="shared" si="196"/>
        <v>NO</v>
      </c>
      <c r="M3111" t="str">
        <f t="shared" si="197"/>
        <v>NO</v>
      </c>
    </row>
    <row r="3112" spans="1:13" x14ac:dyDescent="0.25">
      <c r="A3112">
        <v>3111</v>
      </c>
      <c r="B3112" t="s">
        <v>9</v>
      </c>
      <c r="C3112">
        <v>1602326.3</v>
      </c>
      <c r="D3112" t="s">
        <v>10</v>
      </c>
      <c r="E3112" t="s">
        <v>11</v>
      </c>
      <c r="F3112" t="s">
        <v>12</v>
      </c>
      <c r="G3112" t="s">
        <v>13</v>
      </c>
      <c r="H3112" t="s">
        <v>13</v>
      </c>
      <c r="I3112">
        <v>62</v>
      </c>
      <c r="J3112">
        <f t="shared" si="194"/>
        <v>1.1649681757840731</v>
      </c>
      <c r="K3112">
        <f t="shared" si="195"/>
        <v>1.4181164183280413</v>
      </c>
      <c r="L3112" t="str">
        <f t="shared" si="196"/>
        <v>NO</v>
      </c>
      <c r="M3112" t="str">
        <f t="shared" si="197"/>
        <v>NO</v>
      </c>
    </row>
    <row r="3113" spans="1:13" x14ac:dyDescent="0.25">
      <c r="A3113">
        <v>3112</v>
      </c>
      <c r="B3113" t="s">
        <v>9</v>
      </c>
      <c r="C3113">
        <v>356455</v>
      </c>
      <c r="D3113" t="s">
        <v>18</v>
      </c>
      <c r="E3113" t="s">
        <v>16</v>
      </c>
      <c r="F3113" t="s">
        <v>12</v>
      </c>
      <c r="G3113" t="s">
        <v>13</v>
      </c>
      <c r="H3113" t="s">
        <v>12</v>
      </c>
      <c r="I3113">
        <v>41</v>
      </c>
      <c r="J3113">
        <f t="shared" si="194"/>
        <v>-0.3712433966081804</v>
      </c>
      <c r="K3113">
        <f t="shared" si="195"/>
        <v>-6.3965513291846368E-2</v>
      </c>
      <c r="L3113" t="str">
        <f t="shared" si="196"/>
        <v>NO</v>
      </c>
      <c r="M3113" t="str">
        <f t="shared" si="197"/>
        <v>NO</v>
      </c>
    </row>
    <row r="3114" spans="1:13" x14ac:dyDescent="0.25">
      <c r="A3114">
        <v>3113</v>
      </c>
      <c r="B3114" t="s">
        <v>9</v>
      </c>
      <c r="C3114">
        <v>389940</v>
      </c>
      <c r="D3114" t="s">
        <v>18</v>
      </c>
      <c r="E3114" t="s">
        <v>16</v>
      </c>
      <c r="F3114" t="s">
        <v>12</v>
      </c>
      <c r="G3114" t="s">
        <v>13</v>
      </c>
      <c r="H3114" t="s">
        <v>12</v>
      </c>
      <c r="I3114">
        <v>47</v>
      </c>
      <c r="J3114">
        <f t="shared" si="194"/>
        <v>-0.32995498704167492</v>
      </c>
      <c r="K3114">
        <f t="shared" si="195"/>
        <v>0.35948646717097865</v>
      </c>
      <c r="L3114" t="str">
        <f t="shared" si="196"/>
        <v>NO</v>
      </c>
      <c r="M3114" t="str">
        <f t="shared" si="197"/>
        <v>NO</v>
      </c>
    </row>
    <row r="3115" spans="1:13" x14ac:dyDescent="0.25">
      <c r="A3115">
        <v>3114</v>
      </c>
      <c r="B3115" t="s">
        <v>15</v>
      </c>
      <c r="C3115">
        <v>300018</v>
      </c>
      <c r="D3115" t="s">
        <v>17</v>
      </c>
      <c r="E3115" t="s">
        <v>16</v>
      </c>
      <c r="F3115" t="s">
        <v>12</v>
      </c>
      <c r="G3115" t="s">
        <v>13</v>
      </c>
      <c r="H3115" t="s">
        <v>13</v>
      </c>
      <c r="I3115">
        <v>43</v>
      </c>
      <c r="J3115">
        <f t="shared" si="194"/>
        <v>-0.44083258492249633</v>
      </c>
      <c r="K3115">
        <f t="shared" si="195"/>
        <v>7.7185146862428639E-2</v>
      </c>
      <c r="L3115" t="str">
        <f t="shared" si="196"/>
        <v>NO</v>
      </c>
      <c r="M3115" t="str">
        <f t="shared" si="197"/>
        <v>NO</v>
      </c>
    </row>
    <row r="3116" spans="1:13" x14ac:dyDescent="0.25">
      <c r="A3116">
        <v>3115</v>
      </c>
      <c r="B3116" t="s">
        <v>15</v>
      </c>
      <c r="C3116">
        <v>110300</v>
      </c>
      <c r="D3116" t="s">
        <v>10</v>
      </c>
      <c r="E3116" t="s">
        <v>16</v>
      </c>
      <c r="F3116" t="s">
        <v>12</v>
      </c>
      <c r="G3116" t="s">
        <v>13</v>
      </c>
      <c r="H3116" t="s">
        <v>13</v>
      </c>
      <c r="I3116">
        <v>53</v>
      </c>
      <c r="J3116">
        <f t="shared" si="194"/>
        <v>-0.67476283686032779</v>
      </c>
      <c r="K3116">
        <f t="shared" si="195"/>
        <v>0.78293844763380371</v>
      </c>
      <c r="L3116" t="str">
        <f t="shared" si="196"/>
        <v>NO</v>
      </c>
      <c r="M3116" t="str">
        <f t="shared" si="197"/>
        <v>NO</v>
      </c>
    </row>
    <row r="3117" spans="1:13" x14ac:dyDescent="0.25">
      <c r="A3117">
        <v>3116</v>
      </c>
      <c r="B3117" t="s">
        <v>9</v>
      </c>
      <c r="C3117">
        <v>247406.29</v>
      </c>
      <c r="D3117" t="s">
        <v>10</v>
      </c>
      <c r="E3117" t="s">
        <v>16</v>
      </c>
      <c r="F3117" t="s">
        <v>12</v>
      </c>
      <c r="G3117" t="s">
        <v>13</v>
      </c>
      <c r="H3117" t="s">
        <v>13</v>
      </c>
      <c r="I3117">
        <v>33</v>
      </c>
      <c r="J3117">
        <f t="shared" si="194"/>
        <v>-0.50570503021066149</v>
      </c>
      <c r="K3117">
        <f t="shared" si="195"/>
        <v>-0.62856815390894638</v>
      </c>
      <c r="L3117" t="str">
        <f t="shared" si="196"/>
        <v>NO</v>
      </c>
      <c r="M3117" t="str">
        <f t="shared" si="197"/>
        <v>NO</v>
      </c>
    </row>
    <row r="3118" spans="1:13" x14ac:dyDescent="0.25">
      <c r="A3118">
        <v>3117</v>
      </c>
      <c r="B3118" t="s">
        <v>9</v>
      </c>
      <c r="C3118">
        <v>594092</v>
      </c>
      <c r="D3118" t="s">
        <v>18</v>
      </c>
      <c r="E3118" t="s">
        <v>16</v>
      </c>
      <c r="F3118" t="s">
        <v>12</v>
      </c>
      <c r="G3118" t="s">
        <v>13</v>
      </c>
      <c r="H3118" t="s">
        <v>12</v>
      </c>
      <c r="I3118">
        <v>62</v>
      </c>
      <c r="J3118">
        <f t="shared" si="194"/>
        <v>-7.8227007653255465E-2</v>
      </c>
      <c r="K3118">
        <f t="shared" si="195"/>
        <v>1.4181164183280413</v>
      </c>
      <c r="L3118" t="str">
        <f t="shared" si="196"/>
        <v>NO</v>
      </c>
      <c r="M3118" t="str">
        <f t="shared" si="197"/>
        <v>NO</v>
      </c>
    </row>
    <row r="3119" spans="1:13" x14ac:dyDescent="0.25">
      <c r="A3119">
        <v>3118</v>
      </c>
      <c r="B3119" t="s">
        <v>15</v>
      </c>
      <c r="C3119">
        <v>297046</v>
      </c>
      <c r="D3119" t="s">
        <v>18</v>
      </c>
      <c r="E3119" t="s">
        <v>16</v>
      </c>
      <c r="F3119" t="s">
        <v>12</v>
      </c>
      <c r="G3119" t="s">
        <v>13</v>
      </c>
      <c r="H3119" t="s">
        <v>12</v>
      </c>
      <c r="I3119">
        <v>40</v>
      </c>
      <c r="J3119">
        <f t="shared" si="194"/>
        <v>-0.44449718558642509</v>
      </c>
      <c r="K3119">
        <f t="shared" si="195"/>
        <v>-0.13454084336898386</v>
      </c>
      <c r="L3119" t="str">
        <f t="shared" si="196"/>
        <v>NO</v>
      </c>
      <c r="M3119" t="str">
        <f t="shared" si="197"/>
        <v>NO</v>
      </c>
    </row>
    <row r="3120" spans="1:13" x14ac:dyDescent="0.25">
      <c r="A3120">
        <v>3119</v>
      </c>
      <c r="B3120" t="s">
        <v>9</v>
      </c>
      <c r="C3120">
        <v>546000</v>
      </c>
      <c r="D3120" t="s">
        <v>10</v>
      </c>
      <c r="E3120" t="s">
        <v>16</v>
      </c>
      <c r="F3120" t="s">
        <v>12</v>
      </c>
      <c r="G3120" t="s">
        <v>13</v>
      </c>
      <c r="H3120" t="s">
        <v>13</v>
      </c>
      <c r="I3120">
        <v>54</v>
      </c>
      <c r="J3120">
        <f t="shared" si="194"/>
        <v>-0.13752646092703122</v>
      </c>
      <c r="K3120">
        <f t="shared" si="195"/>
        <v>0.85351377771094117</v>
      </c>
      <c r="L3120" t="str">
        <f t="shared" si="196"/>
        <v>NO</v>
      </c>
      <c r="M3120" t="str">
        <f t="shared" si="197"/>
        <v>NO</v>
      </c>
    </row>
    <row r="3121" spans="1:13" x14ac:dyDescent="0.25">
      <c r="A3121">
        <v>3120</v>
      </c>
      <c r="B3121" t="s">
        <v>9</v>
      </c>
      <c r="C3121">
        <v>3446699</v>
      </c>
      <c r="D3121" t="s">
        <v>10</v>
      </c>
      <c r="E3121" t="s">
        <v>11</v>
      </c>
      <c r="F3121" t="s">
        <v>12</v>
      </c>
      <c r="G3121" t="s">
        <v>13</v>
      </c>
      <c r="H3121" t="s">
        <v>13</v>
      </c>
      <c r="I3121">
        <v>57</v>
      </c>
      <c r="J3121">
        <f t="shared" si="194"/>
        <v>3.4391570791999766</v>
      </c>
      <c r="K3121">
        <f t="shared" si="195"/>
        <v>1.0652397679423538</v>
      </c>
      <c r="L3121" t="str">
        <f t="shared" si="196"/>
        <v>SI</v>
      </c>
      <c r="M3121" t="str">
        <f t="shared" si="197"/>
        <v>NO</v>
      </c>
    </row>
    <row r="3122" spans="1:13" x14ac:dyDescent="0.25">
      <c r="A3122">
        <v>3121</v>
      </c>
      <c r="B3122" t="s">
        <v>9</v>
      </c>
      <c r="C3122">
        <v>442605.85</v>
      </c>
      <c r="D3122" t="s">
        <v>10</v>
      </c>
      <c r="E3122" t="s">
        <v>16</v>
      </c>
      <c r="F3122" t="s">
        <v>12</v>
      </c>
      <c r="G3122" t="s">
        <v>13</v>
      </c>
      <c r="H3122" t="s">
        <v>13</v>
      </c>
      <c r="I3122">
        <v>22</v>
      </c>
      <c r="J3122">
        <f t="shared" si="194"/>
        <v>-0.26501578486254573</v>
      </c>
      <c r="K3122">
        <f t="shared" si="195"/>
        <v>-1.4048967847574589</v>
      </c>
      <c r="L3122" t="str">
        <f t="shared" si="196"/>
        <v>NO</v>
      </c>
      <c r="M3122" t="str">
        <f t="shared" si="197"/>
        <v>NO</v>
      </c>
    </row>
    <row r="3123" spans="1:13" x14ac:dyDescent="0.25">
      <c r="A3123">
        <v>3122</v>
      </c>
      <c r="B3123" t="s">
        <v>9</v>
      </c>
      <c r="C3123">
        <v>1326601</v>
      </c>
      <c r="D3123" t="s">
        <v>14</v>
      </c>
      <c r="E3123" t="s">
        <v>11</v>
      </c>
      <c r="F3123" t="s">
        <v>12</v>
      </c>
      <c r="G3123" t="s">
        <v>13</v>
      </c>
      <c r="H3123" t="s">
        <v>13</v>
      </c>
      <c r="I3123">
        <v>72</v>
      </c>
      <c r="J3123">
        <f t="shared" si="194"/>
        <v>0.82498731527197544</v>
      </c>
      <c r="K3123">
        <f t="shared" si="195"/>
        <v>2.1238697190994165</v>
      </c>
      <c r="L3123" t="str">
        <f t="shared" si="196"/>
        <v>NO</v>
      </c>
      <c r="M3123" t="str">
        <f t="shared" si="197"/>
        <v>SI</v>
      </c>
    </row>
    <row r="3124" spans="1:13" x14ac:dyDescent="0.25">
      <c r="A3124">
        <v>3123</v>
      </c>
      <c r="B3124" t="s">
        <v>9</v>
      </c>
      <c r="C3124">
        <v>300018</v>
      </c>
      <c r="D3124" t="s">
        <v>18</v>
      </c>
      <c r="E3124" t="s">
        <v>16</v>
      </c>
      <c r="F3124" t="s">
        <v>12</v>
      </c>
      <c r="G3124" t="s">
        <v>12</v>
      </c>
      <c r="H3124" t="s">
        <v>12</v>
      </c>
      <c r="I3124">
        <v>45</v>
      </c>
      <c r="J3124">
        <f t="shared" si="194"/>
        <v>-0.44083258492249633</v>
      </c>
      <c r="K3124">
        <f t="shared" si="195"/>
        <v>0.21833580701670366</v>
      </c>
      <c r="L3124" t="str">
        <f t="shared" si="196"/>
        <v>NO</v>
      </c>
      <c r="M3124" t="str">
        <f t="shared" si="197"/>
        <v>NO</v>
      </c>
    </row>
    <row r="3125" spans="1:13" x14ac:dyDescent="0.25">
      <c r="A3125">
        <v>3124</v>
      </c>
      <c r="B3125" t="s">
        <v>15</v>
      </c>
      <c r="C3125">
        <v>299000</v>
      </c>
      <c r="D3125" t="s">
        <v>18</v>
      </c>
      <c r="E3125" t="s">
        <v>16</v>
      </c>
      <c r="F3125" t="s">
        <v>12</v>
      </c>
      <c r="G3125" t="s">
        <v>13</v>
      </c>
      <c r="H3125" t="s">
        <v>13</v>
      </c>
      <c r="I3125">
        <v>28</v>
      </c>
      <c r="J3125">
        <f t="shared" si="194"/>
        <v>-0.44208782162366705</v>
      </c>
      <c r="K3125">
        <f t="shared" si="195"/>
        <v>-0.98144480429463388</v>
      </c>
      <c r="L3125" t="str">
        <f t="shared" si="196"/>
        <v>NO</v>
      </c>
      <c r="M3125" t="str">
        <f t="shared" si="197"/>
        <v>NO</v>
      </c>
    </row>
    <row r="3126" spans="1:13" x14ac:dyDescent="0.25">
      <c r="A3126">
        <v>3125</v>
      </c>
      <c r="B3126" t="s">
        <v>9</v>
      </c>
      <c r="C3126">
        <v>296540</v>
      </c>
      <c r="D3126" t="s">
        <v>18</v>
      </c>
      <c r="E3126" t="s">
        <v>16</v>
      </c>
      <c r="F3126" t="s">
        <v>12</v>
      </c>
      <c r="G3126" t="s">
        <v>13</v>
      </c>
      <c r="H3126" t="s">
        <v>12</v>
      </c>
      <c r="I3126">
        <v>44</v>
      </c>
      <c r="J3126">
        <f t="shared" si="194"/>
        <v>-0.44512110481117206</v>
      </c>
      <c r="K3126">
        <f t="shared" si="195"/>
        <v>0.14776047693956615</v>
      </c>
      <c r="L3126" t="str">
        <f t="shared" si="196"/>
        <v>NO</v>
      </c>
      <c r="M3126" t="str">
        <f t="shared" si="197"/>
        <v>NO</v>
      </c>
    </row>
    <row r="3127" spans="1:13" x14ac:dyDescent="0.25">
      <c r="A3127">
        <v>3126</v>
      </c>
      <c r="B3127" t="s">
        <v>9</v>
      </c>
      <c r="C3127">
        <v>639148</v>
      </c>
      <c r="D3127" t="s">
        <v>17</v>
      </c>
      <c r="E3127" t="s">
        <v>16</v>
      </c>
      <c r="F3127" t="s">
        <v>12</v>
      </c>
      <c r="G3127" t="s">
        <v>12</v>
      </c>
      <c r="H3127" t="s">
        <v>13</v>
      </c>
      <c r="I3127">
        <v>76</v>
      </c>
      <c r="J3127">
        <f t="shared" si="194"/>
        <v>-2.267106972796144E-2</v>
      </c>
      <c r="K3127">
        <f t="shared" si="195"/>
        <v>2.4061710394079663</v>
      </c>
      <c r="L3127" t="str">
        <f t="shared" si="196"/>
        <v>NO</v>
      </c>
      <c r="M3127" t="str">
        <f t="shared" si="197"/>
        <v>SI</v>
      </c>
    </row>
    <row r="3128" spans="1:13" x14ac:dyDescent="0.25">
      <c r="A3128">
        <v>3127</v>
      </c>
      <c r="B3128" t="s">
        <v>9</v>
      </c>
      <c r="C3128">
        <v>616500</v>
      </c>
      <c r="D3128" t="s">
        <v>10</v>
      </c>
      <c r="E3128" t="s">
        <v>16</v>
      </c>
      <c r="F3128" t="s">
        <v>12</v>
      </c>
      <c r="G3128" t="s">
        <v>13</v>
      </c>
      <c r="H3128" t="s">
        <v>13</v>
      </c>
      <c r="I3128">
        <v>21</v>
      </c>
      <c r="J3128">
        <f t="shared" si="194"/>
        <v>-5.059700372414528E-2</v>
      </c>
      <c r="K3128">
        <f t="shared" si="195"/>
        <v>-1.4754721148345964</v>
      </c>
      <c r="L3128" t="str">
        <f t="shared" si="196"/>
        <v>NO</v>
      </c>
      <c r="M3128" t="str">
        <f t="shared" si="197"/>
        <v>NO</v>
      </c>
    </row>
    <row r="3129" spans="1:13" x14ac:dyDescent="0.25">
      <c r="A3129">
        <v>3128</v>
      </c>
      <c r="B3129" t="s">
        <v>15</v>
      </c>
      <c r="C3129">
        <v>557959.78</v>
      </c>
      <c r="D3129" t="s">
        <v>10</v>
      </c>
      <c r="E3129" t="s">
        <v>11</v>
      </c>
      <c r="F3129" t="s">
        <v>12</v>
      </c>
      <c r="G3129" t="s">
        <v>13</v>
      </c>
      <c r="H3129" t="s">
        <v>13</v>
      </c>
      <c r="I3129">
        <v>30</v>
      </c>
      <c r="J3129">
        <f t="shared" si="194"/>
        <v>-0.12277955052042223</v>
      </c>
      <c r="K3129">
        <f t="shared" si="195"/>
        <v>-0.84029414414035897</v>
      </c>
      <c r="L3129" t="str">
        <f t="shared" si="196"/>
        <v>NO</v>
      </c>
      <c r="M3129" t="str">
        <f t="shared" si="197"/>
        <v>NO</v>
      </c>
    </row>
    <row r="3130" spans="1:13" x14ac:dyDescent="0.25">
      <c r="A3130">
        <v>3129</v>
      </c>
      <c r="B3130" t="s">
        <v>9</v>
      </c>
      <c r="C3130">
        <v>594267.31999999995</v>
      </c>
      <c r="D3130" t="s">
        <v>10</v>
      </c>
      <c r="E3130" t="s">
        <v>16</v>
      </c>
      <c r="F3130" t="s">
        <v>12</v>
      </c>
      <c r="G3130" t="s">
        <v>13</v>
      </c>
      <c r="H3130" t="s">
        <v>13</v>
      </c>
      <c r="I3130">
        <v>34</v>
      </c>
      <c r="J3130">
        <f t="shared" si="194"/>
        <v>-7.8010830739258227E-2</v>
      </c>
      <c r="K3130">
        <f t="shared" si="195"/>
        <v>-0.55799282383180893</v>
      </c>
      <c r="L3130" t="str">
        <f t="shared" si="196"/>
        <v>NO</v>
      </c>
      <c r="M3130" t="str">
        <f t="shared" si="197"/>
        <v>NO</v>
      </c>
    </row>
    <row r="3131" spans="1:13" x14ac:dyDescent="0.25">
      <c r="A3131">
        <v>3130</v>
      </c>
      <c r="B3131" t="s">
        <v>9</v>
      </c>
      <c r="C3131">
        <v>375277</v>
      </c>
      <c r="D3131" t="s">
        <v>10</v>
      </c>
      <c r="E3131" t="s">
        <v>11</v>
      </c>
      <c r="F3131" t="s">
        <v>12</v>
      </c>
      <c r="G3131" t="s">
        <v>13</v>
      </c>
      <c r="H3131" t="s">
        <v>13</v>
      </c>
      <c r="I3131">
        <v>63</v>
      </c>
      <c r="J3131">
        <f t="shared" si="194"/>
        <v>-0.34803508109792908</v>
      </c>
      <c r="K3131">
        <f t="shared" si="195"/>
        <v>1.4886917484051787</v>
      </c>
      <c r="L3131" t="str">
        <f t="shared" si="196"/>
        <v>NO</v>
      </c>
      <c r="M3131" t="str">
        <f t="shared" si="197"/>
        <v>NO</v>
      </c>
    </row>
    <row r="3132" spans="1:13" x14ac:dyDescent="0.25">
      <c r="A3132">
        <v>3131</v>
      </c>
      <c r="B3132" t="s">
        <v>9</v>
      </c>
      <c r="C3132">
        <v>153968</v>
      </c>
      <c r="D3132" t="s">
        <v>10</v>
      </c>
      <c r="E3132" t="s">
        <v>16</v>
      </c>
      <c r="F3132" t="s">
        <v>12</v>
      </c>
      <c r="G3132" t="s">
        <v>13</v>
      </c>
      <c r="H3132" t="s">
        <v>13</v>
      </c>
      <c r="I3132">
        <v>42</v>
      </c>
      <c r="J3132">
        <f t="shared" si="194"/>
        <v>-0.62091836115627641</v>
      </c>
      <c r="K3132">
        <f t="shared" si="195"/>
        <v>6.6098167852911317E-3</v>
      </c>
      <c r="L3132" t="str">
        <f t="shared" si="196"/>
        <v>NO</v>
      </c>
      <c r="M3132" t="str">
        <f t="shared" si="197"/>
        <v>NO</v>
      </c>
    </row>
    <row r="3133" spans="1:13" x14ac:dyDescent="0.25">
      <c r="A3133">
        <v>3132</v>
      </c>
      <c r="B3133" t="s">
        <v>9</v>
      </c>
      <c r="C3133">
        <v>352314</v>
      </c>
      <c r="D3133" t="s">
        <v>18</v>
      </c>
      <c r="E3133" t="s">
        <v>16</v>
      </c>
      <c r="F3133" t="s">
        <v>12</v>
      </c>
      <c r="G3133" t="s">
        <v>13</v>
      </c>
      <c r="H3133" t="s">
        <v>12</v>
      </c>
      <c r="I3133">
        <v>37</v>
      </c>
      <c r="J3133">
        <f t="shared" si="194"/>
        <v>-0.37634942330714705</v>
      </c>
      <c r="K3133">
        <f t="shared" si="195"/>
        <v>-0.3462668336003964</v>
      </c>
      <c r="L3133" t="str">
        <f t="shared" si="196"/>
        <v>NO</v>
      </c>
      <c r="M3133" t="str">
        <f t="shared" si="197"/>
        <v>NO</v>
      </c>
    </row>
    <row r="3134" spans="1:13" x14ac:dyDescent="0.25">
      <c r="A3134">
        <v>3133</v>
      </c>
      <c r="B3134" t="s">
        <v>9</v>
      </c>
      <c r="C3134">
        <v>1389242.41</v>
      </c>
      <c r="D3134" t="s">
        <v>10</v>
      </c>
      <c r="E3134" t="s">
        <v>16</v>
      </c>
      <c r="F3134" t="s">
        <v>12</v>
      </c>
      <c r="G3134" t="s">
        <v>13</v>
      </c>
      <c r="H3134" t="s">
        <v>13</v>
      </c>
      <c r="I3134">
        <v>45</v>
      </c>
      <c r="J3134">
        <f t="shared" si="194"/>
        <v>0.90222680136734312</v>
      </c>
      <c r="K3134">
        <f t="shared" si="195"/>
        <v>0.21833580701670366</v>
      </c>
      <c r="L3134" t="str">
        <f t="shared" si="196"/>
        <v>NO</v>
      </c>
      <c r="M3134" t="str">
        <f t="shared" si="197"/>
        <v>NO</v>
      </c>
    </row>
    <row r="3135" spans="1:13" x14ac:dyDescent="0.25">
      <c r="A3135">
        <v>3134</v>
      </c>
      <c r="B3135" t="s">
        <v>9</v>
      </c>
      <c r="C3135">
        <v>376977.2</v>
      </c>
      <c r="D3135" t="s">
        <v>10</v>
      </c>
      <c r="E3135" t="s">
        <v>11</v>
      </c>
      <c r="F3135" t="s">
        <v>12</v>
      </c>
      <c r="G3135" t="s">
        <v>13</v>
      </c>
      <c r="H3135" t="s">
        <v>13</v>
      </c>
      <c r="I3135">
        <v>47</v>
      </c>
      <c r="J3135">
        <f t="shared" si="194"/>
        <v>-0.34593866318110145</v>
      </c>
      <c r="K3135">
        <f t="shared" si="195"/>
        <v>0.35948646717097865</v>
      </c>
      <c r="L3135" t="str">
        <f t="shared" si="196"/>
        <v>NO</v>
      </c>
      <c r="M3135" t="str">
        <f t="shared" si="197"/>
        <v>NO</v>
      </c>
    </row>
    <row r="3136" spans="1:13" x14ac:dyDescent="0.25">
      <c r="A3136">
        <v>3135</v>
      </c>
      <c r="B3136" t="s">
        <v>9</v>
      </c>
      <c r="C3136">
        <v>350955</v>
      </c>
      <c r="D3136" t="s">
        <v>10</v>
      </c>
      <c r="E3136" t="s">
        <v>16</v>
      </c>
      <c r="F3136" t="s">
        <v>12</v>
      </c>
      <c r="G3136" t="s">
        <v>13</v>
      </c>
      <c r="H3136" t="s">
        <v>13</v>
      </c>
      <c r="I3136">
        <v>41</v>
      </c>
      <c r="J3136">
        <f t="shared" si="194"/>
        <v>-0.37802512731195165</v>
      </c>
      <c r="K3136">
        <f t="shared" si="195"/>
        <v>-6.3965513291846368E-2</v>
      </c>
      <c r="L3136" t="str">
        <f t="shared" si="196"/>
        <v>NO</v>
      </c>
      <c r="M3136" t="str">
        <f t="shared" si="197"/>
        <v>NO</v>
      </c>
    </row>
    <row r="3137" spans="1:13" x14ac:dyDescent="0.25">
      <c r="A3137">
        <v>3136</v>
      </c>
      <c r="B3137" t="s">
        <v>15</v>
      </c>
      <c r="C3137">
        <v>1275143</v>
      </c>
      <c r="D3137" t="s">
        <v>10</v>
      </c>
      <c r="E3137" t="s">
        <v>16</v>
      </c>
      <c r="F3137" t="s">
        <v>12</v>
      </c>
      <c r="G3137" t="s">
        <v>13</v>
      </c>
      <c r="H3137" t="s">
        <v>13</v>
      </c>
      <c r="I3137">
        <v>53</v>
      </c>
      <c r="J3137">
        <f t="shared" si="194"/>
        <v>0.76153744280749169</v>
      </c>
      <c r="K3137">
        <f t="shared" si="195"/>
        <v>0.78293844763380371</v>
      </c>
      <c r="L3137" t="str">
        <f t="shared" si="196"/>
        <v>NO</v>
      </c>
      <c r="M3137" t="str">
        <f t="shared" si="197"/>
        <v>NO</v>
      </c>
    </row>
    <row r="3138" spans="1:13" x14ac:dyDescent="0.25">
      <c r="A3138">
        <v>3137</v>
      </c>
      <c r="B3138" t="s">
        <v>15</v>
      </c>
      <c r="C3138">
        <v>666437.5</v>
      </c>
      <c r="D3138" t="s">
        <v>10</v>
      </c>
      <c r="E3138" t="s">
        <v>11</v>
      </c>
      <c r="F3138" t="s">
        <v>12</v>
      </c>
      <c r="G3138" t="s">
        <v>13</v>
      </c>
      <c r="H3138" t="s">
        <v>13</v>
      </c>
      <c r="I3138">
        <v>26</v>
      </c>
      <c r="J3138">
        <f t="shared" ref="J3138:J3201" si="198">(C3138-$Q$13)/$Q$14</f>
        <v>1.097802846123226E-2</v>
      </c>
      <c r="K3138">
        <f t="shared" si="195"/>
        <v>-1.1225954644489089</v>
      </c>
      <c r="L3138" t="str">
        <f t="shared" si="196"/>
        <v>NO</v>
      </c>
      <c r="M3138" t="str">
        <f t="shared" si="197"/>
        <v>NO</v>
      </c>
    </row>
    <row r="3139" spans="1:13" x14ac:dyDescent="0.25">
      <c r="A3139">
        <v>3138</v>
      </c>
      <c r="B3139" t="s">
        <v>9</v>
      </c>
      <c r="C3139">
        <v>10652</v>
      </c>
      <c r="D3139" t="s">
        <v>10</v>
      </c>
      <c r="E3139" t="s">
        <v>16</v>
      </c>
      <c r="F3139" t="s">
        <v>12</v>
      </c>
      <c r="G3139" t="s">
        <v>12</v>
      </c>
      <c r="H3139" t="s">
        <v>13</v>
      </c>
      <c r="I3139">
        <v>23</v>
      </c>
      <c r="J3139">
        <f t="shared" si="198"/>
        <v>-0.79763300070930898</v>
      </c>
      <c r="K3139">
        <f t="shared" ref="K3139:K3202" si="199">(I3139-$R$13)/$R$14</f>
        <v>-1.3343214546803215</v>
      </c>
      <c r="L3139" t="str">
        <f t="shared" ref="L3139:L3202" si="200">IF(ABS(J3139)&gt; 1.96, "SI", "NO")</f>
        <v>NO</v>
      </c>
      <c r="M3139" t="str">
        <f t="shared" ref="M3139:M3202" si="201">IF(ABS(K3139)&gt; 1.96, "SI", "NO")</f>
        <v>NO</v>
      </c>
    </row>
    <row r="3140" spans="1:13" x14ac:dyDescent="0.25">
      <c r="A3140">
        <v>3139</v>
      </c>
      <c r="B3140" t="s">
        <v>9</v>
      </c>
      <c r="C3140">
        <v>698559.5</v>
      </c>
      <c r="D3140" t="s">
        <v>10</v>
      </c>
      <c r="E3140" t="s">
        <v>11</v>
      </c>
      <c r="F3140" t="s">
        <v>12</v>
      </c>
      <c r="G3140" t="s">
        <v>13</v>
      </c>
      <c r="H3140" t="s">
        <v>13</v>
      </c>
      <c r="I3140">
        <v>31</v>
      </c>
      <c r="J3140">
        <f t="shared" si="198"/>
        <v>5.0585801855148604E-2</v>
      </c>
      <c r="K3140">
        <f t="shared" si="199"/>
        <v>-0.7697188140632214</v>
      </c>
      <c r="L3140" t="str">
        <f t="shared" si="200"/>
        <v>NO</v>
      </c>
      <c r="M3140" t="str">
        <f t="shared" si="201"/>
        <v>NO</v>
      </c>
    </row>
    <row r="3141" spans="1:13" x14ac:dyDescent="0.25">
      <c r="A3141">
        <v>3140</v>
      </c>
      <c r="B3141" t="s">
        <v>15</v>
      </c>
      <c r="C3141">
        <v>150000</v>
      </c>
      <c r="D3141" t="s">
        <v>10</v>
      </c>
      <c r="E3141" t="s">
        <v>16</v>
      </c>
      <c r="F3141" t="s">
        <v>12</v>
      </c>
      <c r="G3141" t="s">
        <v>13</v>
      </c>
      <c r="H3141" t="s">
        <v>13</v>
      </c>
      <c r="I3141">
        <v>21</v>
      </c>
      <c r="J3141">
        <f t="shared" si="198"/>
        <v>-0.62581107159856075</v>
      </c>
      <c r="K3141">
        <f t="shared" si="199"/>
        <v>-1.4754721148345964</v>
      </c>
      <c r="L3141" t="str">
        <f t="shared" si="200"/>
        <v>NO</v>
      </c>
      <c r="M3141" t="str">
        <f t="shared" si="201"/>
        <v>NO</v>
      </c>
    </row>
    <row r="3142" spans="1:13" x14ac:dyDescent="0.25">
      <c r="A3142">
        <v>3141</v>
      </c>
      <c r="B3142" t="s">
        <v>15</v>
      </c>
      <c r="C3142">
        <v>406159.28</v>
      </c>
      <c r="D3142" t="s">
        <v>10</v>
      </c>
      <c r="E3142" t="s">
        <v>16</v>
      </c>
      <c r="F3142" t="s">
        <v>12</v>
      </c>
      <c r="G3142" t="s">
        <v>13</v>
      </c>
      <c r="H3142" t="s">
        <v>13</v>
      </c>
      <c r="I3142">
        <v>25</v>
      </c>
      <c r="J3142">
        <f t="shared" si="198"/>
        <v>-0.30995593446548164</v>
      </c>
      <c r="K3142">
        <f t="shared" si="199"/>
        <v>-1.1931707945260464</v>
      </c>
      <c r="L3142" t="str">
        <f t="shared" si="200"/>
        <v>NO</v>
      </c>
      <c r="M3142" t="str">
        <f t="shared" si="201"/>
        <v>NO</v>
      </c>
    </row>
    <row r="3143" spans="1:13" x14ac:dyDescent="0.25">
      <c r="A3143">
        <v>3142</v>
      </c>
      <c r="B3143" t="s">
        <v>15</v>
      </c>
      <c r="C3143">
        <v>801190.2</v>
      </c>
      <c r="D3143" t="s">
        <v>10</v>
      </c>
      <c r="E3143" t="s">
        <v>16</v>
      </c>
      <c r="F3143" t="s">
        <v>12</v>
      </c>
      <c r="G3143" t="s">
        <v>13</v>
      </c>
      <c r="H3143" t="s">
        <v>13</v>
      </c>
      <c r="I3143">
        <v>43</v>
      </c>
      <c r="J3143">
        <f t="shared" si="198"/>
        <v>0.17713375991688227</v>
      </c>
      <c r="K3143">
        <f t="shared" si="199"/>
        <v>7.7185146862428639E-2</v>
      </c>
      <c r="L3143" t="str">
        <f t="shared" si="200"/>
        <v>NO</v>
      </c>
      <c r="M3143" t="str">
        <f t="shared" si="201"/>
        <v>NO</v>
      </c>
    </row>
    <row r="3144" spans="1:13" x14ac:dyDescent="0.25">
      <c r="A3144">
        <v>3143</v>
      </c>
      <c r="B3144" t="s">
        <v>9</v>
      </c>
      <c r="C3144">
        <v>980353.5</v>
      </c>
      <c r="D3144" t="s">
        <v>10</v>
      </c>
      <c r="E3144" t="s">
        <v>11</v>
      </c>
      <c r="F3144" t="s">
        <v>12</v>
      </c>
      <c r="G3144" t="s">
        <v>13</v>
      </c>
      <c r="H3144" t="s">
        <v>13</v>
      </c>
      <c r="I3144">
        <v>34</v>
      </c>
      <c r="J3144">
        <f t="shared" si="198"/>
        <v>0.39804962402578747</v>
      </c>
      <c r="K3144">
        <f t="shared" si="199"/>
        <v>-0.55799282383180893</v>
      </c>
      <c r="L3144" t="str">
        <f t="shared" si="200"/>
        <v>NO</v>
      </c>
      <c r="M3144" t="str">
        <f t="shared" si="201"/>
        <v>NO</v>
      </c>
    </row>
    <row r="3145" spans="1:13" x14ac:dyDescent="0.25">
      <c r="A3145">
        <v>3144</v>
      </c>
      <c r="B3145" t="s">
        <v>9</v>
      </c>
      <c r="C3145">
        <v>847403.34</v>
      </c>
      <c r="D3145" t="s">
        <v>10</v>
      </c>
      <c r="E3145" t="s">
        <v>16</v>
      </c>
      <c r="F3145" t="s">
        <v>12</v>
      </c>
      <c r="G3145" t="s">
        <v>13</v>
      </c>
      <c r="H3145" t="s">
        <v>13</v>
      </c>
      <c r="I3145">
        <v>45</v>
      </c>
      <c r="J3145">
        <f t="shared" si="198"/>
        <v>0.234116499999733</v>
      </c>
      <c r="K3145">
        <f t="shared" si="199"/>
        <v>0.21833580701670366</v>
      </c>
      <c r="L3145" t="str">
        <f t="shared" si="200"/>
        <v>NO</v>
      </c>
      <c r="M3145" t="str">
        <f t="shared" si="201"/>
        <v>NO</v>
      </c>
    </row>
    <row r="3146" spans="1:13" x14ac:dyDescent="0.25">
      <c r="A3146">
        <v>3145</v>
      </c>
      <c r="B3146" t="s">
        <v>9</v>
      </c>
      <c r="C3146">
        <v>295505</v>
      </c>
      <c r="D3146" t="s">
        <v>10</v>
      </c>
      <c r="E3146" t="s">
        <v>16</v>
      </c>
      <c r="F3146" t="s">
        <v>12</v>
      </c>
      <c r="G3146" t="s">
        <v>13</v>
      </c>
      <c r="H3146" t="s">
        <v>13</v>
      </c>
      <c r="I3146">
        <v>36</v>
      </c>
      <c r="J3146">
        <f t="shared" si="198"/>
        <v>-0.44639730322542714</v>
      </c>
      <c r="K3146">
        <f t="shared" si="199"/>
        <v>-0.41684216367753391</v>
      </c>
      <c r="L3146" t="str">
        <f t="shared" si="200"/>
        <v>NO</v>
      </c>
      <c r="M3146" t="str">
        <f t="shared" si="201"/>
        <v>NO</v>
      </c>
    </row>
    <row r="3147" spans="1:13" x14ac:dyDescent="0.25">
      <c r="A3147">
        <v>3146</v>
      </c>
      <c r="B3147" t="s">
        <v>9</v>
      </c>
      <c r="C3147">
        <v>297046</v>
      </c>
      <c r="D3147" t="s">
        <v>17</v>
      </c>
      <c r="E3147" t="s">
        <v>16</v>
      </c>
      <c r="F3147" t="s">
        <v>12</v>
      </c>
      <c r="G3147" t="s">
        <v>13</v>
      </c>
      <c r="H3147" t="s">
        <v>13</v>
      </c>
      <c r="I3147">
        <v>25</v>
      </c>
      <c r="J3147">
        <f t="shared" si="198"/>
        <v>-0.44449718558642509</v>
      </c>
      <c r="K3147">
        <f t="shared" si="199"/>
        <v>-1.1931707945260464</v>
      </c>
      <c r="L3147" t="str">
        <f t="shared" si="200"/>
        <v>NO</v>
      </c>
      <c r="M3147" t="str">
        <f t="shared" si="201"/>
        <v>NO</v>
      </c>
    </row>
    <row r="3148" spans="1:13" x14ac:dyDescent="0.25">
      <c r="A3148">
        <v>3147</v>
      </c>
      <c r="B3148" t="s">
        <v>15</v>
      </c>
      <c r="C3148">
        <v>457220</v>
      </c>
      <c r="D3148" t="s">
        <v>10</v>
      </c>
      <c r="E3148" t="s">
        <v>11</v>
      </c>
      <c r="F3148" t="s">
        <v>12</v>
      </c>
      <c r="G3148" t="s">
        <v>13</v>
      </c>
      <c r="H3148" t="s">
        <v>13</v>
      </c>
      <c r="I3148">
        <v>25</v>
      </c>
      <c r="J3148">
        <f t="shared" si="198"/>
        <v>-0.24699592490536051</v>
      </c>
      <c r="K3148">
        <f t="shared" si="199"/>
        <v>-1.1931707945260464</v>
      </c>
      <c r="L3148" t="str">
        <f t="shared" si="200"/>
        <v>NO</v>
      </c>
      <c r="M3148" t="str">
        <f t="shared" si="201"/>
        <v>NO</v>
      </c>
    </row>
    <row r="3149" spans="1:13" x14ac:dyDescent="0.25">
      <c r="A3149">
        <v>3148</v>
      </c>
      <c r="B3149" t="s">
        <v>9</v>
      </c>
      <c r="C3149">
        <v>458557</v>
      </c>
      <c r="D3149" t="s">
        <v>18</v>
      </c>
      <c r="E3149" t="s">
        <v>16</v>
      </c>
      <c r="F3149" t="s">
        <v>12</v>
      </c>
      <c r="G3149" t="s">
        <v>13</v>
      </c>
      <c r="H3149" t="s">
        <v>12</v>
      </c>
      <c r="I3149">
        <v>33</v>
      </c>
      <c r="J3149">
        <f t="shared" si="198"/>
        <v>-0.24534734782337103</v>
      </c>
      <c r="K3149">
        <f t="shared" si="199"/>
        <v>-0.62856815390894638</v>
      </c>
      <c r="L3149" t="str">
        <f t="shared" si="200"/>
        <v>NO</v>
      </c>
      <c r="M3149" t="str">
        <f t="shared" si="201"/>
        <v>NO</v>
      </c>
    </row>
    <row r="3150" spans="1:13" x14ac:dyDescent="0.25">
      <c r="A3150">
        <v>3149</v>
      </c>
      <c r="B3150" t="s">
        <v>15</v>
      </c>
      <c r="C3150">
        <v>308439</v>
      </c>
      <c r="D3150" t="s">
        <v>18</v>
      </c>
      <c r="E3150" t="s">
        <v>16</v>
      </c>
      <c r="F3150" t="s">
        <v>12</v>
      </c>
      <c r="G3150" t="s">
        <v>13</v>
      </c>
      <c r="H3150" t="s">
        <v>12</v>
      </c>
      <c r="I3150">
        <v>31</v>
      </c>
      <c r="J3150">
        <f t="shared" si="198"/>
        <v>-0.43044913869404949</v>
      </c>
      <c r="K3150">
        <f t="shared" si="199"/>
        <v>-0.7697188140632214</v>
      </c>
      <c r="L3150" t="str">
        <f t="shared" si="200"/>
        <v>NO</v>
      </c>
      <c r="M3150" t="str">
        <f t="shared" si="201"/>
        <v>NO</v>
      </c>
    </row>
    <row r="3151" spans="1:13" x14ac:dyDescent="0.25">
      <c r="A3151">
        <v>3150</v>
      </c>
      <c r="B3151" t="s">
        <v>15</v>
      </c>
      <c r="C3151">
        <v>456605</v>
      </c>
      <c r="D3151" t="s">
        <v>14</v>
      </c>
      <c r="E3151" t="s">
        <v>11</v>
      </c>
      <c r="F3151" t="s">
        <v>12</v>
      </c>
      <c r="G3151" t="s">
        <v>13</v>
      </c>
      <c r="H3151" t="s">
        <v>13</v>
      </c>
      <c r="I3151">
        <v>67</v>
      </c>
      <c r="J3151">
        <f t="shared" si="198"/>
        <v>-0.24775424570223675</v>
      </c>
      <c r="K3151">
        <f t="shared" si="199"/>
        <v>1.7709930687137287</v>
      </c>
      <c r="L3151" t="str">
        <f t="shared" si="200"/>
        <v>NO</v>
      </c>
      <c r="M3151" t="str">
        <f t="shared" si="201"/>
        <v>NO</v>
      </c>
    </row>
    <row r="3152" spans="1:13" x14ac:dyDescent="0.25">
      <c r="A3152">
        <v>3151</v>
      </c>
      <c r="B3152" t="s">
        <v>15</v>
      </c>
      <c r="C3152">
        <v>1542959.58</v>
      </c>
      <c r="D3152" t="s">
        <v>10</v>
      </c>
      <c r="E3152" t="s">
        <v>16</v>
      </c>
      <c r="F3152" t="s">
        <v>12</v>
      </c>
      <c r="G3152" t="s">
        <v>13</v>
      </c>
      <c r="H3152" t="s">
        <v>13</v>
      </c>
      <c r="I3152">
        <v>58</v>
      </c>
      <c r="J3152">
        <f t="shared" si="198"/>
        <v>1.0917665198193114</v>
      </c>
      <c r="K3152">
        <f t="shared" si="199"/>
        <v>1.1358150980194912</v>
      </c>
      <c r="L3152" t="str">
        <f t="shared" si="200"/>
        <v>NO</v>
      </c>
      <c r="M3152" t="str">
        <f t="shared" si="201"/>
        <v>NO</v>
      </c>
    </row>
    <row r="3153" spans="1:13" x14ac:dyDescent="0.25">
      <c r="A3153">
        <v>3152</v>
      </c>
      <c r="B3153" t="s">
        <v>9</v>
      </c>
      <c r="C3153">
        <v>297046</v>
      </c>
      <c r="D3153" t="s">
        <v>18</v>
      </c>
      <c r="E3153" t="s">
        <v>16</v>
      </c>
      <c r="F3153" t="s">
        <v>12</v>
      </c>
      <c r="G3153" t="s">
        <v>13</v>
      </c>
      <c r="H3153" t="s">
        <v>13</v>
      </c>
      <c r="I3153">
        <v>52</v>
      </c>
      <c r="J3153">
        <f t="shared" si="198"/>
        <v>-0.44449718558642509</v>
      </c>
      <c r="K3153">
        <f t="shared" si="199"/>
        <v>0.71236311755666615</v>
      </c>
      <c r="L3153" t="str">
        <f t="shared" si="200"/>
        <v>NO</v>
      </c>
      <c r="M3153" t="str">
        <f t="shared" si="201"/>
        <v>NO</v>
      </c>
    </row>
    <row r="3154" spans="1:13" x14ac:dyDescent="0.25">
      <c r="A3154">
        <v>3153</v>
      </c>
      <c r="B3154" t="s">
        <v>9</v>
      </c>
      <c r="C3154">
        <v>433254</v>
      </c>
      <c r="D3154" t="s">
        <v>18</v>
      </c>
      <c r="E3154" t="s">
        <v>16</v>
      </c>
      <c r="F3154" t="s">
        <v>12</v>
      </c>
      <c r="G3154" t="s">
        <v>13</v>
      </c>
      <c r="H3154" t="s">
        <v>12</v>
      </c>
      <c r="I3154">
        <v>59</v>
      </c>
      <c r="J3154">
        <f t="shared" si="198"/>
        <v>-0.27654700818655714</v>
      </c>
      <c r="K3154">
        <f t="shared" si="199"/>
        <v>1.2063904280966287</v>
      </c>
      <c r="L3154" t="str">
        <f t="shared" si="200"/>
        <v>NO</v>
      </c>
      <c r="M3154" t="str">
        <f t="shared" si="201"/>
        <v>NO</v>
      </c>
    </row>
    <row r="3155" spans="1:13" x14ac:dyDescent="0.25">
      <c r="A3155">
        <v>3154</v>
      </c>
      <c r="B3155" t="s">
        <v>9</v>
      </c>
      <c r="C3155">
        <v>471223.1</v>
      </c>
      <c r="D3155" t="s">
        <v>10</v>
      </c>
      <c r="E3155" t="s">
        <v>16</v>
      </c>
      <c r="F3155" t="s">
        <v>12</v>
      </c>
      <c r="G3155" t="s">
        <v>13</v>
      </c>
      <c r="H3155" t="s">
        <v>13</v>
      </c>
      <c r="I3155">
        <v>23</v>
      </c>
      <c r="J3155">
        <f t="shared" si="198"/>
        <v>-0.22972951522936433</v>
      </c>
      <c r="K3155">
        <f t="shared" si="199"/>
        <v>-1.3343214546803215</v>
      </c>
      <c r="L3155" t="str">
        <f t="shared" si="200"/>
        <v>NO</v>
      </c>
      <c r="M3155" t="str">
        <f t="shared" si="201"/>
        <v>NO</v>
      </c>
    </row>
    <row r="3156" spans="1:13" x14ac:dyDescent="0.25">
      <c r="A3156">
        <v>3155</v>
      </c>
      <c r="B3156" t="s">
        <v>15</v>
      </c>
      <c r="C3156">
        <v>532710.84</v>
      </c>
      <c r="D3156" t="s">
        <v>10</v>
      </c>
      <c r="E3156" t="s">
        <v>11</v>
      </c>
      <c r="F3156" t="s">
        <v>12</v>
      </c>
      <c r="G3156" t="s">
        <v>13</v>
      </c>
      <c r="H3156" t="s">
        <v>13</v>
      </c>
      <c r="I3156">
        <v>44</v>
      </c>
      <c r="J3156">
        <f t="shared" si="198"/>
        <v>-0.15391255263600012</v>
      </c>
      <c r="K3156">
        <f t="shared" si="199"/>
        <v>0.14776047693956615</v>
      </c>
      <c r="L3156" t="str">
        <f t="shared" si="200"/>
        <v>NO</v>
      </c>
      <c r="M3156" t="str">
        <f t="shared" si="201"/>
        <v>NO</v>
      </c>
    </row>
    <row r="3157" spans="1:13" x14ac:dyDescent="0.25">
      <c r="A3157">
        <v>3156</v>
      </c>
      <c r="B3157" t="s">
        <v>9</v>
      </c>
      <c r="C3157">
        <v>800000</v>
      </c>
      <c r="D3157" t="s">
        <v>10</v>
      </c>
      <c r="E3157" t="s">
        <v>16</v>
      </c>
      <c r="F3157" t="s">
        <v>12</v>
      </c>
      <c r="G3157" t="s">
        <v>13</v>
      </c>
      <c r="H3157" t="s">
        <v>13</v>
      </c>
      <c r="I3157">
        <v>35</v>
      </c>
      <c r="J3157">
        <f t="shared" si="198"/>
        <v>0.17566619339258621</v>
      </c>
      <c r="K3157">
        <f t="shared" si="199"/>
        <v>-0.48741749375467142</v>
      </c>
      <c r="L3157" t="str">
        <f t="shared" si="200"/>
        <v>NO</v>
      </c>
      <c r="M3157" t="str">
        <f t="shared" si="201"/>
        <v>NO</v>
      </c>
    </row>
    <row r="3158" spans="1:13" x14ac:dyDescent="0.25">
      <c r="A3158">
        <v>3157</v>
      </c>
      <c r="B3158" t="s">
        <v>15</v>
      </c>
      <c r="C3158">
        <v>2467875.73</v>
      </c>
      <c r="D3158" t="s">
        <v>10</v>
      </c>
      <c r="E3158" t="s">
        <v>11</v>
      </c>
      <c r="F3158" t="s">
        <v>12</v>
      </c>
      <c r="G3158" t="s">
        <v>13</v>
      </c>
      <c r="H3158" t="s">
        <v>13</v>
      </c>
      <c r="I3158">
        <v>31</v>
      </c>
      <c r="J3158">
        <f t="shared" si="198"/>
        <v>2.2322269294318366</v>
      </c>
      <c r="K3158">
        <f t="shared" si="199"/>
        <v>-0.7697188140632214</v>
      </c>
      <c r="L3158" t="str">
        <f t="shared" si="200"/>
        <v>SI</v>
      </c>
      <c r="M3158" t="str">
        <f t="shared" si="201"/>
        <v>NO</v>
      </c>
    </row>
    <row r="3159" spans="1:13" x14ac:dyDescent="0.25">
      <c r="A3159">
        <v>3158</v>
      </c>
      <c r="B3159" t="s">
        <v>15</v>
      </c>
      <c r="C3159">
        <v>384515.19</v>
      </c>
      <c r="D3159" t="s">
        <v>10</v>
      </c>
      <c r="E3159" t="s">
        <v>16</v>
      </c>
      <c r="F3159" t="s">
        <v>12</v>
      </c>
      <c r="G3159" t="s">
        <v>13</v>
      </c>
      <c r="H3159" t="s">
        <v>13</v>
      </c>
      <c r="I3159">
        <v>26</v>
      </c>
      <c r="J3159">
        <f t="shared" si="198"/>
        <v>-0.33664400532151589</v>
      </c>
      <c r="K3159">
        <f t="shared" si="199"/>
        <v>-1.1225954644489089</v>
      </c>
      <c r="L3159" t="str">
        <f t="shared" si="200"/>
        <v>NO</v>
      </c>
      <c r="M3159" t="str">
        <f t="shared" si="201"/>
        <v>NO</v>
      </c>
    </row>
    <row r="3160" spans="1:13" x14ac:dyDescent="0.25">
      <c r="A3160">
        <v>3159</v>
      </c>
      <c r="B3160" t="s">
        <v>9</v>
      </c>
      <c r="C3160">
        <v>784810.69</v>
      </c>
      <c r="D3160" t="s">
        <v>10</v>
      </c>
      <c r="E3160" t="s">
        <v>11</v>
      </c>
      <c r="F3160" t="s">
        <v>12</v>
      </c>
      <c r="G3160" t="s">
        <v>13</v>
      </c>
      <c r="H3160" t="s">
        <v>13</v>
      </c>
      <c r="I3160">
        <v>35</v>
      </c>
      <c r="J3160">
        <f t="shared" si="198"/>
        <v>0.15693713702965895</v>
      </c>
      <c r="K3160">
        <f t="shared" si="199"/>
        <v>-0.48741749375467142</v>
      </c>
      <c r="L3160" t="str">
        <f t="shared" si="200"/>
        <v>NO</v>
      </c>
      <c r="M3160" t="str">
        <f t="shared" si="201"/>
        <v>NO</v>
      </c>
    </row>
    <row r="3161" spans="1:13" x14ac:dyDescent="0.25">
      <c r="A3161">
        <v>3160</v>
      </c>
      <c r="B3161" t="s">
        <v>15</v>
      </c>
      <c r="C3161">
        <v>532793</v>
      </c>
      <c r="D3161" t="s">
        <v>10</v>
      </c>
      <c r="E3161" t="s">
        <v>16</v>
      </c>
      <c r="F3161" t="s">
        <v>12</v>
      </c>
      <c r="G3161" t="s">
        <v>13</v>
      </c>
      <c r="H3161" t="s">
        <v>13</v>
      </c>
      <c r="I3161">
        <v>47</v>
      </c>
      <c r="J3161">
        <f t="shared" si="198"/>
        <v>-0.15381124590970519</v>
      </c>
      <c r="K3161">
        <f t="shared" si="199"/>
        <v>0.35948646717097865</v>
      </c>
      <c r="L3161" t="str">
        <f t="shared" si="200"/>
        <v>NO</v>
      </c>
      <c r="M3161" t="str">
        <f t="shared" si="201"/>
        <v>NO</v>
      </c>
    </row>
    <row r="3162" spans="1:13" x14ac:dyDescent="0.25">
      <c r="A3162">
        <v>3161</v>
      </c>
      <c r="B3162" t="s">
        <v>9</v>
      </c>
      <c r="C3162">
        <v>388390</v>
      </c>
      <c r="D3162" t="s">
        <v>10</v>
      </c>
      <c r="E3162" t="s">
        <v>16</v>
      </c>
      <c r="F3162" t="s">
        <v>12</v>
      </c>
      <c r="G3162" t="s">
        <v>13</v>
      </c>
      <c r="H3162" t="s">
        <v>13</v>
      </c>
      <c r="I3162">
        <v>55</v>
      </c>
      <c r="J3162">
        <f t="shared" si="198"/>
        <v>-0.33186620205819228</v>
      </c>
      <c r="K3162">
        <f t="shared" si="199"/>
        <v>0.92408910778807873</v>
      </c>
      <c r="L3162" t="str">
        <f t="shared" si="200"/>
        <v>NO</v>
      </c>
      <c r="M3162" t="str">
        <f t="shared" si="201"/>
        <v>NO</v>
      </c>
    </row>
    <row r="3163" spans="1:13" x14ac:dyDescent="0.25">
      <c r="A3163">
        <v>3162</v>
      </c>
      <c r="B3163" t="s">
        <v>15</v>
      </c>
      <c r="C3163">
        <v>410367</v>
      </c>
      <c r="D3163" t="s">
        <v>10</v>
      </c>
      <c r="E3163" t="s">
        <v>16</v>
      </c>
      <c r="F3163" t="s">
        <v>12</v>
      </c>
      <c r="G3163" t="s">
        <v>13</v>
      </c>
      <c r="H3163" t="s">
        <v>13</v>
      </c>
      <c r="I3163">
        <v>38</v>
      </c>
      <c r="J3163">
        <f t="shared" si="198"/>
        <v>-0.30476763920786853</v>
      </c>
      <c r="K3163">
        <f t="shared" si="199"/>
        <v>-0.27569150352325889</v>
      </c>
      <c r="L3163" t="str">
        <f t="shared" si="200"/>
        <v>NO</v>
      </c>
      <c r="M3163" t="str">
        <f t="shared" si="201"/>
        <v>NO</v>
      </c>
    </row>
    <row r="3164" spans="1:13" x14ac:dyDescent="0.25">
      <c r="A3164">
        <v>3163</v>
      </c>
      <c r="B3164" t="s">
        <v>9</v>
      </c>
      <c r="C3164">
        <v>1583534</v>
      </c>
      <c r="D3164" t="s">
        <v>10</v>
      </c>
      <c r="E3164" t="s">
        <v>11</v>
      </c>
      <c r="F3164" t="s">
        <v>12</v>
      </c>
      <c r="G3164" t="s">
        <v>13</v>
      </c>
      <c r="H3164" t="s">
        <v>13</v>
      </c>
      <c r="I3164">
        <v>59</v>
      </c>
      <c r="J3164">
        <f t="shared" si="198"/>
        <v>1.1417964816196222</v>
      </c>
      <c r="K3164">
        <f t="shared" si="199"/>
        <v>1.2063904280966287</v>
      </c>
      <c r="L3164" t="str">
        <f t="shared" si="200"/>
        <v>NO</v>
      </c>
      <c r="M3164" t="str">
        <f t="shared" si="201"/>
        <v>NO</v>
      </c>
    </row>
    <row r="3165" spans="1:13" x14ac:dyDescent="0.25">
      <c r="A3165">
        <v>3164</v>
      </c>
      <c r="B3165" t="s">
        <v>9</v>
      </c>
      <c r="C3165">
        <v>356455</v>
      </c>
      <c r="D3165" t="s">
        <v>18</v>
      </c>
      <c r="E3165" t="s">
        <v>16</v>
      </c>
      <c r="F3165" t="s">
        <v>12</v>
      </c>
      <c r="G3165" t="s">
        <v>13</v>
      </c>
      <c r="H3165" t="s">
        <v>12</v>
      </c>
      <c r="I3165">
        <v>36</v>
      </c>
      <c r="J3165">
        <f t="shared" si="198"/>
        <v>-0.3712433966081804</v>
      </c>
      <c r="K3165">
        <f t="shared" si="199"/>
        <v>-0.41684216367753391</v>
      </c>
      <c r="L3165" t="str">
        <f t="shared" si="200"/>
        <v>NO</v>
      </c>
      <c r="M3165" t="str">
        <f t="shared" si="201"/>
        <v>NO</v>
      </c>
    </row>
    <row r="3166" spans="1:13" x14ac:dyDescent="0.25">
      <c r="A3166">
        <v>3165</v>
      </c>
      <c r="B3166" t="s">
        <v>15</v>
      </c>
      <c r="C3166">
        <v>125727.03999999999</v>
      </c>
      <c r="D3166" t="s">
        <v>14</v>
      </c>
      <c r="E3166" t="s">
        <v>11</v>
      </c>
      <c r="F3166" t="s">
        <v>12</v>
      </c>
      <c r="G3166" t="s">
        <v>13</v>
      </c>
      <c r="H3166" t="s">
        <v>13</v>
      </c>
      <c r="I3166">
        <v>73</v>
      </c>
      <c r="J3166">
        <f t="shared" si="198"/>
        <v>-0.65574064943554455</v>
      </c>
      <c r="K3166">
        <f t="shared" si="199"/>
        <v>2.1944450491765539</v>
      </c>
      <c r="L3166" t="str">
        <f t="shared" si="200"/>
        <v>NO</v>
      </c>
      <c r="M3166" t="str">
        <f t="shared" si="201"/>
        <v>SI</v>
      </c>
    </row>
    <row r="3167" spans="1:13" x14ac:dyDescent="0.25">
      <c r="A3167">
        <v>3166</v>
      </c>
      <c r="B3167" t="s">
        <v>9</v>
      </c>
      <c r="C3167">
        <v>268811.75</v>
      </c>
      <c r="D3167" t="s">
        <v>10</v>
      </c>
      <c r="E3167" t="s">
        <v>11</v>
      </c>
      <c r="F3167" t="s">
        <v>12</v>
      </c>
      <c r="G3167" t="s">
        <v>13</v>
      </c>
      <c r="H3167" t="s">
        <v>13</v>
      </c>
      <c r="I3167">
        <v>33</v>
      </c>
      <c r="J3167">
        <f t="shared" si="198"/>
        <v>-0.47931120015423478</v>
      </c>
      <c r="K3167">
        <f t="shared" si="199"/>
        <v>-0.62856815390894638</v>
      </c>
      <c r="L3167" t="str">
        <f t="shared" si="200"/>
        <v>NO</v>
      </c>
      <c r="M3167" t="str">
        <f t="shared" si="201"/>
        <v>NO</v>
      </c>
    </row>
    <row r="3168" spans="1:13" x14ac:dyDescent="0.25">
      <c r="A3168">
        <v>3167</v>
      </c>
      <c r="B3168" t="s">
        <v>9</v>
      </c>
      <c r="C3168">
        <v>406824</v>
      </c>
      <c r="D3168" t="s">
        <v>10</v>
      </c>
      <c r="E3168" t="s">
        <v>16</v>
      </c>
      <c r="F3168" t="s">
        <v>12</v>
      </c>
      <c r="G3168" t="s">
        <v>13</v>
      </c>
      <c r="H3168" t="s">
        <v>13</v>
      </c>
      <c r="I3168">
        <v>25</v>
      </c>
      <c r="J3168">
        <f t="shared" si="198"/>
        <v>-0.30913630682304333</v>
      </c>
      <c r="K3168">
        <f t="shared" si="199"/>
        <v>-1.1931707945260464</v>
      </c>
      <c r="L3168" t="str">
        <f t="shared" si="200"/>
        <v>NO</v>
      </c>
      <c r="M3168" t="str">
        <f t="shared" si="201"/>
        <v>NO</v>
      </c>
    </row>
    <row r="3169" spans="1:13" x14ac:dyDescent="0.25">
      <c r="A3169">
        <v>3168</v>
      </c>
      <c r="B3169" t="s">
        <v>9</v>
      </c>
      <c r="C3169">
        <v>1872119</v>
      </c>
      <c r="D3169" t="s">
        <v>10</v>
      </c>
      <c r="E3169" t="s">
        <v>11</v>
      </c>
      <c r="F3169" t="s">
        <v>12</v>
      </c>
      <c r="G3169" t="s">
        <v>13</v>
      </c>
      <c r="H3169" t="s">
        <v>13</v>
      </c>
      <c r="I3169">
        <v>37</v>
      </c>
      <c r="J3169">
        <f t="shared" si="198"/>
        <v>1.4976338916464993</v>
      </c>
      <c r="K3169">
        <f t="shared" si="199"/>
        <v>-0.3462668336003964</v>
      </c>
      <c r="L3169" t="str">
        <f t="shared" si="200"/>
        <v>NO</v>
      </c>
      <c r="M3169" t="str">
        <f t="shared" si="201"/>
        <v>NO</v>
      </c>
    </row>
    <row r="3170" spans="1:13" x14ac:dyDescent="0.25">
      <c r="A3170">
        <v>3169</v>
      </c>
      <c r="B3170" t="s">
        <v>9</v>
      </c>
      <c r="C3170">
        <v>1562879</v>
      </c>
      <c r="D3170" t="s">
        <v>10</v>
      </c>
      <c r="E3170" t="s">
        <v>11</v>
      </c>
      <c r="F3170" t="s">
        <v>12</v>
      </c>
      <c r="G3170" t="s">
        <v>13</v>
      </c>
      <c r="H3170" t="s">
        <v>12</v>
      </c>
      <c r="I3170">
        <v>42</v>
      </c>
      <c r="J3170">
        <f t="shared" si="198"/>
        <v>1.1163280002220959</v>
      </c>
      <c r="K3170">
        <f t="shared" si="199"/>
        <v>6.6098167852911317E-3</v>
      </c>
      <c r="L3170" t="str">
        <f t="shared" si="200"/>
        <v>NO</v>
      </c>
      <c r="M3170" t="str">
        <f t="shared" si="201"/>
        <v>NO</v>
      </c>
    </row>
    <row r="3171" spans="1:13" x14ac:dyDescent="0.25">
      <c r="A3171">
        <v>3170</v>
      </c>
      <c r="B3171" t="s">
        <v>15</v>
      </c>
      <c r="C3171">
        <v>501500</v>
      </c>
      <c r="D3171" t="s">
        <v>10</v>
      </c>
      <c r="E3171" t="s">
        <v>16</v>
      </c>
      <c r="F3171" t="s">
        <v>12</v>
      </c>
      <c r="G3171" t="s">
        <v>13</v>
      </c>
      <c r="H3171" t="s">
        <v>12</v>
      </c>
      <c r="I3171">
        <v>55</v>
      </c>
      <c r="J3171">
        <f t="shared" si="198"/>
        <v>-0.19239682753027129</v>
      </c>
      <c r="K3171">
        <f t="shared" si="199"/>
        <v>0.92408910778807873</v>
      </c>
      <c r="L3171" t="str">
        <f t="shared" si="200"/>
        <v>NO</v>
      </c>
      <c r="M3171" t="str">
        <f t="shared" si="201"/>
        <v>NO</v>
      </c>
    </row>
    <row r="3172" spans="1:13" x14ac:dyDescent="0.25">
      <c r="A3172">
        <v>3171</v>
      </c>
      <c r="B3172" t="s">
        <v>15</v>
      </c>
      <c r="C3172">
        <v>458371</v>
      </c>
      <c r="D3172" t="s">
        <v>10</v>
      </c>
      <c r="E3172" t="s">
        <v>11</v>
      </c>
      <c r="F3172" t="s">
        <v>12</v>
      </c>
      <c r="G3172" t="s">
        <v>13</v>
      </c>
      <c r="H3172" t="s">
        <v>12</v>
      </c>
      <c r="I3172">
        <v>43</v>
      </c>
      <c r="J3172">
        <f t="shared" si="198"/>
        <v>-0.24557669362535309</v>
      </c>
      <c r="K3172">
        <f t="shared" si="199"/>
        <v>7.7185146862428639E-2</v>
      </c>
      <c r="L3172" t="str">
        <f t="shared" si="200"/>
        <v>NO</v>
      </c>
      <c r="M3172" t="str">
        <f t="shared" si="201"/>
        <v>NO</v>
      </c>
    </row>
    <row r="3173" spans="1:13" x14ac:dyDescent="0.25">
      <c r="A3173">
        <v>3172</v>
      </c>
      <c r="B3173" t="s">
        <v>15</v>
      </c>
      <c r="C3173">
        <v>466740</v>
      </c>
      <c r="D3173" t="s">
        <v>10</v>
      </c>
      <c r="E3173" t="s">
        <v>11</v>
      </c>
      <c r="F3173" t="s">
        <v>12</v>
      </c>
      <c r="G3173" t="s">
        <v>13</v>
      </c>
      <c r="H3173" t="s">
        <v>12</v>
      </c>
      <c r="I3173">
        <v>30</v>
      </c>
      <c r="J3173">
        <f t="shared" si="198"/>
        <v>-0.23525736557810556</v>
      </c>
      <c r="K3173">
        <f t="shared" si="199"/>
        <v>-0.84029414414035897</v>
      </c>
      <c r="L3173" t="str">
        <f t="shared" si="200"/>
        <v>NO</v>
      </c>
      <c r="M3173" t="str">
        <f t="shared" si="201"/>
        <v>NO</v>
      </c>
    </row>
    <row r="3174" spans="1:13" x14ac:dyDescent="0.25">
      <c r="A3174">
        <v>3173</v>
      </c>
      <c r="B3174" t="s">
        <v>9</v>
      </c>
      <c r="C3174">
        <v>416721.88</v>
      </c>
      <c r="D3174" t="s">
        <v>10</v>
      </c>
      <c r="E3174" t="s">
        <v>16</v>
      </c>
      <c r="F3174" t="s">
        <v>12</v>
      </c>
      <c r="G3174" t="s">
        <v>13</v>
      </c>
      <c r="H3174" t="s">
        <v>13</v>
      </c>
      <c r="I3174">
        <v>29</v>
      </c>
      <c r="J3174">
        <f t="shared" si="198"/>
        <v>-0.2969318056051809</v>
      </c>
      <c r="K3174">
        <f t="shared" si="199"/>
        <v>-0.91086947421749642</v>
      </c>
      <c r="L3174" t="str">
        <f t="shared" si="200"/>
        <v>NO</v>
      </c>
      <c r="M3174" t="str">
        <f t="shared" si="201"/>
        <v>NO</v>
      </c>
    </row>
    <row r="3175" spans="1:13" x14ac:dyDescent="0.25">
      <c r="A3175">
        <v>3174</v>
      </c>
      <c r="B3175" t="s">
        <v>9</v>
      </c>
      <c r="C3175">
        <v>518642.73</v>
      </c>
      <c r="D3175" t="s">
        <v>10</v>
      </c>
      <c r="E3175" t="s">
        <v>16</v>
      </c>
      <c r="F3175" t="s">
        <v>12</v>
      </c>
      <c r="G3175" t="s">
        <v>12</v>
      </c>
      <c r="H3175" t="s">
        <v>13</v>
      </c>
      <c r="I3175">
        <v>40</v>
      </c>
      <c r="J3175">
        <f t="shared" si="198"/>
        <v>-0.17125912236891488</v>
      </c>
      <c r="K3175">
        <f t="shared" si="199"/>
        <v>-0.13454084336898386</v>
      </c>
      <c r="L3175" t="str">
        <f t="shared" si="200"/>
        <v>NO</v>
      </c>
      <c r="M3175" t="str">
        <f t="shared" si="201"/>
        <v>NO</v>
      </c>
    </row>
    <row r="3176" spans="1:13" x14ac:dyDescent="0.25">
      <c r="A3176">
        <v>3175</v>
      </c>
      <c r="B3176" t="s">
        <v>9</v>
      </c>
      <c r="C3176">
        <v>297046</v>
      </c>
      <c r="D3176" t="s">
        <v>18</v>
      </c>
      <c r="E3176" t="s">
        <v>16</v>
      </c>
      <c r="F3176" t="s">
        <v>12</v>
      </c>
      <c r="G3176" t="s">
        <v>12</v>
      </c>
      <c r="H3176" t="s">
        <v>12</v>
      </c>
      <c r="I3176">
        <v>36</v>
      </c>
      <c r="J3176">
        <f t="shared" si="198"/>
        <v>-0.44449718558642509</v>
      </c>
      <c r="K3176">
        <f t="shared" si="199"/>
        <v>-0.41684216367753391</v>
      </c>
      <c r="L3176" t="str">
        <f t="shared" si="200"/>
        <v>NO</v>
      </c>
      <c r="M3176" t="str">
        <f t="shared" si="201"/>
        <v>NO</v>
      </c>
    </row>
    <row r="3177" spans="1:13" x14ac:dyDescent="0.25">
      <c r="A3177">
        <v>3176</v>
      </c>
      <c r="B3177" t="s">
        <v>9</v>
      </c>
      <c r="C3177">
        <v>326749</v>
      </c>
      <c r="D3177" t="s">
        <v>18</v>
      </c>
      <c r="E3177" t="s">
        <v>16</v>
      </c>
      <c r="F3177" t="s">
        <v>12</v>
      </c>
      <c r="G3177" t="s">
        <v>13</v>
      </c>
      <c r="H3177" t="s">
        <v>12</v>
      </c>
      <c r="I3177">
        <v>50</v>
      </c>
      <c r="J3177">
        <f t="shared" si="198"/>
        <v>-0.40787214066022193</v>
      </c>
      <c r="K3177">
        <f t="shared" si="199"/>
        <v>0.57121245740239113</v>
      </c>
      <c r="L3177" t="str">
        <f t="shared" si="200"/>
        <v>NO</v>
      </c>
      <c r="M3177" t="str">
        <f t="shared" si="201"/>
        <v>NO</v>
      </c>
    </row>
    <row r="3178" spans="1:13" x14ac:dyDescent="0.25">
      <c r="A3178">
        <v>3177</v>
      </c>
      <c r="B3178" t="s">
        <v>15</v>
      </c>
      <c r="C3178">
        <v>703520.79</v>
      </c>
      <c r="D3178" t="s">
        <v>10</v>
      </c>
      <c r="E3178" t="s">
        <v>16</v>
      </c>
      <c r="F3178" t="s">
        <v>12</v>
      </c>
      <c r="G3178" t="s">
        <v>13</v>
      </c>
      <c r="H3178" t="s">
        <v>13</v>
      </c>
      <c r="I3178">
        <v>36</v>
      </c>
      <c r="J3178">
        <f t="shared" si="198"/>
        <v>5.6703280532114694E-2</v>
      </c>
      <c r="K3178">
        <f t="shared" si="199"/>
        <v>-0.41684216367753391</v>
      </c>
      <c r="L3178" t="str">
        <f t="shared" si="200"/>
        <v>NO</v>
      </c>
      <c r="M3178" t="str">
        <f t="shared" si="201"/>
        <v>NO</v>
      </c>
    </row>
    <row r="3179" spans="1:13" x14ac:dyDescent="0.25">
      <c r="A3179">
        <v>3178</v>
      </c>
      <c r="B3179" t="s">
        <v>9</v>
      </c>
      <c r="C3179">
        <v>360000</v>
      </c>
      <c r="D3179" t="s">
        <v>10</v>
      </c>
      <c r="E3179" t="s">
        <v>16</v>
      </c>
      <c r="F3179" t="s">
        <v>12</v>
      </c>
      <c r="G3179" t="s">
        <v>13</v>
      </c>
      <c r="H3179" t="s">
        <v>13</v>
      </c>
      <c r="I3179">
        <v>23</v>
      </c>
      <c r="J3179">
        <f t="shared" si="198"/>
        <v>-0.36687226290911329</v>
      </c>
      <c r="K3179">
        <f t="shared" si="199"/>
        <v>-1.3343214546803215</v>
      </c>
      <c r="L3179" t="str">
        <f t="shared" si="200"/>
        <v>NO</v>
      </c>
      <c r="M3179" t="str">
        <f t="shared" si="201"/>
        <v>NO</v>
      </c>
    </row>
    <row r="3180" spans="1:13" x14ac:dyDescent="0.25">
      <c r="A3180">
        <v>3179</v>
      </c>
      <c r="B3180" t="s">
        <v>15</v>
      </c>
      <c r="C3180">
        <v>1251585</v>
      </c>
      <c r="D3180" t="s">
        <v>10</v>
      </c>
      <c r="E3180" t="s">
        <v>11</v>
      </c>
      <c r="F3180" t="s">
        <v>12</v>
      </c>
      <c r="G3180" t="s">
        <v>13</v>
      </c>
      <c r="H3180" t="s">
        <v>12</v>
      </c>
      <c r="I3180">
        <v>50</v>
      </c>
      <c r="J3180">
        <f t="shared" si="198"/>
        <v>0.73248944064032018</v>
      </c>
      <c r="K3180">
        <f t="shared" si="199"/>
        <v>0.57121245740239113</v>
      </c>
      <c r="L3180" t="str">
        <f t="shared" si="200"/>
        <v>NO</v>
      </c>
      <c r="M3180" t="str">
        <f t="shared" si="201"/>
        <v>NO</v>
      </c>
    </row>
    <row r="3181" spans="1:13" x14ac:dyDescent="0.25">
      <c r="A3181">
        <v>3180</v>
      </c>
      <c r="B3181" t="s">
        <v>15</v>
      </c>
      <c r="C3181">
        <v>278030</v>
      </c>
      <c r="D3181" t="s">
        <v>19</v>
      </c>
      <c r="E3181" t="s">
        <v>16</v>
      </c>
      <c r="F3181" t="s">
        <v>12</v>
      </c>
      <c r="G3181" t="s">
        <v>13</v>
      </c>
      <c r="H3181" t="s">
        <v>13</v>
      </c>
      <c r="I3181">
        <v>35</v>
      </c>
      <c r="J3181">
        <f t="shared" si="198"/>
        <v>-0.46794471123422759</v>
      </c>
      <c r="K3181">
        <f t="shared" si="199"/>
        <v>-0.48741749375467142</v>
      </c>
      <c r="L3181" t="str">
        <f t="shared" si="200"/>
        <v>NO</v>
      </c>
      <c r="M3181" t="str">
        <f t="shared" si="201"/>
        <v>NO</v>
      </c>
    </row>
    <row r="3182" spans="1:13" x14ac:dyDescent="0.25">
      <c r="A3182">
        <v>3181</v>
      </c>
      <c r="B3182" t="s">
        <v>15</v>
      </c>
      <c r="C3182">
        <v>473621</v>
      </c>
      <c r="D3182" t="s">
        <v>10</v>
      </c>
      <c r="E3182" t="s">
        <v>11</v>
      </c>
      <c r="F3182" t="s">
        <v>12</v>
      </c>
      <c r="G3182" t="s">
        <v>13</v>
      </c>
      <c r="H3182" t="s">
        <v>12</v>
      </c>
      <c r="I3182">
        <v>48</v>
      </c>
      <c r="J3182">
        <f t="shared" si="198"/>
        <v>-0.22677280394671465</v>
      </c>
      <c r="K3182">
        <f t="shared" si="199"/>
        <v>0.43006179724811616</v>
      </c>
      <c r="L3182" t="str">
        <f t="shared" si="200"/>
        <v>NO</v>
      </c>
      <c r="M3182" t="str">
        <f t="shared" si="201"/>
        <v>NO</v>
      </c>
    </row>
    <row r="3183" spans="1:13" x14ac:dyDescent="0.25">
      <c r="A3183">
        <v>3182</v>
      </c>
      <c r="B3183" t="s">
        <v>9</v>
      </c>
      <c r="C3183">
        <v>559000</v>
      </c>
      <c r="D3183" t="s">
        <v>10</v>
      </c>
      <c r="E3183" t="s">
        <v>16</v>
      </c>
      <c r="F3183" t="s">
        <v>12</v>
      </c>
      <c r="G3183" t="s">
        <v>13</v>
      </c>
      <c r="H3183" t="s">
        <v>13</v>
      </c>
      <c r="I3183">
        <v>33</v>
      </c>
      <c r="J3183">
        <f t="shared" si="198"/>
        <v>-0.12149691562720828</v>
      </c>
      <c r="K3183">
        <f t="shared" si="199"/>
        <v>-0.62856815390894638</v>
      </c>
      <c r="L3183" t="str">
        <f t="shared" si="200"/>
        <v>NO</v>
      </c>
      <c r="M3183" t="str">
        <f t="shared" si="201"/>
        <v>NO</v>
      </c>
    </row>
    <row r="3184" spans="1:13" x14ac:dyDescent="0.25">
      <c r="A3184">
        <v>3183</v>
      </c>
      <c r="B3184" t="s">
        <v>9</v>
      </c>
      <c r="C3184">
        <v>484144</v>
      </c>
      <c r="D3184" t="s">
        <v>10</v>
      </c>
      <c r="E3184" t="s">
        <v>16</v>
      </c>
      <c r="F3184" t="s">
        <v>12</v>
      </c>
      <c r="G3184" t="s">
        <v>13</v>
      </c>
      <c r="H3184" t="s">
        <v>13</v>
      </c>
      <c r="I3184">
        <v>46</v>
      </c>
      <c r="J3184">
        <f t="shared" si="198"/>
        <v>-0.21379750354748106</v>
      </c>
      <c r="K3184">
        <f t="shared" si="199"/>
        <v>0.28891113709384114</v>
      </c>
      <c r="L3184" t="str">
        <f t="shared" si="200"/>
        <v>NO</v>
      </c>
      <c r="M3184" t="str">
        <f t="shared" si="201"/>
        <v>NO</v>
      </c>
    </row>
    <row r="3185" spans="1:13" x14ac:dyDescent="0.25">
      <c r="A3185">
        <v>3184</v>
      </c>
      <c r="B3185" t="s">
        <v>15</v>
      </c>
      <c r="C3185">
        <v>278030</v>
      </c>
      <c r="D3185" t="s">
        <v>17</v>
      </c>
      <c r="E3185" t="s">
        <v>16</v>
      </c>
      <c r="F3185" t="s">
        <v>12</v>
      </c>
      <c r="G3185" t="s">
        <v>13</v>
      </c>
      <c r="H3185" t="s">
        <v>13</v>
      </c>
      <c r="I3185">
        <v>26</v>
      </c>
      <c r="J3185">
        <f t="shared" si="198"/>
        <v>-0.46794471123422759</v>
      </c>
      <c r="K3185">
        <f t="shared" si="199"/>
        <v>-1.1225954644489089</v>
      </c>
      <c r="L3185" t="str">
        <f t="shared" si="200"/>
        <v>NO</v>
      </c>
      <c r="M3185" t="str">
        <f t="shared" si="201"/>
        <v>NO</v>
      </c>
    </row>
    <row r="3186" spans="1:13" x14ac:dyDescent="0.25">
      <c r="A3186">
        <v>3185</v>
      </c>
      <c r="B3186" t="s">
        <v>9</v>
      </c>
      <c r="C3186">
        <v>1000000</v>
      </c>
      <c r="D3186" t="s">
        <v>10</v>
      </c>
      <c r="E3186" t="s">
        <v>16</v>
      </c>
      <c r="F3186" t="s">
        <v>12</v>
      </c>
      <c r="G3186" t="s">
        <v>13</v>
      </c>
      <c r="H3186" t="s">
        <v>13</v>
      </c>
      <c r="I3186">
        <v>24</v>
      </c>
      <c r="J3186">
        <f t="shared" si="198"/>
        <v>0.42227458262063144</v>
      </c>
      <c r="K3186">
        <f t="shared" si="199"/>
        <v>-1.263746124603184</v>
      </c>
      <c r="L3186" t="str">
        <f t="shared" si="200"/>
        <v>NO</v>
      </c>
      <c r="M3186" t="str">
        <f t="shared" si="201"/>
        <v>NO</v>
      </c>
    </row>
    <row r="3187" spans="1:13" x14ac:dyDescent="0.25">
      <c r="A3187">
        <v>3186</v>
      </c>
      <c r="B3187" t="s">
        <v>9</v>
      </c>
      <c r="C3187">
        <v>532896.9</v>
      </c>
      <c r="D3187" t="s">
        <v>10</v>
      </c>
      <c r="E3187" t="s">
        <v>11</v>
      </c>
      <c r="F3187" t="s">
        <v>12</v>
      </c>
      <c r="G3187" t="s">
        <v>13</v>
      </c>
      <c r="H3187" t="s">
        <v>13</v>
      </c>
      <c r="I3187">
        <v>35</v>
      </c>
      <c r="J3187">
        <f t="shared" si="198"/>
        <v>-0.1536831328515012</v>
      </c>
      <c r="K3187">
        <f t="shared" si="199"/>
        <v>-0.48741749375467142</v>
      </c>
      <c r="L3187" t="str">
        <f t="shared" si="200"/>
        <v>NO</v>
      </c>
      <c r="M3187" t="str">
        <f t="shared" si="201"/>
        <v>NO</v>
      </c>
    </row>
    <row r="3188" spans="1:13" x14ac:dyDescent="0.25">
      <c r="A3188">
        <v>3187</v>
      </c>
      <c r="B3188" t="s">
        <v>9</v>
      </c>
      <c r="C3188">
        <v>914404.3</v>
      </c>
      <c r="D3188" t="s">
        <v>10</v>
      </c>
      <c r="E3188" t="s">
        <v>16</v>
      </c>
      <c r="F3188" t="s">
        <v>12</v>
      </c>
      <c r="G3188" t="s">
        <v>13</v>
      </c>
      <c r="H3188" t="s">
        <v>13</v>
      </c>
      <c r="I3188">
        <v>29</v>
      </c>
      <c r="J3188">
        <f t="shared" si="198"/>
        <v>0.31673149411139656</v>
      </c>
      <c r="K3188">
        <f t="shared" si="199"/>
        <v>-0.91086947421749642</v>
      </c>
      <c r="L3188" t="str">
        <f t="shared" si="200"/>
        <v>NO</v>
      </c>
      <c r="M3188" t="str">
        <f t="shared" si="201"/>
        <v>NO</v>
      </c>
    </row>
    <row r="3189" spans="1:13" x14ac:dyDescent="0.25">
      <c r="A3189">
        <v>3188</v>
      </c>
      <c r="B3189" t="s">
        <v>9</v>
      </c>
      <c r="C3189">
        <v>680960</v>
      </c>
      <c r="D3189" t="s">
        <v>10</v>
      </c>
      <c r="E3189" t="s">
        <v>11</v>
      </c>
      <c r="F3189" t="s">
        <v>12</v>
      </c>
      <c r="G3189" t="s">
        <v>13</v>
      </c>
      <c r="H3189" t="s">
        <v>13</v>
      </c>
      <c r="I3189">
        <v>32</v>
      </c>
      <c r="J3189">
        <f t="shared" si="198"/>
        <v>2.8884880124053693E-2</v>
      </c>
      <c r="K3189">
        <f t="shared" si="199"/>
        <v>-0.69914348398608395</v>
      </c>
      <c r="L3189" t="str">
        <f t="shared" si="200"/>
        <v>NO</v>
      </c>
      <c r="M3189" t="str">
        <f t="shared" si="201"/>
        <v>NO</v>
      </c>
    </row>
    <row r="3190" spans="1:13" x14ac:dyDescent="0.25">
      <c r="A3190">
        <v>3189</v>
      </c>
      <c r="B3190" t="s">
        <v>9</v>
      </c>
      <c r="C3190">
        <v>409256.03</v>
      </c>
      <c r="D3190" t="s">
        <v>10</v>
      </c>
      <c r="E3190" t="s">
        <v>16</v>
      </c>
      <c r="F3190" t="s">
        <v>12</v>
      </c>
      <c r="G3190" t="s">
        <v>13</v>
      </c>
      <c r="H3190" t="s">
        <v>13</v>
      </c>
      <c r="I3190">
        <v>34</v>
      </c>
      <c r="J3190">
        <f t="shared" si="198"/>
        <v>-0.30613751181877191</v>
      </c>
      <c r="K3190">
        <f t="shared" si="199"/>
        <v>-0.55799282383180893</v>
      </c>
      <c r="L3190" t="str">
        <f t="shared" si="200"/>
        <v>NO</v>
      </c>
      <c r="M3190" t="str">
        <f t="shared" si="201"/>
        <v>NO</v>
      </c>
    </row>
    <row r="3191" spans="1:13" x14ac:dyDescent="0.25">
      <c r="A3191">
        <v>3190</v>
      </c>
      <c r="B3191" t="s">
        <v>15</v>
      </c>
      <c r="C3191">
        <v>297045</v>
      </c>
      <c r="D3191" t="s">
        <v>18</v>
      </c>
      <c r="E3191" t="s">
        <v>16</v>
      </c>
      <c r="F3191" t="s">
        <v>12</v>
      </c>
      <c r="G3191" t="s">
        <v>13</v>
      </c>
      <c r="H3191" t="s">
        <v>13</v>
      </c>
      <c r="I3191">
        <v>39</v>
      </c>
      <c r="J3191">
        <f t="shared" si="198"/>
        <v>-0.44449841862837125</v>
      </c>
      <c r="K3191">
        <f t="shared" si="199"/>
        <v>-0.20511617344612137</v>
      </c>
      <c r="L3191" t="str">
        <f t="shared" si="200"/>
        <v>NO</v>
      </c>
      <c r="M3191" t="str">
        <f t="shared" si="201"/>
        <v>NO</v>
      </c>
    </row>
    <row r="3192" spans="1:13" x14ac:dyDescent="0.25">
      <c r="A3192">
        <v>3191</v>
      </c>
      <c r="B3192" t="s">
        <v>9</v>
      </c>
      <c r="C3192">
        <v>278030</v>
      </c>
      <c r="D3192" t="s">
        <v>19</v>
      </c>
      <c r="E3192" t="s">
        <v>16</v>
      </c>
      <c r="F3192" t="s">
        <v>12</v>
      </c>
      <c r="G3192" t="s">
        <v>13</v>
      </c>
      <c r="H3192" t="s">
        <v>13</v>
      </c>
      <c r="I3192">
        <v>45</v>
      </c>
      <c r="J3192">
        <f t="shared" si="198"/>
        <v>-0.46794471123422759</v>
      </c>
      <c r="K3192">
        <f t="shared" si="199"/>
        <v>0.21833580701670366</v>
      </c>
      <c r="L3192" t="str">
        <f t="shared" si="200"/>
        <v>NO</v>
      </c>
      <c r="M3192" t="str">
        <f t="shared" si="201"/>
        <v>NO</v>
      </c>
    </row>
    <row r="3193" spans="1:13" x14ac:dyDescent="0.25">
      <c r="A3193">
        <v>3192</v>
      </c>
      <c r="B3193" t="s">
        <v>9</v>
      </c>
      <c r="C3193">
        <v>762359.6</v>
      </c>
      <c r="D3193" t="s">
        <v>10</v>
      </c>
      <c r="E3193" t="s">
        <v>16</v>
      </c>
      <c r="F3193" t="s">
        <v>12</v>
      </c>
      <c r="G3193" t="s">
        <v>13</v>
      </c>
      <c r="H3193" t="s">
        <v>13</v>
      </c>
      <c r="I3193">
        <v>34</v>
      </c>
      <c r="J3193">
        <f t="shared" si="198"/>
        <v>0.12925400132308962</v>
      </c>
      <c r="K3193">
        <f t="shared" si="199"/>
        <v>-0.55799282383180893</v>
      </c>
      <c r="L3193" t="str">
        <f t="shared" si="200"/>
        <v>NO</v>
      </c>
      <c r="M3193" t="str">
        <f t="shared" si="201"/>
        <v>NO</v>
      </c>
    </row>
    <row r="3194" spans="1:13" x14ac:dyDescent="0.25">
      <c r="A3194">
        <v>3193</v>
      </c>
      <c r="B3194" t="s">
        <v>15</v>
      </c>
      <c r="C3194">
        <v>639148</v>
      </c>
      <c r="D3194" t="s">
        <v>18</v>
      </c>
      <c r="E3194" t="s">
        <v>16</v>
      </c>
      <c r="F3194" t="s">
        <v>12</v>
      </c>
      <c r="G3194" t="s">
        <v>13</v>
      </c>
      <c r="H3194" t="s">
        <v>12</v>
      </c>
      <c r="I3194">
        <v>74</v>
      </c>
      <c r="J3194">
        <f t="shared" si="198"/>
        <v>-2.267106972796144E-2</v>
      </c>
      <c r="K3194">
        <f t="shared" si="199"/>
        <v>2.2650203792536914</v>
      </c>
      <c r="L3194" t="str">
        <f t="shared" si="200"/>
        <v>NO</v>
      </c>
      <c r="M3194" t="str">
        <f t="shared" si="201"/>
        <v>SI</v>
      </c>
    </row>
    <row r="3195" spans="1:13" x14ac:dyDescent="0.25">
      <c r="A3195">
        <v>3194</v>
      </c>
      <c r="B3195" t="s">
        <v>9</v>
      </c>
      <c r="C3195">
        <v>410495.2</v>
      </c>
      <c r="D3195" t="s">
        <v>10</v>
      </c>
      <c r="E3195" t="s">
        <v>16</v>
      </c>
      <c r="F3195" t="s">
        <v>12</v>
      </c>
      <c r="G3195" t="s">
        <v>12</v>
      </c>
      <c r="H3195" t="s">
        <v>12</v>
      </c>
      <c r="I3195">
        <v>29</v>
      </c>
      <c r="J3195">
        <f t="shared" si="198"/>
        <v>-0.3046095632303733</v>
      </c>
      <c r="K3195">
        <f t="shared" si="199"/>
        <v>-0.91086947421749642</v>
      </c>
      <c r="L3195" t="str">
        <f t="shared" si="200"/>
        <v>NO</v>
      </c>
      <c r="M3195" t="str">
        <f t="shared" si="201"/>
        <v>NO</v>
      </c>
    </row>
    <row r="3196" spans="1:13" x14ac:dyDescent="0.25">
      <c r="A3196">
        <v>3195</v>
      </c>
      <c r="B3196" t="s">
        <v>15</v>
      </c>
      <c r="C3196">
        <v>504218.48</v>
      </c>
      <c r="D3196" t="s">
        <v>10</v>
      </c>
      <c r="E3196" t="s">
        <v>16</v>
      </c>
      <c r="F3196" t="s">
        <v>12</v>
      </c>
      <c r="G3196" t="s">
        <v>12</v>
      </c>
      <c r="H3196" t="s">
        <v>13</v>
      </c>
      <c r="I3196">
        <v>49</v>
      </c>
      <c r="J3196">
        <f t="shared" si="198"/>
        <v>-0.18904482766052802</v>
      </c>
      <c r="K3196">
        <f t="shared" si="199"/>
        <v>0.50063712732525367</v>
      </c>
      <c r="L3196" t="str">
        <f t="shared" si="200"/>
        <v>NO</v>
      </c>
      <c r="M3196" t="str">
        <f t="shared" si="201"/>
        <v>NO</v>
      </c>
    </row>
    <row r="3197" spans="1:13" x14ac:dyDescent="0.25">
      <c r="A3197">
        <v>3196</v>
      </c>
      <c r="B3197" t="s">
        <v>9</v>
      </c>
      <c r="C3197">
        <v>660746</v>
      </c>
      <c r="D3197" t="s">
        <v>10</v>
      </c>
      <c r="E3197" t="s">
        <v>11</v>
      </c>
      <c r="F3197" t="s">
        <v>12</v>
      </c>
      <c r="G3197" t="s">
        <v>13</v>
      </c>
      <c r="H3197" t="s">
        <v>13</v>
      </c>
      <c r="I3197">
        <v>35</v>
      </c>
      <c r="J3197">
        <f t="shared" si="198"/>
        <v>3.9601702247751627E-3</v>
      </c>
      <c r="K3197">
        <f t="shared" si="199"/>
        <v>-0.48741749375467142</v>
      </c>
      <c r="L3197" t="str">
        <f t="shared" si="200"/>
        <v>NO</v>
      </c>
      <c r="M3197" t="str">
        <f t="shared" si="201"/>
        <v>NO</v>
      </c>
    </row>
    <row r="3198" spans="1:13" x14ac:dyDescent="0.25">
      <c r="A3198">
        <v>3197</v>
      </c>
      <c r="B3198" t="s">
        <v>15</v>
      </c>
      <c r="C3198">
        <v>874538.66</v>
      </c>
      <c r="D3198" t="s">
        <v>10</v>
      </c>
      <c r="E3198" t="s">
        <v>16</v>
      </c>
      <c r="F3198" t="s">
        <v>12</v>
      </c>
      <c r="G3198" t="s">
        <v>13</v>
      </c>
      <c r="H3198" t="s">
        <v>13</v>
      </c>
      <c r="I3198">
        <v>40</v>
      </c>
      <c r="J3198">
        <f t="shared" si="198"/>
        <v>0.2675754877816709</v>
      </c>
      <c r="K3198">
        <f t="shared" si="199"/>
        <v>-0.13454084336898386</v>
      </c>
      <c r="L3198" t="str">
        <f t="shared" si="200"/>
        <v>NO</v>
      </c>
      <c r="M3198" t="str">
        <f t="shared" si="201"/>
        <v>NO</v>
      </c>
    </row>
    <row r="3199" spans="1:13" x14ac:dyDescent="0.25">
      <c r="A3199">
        <v>3198</v>
      </c>
      <c r="B3199" t="s">
        <v>15</v>
      </c>
      <c r="C3199">
        <v>346062</v>
      </c>
      <c r="D3199" t="s">
        <v>17</v>
      </c>
      <c r="E3199" t="s">
        <v>16</v>
      </c>
      <c r="F3199" t="s">
        <v>12</v>
      </c>
      <c r="G3199" t="s">
        <v>13</v>
      </c>
      <c r="H3199" t="s">
        <v>13</v>
      </c>
      <c r="I3199">
        <v>43</v>
      </c>
      <c r="J3199">
        <f t="shared" si="198"/>
        <v>-0.38405840155441578</v>
      </c>
      <c r="K3199">
        <f t="shared" si="199"/>
        <v>7.7185146862428639E-2</v>
      </c>
      <c r="L3199" t="str">
        <f t="shared" si="200"/>
        <v>NO</v>
      </c>
      <c r="M3199" t="str">
        <f t="shared" si="201"/>
        <v>NO</v>
      </c>
    </row>
    <row r="3200" spans="1:13" x14ac:dyDescent="0.25">
      <c r="A3200">
        <v>3199</v>
      </c>
      <c r="B3200" t="s">
        <v>15</v>
      </c>
      <c r="C3200">
        <v>641782.9</v>
      </c>
      <c r="D3200" t="s">
        <v>10</v>
      </c>
      <c r="E3200" t="s">
        <v>11</v>
      </c>
      <c r="F3200" t="s">
        <v>12</v>
      </c>
      <c r="G3200" t="s">
        <v>12</v>
      </c>
      <c r="H3200" t="s">
        <v>13</v>
      </c>
      <c r="I3200">
        <v>55</v>
      </c>
      <c r="J3200">
        <f t="shared" si="198"/>
        <v>-1.9422127504076531E-2</v>
      </c>
      <c r="K3200">
        <f t="shared" si="199"/>
        <v>0.92408910778807873</v>
      </c>
      <c r="L3200" t="str">
        <f t="shared" si="200"/>
        <v>NO</v>
      </c>
      <c r="M3200" t="str">
        <f t="shared" si="201"/>
        <v>NO</v>
      </c>
    </row>
    <row r="3201" spans="1:13" x14ac:dyDescent="0.25">
      <c r="A3201">
        <v>3200</v>
      </c>
      <c r="B3201" t="s">
        <v>15</v>
      </c>
      <c r="C3201">
        <v>359544.27</v>
      </c>
      <c r="D3201" t="s">
        <v>20</v>
      </c>
      <c r="E3201" t="s">
        <v>16</v>
      </c>
      <c r="F3201" t="s">
        <v>12</v>
      </c>
      <c r="G3201" t="s">
        <v>12</v>
      </c>
      <c r="H3201" t="s">
        <v>13</v>
      </c>
      <c r="I3201">
        <v>32</v>
      </c>
      <c r="J3201">
        <f t="shared" si="198"/>
        <v>-0.36743419711522773</v>
      </c>
      <c r="K3201">
        <f t="shared" si="199"/>
        <v>-0.69914348398608395</v>
      </c>
      <c r="L3201" t="str">
        <f t="shared" si="200"/>
        <v>NO</v>
      </c>
      <c r="M3201" t="str">
        <f t="shared" si="201"/>
        <v>NO</v>
      </c>
    </row>
    <row r="3202" spans="1:13" x14ac:dyDescent="0.25">
      <c r="A3202">
        <v>3201</v>
      </c>
      <c r="B3202" t="s">
        <v>9</v>
      </c>
      <c r="C3202">
        <v>326704.05</v>
      </c>
      <c r="D3202" t="s">
        <v>10</v>
      </c>
      <c r="E3202" t="s">
        <v>11</v>
      </c>
      <c r="F3202" t="s">
        <v>12</v>
      </c>
      <c r="G3202" t="s">
        <v>13</v>
      </c>
      <c r="H3202" t="s">
        <v>13</v>
      </c>
      <c r="I3202">
        <v>33</v>
      </c>
      <c r="J3202">
        <f t="shared" ref="J3202:J3265" si="202">(C3202-$Q$13)/$Q$14</f>
        <v>-0.40792756589570095</v>
      </c>
      <c r="K3202">
        <f t="shared" si="199"/>
        <v>-0.62856815390894638</v>
      </c>
      <c r="L3202" t="str">
        <f t="shared" si="200"/>
        <v>NO</v>
      </c>
      <c r="M3202" t="str">
        <f t="shared" si="201"/>
        <v>NO</v>
      </c>
    </row>
    <row r="3203" spans="1:13" x14ac:dyDescent="0.25">
      <c r="A3203">
        <v>3202</v>
      </c>
      <c r="B3203" t="s">
        <v>9</v>
      </c>
      <c r="C3203">
        <v>300018</v>
      </c>
      <c r="D3203" t="s">
        <v>17</v>
      </c>
      <c r="E3203" t="s">
        <v>16</v>
      </c>
      <c r="F3203" t="s">
        <v>12</v>
      </c>
      <c r="G3203" t="s">
        <v>13</v>
      </c>
      <c r="H3203" t="s">
        <v>13</v>
      </c>
      <c r="I3203">
        <v>85</v>
      </c>
      <c r="J3203">
        <f t="shared" si="202"/>
        <v>-0.44083258492249633</v>
      </c>
      <c r="K3203">
        <f t="shared" ref="K3203:K3266" si="203">(I3203-$R$13)/$R$14</f>
        <v>3.0413490101022038</v>
      </c>
      <c r="L3203" t="str">
        <f t="shared" ref="L3203:L3266" si="204">IF(ABS(J3203)&gt; 1.96, "SI", "NO")</f>
        <v>NO</v>
      </c>
      <c r="M3203" t="str">
        <f t="shared" ref="M3203:M3266" si="205">IF(ABS(K3203)&gt; 1.96, "SI", "NO")</f>
        <v>SI</v>
      </c>
    </row>
    <row r="3204" spans="1:13" x14ac:dyDescent="0.25">
      <c r="A3204">
        <v>3203</v>
      </c>
      <c r="B3204" t="s">
        <v>9</v>
      </c>
      <c r="C3204">
        <v>1160637.07</v>
      </c>
      <c r="D3204" t="s">
        <v>10</v>
      </c>
      <c r="E3204" t="s">
        <v>16</v>
      </c>
      <c r="F3204" t="s">
        <v>12</v>
      </c>
      <c r="G3204" t="s">
        <v>13</v>
      </c>
      <c r="H3204" t="s">
        <v>12</v>
      </c>
      <c r="I3204">
        <v>29</v>
      </c>
      <c r="J3204">
        <f t="shared" si="202"/>
        <v>0.6203468280356953</v>
      </c>
      <c r="K3204">
        <f t="shared" si="203"/>
        <v>-0.91086947421749642</v>
      </c>
      <c r="L3204" t="str">
        <f t="shared" si="204"/>
        <v>NO</v>
      </c>
      <c r="M3204" t="str">
        <f t="shared" si="205"/>
        <v>NO</v>
      </c>
    </row>
    <row r="3205" spans="1:13" x14ac:dyDescent="0.25">
      <c r="A3205">
        <v>3204</v>
      </c>
      <c r="B3205" t="s">
        <v>9</v>
      </c>
      <c r="C3205">
        <v>367220</v>
      </c>
      <c r="D3205" t="s">
        <v>10</v>
      </c>
      <c r="E3205" t="s">
        <v>16</v>
      </c>
      <c r="F3205" t="s">
        <v>12</v>
      </c>
      <c r="G3205" t="s">
        <v>12</v>
      </c>
      <c r="H3205" t="s">
        <v>13</v>
      </c>
      <c r="I3205">
        <v>25</v>
      </c>
      <c r="J3205">
        <f t="shared" si="202"/>
        <v>-0.35796970005798084</v>
      </c>
      <c r="K3205">
        <f t="shared" si="203"/>
        <v>-1.1931707945260464</v>
      </c>
      <c r="L3205" t="str">
        <f t="shared" si="204"/>
        <v>NO</v>
      </c>
      <c r="M3205" t="str">
        <f t="shared" si="205"/>
        <v>NO</v>
      </c>
    </row>
    <row r="3206" spans="1:13" x14ac:dyDescent="0.25">
      <c r="A3206">
        <v>3205</v>
      </c>
      <c r="B3206" t="s">
        <v>9</v>
      </c>
      <c r="C3206">
        <v>450886</v>
      </c>
      <c r="D3206" t="s">
        <v>18</v>
      </c>
      <c r="E3206" t="s">
        <v>16</v>
      </c>
      <c r="F3206" t="s">
        <v>12</v>
      </c>
      <c r="G3206" t="s">
        <v>12</v>
      </c>
      <c r="H3206" t="s">
        <v>12</v>
      </c>
      <c r="I3206">
        <v>45</v>
      </c>
      <c r="J3206">
        <f t="shared" si="202"/>
        <v>-0.25480601259221269</v>
      </c>
      <c r="K3206">
        <f t="shared" si="203"/>
        <v>0.21833580701670366</v>
      </c>
      <c r="L3206" t="str">
        <f t="shared" si="204"/>
        <v>NO</v>
      </c>
      <c r="M3206" t="str">
        <f t="shared" si="205"/>
        <v>NO</v>
      </c>
    </row>
    <row r="3207" spans="1:13" x14ac:dyDescent="0.25">
      <c r="A3207">
        <v>3206</v>
      </c>
      <c r="B3207" t="s">
        <v>15</v>
      </c>
      <c r="C3207">
        <v>80000</v>
      </c>
      <c r="D3207" t="s">
        <v>10</v>
      </c>
      <c r="E3207" t="s">
        <v>16</v>
      </c>
      <c r="F3207" t="s">
        <v>12</v>
      </c>
      <c r="G3207" t="s">
        <v>13</v>
      </c>
      <c r="H3207" t="s">
        <v>13</v>
      </c>
      <c r="I3207">
        <v>44</v>
      </c>
      <c r="J3207">
        <f t="shared" si="202"/>
        <v>-0.71212400782837659</v>
      </c>
      <c r="K3207">
        <f t="shared" si="203"/>
        <v>0.14776047693956615</v>
      </c>
      <c r="L3207" t="str">
        <f t="shared" si="204"/>
        <v>NO</v>
      </c>
      <c r="M3207" t="str">
        <f t="shared" si="205"/>
        <v>NO</v>
      </c>
    </row>
    <row r="3208" spans="1:13" x14ac:dyDescent="0.25">
      <c r="A3208">
        <v>3207</v>
      </c>
      <c r="B3208" t="s">
        <v>9</v>
      </c>
      <c r="C3208">
        <v>297046</v>
      </c>
      <c r="D3208" t="s">
        <v>18</v>
      </c>
      <c r="E3208" t="s">
        <v>16</v>
      </c>
      <c r="F3208" t="s">
        <v>12</v>
      </c>
      <c r="G3208" t="s">
        <v>12</v>
      </c>
      <c r="H3208" t="s">
        <v>12</v>
      </c>
      <c r="I3208">
        <v>50</v>
      </c>
      <c r="J3208">
        <f t="shared" si="202"/>
        <v>-0.44449718558642509</v>
      </c>
      <c r="K3208">
        <f t="shared" si="203"/>
        <v>0.57121245740239113</v>
      </c>
      <c r="L3208" t="str">
        <f t="shared" si="204"/>
        <v>NO</v>
      </c>
      <c r="M3208" t="str">
        <f t="shared" si="205"/>
        <v>NO</v>
      </c>
    </row>
    <row r="3209" spans="1:13" x14ac:dyDescent="0.25">
      <c r="A3209">
        <v>3208</v>
      </c>
      <c r="B3209" t="s">
        <v>15</v>
      </c>
      <c r="C3209">
        <v>280000</v>
      </c>
      <c r="D3209" t="s">
        <v>10</v>
      </c>
      <c r="E3209" t="s">
        <v>16</v>
      </c>
      <c r="F3209" t="s">
        <v>12</v>
      </c>
      <c r="G3209" t="s">
        <v>12</v>
      </c>
      <c r="H3209" t="s">
        <v>12</v>
      </c>
      <c r="I3209">
        <v>44</v>
      </c>
      <c r="J3209">
        <f t="shared" si="202"/>
        <v>-0.46551561860033136</v>
      </c>
      <c r="K3209">
        <f t="shared" si="203"/>
        <v>0.14776047693956615</v>
      </c>
      <c r="L3209" t="str">
        <f t="shared" si="204"/>
        <v>NO</v>
      </c>
      <c r="M3209" t="str">
        <f t="shared" si="205"/>
        <v>NO</v>
      </c>
    </row>
    <row r="3210" spans="1:13" x14ac:dyDescent="0.25">
      <c r="A3210">
        <v>3209</v>
      </c>
      <c r="B3210" t="s">
        <v>15</v>
      </c>
      <c r="C3210">
        <v>575000</v>
      </c>
      <c r="D3210" t="s">
        <v>10</v>
      </c>
      <c r="E3210" t="s">
        <v>16</v>
      </c>
      <c r="F3210" t="s">
        <v>12</v>
      </c>
      <c r="G3210" t="s">
        <v>13</v>
      </c>
      <c r="H3210" t="s">
        <v>12</v>
      </c>
      <c r="I3210">
        <v>21</v>
      </c>
      <c r="J3210">
        <f t="shared" si="202"/>
        <v>-0.10176824448896467</v>
      </c>
      <c r="K3210">
        <f t="shared" si="203"/>
        <v>-1.4754721148345964</v>
      </c>
      <c r="L3210" t="str">
        <f t="shared" si="204"/>
        <v>NO</v>
      </c>
      <c r="M3210" t="str">
        <f t="shared" si="205"/>
        <v>NO</v>
      </c>
    </row>
    <row r="3211" spans="1:13" x14ac:dyDescent="0.25">
      <c r="A3211">
        <v>3210</v>
      </c>
      <c r="B3211" t="s">
        <v>9</v>
      </c>
      <c r="C3211">
        <v>356455</v>
      </c>
      <c r="D3211" t="s">
        <v>18</v>
      </c>
      <c r="E3211" t="s">
        <v>16</v>
      </c>
      <c r="F3211" t="s">
        <v>12</v>
      </c>
      <c r="G3211" t="s">
        <v>13</v>
      </c>
      <c r="H3211" t="s">
        <v>12</v>
      </c>
      <c r="I3211">
        <v>50</v>
      </c>
      <c r="J3211">
        <f t="shared" si="202"/>
        <v>-0.3712433966081804</v>
      </c>
      <c r="K3211">
        <f t="shared" si="203"/>
        <v>0.57121245740239113</v>
      </c>
      <c r="L3211" t="str">
        <f t="shared" si="204"/>
        <v>NO</v>
      </c>
      <c r="M3211" t="str">
        <f t="shared" si="205"/>
        <v>NO</v>
      </c>
    </row>
    <row r="3212" spans="1:13" x14ac:dyDescent="0.25">
      <c r="A3212">
        <v>3211</v>
      </c>
      <c r="B3212" t="s">
        <v>9</v>
      </c>
      <c r="C3212">
        <v>1250882.3500000001</v>
      </c>
      <c r="D3212" t="s">
        <v>10</v>
      </c>
      <c r="E3212" t="s">
        <v>11</v>
      </c>
      <c r="F3212" t="s">
        <v>12</v>
      </c>
      <c r="G3212" t="s">
        <v>13</v>
      </c>
      <c r="H3212" t="s">
        <v>13</v>
      </c>
      <c r="I3212">
        <v>30</v>
      </c>
      <c r="J3212">
        <f t="shared" si="202"/>
        <v>0.73162304371686493</v>
      </c>
      <c r="K3212">
        <f t="shared" si="203"/>
        <v>-0.84029414414035897</v>
      </c>
      <c r="L3212" t="str">
        <f t="shared" si="204"/>
        <v>NO</v>
      </c>
      <c r="M3212" t="str">
        <f t="shared" si="205"/>
        <v>NO</v>
      </c>
    </row>
    <row r="3213" spans="1:13" x14ac:dyDescent="0.25">
      <c r="A3213">
        <v>3212</v>
      </c>
      <c r="B3213" t="s">
        <v>9</v>
      </c>
      <c r="C3213">
        <v>1065177</v>
      </c>
      <c r="D3213" t="s">
        <v>17</v>
      </c>
      <c r="E3213" t="s">
        <v>16</v>
      </c>
      <c r="F3213" t="s">
        <v>12</v>
      </c>
      <c r="G3213" t="s">
        <v>13</v>
      </c>
      <c r="H3213" t="s">
        <v>13</v>
      </c>
      <c r="I3213">
        <v>59</v>
      </c>
      <c r="J3213">
        <f t="shared" si="202"/>
        <v>0.502640557544213</v>
      </c>
      <c r="K3213">
        <f t="shared" si="203"/>
        <v>1.2063904280966287</v>
      </c>
      <c r="L3213" t="str">
        <f t="shared" si="204"/>
        <v>NO</v>
      </c>
      <c r="M3213" t="str">
        <f t="shared" si="205"/>
        <v>NO</v>
      </c>
    </row>
    <row r="3214" spans="1:13" x14ac:dyDescent="0.25">
      <c r="A3214">
        <v>3213</v>
      </c>
      <c r="B3214" t="s">
        <v>9</v>
      </c>
      <c r="C3214">
        <v>285000</v>
      </c>
      <c r="D3214" t="s">
        <v>10</v>
      </c>
      <c r="E3214" t="s">
        <v>16</v>
      </c>
      <c r="F3214" t="s">
        <v>12</v>
      </c>
      <c r="G3214" t="s">
        <v>13</v>
      </c>
      <c r="H3214" t="s">
        <v>12</v>
      </c>
      <c r="I3214">
        <v>51</v>
      </c>
      <c r="J3214">
        <f t="shared" si="202"/>
        <v>-0.45935040886963024</v>
      </c>
      <c r="K3214">
        <f t="shared" si="203"/>
        <v>0.64178778747952869</v>
      </c>
      <c r="L3214" t="str">
        <f t="shared" si="204"/>
        <v>NO</v>
      </c>
      <c r="M3214" t="str">
        <f t="shared" si="205"/>
        <v>NO</v>
      </c>
    </row>
    <row r="3215" spans="1:13" x14ac:dyDescent="0.25">
      <c r="A3215">
        <v>3214</v>
      </c>
      <c r="B3215" t="s">
        <v>15</v>
      </c>
      <c r="C3215">
        <v>1279275</v>
      </c>
      <c r="D3215" t="s">
        <v>10</v>
      </c>
      <c r="E3215" t="s">
        <v>11</v>
      </c>
      <c r="F3215" t="s">
        <v>12</v>
      </c>
      <c r="G3215" t="s">
        <v>13</v>
      </c>
      <c r="H3215" t="s">
        <v>13</v>
      </c>
      <c r="I3215">
        <v>31</v>
      </c>
      <c r="J3215">
        <f t="shared" si="202"/>
        <v>0.76663237212894308</v>
      </c>
      <c r="K3215">
        <f t="shared" si="203"/>
        <v>-0.7697188140632214</v>
      </c>
      <c r="L3215" t="str">
        <f t="shared" si="204"/>
        <v>NO</v>
      </c>
      <c r="M3215" t="str">
        <f t="shared" si="205"/>
        <v>NO</v>
      </c>
    </row>
    <row r="3216" spans="1:13" x14ac:dyDescent="0.25">
      <c r="A3216">
        <v>3215</v>
      </c>
      <c r="B3216" t="s">
        <v>15</v>
      </c>
      <c r="C3216">
        <v>563332</v>
      </c>
      <c r="D3216" t="s">
        <v>10</v>
      </c>
      <c r="E3216" t="s">
        <v>16</v>
      </c>
      <c r="F3216" t="s">
        <v>12</v>
      </c>
      <c r="G3216" t="s">
        <v>13</v>
      </c>
      <c r="H3216" t="s">
        <v>13</v>
      </c>
      <c r="I3216">
        <v>34</v>
      </c>
      <c r="J3216">
        <f t="shared" si="202"/>
        <v>-0.11615537791652883</v>
      </c>
      <c r="K3216">
        <f t="shared" si="203"/>
        <v>-0.55799282383180893</v>
      </c>
      <c r="L3216" t="str">
        <f t="shared" si="204"/>
        <v>NO</v>
      </c>
      <c r="M3216" t="str">
        <f t="shared" si="205"/>
        <v>NO</v>
      </c>
    </row>
    <row r="3217" spans="1:13" x14ac:dyDescent="0.25">
      <c r="A3217">
        <v>3216</v>
      </c>
      <c r="B3217" t="s">
        <v>15</v>
      </c>
      <c r="C3217">
        <v>450886</v>
      </c>
      <c r="D3217" t="s">
        <v>17</v>
      </c>
      <c r="E3217" t="s">
        <v>16</v>
      </c>
      <c r="F3217" t="s">
        <v>12</v>
      </c>
      <c r="G3217" t="s">
        <v>12</v>
      </c>
      <c r="H3217" t="s">
        <v>13</v>
      </c>
      <c r="I3217">
        <v>95</v>
      </c>
      <c r="J3217">
        <f t="shared" si="202"/>
        <v>-0.25480601259221269</v>
      </c>
      <c r="K3217">
        <f t="shared" si="203"/>
        <v>3.7471023108735788</v>
      </c>
      <c r="L3217" t="str">
        <f t="shared" si="204"/>
        <v>NO</v>
      </c>
      <c r="M3217" t="str">
        <f t="shared" si="205"/>
        <v>SI</v>
      </c>
    </row>
    <row r="3218" spans="1:13" x14ac:dyDescent="0.25">
      <c r="A3218">
        <v>3217</v>
      </c>
      <c r="B3218" t="s">
        <v>9</v>
      </c>
      <c r="C3218">
        <v>58985</v>
      </c>
      <c r="D3218" t="s">
        <v>10</v>
      </c>
      <c r="E3218" t="s">
        <v>16</v>
      </c>
      <c r="F3218" t="s">
        <v>12</v>
      </c>
      <c r="G3218" t="s">
        <v>13</v>
      </c>
      <c r="H3218" t="s">
        <v>12</v>
      </c>
      <c r="I3218">
        <v>45</v>
      </c>
      <c r="J3218">
        <f t="shared" si="202"/>
        <v>-0.73803638432651342</v>
      </c>
      <c r="K3218">
        <f t="shared" si="203"/>
        <v>0.21833580701670366</v>
      </c>
      <c r="L3218" t="str">
        <f t="shared" si="204"/>
        <v>NO</v>
      </c>
      <c r="M3218" t="str">
        <f t="shared" si="205"/>
        <v>NO</v>
      </c>
    </row>
    <row r="3219" spans="1:13" x14ac:dyDescent="0.25">
      <c r="A3219">
        <v>3218</v>
      </c>
      <c r="B3219" t="s">
        <v>9</v>
      </c>
      <c r="C3219">
        <v>278030</v>
      </c>
      <c r="D3219" t="s">
        <v>19</v>
      </c>
      <c r="E3219" t="s">
        <v>16</v>
      </c>
      <c r="F3219" t="s">
        <v>12</v>
      </c>
      <c r="G3219" t="s">
        <v>13</v>
      </c>
      <c r="H3219" t="s">
        <v>13</v>
      </c>
      <c r="I3219">
        <v>35</v>
      </c>
      <c r="J3219">
        <f t="shared" si="202"/>
        <v>-0.46794471123422759</v>
      </c>
      <c r="K3219">
        <f t="shared" si="203"/>
        <v>-0.48741749375467142</v>
      </c>
      <c r="L3219" t="str">
        <f t="shared" si="204"/>
        <v>NO</v>
      </c>
      <c r="M3219" t="str">
        <f t="shared" si="205"/>
        <v>NO</v>
      </c>
    </row>
    <row r="3220" spans="1:13" x14ac:dyDescent="0.25">
      <c r="A3220">
        <v>3219</v>
      </c>
      <c r="B3220" t="s">
        <v>9</v>
      </c>
      <c r="C3220">
        <v>347737.5</v>
      </c>
      <c r="D3220" t="s">
        <v>10</v>
      </c>
      <c r="E3220" t="s">
        <v>16</v>
      </c>
      <c r="F3220" t="s">
        <v>12</v>
      </c>
      <c r="G3220" t="s">
        <v>13</v>
      </c>
      <c r="H3220" t="s">
        <v>13</v>
      </c>
      <c r="I3220">
        <v>27</v>
      </c>
      <c r="J3220">
        <f t="shared" si="202"/>
        <v>-0.38199243977365782</v>
      </c>
      <c r="K3220">
        <f t="shared" si="203"/>
        <v>-1.0520201343717714</v>
      </c>
      <c r="L3220" t="str">
        <f t="shared" si="204"/>
        <v>NO</v>
      </c>
      <c r="M3220" t="str">
        <f t="shared" si="205"/>
        <v>NO</v>
      </c>
    </row>
    <row r="3221" spans="1:13" x14ac:dyDescent="0.25">
      <c r="A3221">
        <v>3220</v>
      </c>
      <c r="B3221" t="s">
        <v>15</v>
      </c>
      <c r="C3221">
        <v>455206.04</v>
      </c>
      <c r="D3221" t="s">
        <v>10</v>
      </c>
      <c r="E3221" t="s">
        <v>16</v>
      </c>
      <c r="F3221" t="s">
        <v>12</v>
      </c>
      <c r="G3221" t="s">
        <v>13</v>
      </c>
      <c r="H3221" t="s">
        <v>13</v>
      </c>
      <c r="I3221">
        <v>32</v>
      </c>
      <c r="J3221">
        <f t="shared" si="202"/>
        <v>-0.24947922206320911</v>
      </c>
      <c r="K3221">
        <f t="shared" si="203"/>
        <v>-0.69914348398608395</v>
      </c>
      <c r="L3221" t="str">
        <f t="shared" si="204"/>
        <v>NO</v>
      </c>
      <c r="M3221" t="str">
        <f t="shared" si="205"/>
        <v>NO</v>
      </c>
    </row>
    <row r="3222" spans="1:13" x14ac:dyDescent="0.25">
      <c r="A3222">
        <v>3221</v>
      </c>
      <c r="B3222" t="s">
        <v>15</v>
      </c>
      <c r="C3222">
        <v>339794.4</v>
      </c>
      <c r="D3222" t="s">
        <v>10</v>
      </c>
      <c r="E3222" t="s">
        <v>11</v>
      </c>
      <c r="F3222" t="s">
        <v>12</v>
      </c>
      <c r="G3222" t="s">
        <v>13</v>
      </c>
      <c r="H3222" t="s">
        <v>13</v>
      </c>
      <c r="I3222">
        <v>46</v>
      </c>
      <c r="J3222">
        <f t="shared" si="202"/>
        <v>-0.39178661525604419</v>
      </c>
      <c r="K3222">
        <f t="shared" si="203"/>
        <v>0.28891113709384114</v>
      </c>
      <c r="L3222" t="str">
        <f t="shared" si="204"/>
        <v>NO</v>
      </c>
      <c r="M3222" t="str">
        <f t="shared" si="205"/>
        <v>NO</v>
      </c>
    </row>
    <row r="3223" spans="1:13" x14ac:dyDescent="0.25">
      <c r="A3223">
        <v>3222</v>
      </c>
      <c r="B3223" t="s">
        <v>15</v>
      </c>
      <c r="C3223">
        <v>445821</v>
      </c>
      <c r="D3223" t="s">
        <v>18</v>
      </c>
      <c r="E3223" t="s">
        <v>16</v>
      </c>
      <c r="F3223" t="s">
        <v>12</v>
      </c>
      <c r="G3223" t="s">
        <v>13</v>
      </c>
      <c r="H3223" t="s">
        <v>13</v>
      </c>
      <c r="I3223">
        <v>63</v>
      </c>
      <c r="J3223">
        <f t="shared" si="202"/>
        <v>-0.26105137004941292</v>
      </c>
      <c r="K3223">
        <f t="shared" si="203"/>
        <v>1.4886917484051787</v>
      </c>
      <c r="L3223" t="str">
        <f t="shared" si="204"/>
        <v>NO</v>
      </c>
      <c r="M3223" t="str">
        <f t="shared" si="205"/>
        <v>NO</v>
      </c>
    </row>
    <row r="3224" spans="1:13" x14ac:dyDescent="0.25">
      <c r="A3224">
        <v>3223</v>
      </c>
      <c r="B3224" t="s">
        <v>9</v>
      </c>
      <c r="C3224">
        <v>326322</v>
      </c>
      <c r="D3224" t="s">
        <v>10</v>
      </c>
      <c r="E3224" t="s">
        <v>16</v>
      </c>
      <c r="F3224" t="s">
        <v>12</v>
      </c>
      <c r="G3224" t="s">
        <v>13</v>
      </c>
      <c r="H3224" t="s">
        <v>13</v>
      </c>
      <c r="I3224">
        <v>57</v>
      </c>
      <c r="J3224">
        <f t="shared" si="202"/>
        <v>-0.40839864957122385</v>
      </c>
      <c r="K3224">
        <f t="shared" si="203"/>
        <v>1.0652397679423538</v>
      </c>
      <c r="L3224" t="str">
        <f t="shared" si="204"/>
        <v>NO</v>
      </c>
      <c r="M3224" t="str">
        <f t="shared" si="205"/>
        <v>NO</v>
      </c>
    </row>
    <row r="3225" spans="1:13" x14ac:dyDescent="0.25">
      <c r="A3225">
        <v>3224</v>
      </c>
      <c r="B3225" t="s">
        <v>9</v>
      </c>
      <c r="C3225">
        <v>278030</v>
      </c>
      <c r="D3225" t="s">
        <v>19</v>
      </c>
      <c r="E3225" t="s">
        <v>16</v>
      </c>
      <c r="F3225" t="s">
        <v>12</v>
      </c>
      <c r="G3225" t="s">
        <v>13</v>
      </c>
      <c r="H3225" t="s">
        <v>13</v>
      </c>
      <c r="I3225">
        <v>57</v>
      </c>
      <c r="J3225">
        <f t="shared" si="202"/>
        <v>-0.46794471123422759</v>
      </c>
      <c r="K3225">
        <f t="shared" si="203"/>
        <v>1.0652397679423538</v>
      </c>
      <c r="L3225" t="str">
        <f t="shared" si="204"/>
        <v>NO</v>
      </c>
      <c r="M3225" t="str">
        <f t="shared" si="205"/>
        <v>NO</v>
      </c>
    </row>
    <row r="3226" spans="1:13" x14ac:dyDescent="0.25">
      <c r="A3226">
        <v>3225</v>
      </c>
      <c r="B3226" t="s">
        <v>9</v>
      </c>
      <c r="C3226">
        <v>300018</v>
      </c>
      <c r="D3226" t="s">
        <v>17</v>
      </c>
      <c r="E3226" t="s">
        <v>16</v>
      </c>
      <c r="F3226" t="s">
        <v>12</v>
      </c>
      <c r="G3226" t="s">
        <v>13</v>
      </c>
      <c r="H3226" t="s">
        <v>13</v>
      </c>
      <c r="I3226">
        <v>60</v>
      </c>
      <c r="J3226">
        <f t="shared" si="202"/>
        <v>-0.44083258492249633</v>
      </c>
      <c r="K3226">
        <f t="shared" si="203"/>
        <v>1.2769657581737661</v>
      </c>
      <c r="L3226" t="str">
        <f t="shared" si="204"/>
        <v>NO</v>
      </c>
      <c r="M3226" t="str">
        <f t="shared" si="205"/>
        <v>NO</v>
      </c>
    </row>
    <row r="3227" spans="1:13" x14ac:dyDescent="0.25">
      <c r="A3227">
        <v>3226</v>
      </c>
      <c r="B3227" t="s">
        <v>15</v>
      </c>
      <c r="C3227">
        <v>420214.94</v>
      </c>
      <c r="D3227" t="s">
        <v>10</v>
      </c>
      <c r="E3227" t="s">
        <v>16</v>
      </c>
      <c r="F3227" t="s">
        <v>12</v>
      </c>
      <c r="G3227" t="s">
        <v>13</v>
      </c>
      <c r="H3227" t="s">
        <v>13</v>
      </c>
      <c r="I3227">
        <v>34</v>
      </c>
      <c r="J3227">
        <f t="shared" si="202"/>
        <v>-0.29262471610479635</v>
      </c>
      <c r="K3227">
        <f t="shared" si="203"/>
        <v>-0.55799282383180893</v>
      </c>
      <c r="L3227" t="str">
        <f t="shared" si="204"/>
        <v>NO</v>
      </c>
      <c r="M3227" t="str">
        <f t="shared" si="205"/>
        <v>NO</v>
      </c>
    </row>
    <row r="3228" spans="1:13" x14ac:dyDescent="0.25">
      <c r="A3228">
        <v>3227</v>
      </c>
      <c r="B3228" t="s">
        <v>9</v>
      </c>
      <c r="C3228">
        <v>202396.55</v>
      </c>
      <c r="D3228" t="s">
        <v>10</v>
      </c>
      <c r="E3228" t="s">
        <v>16</v>
      </c>
      <c r="F3228" t="s">
        <v>12</v>
      </c>
      <c r="G3228" t="s">
        <v>13</v>
      </c>
      <c r="H3228" t="s">
        <v>13</v>
      </c>
      <c r="I3228">
        <v>22</v>
      </c>
      <c r="J3228">
        <f t="shared" si="202"/>
        <v>-0.56120392761552718</v>
      </c>
      <c r="K3228">
        <f t="shared" si="203"/>
        <v>-1.4048967847574589</v>
      </c>
      <c r="L3228" t="str">
        <f t="shared" si="204"/>
        <v>NO</v>
      </c>
      <c r="M3228" t="str">
        <f t="shared" si="205"/>
        <v>NO</v>
      </c>
    </row>
    <row r="3229" spans="1:13" x14ac:dyDescent="0.25">
      <c r="A3229">
        <v>3228</v>
      </c>
      <c r="B3229" t="s">
        <v>9</v>
      </c>
      <c r="C3229">
        <v>1000025.21</v>
      </c>
      <c r="D3229" t="s">
        <v>14</v>
      </c>
      <c r="E3229" t="s">
        <v>11</v>
      </c>
      <c r="F3229" t="s">
        <v>12</v>
      </c>
      <c r="G3229" t="s">
        <v>13</v>
      </c>
      <c r="H3229" t="s">
        <v>13</v>
      </c>
      <c r="I3229">
        <v>67</v>
      </c>
      <c r="J3229">
        <f t="shared" si="202"/>
        <v>0.42230566760809357</v>
      </c>
      <c r="K3229">
        <f t="shared" si="203"/>
        <v>1.7709930687137287</v>
      </c>
      <c r="L3229" t="str">
        <f t="shared" si="204"/>
        <v>NO</v>
      </c>
      <c r="M3229" t="str">
        <f t="shared" si="205"/>
        <v>NO</v>
      </c>
    </row>
    <row r="3230" spans="1:13" x14ac:dyDescent="0.25">
      <c r="A3230">
        <v>3229</v>
      </c>
      <c r="B3230" t="s">
        <v>9</v>
      </c>
      <c r="C3230">
        <v>924499</v>
      </c>
      <c r="D3230" t="s">
        <v>10</v>
      </c>
      <c r="E3230" t="s">
        <v>11</v>
      </c>
      <c r="F3230" t="s">
        <v>12</v>
      </c>
      <c r="G3230" t="s">
        <v>13</v>
      </c>
      <c r="H3230" t="s">
        <v>13</v>
      </c>
      <c r="I3230">
        <v>42</v>
      </c>
      <c r="J3230">
        <f t="shared" si="202"/>
        <v>0.32917868264509825</v>
      </c>
      <c r="K3230">
        <f t="shared" si="203"/>
        <v>6.6098167852911317E-3</v>
      </c>
      <c r="L3230" t="str">
        <f t="shared" si="204"/>
        <v>NO</v>
      </c>
      <c r="M3230" t="str">
        <f t="shared" si="205"/>
        <v>NO</v>
      </c>
    </row>
    <row r="3231" spans="1:13" x14ac:dyDescent="0.25">
      <c r="A3231">
        <v>3230</v>
      </c>
      <c r="B3231" t="s">
        <v>9</v>
      </c>
      <c r="C3231">
        <v>336000</v>
      </c>
      <c r="D3231" t="s">
        <v>10</v>
      </c>
      <c r="E3231" t="s">
        <v>16</v>
      </c>
      <c r="F3231" t="s">
        <v>12</v>
      </c>
      <c r="G3231" t="s">
        <v>13</v>
      </c>
      <c r="H3231" t="s">
        <v>12</v>
      </c>
      <c r="I3231">
        <v>39</v>
      </c>
      <c r="J3231">
        <f t="shared" si="202"/>
        <v>-0.39646526961647871</v>
      </c>
      <c r="K3231">
        <f t="shared" si="203"/>
        <v>-0.20511617344612137</v>
      </c>
      <c r="L3231" t="str">
        <f t="shared" si="204"/>
        <v>NO</v>
      </c>
      <c r="M3231" t="str">
        <f t="shared" si="205"/>
        <v>NO</v>
      </c>
    </row>
    <row r="3232" spans="1:13" x14ac:dyDescent="0.25">
      <c r="A3232">
        <v>3231</v>
      </c>
      <c r="B3232" t="s">
        <v>9</v>
      </c>
      <c r="C3232">
        <v>278030</v>
      </c>
      <c r="D3232" t="s">
        <v>19</v>
      </c>
      <c r="E3232" t="s">
        <v>16</v>
      </c>
      <c r="F3232" t="s">
        <v>12</v>
      </c>
      <c r="G3232" t="s">
        <v>13</v>
      </c>
      <c r="H3232" t="s">
        <v>13</v>
      </c>
      <c r="I3232">
        <v>89</v>
      </c>
      <c r="J3232">
        <f t="shared" si="202"/>
        <v>-0.46794471123422759</v>
      </c>
      <c r="K3232">
        <f t="shared" si="203"/>
        <v>3.3236503304107536</v>
      </c>
      <c r="L3232" t="str">
        <f t="shared" si="204"/>
        <v>NO</v>
      </c>
      <c r="M3232" t="str">
        <f t="shared" si="205"/>
        <v>SI</v>
      </c>
    </row>
    <row r="3233" spans="1:13" x14ac:dyDescent="0.25">
      <c r="A3233">
        <v>3232</v>
      </c>
      <c r="B3233" t="s">
        <v>9</v>
      </c>
      <c r="C3233">
        <v>1529457.14</v>
      </c>
      <c r="D3233" t="s">
        <v>10</v>
      </c>
      <c r="E3233" t="s">
        <v>16</v>
      </c>
      <c r="F3233" t="s">
        <v>12</v>
      </c>
      <c r="G3233" t="s">
        <v>13</v>
      </c>
      <c r="H3233" t="s">
        <v>13</v>
      </c>
      <c r="I3233">
        <v>32</v>
      </c>
      <c r="J3233">
        <f t="shared" si="202"/>
        <v>1.0751174449240695</v>
      </c>
      <c r="K3233">
        <f t="shared" si="203"/>
        <v>-0.69914348398608395</v>
      </c>
      <c r="L3233" t="str">
        <f t="shared" si="204"/>
        <v>NO</v>
      </c>
      <c r="M3233" t="str">
        <f t="shared" si="205"/>
        <v>NO</v>
      </c>
    </row>
    <row r="3234" spans="1:13" x14ac:dyDescent="0.25">
      <c r="A3234">
        <v>3233</v>
      </c>
      <c r="B3234" t="s">
        <v>9</v>
      </c>
      <c r="C3234">
        <v>297046</v>
      </c>
      <c r="D3234" t="s">
        <v>18</v>
      </c>
      <c r="E3234" t="s">
        <v>16</v>
      </c>
      <c r="F3234" t="s">
        <v>12</v>
      </c>
      <c r="G3234" t="s">
        <v>13</v>
      </c>
      <c r="H3234" t="s">
        <v>12</v>
      </c>
      <c r="I3234">
        <v>59</v>
      </c>
      <c r="J3234">
        <f t="shared" si="202"/>
        <v>-0.44449718558642509</v>
      </c>
      <c r="K3234">
        <f t="shared" si="203"/>
        <v>1.2063904280966287</v>
      </c>
      <c r="L3234" t="str">
        <f t="shared" si="204"/>
        <v>NO</v>
      </c>
      <c r="M3234" t="str">
        <f t="shared" si="205"/>
        <v>NO</v>
      </c>
    </row>
    <row r="3235" spans="1:13" x14ac:dyDescent="0.25">
      <c r="A3235">
        <v>3234</v>
      </c>
      <c r="B3235" t="s">
        <v>9</v>
      </c>
      <c r="C3235">
        <v>358640</v>
      </c>
      <c r="D3235" t="s">
        <v>18</v>
      </c>
      <c r="E3235" t="s">
        <v>16</v>
      </c>
      <c r="F3235" t="s">
        <v>12</v>
      </c>
      <c r="G3235" t="s">
        <v>13</v>
      </c>
      <c r="H3235" t="s">
        <v>12</v>
      </c>
      <c r="I3235">
        <v>63</v>
      </c>
      <c r="J3235">
        <f t="shared" si="202"/>
        <v>-0.36854919995586399</v>
      </c>
      <c r="K3235">
        <f t="shared" si="203"/>
        <v>1.4886917484051787</v>
      </c>
      <c r="L3235" t="str">
        <f t="shared" si="204"/>
        <v>NO</v>
      </c>
      <c r="M3235" t="str">
        <f t="shared" si="205"/>
        <v>NO</v>
      </c>
    </row>
    <row r="3236" spans="1:13" x14ac:dyDescent="0.25">
      <c r="A3236">
        <v>3235</v>
      </c>
      <c r="B3236" t="s">
        <v>9</v>
      </c>
      <c r="C3236">
        <v>414416</v>
      </c>
      <c r="D3236" t="s">
        <v>10</v>
      </c>
      <c r="E3236" t="s">
        <v>16</v>
      </c>
      <c r="F3236" t="s">
        <v>12</v>
      </c>
      <c r="G3236" t="s">
        <v>13</v>
      </c>
      <c r="H3236" t="s">
        <v>13</v>
      </c>
      <c r="I3236">
        <v>61</v>
      </c>
      <c r="J3236">
        <f t="shared" si="202"/>
        <v>-0.29977505236794671</v>
      </c>
      <c r="K3236">
        <f t="shared" si="203"/>
        <v>1.3475410882509038</v>
      </c>
      <c r="L3236" t="str">
        <f t="shared" si="204"/>
        <v>NO</v>
      </c>
      <c r="M3236" t="str">
        <f t="shared" si="205"/>
        <v>NO</v>
      </c>
    </row>
    <row r="3237" spans="1:13" x14ac:dyDescent="0.25">
      <c r="A3237">
        <v>3236</v>
      </c>
      <c r="B3237" t="s">
        <v>15</v>
      </c>
      <c r="C3237">
        <v>347256</v>
      </c>
      <c r="D3237" t="s">
        <v>10</v>
      </c>
      <c r="E3237" t="s">
        <v>11</v>
      </c>
      <c r="F3237" t="s">
        <v>12</v>
      </c>
      <c r="G3237" t="s">
        <v>13</v>
      </c>
      <c r="H3237" t="s">
        <v>12</v>
      </c>
      <c r="I3237">
        <v>47</v>
      </c>
      <c r="J3237">
        <f t="shared" si="202"/>
        <v>-0.38258614947072433</v>
      </c>
      <c r="K3237">
        <f t="shared" si="203"/>
        <v>0.35948646717097865</v>
      </c>
      <c r="L3237" t="str">
        <f t="shared" si="204"/>
        <v>NO</v>
      </c>
      <c r="M3237" t="str">
        <f t="shared" si="205"/>
        <v>NO</v>
      </c>
    </row>
    <row r="3238" spans="1:13" x14ac:dyDescent="0.25">
      <c r="A3238">
        <v>3237</v>
      </c>
      <c r="B3238" t="s">
        <v>9</v>
      </c>
      <c r="C3238">
        <v>1119534</v>
      </c>
      <c r="D3238" t="s">
        <v>18</v>
      </c>
      <c r="E3238" t="s">
        <v>16</v>
      </c>
      <c r="F3238" t="s">
        <v>12</v>
      </c>
      <c r="G3238" t="s">
        <v>13</v>
      </c>
      <c r="H3238" t="s">
        <v>13</v>
      </c>
      <c r="I3238">
        <v>71</v>
      </c>
      <c r="J3238">
        <f t="shared" si="202"/>
        <v>0.56966501861055718</v>
      </c>
      <c r="K3238">
        <f t="shared" si="203"/>
        <v>2.0532943890222786</v>
      </c>
      <c r="L3238" t="str">
        <f t="shared" si="204"/>
        <v>NO</v>
      </c>
      <c r="M3238" t="str">
        <f t="shared" si="205"/>
        <v>SI</v>
      </c>
    </row>
    <row r="3239" spans="1:13" x14ac:dyDescent="0.25">
      <c r="A3239">
        <v>3238</v>
      </c>
      <c r="B3239" t="s">
        <v>15</v>
      </c>
      <c r="C3239">
        <v>346666.67</v>
      </c>
      <c r="D3239" t="s">
        <v>10</v>
      </c>
      <c r="E3239" t="s">
        <v>16</v>
      </c>
      <c r="F3239" t="s">
        <v>12</v>
      </c>
      <c r="G3239" t="s">
        <v>13</v>
      </c>
      <c r="H3239" t="s">
        <v>13</v>
      </c>
      <c r="I3239">
        <v>38</v>
      </c>
      <c r="J3239">
        <f t="shared" si="202"/>
        <v>-0.38331281808084317</v>
      </c>
      <c r="K3239">
        <f t="shared" si="203"/>
        <v>-0.27569150352325889</v>
      </c>
      <c r="L3239" t="str">
        <f t="shared" si="204"/>
        <v>NO</v>
      </c>
      <c r="M3239" t="str">
        <f t="shared" si="205"/>
        <v>NO</v>
      </c>
    </row>
    <row r="3240" spans="1:13" x14ac:dyDescent="0.25">
      <c r="A3240">
        <v>3239</v>
      </c>
      <c r="B3240" t="s">
        <v>9</v>
      </c>
      <c r="C3240">
        <v>594092</v>
      </c>
      <c r="D3240" t="s">
        <v>18</v>
      </c>
      <c r="E3240" t="s">
        <v>16</v>
      </c>
      <c r="F3240" t="s">
        <v>12</v>
      </c>
      <c r="G3240" t="s">
        <v>13</v>
      </c>
      <c r="H3240" t="s">
        <v>12</v>
      </c>
      <c r="I3240">
        <v>39</v>
      </c>
      <c r="J3240">
        <f t="shared" si="202"/>
        <v>-7.8227007653255465E-2</v>
      </c>
      <c r="K3240">
        <f t="shared" si="203"/>
        <v>-0.20511617344612137</v>
      </c>
      <c r="L3240" t="str">
        <f t="shared" si="204"/>
        <v>NO</v>
      </c>
      <c r="M3240" t="str">
        <f t="shared" si="205"/>
        <v>NO</v>
      </c>
    </row>
    <row r="3241" spans="1:13" x14ac:dyDescent="0.25">
      <c r="A3241">
        <v>3240</v>
      </c>
      <c r="B3241" t="s">
        <v>15</v>
      </c>
      <c r="C3241">
        <v>175000</v>
      </c>
      <c r="D3241" t="s">
        <v>10</v>
      </c>
      <c r="E3241" t="s">
        <v>16</v>
      </c>
      <c r="F3241" t="s">
        <v>12</v>
      </c>
      <c r="G3241" t="s">
        <v>13</v>
      </c>
      <c r="H3241" t="s">
        <v>13</v>
      </c>
      <c r="I3241">
        <v>31</v>
      </c>
      <c r="J3241">
        <f t="shared" si="202"/>
        <v>-0.59498502294505518</v>
      </c>
      <c r="K3241">
        <f t="shared" si="203"/>
        <v>-0.7697188140632214</v>
      </c>
      <c r="L3241" t="str">
        <f t="shared" si="204"/>
        <v>NO</v>
      </c>
      <c r="M3241" t="str">
        <f t="shared" si="205"/>
        <v>NO</v>
      </c>
    </row>
    <row r="3242" spans="1:13" x14ac:dyDescent="0.25">
      <c r="A3242">
        <v>3241</v>
      </c>
      <c r="B3242" t="s">
        <v>15</v>
      </c>
      <c r="C3242">
        <v>2214734.2999999998</v>
      </c>
      <c r="D3242" t="s">
        <v>10</v>
      </c>
      <c r="E3242" t="s">
        <v>11</v>
      </c>
      <c r="F3242" t="s">
        <v>12</v>
      </c>
      <c r="G3242" t="s">
        <v>13</v>
      </c>
      <c r="H3242" t="s">
        <v>13</v>
      </c>
      <c r="I3242">
        <v>54</v>
      </c>
      <c r="J3242">
        <f t="shared" si="202"/>
        <v>1.9200929279359165</v>
      </c>
      <c r="K3242">
        <f t="shared" si="203"/>
        <v>0.85351377771094117</v>
      </c>
      <c r="L3242" t="str">
        <f t="shared" si="204"/>
        <v>NO</v>
      </c>
      <c r="M3242" t="str">
        <f t="shared" si="205"/>
        <v>NO</v>
      </c>
    </row>
    <row r="3243" spans="1:13" x14ac:dyDescent="0.25">
      <c r="A3243">
        <v>3242</v>
      </c>
      <c r="B3243" t="s">
        <v>15</v>
      </c>
      <c r="C3243">
        <v>657562.5</v>
      </c>
      <c r="D3243" t="s">
        <v>10</v>
      </c>
      <c r="E3243" t="s">
        <v>11</v>
      </c>
      <c r="F3243" t="s">
        <v>12</v>
      </c>
      <c r="G3243" t="s">
        <v>13</v>
      </c>
      <c r="H3243" t="s">
        <v>13</v>
      </c>
      <c r="I3243">
        <v>27</v>
      </c>
      <c r="J3243">
        <f t="shared" si="202"/>
        <v>3.4781189237753192E-5</v>
      </c>
      <c r="K3243">
        <f t="shared" si="203"/>
        <v>-1.0520201343717714</v>
      </c>
      <c r="L3243" t="str">
        <f t="shared" si="204"/>
        <v>NO</v>
      </c>
      <c r="M3243" t="str">
        <f t="shared" si="205"/>
        <v>NO</v>
      </c>
    </row>
    <row r="3244" spans="1:13" x14ac:dyDescent="0.25">
      <c r="A3244">
        <v>3243</v>
      </c>
      <c r="B3244" t="s">
        <v>9</v>
      </c>
      <c r="C3244">
        <v>297502</v>
      </c>
      <c r="D3244" t="s">
        <v>17</v>
      </c>
      <c r="E3244" t="s">
        <v>16</v>
      </c>
      <c r="F3244" t="s">
        <v>12</v>
      </c>
      <c r="G3244" t="s">
        <v>13</v>
      </c>
      <c r="H3244" t="s">
        <v>13</v>
      </c>
      <c r="I3244">
        <v>67</v>
      </c>
      <c r="J3244">
        <f t="shared" si="202"/>
        <v>-0.44393491845898514</v>
      </c>
      <c r="K3244">
        <f t="shared" si="203"/>
        <v>1.7709930687137287</v>
      </c>
      <c r="L3244" t="str">
        <f t="shared" si="204"/>
        <v>NO</v>
      </c>
      <c r="M3244" t="str">
        <f t="shared" si="205"/>
        <v>NO</v>
      </c>
    </row>
    <row r="3245" spans="1:13" x14ac:dyDescent="0.25">
      <c r="A3245">
        <v>3244</v>
      </c>
      <c r="B3245" t="s">
        <v>9</v>
      </c>
      <c r="C3245">
        <v>422231</v>
      </c>
      <c r="D3245" t="s">
        <v>10</v>
      </c>
      <c r="E3245" t="s">
        <v>11</v>
      </c>
      <c r="F3245" t="s">
        <v>12</v>
      </c>
      <c r="G3245" t="s">
        <v>13</v>
      </c>
      <c r="H3245" t="s">
        <v>13</v>
      </c>
      <c r="I3245">
        <v>49</v>
      </c>
      <c r="J3245">
        <f t="shared" si="202"/>
        <v>-0.29013882955886089</v>
      </c>
      <c r="K3245">
        <f t="shared" si="203"/>
        <v>0.50063712732525367</v>
      </c>
      <c r="L3245" t="str">
        <f t="shared" si="204"/>
        <v>NO</v>
      </c>
      <c r="M3245" t="str">
        <f t="shared" si="205"/>
        <v>NO</v>
      </c>
    </row>
    <row r="3246" spans="1:13" x14ac:dyDescent="0.25">
      <c r="A3246">
        <v>3245</v>
      </c>
      <c r="B3246" t="s">
        <v>15</v>
      </c>
      <c r="C3246">
        <v>500937.8</v>
      </c>
      <c r="D3246" t="s">
        <v>10</v>
      </c>
      <c r="E3246" t="s">
        <v>16</v>
      </c>
      <c r="F3246" t="s">
        <v>12</v>
      </c>
      <c r="G3246" t="s">
        <v>13</v>
      </c>
      <c r="H3246" t="s">
        <v>13</v>
      </c>
      <c r="I3246">
        <v>50</v>
      </c>
      <c r="J3246">
        <f t="shared" si="202"/>
        <v>-0.19309004371239133</v>
      </c>
      <c r="K3246">
        <f t="shared" si="203"/>
        <v>0.57121245740239113</v>
      </c>
      <c r="L3246" t="str">
        <f t="shared" si="204"/>
        <v>NO</v>
      </c>
      <c r="M3246" t="str">
        <f t="shared" si="205"/>
        <v>NO</v>
      </c>
    </row>
    <row r="3247" spans="1:13" x14ac:dyDescent="0.25">
      <c r="A3247">
        <v>3246</v>
      </c>
      <c r="B3247" t="s">
        <v>9</v>
      </c>
      <c r="C3247">
        <v>278031</v>
      </c>
      <c r="D3247" t="s">
        <v>18</v>
      </c>
      <c r="E3247" t="s">
        <v>16</v>
      </c>
      <c r="F3247" t="s">
        <v>12</v>
      </c>
      <c r="G3247" t="s">
        <v>13</v>
      </c>
      <c r="H3247" t="s">
        <v>13</v>
      </c>
      <c r="I3247">
        <v>42</v>
      </c>
      <c r="J3247">
        <f t="shared" si="202"/>
        <v>-0.46794347819228149</v>
      </c>
      <c r="K3247">
        <f t="shared" si="203"/>
        <v>6.6098167852911317E-3</v>
      </c>
      <c r="L3247" t="str">
        <f t="shared" si="204"/>
        <v>NO</v>
      </c>
      <c r="M3247" t="str">
        <f t="shared" si="205"/>
        <v>NO</v>
      </c>
    </row>
    <row r="3248" spans="1:13" x14ac:dyDescent="0.25">
      <c r="A3248">
        <v>3247</v>
      </c>
      <c r="B3248" t="s">
        <v>9</v>
      </c>
      <c r="C3248">
        <v>180000</v>
      </c>
      <c r="D3248" t="s">
        <v>10</v>
      </c>
      <c r="E3248" t="s">
        <v>16</v>
      </c>
      <c r="F3248" t="s">
        <v>12</v>
      </c>
      <c r="G3248" t="s">
        <v>13</v>
      </c>
      <c r="H3248" t="s">
        <v>12</v>
      </c>
      <c r="I3248">
        <v>41</v>
      </c>
      <c r="J3248">
        <f t="shared" si="202"/>
        <v>-0.58881981321435395</v>
      </c>
      <c r="K3248">
        <f t="shared" si="203"/>
        <v>-6.3965513291846368E-2</v>
      </c>
      <c r="L3248" t="str">
        <f t="shared" si="204"/>
        <v>NO</v>
      </c>
      <c r="M3248" t="str">
        <f t="shared" si="205"/>
        <v>NO</v>
      </c>
    </row>
    <row r="3249" spans="1:13" x14ac:dyDescent="0.25">
      <c r="A3249">
        <v>3248</v>
      </c>
      <c r="B3249" t="s">
        <v>9</v>
      </c>
      <c r="C3249">
        <v>194000</v>
      </c>
      <c r="D3249" t="s">
        <v>10</v>
      </c>
      <c r="E3249" t="s">
        <v>16</v>
      </c>
      <c r="F3249" t="s">
        <v>12</v>
      </c>
      <c r="G3249" t="s">
        <v>13</v>
      </c>
      <c r="H3249" t="s">
        <v>13</v>
      </c>
      <c r="I3249">
        <v>57</v>
      </c>
      <c r="J3249">
        <f t="shared" si="202"/>
        <v>-0.57155722596839087</v>
      </c>
      <c r="K3249">
        <f t="shared" si="203"/>
        <v>1.0652397679423538</v>
      </c>
      <c r="L3249" t="str">
        <f t="shared" si="204"/>
        <v>NO</v>
      </c>
      <c r="M3249" t="str">
        <f t="shared" si="205"/>
        <v>NO</v>
      </c>
    </row>
    <row r="3250" spans="1:13" x14ac:dyDescent="0.25">
      <c r="A3250">
        <v>3249</v>
      </c>
      <c r="B3250" t="s">
        <v>9</v>
      </c>
      <c r="C3250">
        <v>606313.31000000006</v>
      </c>
      <c r="D3250" t="s">
        <v>14</v>
      </c>
      <c r="E3250" t="s">
        <v>11</v>
      </c>
      <c r="F3250" t="s">
        <v>12</v>
      </c>
      <c r="G3250" t="s">
        <v>13</v>
      </c>
      <c r="H3250" t="s">
        <v>13</v>
      </c>
      <c r="I3250">
        <v>62</v>
      </c>
      <c r="J3250">
        <f t="shared" si="202"/>
        <v>-6.3157619786472399E-2</v>
      </c>
      <c r="K3250">
        <f t="shared" si="203"/>
        <v>1.4181164183280413</v>
      </c>
      <c r="L3250" t="str">
        <f t="shared" si="204"/>
        <v>NO</v>
      </c>
      <c r="M3250" t="str">
        <f t="shared" si="205"/>
        <v>NO</v>
      </c>
    </row>
    <row r="3251" spans="1:13" x14ac:dyDescent="0.25">
      <c r="A3251">
        <v>3250</v>
      </c>
      <c r="B3251" t="s">
        <v>9</v>
      </c>
      <c r="C3251">
        <v>556116.75</v>
      </c>
      <c r="D3251" t="s">
        <v>10</v>
      </c>
      <c r="E3251" t="s">
        <v>16</v>
      </c>
      <c r="F3251" t="s">
        <v>12</v>
      </c>
      <c r="G3251" t="s">
        <v>13</v>
      </c>
      <c r="H3251" t="s">
        <v>13</v>
      </c>
      <c r="I3251">
        <v>52</v>
      </c>
      <c r="J3251">
        <f t="shared" si="202"/>
        <v>-0.12505208381841709</v>
      </c>
      <c r="K3251">
        <f t="shared" si="203"/>
        <v>0.71236311755666615</v>
      </c>
      <c r="L3251" t="str">
        <f t="shared" si="204"/>
        <v>NO</v>
      </c>
      <c r="M3251" t="str">
        <f t="shared" si="205"/>
        <v>NO</v>
      </c>
    </row>
    <row r="3252" spans="1:13" x14ac:dyDescent="0.25">
      <c r="A3252">
        <v>3251</v>
      </c>
      <c r="B3252" t="s">
        <v>9</v>
      </c>
      <c r="C3252">
        <v>1106966.42</v>
      </c>
      <c r="D3252" t="s">
        <v>10</v>
      </c>
      <c r="E3252" t="s">
        <v>11</v>
      </c>
      <c r="F3252" t="s">
        <v>12</v>
      </c>
      <c r="G3252" t="s">
        <v>13</v>
      </c>
      <c r="H3252" t="s">
        <v>13</v>
      </c>
      <c r="I3252">
        <v>36</v>
      </c>
      <c r="J3252">
        <f t="shared" si="202"/>
        <v>0.55416866530908415</v>
      </c>
      <c r="K3252">
        <f t="shared" si="203"/>
        <v>-0.41684216367753391</v>
      </c>
      <c r="L3252" t="str">
        <f t="shared" si="204"/>
        <v>NO</v>
      </c>
      <c r="M3252" t="str">
        <f t="shared" si="205"/>
        <v>NO</v>
      </c>
    </row>
    <row r="3253" spans="1:13" x14ac:dyDescent="0.25">
      <c r="A3253">
        <v>3252</v>
      </c>
      <c r="B3253" t="s">
        <v>9</v>
      </c>
      <c r="C3253">
        <v>415064.04</v>
      </c>
      <c r="D3253" t="s">
        <v>10</v>
      </c>
      <c r="E3253" t="s">
        <v>16</v>
      </c>
      <c r="F3253" t="s">
        <v>12</v>
      </c>
      <c r="G3253" t="s">
        <v>13</v>
      </c>
      <c r="H3253" t="s">
        <v>13</v>
      </c>
      <c r="I3253">
        <v>24</v>
      </c>
      <c r="J3253">
        <f t="shared" si="202"/>
        <v>-0.29897599186517004</v>
      </c>
      <c r="K3253">
        <f t="shared" si="203"/>
        <v>-1.263746124603184</v>
      </c>
      <c r="L3253" t="str">
        <f t="shared" si="204"/>
        <v>NO</v>
      </c>
      <c r="M3253" t="str">
        <f t="shared" si="205"/>
        <v>NO</v>
      </c>
    </row>
    <row r="3254" spans="1:13" x14ac:dyDescent="0.25">
      <c r="A3254">
        <v>3253</v>
      </c>
      <c r="B3254" t="s">
        <v>9</v>
      </c>
      <c r="C3254">
        <v>500700</v>
      </c>
      <c r="D3254" t="s">
        <v>10</v>
      </c>
      <c r="E3254" t="s">
        <v>16</v>
      </c>
      <c r="F3254" t="s">
        <v>12</v>
      </c>
      <c r="G3254" t="s">
        <v>13</v>
      </c>
      <c r="H3254" t="s">
        <v>13</v>
      </c>
      <c r="I3254">
        <v>50</v>
      </c>
      <c r="J3254">
        <f t="shared" si="202"/>
        <v>-0.19338326108718346</v>
      </c>
      <c r="K3254">
        <f t="shared" si="203"/>
        <v>0.57121245740239113</v>
      </c>
      <c r="L3254" t="str">
        <f t="shared" si="204"/>
        <v>NO</v>
      </c>
      <c r="M3254" t="str">
        <f t="shared" si="205"/>
        <v>NO</v>
      </c>
    </row>
    <row r="3255" spans="1:13" x14ac:dyDescent="0.25">
      <c r="A3255">
        <v>3254</v>
      </c>
      <c r="B3255" t="s">
        <v>15</v>
      </c>
      <c r="C3255">
        <v>1585515</v>
      </c>
      <c r="D3255" t="s">
        <v>10</v>
      </c>
      <c r="E3255" t="s">
        <v>11</v>
      </c>
      <c r="F3255" t="s">
        <v>12</v>
      </c>
      <c r="G3255" t="s">
        <v>13</v>
      </c>
      <c r="H3255" t="s">
        <v>13</v>
      </c>
      <c r="I3255">
        <v>61</v>
      </c>
      <c r="J3255">
        <f t="shared" si="202"/>
        <v>1.1442391377149259</v>
      </c>
      <c r="K3255">
        <f t="shared" si="203"/>
        <v>1.3475410882509038</v>
      </c>
      <c r="L3255" t="str">
        <f t="shared" si="204"/>
        <v>NO</v>
      </c>
      <c r="M3255" t="str">
        <f t="shared" si="205"/>
        <v>NO</v>
      </c>
    </row>
    <row r="3256" spans="1:13" x14ac:dyDescent="0.25">
      <c r="A3256">
        <v>3255</v>
      </c>
      <c r="B3256" t="s">
        <v>9</v>
      </c>
      <c r="C3256">
        <v>567425</v>
      </c>
      <c r="D3256" t="s">
        <v>10</v>
      </c>
      <c r="E3256" t="s">
        <v>11</v>
      </c>
      <c r="F3256" t="s">
        <v>12</v>
      </c>
      <c r="G3256" t="s">
        <v>13</v>
      </c>
      <c r="H3256" t="s">
        <v>13</v>
      </c>
      <c r="I3256">
        <v>35</v>
      </c>
      <c r="J3256">
        <f t="shared" si="202"/>
        <v>-0.11110853723097688</v>
      </c>
      <c r="K3256">
        <f t="shared" si="203"/>
        <v>-0.48741749375467142</v>
      </c>
      <c r="L3256" t="str">
        <f t="shared" si="204"/>
        <v>NO</v>
      </c>
      <c r="M3256" t="str">
        <f t="shared" si="205"/>
        <v>NO</v>
      </c>
    </row>
    <row r="3257" spans="1:13" x14ac:dyDescent="0.25">
      <c r="A3257">
        <v>3256</v>
      </c>
      <c r="B3257" t="s">
        <v>9</v>
      </c>
      <c r="C3257">
        <v>3623771</v>
      </c>
      <c r="D3257" t="s">
        <v>10</v>
      </c>
      <c r="E3257" t="s">
        <v>11</v>
      </c>
      <c r="F3257" t="s">
        <v>12</v>
      </c>
      <c r="G3257" t="s">
        <v>13</v>
      </c>
      <c r="H3257" t="s">
        <v>13</v>
      </c>
      <c r="I3257">
        <v>60</v>
      </c>
      <c r="J3257">
        <f t="shared" si="202"/>
        <v>3.6574942826869186</v>
      </c>
      <c r="K3257">
        <f t="shared" si="203"/>
        <v>1.2769657581737661</v>
      </c>
      <c r="L3257" t="str">
        <f t="shared" si="204"/>
        <v>SI</v>
      </c>
      <c r="M3257" t="str">
        <f t="shared" si="205"/>
        <v>NO</v>
      </c>
    </row>
    <row r="3258" spans="1:13" x14ac:dyDescent="0.25">
      <c r="A3258">
        <v>3257</v>
      </c>
      <c r="B3258" t="s">
        <v>15</v>
      </c>
      <c r="C3258">
        <v>310124</v>
      </c>
      <c r="D3258" t="s">
        <v>18</v>
      </c>
      <c r="E3258" t="s">
        <v>16</v>
      </c>
      <c r="F3258" t="s">
        <v>12</v>
      </c>
      <c r="G3258" t="s">
        <v>13</v>
      </c>
      <c r="H3258" t="s">
        <v>13</v>
      </c>
      <c r="I3258">
        <v>48</v>
      </c>
      <c r="J3258">
        <f t="shared" si="202"/>
        <v>-0.42837146301480322</v>
      </c>
      <c r="K3258">
        <f t="shared" si="203"/>
        <v>0.43006179724811616</v>
      </c>
      <c r="L3258" t="str">
        <f t="shared" si="204"/>
        <v>NO</v>
      </c>
      <c r="M3258" t="str">
        <f t="shared" si="205"/>
        <v>NO</v>
      </c>
    </row>
    <row r="3259" spans="1:13" x14ac:dyDescent="0.25">
      <c r="A3259">
        <v>3258</v>
      </c>
      <c r="B3259" t="s">
        <v>9</v>
      </c>
      <c r="C3259">
        <v>559014.66</v>
      </c>
      <c r="D3259" t="s">
        <v>10</v>
      </c>
      <c r="E3259" t="s">
        <v>16</v>
      </c>
      <c r="F3259" t="s">
        <v>12</v>
      </c>
      <c r="G3259" t="s">
        <v>13</v>
      </c>
      <c r="H3259" t="s">
        <v>12</v>
      </c>
      <c r="I3259">
        <v>44</v>
      </c>
      <c r="J3259">
        <f t="shared" si="202"/>
        <v>-0.12147883923227783</v>
      </c>
      <c r="K3259">
        <f t="shared" si="203"/>
        <v>0.14776047693956615</v>
      </c>
      <c r="L3259" t="str">
        <f t="shared" si="204"/>
        <v>NO</v>
      </c>
      <c r="M3259" t="str">
        <f t="shared" si="205"/>
        <v>NO</v>
      </c>
    </row>
    <row r="3260" spans="1:13" x14ac:dyDescent="0.25">
      <c r="A3260">
        <v>3259</v>
      </c>
      <c r="B3260" t="s">
        <v>9</v>
      </c>
      <c r="C3260">
        <v>150000</v>
      </c>
      <c r="D3260" t="s">
        <v>10</v>
      </c>
      <c r="E3260" t="s">
        <v>16</v>
      </c>
      <c r="F3260" t="s">
        <v>12</v>
      </c>
      <c r="G3260" t="s">
        <v>13</v>
      </c>
      <c r="H3260" t="s">
        <v>13</v>
      </c>
      <c r="I3260">
        <v>24</v>
      </c>
      <c r="J3260">
        <f t="shared" si="202"/>
        <v>-0.62581107159856075</v>
      </c>
      <c r="K3260">
        <f t="shared" si="203"/>
        <v>-1.263746124603184</v>
      </c>
      <c r="L3260" t="str">
        <f t="shared" si="204"/>
        <v>NO</v>
      </c>
      <c r="M3260" t="str">
        <f t="shared" si="205"/>
        <v>NO</v>
      </c>
    </row>
    <row r="3261" spans="1:13" x14ac:dyDescent="0.25">
      <c r="A3261">
        <v>3260</v>
      </c>
      <c r="B3261" t="s">
        <v>9</v>
      </c>
      <c r="C3261">
        <v>280000</v>
      </c>
      <c r="D3261" t="s">
        <v>10</v>
      </c>
      <c r="E3261" t="s">
        <v>16</v>
      </c>
      <c r="F3261" t="s">
        <v>12</v>
      </c>
      <c r="G3261" t="s">
        <v>13</v>
      </c>
      <c r="H3261" t="s">
        <v>13</v>
      </c>
      <c r="I3261">
        <v>40</v>
      </c>
      <c r="J3261">
        <f t="shared" si="202"/>
        <v>-0.46551561860033136</v>
      </c>
      <c r="K3261">
        <f t="shared" si="203"/>
        <v>-0.13454084336898386</v>
      </c>
      <c r="L3261" t="str">
        <f t="shared" si="204"/>
        <v>NO</v>
      </c>
      <c r="M3261" t="str">
        <f t="shared" si="205"/>
        <v>NO</v>
      </c>
    </row>
    <row r="3262" spans="1:13" x14ac:dyDescent="0.25">
      <c r="A3262">
        <v>3261</v>
      </c>
      <c r="B3262" t="s">
        <v>9</v>
      </c>
      <c r="C3262">
        <v>2667169.88</v>
      </c>
      <c r="D3262" t="s">
        <v>10</v>
      </c>
      <c r="E3262" t="s">
        <v>11</v>
      </c>
      <c r="F3262" t="s">
        <v>12</v>
      </c>
      <c r="G3262" t="s">
        <v>13</v>
      </c>
      <c r="H3262" t="s">
        <v>13</v>
      </c>
      <c r="I3262">
        <v>31</v>
      </c>
      <c r="J3262">
        <f t="shared" si="202"/>
        <v>2.4779649760021987</v>
      </c>
      <c r="K3262">
        <f t="shared" si="203"/>
        <v>-0.7697188140632214</v>
      </c>
      <c r="L3262" t="str">
        <f t="shared" si="204"/>
        <v>SI</v>
      </c>
      <c r="M3262" t="str">
        <f t="shared" si="205"/>
        <v>NO</v>
      </c>
    </row>
    <row r="3263" spans="1:13" x14ac:dyDescent="0.25">
      <c r="A3263">
        <v>3262</v>
      </c>
      <c r="B3263" t="s">
        <v>9</v>
      </c>
      <c r="C3263">
        <v>315617</v>
      </c>
      <c r="D3263" t="s">
        <v>17</v>
      </c>
      <c r="E3263" t="s">
        <v>16</v>
      </c>
      <c r="F3263" t="s">
        <v>12</v>
      </c>
      <c r="G3263" t="s">
        <v>13</v>
      </c>
      <c r="H3263" t="s">
        <v>13</v>
      </c>
      <c r="I3263">
        <v>44</v>
      </c>
      <c r="J3263">
        <f t="shared" si="202"/>
        <v>-0.42159836360465497</v>
      </c>
      <c r="K3263">
        <f t="shared" si="203"/>
        <v>0.14776047693956615</v>
      </c>
      <c r="L3263" t="str">
        <f t="shared" si="204"/>
        <v>NO</v>
      </c>
      <c r="M3263" t="str">
        <f t="shared" si="205"/>
        <v>NO</v>
      </c>
    </row>
    <row r="3264" spans="1:13" x14ac:dyDescent="0.25">
      <c r="A3264">
        <v>3263</v>
      </c>
      <c r="B3264" t="s">
        <v>15</v>
      </c>
      <c r="C3264">
        <v>446610.91</v>
      </c>
      <c r="D3264" t="s">
        <v>10</v>
      </c>
      <c r="E3264" t="s">
        <v>16</v>
      </c>
      <c r="F3264" t="s">
        <v>12</v>
      </c>
      <c r="G3264" t="s">
        <v>13</v>
      </c>
      <c r="H3264" t="s">
        <v>13</v>
      </c>
      <c r="I3264">
        <v>23</v>
      </c>
      <c r="J3264">
        <f t="shared" si="202"/>
        <v>-0.26007737788573737</v>
      </c>
      <c r="K3264">
        <f t="shared" si="203"/>
        <v>-1.3343214546803215</v>
      </c>
      <c r="L3264" t="str">
        <f t="shared" si="204"/>
        <v>NO</v>
      </c>
      <c r="M3264" t="str">
        <f t="shared" si="205"/>
        <v>NO</v>
      </c>
    </row>
    <row r="3265" spans="1:13" x14ac:dyDescent="0.25">
      <c r="A3265">
        <v>3264</v>
      </c>
      <c r="B3265" t="s">
        <v>9</v>
      </c>
      <c r="C3265">
        <v>549000</v>
      </c>
      <c r="D3265" t="s">
        <v>10</v>
      </c>
      <c r="E3265" t="s">
        <v>16</v>
      </c>
      <c r="F3265" t="s">
        <v>12</v>
      </c>
      <c r="G3265" t="s">
        <v>13</v>
      </c>
      <c r="H3265" t="s">
        <v>13</v>
      </c>
      <c r="I3265">
        <v>35</v>
      </c>
      <c r="J3265">
        <f t="shared" si="202"/>
        <v>-0.13382733508861056</v>
      </c>
      <c r="K3265">
        <f t="shared" si="203"/>
        <v>-0.48741749375467142</v>
      </c>
      <c r="L3265" t="str">
        <f t="shared" si="204"/>
        <v>NO</v>
      </c>
      <c r="M3265" t="str">
        <f t="shared" si="205"/>
        <v>NO</v>
      </c>
    </row>
    <row r="3266" spans="1:13" x14ac:dyDescent="0.25">
      <c r="A3266">
        <v>3265</v>
      </c>
      <c r="B3266" t="s">
        <v>15</v>
      </c>
      <c r="C3266">
        <v>370123</v>
      </c>
      <c r="D3266" t="s">
        <v>17</v>
      </c>
      <c r="E3266" t="s">
        <v>16</v>
      </c>
      <c r="F3266" t="s">
        <v>12</v>
      </c>
      <c r="G3266" t="s">
        <v>13</v>
      </c>
      <c r="H3266" t="s">
        <v>13</v>
      </c>
      <c r="I3266">
        <v>53</v>
      </c>
      <c r="J3266">
        <f t="shared" ref="J3266:J3329" si="206">(C3266-$Q$13)/$Q$14</f>
        <v>-0.35439017928833577</v>
      </c>
      <c r="K3266">
        <f t="shared" si="203"/>
        <v>0.78293844763380371</v>
      </c>
      <c r="L3266" t="str">
        <f t="shared" si="204"/>
        <v>NO</v>
      </c>
      <c r="M3266" t="str">
        <f t="shared" si="205"/>
        <v>NO</v>
      </c>
    </row>
    <row r="3267" spans="1:13" x14ac:dyDescent="0.25">
      <c r="A3267">
        <v>3266</v>
      </c>
      <c r="B3267" t="s">
        <v>9</v>
      </c>
      <c r="C3267">
        <v>5412755.4900000002</v>
      </c>
      <c r="D3267" t="s">
        <v>10</v>
      </c>
      <c r="E3267" t="s">
        <v>16</v>
      </c>
      <c r="F3267" t="s">
        <v>12</v>
      </c>
      <c r="G3267" t="s">
        <v>13</v>
      </c>
      <c r="H3267" t="s">
        <v>13</v>
      </c>
      <c r="I3267">
        <v>34</v>
      </c>
      <c r="J3267">
        <f t="shared" si="206"/>
        <v>5.863387199851199</v>
      </c>
      <c r="K3267">
        <f t="shared" ref="K3267:K3330" si="207">(I3267-$R$13)/$R$14</f>
        <v>-0.55799282383180893</v>
      </c>
      <c r="L3267" t="str">
        <f t="shared" ref="L3267:L3330" si="208">IF(ABS(J3267)&gt; 1.96, "SI", "NO")</f>
        <v>SI</v>
      </c>
      <c r="M3267" t="str">
        <f t="shared" ref="M3267:M3330" si="209">IF(ABS(K3267)&gt; 1.96, "SI", "NO")</f>
        <v>NO</v>
      </c>
    </row>
    <row r="3268" spans="1:13" x14ac:dyDescent="0.25">
      <c r="A3268">
        <v>3267</v>
      </c>
      <c r="B3268" t="s">
        <v>9</v>
      </c>
      <c r="C3268">
        <v>271250</v>
      </c>
      <c r="D3268" t="s">
        <v>10</v>
      </c>
      <c r="E3268" t="s">
        <v>16</v>
      </c>
      <c r="F3268" t="s">
        <v>12</v>
      </c>
      <c r="G3268" t="s">
        <v>13</v>
      </c>
      <c r="H3268" t="s">
        <v>12</v>
      </c>
      <c r="I3268">
        <v>19</v>
      </c>
      <c r="J3268">
        <f t="shared" si="206"/>
        <v>-0.47630473562905834</v>
      </c>
      <c r="K3268">
        <f t="shared" si="207"/>
        <v>-1.6166227749888715</v>
      </c>
      <c r="L3268" t="str">
        <f t="shared" si="208"/>
        <v>NO</v>
      </c>
      <c r="M3268" t="str">
        <f t="shared" si="209"/>
        <v>NO</v>
      </c>
    </row>
    <row r="3269" spans="1:13" x14ac:dyDescent="0.25">
      <c r="A3269">
        <v>3268</v>
      </c>
      <c r="B3269" t="s">
        <v>15</v>
      </c>
      <c r="C3269">
        <v>300018</v>
      </c>
      <c r="D3269" t="s">
        <v>17</v>
      </c>
      <c r="E3269" t="s">
        <v>16</v>
      </c>
      <c r="F3269" t="s">
        <v>12</v>
      </c>
      <c r="G3269" t="s">
        <v>13</v>
      </c>
      <c r="H3269" t="s">
        <v>13</v>
      </c>
      <c r="I3269">
        <v>57</v>
      </c>
      <c r="J3269">
        <f t="shared" si="206"/>
        <v>-0.44083258492249633</v>
      </c>
      <c r="K3269">
        <f t="shared" si="207"/>
        <v>1.0652397679423538</v>
      </c>
      <c r="L3269" t="str">
        <f t="shared" si="208"/>
        <v>NO</v>
      </c>
      <c r="M3269" t="str">
        <f t="shared" si="209"/>
        <v>NO</v>
      </c>
    </row>
    <row r="3270" spans="1:13" x14ac:dyDescent="0.25">
      <c r="A3270">
        <v>3269</v>
      </c>
      <c r="B3270" t="s">
        <v>9</v>
      </c>
      <c r="C3270">
        <v>516873</v>
      </c>
      <c r="D3270" t="s">
        <v>18</v>
      </c>
      <c r="E3270" t="s">
        <v>16</v>
      </c>
      <c r="F3270" t="s">
        <v>12</v>
      </c>
      <c r="G3270" t="s">
        <v>13</v>
      </c>
      <c r="H3270" t="s">
        <v>13</v>
      </c>
      <c r="I3270">
        <v>38</v>
      </c>
      <c r="J3270">
        <f t="shared" si="206"/>
        <v>-0.17344127369225759</v>
      </c>
      <c r="K3270">
        <f t="shared" si="207"/>
        <v>-0.27569150352325889</v>
      </c>
      <c r="L3270" t="str">
        <f t="shared" si="208"/>
        <v>NO</v>
      </c>
      <c r="M3270" t="str">
        <f t="shared" si="209"/>
        <v>NO</v>
      </c>
    </row>
    <row r="3271" spans="1:13" x14ac:dyDescent="0.25">
      <c r="A3271">
        <v>3270</v>
      </c>
      <c r="B3271" t="s">
        <v>9</v>
      </c>
      <c r="C3271">
        <v>678863</v>
      </c>
      <c r="D3271" t="s">
        <v>14</v>
      </c>
      <c r="E3271" t="s">
        <v>11</v>
      </c>
      <c r="F3271" t="s">
        <v>12</v>
      </c>
      <c r="G3271" t="s">
        <v>13</v>
      </c>
      <c r="H3271" t="s">
        <v>13</v>
      </c>
      <c r="I3271">
        <v>79</v>
      </c>
      <c r="J3271">
        <f t="shared" si="206"/>
        <v>2.6299191162997639E-2</v>
      </c>
      <c r="K3271">
        <f t="shared" si="207"/>
        <v>2.6178970296393786</v>
      </c>
      <c r="L3271" t="str">
        <f t="shared" si="208"/>
        <v>NO</v>
      </c>
      <c r="M3271" t="str">
        <f t="shared" si="209"/>
        <v>SI</v>
      </c>
    </row>
    <row r="3272" spans="1:13" x14ac:dyDescent="0.25">
      <c r="A3272">
        <v>3271</v>
      </c>
      <c r="B3272" t="s">
        <v>9</v>
      </c>
      <c r="C3272">
        <v>362964</v>
      </c>
      <c r="D3272" t="s">
        <v>18</v>
      </c>
      <c r="E3272" t="s">
        <v>16</v>
      </c>
      <c r="F3272" t="s">
        <v>12</v>
      </c>
      <c r="G3272" t="s">
        <v>13</v>
      </c>
      <c r="H3272" t="s">
        <v>12</v>
      </c>
      <c r="I3272">
        <v>52</v>
      </c>
      <c r="J3272">
        <f t="shared" si="206"/>
        <v>-0.36321752658075368</v>
      </c>
      <c r="K3272">
        <f t="shared" si="207"/>
        <v>0.71236311755666615</v>
      </c>
      <c r="L3272" t="str">
        <f t="shared" si="208"/>
        <v>NO</v>
      </c>
      <c r="M3272" t="str">
        <f t="shared" si="209"/>
        <v>NO</v>
      </c>
    </row>
    <row r="3273" spans="1:13" x14ac:dyDescent="0.25">
      <c r="A3273">
        <v>3272</v>
      </c>
      <c r="B3273" t="s">
        <v>9</v>
      </c>
      <c r="C3273">
        <v>639148</v>
      </c>
      <c r="D3273" t="s">
        <v>18</v>
      </c>
      <c r="E3273" t="s">
        <v>16</v>
      </c>
      <c r="F3273" t="s">
        <v>12</v>
      </c>
      <c r="G3273" t="s">
        <v>13</v>
      </c>
      <c r="H3273" t="s">
        <v>12</v>
      </c>
      <c r="I3273">
        <v>43</v>
      </c>
      <c r="J3273">
        <f t="shared" si="206"/>
        <v>-2.267106972796144E-2</v>
      </c>
      <c r="K3273">
        <f t="shared" si="207"/>
        <v>7.7185146862428639E-2</v>
      </c>
      <c r="L3273" t="str">
        <f t="shared" si="208"/>
        <v>NO</v>
      </c>
      <c r="M3273" t="str">
        <f t="shared" si="209"/>
        <v>NO</v>
      </c>
    </row>
    <row r="3274" spans="1:13" x14ac:dyDescent="0.25">
      <c r="A3274">
        <v>3273</v>
      </c>
      <c r="B3274" t="s">
        <v>15</v>
      </c>
      <c r="C3274">
        <v>100000</v>
      </c>
      <c r="D3274" t="s">
        <v>10</v>
      </c>
      <c r="E3274" t="s">
        <v>16</v>
      </c>
      <c r="F3274" t="s">
        <v>12</v>
      </c>
      <c r="G3274" t="s">
        <v>12</v>
      </c>
      <c r="H3274" t="s">
        <v>13</v>
      </c>
      <c r="I3274">
        <v>30</v>
      </c>
      <c r="J3274">
        <f t="shared" si="206"/>
        <v>-0.68746316890557213</v>
      </c>
      <c r="K3274">
        <f t="shared" si="207"/>
        <v>-0.84029414414035897</v>
      </c>
      <c r="L3274" t="str">
        <f t="shared" si="208"/>
        <v>NO</v>
      </c>
      <c r="M3274" t="str">
        <f t="shared" si="209"/>
        <v>NO</v>
      </c>
    </row>
    <row r="3275" spans="1:13" x14ac:dyDescent="0.25">
      <c r="A3275">
        <v>3274</v>
      </c>
      <c r="B3275" t="s">
        <v>15</v>
      </c>
      <c r="C3275">
        <v>1160614</v>
      </c>
      <c r="D3275" t="s">
        <v>14</v>
      </c>
      <c r="E3275" t="s">
        <v>11</v>
      </c>
      <c r="F3275" t="s">
        <v>12</v>
      </c>
      <c r="G3275" t="s">
        <v>13</v>
      </c>
      <c r="H3275" t="s">
        <v>13</v>
      </c>
      <c r="I3275">
        <v>65</v>
      </c>
      <c r="J3275">
        <f t="shared" si="206"/>
        <v>0.62031838175799769</v>
      </c>
      <c r="K3275">
        <f t="shared" si="207"/>
        <v>1.6298424085594538</v>
      </c>
      <c r="L3275" t="str">
        <f t="shared" si="208"/>
        <v>NO</v>
      </c>
      <c r="M3275" t="str">
        <f t="shared" si="209"/>
        <v>NO</v>
      </c>
    </row>
    <row r="3276" spans="1:13" x14ac:dyDescent="0.25">
      <c r="A3276">
        <v>3275</v>
      </c>
      <c r="B3276" t="s">
        <v>9</v>
      </c>
      <c r="C3276">
        <v>298018</v>
      </c>
      <c r="D3276" t="s">
        <v>18</v>
      </c>
      <c r="E3276" t="s">
        <v>16</v>
      </c>
      <c r="F3276" t="s">
        <v>12</v>
      </c>
      <c r="G3276" t="s">
        <v>12</v>
      </c>
      <c r="H3276" t="s">
        <v>12</v>
      </c>
      <c r="I3276">
        <v>43</v>
      </c>
      <c r="J3276">
        <f t="shared" si="206"/>
        <v>-0.44329866881477681</v>
      </c>
      <c r="K3276">
        <f t="shared" si="207"/>
        <v>7.7185146862428639E-2</v>
      </c>
      <c r="L3276" t="str">
        <f t="shared" si="208"/>
        <v>NO</v>
      </c>
      <c r="M3276" t="str">
        <f t="shared" si="209"/>
        <v>NO</v>
      </c>
    </row>
    <row r="3277" spans="1:13" x14ac:dyDescent="0.25">
      <c r="A3277">
        <v>3276</v>
      </c>
      <c r="B3277" t="s">
        <v>9</v>
      </c>
      <c r="C3277">
        <v>278030.99</v>
      </c>
      <c r="D3277" t="s">
        <v>19</v>
      </c>
      <c r="E3277" t="s">
        <v>16</v>
      </c>
      <c r="F3277" t="s">
        <v>12</v>
      </c>
      <c r="G3277" t="s">
        <v>13</v>
      </c>
      <c r="H3277" t="s">
        <v>13</v>
      </c>
      <c r="I3277">
        <v>25</v>
      </c>
      <c r="J3277">
        <f t="shared" si="206"/>
        <v>-0.46794349052270096</v>
      </c>
      <c r="K3277">
        <f t="shared" si="207"/>
        <v>-1.1931707945260464</v>
      </c>
      <c r="L3277" t="str">
        <f t="shared" si="208"/>
        <v>NO</v>
      </c>
      <c r="M3277" t="str">
        <f t="shared" si="209"/>
        <v>NO</v>
      </c>
    </row>
    <row r="3278" spans="1:13" x14ac:dyDescent="0.25">
      <c r="A3278">
        <v>3277</v>
      </c>
      <c r="B3278" t="s">
        <v>9</v>
      </c>
      <c r="C3278">
        <v>1718999.67</v>
      </c>
      <c r="D3278" t="s">
        <v>10</v>
      </c>
      <c r="E3278" t="s">
        <v>16</v>
      </c>
      <c r="F3278" t="s">
        <v>12</v>
      </c>
      <c r="G3278" t="s">
        <v>12</v>
      </c>
      <c r="H3278" t="s">
        <v>13</v>
      </c>
      <c r="I3278">
        <v>32</v>
      </c>
      <c r="J3278">
        <f t="shared" si="206"/>
        <v>1.3088313349916116</v>
      </c>
      <c r="K3278">
        <f t="shared" si="207"/>
        <v>-0.69914348398608395</v>
      </c>
      <c r="L3278" t="str">
        <f t="shared" si="208"/>
        <v>NO</v>
      </c>
      <c r="M3278" t="str">
        <f t="shared" si="209"/>
        <v>NO</v>
      </c>
    </row>
    <row r="3279" spans="1:13" x14ac:dyDescent="0.25">
      <c r="A3279">
        <v>3278</v>
      </c>
      <c r="B3279" t="s">
        <v>9</v>
      </c>
      <c r="C3279">
        <v>358468.86</v>
      </c>
      <c r="D3279" t="s">
        <v>10</v>
      </c>
      <c r="E3279" t="s">
        <v>16</v>
      </c>
      <c r="F3279" t="s">
        <v>12</v>
      </c>
      <c r="G3279" t="s">
        <v>13</v>
      </c>
      <c r="H3279" t="s">
        <v>13</v>
      </c>
      <c r="I3279">
        <v>52</v>
      </c>
      <c r="J3279">
        <f t="shared" si="206"/>
        <v>-0.36876022275452647</v>
      </c>
      <c r="K3279">
        <f t="shared" si="207"/>
        <v>0.71236311755666615</v>
      </c>
      <c r="L3279" t="str">
        <f t="shared" si="208"/>
        <v>NO</v>
      </c>
      <c r="M3279" t="str">
        <f t="shared" si="209"/>
        <v>NO</v>
      </c>
    </row>
    <row r="3280" spans="1:13" x14ac:dyDescent="0.25">
      <c r="A3280">
        <v>3279</v>
      </c>
      <c r="B3280" t="s">
        <v>9</v>
      </c>
      <c r="C3280">
        <v>439167</v>
      </c>
      <c r="D3280" t="s">
        <v>10</v>
      </c>
      <c r="E3280" t="s">
        <v>16</v>
      </c>
      <c r="F3280" t="s">
        <v>12</v>
      </c>
      <c r="G3280" t="s">
        <v>13</v>
      </c>
      <c r="H3280" t="s">
        <v>13</v>
      </c>
      <c r="I3280">
        <v>44</v>
      </c>
      <c r="J3280">
        <f t="shared" si="206"/>
        <v>-0.26925603115903002</v>
      </c>
      <c r="K3280">
        <f t="shared" si="207"/>
        <v>0.14776047693956615</v>
      </c>
      <c r="L3280" t="str">
        <f t="shared" si="208"/>
        <v>NO</v>
      </c>
      <c r="M3280" t="str">
        <f t="shared" si="209"/>
        <v>NO</v>
      </c>
    </row>
    <row r="3281" spans="1:13" x14ac:dyDescent="0.25">
      <c r="A3281">
        <v>3280</v>
      </c>
      <c r="B3281" t="s">
        <v>9</v>
      </c>
      <c r="C3281">
        <v>639148</v>
      </c>
      <c r="D3281" t="s">
        <v>18</v>
      </c>
      <c r="E3281" t="s">
        <v>16</v>
      </c>
      <c r="F3281" t="s">
        <v>12</v>
      </c>
      <c r="G3281" t="s">
        <v>13</v>
      </c>
      <c r="H3281" t="s">
        <v>13</v>
      </c>
      <c r="I3281">
        <v>54</v>
      </c>
      <c r="J3281">
        <f t="shared" si="206"/>
        <v>-2.267106972796144E-2</v>
      </c>
      <c r="K3281">
        <f t="shared" si="207"/>
        <v>0.85351377771094117</v>
      </c>
      <c r="L3281" t="str">
        <f t="shared" si="208"/>
        <v>NO</v>
      </c>
      <c r="M3281" t="str">
        <f t="shared" si="209"/>
        <v>NO</v>
      </c>
    </row>
    <row r="3282" spans="1:13" x14ac:dyDescent="0.25">
      <c r="A3282">
        <v>3281</v>
      </c>
      <c r="B3282" t="s">
        <v>9</v>
      </c>
      <c r="C3282">
        <v>589824.6</v>
      </c>
      <c r="D3282" t="s">
        <v>10</v>
      </c>
      <c r="E3282" t="s">
        <v>16</v>
      </c>
      <c r="F3282" t="s">
        <v>12</v>
      </c>
      <c r="G3282" t="s">
        <v>13</v>
      </c>
      <c r="H3282" t="s">
        <v>13</v>
      </c>
      <c r="I3282">
        <v>33</v>
      </c>
      <c r="J3282">
        <f t="shared" si="206"/>
        <v>-8.3488890854214293E-2</v>
      </c>
      <c r="K3282">
        <f t="shared" si="207"/>
        <v>-0.62856815390894638</v>
      </c>
      <c r="L3282" t="str">
        <f t="shared" si="208"/>
        <v>NO</v>
      </c>
      <c r="M3282" t="str">
        <f t="shared" si="209"/>
        <v>NO</v>
      </c>
    </row>
    <row r="3283" spans="1:13" x14ac:dyDescent="0.25">
      <c r="A3283">
        <v>3282</v>
      </c>
      <c r="B3283" t="s">
        <v>15</v>
      </c>
      <c r="C3283">
        <v>264315.09999999998</v>
      </c>
      <c r="D3283" t="s">
        <v>10</v>
      </c>
      <c r="E3283" t="s">
        <v>16</v>
      </c>
      <c r="F3283" t="s">
        <v>12</v>
      </c>
      <c r="G3283" t="s">
        <v>13</v>
      </c>
      <c r="H3283" t="s">
        <v>13</v>
      </c>
      <c r="I3283">
        <v>23</v>
      </c>
      <c r="J3283">
        <f t="shared" si="206"/>
        <v>-0.48485575822134624</v>
      </c>
      <c r="K3283">
        <f t="shared" si="207"/>
        <v>-1.3343214546803215</v>
      </c>
      <c r="L3283" t="str">
        <f t="shared" si="208"/>
        <v>NO</v>
      </c>
      <c r="M3283" t="str">
        <f t="shared" si="209"/>
        <v>NO</v>
      </c>
    </row>
    <row r="3284" spans="1:13" x14ac:dyDescent="0.25">
      <c r="A3284">
        <v>3283</v>
      </c>
      <c r="B3284" t="s">
        <v>9</v>
      </c>
      <c r="C3284">
        <v>939801.74</v>
      </c>
      <c r="D3284" t="s">
        <v>10</v>
      </c>
      <c r="E3284" t="s">
        <v>11</v>
      </c>
      <c r="F3284" t="s">
        <v>12</v>
      </c>
      <c r="G3284" t="s">
        <v>13</v>
      </c>
      <c r="H3284" t="s">
        <v>13</v>
      </c>
      <c r="I3284">
        <v>34</v>
      </c>
      <c r="J3284">
        <f t="shared" si="206"/>
        <v>0.34804760295597609</v>
      </c>
      <c r="K3284">
        <f t="shared" si="207"/>
        <v>-0.55799282383180893</v>
      </c>
      <c r="L3284" t="str">
        <f t="shared" si="208"/>
        <v>NO</v>
      </c>
      <c r="M3284" t="str">
        <f t="shared" si="209"/>
        <v>NO</v>
      </c>
    </row>
    <row r="3285" spans="1:13" x14ac:dyDescent="0.25">
      <c r="A3285">
        <v>3284</v>
      </c>
      <c r="B3285" t="s">
        <v>9</v>
      </c>
      <c r="C3285">
        <v>297045</v>
      </c>
      <c r="D3285" t="s">
        <v>17</v>
      </c>
      <c r="E3285" t="s">
        <v>16</v>
      </c>
      <c r="F3285" t="s">
        <v>12</v>
      </c>
      <c r="G3285" t="s">
        <v>12</v>
      </c>
      <c r="H3285" t="s">
        <v>13</v>
      </c>
      <c r="I3285">
        <v>61</v>
      </c>
      <c r="J3285">
        <f t="shared" si="206"/>
        <v>-0.44449841862837125</v>
      </c>
      <c r="K3285">
        <f t="shared" si="207"/>
        <v>1.3475410882509038</v>
      </c>
      <c r="L3285" t="str">
        <f t="shared" si="208"/>
        <v>NO</v>
      </c>
      <c r="M3285" t="str">
        <f t="shared" si="209"/>
        <v>NO</v>
      </c>
    </row>
    <row r="3286" spans="1:13" x14ac:dyDescent="0.25">
      <c r="A3286">
        <v>3285</v>
      </c>
      <c r="B3286" t="s">
        <v>15</v>
      </c>
      <c r="C3286">
        <v>996628.96</v>
      </c>
      <c r="D3286" t="s">
        <v>10</v>
      </c>
      <c r="E3286" t="s">
        <v>11</v>
      </c>
      <c r="F3286" t="s">
        <v>12</v>
      </c>
      <c r="G3286" t="s">
        <v>13</v>
      </c>
      <c r="H3286" t="s">
        <v>13</v>
      </c>
      <c r="I3286">
        <v>34</v>
      </c>
      <c r="J3286">
        <f t="shared" si="206"/>
        <v>0.41811794889851484</v>
      </c>
      <c r="K3286">
        <f t="shared" si="207"/>
        <v>-0.55799282383180893</v>
      </c>
      <c r="L3286" t="str">
        <f t="shared" si="208"/>
        <v>NO</v>
      </c>
      <c r="M3286" t="str">
        <f t="shared" si="209"/>
        <v>NO</v>
      </c>
    </row>
    <row r="3287" spans="1:13" x14ac:dyDescent="0.25">
      <c r="A3287">
        <v>3286</v>
      </c>
      <c r="B3287" t="s">
        <v>9</v>
      </c>
      <c r="C3287">
        <v>600000</v>
      </c>
      <c r="D3287" t="s">
        <v>10</v>
      </c>
      <c r="E3287" t="s">
        <v>16</v>
      </c>
      <c r="F3287" t="s">
        <v>12</v>
      </c>
      <c r="G3287" t="s">
        <v>13</v>
      </c>
      <c r="H3287" t="s">
        <v>13</v>
      </c>
      <c r="I3287">
        <v>48</v>
      </c>
      <c r="J3287">
        <f t="shared" si="206"/>
        <v>-7.0942195835459007E-2</v>
      </c>
      <c r="K3287">
        <f t="shared" si="207"/>
        <v>0.43006179724811616</v>
      </c>
      <c r="L3287" t="str">
        <f t="shared" si="208"/>
        <v>NO</v>
      </c>
      <c r="M3287" t="str">
        <f t="shared" si="209"/>
        <v>NO</v>
      </c>
    </row>
    <row r="3288" spans="1:13" x14ac:dyDescent="0.25">
      <c r="A3288">
        <v>3287</v>
      </c>
      <c r="B3288" t="s">
        <v>9</v>
      </c>
      <c r="C3288">
        <v>193800</v>
      </c>
      <c r="D3288" t="s">
        <v>10</v>
      </c>
      <c r="E3288" t="s">
        <v>16</v>
      </c>
      <c r="F3288" t="s">
        <v>12</v>
      </c>
      <c r="G3288" t="s">
        <v>13</v>
      </c>
      <c r="H3288" t="s">
        <v>13</v>
      </c>
      <c r="I3288">
        <v>28</v>
      </c>
      <c r="J3288">
        <f t="shared" si="206"/>
        <v>-0.57180383435761883</v>
      </c>
      <c r="K3288">
        <f t="shared" si="207"/>
        <v>-0.98144480429463388</v>
      </c>
      <c r="L3288" t="str">
        <f t="shared" si="208"/>
        <v>NO</v>
      </c>
      <c r="M3288" t="str">
        <f t="shared" si="209"/>
        <v>NO</v>
      </c>
    </row>
    <row r="3289" spans="1:13" x14ac:dyDescent="0.25">
      <c r="A3289">
        <v>3288</v>
      </c>
      <c r="B3289" t="s">
        <v>9</v>
      </c>
      <c r="C3289">
        <v>278030</v>
      </c>
      <c r="D3289" t="s">
        <v>19</v>
      </c>
      <c r="E3289" t="s">
        <v>16</v>
      </c>
      <c r="F3289" t="s">
        <v>12</v>
      </c>
      <c r="G3289" t="s">
        <v>13</v>
      </c>
      <c r="H3289" t="s">
        <v>13</v>
      </c>
      <c r="I3289">
        <v>30</v>
      </c>
      <c r="J3289">
        <f t="shared" si="206"/>
        <v>-0.46794471123422759</v>
      </c>
      <c r="K3289">
        <f t="shared" si="207"/>
        <v>-0.84029414414035897</v>
      </c>
      <c r="L3289" t="str">
        <f t="shared" si="208"/>
        <v>NO</v>
      </c>
      <c r="M3289" t="str">
        <f t="shared" si="209"/>
        <v>NO</v>
      </c>
    </row>
    <row r="3290" spans="1:13" x14ac:dyDescent="0.25">
      <c r="A3290">
        <v>3289</v>
      </c>
      <c r="B3290" t="s">
        <v>9</v>
      </c>
      <c r="C3290">
        <v>538043.07999999996</v>
      </c>
      <c r="D3290" t="s">
        <v>10</v>
      </c>
      <c r="E3290" t="s">
        <v>16</v>
      </c>
      <c r="F3290" t="s">
        <v>12</v>
      </c>
      <c r="G3290" t="s">
        <v>13</v>
      </c>
      <c r="H3290" t="s">
        <v>13</v>
      </c>
      <c r="I3290">
        <v>45</v>
      </c>
      <c r="J3290">
        <f t="shared" si="206"/>
        <v>-0.14733767704911335</v>
      </c>
      <c r="K3290">
        <f t="shared" si="207"/>
        <v>0.21833580701670366</v>
      </c>
      <c r="L3290" t="str">
        <f t="shared" si="208"/>
        <v>NO</v>
      </c>
      <c r="M3290" t="str">
        <f t="shared" si="209"/>
        <v>NO</v>
      </c>
    </row>
    <row r="3291" spans="1:13" x14ac:dyDescent="0.25">
      <c r="A3291">
        <v>3290</v>
      </c>
      <c r="B3291" t="s">
        <v>15</v>
      </c>
      <c r="C3291">
        <v>465000</v>
      </c>
      <c r="D3291" t="s">
        <v>10</v>
      </c>
      <c r="E3291" t="s">
        <v>16</v>
      </c>
      <c r="F3291" t="s">
        <v>12</v>
      </c>
      <c r="G3291" t="s">
        <v>13</v>
      </c>
      <c r="H3291" t="s">
        <v>12</v>
      </c>
      <c r="I3291">
        <v>28</v>
      </c>
      <c r="J3291">
        <f t="shared" si="206"/>
        <v>-0.23740285856438953</v>
      </c>
      <c r="K3291">
        <f t="shared" si="207"/>
        <v>-0.98144480429463388</v>
      </c>
      <c r="L3291" t="str">
        <f t="shared" si="208"/>
        <v>NO</v>
      </c>
      <c r="M3291" t="str">
        <f t="shared" si="209"/>
        <v>NO</v>
      </c>
    </row>
    <row r="3292" spans="1:13" x14ac:dyDescent="0.25">
      <c r="A3292">
        <v>3291</v>
      </c>
      <c r="B3292" t="s">
        <v>9</v>
      </c>
      <c r="C3292">
        <v>318610</v>
      </c>
      <c r="D3292" t="s">
        <v>18</v>
      </c>
      <c r="E3292" t="s">
        <v>16</v>
      </c>
      <c r="F3292" t="s">
        <v>12</v>
      </c>
      <c r="G3292" t="s">
        <v>13</v>
      </c>
      <c r="H3292" t="s">
        <v>13</v>
      </c>
      <c r="I3292">
        <v>44</v>
      </c>
      <c r="J3292">
        <f t="shared" si="206"/>
        <v>-0.41790786905985727</v>
      </c>
      <c r="K3292">
        <f t="shared" si="207"/>
        <v>0.14776047693956615</v>
      </c>
      <c r="L3292" t="str">
        <f t="shared" si="208"/>
        <v>NO</v>
      </c>
      <c r="M3292" t="str">
        <f t="shared" si="209"/>
        <v>NO</v>
      </c>
    </row>
    <row r="3293" spans="1:13" x14ac:dyDescent="0.25">
      <c r="A3293">
        <v>3292</v>
      </c>
      <c r="B3293" t="s">
        <v>15</v>
      </c>
      <c r="C3293">
        <v>272000</v>
      </c>
      <c r="D3293" t="s">
        <v>10</v>
      </c>
      <c r="E3293" t="s">
        <v>16</v>
      </c>
      <c r="F3293" t="s">
        <v>12</v>
      </c>
      <c r="G3293" t="s">
        <v>13</v>
      </c>
      <c r="H3293" t="s">
        <v>13</v>
      </c>
      <c r="I3293">
        <v>60</v>
      </c>
      <c r="J3293">
        <f t="shared" si="206"/>
        <v>-0.47537995416945317</v>
      </c>
      <c r="K3293">
        <f t="shared" si="207"/>
        <v>1.2769657581737661</v>
      </c>
      <c r="L3293" t="str">
        <f t="shared" si="208"/>
        <v>NO</v>
      </c>
      <c r="M3293" t="str">
        <f t="shared" si="209"/>
        <v>NO</v>
      </c>
    </row>
    <row r="3294" spans="1:13" x14ac:dyDescent="0.25">
      <c r="A3294">
        <v>3293</v>
      </c>
      <c r="B3294" t="s">
        <v>15</v>
      </c>
      <c r="C3294">
        <v>2588242.2000000002</v>
      </c>
      <c r="D3294" t="s">
        <v>10</v>
      </c>
      <c r="E3294" t="s">
        <v>11</v>
      </c>
      <c r="F3294" t="s">
        <v>12</v>
      </c>
      <c r="G3294" t="s">
        <v>13</v>
      </c>
      <c r="H3294" t="s">
        <v>13</v>
      </c>
      <c r="I3294">
        <v>32</v>
      </c>
      <c r="J3294">
        <f t="shared" si="206"/>
        <v>2.3806438358506661</v>
      </c>
      <c r="K3294">
        <f t="shared" si="207"/>
        <v>-0.69914348398608395</v>
      </c>
      <c r="L3294" t="str">
        <f t="shared" si="208"/>
        <v>SI</v>
      </c>
      <c r="M3294" t="str">
        <f t="shared" si="209"/>
        <v>NO</v>
      </c>
    </row>
    <row r="3295" spans="1:13" x14ac:dyDescent="0.25">
      <c r="A3295">
        <v>3294</v>
      </c>
      <c r="B3295" t="s">
        <v>15</v>
      </c>
      <c r="C3295">
        <v>302470</v>
      </c>
      <c r="D3295" t="s">
        <v>18</v>
      </c>
      <c r="E3295" t="s">
        <v>16</v>
      </c>
      <c r="F3295" t="s">
        <v>12</v>
      </c>
      <c r="G3295" t="s">
        <v>13</v>
      </c>
      <c r="H3295" t="s">
        <v>13</v>
      </c>
      <c r="I3295">
        <v>28</v>
      </c>
      <c r="J3295">
        <f t="shared" si="206"/>
        <v>-0.43780916607056047</v>
      </c>
      <c r="K3295">
        <f t="shared" si="207"/>
        <v>-0.98144480429463388</v>
      </c>
      <c r="L3295" t="str">
        <f t="shared" si="208"/>
        <v>NO</v>
      </c>
      <c r="M3295" t="str">
        <f t="shared" si="209"/>
        <v>NO</v>
      </c>
    </row>
    <row r="3296" spans="1:13" x14ac:dyDescent="0.25">
      <c r="A3296">
        <v>3295</v>
      </c>
      <c r="B3296" t="s">
        <v>9</v>
      </c>
      <c r="C3296">
        <v>300018</v>
      </c>
      <c r="D3296" t="s">
        <v>17</v>
      </c>
      <c r="E3296" t="s">
        <v>16</v>
      </c>
      <c r="F3296" t="s">
        <v>13</v>
      </c>
      <c r="G3296" t="s">
        <v>13</v>
      </c>
      <c r="H3296" t="s">
        <v>13</v>
      </c>
      <c r="I3296">
        <v>85</v>
      </c>
      <c r="J3296">
        <f t="shared" si="206"/>
        <v>-0.44083258492249633</v>
      </c>
      <c r="K3296">
        <f t="shared" si="207"/>
        <v>3.0413490101022038</v>
      </c>
      <c r="L3296" t="str">
        <f t="shared" si="208"/>
        <v>NO</v>
      </c>
      <c r="M3296" t="str">
        <f t="shared" si="209"/>
        <v>SI</v>
      </c>
    </row>
    <row r="3297" spans="1:13" x14ac:dyDescent="0.25">
      <c r="A3297">
        <v>3296</v>
      </c>
      <c r="B3297" t="s">
        <v>15</v>
      </c>
      <c r="C3297">
        <v>509509</v>
      </c>
      <c r="D3297" t="s">
        <v>18</v>
      </c>
      <c r="E3297" t="s">
        <v>16</v>
      </c>
      <c r="F3297" t="s">
        <v>12</v>
      </c>
      <c r="G3297" t="s">
        <v>13</v>
      </c>
      <c r="H3297" t="s">
        <v>12</v>
      </c>
      <c r="I3297">
        <v>36</v>
      </c>
      <c r="J3297">
        <f t="shared" si="206"/>
        <v>-0.18252139458363423</v>
      </c>
      <c r="K3297">
        <f t="shared" si="207"/>
        <v>-0.41684216367753391</v>
      </c>
      <c r="L3297" t="str">
        <f t="shared" si="208"/>
        <v>NO</v>
      </c>
      <c r="M3297" t="str">
        <f t="shared" si="209"/>
        <v>NO</v>
      </c>
    </row>
    <row r="3298" spans="1:13" x14ac:dyDescent="0.25">
      <c r="A3298">
        <v>3297</v>
      </c>
      <c r="B3298" t="s">
        <v>9</v>
      </c>
      <c r="C3298">
        <v>25000</v>
      </c>
      <c r="D3298" t="s">
        <v>10</v>
      </c>
      <c r="E3298" t="s">
        <v>16</v>
      </c>
      <c r="F3298" t="s">
        <v>12</v>
      </c>
      <c r="G3298" t="s">
        <v>13</v>
      </c>
      <c r="H3298" t="s">
        <v>13</v>
      </c>
      <c r="I3298">
        <v>27</v>
      </c>
      <c r="J3298">
        <f t="shared" si="206"/>
        <v>-0.77994131486608909</v>
      </c>
      <c r="K3298">
        <f t="shared" si="207"/>
        <v>-1.0520201343717714</v>
      </c>
      <c r="L3298" t="str">
        <f t="shared" si="208"/>
        <v>NO</v>
      </c>
      <c r="M3298" t="str">
        <f t="shared" si="209"/>
        <v>NO</v>
      </c>
    </row>
    <row r="3299" spans="1:13" x14ac:dyDescent="0.25">
      <c r="A3299">
        <v>3298</v>
      </c>
      <c r="B3299" t="s">
        <v>15</v>
      </c>
      <c r="C3299">
        <v>355022.46</v>
      </c>
      <c r="D3299" t="s">
        <v>10</v>
      </c>
      <c r="E3299" t="s">
        <v>16</v>
      </c>
      <c r="F3299" t="s">
        <v>12</v>
      </c>
      <c r="G3299" t="s">
        <v>13</v>
      </c>
      <c r="H3299" t="s">
        <v>13</v>
      </c>
      <c r="I3299">
        <v>37</v>
      </c>
      <c r="J3299">
        <f t="shared" si="206"/>
        <v>-0.37300977851770406</v>
      </c>
      <c r="K3299">
        <f t="shared" si="207"/>
        <v>-0.3462668336003964</v>
      </c>
      <c r="L3299" t="str">
        <f t="shared" si="208"/>
        <v>NO</v>
      </c>
      <c r="M3299" t="str">
        <f t="shared" si="209"/>
        <v>NO</v>
      </c>
    </row>
    <row r="3300" spans="1:13" x14ac:dyDescent="0.25">
      <c r="A3300">
        <v>3299</v>
      </c>
      <c r="B3300" t="s">
        <v>15</v>
      </c>
      <c r="C3300">
        <v>727896.34</v>
      </c>
      <c r="D3300" t="s">
        <v>10</v>
      </c>
      <c r="E3300" t="s">
        <v>11</v>
      </c>
      <c r="F3300" t="s">
        <v>12</v>
      </c>
      <c r="G3300" t="s">
        <v>13</v>
      </c>
      <c r="H3300" t="s">
        <v>13</v>
      </c>
      <c r="I3300">
        <v>28</v>
      </c>
      <c r="J3300">
        <f t="shared" si="206"/>
        <v>8.6759356142353E-2</v>
      </c>
      <c r="K3300">
        <f t="shared" si="207"/>
        <v>-0.98144480429463388</v>
      </c>
      <c r="L3300" t="str">
        <f t="shared" si="208"/>
        <v>NO</v>
      </c>
      <c r="M3300" t="str">
        <f t="shared" si="209"/>
        <v>NO</v>
      </c>
    </row>
    <row r="3301" spans="1:13" x14ac:dyDescent="0.25">
      <c r="A3301">
        <v>3300</v>
      </c>
      <c r="B3301" t="s">
        <v>9</v>
      </c>
      <c r="C3301">
        <v>343393</v>
      </c>
      <c r="D3301" t="s">
        <v>10</v>
      </c>
      <c r="E3301" t="s">
        <v>16</v>
      </c>
      <c r="F3301" t="s">
        <v>12</v>
      </c>
      <c r="G3301" t="s">
        <v>13</v>
      </c>
      <c r="H3301" t="s">
        <v>13</v>
      </c>
      <c r="I3301">
        <v>37</v>
      </c>
      <c r="J3301">
        <f t="shared" si="206"/>
        <v>-0.38734939050866402</v>
      </c>
      <c r="K3301">
        <f t="shared" si="207"/>
        <v>-0.3462668336003964</v>
      </c>
      <c r="L3301" t="str">
        <f t="shared" si="208"/>
        <v>NO</v>
      </c>
      <c r="M3301" t="str">
        <f t="shared" si="209"/>
        <v>NO</v>
      </c>
    </row>
    <row r="3302" spans="1:13" x14ac:dyDescent="0.25">
      <c r="A3302">
        <v>3301</v>
      </c>
      <c r="B3302" t="s">
        <v>15</v>
      </c>
      <c r="C3302">
        <v>296610</v>
      </c>
      <c r="D3302" t="s">
        <v>17</v>
      </c>
      <c r="E3302" t="s">
        <v>16</v>
      </c>
      <c r="F3302" t="s">
        <v>12</v>
      </c>
      <c r="G3302" t="s">
        <v>13</v>
      </c>
      <c r="H3302" t="s">
        <v>13</v>
      </c>
      <c r="I3302">
        <v>22</v>
      </c>
      <c r="J3302">
        <f t="shared" si="206"/>
        <v>-0.44503479187494221</v>
      </c>
      <c r="K3302">
        <f t="shared" si="207"/>
        <v>-1.4048967847574589</v>
      </c>
      <c r="L3302" t="str">
        <f t="shared" si="208"/>
        <v>NO</v>
      </c>
      <c r="M3302" t="str">
        <f t="shared" si="209"/>
        <v>NO</v>
      </c>
    </row>
    <row r="3303" spans="1:13" x14ac:dyDescent="0.25">
      <c r="A3303">
        <v>3302</v>
      </c>
      <c r="B3303" t="s">
        <v>9</v>
      </c>
      <c r="C3303">
        <v>1309556</v>
      </c>
      <c r="D3303" t="s">
        <v>14</v>
      </c>
      <c r="E3303" t="s">
        <v>11</v>
      </c>
      <c r="F3303" t="s">
        <v>12</v>
      </c>
      <c r="G3303" t="s">
        <v>13</v>
      </c>
      <c r="H3303" t="s">
        <v>13</v>
      </c>
      <c r="I3303">
        <v>55</v>
      </c>
      <c r="J3303">
        <f t="shared" si="206"/>
        <v>0.80397011530001528</v>
      </c>
      <c r="K3303">
        <f t="shared" si="207"/>
        <v>0.92408910778807873</v>
      </c>
      <c r="L3303" t="str">
        <f t="shared" si="208"/>
        <v>NO</v>
      </c>
      <c r="M3303" t="str">
        <f t="shared" si="209"/>
        <v>NO</v>
      </c>
    </row>
    <row r="3304" spans="1:13" x14ac:dyDescent="0.25">
      <c r="A3304">
        <v>3303</v>
      </c>
      <c r="B3304" t="s">
        <v>9</v>
      </c>
      <c r="C3304">
        <v>278030.99</v>
      </c>
      <c r="D3304" t="s">
        <v>19</v>
      </c>
      <c r="E3304" t="s">
        <v>16</v>
      </c>
      <c r="F3304" t="s">
        <v>12</v>
      </c>
      <c r="G3304" t="s">
        <v>13</v>
      </c>
      <c r="H3304" t="s">
        <v>13</v>
      </c>
      <c r="I3304">
        <v>64</v>
      </c>
      <c r="J3304">
        <f t="shared" si="206"/>
        <v>-0.46794349052270096</v>
      </c>
      <c r="K3304">
        <f t="shared" si="207"/>
        <v>1.5592670784823162</v>
      </c>
      <c r="L3304" t="str">
        <f t="shared" si="208"/>
        <v>NO</v>
      </c>
      <c r="M3304" t="str">
        <f t="shared" si="209"/>
        <v>NO</v>
      </c>
    </row>
    <row r="3305" spans="1:13" x14ac:dyDescent="0.25">
      <c r="A3305">
        <v>3304</v>
      </c>
      <c r="B3305" t="s">
        <v>9</v>
      </c>
      <c r="C3305">
        <v>184600</v>
      </c>
      <c r="D3305" t="s">
        <v>10</v>
      </c>
      <c r="E3305" t="s">
        <v>16</v>
      </c>
      <c r="F3305" t="s">
        <v>12</v>
      </c>
      <c r="G3305" t="s">
        <v>13</v>
      </c>
      <c r="H3305" t="s">
        <v>13</v>
      </c>
      <c r="I3305">
        <v>35</v>
      </c>
      <c r="J3305">
        <f t="shared" si="206"/>
        <v>-0.58314782026210898</v>
      </c>
      <c r="K3305">
        <f t="shared" si="207"/>
        <v>-0.48741749375467142</v>
      </c>
      <c r="L3305" t="str">
        <f t="shared" si="208"/>
        <v>NO</v>
      </c>
      <c r="M3305" t="str">
        <f t="shared" si="209"/>
        <v>NO</v>
      </c>
    </row>
    <row r="3306" spans="1:13" x14ac:dyDescent="0.25">
      <c r="A3306">
        <v>3305</v>
      </c>
      <c r="B3306" t="s">
        <v>15</v>
      </c>
      <c r="C3306">
        <v>1437897</v>
      </c>
      <c r="D3306" t="s">
        <v>10</v>
      </c>
      <c r="E3306" t="s">
        <v>11</v>
      </c>
      <c r="F3306" t="s">
        <v>12</v>
      </c>
      <c r="G3306" t="s">
        <v>13</v>
      </c>
      <c r="H3306" t="s">
        <v>13</v>
      </c>
      <c r="I3306">
        <v>59</v>
      </c>
      <c r="J3306">
        <f t="shared" si="206"/>
        <v>0.96221995170959806</v>
      </c>
      <c r="K3306">
        <f t="shared" si="207"/>
        <v>1.2063904280966287</v>
      </c>
      <c r="L3306" t="str">
        <f t="shared" si="208"/>
        <v>NO</v>
      </c>
      <c r="M3306" t="str">
        <f t="shared" si="209"/>
        <v>NO</v>
      </c>
    </row>
    <row r="3307" spans="1:13" x14ac:dyDescent="0.25">
      <c r="A3307">
        <v>3306</v>
      </c>
      <c r="B3307" t="s">
        <v>9</v>
      </c>
      <c r="C3307">
        <v>298000</v>
      </c>
      <c r="D3307" t="s">
        <v>10</v>
      </c>
      <c r="E3307" t="s">
        <v>16</v>
      </c>
      <c r="F3307" t="s">
        <v>12</v>
      </c>
      <c r="G3307" t="s">
        <v>13</v>
      </c>
      <c r="H3307" t="s">
        <v>13</v>
      </c>
      <c r="I3307">
        <v>31</v>
      </c>
      <c r="J3307">
        <f t="shared" si="206"/>
        <v>-0.44332086356980732</v>
      </c>
      <c r="K3307">
        <f t="shared" si="207"/>
        <v>-0.7697188140632214</v>
      </c>
      <c r="L3307" t="str">
        <f t="shared" si="208"/>
        <v>NO</v>
      </c>
      <c r="M3307" t="str">
        <f t="shared" si="209"/>
        <v>NO</v>
      </c>
    </row>
    <row r="3308" spans="1:13" x14ac:dyDescent="0.25">
      <c r="A3308">
        <v>3307</v>
      </c>
      <c r="B3308" t="s">
        <v>9</v>
      </c>
      <c r="C3308">
        <v>324750</v>
      </c>
      <c r="D3308" t="s">
        <v>10</v>
      </c>
      <c r="E3308" t="s">
        <v>16</v>
      </c>
      <c r="F3308" t="s">
        <v>12</v>
      </c>
      <c r="G3308" t="s">
        <v>13</v>
      </c>
      <c r="H3308" t="s">
        <v>13</v>
      </c>
      <c r="I3308">
        <v>33</v>
      </c>
      <c r="J3308">
        <f t="shared" si="206"/>
        <v>-0.41033699151055625</v>
      </c>
      <c r="K3308">
        <f t="shared" si="207"/>
        <v>-0.62856815390894638</v>
      </c>
      <c r="L3308" t="str">
        <f t="shared" si="208"/>
        <v>NO</v>
      </c>
      <c r="M3308" t="str">
        <f t="shared" si="209"/>
        <v>NO</v>
      </c>
    </row>
    <row r="3309" spans="1:13" x14ac:dyDescent="0.25">
      <c r="A3309">
        <v>3308</v>
      </c>
      <c r="B3309" t="s">
        <v>15</v>
      </c>
      <c r="C3309">
        <v>1120416.72</v>
      </c>
      <c r="D3309" t="s">
        <v>10</v>
      </c>
      <c r="E3309" t="s">
        <v>16</v>
      </c>
      <c r="F3309" t="s">
        <v>12</v>
      </c>
      <c r="G3309" t="s">
        <v>13</v>
      </c>
      <c r="H3309" t="s">
        <v>13</v>
      </c>
      <c r="I3309">
        <v>33</v>
      </c>
      <c r="J3309">
        <f t="shared" si="206"/>
        <v>0.57075344939725414</v>
      </c>
      <c r="K3309">
        <f t="shared" si="207"/>
        <v>-0.62856815390894638</v>
      </c>
      <c r="L3309" t="str">
        <f t="shared" si="208"/>
        <v>NO</v>
      </c>
      <c r="M3309" t="str">
        <f t="shared" si="209"/>
        <v>NO</v>
      </c>
    </row>
    <row r="3310" spans="1:13" x14ac:dyDescent="0.25">
      <c r="A3310">
        <v>3309</v>
      </c>
      <c r="B3310" t="s">
        <v>9</v>
      </c>
      <c r="C3310">
        <v>484940</v>
      </c>
      <c r="D3310" t="s">
        <v>18</v>
      </c>
      <c r="E3310" t="s">
        <v>16</v>
      </c>
      <c r="F3310" t="s">
        <v>12</v>
      </c>
      <c r="G3310" t="s">
        <v>13</v>
      </c>
      <c r="H3310" t="s">
        <v>12</v>
      </c>
      <c r="I3310">
        <v>33</v>
      </c>
      <c r="J3310">
        <f t="shared" si="206"/>
        <v>-0.21281600215835345</v>
      </c>
      <c r="K3310">
        <f t="shared" si="207"/>
        <v>-0.62856815390894638</v>
      </c>
      <c r="L3310" t="str">
        <f t="shared" si="208"/>
        <v>NO</v>
      </c>
      <c r="M3310" t="str">
        <f t="shared" si="209"/>
        <v>NO</v>
      </c>
    </row>
    <row r="3311" spans="1:13" x14ac:dyDescent="0.25">
      <c r="A3311">
        <v>3310</v>
      </c>
      <c r="B3311" t="s">
        <v>15</v>
      </c>
      <c r="C3311">
        <v>467175.25</v>
      </c>
      <c r="D3311" t="s">
        <v>10</v>
      </c>
      <c r="E3311" t="s">
        <v>16</v>
      </c>
      <c r="F3311" t="s">
        <v>12</v>
      </c>
      <c r="G3311" t="s">
        <v>13</v>
      </c>
      <c r="H3311" t="s">
        <v>13</v>
      </c>
      <c r="I3311">
        <v>28</v>
      </c>
      <c r="J3311">
        <f t="shared" si="206"/>
        <v>-0.23472068407104801</v>
      </c>
      <c r="K3311">
        <f t="shared" si="207"/>
        <v>-0.98144480429463388</v>
      </c>
      <c r="L3311" t="str">
        <f t="shared" si="208"/>
        <v>NO</v>
      </c>
      <c r="M3311" t="str">
        <f t="shared" si="209"/>
        <v>NO</v>
      </c>
    </row>
    <row r="3312" spans="1:13" x14ac:dyDescent="0.25">
      <c r="A3312">
        <v>3311</v>
      </c>
      <c r="B3312" t="s">
        <v>15</v>
      </c>
      <c r="C3312">
        <v>405000</v>
      </c>
      <c r="D3312" t="s">
        <v>10</v>
      </c>
      <c r="E3312" t="s">
        <v>16</v>
      </c>
      <c r="F3312" t="s">
        <v>12</v>
      </c>
      <c r="G3312" t="s">
        <v>13</v>
      </c>
      <c r="H3312" t="s">
        <v>13</v>
      </c>
      <c r="I3312">
        <v>41</v>
      </c>
      <c r="J3312">
        <f t="shared" si="206"/>
        <v>-0.31138537533280308</v>
      </c>
      <c r="K3312">
        <f t="shared" si="207"/>
        <v>-6.3965513291846368E-2</v>
      </c>
      <c r="L3312" t="str">
        <f t="shared" si="208"/>
        <v>NO</v>
      </c>
      <c r="M3312" t="str">
        <f t="shared" si="209"/>
        <v>NO</v>
      </c>
    </row>
    <row r="3313" spans="1:13" x14ac:dyDescent="0.25">
      <c r="A3313">
        <v>3312</v>
      </c>
      <c r="B3313" t="s">
        <v>9</v>
      </c>
      <c r="C3313">
        <v>597549.97</v>
      </c>
      <c r="D3313" t="s">
        <v>10</v>
      </c>
      <c r="E3313" t="s">
        <v>16</v>
      </c>
      <c r="F3313" t="s">
        <v>12</v>
      </c>
      <c r="G3313" t="s">
        <v>13</v>
      </c>
      <c r="H3313" t="s">
        <v>13</v>
      </c>
      <c r="I3313">
        <v>25</v>
      </c>
      <c r="J3313">
        <f t="shared" si="206"/>
        <v>-7.3963185594760991E-2</v>
      </c>
      <c r="K3313">
        <f t="shared" si="207"/>
        <v>-1.1931707945260464</v>
      </c>
      <c r="L3313" t="str">
        <f t="shared" si="208"/>
        <v>NO</v>
      </c>
      <c r="M3313" t="str">
        <f t="shared" si="209"/>
        <v>NO</v>
      </c>
    </row>
    <row r="3314" spans="1:13" x14ac:dyDescent="0.25">
      <c r="A3314">
        <v>3313</v>
      </c>
      <c r="B3314" t="s">
        <v>15</v>
      </c>
      <c r="C3314">
        <v>643308</v>
      </c>
      <c r="D3314" t="s">
        <v>14</v>
      </c>
      <c r="E3314" t="s">
        <v>11</v>
      </c>
      <c r="F3314" t="s">
        <v>12</v>
      </c>
      <c r="G3314" t="s">
        <v>13</v>
      </c>
      <c r="H3314" t="s">
        <v>13</v>
      </c>
      <c r="I3314">
        <v>74</v>
      </c>
      <c r="J3314">
        <f t="shared" si="206"/>
        <v>-1.7541615232018099E-2</v>
      </c>
      <c r="K3314">
        <f t="shared" si="207"/>
        <v>2.2650203792536914</v>
      </c>
      <c r="L3314" t="str">
        <f t="shared" si="208"/>
        <v>NO</v>
      </c>
      <c r="M3314" t="str">
        <f t="shared" si="209"/>
        <v>SI</v>
      </c>
    </row>
    <row r="3315" spans="1:13" x14ac:dyDescent="0.25">
      <c r="A3315">
        <v>3314</v>
      </c>
      <c r="B3315" t="s">
        <v>15</v>
      </c>
      <c r="C3315">
        <v>510866</v>
      </c>
      <c r="D3315" t="s">
        <v>10</v>
      </c>
      <c r="E3315" t="s">
        <v>16</v>
      </c>
      <c r="F3315" t="s">
        <v>12</v>
      </c>
      <c r="G3315" t="s">
        <v>13</v>
      </c>
      <c r="H3315" t="s">
        <v>13</v>
      </c>
      <c r="I3315">
        <v>26</v>
      </c>
      <c r="J3315">
        <f t="shared" si="206"/>
        <v>-0.18084815666272194</v>
      </c>
      <c r="K3315">
        <f t="shared" si="207"/>
        <v>-1.1225954644489089</v>
      </c>
      <c r="L3315" t="str">
        <f t="shared" si="208"/>
        <v>NO</v>
      </c>
      <c r="M3315" t="str">
        <f t="shared" si="209"/>
        <v>NO</v>
      </c>
    </row>
    <row r="3316" spans="1:13" x14ac:dyDescent="0.25">
      <c r="A3316">
        <v>3315</v>
      </c>
      <c r="B3316" t="s">
        <v>9</v>
      </c>
      <c r="C3316">
        <v>297046</v>
      </c>
      <c r="D3316" t="s">
        <v>17</v>
      </c>
      <c r="E3316" t="s">
        <v>16</v>
      </c>
      <c r="F3316" t="s">
        <v>12</v>
      </c>
      <c r="G3316" t="s">
        <v>13</v>
      </c>
      <c r="H3316" t="s">
        <v>13</v>
      </c>
      <c r="I3316">
        <v>36</v>
      </c>
      <c r="J3316">
        <f t="shared" si="206"/>
        <v>-0.44449718558642509</v>
      </c>
      <c r="K3316">
        <f t="shared" si="207"/>
        <v>-0.41684216367753391</v>
      </c>
      <c r="L3316" t="str">
        <f t="shared" si="208"/>
        <v>NO</v>
      </c>
      <c r="M3316" t="str">
        <f t="shared" si="209"/>
        <v>NO</v>
      </c>
    </row>
    <row r="3317" spans="1:13" x14ac:dyDescent="0.25">
      <c r="A3317">
        <v>3316</v>
      </c>
      <c r="B3317" t="s">
        <v>15</v>
      </c>
      <c r="C3317">
        <v>688499</v>
      </c>
      <c r="D3317" t="s">
        <v>10</v>
      </c>
      <c r="E3317" t="s">
        <v>16</v>
      </c>
      <c r="F3317" t="s">
        <v>12</v>
      </c>
      <c r="G3317" t="s">
        <v>13</v>
      </c>
      <c r="H3317" t="s">
        <v>13</v>
      </c>
      <c r="I3317">
        <v>32</v>
      </c>
      <c r="J3317">
        <f t="shared" si="206"/>
        <v>3.818078335600486E-2</v>
      </c>
      <c r="K3317">
        <f t="shared" si="207"/>
        <v>-0.69914348398608395</v>
      </c>
      <c r="L3317" t="str">
        <f t="shared" si="208"/>
        <v>NO</v>
      </c>
      <c r="M3317" t="str">
        <f t="shared" si="209"/>
        <v>NO</v>
      </c>
    </row>
    <row r="3318" spans="1:13" x14ac:dyDescent="0.25">
      <c r="A3318">
        <v>3317</v>
      </c>
      <c r="B3318" t="s">
        <v>9</v>
      </c>
      <c r="C3318">
        <v>310253.48</v>
      </c>
      <c r="D3318" t="s">
        <v>10</v>
      </c>
      <c r="E3318" t="s">
        <v>16</v>
      </c>
      <c r="F3318" t="s">
        <v>12</v>
      </c>
      <c r="G3318" t="s">
        <v>13</v>
      </c>
      <c r="H3318" t="s">
        <v>13</v>
      </c>
      <c r="I3318">
        <v>59</v>
      </c>
      <c r="J3318">
        <f t="shared" si="206"/>
        <v>-0.42821180874361697</v>
      </c>
      <c r="K3318">
        <f t="shared" si="207"/>
        <v>1.2063904280966287</v>
      </c>
      <c r="L3318" t="str">
        <f t="shared" si="208"/>
        <v>NO</v>
      </c>
      <c r="M3318" t="str">
        <f t="shared" si="209"/>
        <v>NO</v>
      </c>
    </row>
    <row r="3319" spans="1:13" x14ac:dyDescent="0.25">
      <c r="A3319">
        <v>3318</v>
      </c>
      <c r="B3319" t="s">
        <v>15</v>
      </c>
      <c r="C3319">
        <v>297046</v>
      </c>
      <c r="D3319" t="s">
        <v>17</v>
      </c>
      <c r="E3319" t="s">
        <v>16</v>
      </c>
      <c r="F3319" t="s">
        <v>12</v>
      </c>
      <c r="G3319" t="s">
        <v>13</v>
      </c>
      <c r="H3319" t="s">
        <v>13</v>
      </c>
      <c r="I3319">
        <v>57</v>
      </c>
      <c r="J3319">
        <f t="shared" si="206"/>
        <v>-0.44449718558642509</v>
      </c>
      <c r="K3319">
        <f t="shared" si="207"/>
        <v>1.0652397679423538</v>
      </c>
      <c r="L3319" t="str">
        <f t="shared" si="208"/>
        <v>NO</v>
      </c>
      <c r="M3319" t="str">
        <f t="shared" si="209"/>
        <v>NO</v>
      </c>
    </row>
    <row r="3320" spans="1:13" x14ac:dyDescent="0.25">
      <c r="A3320">
        <v>3319</v>
      </c>
      <c r="B3320" t="s">
        <v>9</v>
      </c>
      <c r="C3320">
        <v>877095.21</v>
      </c>
      <c r="D3320" t="s">
        <v>10</v>
      </c>
      <c r="E3320" t="s">
        <v>16</v>
      </c>
      <c r="F3320" t="s">
        <v>12</v>
      </c>
      <c r="G3320" t="s">
        <v>13</v>
      </c>
      <c r="H3320" t="s">
        <v>13</v>
      </c>
      <c r="I3320">
        <v>43</v>
      </c>
      <c r="J3320">
        <f t="shared" si="206"/>
        <v>0.27072782116907557</v>
      </c>
      <c r="K3320">
        <f t="shared" si="207"/>
        <v>7.7185146862428639E-2</v>
      </c>
      <c r="L3320" t="str">
        <f t="shared" si="208"/>
        <v>NO</v>
      </c>
      <c r="M3320" t="str">
        <f t="shared" si="209"/>
        <v>NO</v>
      </c>
    </row>
    <row r="3321" spans="1:13" x14ac:dyDescent="0.25">
      <c r="A3321">
        <v>3320</v>
      </c>
      <c r="B3321" t="s">
        <v>9</v>
      </c>
      <c r="C3321">
        <v>689245.69</v>
      </c>
      <c r="D3321" t="s">
        <v>10</v>
      </c>
      <c r="E3321" t="s">
        <v>16</v>
      </c>
      <c r="F3321" t="s">
        <v>12</v>
      </c>
      <c r="G3321" t="s">
        <v>13</v>
      </c>
      <c r="H3321" t="s">
        <v>13</v>
      </c>
      <c r="I3321">
        <v>38</v>
      </c>
      <c r="J3321">
        <f t="shared" si="206"/>
        <v>3.9101483446768233E-2</v>
      </c>
      <c r="K3321">
        <f t="shared" si="207"/>
        <v>-0.27569150352325889</v>
      </c>
      <c r="L3321" t="str">
        <f t="shared" si="208"/>
        <v>NO</v>
      </c>
      <c r="M3321" t="str">
        <f t="shared" si="209"/>
        <v>NO</v>
      </c>
    </row>
    <row r="3322" spans="1:13" x14ac:dyDescent="0.25">
      <c r="A3322">
        <v>3321</v>
      </c>
      <c r="B3322" t="s">
        <v>15</v>
      </c>
      <c r="C3322">
        <v>1314275</v>
      </c>
      <c r="D3322" t="s">
        <v>10</v>
      </c>
      <c r="E3322" t="s">
        <v>11</v>
      </c>
      <c r="F3322" t="s">
        <v>12</v>
      </c>
      <c r="G3322" t="s">
        <v>13</v>
      </c>
      <c r="H3322" t="s">
        <v>13</v>
      </c>
      <c r="I3322">
        <v>46</v>
      </c>
      <c r="J3322">
        <f t="shared" si="206"/>
        <v>0.809788840243851</v>
      </c>
      <c r="K3322">
        <f t="shared" si="207"/>
        <v>0.28891113709384114</v>
      </c>
      <c r="L3322" t="str">
        <f t="shared" si="208"/>
        <v>NO</v>
      </c>
      <c r="M3322" t="str">
        <f t="shared" si="209"/>
        <v>NO</v>
      </c>
    </row>
    <row r="3323" spans="1:13" x14ac:dyDescent="0.25">
      <c r="A3323">
        <v>3322</v>
      </c>
      <c r="B3323" t="s">
        <v>15</v>
      </c>
      <c r="C3323">
        <v>540083</v>
      </c>
      <c r="D3323" t="s">
        <v>17</v>
      </c>
      <c r="E3323" t="s">
        <v>16</v>
      </c>
      <c r="F3323" t="s">
        <v>13</v>
      </c>
      <c r="G3323" t="s">
        <v>12</v>
      </c>
      <c r="H3323" t="s">
        <v>12</v>
      </c>
      <c r="I3323">
        <v>73</v>
      </c>
      <c r="J3323">
        <f t="shared" si="206"/>
        <v>-0.14482237012234295</v>
      </c>
      <c r="K3323">
        <f t="shared" si="207"/>
        <v>2.1944450491765539</v>
      </c>
      <c r="L3323" t="str">
        <f t="shared" si="208"/>
        <v>NO</v>
      </c>
      <c r="M3323" t="str">
        <f t="shared" si="209"/>
        <v>SI</v>
      </c>
    </row>
    <row r="3324" spans="1:13" x14ac:dyDescent="0.25">
      <c r="A3324">
        <v>3323</v>
      </c>
      <c r="B3324" t="s">
        <v>9</v>
      </c>
      <c r="C3324">
        <v>609663</v>
      </c>
      <c r="D3324" t="s">
        <v>10</v>
      </c>
      <c r="E3324" t="s">
        <v>16</v>
      </c>
      <c r="F3324" t="s">
        <v>12</v>
      </c>
      <c r="G3324" t="s">
        <v>13</v>
      </c>
      <c r="H3324" t="s">
        <v>12</v>
      </c>
      <c r="I3324">
        <v>41</v>
      </c>
      <c r="J3324">
        <f t="shared" si="206"/>
        <v>-5.9027311509906005E-2</v>
      </c>
      <c r="K3324">
        <f t="shared" si="207"/>
        <v>-6.3965513291846368E-2</v>
      </c>
      <c r="L3324" t="str">
        <f t="shared" si="208"/>
        <v>NO</v>
      </c>
      <c r="M3324" t="str">
        <f t="shared" si="209"/>
        <v>NO</v>
      </c>
    </row>
    <row r="3325" spans="1:13" x14ac:dyDescent="0.25">
      <c r="A3325">
        <v>3324</v>
      </c>
      <c r="B3325" t="s">
        <v>9</v>
      </c>
      <c r="C3325">
        <v>727926.26</v>
      </c>
      <c r="D3325" t="s">
        <v>10</v>
      </c>
      <c r="E3325" t="s">
        <v>16</v>
      </c>
      <c r="F3325" t="s">
        <v>12</v>
      </c>
      <c r="G3325" t="s">
        <v>13</v>
      </c>
      <c r="H3325" t="s">
        <v>13</v>
      </c>
      <c r="I3325">
        <v>48</v>
      </c>
      <c r="J3325">
        <f t="shared" si="206"/>
        <v>8.6796248757381567E-2</v>
      </c>
      <c r="K3325">
        <f t="shared" si="207"/>
        <v>0.43006179724811616</v>
      </c>
      <c r="L3325" t="str">
        <f t="shared" si="208"/>
        <v>NO</v>
      </c>
      <c r="M3325" t="str">
        <f t="shared" si="209"/>
        <v>NO</v>
      </c>
    </row>
    <row r="3326" spans="1:13" x14ac:dyDescent="0.25">
      <c r="A3326">
        <v>3325</v>
      </c>
      <c r="B3326" t="s">
        <v>15</v>
      </c>
      <c r="C3326">
        <v>1632331</v>
      </c>
      <c r="D3326" t="s">
        <v>10</v>
      </c>
      <c r="E3326" t="s">
        <v>11</v>
      </c>
      <c r="F3326" t="s">
        <v>12</v>
      </c>
      <c r="G3326" t="s">
        <v>13</v>
      </c>
      <c r="H3326" t="s">
        <v>13</v>
      </c>
      <c r="I3326">
        <v>44</v>
      </c>
      <c r="J3326">
        <f t="shared" si="206"/>
        <v>1.2019652294654268</v>
      </c>
      <c r="K3326">
        <f t="shared" si="207"/>
        <v>0.14776047693956615</v>
      </c>
      <c r="L3326" t="str">
        <f t="shared" si="208"/>
        <v>NO</v>
      </c>
      <c r="M3326" t="str">
        <f t="shared" si="209"/>
        <v>NO</v>
      </c>
    </row>
    <row r="3327" spans="1:13" x14ac:dyDescent="0.25">
      <c r="A3327">
        <v>3326</v>
      </c>
      <c r="B3327" t="s">
        <v>9</v>
      </c>
      <c r="C3327">
        <v>444937.63</v>
      </c>
      <c r="D3327" t="s">
        <v>10</v>
      </c>
      <c r="E3327" t="s">
        <v>16</v>
      </c>
      <c r="F3327" t="s">
        <v>12</v>
      </c>
      <c r="G3327" t="s">
        <v>12</v>
      </c>
      <c r="H3327" t="s">
        <v>13</v>
      </c>
      <c r="I3327">
        <v>48</v>
      </c>
      <c r="J3327">
        <f t="shared" si="206"/>
        <v>-0.26214060231337483</v>
      </c>
      <c r="K3327">
        <f t="shared" si="207"/>
        <v>0.43006179724811616</v>
      </c>
      <c r="L3327" t="str">
        <f t="shared" si="208"/>
        <v>NO</v>
      </c>
      <c r="M3327" t="str">
        <f t="shared" si="209"/>
        <v>NO</v>
      </c>
    </row>
    <row r="3328" spans="1:13" x14ac:dyDescent="0.25">
      <c r="A3328">
        <v>3327</v>
      </c>
      <c r="B3328" t="s">
        <v>9</v>
      </c>
      <c r="C3328">
        <v>185956</v>
      </c>
      <c r="D3328" t="s">
        <v>10</v>
      </c>
      <c r="E3328" t="s">
        <v>16</v>
      </c>
      <c r="F3328" t="s">
        <v>12</v>
      </c>
      <c r="G3328" t="s">
        <v>13</v>
      </c>
      <c r="H3328" t="s">
        <v>13</v>
      </c>
      <c r="I3328">
        <v>64</v>
      </c>
      <c r="J3328">
        <f t="shared" si="206"/>
        <v>-0.58147581538314286</v>
      </c>
      <c r="K3328">
        <f t="shared" si="207"/>
        <v>1.5592670784823162</v>
      </c>
      <c r="L3328" t="str">
        <f t="shared" si="208"/>
        <v>NO</v>
      </c>
      <c r="M3328" t="str">
        <f t="shared" si="209"/>
        <v>NO</v>
      </c>
    </row>
    <row r="3329" spans="1:13" x14ac:dyDescent="0.25">
      <c r="A3329">
        <v>3328</v>
      </c>
      <c r="B3329" t="s">
        <v>9</v>
      </c>
      <c r="C3329">
        <v>121368.02</v>
      </c>
      <c r="D3329" t="s">
        <v>10</v>
      </c>
      <c r="E3329" t="s">
        <v>16</v>
      </c>
      <c r="F3329" t="s">
        <v>12</v>
      </c>
      <c r="G3329" t="s">
        <v>13</v>
      </c>
      <c r="H3329" t="s">
        <v>13</v>
      </c>
      <c r="I3329">
        <v>26</v>
      </c>
      <c r="J3329">
        <f t="shared" si="206"/>
        <v>-0.66111550393960883</v>
      </c>
      <c r="K3329">
        <f t="shared" si="207"/>
        <v>-1.1225954644489089</v>
      </c>
      <c r="L3329" t="str">
        <f t="shared" si="208"/>
        <v>NO</v>
      </c>
      <c r="M3329" t="str">
        <f t="shared" si="209"/>
        <v>NO</v>
      </c>
    </row>
    <row r="3330" spans="1:13" x14ac:dyDescent="0.25">
      <c r="A3330">
        <v>3329</v>
      </c>
      <c r="B3330" t="s">
        <v>9</v>
      </c>
      <c r="C3330">
        <v>532800</v>
      </c>
      <c r="D3330" t="s">
        <v>10</v>
      </c>
      <c r="E3330" t="s">
        <v>16</v>
      </c>
      <c r="F3330" t="s">
        <v>12</v>
      </c>
      <c r="G3330" t="s">
        <v>13</v>
      </c>
      <c r="H3330" t="s">
        <v>13</v>
      </c>
      <c r="I3330">
        <v>31</v>
      </c>
      <c r="J3330">
        <f t="shared" ref="J3330:J3393" si="210">(C3330-$Q$13)/$Q$14</f>
        <v>-0.15380261461608222</v>
      </c>
      <c r="K3330">
        <f t="shared" si="207"/>
        <v>-0.7697188140632214</v>
      </c>
      <c r="L3330" t="str">
        <f t="shared" si="208"/>
        <v>NO</v>
      </c>
      <c r="M3330" t="str">
        <f t="shared" si="209"/>
        <v>NO</v>
      </c>
    </row>
    <row r="3331" spans="1:13" x14ac:dyDescent="0.25">
      <c r="A3331">
        <v>3330</v>
      </c>
      <c r="B3331" t="s">
        <v>9</v>
      </c>
      <c r="C3331">
        <v>1066381.08</v>
      </c>
      <c r="D3331" t="s">
        <v>10</v>
      </c>
      <c r="E3331" t="s">
        <v>16</v>
      </c>
      <c r="F3331" t="s">
        <v>12</v>
      </c>
      <c r="G3331" t="s">
        <v>13</v>
      </c>
      <c r="H3331" t="s">
        <v>13</v>
      </c>
      <c r="I3331">
        <v>29</v>
      </c>
      <c r="J3331">
        <f t="shared" si="210"/>
        <v>0.50412523869072157</v>
      </c>
      <c r="K3331">
        <f t="shared" ref="K3331:K3394" si="211">(I3331-$R$13)/$R$14</f>
        <v>-0.91086947421749642</v>
      </c>
      <c r="L3331" t="str">
        <f t="shared" ref="L3331:L3394" si="212">IF(ABS(J3331)&gt; 1.96, "SI", "NO")</f>
        <v>NO</v>
      </c>
      <c r="M3331" t="str">
        <f t="shared" ref="M3331:M3394" si="213">IF(ABS(K3331)&gt; 1.96, "SI", "NO")</f>
        <v>NO</v>
      </c>
    </row>
    <row r="3332" spans="1:13" x14ac:dyDescent="0.25">
      <c r="A3332">
        <v>3331</v>
      </c>
      <c r="B3332" t="s">
        <v>9</v>
      </c>
      <c r="C3332">
        <v>280000</v>
      </c>
      <c r="D3332" t="s">
        <v>18</v>
      </c>
      <c r="E3332" t="s">
        <v>16</v>
      </c>
      <c r="F3332" t="s">
        <v>12</v>
      </c>
      <c r="G3332" t="s">
        <v>13</v>
      </c>
      <c r="H3332" t="s">
        <v>13</v>
      </c>
      <c r="I3332">
        <v>40</v>
      </c>
      <c r="J3332">
        <f t="shared" si="210"/>
        <v>-0.46551561860033136</v>
      </c>
      <c r="K3332">
        <f t="shared" si="211"/>
        <v>-0.13454084336898386</v>
      </c>
      <c r="L3332" t="str">
        <f t="shared" si="212"/>
        <v>NO</v>
      </c>
      <c r="M3332" t="str">
        <f t="shared" si="213"/>
        <v>NO</v>
      </c>
    </row>
    <row r="3333" spans="1:13" x14ac:dyDescent="0.25">
      <c r="A3333">
        <v>3332</v>
      </c>
      <c r="B3333" t="s">
        <v>9</v>
      </c>
      <c r="C3333">
        <v>342225.26</v>
      </c>
      <c r="D3333" t="s">
        <v>10</v>
      </c>
      <c r="E3333" t="s">
        <v>16</v>
      </c>
      <c r="F3333" t="s">
        <v>12</v>
      </c>
      <c r="G3333" t="s">
        <v>13</v>
      </c>
      <c r="H3333" t="s">
        <v>13</v>
      </c>
      <c r="I3333">
        <v>44</v>
      </c>
      <c r="J3333">
        <f t="shared" si="210"/>
        <v>-0.38878926291084981</v>
      </c>
      <c r="K3333">
        <f t="shared" si="211"/>
        <v>0.14776047693956615</v>
      </c>
      <c r="L3333" t="str">
        <f t="shared" si="212"/>
        <v>NO</v>
      </c>
      <c r="M3333" t="str">
        <f t="shared" si="213"/>
        <v>NO</v>
      </c>
    </row>
    <row r="3334" spans="1:13" x14ac:dyDescent="0.25">
      <c r="A3334">
        <v>3333</v>
      </c>
      <c r="B3334" t="s">
        <v>15</v>
      </c>
      <c r="C3334">
        <v>535736.47</v>
      </c>
      <c r="D3334" t="s">
        <v>10</v>
      </c>
      <c r="E3334" t="s">
        <v>16</v>
      </c>
      <c r="F3334" t="s">
        <v>12</v>
      </c>
      <c r="G3334" t="s">
        <v>13</v>
      </c>
      <c r="H3334" t="s">
        <v>13</v>
      </c>
      <c r="I3334">
        <v>35</v>
      </c>
      <c r="J3334">
        <f t="shared" si="210"/>
        <v>-0.15018182393249985</v>
      </c>
      <c r="K3334">
        <f t="shared" si="211"/>
        <v>-0.48741749375467142</v>
      </c>
      <c r="L3334" t="str">
        <f t="shared" si="212"/>
        <v>NO</v>
      </c>
      <c r="M3334" t="str">
        <f t="shared" si="213"/>
        <v>NO</v>
      </c>
    </row>
    <row r="3335" spans="1:13" x14ac:dyDescent="0.25">
      <c r="A3335">
        <v>3334</v>
      </c>
      <c r="B3335" t="s">
        <v>9</v>
      </c>
      <c r="C3335">
        <v>288313.38</v>
      </c>
      <c r="D3335" t="s">
        <v>10</v>
      </c>
      <c r="E3335" t="s">
        <v>16</v>
      </c>
      <c r="F3335" t="s">
        <v>12</v>
      </c>
      <c r="G3335" t="s">
        <v>13</v>
      </c>
      <c r="H3335" t="s">
        <v>13</v>
      </c>
      <c r="I3335">
        <v>57</v>
      </c>
      <c r="J3335">
        <f t="shared" si="210"/>
        <v>-0.45526487234612811</v>
      </c>
      <c r="K3335">
        <f t="shared" si="211"/>
        <v>1.0652397679423538</v>
      </c>
      <c r="L3335" t="str">
        <f t="shared" si="212"/>
        <v>NO</v>
      </c>
      <c r="M3335" t="str">
        <f t="shared" si="213"/>
        <v>NO</v>
      </c>
    </row>
    <row r="3336" spans="1:13" x14ac:dyDescent="0.25">
      <c r="A3336">
        <v>3335</v>
      </c>
      <c r="B3336" t="s">
        <v>9</v>
      </c>
      <c r="C3336">
        <v>1374999.99</v>
      </c>
      <c r="D3336" t="s">
        <v>10</v>
      </c>
      <c r="E3336" t="s">
        <v>16</v>
      </c>
      <c r="F3336" t="s">
        <v>12</v>
      </c>
      <c r="G3336" t="s">
        <v>12</v>
      </c>
      <c r="H3336" t="s">
        <v>13</v>
      </c>
      <c r="I3336">
        <v>37</v>
      </c>
      <c r="J3336">
        <f t="shared" si="210"/>
        <v>0.88466530009279676</v>
      </c>
      <c r="K3336">
        <f t="shared" si="211"/>
        <v>-0.3462668336003964</v>
      </c>
      <c r="L3336" t="str">
        <f t="shared" si="212"/>
        <v>NO</v>
      </c>
      <c r="M3336" t="str">
        <f t="shared" si="213"/>
        <v>NO</v>
      </c>
    </row>
    <row r="3337" spans="1:13" x14ac:dyDescent="0.25">
      <c r="A3337">
        <v>3336</v>
      </c>
      <c r="B3337" t="s">
        <v>15</v>
      </c>
      <c r="C3337">
        <v>748465</v>
      </c>
      <c r="D3337" t="s">
        <v>10</v>
      </c>
      <c r="E3337" t="s">
        <v>11</v>
      </c>
      <c r="F3337" t="s">
        <v>12</v>
      </c>
      <c r="G3337" t="s">
        <v>13</v>
      </c>
      <c r="H3337" t="s">
        <v>13</v>
      </c>
      <c r="I3337">
        <v>40</v>
      </c>
      <c r="J3337">
        <f t="shared" si="210"/>
        <v>0.11212137669824966</v>
      </c>
      <c r="K3337">
        <f t="shared" si="211"/>
        <v>-0.13454084336898386</v>
      </c>
      <c r="L3337" t="str">
        <f t="shared" si="212"/>
        <v>NO</v>
      </c>
      <c r="M3337" t="str">
        <f t="shared" si="213"/>
        <v>NO</v>
      </c>
    </row>
    <row r="3338" spans="1:13" x14ac:dyDescent="0.25">
      <c r="A3338">
        <v>3337</v>
      </c>
      <c r="B3338" t="s">
        <v>15</v>
      </c>
      <c r="C3338">
        <v>235768.2</v>
      </c>
      <c r="D3338" t="s">
        <v>10</v>
      </c>
      <c r="E3338" t="s">
        <v>11</v>
      </c>
      <c r="F3338" t="s">
        <v>12</v>
      </c>
      <c r="G3338" t="s">
        <v>13</v>
      </c>
      <c r="H3338" t="s">
        <v>13</v>
      </c>
      <c r="I3338">
        <v>47</v>
      </c>
      <c r="J3338">
        <f t="shared" si="210"/>
        <v>-0.52005528335361662</v>
      </c>
      <c r="K3338">
        <f t="shared" si="211"/>
        <v>0.35948646717097865</v>
      </c>
      <c r="L3338" t="str">
        <f t="shared" si="212"/>
        <v>NO</v>
      </c>
      <c r="M3338" t="str">
        <f t="shared" si="213"/>
        <v>NO</v>
      </c>
    </row>
    <row r="3339" spans="1:13" x14ac:dyDescent="0.25">
      <c r="A3339">
        <v>3338</v>
      </c>
      <c r="B3339" t="s">
        <v>9</v>
      </c>
      <c r="C3339">
        <v>11200</v>
      </c>
      <c r="D3339" t="s">
        <v>10</v>
      </c>
      <c r="E3339" t="s">
        <v>16</v>
      </c>
      <c r="F3339" t="s">
        <v>12</v>
      </c>
      <c r="G3339" t="s">
        <v>12</v>
      </c>
      <c r="H3339" t="s">
        <v>12</v>
      </c>
      <c r="I3339">
        <v>24</v>
      </c>
      <c r="J3339">
        <f t="shared" si="210"/>
        <v>-0.7969572937228242</v>
      </c>
      <c r="K3339">
        <f t="shared" si="211"/>
        <v>-1.263746124603184</v>
      </c>
      <c r="L3339" t="str">
        <f t="shared" si="212"/>
        <v>NO</v>
      </c>
      <c r="M3339" t="str">
        <f t="shared" si="213"/>
        <v>NO</v>
      </c>
    </row>
    <row r="3340" spans="1:13" x14ac:dyDescent="0.25">
      <c r="A3340">
        <v>3339</v>
      </c>
      <c r="B3340" t="s">
        <v>9</v>
      </c>
      <c r="C3340">
        <v>377425.93</v>
      </c>
      <c r="D3340" t="s">
        <v>10</v>
      </c>
      <c r="E3340" t="s">
        <v>16</v>
      </c>
      <c r="F3340" t="s">
        <v>12</v>
      </c>
      <c r="G3340" t="s">
        <v>13</v>
      </c>
      <c r="H3340" t="s">
        <v>13</v>
      </c>
      <c r="I3340">
        <v>54</v>
      </c>
      <c r="J3340">
        <f t="shared" si="210"/>
        <v>-0.34538536026860994</v>
      </c>
      <c r="K3340">
        <f t="shared" si="211"/>
        <v>0.85351377771094117</v>
      </c>
      <c r="L3340" t="str">
        <f t="shared" si="212"/>
        <v>NO</v>
      </c>
      <c r="M3340" t="str">
        <f t="shared" si="213"/>
        <v>NO</v>
      </c>
    </row>
    <row r="3341" spans="1:13" x14ac:dyDescent="0.25">
      <c r="A3341">
        <v>3340</v>
      </c>
      <c r="B3341" t="s">
        <v>9</v>
      </c>
      <c r="C3341">
        <v>297044</v>
      </c>
      <c r="D3341" t="s">
        <v>17</v>
      </c>
      <c r="E3341" t="s">
        <v>16</v>
      </c>
      <c r="F3341" t="s">
        <v>12</v>
      </c>
      <c r="G3341" t="s">
        <v>12</v>
      </c>
      <c r="H3341" t="s">
        <v>13</v>
      </c>
      <c r="I3341">
        <v>55</v>
      </c>
      <c r="J3341">
        <f t="shared" si="210"/>
        <v>-0.44449965167031735</v>
      </c>
      <c r="K3341">
        <f t="shared" si="211"/>
        <v>0.92408910778807873</v>
      </c>
      <c r="L3341" t="str">
        <f t="shared" si="212"/>
        <v>NO</v>
      </c>
      <c r="M3341" t="str">
        <f t="shared" si="213"/>
        <v>NO</v>
      </c>
    </row>
    <row r="3342" spans="1:13" x14ac:dyDescent="0.25">
      <c r="A3342">
        <v>3341</v>
      </c>
      <c r="B3342" t="s">
        <v>9</v>
      </c>
      <c r="C3342">
        <v>85221.33</v>
      </c>
      <c r="D3342" t="s">
        <v>10</v>
      </c>
      <c r="E3342" t="s">
        <v>16</v>
      </c>
      <c r="F3342" t="s">
        <v>12</v>
      </c>
      <c r="G3342" t="s">
        <v>13</v>
      </c>
      <c r="H3342" t="s">
        <v>13</v>
      </c>
      <c r="I3342">
        <v>52</v>
      </c>
      <c r="J3342">
        <f t="shared" si="210"/>
        <v>-0.70568588892373629</v>
      </c>
      <c r="K3342">
        <f t="shared" si="211"/>
        <v>0.71236311755666615</v>
      </c>
      <c r="L3342" t="str">
        <f t="shared" si="212"/>
        <v>NO</v>
      </c>
      <c r="M3342" t="str">
        <f t="shared" si="213"/>
        <v>NO</v>
      </c>
    </row>
    <row r="3343" spans="1:13" x14ac:dyDescent="0.25">
      <c r="A3343">
        <v>3342</v>
      </c>
      <c r="B3343" t="s">
        <v>9</v>
      </c>
      <c r="C3343">
        <v>297046</v>
      </c>
      <c r="D3343" t="s">
        <v>18</v>
      </c>
      <c r="E3343" t="s">
        <v>16</v>
      </c>
      <c r="F3343" t="s">
        <v>12</v>
      </c>
      <c r="G3343" t="s">
        <v>13</v>
      </c>
      <c r="H3343" t="s">
        <v>13</v>
      </c>
      <c r="I3343">
        <v>59</v>
      </c>
      <c r="J3343">
        <f t="shared" si="210"/>
        <v>-0.44449718558642509</v>
      </c>
      <c r="K3343">
        <f t="shared" si="211"/>
        <v>1.2063904280966287</v>
      </c>
      <c r="L3343" t="str">
        <f t="shared" si="212"/>
        <v>NO</v>
      </c>
      <c r="M3343" t="str">
        <f t="shared" si="213"/>
        <v>NO</v>
      </c>
    </row>
    <row r="3344" spans="1:13" x14ac:dyDescent="0.25">
      <c r="A3344">
        <v>3343</v>
      </c>
      <c r="B3344" t="s">
        <v>9</v>
      </c>
      <c r="C3344">
        <v>280000</v>
      </c>
      <c r="D3344" t="s">
        <v>10</v>
      </c>
      <c r="E3344" t="s">
        <v>16</v>
      </c>
      <c r="F3344" t="s">
        <v>12</v>
      </c>
      <c r="G3344" t="s">
        <v>13</v>
      </c>
      <c r="H3344" t="s">
        <v>13</v>
      </c>
      <c r="I3344">
        <v>70</v>
      </c>
      <c r="J3344">
        <f t="shared" si="210"/>
        <v>-0.46551561860033136</v>
      </c>
      <c r="K3344">
        <f t="shared" si="211"/>
        <v>1.9827190589451413</v>
      </c>
      <c r="L3344" t="str">
        <f t="shared" si="212"/>
        <v>NO</v>
      </c>
      <c r="M3344" t="str">
        <f t="shared" si="213"/>
        <v>SI</v>
      </c>
    </row>
    <row r="3345" spans="1:13" x14ac:dyDescent="0.25">
      <c r="A3345">
        <v>3344</v>
      </c>
      <c r="B3345" t="s">
        <v>9</v>
      </c>
      <c r="C3345">
        <v>400000</v>
      </c>
      <c r="D3345" t="s">
        <v>10</v>
      </c>
      <c r="E3345" t="s">
        <v>16</v>
      </c>
      <c r="F3345" t="s">
        <v>12</v>
      </c>
      <c r="G3345" t="s">
        <v>13</v>
      </c>
      <c r="H3345" t="s">
        <v>13</v>
      </c>
      <c r="I3345">
        <v>47</v>
      </c>
      <c r="J3345">
        <f t="shared" si="210"/>
        <v>-0.31755058506350425</v>
      </c>
      <c r="K3345">
        <f t="shared" si="211"/>
        <v>0.35948646717097865</v>
      </c>
      <c r="L3345" t="str">
        <f t="shared" si="212"/>
        <v>NO</v>
      </c>
      <c r="M3345" t="str">
        <f t="shared" si="213"/>
        <v>NO</v>
      </c>
    </row>
    <row r="3346" spans="1:13" x14ac:dyDescent="0.25">
      <c r="A3346">
        <v>3345</v>
      </c>
      <c r="B3346" t="s">
        <v>9</v>
      </c>
      <c r="C3346">
        <v>664950.56000000006</v>
      </c>
      <c r="D3346" t="s">
        <v>10</v>
      </c>
      <c r="E3346" t="s">
        <v>16</v>
      </c>
      <c r="F3346" t="s">
        <v>12</v>
      </c>
      <c r="G3346" t="s">
        <v>12</v>
      </c>
      <c r="H3346" t="s">
        <v>13</v>
      </c>
      <c r="I3346">
        <v>38</v>
      </c>
      <c r="J3346">
        <f t="shared" si="210"/>
        <v>9.1445690698385811E-3</v>
      </c>
      <c r="K3346">
        <f t="shared" si="211"/>
        <v>-0.27569150352325889</v>
      </c>
      <c r="L3346" t="str">
        <f t="shared" si="212"/>
        <v>NO</v>
      </c>
      <c r="M3346" t="str">
        <f t="shared" si="213"/>
        <v>NO</v>
      </c>
    </row>
    <row r="3347" spans="1:13" x14ac:dyDescent="0.25">
      <c r="A3347">
        <v>3346</v>
      </c>
      <c r="B3347" t="s">
        <v>15</v>
      </c>
      <c r="C3347">
        <v>580000</v>
      </c>
      <c r="D3347" t="s">
        <v>10</v>
      </c>
      <c r="E3347" t="s">
        <v>16</v>
      </c>
      <c r="F3347" t="s">
        <v>12</v>
      </c>
      <c r="G3347" t="s">
        <v>13</v>
      </c>
      <c r="H3347" t="s">
        <v>13</v>
      </c>
      <c r="I3347">
        <v>25</v>
      </c>
      <c r="J3347">
        <f t="shared" si="210"/>
        <v>-9.5603034758263539E-2</v>
      </c>
      <c r="K3347">
        <f t="shared" si="211"/>
        <v>-1.1931707945260464</v>
      </c>
      <c r="L3347" t="str">
        <f t="shared" si="212"/>
        <v>NO</v>
      </c>
      <c r="M3347" t="str">
        <f t="shared" si="213"/>
        <v>NO</v>
      </c>
    </row>
    <row r="3348" spans="1:13" x14ac:dyDescent="0.25">
      <c r="A3348">
        <v>3347</v>
      </c>
      <c r="B3348" t="s">
        <v>15</v>
      </c>
      <c r="C3348">
        <v>183760</v>
      </c>
      <c r="D3348" t="s">
        <v>10</v>
      </c>
      <c r="E3348" t="s">
        <v>16</v>
      </c>
      <c r="F3348" t="s">
        <v>12</v>
      </c>
      <c r="G3348" t="s">
        <v>12</v>
      </c>
      <c r="H3348" t="s">
        <v>13</v>
      </c>
      <c r="I3348">
        <v>53</v>
      </c>
      <c r="J3348">
        <f t="shared" si="210"/>
        <v>-0.58418357549686672</v>
      </c>
      <c r="K3348">
        <f t="shared" si="211"/>
        <v>0.78293844763380371</v>
      </c>
      <c r="L3348" t="str">
        <f t="shared" si="212"/>
        <v>NO</v>
      </c>
      <c r="M3348" t="str">
        <f t="shared" si="213"/>
        <v>NO</v>
      </c>
    </row>
    <row r="3349" spans="1:13" x14ac:dyDescent="0.25">
      <c r="A3349">
        <v>3348</v>
      </c>
      <c r="B3349" t="s">
        <v>15</v>
      </c>
      <c r="C3349">
        <v>591000</v>
      </c>
      <c r="D3349" t="s">
        <v>10</v>
      </c>
      <c r="E3349" t="s">
        <v>16</v>
      </c>
      <c r="F3349" t="s">
        <v>12</v>
      </c>
      <c r="G3349" t="s">
        <v>13</v>
      </c>
      <c r="H3349" t="s">
        <v>13</v>
      </c>
      <c r="I3349">
        <v>45</v>
      </c>
      <c r="J3349">
        <f t="shared" si="210"/>
        <v>-8.2039573350721054E-2</v>
      </c>
      <c r="K3349">
        <f t="shared" si="211"/>
        <v>0.21833580701670366</v>
      </c>
      <c r="L3349" t="str">
        <f t="shared" si="212"/>
        <v>NO</v>
      </c>
      <c r="M3349" t="str">
        <f t="shared" si="213"/>
        <v>NO</v>
      </c>
    </row>
    <row r="3350" spans="1:13" x14ac:dyDescent="0.25">
      <c r="A3350">
        <v>3349</v>
      </c>
      <c r="B3350" t="s">
        <v>9</v>
      </c>
      <c r="C3350">
        <v>1461023.23</v>
      </c>
      <c r="D3350" t="s">
        <v>10</v>
      </c>
      <c r="E3350" t="s">
        <v>16</v>
      </c>
      <c r="F3350" t="s">
        <v>12</v>
      </c>
      <c r="G3350" t="s">
        <v>13</v>
      </c>
      <c r="H3350" t="s">
        <v>13</v>
      </c>
      <c r="I3350">
        <v>30</v>
      </c>
      <c r="J3350">
        <f t="shared" si="210"/>
        <v>0.99073556335568447</v>
      </c>
      <c r="K3350">
        <f t="shared" si="211"/>
        <v>-0.84029414414035897</v>
      </c>
      <c r="L3350" t="str">
        <f t="shared" si="212"/>
        <v>NO</v>
      </c>
      <c r="M3350" t="str">
        <f t="shared" si="213"/>
        <v>NO</v>
      </c>
    </row>
    <row r="3351" spans="1:13" x14ac:dyDescent="0.25">
      <c r="A3351">
        <v>3350</v>
      </c>
      <c r="B3351" t="s">
        <v>15</v>
      </c>
      <c r="C3351">
        <v>1167041</v>
      </c>
      <c r="D3351" t="s">
        <v>10</v>
      </c>
      <c r="E3351" t="s">
        <v>11</v>
      </c>
      <c r="F3351" t="s">
        <v>12</v>
      </c>
      <c r="G3351" t="s">
        <v>13</v>
      </c>
      <c r="H3351" t="s">
        <v>12</v>
      </c>
      <c r="I3351">
        <v>32</v>
      </c>
      <c r="J3351">
        <f t="shared" si="210"/>
        <v>0.628243142345841</v>
      </c>
      <c r="K3351">
        <f t="shared" si="211"/>
        <v>-0.69914348398608395</v>
      </c>
      <c r="L3351" t="str">
        <f t="shared" si="212"/>
        <v>NO</v>
      </c>
      <c r="M3351" t="str">
        <f t="shared" si="213"/>
        <v>NO</v>
      </c>
    </row>
    <row r="3352" spans="1:13" x14ac:dyDescent="0.25">
      <c r="A3352">
        <v>3351</v>
      </c>
      <c r="B3352" t="s">
        <v>15</v>
      </c>
      <c r="C3352">
        <v>240000</v>
      </c>
      <c r="D3352" t="s">
        <v>10</v>
      </c>
      <c r="E3352" t="s">
        <v>16</v>
      </c>
      <c r="F3352" t="s">
        <v>12</v>
      </c>
      <c r="G3352" t="s">
        <v>12</v>
      </c>
      <c r="H3352" t="s">
        <v>12</v>
      </c>
      <c r="I3352">
        <v>42</v>
      </c>
      <c r="J3352">
        <f t="shared" si="210"/>
        <v>-0.51483729644594045</v>
      </c>
      <c r="K3352">
        <f t="shared" si="211"/>
        <v>6.6098167852911317E-3</v>
      </c>
      <c r="L3352" t="str">
        <f t="shared" si="212"/>
        <v>NO</v>
      </c>
      <c r="M3352" t="str">
        <f t="shared" si="213"/>
        <v>NO</v>
      </c>
    </row>
    <row r="3353" spans="1:13" x14ac:dyDescent="0.25">
      <c r="A3353">
        <v>3352</v>
      </c>
      <c r="B3353" t="s">
        <v>15</v>
      </c>
      <c r="C3353">
        <v>227197.58</v>
      </c>
      <c r="D3353" t="s">
        <v>10</v>
      </c>
      <c r="E3353" t="s">
        <v>16</v>
      </c>
      <c r="F3353" t="s">
        <v>12</v>
      </c>
      <c r="G3353" t="s">
        <v>13</v>
      </c>
      <c r="H3353" t="s">
        <v>13</v>
      </c>
      <c r="I3353">
        <v>36</v>
      </c>
      <c r="J3353">
        <f t="shared" si="210"/>
        <v>-0.53062321731804507</v>
      </c>
      <c r="K3353">
        <f t="shared" si="211"/>
        <v>-0.41684216367753391</v>
      </c>
      <c r="L3353" t="str">
        <f t="shared" si="212"/>
        <v>NO</v>
      </c>
      <c r="M3353" t="str">
        <f t="shared" si="213"/>
        <v>NO</v>
      </c>
    </row>
    <row r="3354" spans="1:13" x14ac:dyDescent="0.25">
      <c r="A3354">
        <v>3353</v>
      </c>
      <c r="B3354" t="s">
        <v>15</v>
      </c>
      <c r="C3354">
        <v>346384</v>
      </c>
      <c r="D3354" t="s">
        <v>10</v>
      </c>
      <c r="E3354" t="s">
        <v>11</v>
      </c>
      <c r="F3354" t="s">
        <v>12</v>
      </c>
      <c r="G3354" t="s">
        <v>13</v>
      </c>
      <c r="H3354" t="s">
        <v>13</v>
      </c>
      <c r="I3354">
        <v>43</v>
      </c>
      <c r="J3354">
        <f t="shared" si="210"/>
        <v>-0.38366136204775858</v>
      </c>
      <c r="K3354">
        <f t="shared" si="211"/>
        <v>7.7185146862428639E-2</v>
      </c>
      <c r="L3354" t="str">
        <f t="shared" si="212"/>
        <v>NO</v>
      </c>
      <c r="M3354" t="str">
        <f t="shared" si="213"/>
        <v>NO</v>
      </c>
    </row>
    <row r="3355" spans="1:13" x14ac:dyDescent="0.25">
      <c r="A3355">
        <v>3354</v>
      </c>
      <c r="B3355" t="s">
        <v>9</v>
      </c>
      <c r="C3355">
        <v>821327.28</v>
      </c>
      <c r="D3355" t="s">
        <v>10</v>
      </c>
      <c r="E3355" t="s">
        <v>16</v>
      </c>
      <c r="F3355" t="s">
        <v>12</v>
      </c>
      <c r="G3355" t="s">
        <v>13</v>
      </c>
      <c r="H3355" t="s">
        <v>13</v>
      </c>
      <c r="I3355">
        <v>60</v>
      </c>
      <c r="J3355">
        <f t="shared" si="210"/>
        <v>0.20196362422966377</v>
      </c>
      <c r="K3355">
        <f t="shared" si="211"/>
        <v>1.2769657581737661</v>
      </c>
      <c r="L3355" t="str">
        <f t="shared" si="212"/>
        <v>NO</v>
      </c>
      <c r="M3355" t="str">
        <f t="shared" si="213"/>
        <v>NO</v>
      </c>
    </row>
    <row r="3356" spans="1:13" x14ac:dyDescent="0.25">
      <c r="A3356">
        <v>3355</v>
      </c>
      <c r="B3356" t="s">
        <v>9</v>
      </c>
      <c r="C3356">
        <v>350000</v>
      </c>
      <c r="D3356" t="s">
        <v>10</v>
      </c>
      <c r="E3356" t="s">
        <v>16</v>
      </c>
      <c r="F3356" t="s">
        <v>12</v>
      </c>
      <c r="G3356" t="s">
        <v>13</v>
      </c>
      <c r="H3356" t="s">
        <v>13</v>
      </c>
      <c r="I3356">
        <v>36</v>
      </c>
      <c r="J3356">
        <f t="shared" si="210"/>
        <v>-0.37920268237051552</v>
      </c>
      <c r="K3356">
        <f t="shared" si="211"/>
        <v>-0.41684216367753391</v>
      </c>
      <c r="L3356" t="str">
        <f t="shared" si="212"/>
        <v>NO</v>
      </c>
      <c r="M3356" t="str">
        <f t="shared" si="213"/>
        <v>NO</v>
      </c>
    </row>
    <row r="3357" spans="1:13" x14ac:dyDescent="0.25">
      <c r="A3357">
        <v>3356</v>
      </c>
      <c r="B3357" t="s">
        <v>9</v>
      </c>
      <c r="C3357">
        <v>351536.79</v>
      </c>
      <c r="D3357" t="s">
        <v>10</v>
      </c>
      <c r="E3357" t="s">
        <v>16</v>
      </c>
      <c r="F3357" t="s">
        <v>12</v>
      </c>
      <c r="G3357" t="s">
        <v>13</v>
      </c>
      <c r="H3357" t="s">
        <v>13</v>
      </c>
      <c r="I3357">
        <v>46</v>
      </c>
      <c r="J3357">
        <f t="shared" si="210"/>
        <v>-0.37730775583810672</v>
      </c>
      <c r="K3357">
        <f t="shared" si="211"/>
        <v>0.28891113709384114</v>
      </c>
      <c r="L3357" t="str">
        <f t="shared" si="212"/>
        <v>NO</v>
      </c>
      <c r="M3357" t="str">
        <f t="shared" si="213"/>
        <v>NO</v>
      </c>
    </row>
    <row r="3358" spans="1:13" x14ac:dyDescent="0.25">
      <c r="A3358">
        <v>3357</v>
      </c>
      <c r="B3358" t="s">
        <v>15</v>
      </c>
      <c r="C3358">
        <v>258542.5</v>
      </c>
      <c r="D3358" t="s">
        <v>10</v>
      </c>
      <c r="E3358" t="s">
        <v>16</v>
      </c>
      <c r="F3358" t="s">
        <v>12</v>
      </c>
      <c r="G3358" t="s">
        <v>13</v>
      </c>
      <c r="H3358" t="s">
        <v>13</v>
      </c>
      <c r="I3358">
        <v>53</v>
      </c>
      <c r="J3358">
        <f t="shared" si="210"/>
        <v>-0.49197361615963525</v>
      </c>
      <c r="K3358">
        <f t="shared" si="211"/>
        <v>0.78293844763380371</v>
      </c>
      <c r="L3358" t="str">
        <f t="shared" si="212"/>
        <v>NO</v>
      </c>
      <c r="M3358" t="str">
        <f t="shared" si="213"/>
        <v>NO</v>
      </c>
    </row>
    <row r="3359" spans="1:13" x14ac:dyDescent="0.25">
      <c r="A3359">
        <v>3358</v>
      </c>
      <c r="B3359" t="s">
        <v>15</v>
      </c>
      <c r="C3359">
        <v>297045</v>
      </c>
      <c r="D3359" t="s">
        <v>17</v>
      </c>
      <c r="E3359" t="s">
        <v>16</v>
      </c>
      <c r="F3359" t="s">
        <v>12</v>
      </c>
      <c r="G3359" t="s">
        <v>12</v>
      </c>
      <c r="H3359" t="s">
        <v>13</v>
      </c>
      <c r="I3359">
        <v>40</v>
      </c>
      <c r="J3359">
        <f t="shared" si="210"/>
        <v>-0.44449841862837125</v>
      </c>
      <c r="K3359">
        <f t="shared" si="211"/>
        <v>-0.13454084336898386</v>
      </c>
      <c r="L3359" t="str">
        <f t="shared" si="212"/>
        <v>NO</v>
      </c>
      <c r="M3359" t="str">
        <f t="shared" si="213"/>
        <v>NO</v>
      </c>
    </row>
    <row r="3360" spans="1:13" x14ac:dyDescent="0.25">
      <c r="A3360">
        <v>3359</v>
      </c>
      <c r="B3360" t="s">
        <v>15</v>
      </c>
      <c r="C3360">
        <v>289729</v>
      </c>
      <c r="D3360" t="s">
        <v>10</v>
      </c>
      <c r="E3360" t="s">
        <v>11</v>
      </c>
      <c r="F3360" t="s">
        <v>12</v>
      </c>
      <c r="G3360" t="s">
        <v>13</v>
      </c>
      <c r="H3360" t="s">
        <v>12</v>
      </c>
      <c r="I3360">
        <v>41</v>
      </c>
      <c r="J3360">
        <f t="shared" si="210"/>
        <v>-0.4535193535063331</v>
      </c>
      <c r="K3360">
        <f t="shared" si="211"/>
        <v>-6.3965513291846368E-2</v>
      </c>
      <c r="L3360" t="str">
        <f t="shared" si="212"/>
        <v>NO</v>
      </c>
      <c r="M3360" t="str">
        <f t="shared" si="213"/>
        <v>NO</v>
      </c>
    </row>
    <row r="3361" spans="1:13" x14ac:dyDescent="0.25">
      <c r="A3361">
        <v>3360</v>
      </c>
      <c r="B3361" t="s">
        <v>15</v>
      </c>
      <c r="C3361">
        <v>550000</v>
      </c>
      <c r="D3361" t="s">
        <v>10</v>
      </c>
      <c r="E3361" t="s">
        <v>16</v>
      </c>
      <c r="F3361" t="s">
        <v>12</v>
      </c>
      <c r="G3361" t="s">
        <v>13</v>
      </c>
      <c r="H3361" t="s">
        <v>13</v>
      </c>
      <c r="I3361">
        <v>22</v>
      </c>
      <c r="J3361">
        <f t="shared" si="210"/>
        <v>-0.13259429314247032</v>
      </c>
      <c r="K3361">
        <f t="shared" si="211"/>
        <v>-1.4048967847574589</v>
      </c>
      <c r="L3361" t="str">
        <f t="shared" si="212"/>
        <v>NO</v>
      </c>
      <c r="M3361" t="str">
        <f t="shared" si="213"/>
        <v>NO</v>
      </c>
    </row>
    <row r="3362" spans="1:13" x14ac:dyDescent="0.25">
      <c r="A3362">
        <v>3361</v>
      </c>
      <c r="B3362" t="s">
        <v>15</v>
      </c>
      <c r="C3362">
        <v>1418498.89</v>
      </c>
      <c r="D3362" t="s">
        <v>10</v>
      </c>
      <c r="E3362" t="s">
        <v>16</v>
      </c>
      <c r="F3362" t="s">
        <v>12</v>
      </c>
      <c r="G3362" t="s">
        <v>13</v>
      </c>
      <c r="H3362" t="s">
        <v>13</v>
      </c>
      <c r="I3362">
        <v>48</v>
      </c>
      <c r="J3362">
        <f t="shared" si="210"/>
        <v>0.93830126840375572</v>
      </c>
      <c r="K3362">
        <f t="shared" si="211"/>
        <v>0.43006179724811616</v>
      </c>
      <c r="L3362" t="str">
        <f t="shared" si="212"/>
        <v>NO</v>
      </c>
      <c r="M3362" t="str">
        <f t="shared" si="213"/>
        <v>NO</v>
      </c>
    </row>
    <row r="3363" spans="1:13" x14ac:dyDescent="0.25">
      <c r="A3363">
        <v>3362</v>
      </c>
      <c r="B3363" t="s">
        <v>9</v>
      </c>
      <c r="C3363">
        <v>2409620.6</v>
      </c>
      <c r="D3363" t="s">
        <v>10</v>
      </c>
      <c r="E3363" t="s">
        <v>11</v>
      </c>
      <c r="F3363" t="s">
        <v>12</v>
      </c>
      <c r="G3363" t="s">
        <v>13</v>
      </c>
      <c r="H3363" t="s">
        <v>13</v>
      </c>
      <c r="I3363">
        <v>52</v>
      </c>
      <c r="J3363">
        <f t="shared" si="210"/>
        <v>2.1603959105639849</v>
      </c>
      <c r="K3363">
        <f t="shared" si="211"/>
        <v>0.71236311755666615</v>
      </c>
      <c r="L3363" t="str">
        <f t="shared" si="212"/>
        <v>SI</v>
      </c>
      <c r="M3363" t="str">
        <f t="shared" si="213"/>
        <v>NO</v>
      </c>
    </row>
    <row r="3364" spans="1:13" x14ac:dyDescent="0.25">
      <c r="A3364">
        <v>3363</v>
      </c>
      <c r="B3364" t="s">
        <v>15</v>
      </c>
      <c r="C3364">
        <v>225000</v>
      </c>
      <c r="D3364" t="s">
        <v>10</v>
      </c>
      <c r="E3364" t="s">
        <v>16</v>
      </c>
      <c r="F3364" t="s">
        <v>12</v>
      </c>
      <c r="G3364" t="s">
        <v>13</v>
      </c>
      <c r="H3364" t="s">
        <v>13</v>
      </c>
      <c r="I3364">
        <v>36</v>
      </c>
      <c r="J3364">
        <f t="shared" si="210"/>
        <v>-0.5333329256380438</v>
      </c>
      <c r="K3364">
        <f t="shared" si="211"/>
        <v>-0.41684216367753391</v>
      </c>
      <c r="L3364" t="str">
        <f t="shared" si="212"/>
        <v>NO</v>
      </c>
      <c r="M3364" t="str">
        <f t="shared" si="213"/>
        <v>NO</v>
      </c>
    </row>
    <row r="3365" spans="1:13" x14ac:dyDescent="0.25">
      <c r="A3365">
        <v>3364</v>
      </c>
      <c r="B3365" t="s">
        <v>15</v>
      </c>
      <c r="C3365">
        <v>578167.4</v>
      </c>
      <c r="D3365" t="s">
        <v>10</v>
      </c>
      <c r="E3365" t="s">
        <v>11</v>
      </c>
      <c r="F3365" t="s">
        <v>12</v>
      </c>
      <c r="G3365" t="s">
        <v>13</v>
      </c>
      <c r="H3365" t="s">
        <v>13</v>
      </c>
      <c r="I3365">
        <v>40</v>
      </c>
      <c r="J3365">
        <f t="shared" si="210"/>
        <v>-9.786270742876009E-2</v>
      </c>
      <c r="K3365">
        <f t="shared" si="211"/>
        <v>-0.13454084336898386</v>
      </c>
      <c r="L3365" t="str">
        <f t="shared" si="212"/>
        <v>NO</v>
      </c>
      <c r="M3365" t="str">
        <f t="shared" si="213"/>
        <v>NO</v>
      </c>
    </row>
    <row r="3366" spans="1:13" x14ac:dyDescent="0.25">
      <c r="A3366">
        <v>3365</v>
      </c>
      <c r="B3366" t="s">
        <v>15</v>
      </c>
      <c r="C3366">
        <v>282305</v>
      </c>
      <c r="D3366" t="s">
        <v>17</v>
      </c>
      <c r="E3366" t="s">
        <v>16</v>
      </c>
      <c r="F3366" t="s">
        <v>13</v>
      </c>
      <c r="G3366" t="s">
        <v>13</v>
      </c>
      <c r="H3366" t="s">
        <v>13</v>
      </c>
      <c r="I3366">
        <v>65</v>
      </c>
      <c r="J3366">
        <f t="shared" si="210"/>
        <v>-0.46267345691447814</v>
      </c>
      <c r="K3366">
        <f t="shared" si="211"/>
        <v>1.6298424085594538</v>
      </c>
      <c r="L3366" t="str">
        <f t="shared" si="212"/>
        <v>NO</v>
      </c>
      <c r="M3366" t="str">
        <f t="shared" si="213"/>
        <v>NO</v>
      </c>
    </row>
    <row r="3367" spans="1:13" x14ac:dyDescent="0.25">
      <c r="A3367">
        <v>3366</v>
      </c>
      <c r="B3367" t="s">
        <v>15</v>
      </c>
      <c r="C3367">
        <v>585519.47</v>
      </c>
      <c r="D3367" t="s">
        <v>10</v>
      </c>
      <c r="E3367" t="s">
        <v>11</v>
      </c>
      <c r="F3367" t="s">
        <v>12</v>
      </c>
      <c r="G3367" t="s">
        <v>13</v>
      </c>
      <c r="H3367" t="s">
        <v>13</v>
      </c>
      <c r="I3367">
        <v>54</v>
      </c>
      <c r="J3367">
        <f t="shared" si="210"/>
        <v>-8.879729672780097E-2</v>
      </c>
      <c r="K3367">
        <f t="shared" si="211"/>
        <v>0.85351377771094117</v>
      </c>
      <c r="L3367" t="str">
        <f t="shared" si="212"/>
        <v>NO</v>
      </c>
      <c r="M3367" t="str">
        <f t="shared" si="213"/>
        <v>NO</v>
      </c>
    </row>
    <row r="3368" spans="1:13" x14ac:dyDescent="0.25">
      <c r="A3368">
        <v>3367</v>
      </c>
      <c r="B3368" t="s">
        <v>9</v>
      </c>
      <c r="C3368">
        <v>477206.99</v>
      </c>
      <c r="D3368" t="s">
        <v>10</v>
      </c>
      <c r="E3368" t="s">
        <v>16</v>
      </c>
      <c r="F3368" t="s">
        <v>12</v>
      </c>
      <c r="G3368" t="s">
        <v>13</v>
      </c>
      <c r="H3368" t="s">
        <v>13</v>
      </c>
      <c r="I3368">
        <v>27</v>
      </c>
      <c r="J3368">
        <f t="shared" si="210"/>
        <v>-0.22235112785827527</v>
      </c>
      <c r="K3368">
        <f t="shared" si="211"/>
        <v>-1.0520201343717714</v>
      </c>
      <c r="L3368" t="str">
        <f t="shared" si="212"/>
        <v>NO</v>
      </c>
      <c r="M3368" t="str">
        <f t="shared" si="213"/>
        <v>NO</v>
      </c>
    </row>
    <row r="3369" spans="1:13" x14ac:dyDescent="0.25">
      <c r="A3369">
        <v>3368</v>
      </c>
      <c r="B3369" t="s">
        <v>15</v>
      </c>
      <c r="C3369">
        <v>366740.15</v>
      </c>
      <c r="D3369" t="s">
        <v>10</v>
      </c>
      <c r="E3369" t="s">
        <v>16</v>
      </c>
      <c r="F3369" t="s">
        <v>12</v>
      </c>
      <c r="G3369" t="s">
        <v>13</v>
      </c>
      <c r="H3369" t="s">
        <v>13</v>
      </c>
      <c r="I3369">
        <v>37</v>
      </c>
      <c r="J3369">
        <f t="shared" si="210"/>
        <v>-0.3585613752358362</v>
      </c>
      <c r="K3369">
        <f t="shared" si="211"/>
        <v>-0.3462668336003964</v>
      </c>
      <c r="L3369" t="str">
        <f t="shared" si="212"/>
        <v>NO</v>
      </c>
      <c r="M3369" t="str">
        <f t="shared" si="213"/>
        <v>NO</v>
      </c>
    </row>
    <row r="3370" spans="1:13" x14ac:dyDescent="0.25">
      <c r="A3370">
        <v>3369</v>
      </c>
      <c r="B3370" t="s">
        <v>15</v>
      </c>
      <c r="C3370">
        <v>297045</v>
      </c>
      <c r="D3370" t="s">
        <v>17</v>
      </c>
      <c r="E3370" t="s">
        <v>16</v>
      </c>
      <c r="F3370" t="s">
        <v>12</v>
      </c>
      <c r="G3370" t="s">
        <v>13</v>
      </c>
      <c r="H3370" t="s">
        <v>13</v>
      </c>
      <c r="I3370">
        <v>29</v>
      </c>
      <c r="J3370">
        <f t="shared" si="210"/>
        <v>-0.44449841862837125</v>
      </c>
      <c r="K3370">
        <f t="shared" si="211"/>
        <v>-0.91086947421749642</v>
      </c>
      <c r="L3370" t="str">
        <f t="shared" si="212"/>
        <v>NO</v>
      </c>
      <c r="M3370" t="str">
        <f t="shared" si="213"/>
        <v>NO</v>
      </c>
    </row>
    <row r="3371" spans="1:13" x14ac:dyDescent="0.25">
      <c r="A3371">
        <v>3370</v>
      </c>
      <c r="B3371" t="s">
        <v>15</v>
      </c>
      <c r="C3371">
        <v>375728</v>
      </c>
      <c r="D3371" t="s">
        <v>10</v>
      </c>
      <c r="E3371" t="s">
        <v>16</v>
      </c>
      <c r="F3371" t="s">
        <v>12</v>
      </c>
      <c r="G3371" t="s">
        <v>12</v>
      </c>
      <c r="H3371" t="s">
        <v>13</v>
      </c>
      <c r="I3371">
        <v>41</v>
      </c>
      <c r="J3371">
        <f t="shared" si="210"/>
        <v>-0.3474789791802198</v>
      </c>
      <c r="K3371">
        <f t="shared" si="211"/>
        <v>-6.3965513291846368E-2</v>
      </c>
      <c r="L3371" t="str">
        <f t="shared" si="212"/>
        <v>NO</v>
      </c>
      <c r="M3371" t="str">
        <f t="shared" si="213"/>
        <v>NO</v>
      </c>
    </row>
    <row r="3372" spans="1:13" x14ac:dyDescent="0.25">
      <c r="A3372">
        <v>3371</v>
      </c>
      <c r="B3372" t="s">
        <v>9</v>
      </c>
      <c r="C3372">
        <v>541286.99</v>
      </c>
      <c r="D3372" t="s">
        <v>10</v>
      </c>
      <c r="E3372" t="s">
        <v>16</v>
      </c>
      <c r="F3372" t="s">
        <v>12</v>
      </c>
      <c r="G3372" t="s">
        <v>13</v>
      </c>
      <c r="H3372" t="s">
        <v>13</v>
      </c>
      <c r="I3372">
        <v>38</v>
      </c>
      <c r="J3372">
        <f t="shared" si="210"/>
        <v>-0.14333779994960957</v>
      </c>
      <c r="K3372">
        <f t="shared" si="211"/>
        <v>-0.27569150352325889</v>
      </c>
      <c r="L3372" t="str">
        <f t="shared" si="212"/>
        <v>NO</v>
      </c>
      <c r="M3372" t="str">
        <f t="shared" si="213"/>
        <v>NO</v>
      </c>
    </row>
    <row r="3373" spans="1:13" x14ac:dyDescent="0.25">
      <c r="A3373">
        <v>3372</v>
      </c>
      <c r="B3373" t="s">
        <v>9</v>
      </c>
      <c r="C3373">
        <v>1486779</v>
      </c>
      <c r="D3373" t="s">
        <v>14</v>
      </c>
      <c r="E3373" t="s">
        <v>11</v>
      </c>
      <c r="F3373" t="s">
        <v>12</v>
      </c>
      <c r="G3373" t="s">
        <v>13</v>
      </c>
      <c r="H3373" t="s">
        <v>13</v>
      </c>
      <c r="I3373">
        <v>60</v>
      </c>
      <c r="J3373">
        <f t="shared" si="210"/>
        <v>1.0224935081208246</v>
      </c>
      <c r="K3373">
        <f t="shared" si="211"/>
        <v>1.2769657581737661</v>
      </c>
      <c r="L3373" t="str">
        <f t="shared" si="212"/>
        <v>NO</v>
      </c>
      <c r="M3373" t="str">
        <f t="shared" si="213"/>
        <v>NO</v>
      </c>
    </row>
    <row r="3374" spans="1:13" x14ac:dyDescent="0.25">
      <c r="A3374">
        <v>3373</v>
      </c>
      <c r="B3374" t="s">
        <v>15</v>
      </c>
      <c r="C3374">
        <v>297045</v>
      </c>
      <c r="D3374" t="s">
        <v>17</v>
      </c>
      <c r="E3374" t="s">
        <v>16</v>
      </c>
      <c r="F3374" t="s">
        <v>12</v>
      </c>
      <c r="G3374" t="s">
        <v>13</v>
      </c>
      <c r="H3374" t="s">
        <v>13</v>
      </c>
      <c r="I3374">
        <v>62</v>
      </c>
      <c r="J3374">
        <f t="shared" si="210"/>
        <v>-0.44449841862837125</v>
      </c>
      <c r="K3374">
        <f t="shared" si="211"/>
        <v>1.4181164183280413</v>
      </c>
      <c r="L3374" t="str">
        <f t="shared" si="212"/>
        <v>NO</v>
      </c>
      <c r="M3374" t="str">
        <f t="shared" si="213"/>
        <v>NO</v>
      </c>
    </row>
    <row r="3375" spans="1:13" x14ac:dyDescent="0.25">
      <c r="A3375">
        <v>3374</v>
      </c>
      <c r="B3375" t="s">
        <v>9</v>
      </c>
      <c r="C3375">
        <v>297046</v>
      </c>
      <c r="D3375" t="s">
        <v>17</v>
      </c>
      <c r="E3375" t="s">
        <v>16</v>
      </c>
      <c r="F3375" t="s">
        <v>12</v>
      </c>
      <c r="G3375" t="s">
        <v>12</v>
      </c>
      <c r="H3375" t="s">
        <v>13</v>
      </c>
      <c r="I3375">
        <v>38</v>
      </c>
      <c r="J3375">
        <f t="shared" si="210"/>
        <v>-0.44449718558642509</v>
      </c>
      <c r="K3375">
        <f t="shared" si="211"/>
        <v>-0.27569150352325889</v>
      </c>
      <c r="L3375" t="str">
        <f t="shared" si="212"/>
        <v>NO</v>
      </c>
      <c r="M3375" t="str">
        <f t="shared" si="213"/>
        <v>NO</v>
      </c>
    </row>
    <row r="3376" spans="1:13" x14ac:dyDescent="0.25">
      <c r="A3376">
        <v>3375</v>
      </c>
      <c r="B3376" t="s">
        <v>15</v>
      </c>
      <c r="C3376">
        <v>557319</v>
      </c>
      <c r="D3376" t="s">
        <v>18</v>
      </c>
      <c r="E3376" t="s">
        <v>16</v>
      </c>
      <c r="F3376" t="s">
        <v>12</v>
      </c>
      <c r="G3376" t="s">
        <v>13</v>
      </c>
      <c r="H3376" t="s">
        <v>13</v>
      </c>
      <c r="I3376">
        <v>57</v>
      </c>
      <c r="J3376">
        <f t="shared" si="210"/>
        <v>-0.12356965913867</v>
      </c>
      <c r="K3376">
        <f t="shared" si="211"/>
        <v>1.0652397679423538</v>
      </c>
      <c r="L3376" t="str">
        <f t="shared" si="212"/>
        <v>NO</v>
      </c>
      <c r="M3376" t="str">
        <f t="shared" si="213"/>
        <v>NO</v>
      </c>
    </row>
    <row r="3377" spans="1:13" x14ac:dyDescent="0.25">
      <c r="A3377">
        <v>3376</v>
      </c>
      <c r="B3377" t="s">
        <v>9</v>
      </c>
      <c r="C3377">
        <v>833592.1</v>
      </c>
      <c r="D3377" t="s">
        <v>10</v>
      </c>
      <c r="E3377" t="s">
        <v>11</v>
      </c>
      <c r="F3377" t="s">
        <v>12</v>
      </c>
      <c r="G3377" t="s">
        <v>13</v>
      </c>
      <c r="H3377" t="s">
        <v>13</v>
      </c>
      <c r="I3377">
        <v>31</v>
      </c>
      <c r="J3377">
        <f t="shared" si="210"/>
        <v>0.21708666175152327</v>
      </c>
      <c r="K3377">
        <f t="shared" si="211"/>
        <v>-0.7697188140632214</v>
      </c>
      <c r="L3377" t="str">
        <f t="shared" si="212"/>
        <v>NO</v>
      </c>
      <c r="M3377" t="str">
        <f t="shared" si="213"/>
        <v>NO</v>
      </c>
    </row>
    <row r="3378" spans="1:13" x14ac:dyDescent="0.25">
      <c r="A3378">
        <v>3377</v>
      </c>
      <c r="B3378" t="s">
        <v>9</v>
      </c>
      <c r="C3378">
        <v>297950</v>
      </c>
      <c r="D3378" t="s">
        <v>19</v>
      </c>
      <c r="E3378" t="s">
        <v>16</v>
      </c>
      <c r="F3378" t="s">
        <v>12</v>
      </c>
      <c r="G3378" t="s">
        <v>13</v>
      </c>
      <c r="H3378" t="s">
        <v>13</v>
      </c>
      <c r="I3378">
        <v>44</v>
      </c>
      <c r="J3378">
        <f t="shared" si="210"/>
        <v>-0.44338251566711434</v>
      </c>
      <c r="K3378">
        <f t="shared" si="211"/>
        <v>0.14776047693956615</v>
      </c>
      <c r="L3378" t="str">
        <f t="shared" si="212"/>
        <v>NO</v>
      </c>
      <c r="M3378" t="str">
        <f t="shared" si="213"/>
        <v>NO</v>
      </c>
    </row>
    <row r="3379" spans="1:13" x14ac:dyDescent="0.25">
      <c r="A3379">
        <v>3378</v>
      </c>
      <c r="B3379" t="s">
        <v>9</v>
      </c>
      <c r="C3379">
        <v>356455</v>
      </c>
      <c r="D3379" t="s">
        <v>18</v>
      </c>
      <c r="E3379" t="s">
        <v>16</v>
      </c>
      <c r="F3379" t="s">
        <v>12</v>
      </c>
      <c r="G3379" t="s">
        <v>13</v>
      </c>
      <c r="H3379" t="s">
        <v>12</v>
      </c>
      <c r="I3379">
        <v>40</v>
      </c>
      <c r="J3379">
        <f t="shared" si="210"/>
        <v>-0.3712433966081804</v>
      </c>
      <c r="K3379">
        <f t="shared" si="211"/>
        <v>-0.13454084336898386</v>
      </c>
      <c r="L3379" t="str">
        <f t="shared" si="212"/>
        <v>NO</v>
      </c>
      <c r="M3379" t="str">
        <f t="shared" si="213"/>
        <v>NO</v>
      </c>
    </row>
    <row r="3380" spans="1:13" x14ac:dyDescent="0.25">
      <c r="A3380">
        <v>3379</v>
      </c>
      <c r="B3380" t="s">
        <v>9</v>
      </c>
      <c r="C3380">
        <v>300438.55</v>
      </c>
      <c r="D3380" t="s">
        <v>10</v>
      </c>
      <c r="E3380" t="s">
        <v>16</v>
      </c>
      <c r="F3380" t="s">
        <v>12</v>
      </c>
      <c r="G3380" t="s">
        <v>13</v>
      </c>
      <c r="H3380" t="s">
        <v>13</v>
      </c>
      <c r="I3380">
        <v>19</v>
      </c>
      <c r="J3380">
        <f t="shared" si="210"/>
        <v>-0.44031402913204709</v>
      </c>
      <c r="K3380">
        <f t="shared" si="211"/>
        <v>-1.6166227749888715</v>
      </c>
      <c r="L3380" t="str">
        <f t="shared" si="212"/>
        <v>NO</v>
      </c>
      <c r="M3380" t="str">
        <f t="shared" si="213"/>
        <v>NO</v>
      </c>
    </row>
    <row r="3381" spans="1:13" x14ac:dyDescent="0.25">
      <c r="A3381">
        <v>3380</v>
      </c>
      <c r="B3381" t="s">
        <v>15</v>
      </c>
      <c r="C3381">
        <v>278030</v>
      </c>
      <c r="D3381" t="s">
        <v>20</v>
      </c>
      <c r="E3381" t="s">
        <v>16</v>
      </c>
      <c r="F3381" t="s">
        <v>12</v>
      </c>
      <c r="G3381" t="s">
        <v>13</v>
      </c>
      <c r="H3381" t="s">
        <v>13</v>
      </c>
      <c r="I3381">
        <v>27</v>
      </c>
      <c r="J3381">
        <f t="shared" si="210"/>
        <v>-0.46794471123422759</v>
      </c>
      <c r="K3381">
        <f t="shared" si="211"/>
        <v>-1.0520201343717714</v>
      </c>
      <c r="L3381" t="str">
        <f t="shared" si="212"/>
        <v>NO</v>
      </c>
      <c r="M3381" t="str">
        <f t="shared" si="213"/>
        <v>NO</v>
      </c>
    </row>
    <row r="3382" spans="1:13" x14ac:dyDescent="0.25">
      <c r="A3382">
        <v>3381</v>
      </c>
      <c r="B3382" t="s">
        <v>9</v>
      </c>
      <c r="C3382">
        <v>354166</v>
      </c>
      <c r="D3382" t="s">
        <v>10</v>
      </c>
      <c r="E3382" t="s">
        <v>16</v>
      </c>
      <c r="F3382" t="s">
        <v>12</v>
      </c>
      <c r="G3382" t="s">
        <v>13</v>
      </c>
      <c r="H3382" t="s">
        <v>13</v>
      </c>
      <c r="I3382">
        <v>25</v>
      </c>
      <c r="J3382">
        <f t="shared" si="210"/>
        <v>-0.37406582962289536</v>
      </c>
      <c r="K3382">
        <f t="shared" si="211"/>
        <v>-1.1931707945260464</v>
      </c>
      <c r="L3382" t="str">
        <f t="shared" si="212"/>
        <v>NO</v>
      </c>
      <c r="M3382" t="str">
        <f t="shared" si="213"/>
        <v>NO</v>
      </c>
    </row>
    <row r="3383" spans="1:13" x14ac:dyDescent="0.25">
      <c r="A3383">
        <v>3382</v>
      </c>
      <c r="B3383" t="s">
        <v>9</v>
      </c>
      <c r="C3383">
        <v>963859.52</v>
      </c>
      <c r="D3383" t="s">
        <v>10</v>
      </c>
      <c r="E3383" t="s">
        <v>11</v>
      </c>
      <c r="F3383" t="s">
        <v>12</v>
      </c>
      <c r="G3383" t="s">
        <v>13</v>
      </c>
      <c r="H3383" t="s">
        <v>13</v>
      </c>
      <c r="I3383">
        <v>55</v>
      </c>
      <c r="J3383">
        <f t="shared" si="210"/>
        <v>0.37771185482698955</v>
      </c>
      <c r="K3383">
        <f t="shared" si="211"/>
        <v>0.92408910778807873</v>
      </c>
      <c r="L3383" t="str">
        <f t="shared" si="212"/>
        <v>NO</v>
      </c>
      <c r="M3383" t="str">
        <f t="shared" si="213"/>
        <v>NO</v>
      </c>
    </row>
    <row r="3384" spans="1:13" x14ac:dyDescent="0.25">
      <c r="A3384">
        <v>3383</v>
      </c>
      <c r="B3384" t="s">
        <v>9</v>
      </c>
      <c r="C3384">
        <v>1057967.08</v>
      </c>
      <c r="D3384" t="s">
        <v>10</v>
      </c>
      <c r="E3384" t="s">
        <v>16</v>
      </c>
      <c r="F3384" t="s">
        <v>12</v>
      </c>
      <c r="G3384" t="s">
        <v>13</v>
      </c>
      <c r="H3384" t="s">
        <v>13</v>
      </c>
      <c r="I3384">
        <v>31</v>
      </c>
      <c r="J3384">
        <f t="shared" si="210"/>
        <v>0.49375042375589773</v>
      </c>
      <c r="K3384">
        <f t="shared" si="211"/>
        <v>-0.7697188140632214</v>
      </c>
      <c r="L3384" t="str">
        <f t="shared" si="212"/>
        <v>NO</v>
      </c>
      <c r="M3384" t="str">
        <f t="shared" si="213"/>
        <v>NO</v>
      </c>
    </row>
    <row r="3385" spans="1:13" x14ac:dyDescent="0.25">
      <c r="A3385">
        <v>3384</v>
      </c>
      <c r="B3385" t="s">
        <v>9</v>
      </c>
      <c r="C3385">
        <v>586234.97</v>
      </c>
      <c r="D3385" t="s">
        <v>10</v>
      </c>
      <c r="E3385" t="s">
        <v>16</v>
      </c>
      <c r="F3385" t="s">
        <v>12</v>
      </c>
      <c r="G3385" t="s">
        <v>13</v>
      </c>
      <c r="H3385" t="s">
        <v>13</v>
      </c>
      <c r="I3385">
        <v>57</v>
      </c>
      <c r="J3385">
        <f t="shared" si="210"/>
        <v>-8.7915055215337642E-2</v>
      </c>
      <c r="K3385">
        <f t="shared" si="211"/>
        <v>1.0652397679423538</v>
      </c>
      <c r="L3385" t="str">
        <f t="shared" si="212"/>
        <v>NO</v>
      </c>
      <c r="M3385" t="str">
        <f t="shared" si="213"/>
        <v>NO</v>
      </c>
    </row>
    <row r="3386" spans="1:13" x14ac:dyDescent="0.25">
      <c r="A3386">
        <v>3385</v>
      </c>
      <c r="B3386" t="s">
        <v>9</v>
      </c>
      <c r="C3386">
        <v>278030</v>
      </c>
      <c r="D3386" t="s">
        <v>19</v>
      </c>
      <c r="E3386" t="s">
        <v>16</v>
      </c>
      <c r="F3386" t="s">
        <v>12</v>
      </c>
      <c r="G3386" t="s">
        <v>13</v>
      </c>
      <c r="H3386" t="s">
        <v>13</v>
      </c>
      <c r="I3386">
        <v>29</v>
      </c>
      <c r="J3386">
        <f t="shared" si="210"/>
        <v>-0.46794471123422759</v>
      </c>
      <c r="K3386">
        <f t="shared" si="211"/>
        <v>-0.91086947421749642</v>
      </c>
      <c r="L3386" t="str">
        <f t="shared" si="212"/>
        <v>NO</v>
      </c>
      <c r="M3386" t="str">
        <f t="shared" si="213"/>
        <v>NO</v>
      </c>
    </row>
    <row r="3387" spans="1:13" x14ac:dyDescent="0.25">
      <c r="A3387">
        <v>3386</v>
      </c>
      <c r="B3387" t="s">
        <v>9</v>
      </c>
      <c r="C3387">
        <v>399148</v>
      </c>
      <c r="D3387" t="s">
        <v>18</v>
      </c>
      <c r="E3387" t="s">
        <v>16</v>
      </c>
      <c r="F3387" t="s">
        <v>12</v>
      </c>
      <c r="G3387" t="s">
        <v>13</v>
      </c>
      <c r="H3387" t="s">
        <v>12</v>
      </c>
      <c r="I3387">
        <v>59</v>
      </c>
      <c r="J3387">
        <f t="shared" si="210"/>
        <v>-0.31860113680161573</v>
      </c>
      <c r="K3387">
        <f t="shared" si="211"/>
        <v>1.2063904280966287</v>
      </c>
      <c r="L3387" t="str">
        <f t="shared" si="212"/>
        <v>NO</v>
      </c>
      <c r="M3387" t="str">
        <f t="shared" si="213"/>
        <v>NO</v>
      </c>
    </row>
    <row r="3388" spans="1:13" x14ac:dyDescent="0.25">
      <c r="A3388">
        <v>3387</v>
      </c>
      <c r="B3388" t="s">
        <v>15</v>
      </c>
      <c r="C3388">
        <v>1377923.86</v>
      </c>
      <c r="D3388" t="s">
        <v>10</v>
      </c>
      <c r="E3388" t="s">
        <v>16</v>
      </c>
      <c r="F3388" t="s">
        <v>12</v>
      </c>
      <c r="G3388" t="s">
        <v>13</v>
      </c>
      <c r="H3388" t="s">
        <v>13</v>
      </c>
      <c r="I3388">
        <v>56</v>
      </c>
      <c r="J3388">
        <f t="shared" si="210"/>
        <v>0.88827055444785796</v>
      </c>
      <c r="K3388">
        <f t="shared" si="211"/>
        <v>0.99466443786521619</v>
      </c>
      <c r="L3388" t="str">
        <f t="shared" si="212"/>
        <v>NO</v>
      </c>
      <c r="M3388" t="str">
        <f t="shared" si="213"/>
        <v>NO</v>
      </c>
    </row>
    <row r="3389" spans="1:13" x14ac:dyDescent="0.25">
      <c r="A3389">
        <v>3388</v>
      </c>
      <c r="B3389" t="s">
        <v>9</v>
      </c>
      <c r="C3389">
        <v>384000</v>
      </c>
      <c r="D3389" t="s">
        <v>10</v>
      </c>
      <c r="E3389" t="s">
        <v>16</v>
      </c>
      <c r="F3389" t="s">
        <v>12</v>
      </c>
      <c r="G3389" t="s">
        <v>13</v>
      </c>
      <c r="H3389" t="s">
        <v>12</v>
      </c>
      <c r="I3389">
        <v>43</v>
      </c>
      <c r="J3389">
        <f t="shared" si="210"/>
        <v>-0.33727925620174787</v>
      </c>
      <c r="K3389">
        <f t="shared" si="211"/>
        <v>7.7185146862428639E-2</v>
      </c>
      <c r="L3389" t="str">
        <f t="shared" si="212"/>
        <v>NO</v>
      </c>
      <c r="M3389" t="str">
        <f t="shared" si="213"/>
        <v>NO</v>
      </c>
    </row>
    <row r="3390" spans="1:13" x14ac:dyDescent="0.25">
      <c r="A3390">
        <v>3389</v>
      </c>
      <c r="B3390" t="s">
        <v>9</v>
      </c>
      <c r="C3390">
        <v>641830</v>
      </c>
      <c r="D3390" t="s">
        <v>10</v>
      </c>
      <c r="E3390" t="s">
        <v>16</v>
      </c>
      <c r="F3390" t="s">
        <v>12</v>
      </c>
      <c r="G3390" t="s">
        <v>13</v>
      </c>
      <c r="H3390" t="s">
        <v>13</v>
      </c>
      <c r="I3390">
        <v>50</v>
      </c>
      <c r="J3390">
        <f t="shared" si="210"/>
        <v>-1.9364051228413354E-2</v>
      </c>
      <c r="K3390">
        <f t="shared" si="211"/>
        <v>0.57121245740239113</v>
      </c>
      <c r="L3390" t="str">
        <f t="shared" si="212"/>
        <v>NO</v>
      </c>
      <c r="M3390" t="str">
        <f t="shared" si="213"/>
        <v>NO</v>
      </c>
    </row>
    <row r="3391" spans="1:13" x14ac:dyDescent="0.25">
      <c r="A3391">
        <v>3390</v>
      </c>
      <c r="B3391" t="s">
        <v>9</v>
      </c>
      <c r="C3391">
        <v>467680.51</v>
      </c>
      <c r="D3391" t="s">
        <v>10</v>
      </c>
      <c r="E3391" t="s">
        <v>16</v>
      </c>
      <c r="F3391" t="s">
        <v>12</v>
      </c>
      <c r="G3391" t="s">
        <v>12</v>
      </c>
      <c r="H3391" t="s">
        <v>13</v>
      </c>
      <c r="I3391">
        <v>31</v>
      </c>
      <c r="J3391">
        <f t="shared" si="210"/>
        <v>-0.23409767729734118</v>
      </c>
      <c r="K3391">
        <f t="shared" si="211"/>
        <v>-0.7697188140632214</v>
      </c>
      <c r="L3391" t="str">
        <f t="shared" si="212"/>
        <v>NO</v>
      </c>
      <c r="M3391" t="str">
        <f t="shared" si="213"/>
        <v>NO</v>
      </c>
    </row>
    <row r="3392" spans="1:13" x14ac:dyDescent="0.25">
      <c r="A3392">
        <v>3391</v>
      </c>
      <c r="B3392" t="s">
        <v>9</v>
      </c>
      <c r="C3392">
        <v>572881</v>
      </c>
      <c r="D3392" t="s">
        <v>10</v>
      </c>
      <c r="E3392" t="s">
        <v>16</v>
      </c>
      <c r="F3392" t="s">
        <v>12</v>
      </c>
      <c r="G3392" t="s">
        <v>13</v>
      </c>
      <c r="H3392" t="s">
        <v>13</v>
      </c>
      <c r="I3392">
        <v>27</v>
      </c>
      <c r="J3392">
        <f t="shared" si="210"/>
        <v>-0.1043810603728358</v>
      </c>
      <c r="K3392">
        <f t="shared" si="211"/>
        <v>-1.0520201343717714</v>
      </c>
      <c r="L3392" t="str">
        <f t="shared" si="212"/>
        <v>NO</v>
      </c>
      <c r="M3392" t="str">
        <f t="shared" si="213"/>
        <v>NO</v>
      </c>
    </row>
    <row r="3393" spans="1:13" x14ac:dyDescent="0.25">
      <c r="A3393">
        <v>3392</v>
      </c>
      <c r="B3393" t="s">
        <v>9</v>
      </c>
      <c r="C3393">
        <v>450242.43</v>
      </c>
      <c r="D3393" t="s">
        <v>10</v>
      </c>
      <c r="E3393" t="s">
        <v>16</v>
      </c>
      <c r="F3393" t="s">
        <v>12</v>
      </c>
      <c r="G3393" t="s">
        <v>13</v>
      </c>
      <c r="H3393" t="s">
        <v>13</v>
      </c>
      <c r="I3393">
        <v>24</v>
      </c>
      <c r="J3393">
        <f t="shared" si="210"/>
        <v>-0.25559956139749018</v>
      </c>
      <c r="K3393">
        <f t="shared" si="211"/>
        <v>-1.263746124603184</v>
      </c>
      <c r="L3393" t="str">
        <f t="shared" si="212"/>
        <v>NO</v>
      </c>
      <c r="M3393" t="str">
        <f t="shared" si="213"/>
        <v>NO</v>
      </c>
    </row>
    <row r="3394" spans="1:13" x14ac:dyDescent="0.25">
      <c r="A3394">
        <v>3393</v>
      </c>
      <c r="B3394" t="s">
        <v>9</v>
      </c>
      <c r="C3394">
        <v>618962.9</v>
      </c>
      <c r="D3394" t="s">
        <v>10</v>
      </c>
      <c r="E3394" t="s">
        <v>16</v>
      </c>
      <c r="F3394" t="s">
        <v>12</v>
      </c>
      <c r="G3394" t="s">
        <v>13</v>
      </c>
      <c r="H3394" t="s">
        <v>13</v>
      </c>
      <c r="I3394">
        <v>51</v>
      </c>
      <c r="J3394">
        <f t="shared" ref="J3394:J3457" si="214">(C3394-$Q$13)/$Q$14</f>
        <v>-4.7560144714996491E-2</v>
      </c>
      <c r="K3394">
        <f t="shared" si="211"/>
        <v>0.64178778747952869</v>
      </c>
      <c r="L3394" t="str">
        <f t="shared" si="212"/>
        <v>NO</v>
      </c>
      <c r="M3394" t="str">
        <f t="shared" si="213"/>
        <v>NO</v>
      </c>
    </row>
    <row r="3395" spans="1:13" x14ac:dyDescent="0.25">
      <c r="A3395">
        <v>3394</v>
      </c>
      <c r="B3395" t="s">
        <v>15</v>
      </c>
      <c r="C3395">
        <v>319591</v>
      </c>
      <c r="D3395" t="s">
        <v>10</v>
      </c>
      <c r="E3395" t="s">
        <v>16</v>
      </c>
      <c r="F3395" t="s">
        <v>12</v>
      </c>
      <c r="G3395" t="s">
        <v>12</v>
      </c>
      <c r="H3395" t="s">
        <v>13</v>
      </c>
      <c r="I3395">
        <v>34</v>
      </c>
      <c r="J3395">
        <f t="shared" si="214"/>
        <v>-0.41669825491069368</v>
      </c>
      <c r="K3395">
        <f t="shared" ref="K3395:K3458" si="215">(I3395-$R$13)/$R$14</f>
        <v>-0.55799282383180893</v>
      </c>
      <c r="L3395" t="str">
        <f t="shared" ref="L3395:L3458" si="216">IF(ABS(J3395)&gt; 1.96, "SI", "NO")</f>
        <v>NO</v>
      </c>
      <c r="M3395" t="str">
        <f t="shared" ref="M3395:M3458" si="217">IF(ABS(K3395)&gt; 1.96, "SI", "NO")</f>
        <v>NO</v>
      </c>
    </row>
    <row r="3396" spans="1:13" x14ac:dyDescent="0.25">
      <c r="A3396">
        <v>3395</v>
      </c>
      <c r="B3396" t="s">
        <v>9</v>
      </c>
      <c r="C3396">
        <v>316412</v>
      </c>
      <c r="D3396" t="s">
        <v>18</v>
      </c>
      <c r="E3396" t="s">
        <v>16</v>
      </c>
      <c r="F3396" t="s">
        <v>12</v>
      </c>
      <c r="G3396" t="s">
        <v>13</v>
      </c>
      <c r="H3396" t="s">
        <v>12</v>
      </c>
      <c r="I3396">
        <v>55</v>
      </c>
      <c r="J3396">
        <f t="shared" si="214"/>
        <v>-0.42061809525747346</v>
      </c>
      <c r="K3396">
        <f t="shared" si="215"/>
        <v>0.92408910778807873</v>
      </c>
      <c r="L3396" t="str">
        <f t="shared" si="216"/>
        <v>NO</v>
      </c>
      <c r="M3396" t="str">
        <f t="shared" si="217"/>
        <v>NO</v>
      </c>
    </row>
    <row r="3397" spans="1:13" x14ac:dyDescent="0.25">
      <c r="A3397">
        <v>3396</v>
      </c>
      <c r="B3397" t="s">
        <v>15</v>
      </c>
      <c r="C3397">
        <v>356455</v>
      </c>
      <c r="D3397" t="s">
        <v>18</v>
      </c>
      <c r="E3397" t="s">
        <v>16</v>
      </c>
      <c r="F3397" t="s">
        <v>12</v>
      </c>
      <c r="G3397" t="s">
        <v>13</v>
      </c>
      <c r="H3397" t="s">
        <v>13</v>
      </c>
      <c r="I3397">
        <v>43</v>
      </c>
      <c r="J3397">
        <f t="shared" si="214"/>
        <v>-0.3712433966081804</v>
      </c>
      <c r="K3397">
        <f t="shared" si="215"/>
        <v>7.7185146862428639E-2</v>
      </c>
      <c r="L3397" t="str">
        <f t="shared" si="216"/>
        <v>NO</v>
      </c>
      <c r="M3397" t="str">
        <f t="shared" si="217"/>
        <v>NO</v>
      </c>
    </row>
    <row r="3398" spans="1:13" x14ac:dyDescent="0.25">
      <c r="A3398">
        <v>3397</v>
      </c>
      <c r="B3398" t="s">
        <v>9</v>
      </c>
      <c r="C3398">
        <v>785855.82</v>
      </c>
      <c r="D3398" t="s">
        <v>10</v>
      </c>
      <c r="E3398" t="s">
        <v>16</v>
      </c>
      <c r="F3398" t="s">
        <v>12</v>
      </c>
      <c r="G3398" t="s">
        <v>13</v>
      </c>
      <c r="H3398" t="s">
        <v>13</v>
      </c>
      <c r="I3398">
        <v>55</v>
      </c>
      <c r="J3398">
        <f t="shared" si="214"/>
        <v>0.15822582615882849</v>
      </c>
      <c r="K3398">
        <f t="shared" si="215"/>
        <v>0.92408910778807873</v>
      </c>
      <c r="L3398" t="str">
        <f t="shared" si="216"/>
        <v>NO</v>
      </c>
      <c r="M3398" t="str">
        <f t="shared" si="217"/>
        <v>NO</v>
      </c>
    </row>
    <row r="3399" spans="1:13" x14ac:dyDescent="0.25">
      <c r="A3399">
        <v>3398</v>
      </c>
      <c r="B3399" t="s">
        <v>9</v>
      </c>
      <c r="C3399">
        <v>420000</v>
      </c>
      <c r="D3399" t="s">
        <v>10</v>
      </c>
      <c r="E3399" t="s">
        <v>16</v>
      </c>
      <c r="F3399" t="s">
        <v>12</v>
      </c>
      <c r="G3399" t="s">
        <v>13</v>
      </c>
      <c r="H3399" t="s">
        <v>13</v>
      </c>
      <c r="I3399">
        <v>52</v>
      </c>
      <c r="J3399">
        <f t="shared" si="214"/>
        <v>-0.29288974614069974</v>
      </c>
      <c r="K3399">
        <f t="shared" si="215"/>
        <v>0.71236311755666615</v>
      </c>
      <c r="L3399" t="str">
        <f t="shared" si="216"/>
        <v>NO</v>
      </c>
      <c r="M3399" t="str">
        <f t="shared" si="217"/>
        <v>NO</v>
      </c>
    </row>
    <row r="3400" spans="1:13" x14ac:dyDescent="0.25">
      <c r="A3400">
        <v>3399</v>
      </c>
      <c r="B3400" t="s">
        <v>9</v>
      </c>
      <c r="C3400">
        <v>405063</v>
      </c>
      <c r="D3400" t="s">
        <v>18</v>
      </c>
      <c r="E3400" t="s">
        <v>16</v>
      </c>
      <c r="F3400" t="s">
        <v>12</v>
      </c>
      <c r="G3400" t="s">
        <v>13</v>
      </c>
      <c r="H3400" t="s">
        <v>12</v>
      </c>
      <c r="I3400">
        <v>53</v>
      </c>
      <c r="J3400">
        <f t="shared" si="214"/>
        <v>-0.31130769369019629</v>
      </c>
      <c r="K3400">
        <f t="shared" si="215"/>
        <v>0.78293844763380371</v>
      </c>
      <c r="L3400" t="str">
        <f t="shared" si="216"/>
        <v>NO</v>
      </c>
      <c r="M3400" t="str">
        <f t="shared" si="217"/>
        <v>NO</v>
      </c>
    </row>
    <row r="3401" spans="1:13" x14ac:dyDescent="0.25">
      <c r="A3401">
        <v>3400</v>
      </c>
      <c r="B3401" t="s">
        <v>15</v>
      </c>
      <c r="C3401">
        <v>297139</v>
      </c>
      <c r="D3401" t="s">
        <v>17</v>
      </c>
      <c r="E3401" t="s">
        <v>16</v>
      </c>
      <c r="F3401" t="s">
        <v>12</v>
      </c>
      <c r="G3401" t="s">
        <v>12</v>
      </c>
      <c r="H3401" t="s">
        <v>13</v>
      </c>
      <c r="I3401">
        <v>36</v>
      </c>
      <c r="J3401">
        <f t="shared" si="214"/>
        <v>-0.44438251268543405</v>
      </c>
      <c r="K3401">
        <f t="shared" si="215"/>
        <v>-0.41684216367753391</v>
      </c>
      <c r="L3401" t="str">
        <f t="shared" si="216"/>
        <v>NO</v>
      </c>
      <c r="M3401" t="str">
        <f t="shared" si="217"/>
        <v>NO</v>
      </c>
    </row>
    <row r="3402" spans="1:13" x14ac:dyDescent="0.25">
      <c r="A3402">
        <v>3401</v>
      </c>
      <c r="B3402" t="s">
        <v>9</v>
      </c>
      <c r="C3402">
        <v>175000</v>
      </c>
      <c r="D3402" t="s">
        <v>10</v>
      </c>
      <c r="E3402" t="s">
        <v>16</v>
      </c>
      <c r="F3402" t="s">
        <v>12</v>
      </c>
      <c r="G3402" t="s">
        <v>13</v>
      </c>
      <c r="H3402" t="s">
        <v>13</v>
      </c>
      <c r="I3402">
        <v>32</v>
      </c>
      <c r="J3402">
        <f t="shared" si="214"/>
        <v>-0.59498502294505518</v>
      </c>
      <c r="K3402">
        <f t="shared" si="215"/>
        <v>-0.69914348398608395</v>
      </c>
      <c r="L3402" t="str">
        <f t="shared" si="216"/>
        <v>NO</v>
      </c>
      <c r="M3402" t="str">
        <f t="shared" si="217"/>
        <v>NO</v>
      </c>
    </row>
    <row r="3403" spans="1:13" x14ac:dyDescent="0.25">
      <c r="A3403">
        <v>3402</v>
      </c>
      <c r="B3403" t="s">
        <v>9</v>
      </c>
      <c r="C3403">
        <v>299647</v>
      </c>
      <c r="D3403" t="s">
        <v>17</v>
      </c>
      <c r="E3403" t="s">
        <v>16</v>
      </c>
      <c r="F3403" t="s">
        <v>13</v>
      </c>
      <c r="G3403" t="s">
        <v>13</v>
      </c>
      <c r="H3403" t="s">
        <v>13</v>
      </c>
      <c r="I3403">
        <v>52</v>
      </c>
      <c r="J3403">
        <f t="shared" si="214"/>
        <v>-0.44129004348451434</v>
      </c>
      <c r="K3403">
        <f t="shared" si="215"/>
        <v>0.71236311755666615</v>
      </c>
      <c r="L3403" t="str">
        <f t="shared" si="216"/>
        <v>NO</v>
      </c>
      <c r="M3403" t="str">
        <f t="shared" si="217"/>
        <v>NO</v>
      </c>
    </row>
    <row r="3404" spans="1:13" x14ac:dyDescent="0.25">
      <c r="A3404">
        <v>3403</v>
      </c>
      <c r="B3404" t="s">
        <v>9</v>
      </c>
      <c r="C3404">
        <v>1202402.74</v>
      </c>
      <c r="D3404" t="s">
        <v>10</v>
      </c>
      <c r="E3404" t="s">
        <v>11</v>
      </c>
      <c r="F3404" t="s">
        <v>12</v>
      </c>
      <c r="G3404" t="s">
        <v>13</v>
      </c>
      <c r="H3404" t="s">
        <v>13</v>
      </c>
      <c r="I3404">
        <v>53</v>
      </c>
      <c r="J3404">
        <f t="shared" si="214"/>
        <v>0.67184565105434557</v>
      </c>
      <c r="K3404">
        <f t="shared" si="215"/>
        <v>0.78293844763380371</v>
      </c>
      <c r="L3404" t="str">
        <f t="shared" si="216"/>
        <v>NO</v>
      </c>
      <c r="M3404" t="str">
        <f t="shared" si="217"/>
        <v>NO</v>
      </c>
    </row>
    <row r="3405" spans="1:13" x14ac:dyDescent="0.25">
      <c r="A3405">
        <v>3404</v>
      </c>
      <c r="B3405" t="s">
        <v>9</v>
      </c>
      <c r="C3405">
        <v>264929.65999999997</v>
      </c>
      <c r="D3405" t="s">
        <v>10</v>
      </c>
      <c r="E3405" t="s">
        <v>16</v>
      </c>
      <c r="F3405" t="s">
        <v>12</v>
      </c>
      <c r="G3405" t="s">
        <v>13</v>
      </c>
      <c r="H3405" t="s">
        <v>13</v>
      </c>
      <c r="I3405">
        <v>48</v>
      </c>
      <c r="J3405">
        <f t="shared" si="214"/>
        <v>-0.48409797996292631</v>
      </c>
      <c r="K3405">
        <f t="shared" si="215"/>
        <v>0.43006179724811616</v>
      </c>
      <c r="L3405" t="str">
        <f t="shared" si="216"/>
        <v>NO</v>
      </c>
      <c r="M3405" t="str">
        <f t="shared" si="217"/>
        <v>NO</v>
      </c>
    </row>
    <row r="3406" spans="1:13" x14ac:dyDescent="0.25">
      <c r="A3406">
        <v>3405</v>
      </c>
      <c r="B3406" t="s">
        <v>9</v>
      </c>
      <c r="C3406">
        <v>623902.14</v>
      </c>
      <c r="D3406" t="s">
        <v>10</v>
      </c>
      <c r="E3406" t="s">
        <v>16</v>
      </c>
      <c r="F3406" t="s">
        <v>12</v>
      </c>
      <c r="G3406" t="s">
        <v>13</v>
      </c>
      <c r="H3406" t="s">
        <v>13</v>
      </c>
      <c r="I3406">
        <v>44</v>
      </c>
      <c r="J3406">
        <f t="shared" si="214"/>
        <v>-4.146985461294285E-2</v>
      </c>
      <c r="K3406">
        <f t="shared" si="215"/>
        <v>0.14776047693956615</v>
      </c>
      <c r="L3406" t="str">
        <f t="shared" si="216"/>
        <v>NO</v>
      </c>
      <c r="M3406" t="str">
        <f t="shared" si="217"/>
        <v>NO</v>
      </c>
    </row>
    <row r="3407" spans="1:13" x14ac:dyDescent="0.25">
      <c r="A3407">
        <v>3406</v>
      </c>
      <c r="B3407" t="s">
        <v>15</v>
      </c>
      <c r="C3407">
        <v>425046</v>
      </c>
      <c r="D3407" t="s">
        <v>10</v>
      </c>
      <c r="E3407" t="s">
        <v>11</v>
      </c>
      <c r="F3407" t="s">
        <v>12</v>
      </c>
      <c r="G3407" t="s">
        <v>13</v>
      </c>
      <c r="H3407" t="s">
        <v>13</v>
      </c>
      <c r="I3407">
        <v>42</v>
      </c>
      <c r="J3407">
        <f t="shared" si="214"/>
        <v>-0.28666781648047612</v>
      </c>
      <c r="K3407">
        <f t="shared" si="215"/>
        <v>6.6098167852911317E-3</v>
      </c>
      <c r="L3407" t="str">
        <f t="shared" si="216"/>
        <v>NO</v>
      </c>
      <c r="M3407" t="str">
        <f t="shared" si="217"/>
        <v>NO</v>
      </c>
    </row>
    <row r="3408" spans="1:13" x14ac:dyDescent="0.25">
      <c r="A3408">
        <v>3407</v>
      </c>
      <c r="B3408" t="s">
        <v>9</v>
      </c>
      <c r="C3408">
        <v>420375</v>
      </c>
      <c r="D3408" t="s">
        <v>10</v>
      </c>
      <c r="E3408" t="s">
        <v>16</v>
      </c>
      <c r="F3408" t="s">
        <v>12</v>
      </c>
      <c r="G3408" t="s">
        <v>13</v>
      </c>
      <c r="H3408" t="s">
        <v>13</v>
      </c>
      <c r="I3408">
        <v>30</v>
      </c>
      <c r="J3408">
        <f t="shared" si="214"/>
        <v>-0.29242735541089715</v>
      </c>
      <c r="K3408">
        <f t="shared" si="215"/>
        <v>-0.84029414414035897</v>
      </c>
      <c r="L3408" t="str">
        <f t="shared" si="216"/>
        <v>NO</v>
      </c>
      <c r="M3408" t="str">
        <f t="shared" si="217"/>
        <v>NO</v>
      </c>
    </row>
    <row r="3409" spans="1:13" x14ac:dyDescent="0.25">
      <c r="A3409">
        <v>3408</v>
      </c>
      <c r="B3409" t="s">
        <v>9</v>
      </c>
      <c r="C3409">
        <v>1429399.25</v>
      </c>
      <c r="D3409" t="s">
        <v>10</v>
      </c>
      <c r="E3409" t="s">
        <v>16</v>
      </c>
      <c r="F3409" t="s">
        <v>12</v>
      </c>
      <c r="G3409" t="s">
        <v>13</v>
      </c>
      <c r="H3409" t="s">
        <v>13</v>
      </c>
      <c r="I3409">
        <v>51</v>
      </c>
      <c r="J3409">
        <f t="shared" si="214"/>
        <v>0.95174186951178497</v>
      </c>
      <c r="K3409">
        <f t="shared" si="215"/>
        <v>0.64178778747952869</v>
      </c>
      <c r="L3409" t="str">
        <f t="shared" si="216"/>
        <v>NO</v>
      </c>
      <c r="M3409" t="str">
        <f t="shared" si="217"/>
        <v>NO</v>
      </c>
    </row>
    <row r="3410" spans="1:13" x14ac:dyDescent="0.25">
      <c r="A3410">
        <v>3409</v>
      </c>
      <c r="B3410" t="s">
        <v>9</v>
      </c>
      <c r="C3410">
        <v>640789.43999999994</v>
      </c>
      <c r="D3410" t="s">
        <v>10</v>
      </c>
      <c r="E3410" t="s">
        <v>16</v>
      </c>
      <c r="F3410" t="s">
        <v>12</v>
      </c>
      <c r="G3410" t="s">
        <v>13</v>
      </c>
      <c r="H3410" t="s">
        <v>13</v>
      </c>
      <c r="I3410">
        <v>23</v>
      </c>
      <c r="J3410">
        <f t="shared" si="214"/>
        <v>-2.0647105355889098E-2</v>
      </c>
      <c r="K3410">
        <f t="shared" si="215"/>
        <v>-1.3343214546803215</v>
      </c>
      <c r="L3410" t="str">
        <f t="shared" si="216"/>
        <v>NO</v>
      </c>
      <c r="M3410" t="str">
        <f t="shared" si="217"/>
        <v>NO</v>
      </c>
    </row>
    <row r="3411" spans="1:13" x14ac:dyDescent="0.25">
      <c r="A3411">
        <v>3410</v>
      </c>
      <c r="B3411" t="s">
        <v>9</v>
      </c>
      <c r="C3411">
        <v>394800</v>
      </c>
      <c r="D3411" t="s">
        <v>10</v>
      </c>
      <c r="E3411" t="s">
        <v>16</v>
      </c>
      <c r="F3411" t="s">
        <v>12</v>
      </c>
      <c r="G3411" t="s">
        <v>13</v>
      </c>
      <c r="H3411" t="s">
        <v>13</v>
      </c>
      <c r="I3411">
        <v>51</v>
      </c>
      <c r="J3411">
        <f t="shared" si="214"/>
        <v>-0.32396240318343339</v>
      </c>
      <c r="K3411">
        <f t="shared" si="215"/>
        <v>0.64178778747952869</v>
      </c>
      <c r="L3411" t="str">
        <f t="shared" si="216"/>
        <v>NO</v>
      </c>
      <c r="M3411" t="str">
        <f t="shared" si="217"/>
        <v>NO</v>
      </c>
    </row>
    <row r="3412" spans="1:13" x14ac:dyDescent="0.25">
      <c r="A3412">
        <v>3411</v>
      </c>
      <c r="B3412" t="s">
        <v>9</v>
      </c>
      <c r="C3412">
        <v>16858742</v>
      </c>
      <c r="D3412" t="s">
        <v>18</v>
      </c>
      <c r="E3412" t="s">
        <v>16</v>
      </c>
      <c r="F3412" t="s">
        <v>12</v>
      </c>
      <c r="G3412" t="s">
        <v>13</v>
      </c>
      <c r="H3412" t="s">
        <v>13</v>
      </c>
      <c r="I3412">
        <v>75</v>
      </c>
      <c r="J3412">
        <f t="shared" si="214"/>
        <v>19.976768681636372</v>
      </c>
      <c r="K3412">
        <f t="shared" si="215"/>
        <v>2.3355957093308288</v>
      </c>
      <c r="L3412" t="str">
        <f t="shared" si="216"/>
        <v>SI</v>
      </c>
      <c r="M3412" t="str">
        <f t="shared" si="217"/>
        <v>SI</v>
      </c>
    </row>
    <row r="3413" spans="1:13" x14ac:dyDescent="0.25">
      <c r="A3413">
        <v>3412</v>
      </c>
      <c r="B3413" t="s">
        <v>9</v>
      </c>
      <c r="C3413">
        <v>485025.35</v>
      </c>
      <c r="D3413" t="s">
        <v>10</v>
      </c>
      <c r="E3413" t="s">
        <v>11</v>
      </c>
      <c r="F3413" t="s">
        <v>12</v>
      </c>
      <c r="G3413" t="s">
        <v>13</v>
      </c>
      <c r="H3413" t="s">
        <v>13</v>
      </c>
      <c r="I3413">
        <v>30</v>
      </c>
      <c r="J3413">
        <f t="shared" si="214"/>
        <v>-0.2127107620282504</v>
      </c>
      <c r="K3413">
        <f t="shared" si="215"/>
        <v>-0.84029414414035897</v>
      </c>
      <c r="L3413" t="str">
        <f t="shared" si="216"/>
        <v>NO</v>
      </c>
      <c r="M3413" t="str">
        <f t="shared" si="217"/>
        <v>NO</v>
      </c>
    </row>
    <row r="3414" spans="1:13" x14ac:dyDescent="0.25">
      <c r="A3414">
        <v>3413</v>
      </c>
      <c r="B3414" t="s">
        <v>9</v>
      </c>
      <c r="C3414">
        <v>263696</v>
      </c>
      <c r="D3414" t="s">
        <v>10</v>
      </c>
      <c r="E3414" t="s">
        <v>16</v>
      </c>
      <c r="F3414" t="s">
        <v>12</v>
      </c>
      <c r="G3414" t="s">
        <v>13</v>
      </c>
      <c r="H3414" t="s">
        <v>12</v>
      </c>
      <c r="I3414">
        <v>60</v>
      </c>
      <c r="J3414">
        <f t="shared" si="214"/>
        <v>-0.48561913449020161</v>
      </c>
      <c r="K3414">
        <f t="shared" si="215"/>
        <v>1.2769657581737661</v>
      </c>
      <c r="L3414" t="str">
        <f t="shared" si="216"/>
        <v>NO</v>
      </c>
      <c r="M3414" t="str">
        <f t="shared" si="217"/>
        <v>NO</v>
      </c>
    </row>
    <row r="3415" spans="1:13" x14ac:dyDescent="0.25">
      <c r="A3415">
        <v>3414</v>
      </c>
      <c r="B3415" t="s">
        <v>9</v>
      </c>
      <c r="C3415">
        <v>362773</v>
      </c>
      <c r="D3415" t="s">
        <v>10</v>
      </c>
      <c r="E3415" t="s">
        <v>11</v>
      </c>
      <c r="F3415" t="s">
        <v>12</v>
      </c>
      <c r="G3415" t="s">
        <v>13</v>
      </c>
      <c r="H3415" t="s">
        <v>13</v>
      </c>
      <c r="I3415">
        <v>27</v>
      </c>
      <c r="J3415">
        <f t="shared" si="214"/>
        <v>-0.36345303759246644</v>
      </c>
      <c r="K3415">
        <f t="shared" si="215"/>
        <v>-1.0520201343717714</v>
      </c>
      <c r="L3415" t="str">
        <f t="shared" si="216"/>
        <v>NO</v>
      </c>
      <c r="M3415" t="str">
        <f t="shared" si="217"/>
        <v>NO</v>
      </c>
    </row>
    <row r="3416" spans="1:13" x14ac:dyDescent="0.25">
      <c r="A3416">
        <v>3415</v>
      </c>
      <c r="B3416" t="s">
        <v>9</v>
      </c>
      <c r="C3416">
        <v>4006214.55</v>
      </c>
      <c r="D3416" t="s">
        <v>10</v>
      </c>
      <c r="E3416" t="s">
        <v>11</v>
      </c>
      <c r="F3416" t="s">
        <v>12</v>
      </c>
      <c r="G3416" t="s">
        <v>13</v>
      </c>
      <c r="H3416" t="s">
        <v>13</v>
      </c>
      <c r="I3416">
        <v>51</v>
      </c>
      <c r="J3416">
        <f t="shared" si="214"/>
        <v>4.1290632218676953</v>
      </c>
      <c r="K3416">
        <f t="shared" si="215"/>
        <v>0.64178778747952869</v>
      </c>
      <c r="L3416" t="str">
        <f t="shared" si="216"/>
        <v>SI</v>
      </c>
      <c r="M3416" t="str">
        <f t="shared" si="217"/>
        <v>NO</v>
      </c>
    </row>
    <row r="3417" spans="1:13" x14ac:dyDescent="0.25">
      <c r="A3417">
        <v>3416</v>
      </c>
      <c r="B3417" t="s">
        <v>9</v>
      </c>
      <c r="C3417">
        <v>476556.35</v>
      </c>
      <c r="D3417" t="s">
        <v>10</v>
      </c>
      <c r="E3417" t="s">
        <v>16</v>
      </c>
      <c r="F3417" t="s">
        <v>12</v>
      </c>
      <c r="G3417" t="s">
        <v>13</v>
      </c>
      <c r="H3417" t="s">
        <v>13</v>
      </c>
      <c r="I3417">
        <v>26</v>
      </c>
      <c r="J3417">
        <f t="shared" si="214"/>
        <v>-0.22315339427011197</v>
      </c>
      <c r="K3417">
        <f t="shared" si="215"/>
        <v>-1.1225954644489089</v>
      </c>
      <c r="L3417" t="str">
        <f t="shared" si="216"/>
        <v>NO</v>
      </c>
      <c r="M3417" t="str">
        <f t="shared" si="217"/>
        <v>NO</v>
      </c>
    </row>
    <row r="3418" spans="1:13" x14ac:dyDescent="0.25">
      <c r="A3418">
        <v>3417</v>
      </c>
      <c r="B3418" t="s">
        <v>9</v>
      </c>
      <c r="C3418">
        <v>672285.72</v>
      </c>
      <c r="D3418" t="s">
        <v>10</v>
      </c>
      <c r="E3418" t="s">
        <v>16</v>
      </c>
      <c r="F3418" t="s">
        <v>12</v>
      </c>
      <c r="G3418" t="s">
        <v>13</v>
      </c>
      <c r="H3418" t="s">
        <v>13</v>
      </c>
      <c r="I3418">
        <v>40</v>
      </c>
      <c r="J3418">
        <f t="shared" si="214"/>
        <v>1.8189129031488418E-2</v>
      </c>
      <c r="K3418">
        <f t="shared" si="215"/>
        <v>-0.13454084336898386</v>
      </c>
      <c r="L3418" t="str">
        <f t="shared" si="216"/>
        <v>NO</v>
      </c>
      <c r="M3418" t="str">
        <f t="shared" si="217"/>
        <v>NO</v>
      </c>
    </row>
    <row r="3419" spans="1:13" x14ac:dyDescent="0.25">
      <c r="A3419">
        <v>3418</v>
      </c>
      <c r="B3419" t="s">
        <v>9</v>
      </c>
      <c r="C3419">
        <v>501333.33</v>
      </c>
      <c r="D3419" t="s">
        <v>10</v>
      </c>
      <c r="E3419" t="s">
        <v>16</v>
      </c>
      <c r="F3419" t="s">
        <v>12</v>
      </c>
      <c r="G3419" t="s">
        <v>13</v>
      </c>
      <c r="H3419" t="s">
        <v>13</v>
      </c>
      <c r="I3419">
        <v>41</v>
      </c>
      <c r="J3419">
        <f t="shared" si="214"/>
        <v>-0.19260233863143447</v>
      </c>
      <c r="K3419">
        <f t="shared" si="215"/>
        <v>-6.3965513291846368E-2</v>
      </c>
      <c r="L3419" t="str">
        <f t="shared" si="216"/>
        <v>NO</v>
      </c>
      <c r="M3419" t="str">
        <f t="shared" si="217"/>
        <v>NO</v>
      </c>
    </row>
    <row r="3420" spans="1:13" x14ac:dyDescent="0.25">
      <c r="A3420">
        <v>3419</v>
      </c>
      <c r="B3420" t="s">
        <v>15</v>
      </c>
      <c r="C3420">
        <v>1038075</v>
      </c>
      <c r="D3420" t="s">
        <v>14</v>
      </c>
      <c r="E3420" t="s">
        <v>11</v>
      </c>
      <c r="F3420" t="s">
        <v>12</v>
      </c>
      <c r="G3420" t="s">
        <v>13</v>
      </c>
      <c r="H3420" t="s">
        <v>13</v>
      </c>
      <c r="I3420">
        <v>62</v>
      </c>
      <c r="J3420">
        <f t="shared" si="214"/>
        <v>0.46922265471992053</v>
      </c>
      <c r="K3420">
        <f t="shared" si="215"/>
        <v>1.4181164183280413</v>
      </c>
      <c r="L3420" t="str">
        <f t="shared" si="216"/>
        <v>NO</v>
      </c>
      <c r="M3420" t="str">
        <f t="shared" si="217"/>
        <v>NO</v>
      </c>
    </row>
    <row r="3421" spans="1:13" x14ac:dyDescent="0.25">
      <c r="A3421">
        <v>3420</v>
      </c>
      <c r="B3421" t="s">
        <v>9</v>
      </c>
      <c r="C3421">
        <v>685502.53</v>
      </c>
      <c r="D3421" t="s">
        <v>10</v>
      </c>
      <c r="E3421" t="s">
        <v>16</v>
      </c>
      <c r="F3421" t="s">
        <v>12</v>
      </c>
      <c r="G3421" t="s">
        <v>13</v>
      </c>
      <c r="H3421" t="s">
        <v>12</v>
      </c>
      <c r="I3421">
        <v>58</v>
      </c>
      <c r="J3421">
        <f t="shared" si="214"/>
        <v>3.4486010155654091E-2</v>
      </c>
      <c r="K3421">
        <f t="shared" si="215"/>
        <v>1.1358150980194912</v>
      </c>
      <c r="L3421" t="str">
        <f t="shared" si="216"/>
        <v>NO</v>
      </c>
      <c r="M3421" t="str">
        <f t="shared" si="217"/>
        <v>NO</v>
      </c>
    </row>
    <row r="3422" spans="1:13" x14ac:dyDescent="0.25">
      <c r="A3422">
        <v>3421</v>
      </c>
      <c r="B3422" t="s">
        <v>9</v>
      </c>
      <c r="C3422">
        <v>389050</v>
      </c>
      <c r="D3422" t="s">
        <v>10</v>
      </c>
      <c r="E3422" t="s">
        <v>16</v>
      </c>
      <c r="F3422" t="s">
        <v>12</v>
      </c>
      <c r="G3422" t="s">
        <v>12</v>
      </c>
      <c r="H3422" t="s">
        <v>12</v>
      </c>
      <c r="I3422">
        <v>36</v>
      </c>
      <c r="J3422">
        <f t="shared" si="214"/>
        <v>-0.33105239437373973</v>
      </c>
      <c r="K3422">
        <f t="shared" si="215"/>
        <v>-0.41684216367753391</v>
      </c>
      <c r="L3422" t="str">
        <f t="shared" si="216"/>
        <v>NO</v>
      </c>
      <c r="M3422" t="str">
        <f t="shared" si="217"/>
        <v>NO</v>
      </c>
    </row>
    <row r="3423" spans="1:13" x14ac:dyDescent="0.25">
      <c r="A3423">
        <v>3422</v>
      </c>
      <c r="B3423" t="s">
        <v>9</v>
      </c>
      <c r="C3423">
        <v>959035</v>
      </c>
      <c r="D3423" t="s">
        <v>18</v>
      </c>
      <c r="E3423" t="s">
        <v>16</v>
      </c>
      <c r="F3423" t="s">
        <v>12</v>
      </c>
      <c r="G3423" t="s">
        <v>13</v>
      </c>
      <c r="H3423" t="s">
        <v>12</v>
      </c>
      <c r="I3423">
        <v>68</v>
      </c>
      <c r="J3423">
        <f t="shared" si="214"/>
        <v>0.37176301929699707</v>
      </c>
      <c r="K3423">
        <f t="shared" si="215"/>
        <v>1.8415683987908662</v>
      </c>
      <c r="L3423" t="str">
        <f t="shared" si="216"/>
        <v>NO</v>
      </c>
      <c r="M3423" t="str">
        <f t="shared" si="217"/>
        <v>NO</v>
      </c>
    </row>
    <row r="3424" spans="1:13" x14ac:dyDescent="0.25">
      <c r="A3424">
        <v>3423</v>
      </c>
      <c r="B3424" t="s">
        <v>9</v>
      </c>
      <c r="C3424">
        <v>400000</v>
      </c>
      <c r="D3424" t="s">
        <v>10</v>
      </c>
      <c r="E3424" t="s">
        <v>16</v>
      </c>
      <c r="F3424" t="s">
        <v>12</v>
      </c>
      <c r="G3424" t="s">
        <v>13</v>
      </c>
      <c r="H3424" t="s">
        <v>13</v>
      </c>
      <c r="I3424">
        <v>26</v>
      </c>
      <c r="J3424">
        <f t="shared" si="214"/>
        <v>-0.31755058506350425</v>
      </c>
      <c r="K3424">
        <f t="shared" si="215"/>
        <v>-1.1225954644489089</v>
      </c>
      <c r="L3424" t="str">
        <f t="shared" si="216"/>
        <v>NO</v>
      </c>
      <c r="M3424" t="str">
        <f t="shared" si="217"/>
        <v>NO</v>
      </c>
    </row>
    <row r="3425" spans="1:13" x14ac:dyDescent="0.25">
      <c r="A3425">
        <v>3424</v>
      </c>
      <c r="B3425" t="s">
        <v>15</v>
      </c>
      <c r="C3425">
        <v>675000</v>
      </c>
      <c r="D3425" t="s">
        <v>10</v>
      </c>
      <c r="E3425" t="s">
        <v>16</v>
      </c>
      <c r="F3425" t="s">
        <v>12</v>
      </c>
      <c r="G3425" t="s">
        <v>13</v>
      </c>
      <c r="H3425" t="s">
        <v>13</v>
      </c>
      <c r="I3425">
        <v>27</v>
      </c>
      <c r="J3425">
        <f t="shared" si="214"/>
        <v>2.1535950125057945E-2</v>
      </c>
      <c r="K3425">
        <f t="shared" si="215"/>
        <v>-1.0520201343717714</v>
      </c>
      <c r="L3425" t="str">
        <f t="shared" si="216"/>
        <v>NO</v>
      </c>
      <c r="M3425" t="str">
        <f t="shared" si="217"/>
        <v>NO</v>
      </c>
    </row>
    <row r="3426" spans="1:13" x14ac:dyDescent="0.25">
      <c r="A3426">
        <v>3425</v>
      </c>
      <c r="B3426" t="s">
        <v>9</v>
      </c>
      <c r="C3426">
        <v>277828.07</v>
      </c>
      <c r="D3426" t="s">
        <v>10</v>
      </c>
      <c r="E3426" t="s">
        <v>16</v>
      </c>
      <c r="F3426" t="s">
        <v>12</v>
      </c>
      <c r="G3426" t="s">
        <v>13</v>
      </c>
      <c r="H3426" t="s">
        <v>13</v>
      </c>
      <c r="I3426">
        <v>22</v>
      </c>
      <c r="J3426">
        <f t="shared" si="214"/>
        <v>-0.46819369939441169</v>
      </c>
      <c r="K3426">
        <f t="shared" si="215"/>
        <v>-1.4048967847574589</v>
      </c>
      <c r="L3426" t="str">
        <f t="shared" si="216"/>
        <v>NO</v>
      </c>
      <c r="M3426" t="str">
        <f t="shared" si="217"/>
        <v>NO</v>
      </c>
    </row>
    <row r="3427" spans="1:13" x14ac:dyDescent="0.25">
      <c r="A3427">
        <v>3426</v>
      </c>
      <c r="B3427" t="s">
        <v>9</v>
      </c>
      <c r="C3427">
        <v>270000</v>
      </c>
      <c r="D3427" t="s">
        <v>10</v>
      </c>
      <c r="E3427" t="s">
        <v>16</v>
      </c>
      <c r="F3427" t="s">
        <v>12</v>
      </c>
      <c r="G3427" t="s">
        <v>13</v>
      </c>
      <c r="H3427" t="s">
        <v>13</v>
      </c>
      <c r="I3427">
        <v>58</v>
      </c>
      <c r="J3427">
        <f t="shared" si="214"/>
        <v>-0.47784603806173365</v>
      </c>
      <c r="K3427">
        <f t="shared" si="215"/>
        <v>1.1358150980194912</v>
      </c>
      <c r="L3427" t="str">
        <f t="shared" si="216"/>
        <v>NO</v>
      </c>
      <c r="M3427" t="str">
        <f t="shared" si="217"/>
        <v>NO</v>
      </c>
    </row>
    <row r="3428" spans="1:13" x14ac:dyDescent="0.25">
      <c r="A3428">
        <v>3427</v>
      </c>
      <c r="B3428" t="s">
        <v>15</v>
      </c>
      <c r="C3428">
        <v>514380</v>
      </c>
      <c r="D3428" t="s">
        <v>10</v>
      </c>
      <c r="E3428" t="s">
        <v>11</v>
      </c>
      <c r="F3428" t="s">
        <v>12</v>
      </c>
      <c r="G3428" t="s">
        <v>13</v>
      </c>
      <c r="H3428" t="s">
        <v>13</v>
      </c>
      <c r="I3428">
        <v>57</v>
      </c>
      <c r="J3428">
        <f t="shared" si="214"/>
        <v>-0.17651524726398518</v>
      </c>
      <c r="K3428">
        <f t="shared" si="215"/>
        <v>1.0652397679423538</v>
      </c>
      <c r="L3428" t="str">
        <f t="shared" si="216"/>
        <v>NO</v>
      </c>
      <c r="M3428" t="str">
        <f t="shared" si="217"/>
        <v>NO</v>
      </c>
    </row>
    <row r="3429" spans="1:13" x14ac:dyDescent="0.25">
      <c r="A3429">
        <v>3428</v>
      </c>
      <c r="B3429" t="s">
        <v>9</v>
      </c>
      <c r="C3429">
        <v>995069.79</v>
      </c>
      <c r="D3429" t="s">
        <v>10</v>
      </c>
      <c r="E3429" t="s">
        <v>16</v>
      </c>
      <c r="F3429" t="s">
        <v>12</v>
      </c>
      <c r="G3429" t="s">
        <v>13</v>
      </c>
      <c r="H3429" t="s">
        <v>13</v>
      </c>
      <c r="I3429">
        <v>37</v>
      </c>
      <c r="J3429">
        <f t="shared" si="214"/>
        <v>0.41619542688735151</v>
      </c>
      <c r="K3429">
        <f t="shared" si="215"/>
        <v>-0.3462668336003964</v>
      </c>
      <c r="L3429" t="str">
        <f t="shared" si="216"/>
        <v>NO</v>
      </c>
      <c r="M3429" t="str">
        <f t="shared" si="217"/>
        <v>NO</v>
      </c>
    </row>
    <row r="3430" spans="1:13" x14ac:dyDescent="0.25">
      <c r="A3430">
        <v>3429</v>
      </c>
      <c r="B3430" t="s">
        <v>9</v>
      </c>
      <c r="C3430">
        <v>278500</v>
      </c>
      <c r="D3430" t="s">
        <v>10</v>
      </c>
      <c r="E3430" t="s">
        <v>16</v>
      </c>
      <c r="F3430" t="s">
        <v>12</v>
      </c>
      <c r="G3430" t="s">
        <v>13</v>
      </c>
      <c r="H3430" t="s">
        <v>13</v>
      </c>
      <c r="I3430">
        <v>43</v>
      </c>
      <c r="J3430">
        <f t="shared" si="214"/>
        <v>-0.46736518151954171</v>
      </c>
      <c r="K3430">
        <f t="shared" si="215"/>
        <v>7.7185146862428639E-2</v>
      </c>
      <c r="L3430" t="str">
        <f t="shared" si="216"/>
        <v>NO</v>
      </c>
      <c r="M3430" t="str">
        <f t="shared" si="217"/>
        <v>NO</v>
      </c>
    </row>
    <row r="3431" spans="1:13" x14ac:dyDescent="0.25">
      <c r="A3431">
        <v>3430</v>
      </c>
      <c r="B3431" t="s">
        <v>15</v>
      </c>
      <c r="C3431">
        <v>368282</v>
      </c>
      <c r="D3431" t="s">
        <v>10</v>
      </c>
      <c r="E3431" t="s">
        <v>16</v>
      </c>
      <c r="F3431" t="s">
        <v>12</v>
      </c>
      <c r="G3431" t="s">
        <v>13</v>
      </c>
      <c r="H3431" t="s">
        <v>13</v>
      </c>
      <c r="I3431">
        <v>54</v>
      </c>
      <c r="J3431">
        <f t="shared" si="214"/>
        <v>-0.35666020951117994</v>
      </c>
      <c r="K3431">
        <f t="shared" si="215"/>
        <v>0.85351377771094117</v>
      </c>
      <c r="L3431" t="str">
        <f t="shared" si="216"/>
        <v>NO</v>
      </c>
      <c r="M3431" t="str">
        <f t="shared" si="217"/>
        <v>NO</v>
      </c>
    </row>
    <row r="3432" spans="1:13" x14ac:dyDescent="0.25">
      <c r="A3432">
        <v>3431</v>
      </c>
      <c r="B3432" t="s">
        <v>15</v>
      </c>
      <c r="C3432">
        <v>509509</v>
      </c>
      <c r="D3432" t="s">
        <v>18</v>
      </c>
      <c r="E3432" t="s">
        <v>16</v>
      </c>
      <c r="F3432" t="s">
        <v>12</v>
      </c>
      <c r="G3432" t="s">
        <v>13</v>
      </c>
      <c r="H3432" t="s">
        <v>12</v>
      </c>
      <c r="I3432">
        <v>45</v>
      </c>
      <c r="J3432">
        <f t="shared" si="214"/>
        <v>-0.18252139458363423</v>
      </c>
      <c r="K3432">
        <f t="shared" si="215"/>
        <v>0.21833580701670366</v>
      </c>
      <c r="L3432" t="str">
        <f t="shared" si="216"/>
        <v>NO</v>
      </c>
      <c r="M3432" t="str">
        <f t="shared" si="217"/>
        <v>NO</v>
      </c>
    </row>
    <row r="3433" spans="1:13" x14ac:dyDescent="0.25">
      <c r="A3433">
        <v>3432</v>
      </c>
      <c r="B3433" t="s">
        <v>15</v>
      </c>
      <c r="C3433">
        <v>690000</v>
      </c>
      <c r="D3433" t="s">
        <v>10</v>
      </c>
      <c r="E3433" t="s">
        <v>16</v>
      </c>
      <c r="F3433" t="s">
        <v>12</v>
      </c>
      <c r="G3433" t="s">
        <v>13</v>
      </c>
      <c r="H3433" t="s">
        <v>13</v>
      </c>
      <c r="I3433">
        <v>40</v>
      </c>
      <c r="J3433">
        <f t="shared" si="214"/>
        <v>4.0031579317161337E-2</v>
      </c>
      <c r="K3433">
        <f t="shared" si="215"/>
        <v>-0.13454084336898386</v>
      </c>
      <c r="L3433" t="str">
        <f t="shared" si="216"/>
        <v>NO</v>
      </c>
      <c r="M3433" t="str">
        <f t="shared" si="217"/>
        <v>NO</v>
      </c>
    </row>
    <row r="3434" spans="1:13" x14ac:dyDescent="0.25">
      <c r="A3434">
        <v>3433</v>
      </c>
      <c r="B3434" t="s">
        <v>9</v>
      </c>
      <c r="C3434">
        <v>404463</v>
      </c>
      <c r="D3434" t="s">
        <v>18</v>
      </c>
      <c r="E3434" t="s">
        <v>16</v>
      </c>
      <c r="F3434" t="s">
        <v>12</v>
      </c>
      <c r="G3434" t="s">
        <v>13</v>
      </c>
      <c r="H3434" t="s">
        <v>13</v>
      </c>
      <c r="I3434">
        <v>50</v>
      </c>
      <c r="J3434">
        <f t="shared" si="214"/>
        <v>-0.3120475188578804</v>
      </c>
      <c r="K3434">
        <f t="shared" si="215"/>
        <v>0.57121245740239113</v>
      </c>
      <c r="L3434" t="str">
        <f t="shared" si="216"/>
        <v>NO</v>
      </c>
      <c r="M3434" t="str">
        <f t="shared" si="217"/>
        <v>NO</v>
      </c>
    </row>
    <row r="3435" spans="1:13" x14ac:dyDescent="0.25">
      <c r="A3435">
        <v>3434</v>
      </c>
      <c r="B3435" t="s">
        <v>9</v>
      </c>
      <c r="C3435">
        <v>873081</v>
      </c>
      <c r="D3435" t="s">
        <v>10</v>
      </c>
      <c r="E3435" t="s">
        <v>11</v>
      </c>
      <c r="F3435" t="s">
        <v>12</v>
      </c>
      <c r="G3435" t="s">
        <v>13</v>
      </c>
      <c r="H3435" t="s">
        <v>13</v>
      </c>
      <c r="I3435">
        <v>36</v>
      </c>
      <c r="J3435">
        <f t="shared" si="214"/>
        <v>0.26577813185846005</v>
      </c>
      <c r="K3435">
        <f t="shared" si="215"/>
        <v>-0.41684216367753391</v>
      </c>
      <c r="L3435" t="str">
        <f t="shared" si="216"/>
        <v>NO</v>
      </c>
      <c r="M3435" t="str">
        <f t="shared" si="217"/>
        <v>NO</v>
      </c>
    </row>
    <row r="3436" spans="1:13" x14ac:dyDescent="0.25">
      <c r="A3436">
        <v>3435</v>
      </c>
      <c r="B3436" t="s">
        <v>15</v>
      </c>
      <c r="C3436">
        <v>298186</v>
      </c>
      <c r="D3436" t="s">
        <v>17</v>
      </c>
      <c r="E3436" t="s">
        <v>16</v>
      </c>
      <c r="F3436" t="s">
        <v>12</v>
      </c>
      <c r="G3436" t="s">
        <v>13</v>
      </c>
      <c r="H3436" t="s">
        <v>13</v>
      </c>
      <c r="I3436">
        <v>54</v>
      </c>
      <c r="J3436">
        <f t="shared" si="214"/>
        <v>-0.44309151776782524</v>
      </c>
      <c r="K3436">
        <f t="shared" si="215"/>
        <v>0.85351377771094117</v>
      </c>
      <c r="L3436" t="str">
        <f t="shared" si="216"/>
        <v>NO</v>
      </c>
      <c r="M3436" t="str">
        <f t="shared" si="217"/>
        <v>NO</v>
      </c>
    </row>
    <row r="3437" spans="1:13" x14ac:dyDescent="0.25">
      <c r="A3437">
        <v>3436</v>
      </c>
      <c r="B3437" t="s">
        <v>15</v>
      </c>
      <c r="C3437">
        <v>1088763.67</v>
      </c>
      <c r="D3437" t="s">
        <v>10</v>
      </c>
      <c r="E3437" t="s">
        <v>16</v>
      </c>
      <c r="F3437" t="s">
        <v>12</v>
      </c>
      <c r="G3437" t="s">
        <v>13</v>
      </c>
      <c r="H3437" t="s">
        <v>13</v>
      </c>
      <c r="I3437">
        <v>36</v>
      </c>
      <c r="J3437">
        <f t="shared" si="214"/>
        <v>0.5317239110239802</v>
      </c>
      <c r="K3437">
        <f t="shared" si="215"/>
        <v>-0.41684216367753391</v>
      </c>
      <c r="L3437" t="str">
        <f t="shared" si="216"/>
        <v>NO</v>
      </c>
      <c r="M3437" t="str">
        <f t="shared" si="217"/>
        <v>NO</v>
      </c>
    </row>
    <row r="3438" spans="1:13" x14ac:dyDescent="0.25">
      <c r="A3438">
        <v>3437</v>
      </c>
      <c r="B3438" t="s">
        <v>9</v>
      </c>
      <c r="C3438">
        <v>300000</v>
      </c>
      <c r="D3438" t="s">
        <v>17</v>
      </c>
      <c r="E3438" t="s">
        <v>16</v>
      </c>
      <c r="F3438" t="s">
        <v>12</v>
      </c>
      <c r="G3438" t="s">
        <v>12</v>
      </c>
      <c r="H3438" t="s">
        <v>13</v>
      </c>
      <c r="I3438">
        <v>32</v>
      </c>
      <c r="J3438">
        <f t="shared" si="214"/>
        <v>-0.44085477967752684</v>
      </c>
      <c r="K3438">
        <f t="shared" si="215"/>
        <v>-0.69914348398608395</v>
      </c>
      <c r="L3438" t="str">
        <f t="shared" si="216"/>
        <v>NO</v>
      </c>
      <c r="M3438" t="str">
        <f t="shared" si="217"/>
        <v>NO</v>
      </c>
    </row>
    <row r="3439" spans="1:13" x14ac:dyDescent="0.25">
      <c r="A3439">
        <v>3438</v>
      </c>
      <c r="B3439" t="s">
        <v>9</v>
      </c>
      <c r="C3439">
        <v>934810.14</v>
      </c>
      <c r="D3439" t="s">
        <v>10</v>
      </c>
      <c r="E3439" t="s">
        <v>11</v>
      </c>
      <c r="F3439" t="s">
        <v>12</v>
      </c>
      <c r="G3439" t="s">
        <v>13</v>
      </c>
      <c r="H3439" t="s">
        <v>13</v>
      </c>
      <c r="I3439">
        <v>34</v>
      </c>
      <c r="J3439">
        <f t="shared" si="214"/>
        <v>0.3418927507776226</v>
      </c>
      <c r="K3439">
        <f t="shared" si="215"/>
        <v>-0.55799282383180893</v>
      </c>
      <c r="L3439" t="str">
        <f t="shared" si="216"/>
        <v>NO</v>
      </c>
      <c r="M3439" t="str">
        <f t="shared" si="217"/>
        <v>NO</v>
      </c>
    </row>
    <row r="3440" spans="1:13" x14ac:dyDescent="0.25">
      <c r="A3440">
        <v>3439</v>
      </c>
      <c r="B3440" t="s">
        <v>15</v>
      </c>
      <c r="C3440">
        <v>278030</v>
      </c>
      <c r="D3440" t="s">
        <v>19</v>
      </c>
      <c r="E3440" t="s">
        <v>16</v>
      </c>
      <c r="F3440" t="s">
        <v>12</v>
      </c>
      <c r="G3440" t="s">
        <v>12</v>
      </c>
      <c r="H3440" t="s">
        <v>13</v>
      </c>
      <c r="I3440">
        <v>29</v>
      </c>
      <c r="J3440">
        <f t="shared" si="214"/>
        <v>-0.46794471123422759</v>
      </c>
      <c r="K3440">
        <f t="shared" si="215"/>
        <v>-0.91086947421749642</v>
      </c>
      <c r="L3440" t="str">
        <f t="shared" si="216"/>
        <v>NO</v>
      </c>
      <c r="M3440" t="str">
        <f t="shared" si="217"/>
        <v>NO</v>
      </c>
    </row>
    <row r="3441" spans="1:13" x14ac:dyDescent="0.25">
      <c r="A3441">
        <v>3440</v>
      </c>
      <c r="B3441" t="s">
        <v>15</v>
      </c>
      <c r="C3441">
        <v>765893.37</v>
      </c>
      <c r="D3441" t="s">
        <v>10</v>
      </c>
      <c r="E3441" t="s">
        <v>16</v>
      </c>
      <c r="F3441" t="s">
        <v>12</v>
      </c>
      <c r="G3441" t="s">
        <v>13</v>
      </c>
      <c r="H3441" t="s">
        <v>13</v>
      </c>
      <c r="I3441">
        <v>24</v>
      </c>
      <c r="J3441">
        <f t="shared" si="214"/>
        <v>0.13361128796110158</v>
      </c>
      <c r="K3441">
        <f t="shared" si="215"/>
        <v>-1.263746124603184</v>
      </c>
      <c r="L3441" t="str">
        <f t="shared" si="216"/>
        <v>NO</v>
      </c>
      <c r="M3441" t="str">
        <f t="shared" si="217"/>
        <v>NO</v>
      </c>
    </row>
    <row r="3442" spans="1:13" x14ac:dyDescent="0.25">
      <c r="A3442">
        <v>3441</v>
      </c>
      <c r="B3442" t="s">
        <v>9</v>
      </c>
      <c r="C3442">
        <v>425426.15</v>
      </c>
      <c r="D3442" t="s">
        <v>10</v>
      </c>
      <c r="E3442" t="s">
        <v>16</v>
      </c>
      <c r="F3442" t="s">
        <v>12</v>
      </c>
      <c r="G3442" t="s">
        <v>13</v>
      </c>
      <c r="H3442" t="s">
        <v>13</v>
      </c>
      <c r="I3442">
        <v>21</v>
      </c>
      <c r="J3442">
        <f t="shared" si="214"/>
        <v>-0.28619907558465091</v>
      </c>
      <c r="K3442">
        <f t="shared" si="215"/>
        <v>-1.4754721148345964</v>
      </c>
      <c r="L3442" t="str">
        <f t="shared" si="216"/>
        <v>NO</v>
      </c>
      <c r="M3442" t="str">
        <f t="shared" si="217"/>
        <v>NO</v>
      </c>
    </row>
    <row r="3443" spans="1:13" x14ac:dyDescent="0.25">
      <c r="A3443">
        <v>3442</v>
      </c>
      <c r="B3443" t="s">
        <v>15</v>
      </c>
      <c r="C3443">
        <v>655560</v>
      </c>
      <c r="D3443" t="s">
        <v>10</v>
      </c>
      <c r="E3443" t="s">
        <v>11</v>
      </c>
      <c r="F3443" t="s">
        <v>12</v>
      </c>
      <c r="G3443" t="s">
        <v>13</v>
      </c>
      <c r="H3443" t="s">
        <v>13</v>
      </c>
      <c r="I3443">
        <v>39</v>
      </c>
      <c r="J3443">
        <f t="shared" si="214"/>
        <v>-2.4343853079080496E-3</v>
      </c>
      <c r="K3443">
        <f t="shared" si="215"/>
        <v>-0.20511617344612137</v>
      </c>
      <c r="L3443" t="str">
        <f t="shared" si="216"/>
        <v>NO</v>
      </c>
      <c r="M3443" t="str">
        <f t="shared" si="217"/>
        <v>NO</v>
      </c>
    </row>
    <row r="3444" spans="1:13" x14ac:dyDescent="0.25">
      <c r="A3444">
        <v>3443</v>
      </c>
      <c r="B3444" t="s">
        <v>9</v>
      </c>
      <c r="C3444">
        <v>106848</v>
      </c>
      <c r="D3444" t="s">
        <v>10</v>
      </c>
      <c r="E3444" t="s">
        <v>16</v>
      </c>
      <c r="F3444" t="s">
        <v>12</v>
      </c>
      <c r="G3444" t="s">
        <v>12</v>
      </c>
      <c r="H3444" t="s">
        <v>13</v>
      </c>
      <c r="I3444">
        <v>36</v>
      </c>
      <c r="J3444">
        <f t="shared" si="214"/>
        <v>-0.67901929765840385</v>
      </c>
      <c r="K3444">
        <f t="shared" si="215"/>
        <v>-0.41684216367753391</v>
      </c>
      <c r="L3444" t="str">
        <f t="shared" si="216"/>
        <v>NO</v>
      </c>
      <c r="M3444" t="str">
        <f t="shared" si="217"/>
        <v>NO</v>
      </c>
    </row>
    <row r="3445" spans="1:13" x14ac:dyDescent="0.25">
      <c r="A3445">
        <v>3444</v>
      </c>
      <c r="B3445" t="s">
        <v>9</v>
      </c>
      <c r="C3445">
        <v>1492130.65</v>
      </c>
      <c r="D3445" t="s">
        <v>10</v>
      </c>
      <c r="E3445" t="s">
        <v>11</v>
      </c>
      <c r="F3445" t="s">
        <v>12</v>
      </c>
      <c r="G3445" t="s">
        <v>13</v>
      </c>
      <c r="H3445" t="s">
        <v>13</v>
      </c>
      <c r="I3445">
        <v>58</v>
      </c>
      <c r="J3445">
        <f t="shared" si="214"/>
        <v>1.0290923170518858</v>
      </c>
      <c r="K3445">
        <f t="shared" si="215"/>
        <v>1.1358150980194912</v>
      </c>
      <c r="L3445" t="str">
        <f t="shared" si="216"/>
        <v>NO</v>
      </c>
      <c r="M3445" t="str">
        <f t="shared" si="217"/>
        <v>NO</v>
      </c>
    </row>
    <row r="3446" spans="1:13" x14ac:dyDescent="0.25">
      <c r="A3446">
        <v>3445</v>
      </c>
      <c r="B3446" t="s">
        <v>9</v>
      </c>
      <c r="C3446">
        <v>175130</v>
      </c>
      <c r="D3446" t="s">
        <v>10</v>
      </c>
      <c r="E3446" t="s">
        <v>11</v>
      </c>
      <c r="F3446" t="s">
        <v>12</v>
      </c>
      <c r="G3446" t="s">
        <v>13</v>
      </c>
      <c r="H3446" t="s">
        <v>13</v>
      </c>
      <c r="I3446">
        <v>36</v>
      </c>
      <c r="J3446">
        <f t="shared" si="214"/>
        <v>-0.59482472749205684</v>
      </c>
      <c r="K3446">
        <f t="shared" si="215"/>
        <v>-0.41684216367753391</v>
      </c>
      <c r="L3446" t="str">
        <f t="shared" si="216"/>
        <v>NO</v>
      </c>
      <c r="M3446" t="str">
        <f t="shared" si="217"/>
        <v>NO</v>
      </c>
    </row>
    <row r="3447" spans="1:13" x14ac:dyDescent="0.25">
      <c r="A3447">
        <v>3446</v>
      </c>
      <c r="B3447" t="s">
        <v>15</v>
      </c>
      <c r="C3447">
        <v>516452.8</v>
      </c>
      <c r="D3447" t="s">
        <v>10</v>
      </c>
      <c r="E3447" t="s">
        <v>11</v>
      </c>
      <c r="F3447" t="s">
        <v>12</v>
      </c>
      <c r="G3447" t="s">
        <v>13</v>
      </c>
      <c r="H3447" t="s">
        <v>13</v>
      </c>
      <c r="I3447">
        <v>30</v>
      </c>
      <c r="J3447">
        <f t="shared" si="214"/>
        <v>-0.17395939791802573</v>
      </c>
      <c r="K3447">
        <f t="shared" si="215"/>
        <v>-0.84029414414035897</v>
      </c>
      <c r="L3447" t="str">
        <f t="shared" si="216"/>
        <v>NO</v>
      </c>
      <c r="M3447" t="str">
        <f t="shared" si="217"/>
        <v>NO</v>
      </c>
    </row>
    <row r="3448" spans="1:13" x14ac:dyDescent="0.25">
      <c r="A3448">
        <v>3447</v>
      </c>
      <c r="B3448" t="s">
        <v>9</v>
      </c>
      <c r="C3448">
        <v>11292323.83</v>
      </c>
      <c r="D3448" t="s">
        <v>10</v>
      </c>
      <c r="E3448" t="s">
        <v>16</v>
      </c>
      <c r="F3448" t="s">
        <v>12</v>
      </c>
      <c r="G3448" t="s">
        <v>12</v>
      </c>
      <c r="H3448" t="s">
        <v>13</v>
      </c>
      <c r="I3448">
        <v>55</v>
      </c>
      <c r="J3448">
        <f t="shared" si="214"/>
        <v>13.113141588269258</v>
      </c>
      <c r="K3448">
        <f t="shared" si="215"/>
        <v>0.92408910778807873</v>
      </c>
      <c r="L3448" t="str">
        <f t="shared" si="216"/>
        <v>SI</v>
      </c>
      <c r="M3448" t="str">
        <f t="shared" si="217"/>
        <v>NO</v>
      </c>
    </row>
    <row r="3449" spans="1:13" x14ac:dyDescent="0.25">
      <c r="A3449">
        <v>3448</v>
      </c>
      <c r="B3449" t="s">
        <v>15</v>
      </c>
      <c r="C3449">
        <v>815000</v>
      </c>
      <c r="D3449" t="s">
        <v>10</v>
      </c>
      <c r="E3449" t="s">
        <v>11</v>
      </c>
      <c r="F3449" t="s">
        <v>12</v>
      </c>
      <c r="G3449" t="s">
        <v>13</v>
      </c>
      <c r="H3449" t="s">
        <v>13</v>
      </c>
      <c r="I3449">
        <v>29</v>
      </c>
      <c r="J3449">
        <f t="shared" si="214"/>
        <v>0.19416182258468961</v>
      </c>
      <c r="K3449">
        <f t="shared" si="215"/>
        <v>-0.91086947421749642</v>
      </c>
      <c r="L3449" t="str">
        <f t="shared" si="216"/>
        <v>NO</v>
      </c>
      <c r="M3449" t="str">
        <f t="shared" si="217"/>
        <v>NO</v>
      </c>
    </row>
    <row r="3450" spans="1:13" x14ac:dyDescent="0.25">
      <c r="A3450">
        <v>3449</v>
      </c>
      <c r="B3450" t="s">
        <v>15</v>
      </c>
      <c r="C3450">
        <v>1450033.3</v>
      </c>
      <c r="D3450" t="s">
        <v>10</v>
      </c>
      <c r="E3450" t="s">
        <v>11</v>
      </c>
      <c r="F3450" t="s">
        <v>12</v>
      </c>
      <c r="G3450" t="s">
        <v>13</v>
      </c>
      <c r="H3450" t="s">
        <v>13</v>
      </c>
      <c r="I3450">
        <v>32</v>
      </c>
      <c r="J3450">
        <f t="shared" si="214"/>
        <v>0.97718451868053968</v>
      </c>
      <c r="K3450">
        <f t="shared" si="215"/>
        <v>-0.69914348398608395</v>
      </c>
      <c r="L3450" t="str">
        <f t="shared" si="216"/>
        <v>NO</v>
      </c>
      <c r="M3450" t="str">
        <f t="shared" si="217"/>
        <v>NO</v>
      </c>
    </row>
    <row r="3451" spans="1:13" x14ac:dyDescent="0.25">
      <c r="A3451">
        <v>3450</v>
      </c>
      <c r="B3451" t="s">
        <v>9</v>
      </c>
      <c r="C3451">
        <v>439415.1</v>
      </c>
      <c r="D3451" t="s">
        <v>10</v>
      </c>
      <c r="E3451" t="s">
        <v>16</v>
      </c>
      <c r="F3451" t="s">
        <v>12</v>
      </c>
      <c r="G3451" t="s">
        <v>13</v>
      </c>
      <c r="H3451" t="s">
        <v>13</v>
      </c>
      <c r="I3451">
        <v>52</v>
      </c>
      <c r="J3451">
        <f t="shared" si="214"/>
        <v>-0.26895011345219266</v>
      </c>
      <c r="K3451">
        <f t="shared" si="215"/>
        <v>0.71236311755666615</v>
      </c>
      <c r="L3451" t="str">
        <f t="shared" si="216"/>
        <v>NO</v>
      </c>
      <c r="M3451" t="str">
        <f t="shared" si="217"/>
        <v>NO</v>
      </c>
    </row>
    <row r="3452" spans="1:13" x14ac:dyDescent="0.25">
      <c r="A3452">
        <v>3451</v>
      </c>
      <c r="B3452" t="s">
        <v>9</v>
      </c>
      <c r="C3452">
        <v>405063</v>
      </c>
      <c r="D3452" t="s">
        <v>17</v>
      </c>
      <c r="E3452" t="s">
        <v>16</v>
      </c>
      <c r="F3452" t="s">
        <v>12</v>
      </c>
      <c r="G3452" t="s">
        <v>13</v>
      </c>
      <c r="H3452" t="s">
        <v>12</v>
      </c>
      <c r="I3452">
        <v>63</v>
      </c>
      <c r="J3452">
        <f t="shared" si="214"/>
        <v>-0.31130769369019629</v>
      </c>
      <c r="K3452">
        <f t="shared" si="215"/>
        <v>1.4886917484051787</v>
      </c>
      <c r="L3452" t="str">
        <f t="shared" si="216"/>
        <v>NO</v>
      </c>
      <c r="M3452" t="str">
        <f t="shared" si="217"/>
        <v>NO</v>
      </c>
    </row>
    <row r="3453" spans="1:13" x14ac:dyDescent="0.25">
      <c r="A3453">
        <v>3452</v>
      </c>
      <c r="B3453" t="s">
        <v>9</v>
      </c>
      <c r="C3453">
        <v>914285.71</v>
      </c>
      <c r="D3453" t="s">
        <v>10</v>
      </c>
      <c r="E3453" t="s">
        <v>16</v>
      </c>
      <c r="F3453" t="s">
        <v>12</v>
      </c>
      <c r="G3453" t="s">
        <v>13</v>
      </c>
      <c r="H3453" t="s">
        <v>13</v>
      </c>
      <c r="I3453">
        <v>43</v>
      </c>
      <c r="J3453">
        <f t="shared" si="214"/>
        <v>0.31658526766700368</v>
      </c>
      <c r="K3453">
        <f t="shared" si="215"/>
        <v>7.7185146862428639E-2</v>
      </c>
      <c r="L3453" t="str">
        <f t="shared" si="216"/>
        <v>NO</v>
      </c>
      <c r="M3453" t="str">
        <f t="shared" si="217"/>
        <v>NO</v>
      </c>
    </row>
    <row r="3454" spans="1:13" x14ac:dyDescent="0.25">
      <c r="A3454">
        <v>3453</v>
      </c>
      <c r="B3454" t="s">
        <v>9</v>
      </c>
      <c r="C3454">
        <v>598673</v>
      </c>
      <c r="D3454" t="s">
        <v>18</v>
      </c>
      <c r="E3454" t="s">
        <v>16</v>
      </c>
      <c r="F3454" t="s">
        <v>13</v>
      </c>
      <c r="G3454" t="s">
        <v>13</v>
      </c>
      <c r="H3454" t="s">
        <v>12</v>
      </c>
      <c r="I3454">
        <v>45</v>
      </c>
      <c r="J3454">
        <f t="shared" si="214"/>
        <v>-7.2578442497987089E-2</v>
      </c>
      <c r="K3454">
        <f t="shared" si="215"/>
        <v>0.21833580701670366</v>
      </c>
      <c r="L3454" t="str">
        <f t="shared" si="216"/>
        <v>NO</v>
      </c>
      <c r="M3454" t="str">
        <f t="shared" si="217"/>
        <v>NO</v>
      </c>
    </row>
    <row r="3455" spans="1:13" x14ac:dyDescent="0.25">
      <c r="A3455">
        <v>3454</v>
      </c>
      <c r="B3455" t="s">
        <v>15</v>
      </c>
      <c r="C3455">
        <v>622035.84</v>
      </c>
      <c r="D3455" t="s">
        <v>10</v>
      </c>
      <c r="E3455" t="s">
        <v>11</v>
      </c>
      <c r="F3455" t="s">
        <v>12</v>
      </c>
      <c r="G3455" t="s">
        <v>13</v>
      </c>
      <c r="H3455" t="s">
        <v>13</v>
      </c>
      <c r="I3455">
        <v>27</v>
      </c>
      <c r="J3455">
        <f t="shared" si="214"/>
        <v>-4.3771080797024416E-2</v>
      </c>
      <c r="K3455">
        <f t="shared" si="215"/>
        <v>-1.0520201343717714</v>
      </c>
      <c r="L3455" t="str">
        <f t="shared" si="216"/>
        <v>NO</v>
      </c>
      <c r="M3455" t="str">
        <f t="shared" si="217"/>
        <v>NO</v>
      </c>
    </row>
    <row r="3456" spans="1:13" x14ac:dyDescent="0.25">
      <c r="A3456">
        <v>3455</v>
      </c>
      <c r="B3456" t="s">
        <v>9</v>
      </c>
      <c r="C3456">
        <v>450000</v>
      </c>
      <c r="D3456" t="s">
        <v>10</v>
      </c>
      <c r="E3456" t="s">
        <v>11</v>
      </c>
      <c r="F3456" t="s">
        <v>12</v>
      </c>
      <c r="G3456" t="s">
        <v>13</v>
      </c>
      <c r="H3456" t="s">
        <v>13</v>
      </c>
      <c r="I3456">
        <v>25</v>
      </c>
      <c r="J3456">
        <f t="shared" si="214"/>
        <v>-0.25589848775649293</v>
      </c>
      <c r="K3456">
        <f t="shared" si="215"/>
        <v>-1.1931707945260464</v>
      </c>
      <c r="L3456" t="str">
        <f t="shared" si="216"/>
        <v>NO</v>
      </c>
      <c r="M3456" t="str">
        <f t="shared" si="217"/>
        <v>NO</v>
      </c>
    </row>
    <row r="3457" spans="1:13" x14ac:dyDescent="0.25">
      <c r="A3457">
        <v>3456</v>
      </c>
      <c r="B3457" t="s">
        <v>9</v>
      </c>
      <c r="C3457">
        <v>40000</v>
      </c>
      <c r="D3457" t="s">
        <v>10</v>
      </c>
      <c r="E3457" t="s">
        <v>16</v>
      </c>
      <c r="F3457" t="s">
        <v>12</v>
      </c>
      <c r="G3457" t="s">
        <v>13</v>
      </c>
      <c r="H3457" t="s">
        <v>13</v>
      </c>
      <c r="I3457">
        <v>22</v>
      </c>
      <c r="J3457">
        <f t="shared" si="214"/>
        <v>-0.76144568567398563</v>
      </c>
      <c r="K3457">
        <f t="shared" si="215"/>
        <v>-1.4048967847574589</v>
      </c>
      <c r="L3457" t="str">
        <f t="shared" si="216"/>
        <v>NO</v>
      </c>
      <c r="M3457" t="str">
        <f t="shared" si="217"/>
        <v>NO</v>
      </c>
    </row>
    <row r="3458" spans="1:13" x14ac:dyDescent="0.25">
      <c r="A3458">
        <v>3457</v>
      </c>
      <c r="B3458" t="s">
        <v>15</v>
      </c>
      <c r="C3458">
        <v>925327.23</v>
      </c>
      <c r="D3458" t="s">
        <v>14</v>
      </c>
      <c r="E3458" t="s">
        <v>11</v>
      </c>
      <c r="F3458" t="s">
        <v>12</v>
      </c>
      <c r="G3458" t="s">
        <v>13</v>
      </c>
      <c r="H3458" t="s">
        <v>13</v>
      </c>
      <c r="I3458">
        <v>86</v>
      </c>
      <c r="J3458">
        <f t="shared" ref="J3458:J3521" si="218">(C3458-$Q$13)/$Q$14</f>
        <v>0.33019992497614992</v>
      </c>
      <c r="K3458">
        <f t="shared" si="215"/>
        <v>3.1119243401793413</v>
      </c>
      <c r="L3458" t="str">
        <f t="shared" si="216"/>
        <v>NO</v>
      </c>
      <c r="M3458" t="str">
        <f t="shared" si="217"/>
        <v>SI</v>
      </c>
    </row>
    <row r="3459" spans="1:13" x14ac:dyDescent="0.25">
      <c r="A3459">
        <v>3458</v>
      </c>
      <c r="B3459" t="s">
        <v>15</v>
      </c>
      <c r="C3459">
        <v>647099</v>
      </c>
      <c r="D3459" t="s">
        <v>10</v>
      </c>
      <c r="E3459" t="s">
        <v>11</v>
      </c>
      <c r="F3459" t="s">
        <v>12</v>
      </c>
      <c r="G3459" t="s">
        <v>13</v>
      </c>
      <c r="H3459" t="s">
        <v>13</v>
      </c>
      <c r="I3459">
        <v>35</v>
      </c>
      <c r="J3459">
        <f t="shared" si="218"/>
        <v>-1.2867153214200504E-2</v>
      </c>
      <c r="K3459">
        <f t="shared" ref="K3459:K3522" si="219">(I3459-$R$13)/$R$14</f>
        <v>-0.48741749375467142</v>
      </c>
      <c r="L3459" t="str">
        <f t="shared" ref="L3459:L3522" si="220">IF(ABS(J3459)&gt; 1.96, "SI", "NO")</f>
        <v>NO</v>
      </c>
      <c r="M3459" t="str">
        <f t="shared" ref="M3459:M3522" si="221">IF(ABS(K3459)&gt; 1.96, "SI", "NO")</f>
        <v>NO</v>
      </c>
    </row>
    <row r="3460" spans="1:13" x14ac:dyDescent="0.25">
      <c r="A3460">
        <v>3459</v>
      </c>
      <c r="B3460" t="s">
        <v>9</v>
      </c>
      <c r="C3460">
        <v>762280</v>
      </c>
      <c r="D3460" t="s">
        <v>10</v>
      </c>
      <c r="E3460" t="s">
        <v>16</v>
      </c>
      <c r="F3460" t="s">
        <v>12</v>
      </c>
      <c r="G3460" t="s">
        <v>13</v>
      </c>
      <c r="H3460" t="s">
        <v>13</v>
      </c>
      <c r="I3460">
        <v>39</v>
      </c>
      <c r="J3460">
        <f t="shared" si="218"/>
        <v>0.12915585118417688</v>
      </c>
      <c r="K3460">
        <f t="shared" si="219"/>
        <v>-0.20511617344612137</v>
      </c>
      <c r="L3460" t="str">
        <f t="shared" si="220"/>
        <v>NO</v>
      </c>
      <c r="M3460" t="str">
        <f t="shared" si="221"/>
        <v>NO</v>
      </c>
    </row>
    <row r="3461" spans="1:13" x14ac:dyDescent="0.25">
      <c r="A3461">
        <v>3460</v>
      </c>
      <c r="B3461" t="s">
        <v>9</v>
      </c>
      <c r="C3461">
        <v>2000000</v>
      </c>
      <c r="D3461" t="s">
        <v>10</v>
      </c>
      <c r="E3461" t="s">
        <v>16</v>
      </c>
      <c r="F3461" t="s">
        <v>12</v>
      </c>
      <c r="G3461" t="s">
        <v>13</v>
      </c>
      <c r="H3461" t="s">
        <v>13</v>
      </c>
      <c r="I3461">
        <v>32</v>
      </c>
      <c r="J3461">
        <f t="shared" si="218"/>
        <v>1.6553165287608576</v>
      </c>
      <c r="K3461">
        <f t="shared" si="219"/>
        <v>-0.69914348398608395</v>
      </c>
      <c r="L3461" t="str">
        <f t="shared" si="220"/>
        <v>NO</v>
      </c>
      <c r="M3461" t="str">
        <f t="shared" si="221"/>
        <v>NO</v>
      </c>
    </row>
    <row r="3462" spans="1:13" x14ac:dyDescent="0.25">
      <c r="A3462">
        <v>3461</v>
      </c>
      <c r="B3462" t="s">
        <v>9</v>
      </c>
      <c r="C3462">
        <v>1200000</v>
      </c>
      <c r="D3462" t="s">
        <v>10</v>
      </c>
      <c r="E3462" t="s">
        <v>16</v>
      </c>
      <c r="F3462" t="s">
        <v>12</v>
      </c>
      <c r="G3462" t="s">
        <v>13</v>
      </c>
      <c r="H3462" t="s">
        <v>13</v>
      </c>
      <c r="I3462">
        <v>30</v>
      </c>
      <c r="J3462">
        <f t="shared" si="218"/>
        <v>0.66888297184867662</v>
      </c>
      <c r="K3462">
        <f t="shared" si="219"/>
        <v>-0.84029414414035897</v>
      </c>
      <c r="L3462" t="str">
        <f t="shared" si="220"/>
        <v>NO</v>
      </c>
      <c r="M3462" t="str">
        <f t="shared" si="221"/>
        <v>NO</v>
      </c>
    </row>
    <row r="3463" spans="1:13" x14ac:dyDescent="0.25">
      <c r="A3463">
        <v>3462</v>
      </c>
      <c r="B3463" t="s">
        <v>15</v>
      </c>
      <c r="C3463">
        <v>299647</v>
      </c>
      <c r="D3463" t="s">
        <v>17</v>
      </c>
      <c r="E3463" t="s">
        <v>16</v>
      </c>
      <c r="F3463" t="s">
        <v>12</v>
      </c>
      <c r="G3463" t="s">
        <v>13</v>
      </c>
      <c r="H3463" t="s">
        <v>13</v>
      </c>
      <c r="I3463">
        <v>55</v>
      </c>
      <c r="J3463">
        <f t="shared" si="218"/>
        <v>-0.44129004348451434</v>
      </c>
      <c r="K3463">
        <f t="shared" si="219"/>
        <v>0.92408910778807873</v>
      </c>
      <c r="L3463" t="str">
        <f t="shared" si="220"/>
        <v>NO</v>
      </c>
      <c r="M3463" t="str">
        <f t="shared" si="221"/>
        <v>NO</v>
      </c>
    </row>
    <row r="3464" spans="1:13" x14ac:dyDescent="0.25">
      <c r="A3464">
        <v>3463</v>
      </c>
      <c r="B3464" t="s">
        <v>9</v>
      </c>
      <c r="C3464">
        <v>1195224</v>
      </c>
      <c r="D3464" t="s">
        <v>10</v>
      </c>
      <c r="E3464" t="s">
        <v>16</v>
      </c>
      <c r="F3464" t="s">
        <v>12</v>
      </c>
      <c r="G3464" t="s">
        <v>13</v>
      </c>
      <c r="H3464" t="s">
        <v>13</v>
      </c>
      <c r="I3464">
        <v>28</v>
      </c>
      <c r="J3464">
        <f t="shared" si="218"/>
        <v>0.66299396351391093</v>
      </c>
      <c r="K3464">
        <f t="shared" si="219"/>
        <v>-0.98144480429463388</v>
      </c>
      <c r="L3464" t="str">
        <f t="shared" si="220"/>
        <v>NO</v>
      </c>
      <c r="M3464" t="str">
        <f t="shared" si="221"/>
        <v>NO</v>
      </c>
    </row>
    <row r="3465" spans="1:13" x14ac:dyDescent="0.25">
      <c r="A3465">
        <v>3464</v>
      </c>
      <c r="B3465" t="s">
        <v>9</v>
      </c>
      <c r="C3465">
        <v>4268905.2300000004</v>
      </c>
      <c r="D3465" t="s">
        <v>10</v>
      </c>
      <c r="E3465" t="s">
        <v>16</v>
      </c>
      <c r="F3465" t="s">
        <v>12</v>
      </c>
      <c r="G3465" t="s">
        <v>13</v>
      </c>
      <c r="H3465" t="s">
        <v>13</v>
      </c>
      <c r="I3465">
        <v>61</v>
      </c>
      <c r="J3465">
        <f t="shared" si="218"/>
        <v>4.4529718491677954</v>
      </c>
      <c r="K3465">
        <f t="shared" si="219"/>
        <v>1.3475410882509038</v>
      </c>
      <c r="L3465" t="str">
        <f t="shared" si="220"/>
        <v>SI</v>
      </c>
      <c r="M3465" t="str">
        <f t="shared" si="221"/>
        <v>NO</v>
      </c>
    </row>
    <row r="3466" spans="1:13" x14ac:dyDescent="0.25">
      <c r="A3466">
        <v>3465</v>
      </c>
      <c r="B3466" t="s">
        <v>9</v>
      </c>
      <c r="C3466">
        <v>677945.4</v>
      </c>
      <c r="D3466" t="s">
        <v>10</v>
      </c>
      <c r="E3466" t="s">
        <v>16</v>
      </c>
      <c r="F3466" t="s">
        <v>12</v>
      </c>
      <c r="G3466" t="s">
        <v>13</v>
      </c>
      <c r="H3466" t="s">
        <v>13</v>
      </c>
      <c r="I3466">
        <v>61</v>
      </c>
      <c r="J3466">
        <f t="shared" si="218"/>
        <v>2.5167751873219398E-2</v>
      </c>
      <c r="K3466">
        <f t="shared" si="219"/>
        <v>1.3475410882509038</v>
      </c>
      <c r="L3466" t="str">
        <f t="shared" si="220"/>
        <v>NO</v>
      </c>
      <c r="M3466" t="str">
        <f t="shared" si="221"/>
        <v>NO</v>
      </c>
    </row>
    <row r="3467" spans="1:13" x14ac:dyDescent="0.25">
      <c r="A3467">
        <v>3466</v>
      </c>
      <c r="B3467" t="s">
        <v>9</v>
      </c>
      <c r="C3467">
        <v>434729</v>
      </c>
      <c r="D3467" t="s">
        <v>10</v>
      </c>
      <c r="E3467" t="s">
        <v>16</v>
      </c>
      <c r="F3467" t="s">
        <v>12</v>
      </c>
      <c r="G3467" t="s">
        <v>13</v>
      </c>
      <c r="H3467" t="s">
        <v>13</v>
      </c>
      <c r="I3467">
        <v>40</v>
      </c>
      <c r="J3467">
        <f t="shared" si="218"/>
        <v>-0.27472827131600031</v>
      </c>
      <c r="K3467">
        <f t="shared" si="219"/>
        <v>-0.13454084336898386</v>
      </c>
      <c r="L3467" t="str">
        <f t="shared" si="220"/>
        <v>NO</v>
      </c>
      <c r="M3467" t="str">
        <f t="shared" si="221"/>
        <v>NO</v>
      </c>
    </row>
    <row r="3468" spans="1:13" x14ac:dyDescent="0.25">
      <c r="A3468">
        <v>3467</v>
      </c>
      <c r="B3468" t="s">
        <v>15</v>
      </c>
      <c r="C3468">
        <v>817963.42</v>
      </c>
      <c r="D3468" t="s">
        <v>10</v>
      </c>
      <c r="E3468" t="s">
        <v>11</v>
      </c>
      <c r="F3468" t="s">
        <v>12</v>
      </c>
      <c r="G3468" t="s">
        <v>13</v>
      </c>
      <c r="H3468" t="s">
        <v>13</v>
      </c>
      <c r="I3468">
        <v>52</v>
      </c>
      <c r="J3468">
        <f t="shared" si="218"/>
        <v>0.19781584374872052</v>
      </c>
      <c r="K3468">
        <f t="shared" si="219"/>
        <v>0.71236311755666615</v>
      </c>
      <c r="L3468" t="str">
        <f t="shared" si="220"/>
        <v>NO</v>
      </c>
      <c r="M3468" t="str">
        <f t="shared" si="221"/>
        <v>NO</v>
      </c>
    </row>
    <row r="3469" spans="1:13" x14ac:dyDescent="0.25">
      <c r="A3469">
        <v>3468</v>
      </c>
      <c r="B3469" t="s">
        <v>15</v>
      </c>
      <c r="C3469">
        <v>278030</v>
      </c>
      <c r="D3469" t="s">
        <v>17</v>
      </c>
      <c r="E3469" t="s">
        <v>16</v>
      </c>
      <c r="F3469" t="s">
        <v>12</v>
      </c>
      <c r="G3469" t="s">
        <v>13</v>
      </c>
      <c r="H3469" t="s">
        <v>13</v>
      </c>
      <c r="I3469">
        <v>55</v>
      </c>
      <c r="J3469">
        <f t="shared" si="218"/>
        <v>-0.46794471123422759</v>
      </c>
      <c r="K3469">
        <f t="shared" si="219"/>
        <v>0.92408910778807873</v>
      </c>
      <c r="L3469" t="str">
        <f t="shared" si="220"/>
        <v>NO</v>
      </c>
      <c r="M3469" t="str">
        <f t="shared" si="221"/>
        <v>NO</v>
      </c>
    </row>
    <row r="3470" spans="1:13" x14ac:dyDescent="0.25">
      <c r="A3470">
        <v>3469</v>
      </c>
      <c r="B3470" t="s">
        <v>15</v>
      </c>
      <c r="C3470">
        <v>400000</v>
      </c>
      <c r="D3470" t="s">
        <v>10</v>
      </c>
      <c r="E3470" t="s">
        <v>16</v>
      </c>
      <c r="F3470" t="s">
        <v>12</v>
      </c>
      <c r="G3470" t="s">
        <v>13</v>
      </c>
      <c r="H3470" t="s">
        <v>13</v>
      </c>
      <c r="I3470">
        <v>40</v>
      </c>
      <c r="J3470">
        <f t="shared" si="218"/>
        <v>-0.31755058506350425</v>
      </c>
      <c r="K3470">
        <f t="shared" si="219"/>
        <v>-0.13454084336898386</v>
      </c>
      <c r="L3470" t="str">
        <f t="shared" si="220"/>
        <v>NO</v>
      </c>
      <c r="M3470" t="str">
        <f t="shared" si="221"/>
        <v>NO</v>
      </c>
    </row>
    <row r="3471" spans="1:13" x14ac:dyDescent="0.25">
      <c r="A3471">
        <v>3470</v>
      </c>
      <c r="B3471" t="s">
        <v>9</v>
      </c>
      <c r="C3471">
        <v>324880</v>
      </c>
      <c r="D3471" t="s">
        <v>10</v>
      </c>
      <c r="E3471" t="s">
        <v>16</v>
      </c>
      <c r="F3471" t="s">
        <v>12</v>
      </c>
      <c r="G3471" t="s">
        <v>13</v>
      </c>
      <c r="H3471" t="s">
        <v>13</v>
      </c>
      <c r="I3471">
        <v>37</v>
      </c>
      <c r="J3471">
        <f t="shared" si="218"/>
        <v>-0.41017669605755802</v>
      </c>
      <c r="K3471">
        <f t="shared" si="219"/>
        <v>-0.3462668336003964</v>
      </c>
      <c r="L3471" t="str">
        <f t="shared" si="220"/>
        <v>NO</v>
      </c>
      <c r="M3471" t="str">
        <f t="shared" si="221"/>
        <v>NO</v>
      </c>
    </row>
    <row r="3472" spans="1:13" x14ac:dyDescent="0.25">
      <c r="A3472">
        <v>3471</v>
      </c>
      <c r="B3472" t="s">
        <v>9</v>
      </c>
      <c r="C3472">
        <v>427070.54</v>
      </c>
      <c r="D3472" t="s">
        <v>10</v>
      </c>
      <c r="E3472" t="s">
        <v>16</v>
      </c>
      <c r="F3472" t="s">
        <v>12</v>
      </c>
      <c r="G3472" t="s">
        <v>12</v>
      </c>
      <c r="H3472" t="s">
        <v>13</v>
      </c>
      <c r="I3472">
        <v>61</v>
      </c>
      <c r="J3472">
        <f t="shared" si="218"/>
        <v>-0.28417147373883744</v>
      </c>
      <c r="K3472">
        <f t="shared" si="219"/>
        <v>1.3475410882509038</v>
      </c>
      <c r="L3472" t="str">
        <f t="shared" si="220"/>
        <v>NO</v>
      </c>
      <c r="M3472" t="str">
        <f t="shared" si="221"/>
        <v>NO</v>
      </c>
    </row>
    <row r="3473" spans="1:13" x14ac:dyDescent="0.25">
      <c r="A3473">
        <v>3472</v>
      </c>
      <c r="B3473" t="s">
        <v>9</v>
      </c>
      <c r="C3473">
        <v>300018</v>
      </c>
      <c r="D3473" t="s">
        <v>18</v>
      </c>
      <c r="E3473" t="s">
        <v>16</v>
      </c>
      <c r="F3473" t="s">
        <v>12</v>
      </c>
      <c r="G3473" t="s">
        <v>13</v>
      </c>
      <c r="H3473" t="s">
        <v>12</v>
      </c>
      <c r="I3473">
        <v>47</v>
      </c>
      <c r="J3473">
        <f t="shared" si="218"/>
        <v>-0.44083258492249633</v>
      </c>
      <c r="K3473">
        <f t="shared" si="219"/>
        <v>0.35948646717097865</v>
      </c>
      <c r="L3473" t="str">
        <f t="shared" si="220"/>
        <v>NO</v>
      </c>
      <c r="M3473" t="str">
        <f t="shared" si="221"/>
        <v>NO</v>
      </c>
    </row>
    <row r="3474" spans="1:13" x14ac:dyDescent="0.25">
      <c r="A3474">
        <v>3473</v>
      </c>
      <c r="B3474" t="s">
        <v>9</v>
      </c>
      <c r="C3474">
        <v>285000</v>
      </c>
      <c r="D3474" t="s">
        <v>10</v>
      </c>
      <c r="E3474" t="s">
        <v>16</v>
      </c>
      <c r="F3474" t="s">
        <v>12</v>
      </c>
      <c r="G3474" t="s">
        <v>12</v>
      </c>
      <c r="H3474" t="s">
        <v>13</v>
      </c>
      <c r="I3474">
        <v>29</v>
      </c>
      <c r="J3474">
        <f t="shared" si="218"/>
        <v>-0.45935040886963024</v>
      </c>
      <c r="K3474">
        <f t="shared" si="219"/>
        <v>-0.91086947421749642</v>
      </c>
      <c r="L3474" t="str">
        <f t="shared" si="220"/>
        <v>NO</v>
      </c>
      <c r="M3474" t="str">
        <f t="shared" si="221"/>
        <v>NO</v>
      </c>
    </row>
    <row r="3475" spans="1:13" x14ac:dyDescent="0.25">
      <c r="A3475">
        <v>3474</v>
      </c>
      <c r="B3475" t="s">
        <v>9</v>
      </c>
      <c r="C3475">
        <v>383254</v>
      </c>
      <c r="D3475" t="s">
        <v>18</v>
      </c>
      <c r="E3475" t="s">
        <v>16</v>
      </c>
      <c r="F3475" t="s">
        <v>12</v>
      </c>
      <c r="G3475" t="s">
        <v>13</v>
      </c>
      <c r="H3475" t="s">
        <v>13</v>
      </c>
      <c r="I3475">
        <v>45</v>
      </c>
      <c r="J3475">
        <f t="shared" si="218"/>
        <v>-0.33819910549356846</v>
      </c>
      <c r="K3475">
        <f t="shared" si="219"/>
        <v>0.21833580701670366</v>
      </c>
      <c r="L3475" t="str">
        <f t="shared" si="220"/>
        <v>NO</v>
      </c>
      <c r="M3475" t="str">
        <f t="shared" si="221"/>
        <v>NO</v>
      </c>
    </row>
    <row r="3476" spans="1:13" x14ac:dyDescent="0.25">
      <c r="A3476">
        <v>3475</v>
      </c>
      <c r="B3476" t="s">
        <v>9</v>
      </c>
      <c r="C3476">
        <v>299647</v>
      </c>
      <c r="D3476" t="s">
        <v>17</v>
      </c>
      <c r="E3476" t="s">
        <v>16</v>
      </c>
      <c r="F3476" t="s">
        <v>12</v>
      </c>
      <c r="G3476" t="s">
        <v>13</v>
      </c>
      <c r="H3476" t="s">
        <v>13</v>
      </c>
      <c r="I3476">
        <v>82</v>
      </c>
      <c r="J3476">
        <f t="shared" si="218"/>
        <v>-0.44129004348451434</v>
      </c>
      <c r="K3476">
        <f t="shared" si="219"/>
        <v>2.8296230198707915</v>
      </c>
      <c r="L3476" t="str">
        <f t="shared" si="220"/>
        <v>NO</v>
      </c>
      <c r="M3476" t="str">
        <f t="shared" si="221"/>
        <v>SI</v>
      </c>
    </row>
    <row r="3477" spans="1:13" x14ac:dyDescent="0.25">
      <c r="A3477">
        <v>3476</v>
      </c>
      <c r="B3477" t="s">
        <v>15</v>
      </c>
      <c r="C3477">
        <v>388243.95</v>
      </c>
      <c r="D3477" t="s">
        <v>10</v>
      </c>
      <c r="E3477" t="s">
        <v>16</v>
      </c>
      <c r="F3477" t="s">
        <v>12</v>
      </c>
      <c r="G3477" t="s">
        <v>13</v>
      </c>
      <c r="H3477" t="s">
        <v>13</v>
      </c>
      <c r="I3477">
        <v>27</v>
      </c>
      <c r="J3477">
        <f t="shared" si="218"/>
        <v>-0.33204628783442602</v>
      </c>
      <c r="K3477">
        <f t="shared" si="219"/>
        <v>-1.0520201343717714</v>
      </c>
      <c r="L3477" t="str">
        <f t="shared" si="220"/>
        <v>NO</v>
      </c>
      <c r="M3477" t="str">
        <f t="shared" si="221"/>
        <v>NO</v>
      </c>
    </row>
    <row r="3478" spans="1:13" x14ac:dyDescent="0.25">
      <c r="A3478">
        <v>3477</v>
      </c>
      <c r="B3478" t="s">
        <v>9</v>
      </c>
      <c r="C3478">
        <v>403164.44</v>
      </c>
      <c r="D3478" t="s">
        <v>10</v>
      </c>
      <c r="E3478" t="s">
        <v>16</v>
      </c>
      <c r="F3478" t="s">
        <v>12</v>
      </c>
      <c r="G3478" t="s">
        <v>13</v>
      </c>
      <c r="H3478" t="s">
        <v>13</v>
      </c>
      <c r="I3478">
        <v>62</v>
      </c>
      <c r="J3478">
        <f t="shared" si="218"/>
        <v>-0.31364869780746024</v>
      </c>
      <c r="K3478">
        <f t="shared" si="219"/>
        <v>1.4181164183280413</v>
      </c>
      <c r="L3478" t="str">
        <f t="shared" si="220"/>
        <v>NO</v>
      </c>
      <c r="M3478" t="str">
        <f t="shared" si="221"/>
        <v>NO</v>
      </c>
    </row>
    <row r="3479" spans="1:13" x14ac:dyDescent="0.25">
      <c r="A3479">
        <v>3478</v>
      </c>
      <c r="B3479" t="s">
        <v>9</v>
      </c>
      <c r="C3479">
        <v>14173194</v>
      </c>
      <c r="D3479" t="s">
        <v>14</v>
      </c>
      <c r="E3479" t="s">
        <v>11</v>
      </c>
      <c r="F3479" t="s">
        <v>12</v>
      </c>
      <c r="G3479" t="s">
        <v>13</v>
      </c>
      <c r="H3479" t="s">
        <v>13</v>
      </c>
      <c r="I3479">
        <v>73</v>
      </c>
      <c r="J3479">
        <f t="shared" si="218"/>
        <v>16.665375349263382</v>
      </c>
      <c r="K3479">
        <f t="shared" si="219"/>
        <v>2.1944450491765539</v>
      </c>
      <c r="L3479" t="str">
        <f t="shared" si="220"/>
        <v>SI</v>
      </c>
      <c r="M3479" t="str">
        <f t="shared" si="221"/>
        <v>SI</v>
      </c>
    </row>
    <row r="3480" spans="1:13" x14ac:dyDescent="0.25">
      <c r="A3480">
        <v>3479</v>
      </c>
      <c r="B3480" t="s">
        <v>9</v>
      </c>
      <c r="C3480">
        <v>295206.84999999998</v>
      </c>
      <c r="D3480" t="s">
        <v>10</v>
      </c>
      <c r="E3480" t="s">
        <v>16</v>
      </c>
      <c r="F3480" t="s">
        <v>12</v>
      </c>
      <c r="G3480" t="s">
        <v>13</v>
      </c>
      <c r="H3480" t="s">
        <v>13</v>
      </c>
      <c r="I3480">
        <v>22</v>
      </c>
      <c r="J3480">
        <f t="shared" si="218"/>
        <v>-0.44676493468166889</v>
      </c>
      <c r="K3480">
        <f t="shared" si="219"/>
        <v>-1.4048967847574589</v>
      </c>
      <c r="L3480" t="str">
        <f t="shared" si="220"/>
        <v>NO</v>
      </c>
      <c r="M3480" t="str">
        <f t="shared" si="221"/>
        <v>NO</v>
      </c>
    </row>
    <row r="3481" spans="1:13" x14ac:dyDescent="0.25">
      <c r="A3481">
        <v>3480</v>
      </c>
      <c r="B3481" t="s">
        <v>9</v>
      </c>
      <c r="C3481">
        <v>1006500</v>
      </c>
      <c r="D3481" t="s">
        <v>10</v>
      </c>
      <c r="E3481" t="s">
        <v>16</v>
      </c>
      <c r="F3481" t="s">
        <v>12</v>
      </c>
      <c r="G3481" t="s">
        <v>13</v>
      </c>
      <c r="H3481" t="s">
        <v>13</v>
      </c>
      <c r="I3481">
        <v>25</v>
      </c>
      <c r="J3481">
        <f t="shared" si="218"/>
        <v>0.43028935527054291</v>
      </c>
      <c r="K3481">
        <f t="shared" si="219"/>
        <v>-1.1931707945260464</v>
      </c>
      <c r="L3481" t="str">
        <f t="shared" si="220"/>
        <v>NO</v>
      </c>
      <c r="M3481" t="str">
        <f t="shared" si="221"/>
        <v>NO</v>
      </c>
    </row>
    <row r="3482" spans="1:13" x14ac:dyDescent="0.25">
      <c r="A3482">
        <v>3481</v>
      </c>
      <c r="B3482" t="s">
        <v>15</v>
      </c>
      <c r="C3482">
        <v>1314729</v>
      </c>
      <c r="D3482" t="s">
        <v>10</v>
      </c>
      <c r="E3482" t="s">
        <v>11</v>
      </c>
      <c r="F3482" t="s">
        <v>12</v>
      </c>
      <c r="G3482" t="s">
        <v>13</v>
      </c>
      <c r="H3482" t="s">
        <v>13</v>
      </c>
      <c r="I3482">
        <v>35</v>
      </c>
      <c r="J3482">
        <f t="shared" si="218"/>
        <v>0.8103486412873987</v>
      </c>
      <c r="K3482">
        <f t="shared" si="219"/>
        <v>-0.48741749375467142</v>
      </c>
      <c r="L3482" t="str">
        <f t="shared" si="220"/>
        <v>NO</v>
      </c>
      <c r="M3482" t="str">
        <f t="shared" si="221"/>
        <v>NO</v>
      </c>
    </row>
    <row r="3483" spans="1:13" x14ac:dyDescent="0.25">
      <c r="A3483">
        <v>3482</v>
      </c>
      <c r="B3483" t="s">
        <v>15</v>
      </c>
      <c r="C3483">
        <v>568820</v>
      </c>
      <c r="D3483" t="s">
        <v>10</v>
      </c>
      <c r="E3483" t="s">
        <v>16</v>
      </c>
      <c r="F3483" t="s">
        <v>12</v>
      </c>
      <c r="G3483" t="s">
        <v>13</v>
      </c>
      <c r="H3483" t="s">
        <v>13</v>
      </c>
      <c r="I3483">
        <v>28</v>
      </c>
      <c r="J3483">
        <f t="shared" si="218"/>
        <v>-0.10938844371611127</v>
      </c>
      <c r="K3483">
        <f t="shared" si="219"/>
        <v>-0.98144480429463388</v>
      </c>
      <c r="L3483" t="str">
        <f t="shared" si="220"/>
        <v>NO</v>
      </c>
      <c r="M3483" t="str">
        <f t="shared" si="221"/>
        <v>NO</v>
      </c>
    </row>
    <row r="3484" spans="1:13" x14ac:dyDescent="0.25">
      <c r="A3484">
        <v>3483</v>
      </c>
      <c r="B3484" t="s">
        <v>9</v>
      </c>
      <c r="C3484">
        <v>63720</v>
      </c>
      <c r="D3484" t="s">
        <v>10</v>
      </c>
      <c r="E3484" t="s">
        <v>16</v>
      </c>
      <c r="F3484" t="s">
        <v>12</v>
      </c>
      <c r="G3484" t="s">
        <v>12</v>
      </c>
      <c r="H3484" t="s">
        <v>12</v>
      </c>
      <c r="I3484">
        <v>22</v>
      </c>
      <c r="J3484">
        <f t="shared" si="218"/>
        <v>-0.73219793071153949</v>
      </c>
      <c r="K3484">
        <f t="shared" si="219"/>
        <v>-1.4048967847574589</v>
      </c>
      <c r="L3484" t="str">
        <f t="shared" si="220"/>
        <v>NO</v>
      </c>
      <c r="M3484" t="str">
        <f t="shared" si="221"/>
        <v>NO</v>
      </c>
    </row>
    <row r="3485" spans="1:13" x14ac:dyDescent="0.25">
      <c r="A3485">
        <v>3484</v>
      </c>
      <c r="B3485" t="s">
        <v>9</v>
      </c>
      <c r="C3485">
        <v>684986</v>
      </c>
      <c r="D3485" t="s">
        <v>10</v>
      </c>
      <c r="E3485" t="s">
        <v>16</v>
      </c>
      <c r="F3485" t="s">
        <v>12</v>
      </c>
      <c r="G3485" t="s">
        <v>13</v>
      </c>
      <c r="H3485" t="s">
        <v>13</v>
      </c>
      <c r="I3485">
        <v>44</v>
      </c>
      <c r="J3485">
        <f t="shared" si="218"/>
        <v>3.3849106999214243E-2</v>
      </c>
      <c r="K3485">
        <f t="shared" si="219"/>
        <v>0.14776047693956615</v>
      </c>
      <c r="L3485" t="str">
        <f t="shared" si="220"/>
        <v>NO</v>
      </c>
      <c r="M3485" t="str">
        <f t="shared" si="221"/>
        <v>NO</v>
      </c>
    </row>
    <row r="3486" spans="1:13" x14ac:dyDescent="0.25">
      <c r="A3486">
        <v>3485</v>
      </c>
      <c r="B3486" t="s">
        <v>9</v>
      </c>
      <c r="C3486">
        <v>246000</v>
      </c>
      <c r="D3486" t="s">
        <v>10</v>
      </c>
      <c r="E3486" t="s">
        <v>16</v>
      </c>
      <c r="F3486" t="s">
        <v>12</v>
      </c>
      <c r="G3486" t="s">
        <v>13</v>
      </c>
      <c r="H3486" t="s">
        <v>13</v>
      </c>
      <c r="I3486">
        <v>38</v>
      </c>
      <c r="J3486">
        <f t="shared" si="218"/>
        <v>-0.50743904476909907</v>
      </c>
      <c r="K3486">
        <f t="shared" si="219"/>
        <v>-0.27569150352325889</v>
      </c>
      <c r="L3486" t="str">
        <f t="shared" si="220"/>
        <v>NO</v>
      </c>
      <c r="M3486" t="str">
        <f t="shared" si="221"/>
        <v>NO</v>
      </c>
    </row>
    <row r="3487" spans="1:13" x14ac:dyDescent="0.25">
      <c r="A3487">
        <v>3486</v>
      </c>
      <c r="B3487" t="s">
        <v>9</v>
      </c>
      <c r="C3487">
        <v>337480</v>
      </c>
      <c r="D3487" t="s">
        <v>18</v>
      </c>
      <c r="E3487" t="s">
        <v>16</v>
      </c>
      <c r="F3487" t="s">
        <v>12</v>
      </c>
      <c r="G3487" t="s">
        <v>13</v>
      </c>
      <c r="H3487" t="s">
        <v>13</v>
      </c>
      <c r="I3487">
        <v>29</v>
      </c>
      <c r="J3487">
        <f t="shared" si="218"/>
        <v>-0.39464036753619119</v>
      </c>
      <c r="K3487">
        <f t="shared" si="219"/>
        <v>-0.91086947421749642</v>
      </c>
      <c r="L3487" t="str">
        <f t="shared" si="220"/>
        <v>NO</v>
      </c>
      <c r="M3487" t="str">
        <f t="shared" si="221"/>
        <v>NO</v>
      </c>
    </row>
    <row r="3488" spans="1:13" x14ac:dyDescent="0.25">
      <c r="A3488">
        <v>3487</v>
      </c>
      <c r="B3488" t="s">
        <v>9</v>
      </c>
      <c r="C3488">
        <v>485860</v>
      </c>
      <c r="D3488" t="s">
        <v>18</v>
      </c>
      <c r="E3488" t="s">
        <v>16</v>
      </c>
      <c r="F3488" t="s">
        <v>12</v>
      </c>
      <c r="G3488" t="s">
        <v>13</v>
      </c>
      <c r="H3488" t="s">
        <v>13</v>
      </c>
      <c r="I3488">
        <v>42</v>
      </c>
      <c r="J3488">
        <f t="shared" si="218"/>
        <v>-0.21168160356790441</v>
      </c>
      <c r="K3488">
        <f t="shared" si="219"/>
        <v>6.6098167852911317E-3</v>
      </c>
      <c r="L3488" t="str">
        <f t="shared" si="220"/>
        <v>NO</v>
      </c>
      <c r="M3488" t="str">
        <f t="shared" si="221"/>
        <v>NO</v>
      </c>
    </row>
    <row r="3489" spans="1:13" x14ac:dyDescent="0.25">
      <c r="A3489">
        <v>3488</v>
      </c>
      <c r="B3489" t="s">
        <v>15</v>
      </c>
      <c r="C3489">
        <v>889137</v>
      </c>
      <c r="D3489" t="s">
        <v>10</v>
      </c>
      <c r="E3489" t="s">
        <v>11</v>
      </c>
      <c r="F3489" t="s">
        <v>12</v>
      </c>
      <c r="G3489" t="s">
        <v>13</v>
      </c>
      <c r="H3489" t="s">
        <v>12</v>
      </c>
      <c r="I3489">
        <v>40</v>
      </c>
      <c r="J3489">
        <f t="shared" si="218"/>
        <v>0.28557585334568752</v>
      </c>
      <c r="K3489">
        <f t="shared" si="219"/>
        <v>-0.13454084336898386</v>
      </c>
      <c r="L3489" t="str">
        <f t="shared" si="220"/>
        <v>NO</v>
      </c>
      <c r="M3489" t="str">
        <f t="shared" si="221"/>
        <v>NO</v>
      </c>
    </row>
    <row r="3490" spans="1:13" x14ac:dyDescent="0.25">
      <c r="A3490">
        <v>3489</v>
      </c>
      <c r="B3490" t="s">
        <v>9</v>
      </c>
      <c r="C3490">
        <v>324000</v>
      </c>
      <c r="D3490" t="s">
        <v>10</v>
      </c>
      <c r="E3490" t="s">
        <v>16</v>
      </c>
      <c r="F3490" t="s">
        <v>12</v>
      </c>
      <c r="G3490" t="s">
        <v>13</v>
      </c>
      <c r="H3490" t="s">
        <v>12</v>
      </c>
      <c r="I3490">
        <v>55</v>
      </c>
      <c r="J3490">
        <f t="shared" si="218"/>
        <v>-0.41126177297016142</v>
      </c>
      <c r="K3490">
        <f t="shared" si="219"/>
        <v>0.92408910778807873</v>
      </c>
      <c r="L3490" t="str">
        <f t="shared" si="220"/>
        <v>NO</v>
      </c>
      <c r="M3490" t="str">
        <f t="shared" si="221"/>
        <v>NO</v>
      </c>
    </row>
    <row r="3491" spans="1:13" x14ac:dyDescent="0.25">
      <c r="A3491">
        <v>3490</v>
      </c>
      <c r="B3491" t="s">
        <v>15</v>
      </c>
      <c r="C3491">
        <v>716100</v>
      </c>
      <c r="D3491" t="s">
        <v>10</v>
      </c>
      <c r="E3491" t="s">
        <v>11</v>
      </c>
      <c r="F3491" t="s">
        <v>12</v>
      </c>
      <c r="G3491" t="s">
        <v>13</v>
      </c>
      <c r="H3491" t="s">
        <v>12</v>
      </c>
      <c r="I3491">
        <v>29</v>
      </c>
      <c r="J3491">
        <f t="shared" si="218"/>
        <v>7.2213974111421247E-2</v>
      </c>
      <c r="K3491">
        <f t="shared" si="219"/>
        <v>-0.91086947421749642</v>
      </c>
      <c r="L3491" t="str">
        <f t="shared" si="220"/>
        <v>NO</v>
      </c>
      <c r="M3491" t="str">
        <f t="shared" si="221"/>
        <v>NO</v>
      </c>
    </row>
    <row r="3492" spans="1:13" x14ac:dyDescent="0.25">
      <c r="A3492">
        <v>3491</v>
      </c>
      <c r="B3492" t="s">
        <v>9</v>
      </c>
      <c r="C3492">
        <v>100000</v>
      </c>
      <c r="D3492" t="s">
        <v>10</v>
      </c>
      <c r="E3492" t="s">
        <v>16</v>
      </c>
      <c r="F3492" t="s">
        <v>12</v>
      </c>
      <c r="G3492" t="s">
        <v>13</v>
      </c>
      <c r="H3492" t="s">
        <v>12</v>
      </c>
      <c r="I3492">
        <v>52</v>
      </c>
      <c r="J3492">
        <f t="shared" si="218"/>
        <v>-0.68746316890557213</v>
      </c>
      <c r="K3492">
        <f t="shared" si="219"/>
        <v>0.71236311755666615</v>
      </c>
      <c r="L3492" t="str">
        <f t="shared" si="220"/>
        <v>NO</v>
      </c>
      <c r="M3492" t="str">
        <f t="shared" si="221"/>
        <v>NO</v>
      </c>
    </row>
    <row r="3493" spans="1:13" x14ac:dyDescent="0.25">
      <c r="A3493">
        <v>3492</v>
      </c>
      <c r="B3493" t="s">
        <v>15</v>
      </c>
      <c r="C3493">
        <v>550234.51</v>
      </c>
      <c r="D3493" t="s">
        <v>10</v>
      </c>
      <c r="E3493" t="s">
        <v>16</v>
      </c>
      <c r="F3493" t="s">
        <v>12</v>
      </c>
      <c r="G3493" t="s">
        <v>13</v>
      </c>
      <c r="H3493" t="s">
        <v>13</v>
      </c>
      <c r="I3493">
        <v>41</v>
      </c>
      <c r="J3493">
        <f t="shared" si="218"/>
        <v>-0.13230513247568096</v>
      </c>
      <c r="K3493">
        <f t="shared" si="219"/>
        <v>-6.3965513291846368E-2</v>
      </c>
      <c r="L3493" t="str">
        <f t="shared" si="220"/>
        <v>NO</v>
      </c>
      <c r="M3493" t="str">
        <f t="shared" si="221"/>
        <v>NO</v>
      </c>
    </row>
    <row r="3494" spans="1:13" x14ac:dyDescent="0.25">
      <c r="A3494">
        <v>3493</v>
      </c>
      <c r="B3494" t="s">
        <v>9</v>
      </c>
      <c r="C3494">
        <v>297046</v>
      </c>
      <c r="D3494" t="s">
        <v>17</v>
      </c>
      <c r="E3494" t="s">
        <v>16</v>
      </c>
      <c r="F3494" t="s">
        <v>12</v>
      </c>
      <c r="G3494" t="s">
        <v>13</v>
      </c>
      <c r="H3494" t="s">
        <v>13</v>
      </c>
      <c r="I3494">
        <v>61</v>
      </c>
      <c r="J3494">
        <f t="shared" si="218"/>
        <v>-0.44449718558642509</v>
      </c>
      <c r="K3494">
        <f t="shared" si="219"/>
        <v>1.3475410882509038</v>
      </c>
      <c r="L3494" t="str">
        <f t="shared" si="220"/>
        <v>NO</v>
      </c>
      <c r="M3494" t="str">
        <f t="shared" si="221"/>
        <v>NO</v>
      </c>
    </row>
    <row r="3495" spans="1:13" x14ac:dyDescent="0.25">
      <c r="A3495">
        <v>3494</v>
      </c>
      <c r="B3495" t="s">
        <v>15</v>
      </c>
      <c r="C3495">
        <v>600000</v>
      </c>
      <c r="D3495" t="s">
        <v>10</v>
      </c>
      <c r="E3495" t="s">
        <v>16</v>
      </c>
      <c r="F3495" t="s">
        <v>12</v>
      </c>
      <c r="G3495" t="s">
        <v>13</v>
      </c>
      <c r="H3495" t="s">
        <v>13</v>
      </c>
      <c r="I3495">
        <v>36</v>
      </c>
      <c r="J3495">
        <f t="shared" si="218"/>
        <v>-7.0942195835459007E-2</v>
      </c>
      <c r="K3495">
        <f t="shared" si="219"/>
        <v>-0.41684216367753391</v>
      </c>
      <c r="L3495" t="str">
        <f t="shared" si="220"/>
        <v>NO</v>
      </c>
      <c r="M3495" t="str">
        <f t="shared" si="221"/>
        <v>NO</v>
      </c>
    </row>
    <row r="3496" spans="1:13" x14ac:dyDescent="0.25">
      <c r="A3496">
        <v>3495</v>
      </c>
      <c r="B3496" t="s">
        <v>15</v>
      </c>
      <c r="C3496">
        <v>512783.28</v>
      </c>
      <c r="D3496" t="s">
        <v>10</v>
      </c>
      <c r="E3496" t="s">
        <v>16</v>
      </c>
      <c r="F3496" t="s">
        <v>12</v>
      </c>
      <c r="G3496" t="s">
        <v>13</v>
      </c>
      <c r="H3496" t="s">
        <v>13</v>
      </c>
      <c r="I3496">
        <v>26</v>
      </c>
      <c r="J3496">
        <f t="shared" si="218"/>
        <v>-0.17848407000022617</v>
      </c>
      <c r="K3496">
        <f t="shared" si="219"/>
        <v>-1.1225954644489089</v>
      </c>
      <c r="L3496" t="str">
        <f t="shared" si="220"/>
        <v>NO</v>
      </c>
      <c r="M3496" t="str">
        <f t="shared" si="221"/>
        <v>NO</v>
      </c>
    </row>
    <row r="3497" spans="1:13" x14ac:dyDescent="0.25">
      <c r="A3497">
        <v>3496</v>
      </c>
      <c r="B3497" t="s">
        <v>9</v>
      </c>
      <c r="C3497">
        <v>84000</v>
      </c>
      <c r="D3497" t="s">
        <v>10</v>
      </c>
      <c r="E3497" t="s">
        <v>16</v>
      </c>
      <c r="F3497" t="s">
        <v>12</v>
      </c>
      <c r="G3497" t="s">
        <v>13</v>
      </c>
      <c r="H3497" t="s">
        <v>13</v>
      </c>
      <c r="I3497">
        <v>56</v>
      </c>
      <c r="J3497">
        <f t="shared" si="218"/>
        <v>-0.70719184004381574</v>
      </c>
      <c r="K3497">
        <f t="shared" si="219"/>
        <v>0.99466443786521619</v>
      </c>
      <c r="L3497" t="str">
        <f t="shared" si="220"/>
        <v>NO</v>
      </c>
      <c r="M3497" t="str">
        <f t="shared" si="221"/>
        <v>NO</v>
      </c>
    </row>
    <row r="3498" spans="1:13" x14ac:dyDescent="0.25">
      <c r="A3498">
        <v>3497</v>
      </c>
      <c r="B3498" t="s">
        <v>15</v>
      </c>
      <c r="C3498">
        <v>689218.5</v>
      </c>
      <c r="D3498" t="s">
        <v>10</v>
      </c>
      <c r="E3498" t="s">
        <v>11</v>
      </c>
      <c r="F3498" t="s">
        <v>12</v>
      </c>
      <c r="G3498" t="s">
        <v>13</v>
      </c>
      <c r="H3498" t="s">
        <v>13</v>
      </c>
      <c r="I3498">
        <v>37</v>
      </c>
      <c r="J3498">
        <f t="shared" si="218"/>
        <v>3.9067957036252751E-2</v>
      </c>
      <c r="K3498">
        <f t="shared" si="219"/>
        <v>-0.3462668336003964</v>
      </c>
      <c r="L3498" t="str">
        <f t="shared" si="220"/>
        <v>NO</v>
      </c>
      <c r="M3498" t="str">
        <f t="shared" si="221"/>
        <v>NO</v>
      </c>
    </row>
    <row r="3499" spans="1:13" x14ac:dyDescent="0.25">
      <c r="A3499">
        <v>3498</v>
      </c>
      <c r="B3499" t="s">
        <v>15</v>
      </c>
      <c r="C3499">
        <v>384658.4</v>
      </c>
      <c r="D3499" t="s">
        <v>10</v>
      </c>
      <c r="E3499" t="s">
        <v>16</v>
      </c>
      <c r="F3499" t="s">
        <v>12</v>
      </c>
      <c r="G3499" t="s">
        <v>13</v>
      </c>
      <c r="H3499" t="s">
        <v>13</v>
      </c>
      <c r="I3499">
        <v>43</v>
      </c>
      <c r="J3499">
        <f t="shared" si="218"/>
        <v>-0.3364674213844091</v>
      </c>
      <c r="K3499">
        <f t="shared" si="219"/>
        <v>7.7185146862428639E-2</v>
      </c>
      <c r="L3499" t="str">
        <f t="shared" si="220"/>
        <v>NO</v>
      </c>
      <c r="M3499" t="str">
        <f t="shared" si="221"/>
        <v>NO</v>
      </c>
    </row>
    <row r="3500" spans="1:13" x14ac:dyDescent="0.25">
      <c r="A3500">
        <v>3499</v>
      </c>
      <c r="B3500" t="s">
        <v>9</v>
      </c>
      <c r="C3500">
        <v>140000</v>
      </c>
      <c r="D3500" t="s">
        <v>10</v>
      </c>
      <c r="E3500" t="s">
        <v>16</v>
      </c>
      <c r="F3500" t="s">
        <v>12</v>
      </c>
      <c r="G3500" t="s">
        <v>12</v>
      </c>
      <c r="H3500" t="s">
        <v>13</v>
      </c>
      <c r="I3500">
        <v>57</v>
      </c>
      <c r="J3500">
        <f t="shared" si="218"/>
        <v>-0.63814149105996298</v>
      </c>
      <c r="K3500">
        <f t="shared" si="219"/>
        <v>1.0652397679423538</v>
      </c>
      <c r="L3500" t="str">
        <f t="shared" si="220"/>
        <v>NO</v>
      </c>
      <c r="M3500" t="str">
        <f t="shared" si="221"/>
        <v>NO</v>
      </c>
    </row>
    <row r="3501" spans="1:13" x14ac:dyDescent="0.25">
      <c r="A3501">
        <v>3500</v>
      </c>
      <c r="B3501" t="s">
        <v>9</v>
      </c>
      <c r="C3501">
        <v>297046</v>
      </c>
      <c r="D3501" t="s">
        <v>18</v>
      </c>
      <c r="E3501" t="s">
        <v>16</v>
      </c>
      <c r="F3501" t="s">
        <v>12</v>
      </c>
      <c r="G3501" t="s">
        <v>13</v>
      </c>
      <c r="H3501" t="s">
        <v>12</v>
      </c>
      <c r="I3501">
        <v>61</v>
      </c>
      <c r="J3501">
        <f t="shared" si="218"/>
        <v>-0.44449718558642509</v>
      </c>
      <c r="K3501">
        <f t="shared" si="219"/>
        <v>1.3475410882509038</v>
      </c>
      <c r="L3501" t="str">
        <f t="shared" si="220"/>
        <v>NO</v>
      </c>
      <c r="M3501" t="str">
        <f t="shared" si="221"/>
        <v>NO</v>
      </c>
    </row>
    <row r="3502" spans="1:13" x14ac:dyDescent="0.25">
      <c r="A3502">
        <v>3501</v>
      </c>
      <c r="B3502" t="s">
        <v>15</v>
      </c>
      <c r="C3502">
        <v>277753.92</v>
      </c>
      <c r="D3502" t="s">
        <v>10</v>
      </c>
      <c r="E3502" t="s">
        <v>16</v>
      </c>
      <c r="F3502" t="s">
        <v>12</v>
      </c>
      <c r="G3502" t="s">
        <v>13</v>
      </c>
      <c r="H3502" t="s">
        <v>13</v>
      </c>
      <c r="I3502">
        <v>20</v>
      </c>
      <c r="J3502">
        <f t="shared" si="218"/>
        <v>-0.46828512945471806</v>
      </c>
      <c r="K3502">
        <f t="shared" si="219"/>
        <v>-1.5460474449117341</v>
      </c>
      <c r="L3502" t="str">
        <f t="shared" si="220"/>
        <v>NO</v>
      </c>
      <c r="M3502" t="str">
        <f t="shared" si="221"/>
        <v>NO</v>
      </c>
    </row>
    <row r="3503" spans="1:13" x14ac:dyDescent="0.25">
      <c r="A3503">
        <v>3502</v>
      </c>
      <c r="B3503" t="s">
        <v>15</v>
      </c>
      <c r="C3503">
        <v>278030</v>
      </c>
      <c r="D3503" t="s">
        <v>19</v>
      </c>
      <c r="E3503" t="s">
        <v>16</v>
      </c>
      <c r="F3503" t="s">
        <v>12</v>
      </c>
      <c r="G3503" t="s">
        <v>13</v>
      </c>
      <c r="H3503" t="s">
        <v>13</v>
      </c>
      <c r="I3503">
        <v>54</v>
      </c>
      <c r="J3503">
        <f t="shared" si="218"/>
        <v>-0.46794471123422759</v>
      </c>
      <c r="K3503">
        <f t="shared" si="219"/>
        <v>0.85351377771094117</v>
      </c>
      <c r="L3503" t="str">
        <f t="shared" si="220"/>
        <v>NO</v>
      </c>
      <c r="M3503" t="str">
        <f t="shared" si="221"/>
        <v>NO</v>
      </c>
    </row>
    <row r="3504" spans="1:13" x14ac:dyDescent="0.25">
      <c r="A3504">
        <v>3503</v>
      </c>
      <c r="B3504" t="s">
        <v>9</v>
      </c>
      <c r="C3504">
        <v>742483</v>
      </c>
      <c r="D3504" t="s">
        <v>18</v>
      </c>
      <c r="E3504" t="s">
        <v>16</v>
      </c>
      <c r="F3504" t="s">
        <v>12</v>
      </c>
      <c r="G3504" t="s">
        <v>13</v>
      </c>
      <c r="H3504" t="s">
        <v>12</v>
      </c>
      <c r="I3504">
        <v>70</v>
      </c>
      <c r="J3504">
        <f t="shared" si="218"/>
        <v>0.10474531977643883</v>
      </c>
      <c r="K3504">
        <f t="shared" si="219"/>
        <v>1.9827190589451413</v>
      </c>
      <c r="L3504" t="str">
        <f t="shared" si="220"/>
        <v>NO</v>
      </c>
      <c r="M3504" t="str">
        <f t="shared" si="221"/>
        <v>SI</v>
      </c>
    </row>
    <row r="3505" spans="1:13" x14ac:dyDescent="0.25">
      <c r="A3505">
        <v>3504</v>
      </c>
      <c r="B3505" t="s">
        <v>9</v>
      </c>
      <c r="C3505">
        <v>460800</v>
      </c>
      <c r="D3505" t="s">
        <v>10</v>
      </c>
      <c r="E3505" t="s">
        <v>11</v>
      </c>
      <c r="F3505" t="s">
        <v>12</v>
      </c>
      <c r="G3505" t="s">
        <v>13</v>
      </c>
      <c r="H3505" t="s">
        <v>13</v>
      </c>
      <c r="I3505">
        <v>60</v>
      </c>
      <c r="J3505">
        <f t="shared" si="218"/>
        <v>-0.24258163473817848</v>
      </c>
      <c r="K3505">
        <f t="shared" si="219"/>
        <v>1.2769657581737661</v>
      </c>
      <c r="L3505" t="str">
        <f t="shared" si="220"/>
        <v>NO</v>
      </c>
      <c r="M3505" t="str">
        <f t="shared" si="221"/>
        <v>NO</v>
      </c>
    </row>
    <row r="3506" spans="1:13" x14ac:dyDescent="0.25">
      <c r="A3506">
        <v>3505</v>
      </c>
      <c r="B3506" t="s">
        <v>9</v>
      </c>
      <c r="C3506">
        <v>350402.66</v>
      </c>
      <c r="D3506" t="s">
        <v>10</v>
      </c>
      <c r="E3506" t="s">
        <v>16</v>
      </c>
      <c r="F3506" t="s">
        <v>12</v>
      </c>
      <c r="G3506" t="s">
        <v>13</v>
      </c>
      <c r="H3506" t="s">
        <v>13</v>
      </c>
      <c r="I3506">
        <v>22</v>
      </c>
      <c r="J3506">
        <f t="shared" si="218"/>
        <v>-0.37870618570048276</v>
      </c>
      <c r="K3506">
        <f t="shared" si="219"/>
        <v>-1.4048967847574589</v>
      </c>
      <c r="L3506" t="str">
        <f t="shared" si="220"/>
        <v>NO</v>
      </c>
      <c r="M3506" t="str">
        <f t="shared" si="221"/>
        <v>NO</v>
      </c>
    </row>
    <row r="3507" spans="1:13" x14ac:dyDescent="0.25">
      <c r="A3507">
        <v>3506</v>
      </c>
      <c r="B3507" t="s">
        <v>9</v>
      </c>
      <c r="C3507">
        <v>915119.76</v>
      </c>
      <c r="D3507" t="s">
        <v>10</v>
      </c>
      <c r="E3507" t="s">
        <v>16</v>
      </c>
      <c r="F3507" t="s">
        <v>12</v>
      </c>
      <c r="G3507" t="s">
        <v>13</v>
      </c>
      <c r="H3507" t="s">
        <v>13</v>
      </c>
      <c r="I3507">
        <v>37</v>
      </c>
      <c r="J3507">
        <f t="shared" si="218"/>
        <v>0.31761368630218201</v>
      </c>
      <c r="K3507">
        <f t="shared" si="219"/>
        <v>-0.3462668336003964</v>
      </c>
      <c r="L3507" t="str">
        <f t="shared" si="220"/>
        <v>NO</v>
      </c>
      <c r="M3507" t="str">
        <f t="shared" si="221"/>
        <v>NO</v>
      </c>
    </row>
    <row r="3508" spans="1:13" x14ac:dyDescent="0.25">
      <c r="A3508">
        <v>3507</v>
      </c>
      <c r="B3508" t="s">
        <v>15</v>
      </c>
      <c r="C3508">
        <v>155242.92000000001</v>
      </c>
      <c r="D3508" t="s">
        <v>10</v>
      </c>
      <c r="E3508" t="s">
        <v>16</v>
      </c>
      <c r="F3508" t="s">
        <v>12</v>
      </c>
      <c r="G3508" t="s">
        <v>13</v>
      </c>
      <c r="H3508" t="s">
        <v>13</v>
      </c>
      <c r="I3508">
        <v>24</v>
      </c>
      <c r="J3508">
        <f t="shared" si="218"/>
        <v>-0.61934633131830319</v>
      </c>
      <c r="K3508">
        <f t="shared" si="219"/>
        <v>-1.263746124603184</v>
      </c>
      <c r="L3508" t="str">
        <f t="shared" si="220"/>
        <v>NO</v>
      </c>
      <c r="M3508" t="str">
        <f t="shared" si="221"/>
        <v>NO</v>
      </c>
    </row>
    <row r="3509" spans="1:13" x14ac:dyDescent="0.25">
      <c r="A3509">
        <v>3508</v>
      </c>
      <c r="B3509" t="s">
        <v>15</v>
      </c>
      <c r="C3509">
        <v>358973</v>
      </c>
      <c r="D3509" t="s">
        <v>10</v>
      </c>
      <c r="E3509" t="s">
        <v>16</v>
      </c>
      <c r="F3509" t="s">
        <v>12</v>
      </c>
      <c r="G3509" t="s">
        <v>13</v>
      </c>
      <c r="H3509" t="s">
        <v>13</v>
      </c>
      <c r="I3509">
        <v>24</v>
      </c>
      <c r="J3509">
        <f t="shared" si="218"/>
        <v>-0.36813859698779927</v>
      </c>
      <c r="K3509">
        <f t="shared" si="219"/>
        <v>-1.263746124603184</v>
      </c>
      <c r="L3509" t="str">
        <f t="shared" si="220"/>
        <v>NO</v>
      </c>
      <c r="M3509" t="str">
        <f t="shared" si="221"/>
        <v>NO</v>
      </c>
    </row>
    <row r="3510" spans="1:13" x14ac:dyDescent="0.25">
      <c r="A3510">
        <v>3509</v>
      </c>
      <c r="B3510" t="s">
        <v>9</v>
      </c>
      <c r="C3510">
        <v>15000</v>
      </c>
      <c r="D3510" t="s">
        <v>10</v>
      </c>
      <c r="E3510" t="s">
        <v>16</v>
      </c>
      <c r="F3510" t="s">
        <v>12</v>
      </c>
      <c r="G3510" t="s">
        <v>13</v>
      </c>
      <c r="H3510" t="s">
        <v>13</v>
      </c>
      <c r="I3510">
        <v>42</v>
      </c>
      <c r="J3510">
        <f t="shared" si="218"/>
        <v>-0.79227173432749132</v>
      </c>
      <c r="K3510">
        <f t="shared" si="219"/>
        <v>6.6098167852911317E-3</v>
      </c>
      <c r="L3510" t="str">
        <f t="shared" si="220"/>
        <v>NO</v>
      </c>
      <c r="M3510" t="str">
        <f t="shared" si="221"/>
        <v>NO</v>
      </c>
    </row>
    <row r="3511" spans="1:13" x14ac:dyDescent="0.25">
      <c r="A3511">
        <v>3510</v>
      </c>
      <c r="B3511" t="s">
        <v>9</v>
      </c>
      <c r="C3511">
        <v>403612.34</v>
      </c>
      <c r="D3511" t="s">
        <v>10</v>
      </c>
      <c r="E3511" t="s">
        <v>16</v>
      </c>
      <c r="F3511" t="s">
        <v>12</v>
      </c>
      <c r="G3511" t="s">
        <v>13</v>
      </c>
      <c r="H3511" t="s">
        <v>13</v>
      </c>
      <c r="I3511">
        <v>37</v>
      </c>
      <c r="J3511">
        <f t="shared" si="218"/>
        <v>-0.31309641831978402</v>
      </c>
      <c r="K3511">
        <f t="shared" si="219"/>
        <v>-0.3462668336003964</v>
      </c>
      <c r="L3511" t="str">
        <f t="shared" si="220"/>
        <v>NO</v>
      </c>
      <c r="M3511" t="str">
        <f t="shared" si="221"/>
        <v>NO</v>
      </c>
    </row>
    <row r="3512" spans="1:13" x14ac:dyDescent="0.25">
      <c r="A3512">
        <v>3511</v>
      </c>
      <c r="B3512" t="s">
        <v>15</v>
      </c>
      <c r="C3512">
        <v>702145.6</v>
      </c>
      <c r="D3512" t="s">
        <v>10</v>
      </c>
      <c r="E3512" t="s">
        <v>11</v>
      </c>
      <c r="F3512" t="s">
        <v>12</v>
      </c>
      <c r="G3512" t="s">
        <v>13</v>
      </c>
      <c r="H3512" t="s">
        <v>13</v>
      </c>
      <c r="I3512">
        <v>35</v>
      </c>
      <c r="J3512">
        <f t="shared" si="218"/>
        <v>5.5007613578202039E-2</v>
      </c>
      <c r="K3512">
        <f t="shared" si="219"/>
        <v>-0.48741749375467142</v>
      </c>
      <c r="L3512" t="str">
        <f t="shared" si="220"/>
        <v>NO</v>
      </c>
      <c r="M3512" t="str">
        <f t="shared" si="221"/>
        <v>NO</v>
      </c>
    </row>
    <row r="3513" spans="1:13" x14ac:dyDescent="0.25">
      <c r="A3513">
        <v>3512</v>
      </c>
      <c r="B3513" t="s">
        <v>9</v>
      </c>
      <c r="C3513">
        <v>540982.97</v>
      </c>
      <c r="D3513" t="s">
        <v>10</v>
      </c>
      <c r="E3513" t="s">
        <v>11</v>
      </c>
      <c r="F3513" t="s">
        <v>12</v>
      </c>
      <c r="G3513" t="s">
        <v>13</v>
      </c>
      <c r="H3513" t="s">
        <v>13</v>
      </c>
      <c r="I3513">
        <v>29</v>
      </c>
      <c r="J3513">
        <f t="shared" si="218"/>
        <v>-0.14371266936207516</v>
      </c>
      <c r="K3513">
        <f t="shared" si="219"/>
        <v>-0.91086947421749642</v>
      </c>
      <c r="L3513" t="str">
        <f t="shared" si="220"/>
        <v>NO</v>
      </c>
      <c r="M3513" t="str">
        <f t="shared" si="221"/>
        <v>NO</v>
      </c>
    </row>
    <row r="3514" spans="1:13" x14ac:dyDescent="0.25">
      <c r="A3514">
        <v>3513</v>
      </c>
      <c r="B3514" t="s">
        <v>9</v>
      </c>
      <c r="C3514">
        <v>399945.97</v>
      </c>
      <c r="D3514" t="s">
        <v>14</v>
      </c>
      <c r="E3514" t="s">
        <v>11</v>
      </c>
      <c r="F3514" t="s">
        <v>12</v>
      </c>
      <c r="G3514" t="s">
        <v>13</v>
      </c>
      <c r="H3514" t="s">
        <v>13</v>
      </c>
      <c r="I3514">
        <v>92</v>
      </c>
      <c r="J3514">
        <f t="shared" si="218"/>
        <v>-0.31761720631985424</v>
      </c>
      <c r="K3514">
        <f t="shared" si="219"/>
        <v>3.5353763206421664</v>
      </c>
      <c r="L3514" t="str">
        <f t="shared" si="220"/>
        <v>NO</v>
      </c>
      <c r="M3514" t="str">
        <f t="shared" si="221"/>
        <v>SI</v>
      </c>
    </row>
    <row r="3515" spans="1:13" x14ac:dyDescent="0.25">
      <c r="A3515">
        <v>3514</v>
      </c>
      <c r="B3515" t="s">
        <v>9</v>
      </c>
      <c r="C3515">
        <v>470000</v>
      </c>
      <c r="D3515" t="s">
        <v>10</v>
      </c>
      <c r="E3515" t="s">
        <v>16</v>
      </c>
      <c r="F3515" t="s">
        <v>12</v>
      </c>
      <c r="G3515" t="s">
        <v>13</v>
      </c>
      <c r="H3515" t="s">
        <v>13</v>
      </c>
      <c r="I3515">
        <v>39</v>
      </c>
      <c r="J3515">
        <f t="shared" si="218"/>
        <v>-0.23123764883368841</v>
      </c>
      <c r="K3515">
        <f t="shared" si="219"/>
        <v>-0.20511617344612137</v>
      </c>
      <c r="L3515" t="str">
        <f t="shared" si="220"/>
        <v>NO</v>
      </c>
      <c r="M3515" t="str">
        <f t="shared" si="221"/>
        <v>NO</v>
      </c>
    </row>
    <row r="3516" spans="1:13" x14ac:dyDescent="0.25">
      <c r="A3516">
        <v>3515</v>
      </c>
      <c r="B3516" t="s">
        <v>9</v>
      </c>
      <c r="C3516">
        <v>514062</v>
      </c>
      <c r="D3516" t="s">
        <v>18</v>
      </c>
      <c r="E3516" t="s">
        <v>16</v>
      </c>
      <c r="F3516" t="s">
        <v>12</v>
      </c>
      <c r="G3516" t="s">
        <v>13</v>
      </c>
      <c r="H3516" t="s">
        <v>12</v>
      </c>
      <c r="I3516">
        <v>62</v>
      </c>
      <c r="J3516">
        <f t="shared" si="218"/>
        <v>-0.17690735460285778</v>
      </c>
      <c r="K3516">
        <f t="shared" si="219"/>
        <v>1.4181164183280413</v>
      </c>
      <c r="L3516" t="str">
        <f t="shared" si="220"/>
        <v>NO</v>
      </c>
      <c r="M3516" t="str">
        <f t="shared" si="221"/>
        <v>NO</v>
      </c>
    </row>
    <row r="3517" spans="1:13" x14ac:dyDescent="0.25">
      <c r="A3517">
        <v>3516</v>
      </c>
      <c r="B3517" t="s">
        <v>15</v>
      </c>
      <c r="C3517">
        <v>278030</v>
      </c>
      <c r="D3517" t="s">
        <v>19</v>
      </c>
      <c r="E3517" t="s">
        <v>16</v>
      </c>
      <c r="F3517" t="s">
        <v>12</v>
      </c>
      <c r="G3517" t="s">
        <v>13</v>
      </c>
      <c r="H3517" t="s">
        <v>13</v>
      </c>
      <c r="I3517">
        <v>69</v>
      </c>
      <c r="J3517">
        <f t="shared" si="218"/>
        <v>-0.46794471123422759</v>
      </c>
      <c r="K3517">
        <f t="shared" si="219"/>
        <v>1.9121437288680037</v>
      </c>
      <c r="L3517" t="str">
        <f t="shared" si="220"/>
        <v>NO</v>
      </c>
      <c r="M3517" t="str">
        <f t="shared" si="221"/>
        <v>NO</v>
      </c>
    </row>
    <row r="3518" spans="1:13" x14ac:dyDescent="0.25">
      <c r="A3518">
        <v>3517</v>
      </c>
      <c r="B3518" t="s">
        <v>15</v>
      </c>
      <c r="C3518">
        <v>331181</v>
      </c>
      <c r="D3518" t="s">
        <v>18</v>
      </c>
      <c r="E3518" t="s">
        <v>16</v>
      </c>
      <c r="F3518" t="s">
        <v>12</v>
      </c>
      <c r="G3518" t="s">
        <v>13</v>
      </c>
      <c r="H3518" t="s">
        <v>13</v>
      </c>
      <c r="I3518">
        <v>59</v>
      </c>
      <c r="J3518">
        <f t="shared" si="218"/>
        <v>-0.40240729875492848</v>
      </c>
      <c r="K3518">
        <f t="shared" si="219"/>
        <v>1.2063904280966287</v>
      </c>
      <c r="L3518" t="str">
        <f t="shared" si="220"/>
        <v>NO</v>
      </c>
      <c r="M3518" t="str">
        <f t="shared" si="221"/>
        <v>NO</v>
      </c>
    </row>
    <row r="3519" spans="1:13" x14ac:dyDescent="0.25">
      <c r="A3519">
        <v>3518</v>
      </c>
      <c r="B3519" t="s">
        <v>9</v>
      </c>
      <c r="C3519">
        <v>1516000</v>
      </c>
      <c r="D3519" t="s">
        <v>10</v>
      </c>
      <c r="E3519" t="s">
        <v>16</v>
      </c>
      <c r="F3519" t="s">
        <v>12</v>
      </c>
      <c r="G3519" t="s">
        <v>13</v>
      </c>
      <c r="H3519" t="s">
        <v>13</v>
      </c>
      <c r="I3519">
        <v>32</v>
      </c>
      <c r="J3519">
        <f t="shared" si="218"/>
        <v>1.0585242268289881</v>
      </c>
      <c r="K3519">
        <f t="shared" si="219"/>
        <v>-0.69914348398608395</v>
      </c>
      <c r="L3519" t="str">
        <f t="shared" si="220"/>
        <v>NO</v>
      </c>
      <c r="M3519" t="str">
        <f t="shared" si="221"/>
        <v>NO</v>
      </c>
    </row>
    <row r="3520" spans="1:13" x14ac:dyDescent="0.25">
      <c r="A3520">
        <v>3519</v>
      </c>
      <c r="B3520" t="s">
        <v>15</v>
      </c>
      <c r="C3520">
        <v>298821</v>
      </c>
      <c r="D3520" t="s">
        <v>17</v>
      </c>
      <c r="E3520" t="s">
        <v>16</v>
      </c>
      <c r="F3520" t="s">
        <v>12</v>
      </c>
      <c r="G3520" t="s">
        <v>13</v>
      </c>
      <c r="H3520" t="s">
        <v>13</v>
      </c>
      <c r="I3520">
        <v>47</v>
      </c>
      <c r="J3520">
        <f t="shared" si="218"/>
        <v>-0.4423085361320262</v>
      </c>
      <c r="K3520">
        <f t="shared" si="219"/>
        <v>0.35948646717097865</v>
      </c>
      <c r="L3520" t="str">
        <f t="shared" si="220"/>
        <v>NO</v>
      </c>
      <c r="M3520" t="str">
        <f t="shared" si="221"/>
        <v>NO</v>
      </c>
    </row>
    <row r="3521" spans="1:13" x14ac:dyDescent="0.25">
      <c r="A3521">
        <v>3520</v>
      </c>
      <c r="B3521" t="s">
        <v>9</v>
      </c>
      <c r="C3521">
        <v>550000</v>
      </c>
      <c r="D3521" t="s">
        <v>10</v>
      </c>
      <c r="E3521" t="s">
        <v>16</v>
      </c>
      <c r="F3521" t="s">
        <v>12</v>
      </c>
      <c r="G3521" t="s">
        <v>12</v>
      </c>
      <c r="H3521" t="s">
        <v>13</v>
      </c>
      <c r="I3521">
        <v>31</v>
      </c>
      <c r="J3521">
        <f t="shared" si="218"/>
        <v>-0.13259429314247032</v>
      </c>
      <c r="K3521">
        <f t="shared" si="219"/>
        <v>-0.7697188140632214</v>
      </c>
      <c r="L3521" t="str">
        <f t="shared" si="220"/>
        <v>NO</v>
      </c>
      <c r="M3521" t="str">
        <f t="shared" si="221"/>
        <v>NO</v>
      </c>
    </row>
    <row r="3522" spans="1:13" x14ac:dyDescent="0.25">
      <c r="A3522">
        <v>3521</v>
      </c>
      <c r="B3522" t="s">
        <v>15</v>
      </c>
      <c r="C3522">
        <v>1941122</v>
      </c>
      <c r="D3522" t="s">
        <v>10</v>
      </c>
      <c r="E3522" t="s">
        <v>16</v>
      </c>
      <c r="F3522" t="s">
        <v>12</v>
      </c>
      <c r="G3522" t="s">
        <v>13</v>
      </c>
      <c r="H3522" t="s">
        <v>13</v>
      </c>
      <c r="I3522">
        <v>35</v>
      </c>
      <c r="J3522">
        <f t="shared" ref="J3522:J3585" si="222">(C3522-$Q$13)/$Q$14</f>
        <v>1.5827174850560133</v>
      </c>
      <c r="K3522">
        <f t="shared" si="219"/>
        <v>-0.48741749375467142</v>
      </c>
      <c r="L3522" t="str">
        <f t="shared" si="220"/>
        <v>NO</v>
      </c>
      <c r="M3522" t="str">
        <f t="shared" si="221"/>
        <v>NO</v>
      </c>
    </row>
    <row r="3523" spans="1:13" x14ac:dyDescent="0.25">
      <c r="A3523">
        <v>3522</v>
      </c>
      <c r="B3523" t="s">
        <v>9</v>
      </c>
      <c r="C3523">
        <v>520421</v>
      </c>
      <c r="D3523" t="s">
        <v>18</v>
      </c>
      <c r="E3523" t="s">
        <v>16</v>
      </c>
      <c r="F3523" t="s">
        <v>12</v>
      </c>
      <c r="G3523" t="s">
        <v>13</v>
      </c>
      <c r="H3523" t="s">
        <v>12</v>
      </c>
      <c r="I3523">
        <v>58</v>
      </c>
      <c r="J3523">
        <f t="shared" si="222"/>
        <v>-0.16906644086735206</v>
      </c>
      <c r="K3523">
        <f t="shared" ref="K3523:K3586" si="223">(I3523-$R$13)/$R$14</f>
        <v>1.1358150980194912</v>
      </c>
      <c r="L3523" t="str">
        <f t="shared" ref="L3523:L3586" si="224">IF(ABS(J3523)&gt; 1.96, "SI", "NO")</f>
        <v>NO</v>
      </c>
      <c r="M3523" t="str">
        <f t="shared" ref="M3523:M3586" si="225">IF(ABS(K3523)&gt; 1.96, "SI", "NO")</f>
        <v>NO</v>
      </c>
    </row>
    <row r="3524" spans="1:13" x14ac:dyDescent="0.25">
      <c r="A3524">
        <v>3523</v>
      </c>
      <c r="B3524" t="s">
        <v>15</v>
      </c>
      <c r="C3524">
        <v>266312.05</v>
      </c>
      <c r="D3524" t="s">
        <v>10</v>
      </c>
      <c r="E3524" t="s">
        <v>16</v>
      </c>
      <c r="F3524" t="s">
        <v>12</v>
      </c>
      <c r="G3524" t="s">
        <v>13</v>
      </c>
      <c r="H3524" t="s">
        <v>13</v>
      </c>
      <c r="I3524">
        <v>21</v>
      </c>
      <c r="J3524">
        <f t="shared" si="222"/>
        <v>-0.4823934351070015</v>
      </c>
      <c r="K3524">
        <f t="shared" si="223"/>
        <v>-1.4754721148345964</v>
      </c>
      <c r="L3524" t="str">
        <f t="shared" si="224"/>
        <v>NO</v>
      </c>
      <c r="M3524" t="str">
        <f t="shared" si="225"/>
        <v>NO</v>
      </c>
    </row>
    <row r="3525" spans="1:13" x14ac:dyDescent="0.25">
      <c r="A3525">
        <v>3524</v>
      </c>
      <c r="B3525" t="s">
        <v>9</v>
      </c>
      <c r="C3525">
        <v>2743997</v>
      </c>
      <c r="D3525" t="s">
        <v>10</v>
      </c>
      <c r="E3525" t="s">
        <v>16</v>
      </c>
      <c r="F3525" t="s">
        <v>12</v>
      </c>
      <c r="G3525" t="s">
        <v>13</v>
      </c>
      <c r="H3525" t="s">
        <v>13</v>
      </c>
      <c r="I3525">
        <v>45</v>
      </c>
      <c r="J3525">
        <f t="shared" si="222"/>
        <v>2.5726960375633472</v>
      </c>
      <c r="K3525">
        <f t="shared" si="223"/>
        <v>0.21833580701670366</v>
      </c>
      <c r="L3525" t="str">
        <f t="shared" si="224"/>
        <v>SI</v>
      </c>
      <c r="M3525" t="str">
        <f t="shared" si="225"/>
        <v>NO</v>
      </c>
    </row>
    <row r="3526" spans="1:13" x14ac:dyDescent="0.25">
      <c r="A3526">
        <v>3525</v>
      </c>
      <c r="B3526" t="s">
        <v>15</v>
      </c>
      <c r="C3526">
        <v>1125734.83</v>
      </c>
      <c r="D3526" t="s">
        <v>10</v>
      </c>
      <c r="E3526" t="s">
        <v>11</v>
      </c>
      <c r="F3526" t="s">
        <v>12</v>
      </c>
      <c r="G3526" t="s">
        <v>13</v>
      </c>
      <c r="H3526" t="s">
        <v>13</v>
      </c>
      <c r="I3526">
        <v>47</v>
      </c>
      <c r="J3526">
        <f t="shared" si="222"/>
        <v>0.57731090210144198</v>
      </c>
      <c r="K3526">
        <f t="shared" si="223"/>
        <v>0.35948646717097865</v>
      </c>
      <c r="L3526" t="str">
        <f t="shared" si="224"/>
        <v>NO</v>
      </c>
      <c r="M3526" t="str">
        <f t="shared" si="225"/>
        <v>NO</v>
      </c>
    </row>
    <row r="3527" spans="1:13" x14ac:dyDescent="0.25">
      <c r="A3527">
        <v>3526</v>
      </c>
      <c r="B3527" t="s">
        <v>9</v>
      </c>
      <c r="C3527">
        <v>298270</v>
      </c>
      <c r="D3527" t="s">
        <v>10</v>
      </c>
      <c r="E3527" t="s">
        <v>16</v>
      </c>
      <c r="F3527" t="s">
        <v>12</v>
      </c>
      <c r="G3527" t="s">
        <v>13</v>
      </c>
      <c r="H3527" t="s">
        <v>13</v>
      </c>
      <c r="I3527">
        <v>25</v>
      </c>
      <c r="J3527">
        <f t="shared" si="222"/>
        <v>-0.44298794224434945</v>
      </c>
      <c r="K3527">
        <f t="shared" si="223"/>
        <v>-1.1931707945260464</v>
      </c>
      <c r="L3527" t="str">
        <f t="shared" si="224"/>
        <v>NO</v>
      </c>
      <c r="M3527" t="str">
        <f t="shared" si="225"/>
        <v>NO</v>
      </c>
    </row>
    <row r="3528" spans="1:13" x14ac:dyDescent="0.25">
      <c r="A3528">
        <v>3527</v>
      </c>
      <c r="B3528" t="s">
        <v>9</v>
      </c>
      <c r="C3528">
        <v>266400</v>
      </c>
      <c r="D3528" t="s">
        <v>10</v>
      </c>
      <c r="E3528" t="s">
        <v>16</v>
      </c>
      <c r="F3528" t="s">
        <v>12</v>
      </c>
      <c r="G3528" t="s">
        <v>13</v>
      </c>
      <c r="H3528" t="s">
        <v>12</v>
      </c>
      <c r="I3528">
        <v>36</v>
      </c>
      <c r="J3528">
        <f t="shared" si="222"/>
        <v>-0.48228498906783845</v>
      </c>
      <c r="K3528">
        <f t="shared" si="223"/>
        <v>-0.41684216367753391</v>
      </c>
      <c r="L3528" t="str">
        <f t="shared" si="224"/>
        <v>NO</v>
      </c>
      <c r="M3528" t="str">
        <f t="shared" si="225"/>
        <v>NO</v>
      </c>
    </row>
    <row r="3529" spans="1:13" x14ac:dyDescent="0.25">
      <c r="A3529">
        <v>3528</v>
      </c>
      <c r="B3529" t="s">
        <v>9</v>
      </c>
      <c r="C3529">
        <v>297046</v>
      </c>
      <c r="D3529" t="s">
        <v>18</v>
      </c>
      <c r="E3529" t="s">
        <v>16</v>
      </c>
      <c r="F3529" t="s">
        <v>12</v>
      </c>
      <c r="G3529" t="s">
        <v>13</v>
      </c>
      <c r="H3529" t="s">
        <v>13</v>
      </c>
      <c r="I3529">
        <v>57</v>
      </c>
      <c r="J3529">
        <f t="shared" si="222"/>
        <v>-0.44449718558642509</v>
      </c>
      <c r="K3529">
        <f t="shared" si="223"/>
        <v>1.0652397679423538</v>
      </c>
      <c r="L3529" t="str">
        <f t="shared" si="224"/>
        <v>NO</v>
      </c>
      <c r="M3529" t="str">
        <f t="shared" si="225"/>
        <v>NO</v>
      </c>
    </row>
    <row r="3530" spans="1:13" x14ac:dyDescent="0.25">
      <c r="A3530">
        <v>3529</v>
      </c>
      <c r="B3530" t="s">
        <v>9</v>
      </c>
      <c r="C3530">
        <v>103000</v>
      </c>
      <c r="D3530" t="s">
        <v>10</v>
      </c>
      <c r="E3530" t="s">
        <v>16</v>
      </c>
      <c r="F3530" t="s">
        <v>12</v>
      </c>
      <c r="G3530" t="s">
        <v>12</v>
      </c>
      <c r="H3530" t="s">
        <v>12</v>
      </c>
      <c r="I3530">
        <v>37</v>
      </c>
      <c r="J3530">
        <f t="shared" si="222"/>
        <v>-0.68376404306715144</v>
      </c>
      <c r="K3530">
        <f t="shared" si="223"/>
        <v>-0.3462668336003964</v>
      </c>
      <c r="L3530" t="str">
        <f t="shared" si="224"/>
        <v>NO</v>
      </c>
      <c r="M3530" t="str">
        <f t="shared" si="225"/>
        <v>NO</v>
      </c>
    </row>
    <row r="3531" spans="1:13" x14ac:dyDescent="0.25">
      <c r="A3531">
        <v>3530</v>
      </c>
      <c r="B3531" t="s">
        <v>9</v>
      </c>
      <c r="C3531">
        <v>746762</v>
      </c>
      <c r="D3531" t="s">
        <v>10</v>
      </c>
      <c r="E3531" t="s">
        <v>11</v>
      </c>
      <c r="F3531" t="s">
        <v>12</v>
      </c>
      <c r="G3531" t="s">
        <v>13</v>
      </c>
      <c r="H3531" t="s">
        <v>13</v>
      </c>
      <c r="I3531">
        <v>33</v>
      </c>
      <c r="J3531">
        <f t="shared" si="222"/>
        <v>0.11002150626397285</v>
      </c>
      <c r="K3531">
        <f t="shared" si="223"/>
        <v>-0.62856815390894638</v>
      </c>
      <c r="L3531" t="str">
        <f t="shared" si="224"/>
        <v>NO</v>
      </c>
      <c r="M3531" t="str">
        <f t="shared" si="225"/>
        <v>NO</v>
      </c>
    </row>
    <row r="3532" spans="1:13" x14ac:dyDescent="0.25">
      <c r="A3532">
        <v>3531</v>
      </c>
      <c r="B3532" t="s">
        <v>9</v>
      </c>
      <c r="C3532">
        <v>312000</v>
      </c>
      <c r="D3532" t="s">
        <v>10</v>
      </c>
      <c r="E3532" t="s">
        <v>16</v>
      </c>
      <c r="F3532" t="s">
        <v>12</v>
      </c>
      <c r="G3532" t="s">
        <v>13</v>
      </c>
      <c r="H3532" t="s">
        <v>12</v>
      </c>
      <c r="I3532">
        <v>39</v>
      </c>
      <c r="J3532">
        <f t="shared" si="222"/>
        <v>-0.42605827632384413</v>
      </c>
      <c r="K3532">
        <f t="shared" si="223"/>
        <v>-0.20511617344612137</v>
      </c>
      <c r="L3532" t="str">
        <f t="shared" si="224"/>
        <v>NO</v>
      </c>
      <c r="M3532" t="str">
        <f t="shared" si="225"/>
        <v>NO</v>
      </c>
    </row>
    <row r="3533" spans="1:13" x14ac:dyDescent="0.25">
      <c r="A3533">
        <v>3532</v>
      </c>
      <c r="B3533" t="s">
        <v>15</v>
      </c>
      <c r="C3533">
        <v>302470</v>
      </c>
      <c r="D3533" t="s">
        <v>17</v>
      </c>
      <c r="E3533" t="s">
        <v>16</v>
      </c>
      <c r="F3533" t="s">
        <v>12</v>
      </c>
      <c r="G3533" t="s">
        <v>12</v>
      </c>
      <c r="H3533" t="s">
        <v>13</v>
      </c>
      <c r="I3533">
        <v>28</v>
      </c>
      <c r="J3533">
        <f t="shared" si="222"/>
        <v>-0.43780916607056047</v>
      </c>
      <c r="K3533">
        <f t="shared" si="223"/>
        <v>-0.98144480429463388</v>
      </c>
      <c r="L3533" t="str">
        <f t="shared" si="224"/>
        <v>NO</v>
      </c>
      <c r="M3533" t="str">
        <f t="shared" si="225"/>
        <v>NO</v>
      </c>
    </row>
    <row r="3534" spans="1:13" x14ac:dyDescent="0.25">
      <c r="A3534">
        <v>3533</v>
      </c>
      <c r="B3534" t="s">
        <v>9</v>
      </c>
      <c r="C3534">
        <v>242811.62</v>
      </c>
      <c r="D3534" t="s">
        <v>14</v>
      </c>
      <c r="E3534" t="s">
        <v>11</v>
      </c>
      <c r="F3534" t="s">
        <v>12</v>
      </c>
      <c r="G3534" t="s">
        <v>13</v>
      </c>
      <c r="H3534" t="s">
        <v>13</v>
      </c>
      <c r="I3534">
        <v>67</v>
      </c>
      <c r="J3534">
        <f t="shared" si="222"/>
        <v>-0.51137045104933365</v>
      </c>
      <c r="K3534">
        <f t="shared" si="223"/>
        <v>1.7709930687137287</v>
      </c>
      <c r="L3534" t="str">
        <f t="shared" si="224"/>
        <v>NO</v>
      </c>
      <c r="M3534" t="str">
        <f t="shared" si="225"/>
        <v>NO</v>
      </c>
    </row>
    <row r="3535" spans="1:13" x14ac:dyDescent="0.25">
      <c r="A3535">
        <v>3534</v>
      </c>
      <c r="B3535" t="s">
        <v>15</v>
      </c>
      <c r="C3535">
        <v>510544</v>
      </c>
      <c r="D3535" t="s">
        <v>10</v>
      </c>
      <c r="E3535" t="s">
        <v>16</v>
      </c>
      <c r="F3535" t="s">
        <v>12</v>
      </c>
      <c r="G3535" t="s">
        <v>13</v>
      </c>
      <c r="H3535" t="s">
        <v>13</v>
      </c>
      <c r="I3535">
        <v>39</v>
      </c>
      <c r="J3535">
        <f t="shared" si="222"/>
        <v>-0.18124519616937909</v>
      </c>
      <c r="K3535">
        <f t="shared" si="223"/>
        <v>-0.20511617344612137</v>
      </c>
      <c r="L3535" t="str">
        <f t="shared" si="224"/>
        <v>NO</v>
      </c>
      <c r="M3535" t="str">
        <f t="shared" si="225"/>
        <v>NO</v>
      </c>
    </row>
    <row r="3536" spans="1:13" x14ac:dyDescent="0.25">
      <c r="A3536">
        <v>3535</v>
      </c>
      <c r="B3536" t="s">
        <v>9</v>
      </c>
      <c r="C3536">
        <v>639148</v>
      </c>
      <c r="D3536" t="s">
        <v>18</v>
      </c>
      <c r="E3536" t="s">
        <v>16</v>
      </c>
      <c r="F3536" t="s">
        <v>12</v>
      </c>
      <c r="G3536" t="s">
        <v>13</v>
      </c>
      <c r="H3536" t="s">
        <v>13</v>
      </c>
      <c r="I3536">
        <v>73</v>
      </c>
      <c r="J3536">
        <f t="shared" si="222"/>
        <v>-2.267106972796144E-2</v>
      </c>
      <c r="K3536">
        <f t="shared" si="223"/>
        <v>2.1944450491765539</v>
      </c>
      <c r="L3536" t="str">
        <f t="shared" si="224"/>
        <v>NO</v>
      </c>
      <c r="M3536" t="str">
        <f t="shared" si="225"/>
        <v>SI</v>
      </c>
    </row>
    <row r="3537" spans="1:13" x14ac:dyDescent="0.25">
      <c r="A3537">
        <v>3536</v>
      </c>
      <c r="B3537" t="s">
        <v>9</v>
      </c>
      <c r="C3537">
        <v>417679</v>
      </c>
      <c r="D3537" t="s">
        <v>18</v>
      </c>
      <c r="E3537" t="s">
        <v>16</v>
      </c>
      <c r="F3537" t="s">
        <v>12</v>
      </c>
      <c r="G3537" t="s">
        <v>13</v>
      </c>
      <c r="H3537" t="s">
        <v>12</v>
      </c>
      <c r="I3537">
        <v>47</v>
      </c>
      <c r="J3537">
        <f t="shared" si="222"/>
        <v>-0.29575163649769121</v>
      </c>
      <c r="K3537">
        <f t="shared" si="223"/>
        <v>0.35948646717097865</v>
      </c>
      <c r="L3537" t="str">
        <f t="shared" si="224"/>
        <v>NO</v>
      </c>
      <c r="M3537" t="str">
        <f t="shared" si="225"/>
        <v>NO</v>
      </c>
    </row>
    <row r="3538" spans="1:13" x14ac:dyDescent="0.25">
      <c r="A3538">
        <v>3537</v>
      </c>
      <c r="B3538" t="s">
        <v>15</v>
      </c>
      <c r="C3538">
        <v>283144</v>
      </c>
      <c r="D3538" t="s">
        <v>10</v>
      </c>
      <c r="E3538" t="s">
        <v>16</v>
      </c>
      <c r="F3538" t="s">
        <v>12</v>
      </c>
      <c r="G3538" t="s">
        <v>13</v>
      </c>
      <c r="H3538" t="s">
        <v>13</v>
      </c>
      <c r="I3538">
        <v>38</v>
      </c>
      <c r="J3538">
        <f t="shared" si="222"/>
        <v>-0.46163893472166651</v>
      </c>
      <c r="K3538">
        <f t="shared" si="223"/>
        <v>-0.27569150352325889</v>
      </c>
      <c r="L3538" t="str">
        <f t="shared" si="224"/>
        <v>NO</v>
      </c>
      <c r="M3538" t="str">
        <f t="shared" si="225"/>
        <v>NO</v>
      </c>
    </row>
    <row r="3539" spans="1:13" x14ac:dyDescent="0.25">
      <c r="A3539">
        <v>3538</v>
      </c>
      <c r="B3539" t="s">
        <v>9</v>
      </c>
      <c r="C3539">
        <v>468729</v>
      </c>
      <c r="D3539" t="s">
        <v>10</v>
      </c>
      <c r="E3539" t="s">
        <v>11</v>
      </c>
      <c r="F3539" t="s">
        <v>12</v>
      </c>
      <c r="G3539" t="s">
        <v>13</v>
      </c>
      <c r="H3539" t="s">
        <v>13</v>
      </c>
      <c r="I3539">
        <v>39</v>
      </c>
      <c r="J3539">
        <f t="shared" si="222"/>
        <v>-0.23280484514723263</v>
      </c>
      <c r="K3539">
        <f t="shared" si="223"/>
        <v>-0.20511617344612137</v>
      </c>
      <c r="L3539" t="str">
        <f t="shared" si="224"/>
        <v>NO</v>
      </c>
      <c r="M3539" t="str">
        <f t="shared" si="225"/>
        <v>NO</v>
      </c>
    </row>
    <row r="3540" spans="1:13" x14ac:dyDescent="0.25">
      <c r="A3540">
        <v>3539</v>
      </c>
      <c r="B3540" t="s">
        <v>9</v>
      </c>
      <c r="C3540">
        <v>413858.99</v>
      </c>
      <c r="D3540" t="s">
        <v>10</v>
      </c>
      <c r="E3540" t="s">
        <v>16</v>
      </c>
      <c r="F3540" t="s">
        <v>12</v>
      </c>
      <c r="G3540" t="s">
        <v>13</v>
      </c>
      <c r="H3540" t="s">
        <v>12</v>
      </c>
      <c r="I3540">
        <v>60</v>
      </c>
      <c r="J3540">
        <f t="shared" si="222"/>
        <v>-0.30046186906236633</v>
      </c>
      <c r="K3540">
        <f t="shared" si="223"/>
        <v>1.2769657581737661</v>
      </c>
      <c r="L3540" t="str">
        <f t="shared" si="224"/>
        <v>NO</v>
      </c>
      <c r="M3540" t="str">
        <f t="shared" si="225"/>
        <v>NO</v>
      </c>
    </row>
    <row r="3541" spans="1:13" x14ac:dyDescent="0.25">
      <c r="A3541">
        <v>3540</v>
      </c>
      <c r="B3541" t="s">
        <v>9</v>
      </c>
      <c r="C3541">
        <v>585136.5</v>
      </c>
      <c r="D3541" t="s">
        <v>10</v>
      </c>
      <c r="E3541" t="s">
        <v>11</v>
      </c>
      <c r="F3541" t="s">
        <v>12</v>
      </c>
      <c r="G3541" t="s">
        <v>13</v>
      </c>
      <c r="H3541" t="s">
        <v>13</v>
      </c>
      <c r="I3541">
        <v>30</v>
      </c>
      <c r="J3541">
        <f t="shared" si="222"/>
        <v>-8.9269514801914265E-2</v>
      </c>
      <c r="K3541">
        <f t="shared" si="223"/>
        <v>-0.84029414414035897</v>
      </c>
      <c r="L3541" t="str">
        <f t="shared" si="224"/>
        <v>NO</v>
      </c>
      <c r="M3541" t="str">
        <f t="shared" si="225"/>
        <v>NO</v>
      </c>
    </row>
    <row r="3542" spans="1:13" x14ac:dyDescent="0.25">
      <c r="A3542">
        <v>3541</v>
      </c>
      <c r="B3542" t="s">
        <v>15</v>
      </c>
      <c r="C3542">
        <v>11900</v>
      </c>
      <c r="D3542" t="s">
        <v>10</v>
      </c>
      <c r="E3542" t="s">
        <v>16</v>
      </c>
      <c r="F3542" t="s">
        <v>12</v>
      </c>
      <c r="G3542" t="s">
        <v>13</v>
      </c>
      <c r="H3542" t="s">
        <v>13</v>
      </c>
      <c r="I3542">
        <v>45</v>
      </c>
      <c r="J3542">
        <f t="shared" si="222"/>
        <v>-0.79609416436052605</v>
      </c>
      <c r="K3542">
        <f t="shared" si="223"/>
        <v>0.21833580701670366</v>
      </c>
      <c r="L3542" t="str">
        <f t="shared" si="224"/>
        <v>NO</v>
      </c>
      <c r="M3542" t="str">
        <f t="shared" si="225"/>
        <v>NO</v>
      </c>
    </row>
    <row r="3543" spans="1:13" x14ac:dyDescent="0.25">
      <c r="A3543">
        <v>3542</v>
      </c>
      <c r="B3543" t="s">
        <v>9</v>
      </c>
      <c r="C3543">
        <v>371501</v>
      </c>
      <c r="D3543" t="s">
        <v>10</v>
      </c>
      <c r="E3543" t="s">
        <v>16</v>
      </c>
      <c r="F3543" t="s">
        <v>12</v>
      </c>
      <c r="G3543" t="s">
        <v>12</v>
      </c>
      <c r="H3543" t="s">
        <v>13</v>
      </c>
      <c r="I3543">
        <v>59</v>
      </c>
      <c r="J3543">
        <f t="shared" si="222"/>
        <v>-0.35269104748655455</v>
      </c>
      <c r="K3543">
        <f t="shared" si="223"/>
        <v>1.2063904280966287</v>
      </c>
      <c r="L3543" t="str">
        <f t="shared" si="224"/>
        <v>NO</v>
      </c>
      <c r="M3543" t="str">
        <f t="shared" si="225"/>
        <v>NO</v>
      </c>
    </row>
    <row r="3544" spans="1:13" x14ac:dyDescent="0.25">
      <c r="A3544">
        <v>3543</v>
      </c>
      <c r="B3544" t="s">
        <v>9</v>
      </c>
      <c r="C3544">
        <v>639148</v>
      </c>
      <c r="D3544" t="s">
        <v>18</v>
      </c>
      <c r="E3544" t="s">
        <v>16</v>
      </c>
      <c r="F3544" t="s">
        <v>12</v>
      </c>
      <c r="G3544" t="s">
        <v>13</v>
      </c>
      <c r="H3544" t="s">
        <v>12</v>
      </c>
      <c r="I3544">
        <v>66</v>
      </c>
      <c r="J3544">
        <f t="shared" si="222"/>
        <v>-2.267106972796144E-2</v>
      </c>
      <c r="K3544">
        <f t="shared" si="223"/>
        <v>1.7004177386365913</v>
      </c>
      <c r="L3544" t="str">
        <f t="shared" si="224"/>
        <v>NO</v>
      </c>
      <c r="M3544" t="str">
        <f t="shared" si="225"/>
        <v>NO</v>
      </c>
    </row>
    <row r="3545" spans="1:13" x14ac:dyDescent="0.25">
      <c r="A3545">
        <v>3544</v>
      </c>
      <c r="B3545" t="s">
        <v>15</v>
      </c>
      <c r="C3545">
        <v>707308.6</v>
      </c>
      <c r="D3545" t="s">
        <v>10</v>
      </c>
      <c r="E3545" t="s">
        <v>16</v>
      </c>
      <c r="F3545" t="s">
        <v>12</v>
      </c>
      <c r="G3545" t="s">
        <v>13</v>
      </c>
      <c r="H3545" t="s">
        <v>13</v>
      </c>
      <c r="I3545">
        <v>36</v>
      </c>
      <c r="J3545">
        <f t="shared" si="222"/>
        <v>6.1373809146124031E-2</v>
      </c>
      <c r="K3545">
        <f t="shared" si="223"/>
        <v>-0.41684216367753391</v>
      </c>
      <c r="L3545" t="str">
        <f t="shared" si="224"/>
        <v>NO</v>
      </c>
      <c r="M3545" t="str">
        <f t="shared" si="225"/>
        <v>NO</v>
      </c>
    </row>
    <row r="3546" spans="1:13" x14ac:dyDescent="0.25">
      <c r="A3546">
        <v>3545</v>
      </c>
      <c r="B3546" t="s">
        <v>9</v>
      </c>
      <c r="C3546">
        <v>573826</v>
      </c>
      <c r="D3546" t="s">
        <v>17</v>
      </c>
      <c r="E3546" t="s">
        <v>16</v>
      </c>
      <c r="F3546" t="s">
        <v>12</v>
      </c>
      <c r="G3546" t="s">
        <v>12</v>
      </c>
      <c r="H3546" t="s">
        <v>13</v>
      </c>
      <c r="I3546">
        <v>38</v>
      </c>
      <c r="J3546">
        <f t="shared" si="222"/>
        <v>-0.10321583573373329</v>
      </c>
      <c r="K3546">
        <f t="shared" si="223"/>
        <v>-0.27569150352325889</v>
      </c>
      <c r="L3546" t="str">
        <f t="shared" si="224"/>
        <v>NO</v>
      </c>
      <c r="M3546" t="str">
        <f t="shared" si="225"/>
        <v>NO</v>
      </c>
    </row>
    <row r="3547" spans="1:13" x14ac:dyDescent="0.25">
      <c r="A3547">
        <v>3546</v>
      </c>
      <c r="B3547" t="s">
        <v>15</v>
      </c>
      <c r="C3547">
        <v>1355000</v>
      </c>
      <c r="D3547" t="s">
        <v>10</v>
      </c>
      <c r="E3547" t="s">
        <v>16</v>
      </c>
      <c r="F3547" t="s">
        <v>12</v>
      </c>
      <c r="G3547" t="s">
        <v>13</v>
      </c>
      <c r="H3547" t="s">
        <v>13</v>
      </c>
      <c r="I3547">
        <v>43</v>
      </c>
      <c r="J3547">
        <f t="shared" si="222"/>
        <v>0.86000447350041176</v>
      </c>
      <c r="K3547">
        <f t="shared" si="223"/>
        <v>7.7185146862428639E-2</v>
      </c>
      <c r="L3547" t="str">
        <f t="shared" si="224"/>
        <v>NO</v>
      </c>
      <c r="M3547" t="str">
        <f t="shared" si="225"/>
        <v>NO</v>
      </c>
    </row>
    <row r="3548" spans="1:13" x14ac:dyDescent="0.25">
      <c r="A3548">
        <v>3547</v>
      </c>
      <c r="B3548" t="s">
        <v>15</v>
      </c>
      <c r="C3548">
        <v>1414474</v>
      </c>
      <c r="D3548" t="s">
        <v>14</v>
      </c>
      <c r="E3548" t="s">
        <v>11</v>
      </c>
      <c r="F3548" t="s">
        <v>12</v>
      </c>
      <c r="G3548" t="s">
        <v>13</v>
      </c>
      <c r="H3548" t="s">
        <v>13</v>
      </c>
      <c r="I3548">
        <v>56</v>
      </c>
      <c r="J3548">
        <f t="shared" si="222"/>
        <v>0.93333841020515551</v>
      </c>
      <c r="K3548">
        <f t="shared" si="223"/>
        <v>0.99466443786521619</v>
      </c>
      <c r="L3548" t="str">
        <f t="shared" si="224"/>
        <v>NO</v>
      </c>
      <c r="M3548" t="str">
        <f t="shared" si="225"/>
        <v>NO</v>
      </c>
    </row>
    <row r="3549" spans="1:13" x14ac:dyDescent="0.25">
      <c r="A3549">
        <v>3548</v>
      </c>
      <c r="B3549" t="s">
        <v>9</v>
      </c>
      <c r="C3549">
        <v>297280</v>
      </c>
      <c r="D3549" t="s">
        <v>17</v>
      </c>
      <c r="E3549" t="s">
        <v>16</v>
      </c>
      <c r="F3549" t="s">
        <v>12</v>
      </c>
      <c r="G3549" t="s">
        <v>13</v>
      </c>
      <c r="H3549" t="s">
        <v>13</v>
      </c>
      <c r="I3549">
        <v>64</v>
      </c>
      <c r="J3549">
        <f t="shared" si="222"/>
        <v>-0.44420865377102825</v>
      </c>
      <c r="K3549">
        <f t="shared" si="223"/>
        <v>1.5592670784823162</v>
      </c>
      <c r="L3549" t="str">
        <f t="shared" si="224"/>
        <v>NO</v>
      </c>
      <c r="M3549" t="str">
        <f t="shared" si="225"/>
        <v>NO</v>
      </c>
    </row>
    <row r="3550" spans="1:13" x14ac:dyDescent="0.25">
      <c r="A3550">
        <v>3549</v>
      </c>
      <c r="B3550" t="s">
        <v>15</v>
      </c>
      <c r="C3550">
        <v>542430</v>
      </c>
      <c r="D3550" t="s">
        <v>10</v>
      </c>
      <c r="E3550" t="s">
        <v>16</v>
      </c>
      <c r="F3550" t="s">
        <v>12</v>
      </c>
      <c r="G3550" t="s">
        <v>13</v>
      </c>
      <c r="H3550" t="s">
        <v>13</v>
      </c>
      <c r="I3550">
        <v>29</v>
      </c>
      <c r="J3550">
        <f t="shared" si="222"/>
        <v>-0.14192842067475184</v>
      </c>
      <c r="K3550">
        <f t="shared" si="223"/>
        <v>-0.91086947421749642</v>
      </c>
      <c r="L3550" t="str">
        <f t="shared" si="224"/>
        <v>NO</v>
      </c>
      <c r="M3550" t="str">
        <f t="shared" si="225"/>
        <v>NO</v>
      </c>
    </row>
    <row r="3551" spans="1:13" x14ac:dyDescent="0.25">
      <c r="A3551">
        <v>3550</v>
      </c>
      <c r="B3551" t="s">
        <v>9</v>
      </c>
      <c r="C3551">
        <v>1186247.24</v>
      </c>
      <c r="D3551" t="s">
        <v>10</v>
      </c>
      <c r="E3551" t="s">
        <v>16</v>
      </c>
      <c r="F3551" t="s">
        <v>12</v>
      </c>
      <c r="G3551" t="s">
        <v>13</v>
      </c>
      <c r="H3551" t="s">
        <v>13</v>
      </c>
      <c r="I3551">
        <v>58</v>
      </c>
      <c r="J3551">
        <f t="shared" si="222"/>
        <v>0.65192524189347723</v>
      </c>
      <c r="K3551">
        <f t="shared" si="223"/>
        <v>1.1358150980194912</v>
      </c>
      <c r="L3551" t="str">
        <f t="shared" si="224"/>
        <v>NO</v>
      </c>
      <c r="M3551" t="str">
        <f t="shared" si="225"/>
        <v>NO</v>
      </c>
    </row>
    <row r="3552" spans="1:13" x14ac:dyDescent="0.25">
      <c r="A3552">
        <v>3551</v>
      </c>
      <c r="B3552" t="s">
        <v>15</v>
      </c>
      <c r="C3552">
        <v>495975</v>
      </c>
      <c r="D3552" t="s">
        <v>18</v>
      </c>
      <c r="E3552" t="s">
        <v>16</v>
      </c>
      <c r="F3552" t="s">
        <v>12</v>
      </c>
      <c r="G3552" t="s">
        <v>13</v>
      </c>
      <c r="H3552" t="s">
        <v>12</v>
      </c>
      <c r="I3552">
        <v>56</v>
      </c>
      <c r="J3552">
        <f t="shared" si="222"/>
        <v>-0.19920938428269605</v>
      </c>
      <c r="K3552">
        <f t="shared" si="223"/>
        <v>0.99466443786521619</v>
      </c>
      <c r="L3552" t="str">
        <f t="shared" si="224"/>
        <v>NO</v>
      </c>
      <c r="M3552" t="str">
        <f t="shared" si="225"/>
        <v>NO</v>
      </c>
    </row>
    <row r="3553" spans="1:13" x14ac:dyDescent="0.25">
      <c r="A3553">
        <v>3552</v>
      </c>
      <c r="B3553" t="s">
        <v>9</v>
      </c>
      <c r="C3553">
        <v>490122</v>
      </c>
      <c r="D3553" t="s">
        <v>18</v>
      </c>
      <c r="E3553" t="s">
        <v>16</v>
      </c>
      <c r="F3553" t="s">
        <v>12</v>
      </c>
      <c r="G3553" t="s">
        <v>12</v>
      </c>
      <c r="H3553" t="s">
        <v>12</v>
      </c>
      <c r="I3553">
        <v>45</v>
      </c>
      <c r="J3553">
        <f t="shared" si="222"/>
        <v>-0.20642637879345477</v>
      </c>
      <c r="K3553">
        <f t="shared" si="223"/>
        <v>0.21833580701670366</v>
      </c>
      <c r="L3553" t="str">
        <f t="shared" si="224"/>
        <v>NO</v>
      </c>
      <c r="M3553" t="str">
        <f t="shared" si="225"/>
        <v>NO</v>
      </c>
    </row>
    <row r="3554" spans="1:13" x14ac:dyDescent="0.25">
      <c r="A3554">
        <v>3553</v>
      </c>
      <c r="B3554" t="s">
        <v>15</v>
      </c>
      <c r="C3554">
        <v>358000</v>
      </c>
      <c r="D3554" t="s">
        <v>10</v>
      </c>
      <c r="E3554" t="s">
        <v>16</v>
      </c>
      <c r="F3554" t="s">
        <v>12</v>
      </c>
      <c r="G3554" t="s">
        <v>13</v>
      </c>
      <c r="H3554" t="s">
        <v>12</v>
      </c>
      <c r="I3554">
        <v>35</v>
      </c>
      <c r="J3554">
        <f t="shared" si="222"/>
        <v>-0.36933834680139371</v>
      </c>
      <c r="K3554">
        <f t="shared" si="223"/>
        <v>-0.48741749375467142</v>
      </c>
      <c r="L3554" t="str">
        <f t="shared" si="224"/>
        <v>NO</v>
      </c>
      <c r="M3554" t="str">
        <f t="shared" si="225"/>
        <v>NO</v>
      </c>
    </row>
    <row r="3555" spans="1:13" x14ac:dyDescent="0.25">
      <c r="A3555">
        <v>3554</v>
      </c>
      <c r="B3555" t="s">
        <v>15</v>
      </c>
      <c r="C3555">
        <v>233615</v>
      </c>
      <c r="D3555" t="s">
        <v>10</v>
      </c>
      <c r="E3555" t="s">
        <v>16</v>
      </c>
      <c r="F3555" t="s">
        <v>12</v>
      </c>
      <c r="G3555" t="s">
        <v>13</v>
      </c>
      <c r="H3555" t="s">
        <v>13</v>
      </c>
      <c r="I3555">
        <v>20</v>
      </c>
      <c r="J3555">
        <f t="shared" si="222"/>
        <v>-0.52271026927204578</v>
      </c>
      <c r="K3555">
        <f t="shared" si="223"/>
        <v>-1.5460474449117341</v>
      </c>
      <c r="L3555" t="str">
        <f t="shared" si="224"/>
        <v>NO</v>
      </c>
      <c r="M3555" t="str">
        <f t="shared" si="225"/>
        <v>NO</v>
      </c>
    </row>
    <row r="3556" spans="1:13" x14ac:dyDescent="0.25">
      <c r="A3556">
        <v>3555</v>
      </c>
      <c r="B3556" t="s">
        <v>9</v>
      </c>
      <c r="C3556">
        <v>540287.05000000005</v>
      </c>
      <c r="D3556" t="s">
        <v>10</v>
      </c>
      <c r="E3556" t="s">
        <v>16</v>
      </c>
      <c r="F3556" t="s">
        <v>12</v>
      </c>
      <c r="G3556" t="s">
        <v>13</v>
      </c>
      <c r="H3556" t="s">
        <v>13</v>
      </c>
      <c r="I3556">
        <v>40</v>
      </c>
      <c r="J3556">
        <f t="shared" si="222"/>
        <v>-0.14457076791323298</v>
      </c>
      <c r="K3556">
        <f t="shared" si="223"/>
        <v>-0.13454084336898386</v>
      </c>
      <c r="L3556" t="str">
        <f t="shared" si="224"/>
        <v>NO</v>
      </c>
      <c r="M3556" t="str">
        <f t="shared" si="225"/>
        <v>NO</v>
      </c>
    </row>
    <row r="3557" spans="1:13" x14ac:dyDescent="0.25">
      <c r="A3557">
        <v>3556</v>
      </c>
      <c r="B3557" t="s">
        <v>15</v>
      </c>
      <c r="C3557">
        <v>862543.82</v>
      </c>
      <c r="D3557" t="s">
        <v>10</v>
      </c>
      <c r="E3557" t="s">
        <v>11</v>
      </c>
      <c r="F3557" t="s">
        <v>12</v>
      </c>
      <c r="G3557" t="s">
        <v>13</v>
      </c>
      <c r="H3557" t="s">
        <v>13</v>
      </c>
      <c r="I3557">
        <v>37</v>
      </c>
      <c r="J3557">
        <f t="shared" si="222"/>
        <v>0.25278534692443017</v>
      </c>
      <c r="K3557">
        <f t="shared" si="223"/>
        <v>-0.3462668336003964</v>
      </c>
      <c r="L3557" t="str">
        <f t="shared" si="224"/>
        <v>NO</v>
      </c>
      <c r="M3557" t="str">
        <f t="shared" si="225"/>
        <v>NO</v>
      </c>
    </row>
    <row r="3558" spans="1:13" x14ac:dyDescent="0.25">
      <c r="A3558">
        <v>3557</v>
      </c>
      <c r="B3558" t="s">
        <v>9</v>
      </c>
      <c r="C3558">
        <v>331181</v>
      </c>
      <c r="D3558" t="s">
        <v>18</v>
      </c>
      <c r="E3558" t="s">
        <v>16</v>
      </c>
      <c r="F3558" t="s">
        <v>12</v>
      </c>
      <c r="G3558" t="s">
        <v>13</v>
      </c>
      <c r="H3558" t="s">
        <v>12</v>
      </c>
      <c r="I3558">
        <v>51</v>
      </c>
      <c r="J3558">
        <f t="shared" si="222"/>
        <v>-0.40240729875492848</v>
      </c>
      <c r="K3558">
        <f t="shared" si="223"/>
        <v>0.64178778747952869</v>
      </c>
      <c r="L3558" t="str">
        <f t="shared" si="224"/>
        <v>NO</v>
      </c>
      <c r="M3558" t="str">
        <f t="shared" si="225"/>
        <v>NO</v>
      </c>
    </row>
    <row r="3559" spans="1:13" x14ac:dyDescent="0.25">
      <c r="A3559">
        <v>3558</v>
      </c>
      <c r="B3559" t="s">
        <v>15</v>
      </c>
      <c r="C3559">
        <v>4805416.75</v>
      </c>
      <c r="D3559" t="s">
        <v>10</v>
      </c>
      <c r="E3559" t="s">
        <v>11</v>
      </c>
      <c r="F3559" t="s">
        <v>12</v>
      </c>
      <c r="G3559" t="s">
        <v>13</v>
      </c>
      <c r="H3559" t="s">
        <v>13</v>
      </c>
      <c r="I3559">
        <v>60</v>
      </c>
      <c r="J3559">
        <f t="shared" si="222"/>
        <v>5.1145130579152456</v>
      </c>
      <c r="K3559">
        <f t="shared" si="223"/>
        <v>1.2769657581737661</v>
      </c>
      <c r="L3559" t="str">
        <f t="shared" si="224"/>
        <v>SI</v>
      </c>
      <c r="M3559" t="str">
        <f t="shared" si="225"/>
        <v>NO</v>
      </c>
    </row>
    <row r="3560" spans="1:13" x14ac:dyDescent="0.25">
      <c r="A3560">
        <v>3559</v>
      </c>
      <c r="B3560" t="s">
        <v>9</v>
      </c>
      <c r="C3560">
        <v>857231</v>
      </c>
      <c r="D3560" t="s">
        <v>10</v>
      </c>
      <c r="E3560" t="s">
        <v>16</v>
      </c>
      <c r="F3560" t="s">
        <v>12</v>
      </c>
      <c r="G3560" t="s">
        <v>13</v>
      </c>
      <c r="H3560" t="s">
        <v>13</v>
      </c>
      <c r="I3560">
        <v>35</v>
      </c>
      <c r="J3560">
        <f t="shared" si="222"/>
        <v>0.2462344170121375</v>
      </c>
      <c r="K3560">
        <f t="shared" si="223"/>
        <v>-0.48741749375467142</v>
      </c>
      <c r="L3560" t="str">
        <f t="shared" si="224"/>
        <v>NO</v>
      </c>
      <c r="M3560" t="str">
        <f t="shared" si="225"/>
        <v>NO</v>
      </c>
    </row>
    <row r="3561" spans="1:13" x14ac:dyDescent="0.25">
      <c r="A3561">
        <v>3560</v>
      </c>
      <c r="B3561" t="s">
        <v>15</v>
      </c>
      <c r="C3561">
        <v>297050</v>
      </c>
      <c r="D3561" t="s">
        <v>17</v>
      </c>
      <c r="E3561" t="s">
        <v>16</v>
      </c>
      <c r="F3561" t="s">
        <v>13</v>
      </c>
      <c r="G3561" t="s">
        <v>13</v>
      </c>
      <c r="H3561" t="s">
        <v>12</v>
      </c>
      <c r="I3561">
        <v>27</v>
      </c>
      <c r="J3561">
        <f t="shared" si="222"/>
        <v>-0.44449225341864051</v>
      </c>
      <c r="K3561">
        <f t="shared" si="223"/>
        <v>-1.0520201343717714</v>
      </c>
      <c r="L3561" t="str">
        <f t="shared" si="224"/>
        <v>NO</v>
      </c>
      <c r="M3561" t="str">
        <f t="shared" si="225"/>
        <v>NO</v>
      </c>
    </row>
    <row r="3562" spans="1:13" x14ac:dyDescent="0.25">
      <c r="A3562">
        <v>3561</v>
      </c>
      <c r="B3562" t="s">
        <v>15</v>
      </c>
      <c r="C3562">
        <v>541045</v>
      </c>
      <c r="D3562" t="s">
        <v>10</v>
      </c>
      <c r="E3562" t="s">
        <v>16</v>
      </c>
      <c r="F3562" t="s">
        <v>12</v>
      </c>
      <c r="G3562" t="s">
        <v>13</v>
      </c>
      <c r="H3562" t="s">
        <v>13</v>
      </c>
      <c r="I3562">
        <v>28</v>
      </c>
      <c r="J3562">
        <f t="shared" si="222"/>
        <v>-0.14363618377015605</v>
      </c>
      <c r="K3562">
        <f t="shared" si="223"/>
        <v>-0.98144480429463388</v>
      </c>
      <c r="L3562" t="str">
        <f t="shared" si="224"/>
        <v>NO</v>
      </c>
      <c r="M3562" t="str">
        <f t="shared" si="225"/>
        <v>NO</v>
      </c>
    </row>
    <row r="3563" spans="1:13" x14ac:dyDescent="0.25">
      <c r="A3563">
        <v>3562</v>
      </c>
      <c r="B3563" t="s">
        <v>9</v>
      </c>
      <c r="C3563">
        <v>623822</v>
      </c>
      <c r="D3563" t="s">
        <v>10</v>
      </c>
      <c r="E3563" t="s">
        <v>16</v>
      </c>
      <c r="F3563" t="s">
        <v>12</v>
      </c>
      <c r="G3563" t="s">
        <v>13</v>
      </c>
      <c r="H3563" t="s">
        <v>13</v>
      </c>
      <c r="I3563">
        <v>27</v>
      </c>
      <c r="J3563">
        <f t="shared" si="222"/>
        <v>-4.156867059450655E-2</v>
      </c>
      <c r="K3563">
        <f t="shared" si="223"/>
        <v>-1.0520201343717714</v>
      </c>
      <c r="L3563" t="str">
        <f t="shared" si="224"/>
        <v>NO</v>
      </c>
      <c r="M3563" t="str">
        <f t="shared" si="225"/>
        <v>NO</v>
      </c>
    </row>
    <row r="3564" spans="1:13" x14ac:dyDescent="0.25">
      <c r="A3564">
        <v>3563</v>
      </c>
      <c r="B3564" t="s">
        <v>9</v>
      </c>
      <c r="C3564">
        <v>476987</v>
      </c>
      <c r="D3564" t="s">
        <v>18</v>
      </c>
      <c r="E3564" t="s">
        <v>16</v>
      </c>
      <c r="F3564" t="s">
        <v>12</v>
      </c>
      <c r="G3564" t="s">
        <v>13</v>
      </c>
      <c r="H3564" t="s">
        <v>13</v>
      </c>
      <c r="I3564">
        <v>52</v>
      </c>
      <c r="J3564">
        <f t="shared" si="222"/>
        <v>-0.22262238475600665</v>
      </c>
      <c r="K3564">
        <f t="shared" si="223"/>
        <v>0.71236311755666615</v>
      </c>
      <c r="L3564" t="str">
        <f t="shared" si="224"/>
        <v>NO</v>
      </c>
      <c r="M3564" t="str">
        <f t="shared" si="225"/>
        <v>NO</v>
      </c>
    </row>
    <row r="3565" spans="1:13" x14ac:dyDescent="0.25">
      <c r="A3565">
        <v>3564</v>
      </c>
      <c r="B3565" t="s">
        <v>9</v>
      </c>
      <c r="C3565">
        <v>1976257</v>
      </c>
      <c r="D3565" t="s">
        <v>10</v>
      </c>
      <c r="E3565" t="s">
        <v>11</v>
      </c>
      <c r="F3565" t="s">
        <v>12</v>
      </c>
      <c r="G3565" t="s">
        <v>13</v>
      </c>
      <c r="H3565" t="s">
        <v>13</v>
      </c>
      <c r="I3565">
        <v>56</v>
      </c>
      <c r="J3565">
        <f t="shared" si="222"/>
        <v>1.6260404138336502</v>
      </c>
      <c r="K3565">
        <f t="shared" si="223"/>
        <v>0.99466443786521619</v>
      </c>
      <c r="L3565" t="str">
        <f t="shared" si="224"/>
        <v>NO</v>
      </c>
      <c r="M3565" t="str">
        <f t="shared" si="225"/>
        <v>NO</v>
      </c>
    </row>
    <row r="3566" spans="1:13" x14ac:dyDescent="0.25">
      <c r="A3566">
        <v>3565</v>
      </c>
      <c r="B3566" t="s">
        <v>15</v>
      </c>
      <c r="C3566">
        <v>361783</v>
      </c>
      <c r="D3566" t="s">
        <v>17</v>
      </c>
      <c r="E3566" t="s">
        <v>16</v>
      </c>
      <c r="F3566" t="s">
        <v>12</v>
      </c>
      <c r="G3566" t="s">
        <v>13</v>
      </c>
      <c r="H3566" t="s">
        <v>12</v>
      </c>
      <c r="I3566">
        <v>52</v>
      </c>
      <c r="J3566">
        <f t="shared" si="222"/>
        <v>-0.36467374911914524</v>
      </c>
      <c r="K3566">
        <f t="shared" si="223"/>
        <v>0.71236311755666615</v>
      </c>
      <c r="L3566" t="str">
        <f t="shared" si="224"/>
        <v>NO</v>
      </c>
      <c r="M3566" t="str">
        <f t="shared" si="225"/>
        <v>NO</v>
      </c>
    </row>
    <row r="3567" spans="1:13" x14ac:dyDescent="0.25">
      <c r="A3567">
        <v>3566</v>
      </c>
      <c r="B3567" t="s">
        <v>9</v>
      </c>
      <c r="C3567">
        <v>279985.18</v>
      </c>
      <c r="D3567" t="s">
        <v>10</v>
      </c>
      <c r="E3567" t="s">
        <v>16</v>
      </c>
      <c r="F3567" t="s">
        <v>12</v>
      </c>
      <c r="G3567" t="s">
        <v>13</v>
      </c>
      <c r="H3567" t="s">
        <v>13</v>
      </c>
      <c r="I3567">
        <v>37</v>
      </c>
      <c r="J3567">
        <f t="shared" si="222"/>
        <v>-0.46553389228197317</v>
      </c>
      <c r="K3567">
        <f t="shared" si="223"/>
        <v>-0.3462668336003964</v>
      </c>
      <c r="L3567" t="str">
        <f t="shared" si="224"/>
        <v>NO</v>
      </c>
      <c r="M3567" t="str">
        <f t="shared" si="225"/>
        <v>NO</v>
      </c>
    </row>
    <row r="3568" spans="1:13" x14ac:dyDescent="0.25">
      <c r="A3568">
        <v>3567</v>
      </c>
      <c r="B3568" t="s">
        <v>9</v>
      </c>
      <c r="C3568">
        <v>380000</v>
      </c>
      <c r="D3568" t="s">
        <v>10</v>
      </c>
      <c r="E3568" t="s">
        <v>16</v>
      </c>
      <c r="F3568" t="s">
        <v>12</v>
      </c>
      <c r="G3568" t="s">
        <v>13</v>
      </c>
      <c r="H3568" t="s">
        <v>13</v>
      </c>
      <c r="I3568">
        <v>32</v>
      </c>
      <c r="J3568">
        <f t="shared" si="222"/>
        <v>-0.34221142398630877</v>
      </c>
      <c r="K3568">
        <f t="shared" si="223"/>
        <v>-0.69914348398608395</v>
      </c>
      <c r="L3568" t="str">
        <f t="shared" si="224"/>
        <v>NO</v>
      </c>
      <c r="M3568" t="str">
        <f t="shared" si="225"/>
        <v>NO</v>
      </c>
    </row>
    <row r="3569" spans="1:13" x14ac:dyDescent="0.25">
      <c r="A3569">
        <v>3568</v>
      </c>
      <c r="B3569" t="s">
        <v>9</v>
      </c>
      <c r="C3569">
        <v>4102647.12</v>
      </c>
      <c r="D3569" t="s">
        <v>10</v>
      </c>
      <c r="E3569" t="s">
        <v>16</v>
      </c>
      <c r="F3569" t="s">
        <v>12</v>
      </c>
      <c r="G3569" t="s">
        <v>13</v>
      </c>
      <c r="H3569" t="s">
        <v>13</v>
      </c>
      <c r="I3569">
        <v>34</v>
      </c>
      <c r="J3569">
        <f t="shared" si="222"/>
        <v>4.247968625651799</v>
      </c>
      <c r="K3569">
        <f t="shared" si="223"/>
        <v>-0.55799282383180893</v>
      </c>
      <c r="L3569" t="str">
        <f t="shared" si="224"/>
        <v>SI</v>
      </c>
      <c r="M3569" t="str">
        <f t="shared" si="225"/>
        <v>NO</v>
      </c>
    </row>
    <row r="3570" spans="1:13" x14ac:dyDescent="0.25">
      <c r="A3570">
        <v>3569</v>
      </c>
      <c r="B3570" t="s">
        <v>15</v>
      </c>
      <c r="C3570">
        <v>413618.8</v>
      </c>
      <c r="D3570" t="s">
        <v>10</v>
      </c>
      <c r="E3570" t="s">
        <v>16</v>
      </c>
      <c r="F3570" t="s">
        <v>12</v>
      </c>
      <c r="G3570" t="s">
        <v>13</v>
      </c>
      <c r="H3570" t="s">
        <v>13</v>
      </c>
      <c r="I3570">
        <v>35</v>
      </c>
      <c r="J3570">
        <f t="shared" si="222"/>
        <v>-0.30075803340740975</v>
      </c>
      <c r="K3570">
        <f t="shared" si="223"/>
        <v>-0.48741749375467142</v>
      </c>
      <c r="L3570" t="str">
        <f t="shared" si="224"/>
        <v>NO</v>
      </c>
      <c r="M3570" t="str">
        <f t="shared" si="225"/>
        <v>NO</v>
      </c>
    </row>
    <row r="3571" spans="1:13" x14ac:dyDescent="0.25">
      <c r="A3571">
        <v>3570</v>
      </c>
      <c r="B3571" t="s">
        <v>9</v>
      </c>
      <c r="C3571">
        <v>295477</v>
      </c>
      <c r="D3571" t="s">
        <v>10</v>
      </c>
      <c r="E3571" t="s">
        <v>11</v>
      </c>
      <c r="F3571" t="s">
        <v>12</v>
      </c>
      <c r="G3571" t="s">
        <v>13</v>
      </c>
      <c r="H3571" t="s">
        <v>13</v>
      </c>
      <c r="I3571">
        <v>28</v>
      </c>
      <c r="J3571">
        <f t="shared" si="222"/>
        <v>-0.44643182839991907</v>
      </c>
      <c r="K3571">
        <f t="shared" si="223"/>
        <v>-0.98144480429463388</v>
      </c>
      <c r="L3571" t="str">
        <f t="shared" si="224"/>
        <v>NO</v>
      </c>
      <c r="M3571" t="str">
        <f t="shared" si="225"/>
        <v>NO</v>
      </c>
    </row>
    <row r="3572" spans="1:13" x14ac:dyDescent="0.25">
      <c r="A3572">
        <v>3571</v>
      </c>
      <c r="B3572" t="s">
        <v>9</v>
      </c>
      <c r="C3572">
        <v>300018</v>
      </c>
      <c r="D3572" t="s">
        <v>18</v>
      </c>
      <c r="E3572" t="s">
        <v>16</v>
      </c>
      <c r="F3572" t="s">
        <v>12</v>
      </c>
      <c r="G3572" t="s">
        <v>13</v>
      </c>
      <c r="H3572" t="s">
        <v>13</v>
      </c>
      <c r="I3572">
        <v>61</v>
      </c>
      <c r="J3572">
        <f t="shared" si="222"/>
        <v>-0.44083258492249633</v>
      </c>
      <c r="K3572">
        <f t="shared" si="223"/>
        <v>1.3475410882509038</v>
      </c>
      <c r="L3572" t="str">
        <f t="shared" si="224"/>
        <v>NO</v>
      </c>
      <c r="M3572" t="str">
        <f t="shared" si="225"/>
        <v>NO</v>
      </c>
    </row>
    <row r="3573" spans="1:13" x14ac:dyDescent="0.25">
      <c r="A3573">
        <v>3572</v>
      </c>
      <c r="B3573" t="s">
        <v>9</v>
      </c>
      <c r="C3573">
        <v>1700000</v>
      </c>
      <c r="D3573" t="s">
        <v>10</v>
      </c>
      <c r="E3573" t="s">
        <v>16</v>
      </c>
      <c r="F3573" t="s">
        <v>12</v>
      </c>
      <c r="G3573" t="s">
        <v>13</v>
      </c>
      <c r="H3573" t="s">
        <v>13</v>
      </c>
      <c r="I3573">
        <v>45</v>
      </c>
      <c r="J3573">
        <f t="shared" si="222"/>
        <v>1.2854039449187897</v>
      </c>
      <c r="K3573">
        <f t="shared" si="223"/>
        <v>0.21833580701670366</v>
      </c>
      <c r="L3573" t="str">
        <f t="shared" si="224"/>
        <v>NO</v>
      </c>
      <c r="M3573" t="str">
        <f t="shared" si="225"/>
        <v>NO</v>
      </c>
    </row>
    <row r="3574" spans="1:13" x14ac:dyDescent="0.25">
      <c r="A3574">
        <v>3573</v>
      </c>
      <c r="B3574" t="s">
        <v>15</v>
      </c>
      <c r="C3574">
        <v>1260977.05</v>
      </c>
      <c r="D3574" t="s">
        <v>10</v>
      </c>
      <c r="E3574" t="s">
        <v>11</v>
      </c>
      <c r="F3574" t="s">
        <v>12</v>
      </c>
      <c r="G3574" t="s">
        <v>13</v>
      </c>
      <c r="H3574" t="s">
        <v>13</v>
      </c>
      <c r="I3574">
        <v>38</v>
      </c>
      <c r="J3574">
        <f t="shared" si="222"/>
        <v>0.74407023225056657</v>
      </c>
      <c r="K3574">
        <f t="shared" si="223"/>
        <v>-0.27569150352325889</v>
      </c>
      <c r="L3574" t="str">
        <f t="shared" si="224"/>
        <v>NO</v>
      </c>
      <c r="M3574" t="str">
        <f t="shared" si="225"/>
        <v>NO</v>
      </c>
    </row>
    <row r="3575" spans="1:13" x14ac:dyDescent="0.25">
      <c r="A3575">
        <v>3574</v>
      </c>
      <c r="B3575" t="s">
        <v>9</v>
      </c>
      <c r="C3575">
        <v>885053.25</v>
      </c>
      <c r="D3575" t="s">
        <v>10</v>
      </c>
      <c r="E3575" t="s">
        <v>11</v>
      </c>
      <c r="F3575" t="s">
        <v>12</v>
      </c>
      <c r="G3575" t="s">
        <v>13</v>
      </c>
      <c r="H3575" t="s">
        <v>13</v>
      </c>
      <c r="I3575">
        <v>35</v>
      </c>
      <c r="J3575">
        <f t="shared" si="222"/>
        <v>0.28054041829813742</v>
      </c>
      <c r="K3575">
        <f t="shared" si="223"/>
        <v>-0.48741749375467142</v>
      </c>
      <c r="L3575" t="str">
        <f t="shared" si="224"/>
        <v>NO</v>
      </c>
      <c r="M3575" t="str">
        <f t="shared" si="225"/>
        <v>NO</v>
      </c>
    </row>
    <row r="3576" spans="1:13" x14ac:dyDescent="0.25">
      <c r="A3576">
        <v>3575</v>
      </c>
      <c r="B3576" t="s">
        <v>15</v>
      </c>
      <c r="C3576">
        <v>722010.7</v>
      </c>
      <c r="D3576" t="s">
        <v>10</v>
      </c>
      <c r="E3576" t="s">
        <v>11</v>
      </c>
      <c r="F3576" t="s">
        <v>12</v>
      </c>
      <c r="G3576" t="s">
        <v>13</v>
      </c>
      <c r="H3576" t="s">
        <v>13</v>
      </c>
      <c r="I3576">
        <v>36</v>
      </c>
      <c r="J3576">
        <f t="shared" si="222"/>
        <v>7.9502115142472213E-2</v>
      </c>
      <c r="K3576">
        <f t="shared" si="223"/>
        <v>-0.41684216367753391</v>
      </c>
      <c r="L3576" t="str">
        <f t="shared" si="224"/>
        <v>NO</v>
      </c>
      <c r="M3576" t="str">
        <f t="shared" si="225"/>
        <v>NO</v>
      </c>
    </row>
    <row r="3577" spans="1:13" x14ac:dyDescent="0.25">
      <c r="A3577">
        <v>3576</v>
      </c>
      <c r="B3577" t="s">
        <v>9</v>
      </c>
      <c r="C3577">
        <v>413166</v>
      </c>
      <c r="D3577" t="s">
        <v>10</v>
      </c>
      <c r="E3577" t="s">
        <v>16</v>
      </c>
      <c r="F3577" t="s">
        <v>12</v>
      </c>
      <c r="G3577" t="s">
        <v>13</v>
      </c>
      <c r="H3577" t="s">
        <v>13</v>
      </c>
      <c r="I3577">
        <v>49</v>
      </c>
      <c r="J3577">
        <f t="shared" si="222"/>
        <v>-0.30131635480062202</v>
      </c>
      <c r="K3577">
        <f t="shared" si="223"/>
        <v>0.50063712732525367</v>
      </c>
      <c r="L3577" t="str">
        <f t="shared" si="224"/>
        <v>NO</v>
      </c>
      <c r="M3577" t="str">
        <f t="shared" si="225"/>
        <v>NO</v>
      </c>
    </row>
    <row r="3578" spans="1:13" x14ac:dyDescent="0.25">
      <c r="A3578">
        <v>3577</v>
      </c>
      <c r="B3578" t="s">
        <v>15</v>
      </c>
      <c r="C3578">
        <v>356455</v>
      </c>
      <c r="D3578" t="s">
        <v>18</v>
      </c>
      <c r="E3578" t="s">
        <v>16</v>
      </c>
      <c r="F3578" t="s">
        <v>12</v>
      </c>
      <c r="G3578" t="s">
        <v>12</v>
      </c>
      <c r="H3578" t="s">
        <v>12</v>
      </c>
      <c r="I3578">
        <v>52</v>
      </c>
      <c r="J3578">
        <f t="shared" si="222"/>
        <v>-0.3712433966081804</v>
      </c>
      <c r="K3578">
        <f t="shared" si="223"/>
        <v>0.71236311755666615</v>
      </c>
      <c r="L3578" t="str">
        <f t="shared" si="224"/>
        <v>NO</v>
      </c>
      <c r="M3578" t="str">
        <f t="shared" si="225"/>
        <v>NO</v>
      </c>
    </row>
    <row r="3579" spans="1:13" x14ac:dyDescent="0.25">
      <c r="A3579">
        <v>3578</v>
      </c>
      <c r="B3579" t="s">
        <v>15</v>
      </c>
      <c r="C3579">
        <v>300000</v>
      </c>
      <c r="D3579" t="s">
        <v>10</v>
      </c>
      <c r="E3579" t="s">
        <v>16</v>
      </c>
      <c r="F3579" t="s">
        <v>12</v>
      </c>
      <c r="G3579" t="s">
        <v>12</v>
      </c>
      <c r="H3579" t="s">
        <v>13</v>
      </c>
      <c r="I3579">
        <v>41</v>
      </c>
      <c r="J3579">
        <f t="shared" si="222"/>
        <v>-0.44085477967752684</v>
      </c>
      <c r="K3579">
        <f t="shared" si="223"/>
        <v>-6.3965513291846368E-2</v>
      </c>
      <c r="L3579" t="str">
        <f t="shared" si="224"/>
        <v>NO</v>
      </c>
      <c r="M3579" t="str">
        <f t="shared" si="225"/>
        <v>NO</v>
      </c>
    </row>
    <row r="3580" spans="1:13" x14ac:dyDescent="0.25">
      <c r="A3580">
        <v>3579</v>
      </c>
      <c r="B3580" t="s">
        <v>15</v>
      </c>
      <c r="C3580">
        <v>1642647</v>
      </c>
      <c r="D3580" t="s">
        <v>14</v>
      </c>
      <c r="E3580" t="s">
        <v>11</v>
      </c>
      <c r="F3580" t="s">
        <v>12</v>
      </c>
      <c r="G3580" t="s">
        <v>13</v>
      </c>
      <c r="H3580" t="s">
        <v>13</v>
      </c>
      <c r="I3580">
        <v>59</v>
      </c>
      <c r="J3580">
        <f t="shared" si="222"/>
        <v>1.2146852901818093</v>
      </c>
      <c r="K3580">
        <f t="shared" si="223"/>
        <v>1.2063904280966287</v>
      </c>
      <c r="L3580" t="str">
        <f t="shared" si="224"/>
        <v>NO</v>
      </c>
      <c r="M3580" t="str">
        <f t="shared" si="225"/>
        <v>NO</v>
      </c>
    </row>
    <row r="3581" spans="1:13" x14ac:dyDescent="0.25">
      <c r="A3581">
        <v>3580</v>
      </c>
      <c r="B3581" t="s">
        <v>9</v>
      </c>
      <c r="C3581">
        <v>200000</v>
      </c>
      <c r="D3581" t="s">
        <v>10</v>
      </c>
      <c r="E3581" t="s">
        <v>16</v>
      </c>
      <c r="F3581" t="s">
        <v>12</v>
      </c>
      <c r="G3581" t="s">
        <v>13</v>
      </c>
      <c r="H3581" t="s">
        <v>12</v>
      </c>
      <c r="I3581">
        <v>30</v>
      </c>
      <c r="J3581">
        <f t="shared" si="222"/>
        <v>-0.56415897429154949</v>
      </c>
      <c r="K3581">
        <f t="shared" si="223"/>
        <v>-0.84029414414035897</v>
      </c>
      <c r="L3581" t="str">
        <f t="shared" si="224"/>
        <v>NO</v>
      </c>
      <c r="M3581" t="str">
        <f t="shared" si="225"/>
        <v>NO</v>
      </c>
    </row>
    <row r="3582" spans="1:13" x14ac:dyDescent="0.25">
      <c r="A3582">
        <v>3581</v>
      </c>
      <c r="B3582" t="s">
        <v>9</v>
      </c>
      <c r="C3582">
        <v>278030</v>
      </c>
      <c r="D3582" t="s">
        <v>19</v>
      </c>
      <c r="E3582" t="s">
        <v>16</v>
      </c>
      <c r="F3582" t="s">
        <v>12</v>
      </c>
      <c r="G3582" t="s">
        <v>13</v>
      </c>
      <c r="H3582" t="s">
        <v>13</v>
      </c>
      <c r="I3582">
        <v>35</v>
      </c>
      <c r="J3582">
        <f t="shared" si="222"/>
        <v>-0.46794471123422759</v>
      </c>
      <c r="K3582">
        <f t="shared" si="223"/>
        <v>-0.48741749375467142</v>
      </c>
      <c r="L3582" t="str">
        <f t="shared" si="224"/>
        <v>NO</v>
      </c>
      <c r="M3582" t="str">
        <f t="shared" si="225"/>
        <v>NO</v>
      </c>
    </row>
    <row r="3583" spans="1:13" x14ac:dyDescent="0.25">
      <c r="A3583">
        <v>3582</v>
      </c>
      <c r="B3583" t="s">
        <v>9</v>
      </c>
      <c r="C3583">
        <v>1184243</v>
      </c>
      <c r="D3583" t="s">
        <v>10</v>
      </c>
      <c r="E3583" t="s">
        <v>11</v>
      </c>
      <c r="F3583" t="s">
        <v>12</v>
      </c>
      <c r="G3583" t="s">
        <v>13</v>
      </c>
      <c r="H3583" t="s">
        <v>12</v>
      </c>
      <c r="I3583">
        <v>37</v>
      </c>
      <c r="J3583">
        <f t="shared" si="222"/>
        <v>0.64945392990334516</v>
      </c>
      <c r="K3583">
        <f t="shared" si="223"/>
        <v>-0.3462668336003964</v>
      </c>
      <c r="L3583" t="str">
        <f t="shared" si="224"/>
        <v>NO</v>
      </c>
      <c r="M3583" t="str">
        <f t="shared" si="225"/>
        <v>NO</v>
      </c>
    </row>
    <row r="3584" spans="1:13" x14ac:dyDescent="0.25">
      <c r="A3584">
        <v>3583</v>
      </c>
      <c r="B3584" t="s">
        <v>15</v>
      </c>
      <c r="C3584">
        <v>1586732.18</v>
      </c>
      <c r="D3584" t="s">
        <v>10</v>
      </c>
      <c r="E3584" t="s">
        <v>11</v>
      </c>
      <c r="F3584" t="s">
        <v>12</v>
      </c>
      <c r="G3584" t="s">
        <v>13</v>
      </c>
      <c r="H3584" t="s">
        <v>13</v>
      </c>
      <c r="I3584">
        <v>70</v>
      </c>
      <c r="J3584">
        <f t="shared" si="222"/>
        <v>1.1457399717109289</v>
      </c>
      <c r="K3584">
        <f t="shared" si="223"/>
        <v>1.9827190589451413</v>
      </c>
      <c r="L3584" t="str">
        <f t="shared" si="224"/>
        <v>NO</v>
      </c>
      <c r="M3584" t="str">
        <f t="shared" si="225"/>
        <v>SI</v>
      </c>
    </row>
    <row r="3585" spans="1:13" x14ac:dyDescent="0.25">
      <c r="A3585">
        <v>3584</v>
      </c>
      <c r="B3585" t="s">
        <v>9</v>
      </c>
      <c r="C3585">
        <v>100000</v>
      </c>
      <c r="D3585" t="s">
        <v>10</v>
      </c>
      <c r="E3585" t="s">
        <v>16</v>
      </c>
      <c r="F3585" t="s">
        <v>12</v>
      </c>
      <c r="G3585" t="s">
        <v>13</v>
      </c>
      <c r="H3585" t="s">
        <v>12</v>
      </c>
      <c r="I3585">
        <v>41</v>
      </c>
      <c r="J3585">
        <f t="shared" si="222"/>
        <v>-0.68746316890557213</v>
      </c>
      <c r="K3585">
        <f t="shared" si="223"/>
        <v>-6.3965513291846368E-2</v>
      </c>
      <c r="L3585" t="str">
        <f t="shared" si="224"/>
        <v>NO</v>
      </c>
      <c r="M3585" t="str">
        <f t="shared" si="225"/>
        <v>NO</v>
      </c>
    </row>
    <row r="3586" spans="1:13" x14ac:dyDescent="0.25">
      <c r="A3586">
        <v>3585</v>
      </c>
      <c r="B3586" t="s">
        <v>9</v>
      </c>
      <c r="C3586">
        <v>1198242.1599999999</v>
      </c>
      <c r="D3586" t="s">
        <v>10</v>
      </c>
      <c r="E3586" t="s">
        <v>16</v>
      </c>
      <c r="F3586" t="s">
        <v>12</v>
      </c>
      <c r="G3586" t="s">
        <v>13</v>
      </c>
      <c r="H3586" t="s">
        <v>13</v>
      </c>
      <c r="I3586">
        <v>28</v>
      </c>
      <c r="J3586">
        <f t="shared" ref="J3586:J3649" si="226">(C3586-$Q$13)/$Q$14</f>
        <v>0.66671548139407344</v>
      </c>
      <c r="K3586">
        <f t="shared" si="223"/>
        <v>-0.98144480429463388</v>
      </c>
      <c r="L3586" t="str">
        <f t="shared" si="224"/>
        <v>NO</v>
      </c>
      <c r="M3586" t="str">
        <f t="shared" si="225"/>
        <v>NO</v>
      </c>
    </row>
    <row r="3587" spans="1:13" x14ac:dyDescent="0.25">
      <c r="A3587">
        <v>3586</v>
      </c>
      <c r="B3587" t="s">
        <v>9</v>
      </c>
      <c r="C3587">
        <v>470162.5</v>
      </c>
      <c r="D3587" t="s">
        <v>10</v>
      </c>
      <c r="E3587" t="s">
        <v>16</v>
      </c>
      <c r="F3587" t="s">
        <v>12</v>
      </c>
      <c r="G3587" t="s">
        <v>13</v>
      </c>
      <c r="H3587" t="s">
        <v>13</v>
      </c>
      <c r="I3587">
        <v>43</v>
      </c>
      <c r="J3587">
        <f t="shared" si="226"/>
        <v>-0.23103727951744063</v>
      </c>
      <c r="K3587">
        <f t="shared" ref="K3587:K3650" si="227">(I3587-$R$13)/$R$14</f>
        <v>7.7185146862428639E-2</v>
      </c>
      <c r="L3587" t="str">
        <f t="shared" ref="L3587:L3650" si="228">IF(ABS(J3587)&gt; 1.96, "SI", "NO")</f>
        <v>NO</v>
      </c>
      <c r="M3587" t="str">
        <f t="shared" ref="M3587:M3650" si="229">IF(ABS(K3587)&gt; 1.96, "SI", "NO")</f>
        <v>NO</v>
      </c>
    </row>
    <row r="3588" spans="1:13" x14ac:dyDescent="0.25">
      <c r="A3588">
        <v>3587</v>
      </c>
      <c r="B3588" t="s">
        <v>9</v>
      </c>
      <c r="C3588">
        <v>300018</v>
      </c>
      <c r="D3588" t="s">
        <v>18</v>
      </c>
      <c r="E3588" t="s">
        <v>16</v>
      </c>
      <c r="F3588" t="s">
        <v>12</v>
      </c>
      <c r="G3588" t="s">
        <v>13</v>
      </c>
      <c r="H3588" t="s">
        <v>12</v>
      </c>
      <c r="I3588">
        <v>51</v>
      </c>
      <c r="J3588">
        <f t="shared" si="226"/>
        <v>-0.44083258492249633</v>
      </c>
      <c r="K3588">
        <f t="shared" si="227"/>
        <v>0.64178778747952869</v>
      </c>
      <c r="L3588" t="str">
        <f t="shared" si="228"/>
        <v>NO</v>
      </c>
      <c r="M3588" t="str">
        <f t="shared" si="229"/>
        <v>NO</v>
      </c>
    </row>
    <row r="3589" spans="1:13" x14ac:dyDescent="0.25">
      <c r="A3589">
        <v>3588</v>
      </c>
      <c r="B3589" t="s">
        <v>15</v>
      </c>
      <c r="C3589">
        <v>671005</v>
      </c>
      <c r="D3589" t="s">
        <v>10</v>
      </c>
      <c r="E3589" t="s">
        <v>16</v>
      </c>
      <c r="F3589" t="s">
        <v>12</v>
      </c>
      <c r="G3589" t="s">
        <v>13</v>
      </c>
      <c r="H3589" t="s">
        <v>12</v>
      </c>
      <c r="I3589">
        <v>30</v>
      </c>
      <c r="J3589">
        <f t="shared" si="226"/>
        <v>1.6609947550227742E-2</v>
      </c>
      <c r="K3589">
        <f t="shared" si="227"/>
        <v>-0.84029414414035897</v>
      </c>
      <c r="L3589" t="str">
        <f t="shared" si="228"/>
        <v>NO</v>
      </c>
      <c r="M3589" t="str">
        <f t="shared" si="229"/>
        <v>NO</v>
      </c>
    </row>
    <row r="3590" spans="1:13" x14ac:dyDescent="0.25">
      <c r="A3590">
        <v>3589</v>
      </c>
      <c r="B3590" t="s">
        <v>9</v>
      </c>
      <c r="C3590">
        <v>278030</v>
      </c>
      <c r="D3590" t="s">
        <v>19</v>
      </c>
      <c r="E3590" t="s">
        <v>16</v>
      </c>
      <c r="F3590" t="s">
        <v>12</v>
      </c>
      <c r="G3590" t="s">
        <v>13</v>
      </c>
      <c r="H3590" t="s">
        <v>13</v>
      </c>
      <c r="I3590">
        <v>50</v>
      </c>
      <c r="J3590">
        <f t="shared" si="226"/>
        <v>-0.46794471123422759</v>
      </c>
      <c r="K3590">
        <f t="shared" si="227"/>
        <v>0.57121245740239113</v>
      </c>
      <c r="L3590" t="str">
        <f t="shared" si="228"/>
        <v>NO</v>
      </c>
      <c r="M3590" t="str">
        <f t="shared" si="229"/>
        <v>NO</v>
      </c>
    </row>
    <row r="3591" spans="1:13" x14ac:dyDescent="0.25">
      <c r="A3591">
        <v>3590</v>
      </c>
      <c r="B3591" t="s">
        <v>9</v>
      </c>
      <c r="C3591">
        <v>4039119.56</v>
      </c>
      <c r="D3591" t="s">
        <v>10</v>
      </c>
      <c r="E3591" t="s">
        <v>11</v>
      </c>
      <c r="F3591" t="s">
        <v>12</v>
      </c>
      <c r="G3591" t="s">
        <v>13</v>
      </c>
      <c r="H3591" t="s">
        <v>13</v>
      </c>
      <c r="I3591">
        <v>59</v>
      </c>
      <c r="J3591">
        <f t="shared" si="226"/>
        <v>4.1696364794358596</v>
      </c>
      <c r="K3591">
        <f t="shared" si="227"/>
        <v>1.2063904280966287</v>
      </c>
      <c r="L3591" t="str">
        <f t="shared" si="228"/>
        <v>SI</v>
      </c>
      <c r="M3591" t="str">
        <f t="shared" si="229"/>
        <v>NO</v>
      </c>
    </row>
    <row r="3592" spans="1:13" x14ac:dyDescent="0.25">
      <c r="A3592">
        <v>3591</v>
      </c>
      <c r="B3592" t="s">
        <v>15</v>
      </c>
      <c r="C3592">
        <v>297046</v>
      </c>
      <c r="D3592" t="s">
        <v>17</v>
      </c>
      <c r="E3592" t="s">
        <v>16</v>
      </c>
      <c r="F3592" t="s">
        <v>12</v>
      </c>
      <c r="G3592" t="s">
        <v>13</v>
      </c>
      <c r="H3592" t="s">
        <v>13</v>
      </c>
      <c r="I3592">
        <v>25</v>
      </c>
      <c r="J3592">
        <f t="shared" si="226"/>
        <v>-0.44449718558642509</v>
      </c>
      <c r="K3592">
        <f t="shared" si="227"/>
        <v>-1.1931707945260464</v>
      </c>
      <c r="L3592" t="str">
        <f t="shared" si="228"/>
        <v>NO</v>
      </c>
      <c r="M3592" t="str">
        <f t="shared" si="229"/>
        <v>NO</v>
      </c>
    </row>
    <row r="3593" spans="1:13" x14ac:dyDescent="0.25">
      <c r="A3593">
        <v>3592</v>
      </c>
      <c r="B3593" t="s">
        <v>9</v>
      </c>
      <c r="C3593">
        <v>9720000</v>
      </c>
      <c r="D3593" t="s">
        <v>10</v>
      </c>
      <c r="E3593" t="s">
        <v>16</v>
      </c>
      <c r="F3593" t="s">
        <v>12</v>
      </c>
      <c r="G3593" t="s">
        <v>12</v>
      </c>
      <c r="H3593" t="s">
        <v>13</v>
      </c>
      <c r="I3593">
        <v>38</v>
      </c>
      <c r="J3593">
        <f t="shared" si="226"/>
        <v>11.174400352963403</v>
      </c>
      <c r="K3593">
        <f t="shared" si="227"/>
        <v>-0.27569150352325889</v>
      </c>
      <c r="L3593" t="str">
        <f t="shared" si="228"/>
        <v>SI</v>
      </c>
      <c r="M3593" t="str">
        <f t="shared" si="229"/>
        <v>NO</v>
      </c>
    </row>
    <row r="3594" spans="1:13" x14ac:dyDescent="0.25">
      <c r="A3594">
        <v>3593</v>
      </c>
      <c r="B3594" t="s">
        <v>9</v>
      </c>
      <c r="C3594">
        <v>385347.22</v>
      </c>
      <c r="D3594" t="s">
        <v>10</v>
      </c>
      <c r="E3594" t="s">
        <v>16</v>
      </c>
      <c r="F3594" t="s">
        <v>12</v>
      </c>
      <c r="G3594" t="s">
        <v>13</v>
      </c>
      <c r="H3594" t="s">
        <v>13</v>
      </c>
      <c r="I3594">
        <v>35</v>
      </c>
      <c r="J3594">
        <f t="shared" si="226"/>
        <v>-0.33561807743106886</v>
      </c>
      <c r="K3594">
        <f t="shared" si="227"/>
        <v>-0.48741749375467142</v>
      </c>
      <c r="L3594" t="str">
        <f t="shared" si="228"/>
        <v>NO</v>
      </c>
      <c r="M3594" t="str">
        <f t="shared" si="229"/>
        <v>NO</v>
      </c>
    </row>
    <row r="3595" spans="1:13" x14ac:dyDescent="0.25">
      <c r="A3595">
        <v>3594</v>
      </c>
      <c r="B3595" t="s">
        <v>9</v>
      </c>
      <c r="C3595">
        <v>515000</v>
      </c>
      <c r="D3595" t="s">
        <v>10</v>
      </c>
      <c r="E3595" t="s">
        <v>16</v>
      </c>
      <c r="F3595" t="s">
        <v>12</v>
      </c>
      <c r="G3595" t="s">
        <v>13</v>
      </c>
      <c r="H3595" t="s">
        <v>13</v>
      </c>
      <c r="I3595">
        <v>36</v>
      </c>
      <c r="J3595">
        <f t="shared" si="226"/>
        <v>-0.17575076125737824</v>
      </c>
      <c r="K3595">
        <f t="shared" si="227"/>
        <v>-0.41684216367753391</v>
      </c>
      <c r="L3595" t="str">
        <f t="shared" si="228"/>
        <v>NO</v>
      </c>
      <c r="M3595" t="str">
        <f t="shared" si="229"/>
        <v>NO</v>
      </c>
    </row>
    <row r="3596" spans="1:13" x14ac:dyDescent="0.25">
      <c r="A3596">
        <v>3595</v>
      </c>
      <c r="B3596" t="s">
        <v>9</v>
      </c>
      <c r="C3596">
        <v>952625</v>
      </c>
      <c r="D3596" t="s">
        <v>10</v>
      </c>
      <c r="E3596" t="s">
        <v>16</v>
      </c>
      <c r="F3596" t="s">
        <v>12</v>
      </c>
      <c r="G3596" t="s">
        <v>13</v>
      </c>
      <c r="H3596" t="s">
        <v>13</v>
      </c>
      <c r="I3596">
        <v>53</v>
      </c>
      <c r="J3596">
        <f t="shared" si="226"/>
        <v>0.36385922042223823</v>
      </c>
      <c r="K3596">
        <f t="shared" si="227"/>
        <v>0.78293844763380371</v>
      </c>
      <c r="L3596" t="str">
        <f t="shared" si="228"/>
        <v>NO</v>
      </c>
      <c r="M3596" t="str">
        <f t="shared" si="229"/>
        <v>NO</v>
      </c>
    </row>
    <row r="3597" spans="1:13" x14ac:dyDescent="0.25">
      <c r="A3597">
        <v>3596</v>
      </c>
      <c r="B3597" t="s">
        <v>9</v>
      </c>
      <c r="C3597">
        <v>395044.25</v>
      </c>
      <c r="D3597" t="s">
        <v>10</v>
      </c>
      <c r="E3597" t="s">
        <v>11</v>
      </c>
      <c r="F3597" t="s">
        <v>12</v>
      </c>
      <c r="G3597" t="s">
        <v>13</v>
      </c>
      <c r="H3597" t="s">
        <v>13</v>
      </c>
      <c r="I3597">
        <v>56</v>
      </c>
      <c r="J3597">
        <f t="shared" si="226"/>
        <v>-0.32366123268808866</v>
      </c>
      <c r="K3597">
        <f t="shared" si="227"/>
        <v>0.99466443786521619</v>
      </c>
      <c r="L3597" t="str">
        <f t="shared" si="228"/>
        <v>NO</v>
      </c>
      <c r="M3597" t="str">
        <f t="shared" si="229"/>
        <v>NO</v>
      </c>
    </row>
    <row r="3598" spans="1:13" x14ac:dyDescent="0.25">
      <c r="A3598">
        <v>3597</v>
      </c>
      <c r="B3598" t="s">
        <v>9</v>
      </c>
      <c r="C3598">
        <v>270000</v>
      </c>
      <c r="D3598" t="s">
        <v>10</v>
      </c>
      <c r="E3598" t="s">
        <v>16</v>
      </c>
      <c r="F3598" t="s">
        <v>12</v>
      </c>
      <c r="G3598" t="s">
        <v>13</v>
      </c>
      <c r="H3598" t="s">
        <v>13</v>
      </c>
      <c r="I3598">
        <v>40</v>
      </c>
      <c r="J3598">
        <f t="shared" si="226"/>
        <v>-0.47784603806173365</v>
      </c>
      <c r="K3598">
        <f t="shared" si="227"/>
        <v>-0.13454084336898386</v>
      </c>
      <c r="L3598" t="str">
        <f t="shared" si="228"/>
        <v>NO</v>
      </c>
      <c r="M3598" t="str">
        <f t="shared" si="229"/>
        <v>NO</v>
      </c>
    </row>
    <row r="3599" spans="1:13" x14ac:dyDescent="0.25">
      <c r="A3599">
        <v>3598</v>
      </c>
      <c r="B3599" t="s">
        <v>15</v>
      </c>
      <c r="C3599">
        <v>2586394.5</v>
      </c>
      <c r="D3599" t="s">
        <v>10</v>
      </c>
      <c r="E3599" t="s">
        <v>11</v>
      </c>
      <c r="F3599" t="s">
        <v>12</v>
      </c>
      <c r="G3599" t="s">
        <v>13</v>
      </c>
      <c r="H3599" t="s">
        <v>13</v>
      </c>
      <c r="I3599">
        <v>32</v>
      </c>
      <c r="J3599">
        <f t="shared" si="226"/>
        <v>2.3783655442467824</v>
      </c>
      <c r="K3599">
        <f t="shared" si="227"/>
        <v>-0.69914348398608395</v>
      </c>
      <c r="L3599" t="str">
        <f t="shared" si="228"/>
        <v>SI</v>
      </c>
      <c r="M3599" t="str">
        <f t="shared" si="229"/>
        <v>NO</v>
      </c>
    </row>
    <row r="3600" spans="1:13" x14ac:dyDescent="0.25">
      <c r="A3600">
        <v>3599</v>
      </c>
      <c r="B3600" t="s">
        <v>9</v>
      </c>
      <c r="C3600">
        <v>302470</v>
      </c>
      <c r="D3600" t="s">
        <v>18</v>
      </c>
      <c r="E3600" t="s">
        <v>16</v>
      </c>
      <c r="F3600" t="s">
        <v>12</v>
      </c>
      <c r="G3600" t="s">
        <v>13</v>
      </c>
      <c r="H3600" t="s">
        <v>13</v>
      </c>
      <c r="I3600">
        <v>53</v>
      </c>
      <c r="J3600">
        <f t="shared" si="226"/>
        <v>-0.43780916607056047</v>
      </c>
      <c r="K3600">
        <f t="shared" si="227"/>
        <v>0.78293844763380371</v>
      </c>
      <c r="L3600" t="str">
        <f t="shared" si="228"/>
        <v>NO</v>
      </c>
      <c r="M3600" t="str">
        <f t="shared" si="229"/>
        <v>NO</v>
      </c>
    </row>
    <row r="3601" spans="1:13" x14ac:dyDescent="0.25">
      <c r="A3601">
        <v>3600</v>
      </c>
      <c r="B3601" t="s">
        <v>15</v>
      </c>
      <c r="C3601">
        <v>731424</v>
      </c>
      <c r="D3601" t="s">
        <v>10</v>
      </c>
      <c r="E3601" t="s">
        <v>11</v>
      </c>
      <c r="F3601" t="s">
        <v>12</v>
      </c>
      <c r="G3601" t="s">
        <v>13</v>
      </c>
      <c r="H3601" t="s">
        <v>12</v>
      </c>
      <c r="I3601">
        <v>28</v>
      </c>
      <c r="J3601">
        <f t="shared" si="226"/>
        <v>9.1109108894074059E-2</v>
      </c>
      <c r="K3601">
        <f t="shared" si="227"/>
        <v>-0.98144480429463388</v>
      </c>
      <c r="L3601" t="str">
        <f t="shared" si="228"/>
        <v>NO</v>
      </c>
      <c r="M3601" t="str">
        <f t="shared" si="229"/>
        <v>NO</v>
      </c>
    </row>
    <row r="3602" spans="1:13" x14ac:dyDescent="0.25">
      <c r="A3602">
        <v>3601</v>
      </c>
      <c r="B3602" t="s">
        <v>15</v>
      </c>
      <c r="C3602">
        <v>239683.08</v>
      </c>
      <c r="D3602" t="s">
        <v>10</v>
      </c>
      <c r="E3602" t="s">
        <v>16</v>
      </c>
      <c r="F3602" t="s">
        <v>12</v>
      </c>
      <c r="G3602" t="s">
        <v>13</v>
      </c>
      <c r="H3602" t="s">
        <v>13</v>
      </c>
      <c r="I3602">
        <v>38</v>
      </c>
      <c r="J3602">
        <f t="shared" si="226"/>
        <v>-0.51522807209951127</v>
      </c>
      <c r="K3602">
        <f t="shared" si="227"/>
        <v>-0.27569150352325889</v>
      </c>
      <c r="L3602" t="str">
        <f t="shared" si="228"/>
        <v>NO</v>
      </c>
      <c r="M3602" t="str">
        <f t="shared" si="229"/>
        <v>NO</v>
      </c>
    </row>
    <row r="3603" spans="1:13" x14ac:dyDescent="0.25">
      <c r="A3603">
        <v>3602</v>
      </c>
      <c r="B3603" t="s">
        <v>9</v>
      </c>
      <c r="C3603">
        <v>278030</v>
      </c>
      <c r="D3603" t="s">
        <v>19</v>
      </c>
      <c r="E3603" t="s">
        <v>16</v>
      </c>
      <c r="F3603" t="s">
        <v>12</v>
      </c>
      <c r="G3603" t="s">
        <v>13</v>
      </c>
      <c r="H3603" t="s">
        <v>13</v>
      </c>
      <c r="I3603">
        <v>56</v>
      </c>
      <c r="J3603">
        <f t="shared" si="226"/>
        <v>-0.46794471123422759</v>
      </c>
      <c r="K3603">
        <f t="shared" si="227"/>
        <v>0.99466443786521619</v>
      </c>
      <c r="L3603" t="str">
        <f t="shared" si="228"/>
        <v>NO</v>
      </c>
      <c r="M3603" t="str">
        <f t="shared" si="229"/>
        <v>NO</v>
      </c>
    </row>
    <row r="3604" spans="1:13" x14ac:dyDescent="0.25">
      <c r="A3604">
        <v>3603</v>
      </c>
      <c r="B3604" t="s">
        <v>9</v>
      </c>
      <c r="C3604">
        <v>377350.76</v>
      </c>
      <c r="D3604" t="s">
        <v>10</v>
      </c>
      <c r="E3604" t="s">
        <v>16</v>
      </c>
      <c r="F3604" t="s">
        <v>12</v>
      </c>
      <c r="G3604" t="s">
        <v>13</v>
      </c>
      <c r="H3604" t="s">
        <v>13</v>
      </c>
      <c r="I3604">
        <v>35</v>
      </c>
      <c r="J3604">
        <f t="shared" si="226"/>
        <v>-0.34547804803170129</v>
      </c>
      <c r="K3604">
        <f t="shared" si="227"/>
        <v>-0.48741749375467142</v>
      </c>
      <c r="L3604" t="str">
        <f t="shared" si="228"/>
        <v>NO</v>
      </c>
      <c r="M3604" t="str">
        <f t="shared" si="229"/>
        <v>NO</v>
      </c>
    </row>
    <row r="3605" spans="1:13" x14ac:dyDescent="0.25">
      <c r="A3605">
        <v>3604</v>
      </c>
      <c r="B3605" t="s">
        <v>15</v>
      </c>
      <c r="C3605">
        <v>297046</v>
      </c>
      <c r="D3605" t="s">
        <v>18</v>
      </c>
      <c r="E3605" t="s">
        <v>16</v>
      </c>
      <c r="F3605" t="s">
        <v>12</v>
      </c>
      <c r="G3605" t="s">
        <v>13</v>
      </c>
      <c r="H3605" t="s">
        <v>12</v>
      </c>
      <c r="I3605">
        <v>38</v>
      </c>
      <c r="J3605">
        <f t="shared" si="226"/>
        <v>-0.44449718558642509</v>
      </c>
      <c r="K3605">
        <f t="shared" si="227"/>
        <v>-0.27569150352325889</v>
      </c>
      <c r="L3605" t="str">
        <f t="shared" si="228"/>
        <v>NO</v>
      </c>
      <c r="M3605" t="str">
        <f t="shared" si="229"/>
        <v>NO</v>
      </c>
    </row>
    <row r="3606" spans="1:13" x14ac:dyDescent="0.25">
      <c r="A3606">
        <v>3605</v>
      </c>
      <c r="B3606" t="s">
        <v>9</v>
      </c>
      <c r="C3606">
        <v>297046</v>
      </c>
      <c r="D3606" t="s">
        <v>17</v>
      </c>
      <c r="E3606" t="s">
        <v>16</v>
      </c>
      <c r="F3606" t="s">
        <v>12</v>
      </c>
      <c r="G3606" t="s">
        <v>13</v>
      </c>
      <c r="H3606" t="s">
        <v>13</v>
      </c>
      <c r="I3606">
        <v>43</v>
      </c>
      <c r="J3606">
        <f t="shared" si="226"/>
        <v>-0.44449718558642509</v>
      </c>
      <c r="K3606">
        <f t="shared" si="227"/>
        <v>7.7185146862428639E-2</v>
      </c>
      <c r="L3606" t="str">
        <f t="shared" si="228"/>
        <v>NO</v>
      </c>
      <c r="M3606" t="str">
        <f t="shared" si="229"/>
        <v>NO</v>
      </c>
    </row>
    <row r="3607" spans="1:13" x14ac:dyDescent="0.25">
      <c r="A3607">
        <v>3606</v>
      </c>
      <c r="B3607" t="s">
        <v>9</v>
      </c>
      <c r="C3607">
        <v>299441</v>
      </c>
      <c r="D3607" t="s">
        <v>18</v>
      </c>
      <c r="E3607" t="s">
        <v>16</v>
      </c>
      <c r="F3607" t="s">
        <v>12</v>
      </c>
      <c r="G3607" t="s">
        <v>13</v>
      </c>
      <c r="H3607" t="s">
        <v>13</v>
      </c>
      <c r="I3607">
        <v>34</v>
      </c>
      <c r="J3607">
        <f t="shared" si="226"/>
        <v>-0.44154405012541925</v>
      </c>
      <c r="K3607">
        <f t="shared" si="227"/>
        <v>-0.55799282383180893</v>
      </c>
      <c r="L3607" t="str">
        <f t="shared" si="228"/>
        <v>NO</v>
      </c>
      <c r="M3607" t="str">
        <f t="shared" si="229"/>
        <v>NO</v>
      </c>
    </row>
    <row r="3608" spans="1:13" x14ac:dyDescent="0.25">
      <c r="A3608">
        <v>3607</v>
      </c>
      <c r="B3608" t="s">
        <v>15</v>
      </c>
      <c r="C3608">
        <v>298390</v>
      </c>
      <c r="D3608" t="s">
        <v>17</v>
      </c>
      <c r="E3608" t="s">
        <v>16</v>
      </c>
      <c r="F3608" t="s">
        <v>12</v>
      </c>
      <c r="G3608" t="s">
        <v>13</v>
      </c>
      <c r="H3608" t="s">
        <v>13</v>
      </c>
      <c r="I3608">
        <v>35</v>
      </c>
      <c r="J3608">
        <f t="shared" si="226"/>
        <v>-0.44283997721081264</v>
      </c>
      <c r="K3608">
        <f t="shared" si="227"/>
        <v>-0.48741749375467142</v>
      </c>
      <c r="L3608" t="str">
        <f t="shared" si="228"/>
        <v>NO</v>
      </c>
      <c r="M3608" t="str">
        <f t="shared" si="229"/>
        <v>NO</v>
      </c>
    </row>
    <row r="3609" spans="1:13" x14ac:dyDescent="0.25">
      <c r="A3609">
        <v>3608</v>
      </c>
      <c r="B3609" t="s">
        <v>15</v>
      </c>
      <c r="C3609">
        <v>774085</v>
      </c>
      <c r="D3609" t="s">
        <v>10</v>
      </c>
      <c r="E3609" t="s">
        <v>16</v>
      </c>
      <c r="F3609" t="s">
        <v>12</v>
      </c>
      <c r="G3609" t="s">
        <v>13</v>
      </c>
      <c r="H3609" t="s">
        <v>13</v>
      </c>
      <c r="I3609">
        <v>48</v>
      </c>
      <c r="J3609">
        <f t="shared" si="226"/>
        <v>0.14371191135836225</v>
      </c>
      <c r="K3609">
        <f t="shared" si="227"/>
        <v>0.43006179724811616</v>
      </c>
      <c r="L3609" t="str">
        <f t="shared" si="228"/>
        <v>NO</v>
      </c>
      <c r="M3609" t="str">
        <f t="shared" si="229"/>
        <v>NO</v>
      </c>
    </row>
    <row r="3610" spans="1:13" x14ac:dyDescent="0.25">
      <c r="A3610">
        <v>3609</v>
      </c>
      <c r="B3610" t="s">
        <v>15</v>
      </c>
      <c r="C3610">
        <v>297502</v>
      </c>
      <c r="D3610" t="s">
        <v>17</v>
      </c>
      <c r="E3610" t="s">
        <v>16</v>
      </c>
      <c r="F3610" t="s">
        <v>12</v>
      </c>
      <c r="G3610" t="s">
        <v>13</v>
      </c>
      <c r="H3610" t="s">
        <v>13</v>
      </c>
      <c r="I3610">
        <v>26</v>
      </c>
      <c r="J3610">
        <f t="shared" si="226"/>
        <v>-0.44393491845898514</v>
      </c>
      <c r="K3610">
        <f t="shared" si="227"/>
        <v>-1.1225954644489089</v>
      </c>
      <c r="L3610" t="str">
        <f t="shared" si="228"/>
        <v>NO</v>
      </c>
      <c r="M3610" t="str">
        <f t="shared" si="229"/>
        <v>NO</v>
      </c>
    </row>
    <row r="3611" spans="1:13" x14ac:dyDescent="0.25">
      <c r="A3611">
        <v>3610</v>
      </c>
      <c r="B3611" t="s">
        <v>15</v>
      </c>
      <c r="C3611">
        <v>224002.5</v>
      </c>
      <c r="D3611" t="s">
        <v>10</v>
      </c>
      <c r="E3611" t="s">
        <v>11</v>
      </c>
      <c r="F3611" t="s">
        <v>12</v>
      </c>
      <c r="G3611" t="s">
        <v>13</v>
      </c>
      <c r="H3611" t="s">
        <v>13</v>
      </c>
      <c r="I3611">
        <v>60</v>
      </c>
      <c r="J3611">
        <f t="shared" si="226"/>
        <v>-0.5345628849793187</v>
      </c>
      <c r="K3611">
        <f t="shared" si="227"/>
        <v>1.2769657581737661</v>
      </c>
      <c r="L3611" t="str">
        <f t="shared" si="228"/>
        <v>NO</v>
      </c>
      <c r="M3611" t="str">
        <f t="shared" si="229"/>
        <v>NO</v>
      </c>
    </row>
    <row r="3612" spans="1:13" x14ac:dyDescent="0.25">
      <c r="A3612">
        <v>3611</v>
      </c>
      <c r="B3612" t="s">
        <v>9</v>
      </c>
      <c r="C3612">
        <v>445567</v>
      </c>
      <c r="D3612" t="s">
        <v>18</v>
      </c>
      <c r="E3612" t="s">
        <v>16</v>
      </c>
      <c r="F3612" t="s">
        <v>12</v>
      </c>
      <c r="G3612" t="s">
        <v>13</v>
      </c>
      <c r="H3612" t="s">
        <v>13</v>
      </c>
      <c r="I3612">
        <v>47</v>
      </c>
      <c r="J3612">
        <f t="shared" si="226"/>
        <v>-0.26136456270373254</v>
      </c>
      <c r="K3612">
        <f t="shared" si="227"/>
        <v>0.35948646717097865</v>
      </c>
      <c r="L3612" t="str">
        <f t="shared" si="228"/>
        <v>NO</v>
      </c>
      <c r="M3612" t="str">
        <f t="shared" si="229"/>
        <v>NO</v>
      </c>
    </row>
    <row r="3613" spans="1:13" x14ac:dyDescent="0.25">
      <c r="A3613">
        <v>3612</v>
      </c>
      <c r="B3613" t="s">
        <v>9</v>
      </c>
      <c r="C3613">
        <v>297058</v>
      </c>
      <c r="D3613" t="s">
        <v>18</v>
      </c>
      <c r="E3613" t="s">
        <v>16</v>
      </c>
      <c r="F3613" t="s">
        <v>12</v>
      </c>
      <c r="G3613" t="s">
        <v>13</v>
      </c>
      <c r="H3613" t="s">
        <v>13</v>
      </c>
      <c r="I3613">
        <v>53</v>
      </c>
      <c r="J3613">
        <f t="shared" si="226"/>
        <v>-0.44448238908307142</v>
      </c>
      <c r="K3613">
        <f t="shared" si="227"/>
        <v>0.78293844763380371</v>
      </c>
      <c r="L3613" t="str">
        <f t="shared" si="228"/>
        <v>NO</v>
      </c>
      <c r="M3613" t="str">
        <f t="shared" si="229"/>
        <v>NO</v>
      </c>
    </row>
    <row r="3614" spans="1:13" x14ac:dyDescent="0.25">
      <c r="A3614">
        <v>3613</v>
      </c>
      <c r="B3614" t="s">
        <v>9</v>
      </c>
      <c r="C3614">
        <v>200000</v>
      </c>
      <c r="D3614" t="s">
        <v>10</v>
      </c>
      <c r="E3614" t="s">
        <v>16</v>
      </c>
      <c r="F3614" t="s">
        <v>12</v>
      </c>
      <c r="G3614" t="s">
        <v>13</v>
      </c>
      <c r="H3614" t="s">
        <v>13</v>
      </c>
      <c r="I3614">
        <v>30</v>
      </c>
      <c r="J3614">
        <f t="shared" si="226"/>
        <v>-0.56415897429154949</v>
      </c>
      <c r="K3614">
        <f t="shared" si="227"/>
        <v>-0.84029414414035897</v>
      </c>
      <c r="L3614" t="str">
        <f t="shared" si="228"/>
        <v>NO</v>
      </c>
      <c r="M3614" t="str">
        <f t="shared" si="229"/>
        <v>NO</v>
      </c>
    </row>
    <row r="3615" spans="1:13" x14ac:dyDescent="0.25">
      <c r="A3615">
        <v>3614</v>
      </c>
      <c r="B3615" t="s">
        <v>9</v>
      </c>
      <c r="C3615">
        <v>283803.05</v>
      </c>
      <c r="D3615" t="s">
        <v>10</v>
      </c>
      <c r="E3615" t="s">
        <v>16</v>
      </c>
      <c r="F3615" t="s">
        <v>12</v>
      </c>
      <c r="G3615" t="s">
        <v>13</v>
      </c>
      <c r="H3615" t="s">
        <v>13</v>
      </c>
      <c r="I3615">
        <v>19</v>
      </c>
      <c r="J3615">
        <f t="shared" si="226"/>
        <v>-0.4608262984270628</v>
      </c>
      <c r="K3615">
        <f t="shared" si="227"/>
        <v>-1.6166227749888715</v>
      </c>
      <c r="L3615" t="str">
        <f t="shared" si="228"/>
        <v>NO</v>
      </c>
      <c r="M3615" t="str">
        <f t="shared" si="229"/>
        <v>NO</v>
      </c>
    </row>
    <row r="3616" spans="1:13" x14ac:dyDescent="0.25">
      <c r="A3616">
        <v>3615</v>
      </c>
      <c r="B3616" t="s">
        <v>9</v>
      </c>
      <c r="C3616">
        <v>361590.25</v>
      </c>
      <c r="D3616" t="s">
        <v>10</v>
      </c>
      <c r="E3616" t="s">
        <v>16</v>
      </c>
      <c r="F3616" t="s">
        <v>12</v>
      </c>
      <c r="G3616" t="s">
        <v>13</v>
      </c>
      <c r="H3616" t="s">
        <v>13</v>
      </c>
      <c r="I3616">
        <v>32</v>
      </c>
      <c r="J3616">
        <f t="shared" si="226"/>
        <v>-0.36491141795426379</v>
      </c>
      <c r="K3616">
        <f t="shared" si="227"/>
        <v>-0.69914348398608395</v>
      </c>
      <c r="L3616" t="str">
        <f t="shared" si="228"/>
        <v>NO</v>
      </c>
      <c r="M3616" t="str">
        <f t="shared" si="229"/>
        <v>NO</v>
      </c>
    </row>
    <row r="3617" spans="1:13" x14ac:dyDescent="0.25">
      <c r="A3617">
        <v>3616</v>
      </c>
      <c r="B3617" t="s">
        <v>9</v>
      </c>
      <c r="C3617">
        <v>620412.30000000005</v>
      </c>
      <c r="D3617" t="s">
        <v>10</v>
      </c>
      <c r="E3617" t="s">
        <v>11</v>
      </c>
      <c r="F3617" t="s">
        <v>12</v>
      </c>
      <c r="G3617" t="s">
        <v>13</v>
      </c>
      <c r="H3617" t="s">
        <v>13</v>
      </c>
      <c r="I3617">
        <v>54</v>
      </c>
      <c r="J3617">
        <f t="shared" si="226"/>
        <v>-4.577297371826082E-2</v>
      </c>
      <c r="K3617">
        <f t="shared" si="227"/>
        <v>0.85351377771094117</v>
      </c>
      <c r="L3617" t="str">
        <f t="shared" si="228"/>
        <v>NO</v>
      </c>
      <c r="M3617" t="str">
        <f t="shared" si="229"/>
        <v>NO</v>
      </c>
    </row>
    <row r="3618" spans="1:13" x14ac:dyDescent="0.25">
      <c r="A3618">
        <v>3617</v>
      </c>
      <c r="B3618" t="s">
        <v>9</v>
      </c>
      <c r="C3618">
        <v>278000</v>
      </c>
      <c r="D3618" t="s">
        <v>10</v>
      </c>
      <c r="E3618" t="s">
        <v>16</v>
      </c>
      <c r="F3618" t="s">
        <v>12</v>
      </c>
      <c r="G3618" t="s">
        <v>12</v>
      </c>
      <c r="H3618" t="s">
        <v>12</v>
      </c>
      <c r="I3618">
        <v>37</v>
      </c>
      <c r="J3618">
        <f t="shared" si="226"/>
        <v>-0.46798170249261184</v>
      </c>
      <c r="K3618">
        <f t="shared" si="227"/>
        <v>-0.3462668336003964</v>
      </c>
      <c r="L3618" t="str">
        <f t="shared" si="228"/>
        <v>NO</v>
      </c>
      <c r="M3618" t="str">
        <f t="shared" si="229"/>
        <v>NO</v>
      </c>
    </row>
    <row r="3619" spans="1:13" x14ac:dyDescent="0.25">
      <c r="A3619">
        <v>3618</v>
      </c>
      <c r="B3619" t="s">
        <v>9</v>
      </c>
      <c r="C3619">
        <v>492250.24</v>
      </c>
      <c r="D3619" t="s">
        <v>10</v>
      </c>
      <c r="E3619" t="s">
        <v>16</v>
      </c>
      <c r="F3619" t="s">
        <v>12</v>
      </c>
      <c r="G3619" t="s">
        <v>13</v>
      </c>
      <c r="H3619" t="s">
        <v>13</v>
      </c>
      <c r="I3619">
        <v>39</v>
      </c>
      <c r="J3619">
        <f t="shared" si="226"/>
        <v>-0.20380216960200132</v>
      </c>
      <c r="K3619">
        <f t="shared" si="227"/>
        <v>-0.20511617344612137</v>
      </c>
      <c r="L3619" t="str">
        <f t="shared" si="228"/>
        <v>NO</v>
      </c>
      <c r="M3619" t="str">
        <f t="shared" si="229"/>
        <v>NO</v>
      </c>
    </row>
    <row r="3620" spans="1:13" x14ac:dyDescent="0.25">
      <c r="A3620">
        <v>3619</v>
      </c>
      <c r="B3620" t="s">
        <v>15</v>
      </c>
      <c r="C3620">
        <v>297046</v>
      </c>
      <c r="D3620" t="s">
        <v>18</v>
      </c>
      <c r="E3620" t="s">
        <v>16</v>
      </c>
      <c r="F3620" t="s">
        <v>12</v>
      </c>
      <c r="G3620" t="s">
        <v>13</v>
      </c>
      <c r="H3620" t="s">
        <v>12</v>
      </c>
      <c r="I3620">
        <v>53</v>
      </c>
      <c r="J3620">
        <f t="shared" si="226"/>
        <v>-0.44449718558642509</v>
      </c>
      <c r="K3620">
        <f t="shared" si="227"/>
        <v>0.78293844763380371</v>
      </c>
      <c r="L3620" t="str">
        <f t="shared" si="228"/>
        <v>NO</v>
      </c>
      <c r="M3620" t="str">
        <f t="shared" si="229"/>
        <v>NO</v>
      </c>
    </row>
    <row r="3621" spans="1:13" x14ac:dyDescent="0.25">
      <c r="A3621">
        <v>3620</v>
      </c>
      <c r="B3621" t="s">
        <v>9</v>
      </c>
      <c r="C3621">
        <v>1396054.5</v>
      </c>
      <c r="D3621" t="s">
        <v>10</v>
      </c>
      <c r="E3621" t="s">
        <v>11</v>
      </c>
      <c r="F3621" t="s">
        <v>12</v>
      </c>
      <c r="G3621" t="s">
        <v>13</v>
      </c>
      <c r="H3621" t="s">
        <v>13</v>
      </c>
      <c r="I3621">
        <v>40</v>
      </c>
      <c r="J3621">
        <f t="shared" si="226"/>
        <v>0.91062639407822565</v>
      </c>
      <c r="K3621">
        <f t="shared" si="227"/>
        <v>-0.13454084336898386</v>
      </c>
      <c r="L3621" t="str">
        <f t="shared" si="228"/>
        <v>NO</v>
      </c>
      <c r="M3621" t="str">
        <f t="shared" si="229"/>
        <v>NO</v>
      </c>
    </row>
    <row r="3622" spans="1:13" x14ac:dyDescent="0.25">
      <c r="A3622">
        <v>3621</v>
      </c>
      <c r="B3622" t="s">
        <v>15</v>
      </c>
      <c r="C3622">
        <v>604940</v>
      </c>
      <c r="D3622" t="s">
        <v>18</v>
      </c>
      <c r="E3622" t="s">
        <v>16</v>
      </c>
      <c r="F3622" t="s">
        <v>12</v>
      </c>
      <c r="G3622" t="s">
        <v>13</v>
      </c>
      <c r="H3622" t="s">
        <v>13</v>
      </c>
      <c r="I3622">
        <v>30</v>
      </c>
      <c r="J3622">
        <f t="shared" si="226"/>
        <v>-6.4850968621526298E-2</v>
      </c>
      <c r="K3622">
        <f t="shared" si="227"/>
        <v>-0.84029414414035897</v>
      </c>
      <c r="L3622" t="str">
        <f t="shared" si="228"/>
        <v>NO</v>
      </c>
      <c r="M3622" t="str">
        <f t="shared" si="229"/>
        <v>NO</v>
      </c>
    </row>
    <row r="3623" spans="1:13" x14ac:dyDescent="0.25">
      <c r="A3623">
        <v>3622</v>
      </c>
      <c r="B3623" t="s">
        <v>9</v>
      </c>
      <c r="C3623">
        <v>200000</v>
      </c>
      <c r="D3623" t="s">
        <v>10</v>
      </c>
      <c r="E3623" t="s">
        <v>16</v>
      </c>
      <c r="F3623" t="s">
        <v>12</v>
      </c>
      <c r="G3623" t="s">
        <v>13</v>
      </c>
      <c r="H3623" t="s">
        <v>13</v>
      </c>
      <c r="I3623">
        <v>61</v>
      </c>
      <c r="J3623">
        <f t="shared" si="226"/>
        <v>-0.56415897429154949</v>
      </c>
      <c r="K3623">
        <f t="shared" si="227"/>
        <v>1.3475410882509038</v>
      </c>
      <c r="L3623" t="str">
        <f t="shared" si="228"/>
        <v>NO</v>
      </c>
      <c r="M3623" t="str">
        <f t="shared" si="229"/>
        <v>NO</v>
      </c>
    </row>
    <row r="3624" spans="1:13" x14ac:dyDescent="0.25">
      <c r="A3624">
        <v>3623</v>
      </c>
      <c r="B3624" t="s">
        <v>15</v>
      </c>
      <c r="C3624">
        <v>592421.67000000004</v>
      </c>
      <c r="D3624" t="s">
        <v>10</v>
      </c>
      <c r="E3624" t="s">
        <v>16</v>
      </c>
      <c r="F3624" t="s">
        <v>12</v>
      </c>
      <c r="G3624" t="s">
        <v>13</v>
      </c>
      <c r="H3624" t="s">
        <v>13</v>
      </c>
      <c r="I3624">
        <v>29</v>
      </c>
      <c r="J3624">
        <f t="shared" si="226"/>
        <v>-8.0286594607151818E-2</v>
      </c>
      <c r="K3624">
        <f t="shared" si="227"/>
        <v>-0.91086947421749642</v>
      </c>
      <c r="L3624" t="str">
        <f t="shared" si="228"/>
        <v>NO</v>
      </c>
      <c r="M3624" t="str">
        <f t="shared" si="229"/>
        <v>NO</v>
      </c>
    </row>
    <row r="3625" spans="1:13" x14ac:dyDescent="0.25">
      <c r="A3625">
        <v>3624</v>
      </c>
      <c r="B3625" t="s">
        <v>9</v>
      </c>
      <c r="C3625">
        <v>419680</v>
      </c>
      <c r="D3625" t="s">
        <v>10</v>
      </c>
      <c r="E3625" t="s">
        <v>16</v>
      </c>
      <c r="F3625" t="s">
        <v>12</v>
      </c>
      <c r="G3625" t="s">
        <v>13</v>
      </c>
      <c r="H3625" t="s">
        <v>13</v>
      </c>
      <c r="I3625">
        <v>51</v>
      </c>
      <c r="J3625">
        <f t="shared" si="226"/>
        <v>-0.29328431956346457</v>
      </c>
      <c r="K3625">
        <f t="shared" si="227"/>
        <v>0.64178778747952869</v>
      </c>
      <c r="L3625" t="str">
        <f t="shared" si="228"/>
        <v>NO</v>
      </c>
      <c r="M3625" t="str">
        <f t="shared" si="229"/>
        <v>NO</v>
      </c>
    </row>
    <row r="3626" spans="1:13" x14ac:dyDescent="0.25">
      <c r="A3626">
        <v>3625</v>
      </c>
      <c r="B3626" t="s">
        <v>9</v>
      </c>
      <c r="C3626">
        <v>2054741</v>
      </c>
      <c r="D3626" t="s">
        <v>10</v>
      </c>
      <c r="E3626" t="s">
        <v>11</v>
      </c>
      <c r="F3626" t="s">
        <v>12</v>
      </c>
      <c r="G3626" t="s">
        <v>13</v>
      </c>
      <c r="H3626" t="s">
        <v>12</v>
      </c>
      <c r="I3626">
        <v>60</v>
      </c>
      <c r="J3626">
        <f t="shared" si="226"/>
        <v>1.7228144779345196</v>
      </c>
      <c r="K3626">
        <f t="shared" si="227"/>
        <v>1.2769657581737661</v>
      </c>
      <c r="L3626" t="str">
        <f t="shared" si="228"/>
        <v>NO</v>
      </c>
      <c r="M3626" t="str">
        <f t="shared" si="229"/>
        <v>NO</v>
      </c>
    </row>
    <row r="3627" spans="1:13" x14ac:dyDescent="0.25">
      <c r="A3627">
        <v>3626</v>
      </c>
      <c r="B3627" t="s">
        <v>9</v>
      </c>
      <c r="C3627">
        <v>241993.84</v>
      </c>
      <c r="D3627" t="s">
        <v>10</v>
      </c>
      <c r="E3627" t="s">
        <v>11</v>
      </c>
      <c r="F3627" t="s">
        <v>12</v>
      </c>
      <c r="G3627" t="s">
        <v>13</v>
      </c>
      <c r="H3627" t="s">
        <v>13</v>
      </c>
      <c r="I3627">
        <v>36</v>
      </c>
      <c r="J3627">
        <f t="shared" si="226"/>
        <v>-0.51237880809204828</v>
      </c>
      <c r="K3627">
        <f t="shared" si="227"/>
        <v>-0.41684216367753391</v>
      </c>
      <c r="L3627" t="str">
        <f t="shared" si="228"/>
        <v>NO</v>
      </c>
      <c r="M3627" t="str">
        <f t="shared" si="229"/>
        <v>NO</v>
      </c>
    </row>
    <row r="3628" spans="1:13" x14ac:dyDescent="0.25">
      <c r="A3628">
        <v>3627</v>
      </c>
      <c r="B3628" t="s">
        <v>9</v>
      </c>
      <c r="C3628">
        <v>671573</v>
      </c>
      <c r="D3628" t="s">
        <v>10</v>
      </c>
      <c r="E3628" t="s">
        <v>11</v>
      </c>
      <c r="F3628" t="s">
        <v>12</v>
      </c>
      <c r="G3628" t="s">
        <v>13</v>
      </c>
      <c r="H3628" t="s">
        <v>13</v>
      </c>
      <c r="I3628">
        <v>41</v>
      </c>
      <c r="J3628">
        <f t="shared" si="226"/>
        <v>1.7310315375635391E-2</v>
      </c>
      <c r="K3628">
        <f t="shared" si="227"/>
        <v>-6.3965513291846368E-2</v>
      </c>
      <c r="L3628" t="str">
        <f t="shared" si="228"/>
        <v>NO</v>
      </c>
      <c r="M3628" t="str">
        <f t="shared" si="229"/>
        <v>NO</v>
      </c>
    </row>
    <row r="3629" spans="1:13" x14ac:dyDescent="0.25">
      <c r="A3629">
        <v>3628</v>
      </c>
      <c r="B3629" t="s">
        <v>15</v>
      </c>
      <c r="C3629">
        <v>278030.99</v>
      </c>
      <c r="D3629" t="s">
        <v>18</v>
      </c>
      <c r="E3629" t="s">
        <v>16</v>
      </c>
      <c r="F3629" t="s">
        <v>12</v>
      </c>
      <c r="G3629" t="s">
        <v>12</v>
      </c>
      <c r="H3629" t="s">
        <v>13</v>
      </c>
      <c r="I3629">
        <v>30</v>
      </c>
      <c r="J3629">
        <f t="shared" si="226"/>
        <v>-0.46794349052270096</v>
      </c>
      <c r="K3629">
        <f t="shared" si="227"/>
        <v>-0.84029414414035897</v>
      </c>
      <c r="L3629" t="str">
        <f t="shared" si="228"/>
        <v>NO</v>
      </c>
      <c r="M3629" t="str">
        <f t="shared" si="229"/>
        <v>NO</v>
      </c>
    </row>
    <row r="3630" spans="1:13" x14ac:dyDescent="0.25">
      <c r="A3630">
        <v>3629</v>
      </c>
      <c r="B3630" t="s">
        <v>9</v>
      </c>
      <c r="C3630">
        <v>1557874</v>
      </c>
      <c r="D3630" t="s">
        <v>10</v>
      </c>
      <c r="E3630" t="s">
        <v>11</v>
      </c>
      <c r="F3630" t="s">
        <v>12</v>
      </c>
      <c r="G3630" t="s">
        <v>13</v>
      </c>
      <c r="H3630" t="s">
        <v>12</v>
      </c>
      <c r="I3630">
        <v>32</v>
      </c>
      <c r="J3630">
        <f t="shared" si="226"/>
        <v>1.1101566252816639</v>
      </c>
      <c r="K3630">
        <f t="shared" si="227"/>
        <v>-0.69914348398608395</v>
      </c>
      <c r="L3630" t="str">
        <f t="shared" si="228"/>
        <v>NO</v>
      </c>
      <c r="M3630" t="str">
        <f t="shared" si="229"/>
        <v>NO</v>
      </c>
    </row>
    <row r="3631" spans="1:13" x14ac:dyDescent="0.25">
      <c r="A3631">
        <v>3630</v>
      </c>
      <c r="B3631" t="s">
        <v>15</v>
      </c>
      <c r="C3631">
        <v>320979.96999999997</v>
      </c>
      <c r="D3631" t="s">
        <v>10</v>
      </c>
      <c r="E3631" t="s">
        <v>16</v>
      </c>
      <c r="F3631" t="s">
        <v>12</v>
      </c>
      <c r="G3631" t="s">
        <v>13</v>
      </c>
      <c r="H3631" t="s">
        <v>13</v>
      </c>
      <c r="I3631">
        <v>29</v>
      </c>
      <c r="J3631">
        <f t="shared" si="226"/>
        <v>-0.41498559663876333</v>
      </c>
      <c r="K3631">
        <f t="shared" si="227"/>
        <v>-0.91086947421749642</v>
      </c>
      <c r="L3631" t="str">
        <f t="shared" si="228"/>
        <v>NO</v>
      </c>
      <c r="M3631" t="str">
        <f t="shared" si="229"/>
        <v>NO</v>
      </c>
    </row>
    <row r="3632" spans="1:13" x14ac:dyDescent="0.25">
      <c r="A3632">
        <v>3631</v>
      </c>
      <c r="B3632" t="s">
        <v>15</v>
      </c>
      <c r="C3632">
        <v>119964</v>
      </c>
      <c r="D3632" t="s">
        <v>10</v>
      </c>
      <c r="E3632" t="s">
        <v>11</v>
      </c>
      <c r="F3632" t="s">
        <v>12</v>
      </c>
      <c r="G3632" t="s">
        <v>13</v>
      </c>
      <c r="H3632" t="s">
        <v>12</v>
      </c>
      <c r="I3632">
        <v>25</v>
      </c>
      <c r="J3632">
        <f t="shared" si="226"/>
        <v>-0.66284671949282858</v>
      </c>
      <c r="K3632">
        <f t="shared" si="227"/>
        <v>-1.1931707945260464</v>
      </c>
      <c r="L3632" t="str">
        <f t="shared" si="228"/>
        <v>NO</v>
      </c>
      <c r="M3632" t="str">
        <f t="shared" si="229"/>
        <v>NO</v>
      </c>
    </row>
    <row r="3633" spans="1:13" x14ac:dyDescent="0.25">
      <c r="A3633">
        <v>3632</v>
      </c>
      <c r="B3633" t="s">
        <v>9</v>
      </c>
      <c r="C3633">
        <v>444011.07</v>
      </c>
      <c r="D3633" t="s">
        <v>10</v>
      </c>
      <c r="E3633" t="s">
        <v>16</v>
      </c>
      <c r="F3633" t="s">
        <v>12</v>
      </c>
      <c r="G3633" t="s">
        <v>13</v>
      </c>
      <c r="H3633" t="s">
        <v>13</v>
      </c>
      <c r="I3633">
        <v>23</v>
      </c>
      <c r="J3633">
        <f t="shared" si="226"/>
        <v>-0.2632830896589905</v>
      </c>
      <c r="K3633">
        <f t="shared" si="227"/>
        <v>-1.3343214546803215</v>
      </c>
      <c r="L3633" t="str">
        <f t="shared" si="228"/>
        <v>NO</v>
      </c>
      <c r="M3633" t="str">
        <f t="shared" si="229"/>
        <v>NO</v>
      </c>
    </row>
    <row r="3634" spans="1:13" x14ac:dyDescent="0.25">
      <c r="A3634">
        <v>3633</v>
      </c>
      <c r="B3634" t="s">
        <v>9</v>
      </c>
      <c r="C3634">
        <v>391531</v>
      </c>
      <c r="D3634" t="s">
        <v>10</v>
      </c>
      <c r="E3634" t="s">
        <v>16</v>
      </c>
      <c r="F3634" t="s">
        <v>12</v>
      </c>
      <c r="G3634" t="s">
        <v>12</v>
      </c>
      <c r="H3634" t="s">
        <v>13</v>
      </c>
      <c r="I3634">
        <v>41</v>
      </c>
      <c r="J3634">
        <f t="shared" si="226"/>
        <v>-0.32799321730536579</v>
      </c>
      <c r="K3634">
        <f t="shared" si="227"/>
        <v>-6.3965513291846368E-2</v>
      </c>
      <c r="L3634" t="str">
        <f t="shared" si="228"/>
        <v>NO</v>
      </c>
      <c r="M3634" t="str">
        <f t="shared" si="229"/>
        <v>NO</v>
      </c>
    </row>
    <row r="3635" spans="1:13" x14ac:dyDescent="0.25">
      <c r="A3635">
        <v>3634</v>
      </c>
      <c r="B3635" t="s">
        <v>15</v>
      </c>
      <c r="C3635">
        <v>1845577.5</v>
      </c>
      <c r="D3635" t="s">
        <v>10</v>
      </c>
      <c r="E3635" t="s">
        <v>16</v>
      </c>
      <c r="F3635" t="s">
        <v>12</v>
      </c>
      <c r="G3635" t="s">
        <v>12</v>
      </c>
      <c r="H3635" t="s">
        <v>13</v>
      </c>
      <c r="I3635">
        <v>33</v>
      </c>
      <c r="J3635">
        <f t="shared" si="226"/>
        <v>1.4649071088330186</v>
      </c>
      <c r="K3635">
        <f t="shared" si="227"/>
        <v>-0.62856815390894638</v>
      </c>
      <c r="L3635" t="str">
        <f t="shared" si="228"/>
        <v>NO</v>
      </c>
      <c r="M3635" t="str">
        <f t="shared" si="229"/>
        <v>NO</v>
      </c>
    </row>
    <row r="3636" spans="1:13" x14ac:dyDescent="0.25">
      <c r="A3636">
        <v>3635</v>
      </c>
      <c r="B3636" t="s">
        <v>9</v>
      </c>
      <c r="C3636">
        <v>297046</v>
      </c>
      <c r="D3636" t="s">
        <v>18</v>
      </c>
      <c r="E3636" t="s">
        <v>16</v>
      </c>
      <c r="F3636" t="s">
        <v>12</v>
      </c>
      <c r="G3636" t="s">
        <v>13</v>
      </c>
      <c r="H3636" t="s">
        <v>13</v>
      </c>
      <c r="I3636">
        <v>41</v>
      </c>
      <c r="J3636">
        <f t="shared" si="226"/>
        <v>-0.44449718558642509</v>
      </c>
      <c r="K3636">
        <f t="shared" si="227"/>
        <v>-6.3965513291846368E-2</v>
      </c>
      <c r="L3636" t="str">
        <f t="shared" si="228"/>
        <v>NO</v>
      </c>
      <c r="M3636" t="str">
        <f t="shared" si="229"/>
        <v>NO</v>
      </c>
    </row>
    <row r="3637" spans="1:13" x14ac:dyDescent="0.25">
      <c r="A3637">
        <v>3636</v>
      </c>
      <c r="B3637" t="s">
        <v>9</v>
      </c>
      <c r="C3637">
        <v>299784</v>
      </c>
      <c r="D3637" t="s">
        <v>18</v>
      </c>
      <c r="E3637" t="s">
        <v>16</v>
      </c>
      <c r="F3637" t="s">
        <v>12</v>
      </c>
      <c r="G3637" t="s">
        <v>13</v>
      </c>
      <c r="H3637" t="s">
        <v>13</v>
      </c>
      <c r="I3637">
        <v>33</v>
      </c>
      <c r="J3637">
        <f t="shared" si="226"/>
        <v>-0.44112111673789317</v>
      </c>
      <c r="K3637">
        <f t="shared" si="227"/>
        <v>-0.62856815390894638</v>
      </c>
      <c r="L3637" t="str">
        <f t="shared" si="228"/>
        <v>NO</v>
      </c>
      <c r="M3637" t="str">
        <f t="shared" si="229"/>
        <v>NO</v>
      </c>
    </row>
    <row r="3638" spans="1:13" x14ac:dyDescent="0.25">
      <c r="A3638">
        <v>3637</v>
      </c>
      <c r="B3638" t="s">
        <v>9</v>
      </c>
      <c r="C3638">
        <v>668500</v>
      </c>
      <c r="D3638" t="s">
        <v>10</v>
      </c>
      <c r="E3638" t="s">
        <v>16</v>
      </c>
      <c r="F3638" t="s">
        <v>12</v>
      </c>
      <c r="G3638" t="s">
        <v>13</v>
      </c>
      <c r="H3638" t="s">
        <v>13</v>
      </c>
      <c r="I3638">
        <v>34</v>
      </c>
      <c r="J3638">
        <f t="shared" si="226"/>
        <v>1.3521177475146477E-2</v>
      </c>
      <c r="K3638">
        <f t="shared" si="227"/>
        <v>-0.55799282383180893</v>
      </c>
      <c r="L3638" t="str">
        <f t="shared" si="228"/>
        <v>NO</v>
      </c>
      <c r="M3638" t="str">
        <f t="shared" si="229"/>
        <v>NO</v>
      </c>
    </row>
    <row r="3639" spans="1:13" x14ac:dyDescent="0.25">
      <c r="A3639">
        <v>3638</v>
      </c>
      <c r="B3639" t="s">
        <v>15</v>
      </c>
      <c r="C3639">
        <v>278030</v>
      </c>
      <c r="D3639" t="s">
        <v>19</v>
      </c>
      <c r="E3639" t="s">
        <v>16</v>
      </c>
      <c r="F3639" t="s">
        <v>12</v>
      </c>
      <c r="G3639" t="s">
        <v>13</v>
      </c>
      <c r="H3639" t="s">
        <v>13</v>
      </c>
      <c r="I3639">
        <v>32</v>
      </c>
      <c r="J3639">
        <f t="shared" si="226"/>
        <v>-0.46794471123422759</v>
      </c>
      <c r="K3639">
        <f t="shared" si="227"/>
        <v>-0.69914348398608395</v>
      </c>
      <c r="L3639" t="str">
        <f t="shared" si="228"/>
        <v>NO</v>
      </c>
      <c r="M3639" t="str">
        <f t="shared" si="229"/>
        <v>NO</v>
      </c>
    </row>
    <row r="3640" spans="1:13" x14ac:dyDescent="0.25">
      <c r="A3640">
        <v>3639</v>
      </c>
      <c r="B3640" t="s">
        <v>15</v>
      </c>
      <c r="C3640">
        <v>507944</v>
      </c>
      <c r="D3640" t="s">
        <v>18</v>
      </c>
      <c r="E3640" t="s">
        <v>16</v>
      </c>
      <c r="F3640" t="s">
        <v>12</v>
      </c>
      <c r="G3640" t="s">
        <v>13</v>
      </c>
      <c r="H3640" t="s">
        <v>12</v>
      </c>
      <c r="I3640">
        <v>77</v>
      </c>
      <c r="J3640">
        <f t="shared" si="226"/>
        <v>-0.18445110522934366</v>
      </c>
      <c r="K3640">
        <f t="shared" si="227"/>
        <v>2.4767463694851037</v>
      </c>
      <c r="L3640" t="str">
        <f t="shared" si="228"/>
        <v>NO</v>
      </c>
      <c r="M3640" t="str">
        <f t="shared" si="229"/>
        <v>SI</v>
      </c>
    </row>
    <row r="3641" spans="1:13" x14ac:dyDescent="0.25">
      <c r="A3641">
        <v>3640</v>
      </c>
      <c r="B3641" t="s">
        <v>15</v>
      </c>
      <c r="C3641">
        <v>300018</v>
      </c>
      <c r="D3641" t="s">
        <v>17</v>
      </c>
      <c r="E3641" t="s">
        <v>16</v>
      </c>
      <c r="F3641" t="s">
        <v>12</v>
      </c>
      <c r="G3641" t="s">
        <v>13</v>
      </c>
      <c r="H3641" t="s">
        <v>13</v>
      </c>
      <c r="I3641">
        <v>57</v>
      </c>
      <c r="J3641">
        <f t="shared" si="226"/>
        <v>-0.44083258492249633</v>
      </c>
      <c r="K3641">
        <f t="shared" si="227"/>
        <v>1.0652397679423538</v>
      </c>
      <c r="L3641" t="str">
        <f t="shared" si="228"/>
        <v>NO</v>
      </c>
      <c r="M3641" t="str">
        <f t="shared" si="229"/>
        <v>NO</v>
      </c>
    </row>
    <row r="3642" spans="1:13" x14ac:dyDescent="0.25">
      <c r="A3642">
        <v>3641</v>
      </c>
      <c r="B3642" t="s">
        <v>15</v>
      </c>
      <c r="C3642">
        <v>367500</v>
      </c>
      <c r="D3642" t="s">
        <v>10</v>
      </c>
      <c r="E3642" t="s">
        <v>16</v>
      </c>
      <c r="F3642" t="s">
        <v>12</v>
      </c>
      <c r="G3642" t="s">
        <v>13</v>
      </c>
      <c r="H3642" t="s">
        <v>13</v>
      </c>
      <c r="I3642">
        <v>54</v>
      </c>
      <c r="J3642">
        <f t="shared" si="226"/>
        <v>-0.35762444831306162</v>
      </c>
      <c r="K3642">
        <f t="shared" si="227"/>
        <v>0.85351377771094117</v>
      </c>
      <c r="L3642" t="str">
        <f t="shared" si="228"/>
        <v>NO</v>
      </c>
      <c r="M3642" t="str">
        <f t="shared" si="229"/>
        <v>NO</v>
      </c>
    </row>
    <row r="3643" spans="1:13" x14ac:dyDescent="0.25">
      <c r="A3643">
        <v>3642</v>
      </c>
      <c r="B3643" t="s">
        <v>15</v>
      </c>
      <c r="C3643">
        <v>1576048</v>
      </c>
      <c r="D3643" t="s">
        <v>18</v>
      </c>
      <c r="E3643" t="s">
        <v>16</v>
      </c>
      <c r="F3643" t="s">
        <v>12</v>
      </c>
      <c r="G3643" t="s">
        <v>13</v>
      </c>
      <c r="H3643" t="s">
        <v>12</v>
      </c>
      <c r="I3643">
        <v>56</v>
      </c>
      <c r="J3643">
        <f t="shared" si="226"/>
        <v>1.1325659296108164</v>
      </c>
      <c r="K3643">
        <f t="shared" si="227"/>
        <v>0.99466443786521619</v>
      </c>
      <c r="L3643" t="str">
        <f t="shared" si="228"/>
        <v>NO</v>
      </c>
      <c r="M3643" t="str">
        <f t="shared" si="229"/>
        <v>NO</v>
      </c>
    </row>
    <row r="3644" spans="1:13" x14ac:dyDescent="0.25">
      <c r="A3644">
        <v>3643</v>
      </c>
      <c r="B3644" t="s">
        <v>15</v>
      </c>
      <c r="C3644">
        <v>392276</v>
      </c>
      <c r="D3644" t="s">
        <v>10</v>
      </c>
      <c r="E3644" t="s">
        <v>11</v>
      </c>
      <c r="F3644" t="s">
        <v>12</v>
      </c>
      <c r="G3644" t="s">
        <v>13</v>
      </c>
      <c r="H3644" t="s">
        <v>12</v>
      </c>
      <c r="I3644">
        <v>61</v>
      </c>
      <c r="J3644">
        <f t="shared" si="226"/>
        <v>-0.32707460105549135</v>
      </c>
      <c r="K3644">
        <f t="shared" si="227"/>
        <v>1.3475410882509038</v>
      </c>
      <c r="L3644" t="str">
        <f t="shared" si="228"/>
        <v>NO</v>
      </c>
      <c r="M3644" t="str">
        <f t="shared" si="229"/>
        <v>NO</v>
      </c>
    </row>
    <row r="3645" spans="1:13" x14ac:dyDescent="0.25">
      <c r="A3645">
        <v>3644</v>
      </c>
      <c r="B3645" t="s">
        <v>9</v>
      </c>
      <c r="C3645">
        <v>474037</v>
      </c>
      <c r="D3645" t="s">
        <v>10</v>
      </c>
      <c r="E3645" t="s">
        <v>16</v>
      </c>
      <c r="F3645" t="s">
        <v>12</v>
      </c>
      <c r="G3645" t="s">
        <v>13</v>
      </c>
      <c r="H3645" t="s">
        <v>13</v>
      </c>
      <c r="I3645">
        <v>30</v>
      </c>
      <c r="J3645">
        <f t="shared" si="226"/>
        <v>-0.22625985849712033</v>
      </c>
      <c r="K3645">
        <f t="shared" si="227"/>
        <v>-0.84029414414035897</v>
      </c>
      <c r="L3645" t="str">
        <f t="shared" si="228"/>
        <v>NO</v>
      </c>
      <c r="M3645" t="str">
        <f t="shared" si="229"/>
        <v>NO</v>
      </c>
    </row>
    <row r="3646" spans="1:13" x14ac:dyDescent="0.25">
      <c r="A3646">
        <v>3645</v>
      </c>
      <c r="B3646" t="s">
        <v>15</v>
      </c>
      <c r="C3646">
        <v>1494240.1</v>
      </c>
      <c r="D3646" t="s">
        <v>10</v>
      </c>
      <c r="E3646" t="s">
        <v>16</v>
      </c>
      <c r="F3646" t="s">
        <v>12</v>
      </c>
      <c r="G3646" t="s">
        <v>13</v>
      </c>
      <c r="H3646" t="s">
        <v>13</v>
      </c>
      <c r="I3646">
        <v>32</v>
      </c>
      <c r="J3646">
        <f t="shared" si="226"/>
        <v>1.0316933573851714</v>
      </c>
      <c r="K3646">
        <f t="shared" si="227"/>
        <v>-0.69914348398608395</v>
      </c>
      <c r="L3646" t="str">
        <f t="shared" si="228"/>
        <v>NO</v>
      </c>
      <c r="M3646" t="str">
        <f t="shared" si="229"/>
        <v>NO</v>
      </c>
    </row>
    <row r="3647" spans="1:13" x14ac:dyDescent="0.25">
      <c r="A3647">
        <v>3646</v>
      </c>
      <c r="B3647" t="s">
        <v>15</v>
      </c>
      <c r="C3647">
        <v>386136</v>
      </c>
      <c r="D3647" t="s">
        <v>10</v>
      </c>
      <c r="E3647" t="s">
        <v>16</v>
      </c>
      <c r="F3647" t="s">
        <v>12</v>
      </c>
      <c r="G3647" t="s">
        <v>13</v>
      </c>
      <c r="H3647" t="s">
        <v>13</v>
      </c>
      <c r="I3647">
        <v>21</v>
      </c>
      <c r="J3647">
        <f t="shared" si="226"/>
        <v>-0.33464547860479232</v>
      </c>
      <c r="K3647">
        <f t="shared" si="227"/>
        <v>-1.4754721148345964</v>
      </c>
      <c r="L3647" t="str">
        <f t="shared" si="228"/>
        <v>NO</v>
      </c>
      <c r="M3647" t="str">
        <f t="shared" si="229"/>
        <v>NO</v>
      </c>
    </row>
    <row r="3648" spans="1:13" x14ac:dyDescent="0.25">
      <c r="A3648">
        <v>3647</v>
      </c>
      <c r="B3648" t="s">
        <v>9</v>
      </c>
      <c r="C3648">
        <v>390581.32</v>
      </c>
      <c r="D3648" t="s">
        <v>10</v>
      </c>
      <c r="E3648" t="s">
        <v>16</v>
      </c>
      <c r="F3648" t="s">
        <v>12</v>
      </c>
      <c r="G3648" t="s">
        <v>13</v>
      </c>
      <c r="H3648" t="s">
        <v>13</v>
      </c>
      <c r="I3648">
        <v>22</v>
      </c>
      <c r="J3648">
        <f t="shared" si="226"/>
        <v>-0.32916421258077627</v>
      </c>
      <c r="K3648">
        <f t="shared" si="227"/>
        <v>-1.4048967847574589</v>
      </c>
      <c r="L3648" t="str">
        <f t="shared" si="228"/>
        <v>NO</v>
      </c>
      <c r="M3648" t="str">
        <f t="shared" si="229"/>
        <v>NO</v>
      </c>
    </row>
    <row r="3649" spans="1:13" x14ac:dyDescent="0.25">
      <c r="A3649">
        <v>3648</v>
      </c>
      <c r="B3649" t="s">
        <v>15</v>
      </c>
      <c r="C3649">
        <v>433902.87</v>
      </c>
      <c r="D3649" t="s">
        <v>10</v>
      </c>
      <c r="E3649" t="s">
        <v>16</v>
      </c>
      <c r="F3649" t="s">
        <v>12</v>
      </c>
      <c r="G3649" t="s">
        <v>13</v>
      </c>
      <c r="H3649" t="s">
        <v>13</v>
      </c>
      <c r="I3649">
        <v>31</v>
      </c>
      <c r="J3649">
        <f t="shared" si="226"/>
        <v>-0.27574692425896513</v>
      </c>
      <c r="K3649">
        <f t="shared" si="227"/>
        <v>-0.7697188140632214</v>
      </c>
      <c r="L3649" t="str">
        <f t="shared" si="228"/>
        <v>NO</v>
      </c>
      <c r="M3649" t="str">
        <f t="shared" si="229"/>
        <v>NO</v>
      </c>
    </row>
    <row r="3650" spans="1:13" x14ac:dyDescent="0.25">
      <c r="A3650">
        <v>3649</v>
      </c>
      <c r="B3650" t="s">
        <v>9</v>
      </c>
      <c r="C3650">
        <v>295000</v>
      </c>
      <c r="D3650" t="s">
        <v>10</v>
      </c>
      <c r="E3650" t="s">
        <v>16</v>
      </c>
      <c r="F3650" t="s">
        <v>12</v>
      </c>
      <c r="G3650" t="s">
        <v>13</v>
      </c>
      <c r="H3650" t="s">
        <v>13</v>
      </c>
      <c r="I3650">
        <v>26</v>
      </c>
      <c r="J3650">
        <f t="shared" ref="J3650:J3713" si="230">(C3650-$Q$13)/$Q$14</f>
        <v>-0.44701998940822796</v>
      </c>
      <c r="K3650">
        <f t="shared" si="227"/>
        <v>-1.1225954644489089</v>
      </c>
      <c r="L3650" t="str">
        <f t="shared" si="228"/>
        <v>NO</v>
      </c>
      <c r="M3650" t="str">
        <f t="shared" si="229"/>
        <v>NO</v>
      </c>
    </row>
    <row r="3651" spans="1:13" x14ac:dyDescent="0.25">
      <c r="A3651">
        <v>3650</v>
      </c>
      <c r="B3651" t="s">
        <v>9</v>
      </c>
      <c r="C3651">
        <v>300018</v>
      </c>
      <c r="D3651" t="s">
        <v>18</v>
      </c>
      <c r="E3651" t="s">
        <v>16</v>
      </c>
      <c r="F3651" t="s">
        <v>12</v>
      </c>
      <c r="G3651" t="s">
        <v>13</v>
      </c>
      <c r="H3651" t="s">
        <v>12</v>
      </c>
      <c r="I3651">
        <v>42</v>
      </c>
      <c r="J3651">
        <f t="shared" si="230"/>
        <v>-0.44083258492249633</v>
      </c>
      <c r="K3651">
        <f t="shared" ref="K3651:K3714" si="231">(I3651-$R$13)/$R$14</f>
        <v>6.6098167852911317E-3</v>
      </c>
      <c r="L3651" t="str">
        <f t="shared" ref="L3651:L3714" si="232">IF(ABS(J3651)&gt; 1.96, "SI", "NO")</f>
        <v>NO</v>
      </c>
      <c r="M3651" t="str">
        <f t="shared" ref="M3651:M3714" si="233">IF(ABS(K3651)&gt; 1.96, "SI", "NO")</f>
        <v>NO</v>
      </c>
    </row>
    <row r="3652" spans="1:13" x14ac:dyDescent="0.25">
      <c r="A3652">
        <v>3651</v>
      </c>
      <c r="B3652" t="s">
        <v>9</v>
      </c>
      <c r="C3652">
        <v>617046.87</v>
      </c>
      <c r="D3652" t="s">
        <v>10</v>
      </c>
      <c r="E3652" t="s">
        <v>16</v>
      </c>
      <c r="F3652" t="s">
        <v>12</v>
      </c>
      <c r="G3652" t="s">
        <v>12</v>
      </c>
      <c r="H3652" t="s">
        <v>13</v>
      </c>
      <c r="I3652">
        <v>23</v>
      </c>
      <c r="J3652">
        <f t="shared" si="230"/>
        <v>-4.9922690075059582E-2</v>
      </c>
      <c r="K3652">
        <f t="shared" si="231"/>
        <v>-1.3343214546803215</v>
      </c>
      <c r="L3652" t="str">
        <f t="shared" si="232"/>
        <v>NO</v>
      </c>
      <c r="M3652" t="str">
        <f t="shared" si="233"/>
        <v>NO</v>
      </c>
    </row>
    <row r="3653" spans="1:13" x14ac:dyDescent="0.25">
      <c r="A3653">
        <v>3652</v>
      </c>
      <c r="B3653" t="s">
        <v>15</v>
      </c>
      <c r="C3653">
        <v>650000</v>
      </c>
      <c r="D3653" t="s">
        <v>10</v>
      </c>
      <c r="E3653" t="s">
        <v>16</v>
      </c>
      <c r="F3653" t="s">
        <v>12</v>
      </c>
      <c r="G3653" t="s">
        <v>13</v>
      </c>
      <c r="H3653" t="s">
        <v>13</v>
      </c>
      <c r="I3653">
        <v>27</v>
      </c>
      <c r="J3653">
        <f t="shared" si="230"/>
        <v>-9.2900985284477076E-3</v>
      </c>
      <c r="K3653">
        <f t="shared" si="231"/>
        <v>-1.0520201343717714</v>
      </c>
      <c r="L3653" t="str">
        <f t="shared" si="232"/>
        <v>NO</v>
      </c>
      <c r="M3653" t="str">
        <f t="shared" si="233"/>
        <v>NO</v>
      </c>
    </row>
    <row r="3654" spans="1:13" x14ac:dyDescent="0.25">
      <c r="A3654">
        <v>3653</v>
      </c>
      <c r="B3654" t="s">
        <v>9</v>
      </c>
      <c r="C3654">
        <v>3394970.65</v>
      </c>
      <c r="D3654" t="s">
        <v>10</v>
      </c>
      <c r="E3654" t="s">
        <v>16</v>
      </c>
      <c r="F3654" t="s">
        <v>12</v>
      </c>
      <c r="G3654" t="s">
        <v>13</v>
      </c>
      <c r="H3654" t="s">
        <v>13</v>
      </c>
      <c r="I3654">
        <v>38</v>
      </c>
      <c r="J3654">
        <f t="shared" si="230"/>
        <v>3.3753738538453537</v>
      </c>
      <c r="K3654">
        <f t="shared" si="231"/>
        <v>-0.27569150352325889</v>
      </c>
      <c r="L3654" t="str">
        <f t="shared" si="232"/>
        <v>SI</v>
      </c>
      <c r="M3654" t="str">
        <f t="shared" si="233"/>
        <v>NO</v>
      </c>
    </row>
    <row r="3655" spans="1:13" x14ac:dyDescent="0.25">
      <c r="A3655">
        <v>3654</v>
      </c>
      <c r="B3655" t="s">
        <v>15</v>
      </c>
      <c r="C3655">
        <v>30995</v>
      </c>
      <c r="D3655" t="s">
        <v>10</v>
      </c>
      <c r="E3655" t="s">
        <v>16</v>
      </c>
      <c r="F3655" t="s">
        <v>12</v>
      </c>
      <c r="G3655" t="s">
        <v>13</v>
      </c>
      <c r="H3655" t="s">
        <v>13</v>
      </c>
      <c r="I3655">
        <v>31</v>
      </c>
      <c r="J3655">
        <f t="shared" si="230"/>
        <v>-0.77254922839897844</v>
      </c>
      <c r="K3655">
        <f t="shared" si="231"/>
        <v>-0.7697188140632214</v>
      </c>
      <c r="L3655" t="str">
        <f t="shared" si="232"/>
        <v>NO</v>
      </c>
      <c r="M3655" t="str">
        <f t="shared" si="233"/>
        <v>NO</v>
      </c>
    </row>
    <row r="3656" spans="1:13" x14ac:dyDescent="0.25">
      <c r="A3656">
        <v>3655</v>
      </c>
      <c r="B3656" t="s">
        <v>15</v>
      </c>
      <c r="C3656">
        <v>351950.66</v>
      </c>
      <c r="D3656" t="s">
        <v>10</v>
      </c>
      <c r="E3656" t="s">
        <v>16</v>
      </c>
      <c r="F3656" t="s">
        <v>12</v>
      </c>
      <c r="G3656" t="s">
        <v>12</v>
      </c>
      <c r="H3656" t="s">
        <v>13</v>
      </c>
      <c r="I3656">
        <v>46</v>
      </c>
      <c r="J3656">
        <f t="shared" si="230"/>
        <v>-0.37679743676785771</v>
      </c>
      <c r="K3656">
        <f t="shared" si="231"/>
        <v>0.28891113709384114</v>
      </c>
      <c r="L3656" t="str">
        <f t="shared" si="232"/>
        <v>NO</v>
      </c>
      <c r="M3656" t="str">
        <f t="shared" si="233"/>
        <v>NO</v>
      </c>
    </row>
    <row r="3657" spans="1:13" x14ac:dyDescent="0.25">
      <c r="A3657">
        <v>3656</v>
      </c>
      <c r="B3657" t="s">
        <v>15</v>
      </c>
      <c r="C3657">
        <v>590320</v>
      </c>
      <c r="D3657" t="s">
        <v>10</v>
      </c>
      <c r="E3657" t="s">
        <v>16</v>
      </c>
      <c r="F3657" t="s">
        <v>12</v>
      </c>
      <c r="G3657" t="s">
        <v>13</v>
      </c>
      <c r="H3657" t="s">
        <v>13</v>
      </c>
      <c r="I3657">
        <v>30</v>
      </c>
      <c r="J3657">
        <f t="shared" si="230"/>
        <v>-8.2878041874096406E-2</v>
      </c>
      <c r="K3657">
        <f t="shared" si="231"/>
        <v>-0.84029414414035897</v>
      </c>
      <c r="L3657" t="str">
        <f t="shared" si="232"/>
        <v>NO</v>
      </c>
      <c r="M3657" t="str">
        <f t="shared" si="233"/>
        <v>NO</v>
      </c>
    </row>
    <row r="3658" spans="1:13" x14ac:dyDescent="0.25">
      <c r="A3658">
        <v>3657</v>
      </c>
      <c r="B3658" t="s">
        <v>9</v>
      </c>
      <c r="C3658">
        <v>321054.98</v>
      </c>
      <c r="D3658" t="s">
        <v>10</v>
      </c>
      <c r="E3658" t="s">
        <v>16</v>
      </c>
      <c r="F3658" t="s">
        <v>12</v>
      </c>
      <c r="G3658" t="s">
        <v>13</v>
      </c>
      <c r="H3658" t="s">
        <v>13</v>
      </c>
      <c r="I3658">
        <v>51</v>
      </c>
      <c r="J3658">
        <f t="shared" si="230"/>
        <v>-0.41489310616238334</v>
      </c>
      <c r="K3658">
        <f t="shared" si="231"/>
        <v>0.64178778747952869</v>
      </c>
      <c r="L3658" t="str">
        <f t="shared" si="232"/>
        <v>NO</v>
      </c>
      <c r="M3658" t="str">
        <f t="shared" si="233"/>
        <v>NO</v>
      </c>
    </row>
    <row r="3659" spans="1:13" x14ac:dyDescent="0.25">
      <c r="A3659">
        <v>3658</v>
      </c>
      <c r="B3659" t="s">
        <v>15</v>
      </c>
      <c r="C3659">
        <v>403433.03</v>
      </c>
      <c r="D3659" t="s">
        <v>10</v>
      </c>
      <c r="E3659" t="s">
        <v>16</v>
      </c>
      <c r="F3659" t="s">
        <v>12</v>
      </c>
      <c r="G3659" t="s">
        <v>13</v>
      </c>
      <c r="H3659" t="s">
        <v>12</v>
      </c>
      <c r="I3659">
        <v>26</v>
      </c>
      <c r="J3659">
        <f t="shared" si="230"/>
        <v>-0.31331751507114641</v>
      </c>
      <c r="K3659">
        <f t="shared" si="231"/>
        <v>-1.1225954644489089</v>
      </c>
      <c r="L3659" t="str">
        <f t="shared" si="232"/>
        <v>NO</v>
      </c>
      <c r="M3659" t="str">
        <f t="shared" si="233"/>
        <v>NO</v>
      </c>
    </row>
    <row r="3660" spans="1:13" x14ac:dyDescent="0.25">
      <c r="A3660">
        <v>3659</v>
      </c>
      <c r="B3660" t="s">
        <v>9</v>
      </c>
      <c r="C3660">
        <v>400000</v>
      </c>
      <c r="D3660" t="s">
        <v>10</v>
      </c>
      <c r="E3660" t="s">
        <v>16</v>
      </c>
      <c r="F3660" t="s">
        <v>12</v>
      </c>
      <c r="G3660" t="s">
        <v>12</v>
      </c>
      <c r="H3660" t="s">
        <v>13</v>
      </c>
      <c r="I3660">
        <v>30</v>
      </c>
      <c r="J3660">
        <f t="shared" si="230"/>
        <v>-0.31755058506350425</v>
      </c>
      <c r="K3660">
        <f t="shared" si="231"/>
        <v>-0.84029414414035897</v>
      </c>
      <c r="L3660" t="str">
        <f t="shared" si="232"/>
        <v>NO</v>
      </c>
      <c r="M3660" t="str">
        <f t="shared" si="233"/>
        <v>NO</v>
      </c>
    </row>
    <row r="3661" spans="1:13" x14ac:dyDescent="0.25">
      <c r="A3661">
        <v>3660</v>
      </c>
      <c r="B3661" t="s">
        <v>9</v>
      </c>
      <c r="C3661">
        <v>2345522.5</v>
      </c>
      <c r="D3661" t="s">
        <v>10</v>
      </c>
      <c r="E3661" t="s">
        <v>11</v>
      </c>
      <c r="F3661" t="s">
        <v>12</v>
      </c>
      <c r="G3661" t="s">
        <v>13</v>
      </c>
      <c r="H3661" t="s">
        <v>13</v>
      </c>
      <c r="I3661">
        <v>48</v>
      </c>
      <c r="J3661">
        <f t="shared" si="230"/>
        <v>2.081360264596094</v>
      </c>
      <c r="K3661">
        <f t="shared" si="231"/>
        <v>0.43006179724811616</v>
      </c>
      <c r="L3661" t="str">
        <f t="shared" si="232"/>
        <v>SI</v>
      </c>
      <c r="M3661" t="str">
        <f t="shared" si="233"/>
        <v>NO</v>
      </c>
    </row>
    <row r="3662" spans="1:13" x14ac:dyDescent="0.25">
      <c r="A3662">
        <v>3661</v>
      </c>
      <c r="B3662" t="s">
        <v>9</v>
      </c>
      <c r="C3662">
        <v>480577</v>
      </c>
      <c r="D3662" t="s">
        <v>18</v>
      </c>
      <c r="E3662" t="s">
        <v>16</v>
      </c>
      <c r="F3662" t="s">
        <v>12</v>
      </c>
      <c r="G3662" t="s">
        <v>13</v>
      </c>
      <c r="H3662" t="s">
        <v>13</v>
      </c>
      <c r="I3662">
        <v>49</v>
      </c>
      <c r="J3662">
        <f t="shared" si="230"/>
        <v>-0.21819576416936323</v>
      </c>
      <c r="K3662">
        <f t="shared" si="231"/>
        <v>0.50063712732525367</v>
      </c>
      <c r="L3662" t="str">
        <f t="shared" si="232"/>
        <v>NO</v>
      </c>
      <c r="M3662" t="str">
        <f t="shared" si="233"/>
        <v>NO</v>
      </c>
    </row>
    <row r="3663" spans="1:13" x14ac:dyDescent="0.25">
      <c r="A3663">
        <v>3662</v>
      </c>
      <c r="B3663" t="s">
        <v>9</v>
      </c>
      <c r="C3663">
        <v>458437</v>
      </c>
      <c r="D3663" t="s">
        <v>10</v>
      </c>
      <c r="E3663" t="s">
        <v>16</v>
      </c>
      <c r="F3663" t="s">
        <v>12</v>
      </c>
      <c r="G3663" t="s">
        <v>13</v>
      </c>
      <c r="H3663" t="s">
        <v>13</v>
      </c>
      <c r="I3663">
        <v>27</v>
      </c>
      <c r="J3663">
        <f t="shared" si="230"/>
        <v>-0.24549531285690784</v>
      </c>
      <c r="K3663">
        <f t="shared" si="231"/>
        <v>-1.0520201343717714</v>
      </c>
      <c r="L3663" t="str">
        <f t="shared" si="232"/>
        <v>NO</v>
      </c>
      <c r="M3663" t="str">
        <f t="shared" si="233"/>
        <v>NO</v>
      </c>
    </row>
    <row r="3664" spans="1:13" x14ac:dyDescent="0.25">
      <c r="A3664">
        <v>3663</v>
      </c>
      <c r="B3664" t="s">
        <v>15</v>
      </c>
      <c r="C3664">
        <v>314569</v>
      </c>
      <c r="D3664" t="s">
        <v>17</v>
      </c>
      <c r="E3664" t="s">
        <v>16</v>
      </c>
      <c r="F3664" t="s">
        <v>12</v>
      </c>
      <c r="G3664" t="s">
        <v>13</v>
      </c>
      <c r="H3664" t="s">
        <v>13</v>
      </c>
      <c r="I3664">
        <v>61</v>
      </c>
      <c r="J3664">
        <f t="shared" si="230"/>
        <v>-0.42289059156420988</v>
      </c>
      <c r="K3664">
        <f t="shared" si="231"/>
        <v>1.3475410882509038</v>
      </c>
      <c r="L3664" t="str">
        <f t="shared" si="232"/>
        <v>NO</v>
      </c>
      <c r="M3664" t="str">
        <f t="shared" si="233"/>
        <v>NO</v>
      </c>
    </row>
    <row r="3665" spans="1:13" x14ac:dyDescent="0.25">
      <c r="A3665">
        <v>3664</v>
      </c>
      <c r="B3665" t="s">
        <v>9</v>
      </c>
      <c r="C3665">
        <v>84000</v>
      </c>
      <c r="D3665" t="s">
        <v>10</v>
      </c>
      <c r="E3665" t="s">
        <v>16</v>
      </c>
      <c r="F3665" t="s">
        <v>12</v>
      </c>
      <c r="G3665" t="s">
        <v>13</v>
      </c>
      <c r="H3665" t="s">
        <v>12</v>
      </c>
      <c r="I3665">
        <v>32</v>
      </c>
      <c r="J3665">
        <f t="shared" si="230"/>
        <v>-0.70719184004381574</v>
      </c>
      <c r="K3665">
        <f t="shared" si="231"/>
        <v>-0.69914348398608395</v>
      </c>
      <c r="L3665" t="str">
        <f t="shared" si="232"/>
        <v>NO</v>
      </c>
      <c r="M3665" t="str">
        <f t="shared" si="233"/>
        <v>NO</v>
      </c>
    </row>
    <row r="3666" spans="1:13" x14ac:dyDescent="0.25">
      <c r="A3666">
        <v>3665</v>
      </c>
      <c r="B3666" t="s">
        <v>15</v>
      </c>
      <c r="C3666">
        <v>297046</v>
      </c>
      <c r="D3666" t="s">
        <v>17</v>
      </c>
      <c r="E3666" t="s">
        <v>16</v>
      </c>
      <c r="F3666" t="s">
        <v>13</v>
      </c>
      <c r="G3666" t="s">
        <v>12</v>
      </c>
      <c r="H3666" t="s">
        <v>12</v>
      </c>
      <c r="I3666">
        <v>20</v>
      </c>
      <c r="J3666">
        <f t="shared" si="230"/>
        <v>-0.44449718558642509</v>
      </c>
      <c r="K3666">
        <f t="shared" si="231"/>
        <v>-1.5460474449117341</v>
      </c>
      <c r="L3666" t="str">
        <f t="shared" si="232"/>
        <v>NO</v>
      </c>
      <c r="M3666" t="str">
        <f t="shared" si="233"/>
        <v>NO</v>
      </c>
    </row>
    <row r="3667" spans="1:13" x14ac:dyDescent="0.25">
      <c r="A3667">
        <v>3666</v>
      </c>
      <c r="B3667" t="s">
        <v>15</v>
      </c>
      <c r="C3667">
        <v>464076.6</v>
      </c>
      <c r="D3667" t="s">
        <v>10</v>
      </c>
      <c r="E3667" t="s">
        <v>16</v>
      </c>
      <c r="F3667" t="s">
        <v>12</v>
      </c>
      <c r="G3667" t="s">
        <v>13</v>
      </c>
      <c r="H3667" t="s">
        <v>13</v>
      </c>
      <c r="I3667">
        <v>30</v>
      </c>
      <c r="J3667">
        <f t="shared" si="230"/>
        <v>-0.23854144949745545</v>
      </c>
      <c r="K3667">
        <f t="shared" si="231"/>
        <v>-0.84029414414035897</v>
      </c>
      <c r="L3667" t="str">
        <f t="shared" si="232"/>
        <v>NO</v>
      </c>
      <c r="M3667" t="str">
        <f t="shared" si="233"/>
        <v>NO</v>
      </c>
    </row>
    <row r="3668" spans="1:13" x14ac:dyDescent="0.25">
      <c r="A3668">
        <v>3667</v>
      </c>
      <c r="B3668" t="s">
        <v>15</v>
      </c>
      <c r="C3668">
        <v>358976.25</v>
      </c>
      <c r="D3668" t="s">
        <v>10</v>
      </c>
      <c r="E3668" t="s">
        <v>16</v>
      </c>
      <c r="F3668" t="s">
        <v>12</v>
      </c>
      <c r="G3668" t="s">
        <v>13</v>
      </c>
      <c r="H3668" t="s">
        <v>13</v>
      </c>
      <c r="I3668">
        <v>19</v>
      </c>
      <c r="J3668">
        <f t="shared" si="230"/>
        <v>-0.36813458960147433</v>
      </c>
      <c r="K3668">
        <f t="shared" si="231"/>
        <v>-1.6166227749888715</v>
      </c>
      <c r="L3668" t="str">
        <f t="shared" si="232"/>
        <v>NO</v>
      </c>
      <c r="M3668" t="str">
        <f t="shared" si="233"/>
        <v>NO</v>
      </c>
    </row>
    <row r="3669" spans="1:13" x14ac:dyDescent="0.25">
      <c r="A3669">
        <v>3668</v>
      </c>
      <c r="B3669" t="s">
        <v>15</v>
      </c>
      <c r="C3669">
        <v>359544.27</v>
      </c>
      <c r="D3669" t="s">
        <v>20</v>
      </c>
      <c r="E3669" t="s">
        <v>16</v>
      </c>
      <c r="F3669" t="s">
        <v>12</v>
      </c>
      <c r="G3669" t="s">
        <v>12</v>
      </c>
      <c r="H3669" t="s">
        <v>13</v>
      </c>
      <c r="I3669">
        <v>29</v>
      </c>
      <c r="J3669">
        <f t="shared" si="230"/>
        <v>-0.36743419711522773</v>
      </c>
      <c r="K3669">
        <f t="shared" si="231"/>
        <v>-0.91086947421749642</v>
      </c>
      <c r="L3669" t="str">
        <f t="shared" si="232"/>
        <v>NO</v>
      </c>
      <c r="M3669" t="str">
        <f t="shared" si="233"/>
        <v>NO</v>
      </c>
    </row>
    <row r="3670" spans="1:13" x14ac:dyDescent="0.25">
      <c r="A3670">
        <v>3669</v>
      </c>
      <c r="B3670" t="s">
        <v>9</v>
      </c>
      <c r="C3670">
        <v>278030</v>
      </c>
      <c r="D3670" t="s">
        <v>19</v>
      </c>
      <c r="E3670" t="s">
        <v>16</v>
      </c>
      <c r="F3670" t="s">
        <v>12</v>
      </c>
      <c r="G3670" t="s">
        <v>13</v>
      </c>
      <c r="H3670" t="s">
        <v>13</v>
      </c>
      <c r="I3670">
        <v>43</v>
      </c>
      <c r="J3670">
        <f t="shared" si="230"/>
        <v>-0.46794471123422759</v>
      </c>
      <c r="K3670">
        <f t="shared" si="231"/>
        <v>7.7185146862428639E-2</v>
      </c>
      <c r="L3670" t="str">
        <f t="shared" si="232"/>
        <v>NO</v>
      </c>
      <c r="M3670" t="str">
        <f t="shared" si="233"/>
        <v>NO</v>
      </c>
    </row>
    <row r="3671" spans="1:13" x14ac:dyDescent="0.25">
      <c r="A3671">
        <v>3670</v>
      </c>
      <c r="B3671" t="s">
        <v>9</v>
      </c>
      <c r="C3671">
        <v>212337</v>
      </c>
      <c r="D3671" t="s">
        <v>10</v>
      </c>
      <c r="E3671" t="s">
        <v>16</v>
      </c>
      <c r="F3671" t="s">
        <v>12</v>
      </c>
      <c r="G3671" t="s">
        <v>13</v>
      </c>
      <c r="H3671" t="s">
        <v>12</v>
      </c>
      <c r="I3671">
        <v>31</v>
      </c>
      <c r="J3671">
        <f t="shared" si="230"/>
        <v>-0.54894693580201748</v>
      </c>
      <c r="K3671">
        <f t="shared" si="231"/>
        <v>-0.7697188140632214</v>
      </c>
      <c r="L3671" t="str">
        <f t="shared" si="232"/>
        <v>NO</v>
      </c>
      <c r="M3671" t="str">
        <f t="shared" si="233"/>
        <v>NO</v>
      </c>
    </row>
    <row r="3672" spans="1:13" x14ac:dyDescent="0.25">
      <c r="A3672">
        <v>3671</v>
      </c>
      <c r="B3672" t="s">
        <v>9</v>
      </c>
      <c r="C3672">
        <v>79890</v>
      </c>
      <c r="D3672" t="s">
        <v>10</v>
      </c>
      <c r="E3672" t="s">
        <v>16</v>
      </c>
      <c r="F3672" t="s">
        <v>12</v>
      </c>
      <c r="G3672" t="s">
        <v>12</v>
      </c>
      <c r="H3672" t="s">
        <v>13</v>
      </c>
      <c r="I3672">
        <v>53</v>
      </c>
      <c r="J3672">
        <f t="shared" si="230"/>
        <v>-0.71225964244245199</v>
      </c>
      <c r="K3672">
        <f t="shared" si="231"/>
        <v>0.78293844763380371</v>
      </c>
      <c r="L3672" t="str">
        <f t="shared" si="232"/>
        <v>NO</v>
      </c>
      <c r="M3672" t="str">
        <f t="shared" si="233"/>
        <v>NO</v>
      </c>
    </row>
    <row r="3673" spans="1:13" x14ac:dyDescent="0.25">
      <c r="A3673">
        <v>3672</v>
      </c>
      <c r="B3673" t="s">
        <v>9</v>
      </c>
      <c r="C3673">
        <v>278030</v>
      </c>
      <c r="D3673" t="s">
        <v>19</v>
      </c>
      <c r="E3673" t="s">
        <v>16</v>
      </c>
      <c r="F3673" t="s">
        <v>12</v>
      </c>
      <c r="G3673" t="s">
        <v>13</v>
      </c>
      <c r="H3673" t="s">
        <v>13</v>
      </c>
      <c r="I3673">
        <v>44</v>
      </c>
      <c r="J3673">
        <f t="shared" si="230"/>
        <v>-0.46794471123422759</v>
      </c>
      <c r="K3673">
        <f t="shared" si="231"/>
        <v>0.14776047693956615</v>
      </c>
      <c r="L3673" t="str">
        <f t="shared" si="232"/>
        <v>NO</v>
      </c>
      <c r="M3673" t="str">
        <f t="shared" si="233"/>
        <v>NO</v>
      </c>
    </row>
    <row r="3674" spans="1:13" x14ac:dyDescent="0.25">
      <c r="A3674">
        <v>3673</v>
      </c>
      <c r="B3674" t="s">
        <v>15</v>
      </c>
      <c r="C3674">
        <v>630173</v>
      </c>
      <c r="D3674" t="s">
        <v>14</v>
      </c>
      <c r="E3674" t="s">
        <v>11</v>
      </c>
      <c r="F3674" t="s">
        <v>12</v>
      </c>
      <c r="G3674" t="s">
        <v>13</v>
      </c>
      <c r="H3674" t="s">
        <v>13</v>
      </c>
      <c r="I3674">
        <v>75</v>
      </c>
      <c r="J3674">
        <f t="shared" si="230"/>
        <v>-3.3737621194569974E-2</v>
      </c>
      <c r="K3674">
        <f t="shared" si="231"/>
        <v>2.3355957093308288</v>
      </c>
      <c r="L3674" t="str">
        <f t="shared" si="232"/>
        <v>NO</v>
      </c>
      <c r="M3674" t="str">
        <f t="shared" si="233"/>
        <v>SI</v>
      </c>
    </row>
    <row r="3675" spans="1:13" x14ac:dyDescent="0.25">
      <c r="A3675">
        <v>3674</v>
      </c>
      <c r="B3675" t="s">
        <v>15</v>
      </c>
      <c r="C3675">
        <v>1041733</v>
      </c>
      <c r="D3675" t="s">
        <v>10</v>
      </c>
      <c r="E3675" t="s">
        <v>11</v>
      </c>
      <c r="F3675" t="s">
        <v>12</v>
      </c>
      <c r="G3675" t="s">
        <v>13</v>
      </c>
      <c r="H3675" t="s">
        <v>12</v>
      </c>
      <c r="I3675">
        <v>37</v>
      </c>
      <c r="J3675">
        <f t="shared" si="230"/>
        <v>0.47373312215890151</v>
      </c>
      <c r="K3675">
        <f t="shared" si="231"/>
        <v>-0.3462668336003964</v>
      </c>
      <c r="L3675" t="str">
        <f t="shared" si="232"/>
        <v>NO</v>
      </c>
      <c r="M3675" t="str">
        <f t="shared" si="233"/>
        <v>NO</v>
      </c>
    </row>
    <row r="3676" spans="1:13" x14ac:dyDescent="0.25">
      <c r="A3676">
        <v>3675</v>
      </c>
      <c r="B3676" t="s">
        <v>15</v>
      </c>
      <c r="C3676">
        <v>440000</v>
      </c>
      <c r="D3676" t="s">
        <v>10</v>
      </c>
      <c r="E3676" t="s">
        <v>16</v>
      </c>
      <c r="F3676" t="s">
        <v>12</v>
      </c>
      <c r="G3676" t="s">
        <v>13</v>
      </c>
      <c r="H3676" t="s">
        <v>13</v>
      </c>
      <c r="I3676">
        <v>32</v>
      </c>
      <c r="J3676">
        <f t="shared" si="230"/>
        <v>-0.26822890721789522</v>
      </c>
      <c r="K3676">
        <f t="shared" si="231"/>
        <v>-0.69914348398608395</v>
      </c>
      <c r="L3676" t="str">
        <f t="shared" si="232"/>
        <v>NO</v>
      </c>
      <c r="M3676" t="str">
        <f t="shared" si="233"/>
        <v>NO</v>
      </c>
    </row>
    <row r="3677" spans="1:13" x14ac:dyDescent="0.25">
      <c r="A3677">
        <v>3676</v>
      </c>
      <c r="B3677" t="s">
        <v>9</v>
      </c>
      <c r="C3677">
        <v>278030</v>
      </c>
      <c r="D3677" t="s">
        <v>17</v>
      </c>
      <c r="E3677" t="s">
        <v>16</v>
      </c>
      <c r="F3677" t="s">
        <v>12</v>
      </c>
      <c r="G3677" t="s">
        <v>13</v>
      </c>
      <c r="H3677" t="s">
        <v>13</v>
      </c>
      <c r="I3677">
        <v>26</v>
      </c>
      <c r="J3677">
        <f t="shared" si="230"/>
        <v>-0.46794471123422759</v>
      </c>
      <c r="K3677">
        <f t="shared" si="231"/>
        <v>-1.1225954644489089</v>
      </c>
      <c r="L3677" t="str">
        <f t="shared" si="232"/>
        <v>NO</v>
      </c>
      <c r="M3677" t="str">
        <f t="shared" si="233"/>
        <v>NO</v>
      </c>
    </row>
    <row r="3678" spans="1:13" x14ac:dyDescent="0.25">
      <c r="A3678">
        <v>3677</v>
      </c>
      <c r="B3678" t="s">
        <v>9</v>
      </c>
      <c r="C3678">
        <v>450886</v>
      </c>
      <c r="D3678" t="s">
        <v>18</v>
      </c>
      <c r="E3678" t="s">
        <v>16</v>
      </c>
      <c r="F3678" t="s">
        <v>12</v>
      </c>
      <c r="G3678" t="s">
        <v>13</v>
      </c>
      <c r="H3678" t="s">
        <v>12</v>
      </c>
      <c r="I3678">
        <v>53</v>
      </c>
      <c r="J3678">
        <f t="shared" si="230"/>
        <v>-0.25480601259221269</v>
      </c>
      <c r="K3678">
        <f t="shared" si="231"/>
        <v>0.78293844763380371</v>
      </c>
      <c r="L3678" t="str">
        <f t="shared" si="232"/>
        <v>NO</v>
      </c>
      <c r="M3678" t="str">
        <f t="shared" si="233"/>
        <v>NO</v>
      </c>
    </row>
    <row r="3679" spans="1:13" x14ac:dyDescent="0.25">
      <c r="A3679">
        <v>3678</v>
      </c>
      <c r="B3679" t="s">
        <v>15</v>
      </c>
      <c r="C3679">
        <v>552751.04</v>
      </c>
      <c r="D3679" t="s">
        <v>10</v>
      </c>
      <c r="E3679" t="s">
        <v>16</v>
      </c>
      <c r="F3679" t="s">
        <v>12</v>
      </c>
      <c r="G3679" t="s">
        <v>13</v>
      </c>
      <c r="H3679" t="s">
        <v>13</v>
      </c>
      <c r="I3679">
        <v>27</v>
      </c>
      <c r="J3679">
        <f t="shared" si="230"/>
        <v>-0.12920214542696068</v>
      </c>
      <c r="K3679">
        <f t="shared" si="231"/>
        <v>-1.0520201343717714</v>
      </c>
      <c r="L3679" t="str">
        <f t="shared" si="232"/>
        <v>NO</v>
      </c>
      <c r="M3679" t="str">
        <f t="shared" si="233"/>
        <v>NO</v>
      </c>
    </row>
    <row r="3680" spans="1:13" x14ac:dyDescent="0.25">
      <c r="A3680">
        <v>3679</v>
      </c>
      <c r="B3680" t="s">
        <v>9</v>
      </c>
      <c r="C3680">
        <v>346647.79</v>
      </c>
      <c r="D3680" t="s">
        <v>10</v>
      </c>
      <c r="E3680" t="s">
        <v>16</v>
      </c>
      <c r="F3680" t="s">
        <v>12</v>
      </c>
      <c r="G3680" t="s">
        <v>13</v>
      </c>
      <c r="H3680" t="s">
        <v>13</v>
      </c>
      <c r="I3680">
        <v>20</v>
      </c>
      <c r="J3680">
        <f t="shared" si="230"/>
        <v>-0.38333609791278628</v>
      </c>
      <c r="K3680">
        <f t="shared" si="231"/>
        <v>-1.5460474449117341</v>
      </c>
      <c r="L3680" t="str">
        <f t="shared" si="232"/>
        <v>NO</v>
      </c>
      <c r="M3680" t="str">
        <f t="shared" si="233"/>
        <v>NO</v>
      </c>
    </row>
    <row r="3681" spans="1:13" x14ac:dyDescent="0.25">
      <c r="A3681">
        <v>3680</v>
      </c>
      <c r="B3681" t="s">
        <v>9</v>
      </c>
      <c r="C3681">
        <v>278030</v>
      </c>
      <c r="D3681" t="s">
        <v>19</v>
      </c>
      <c r="E3681" t="s">
        <v>16</v>
      </c>
      <c r="F3681" t="s">
        <v>12</v>
      </c>
      <c r="G3681" t="s">
        <v>13</v>
      </c>
      <c r="H3681" t="s">
        <v>13</v>
      </c>
      <c r="I3681">
        <v>53</v>
      </c>
      <c r="J3681">
        <f t="shared" si="230"/>
        <v>-0.46794471123422759</v>
      </c>
      <c r="K3681">
        <f t="shared" si="231"/>
        <v>0.78293844763380371</v>
      </c>
      <c r="L3681" t="str">
        <f t="shared" si="232"/>
        <v>NO</v>
      </c>
      <c r="M3681" t="str">
        <f t="shared" si="233"/>
        <v>NO</v>
      </c>
    </row>
    <row r="3682" spans="1:13" x14ac:dyDescent="0.25">
      <c r="A3682">
        <v>3681</v>
      </c>
      <c r="B3682" t="s">
        <v>9</v>
      </c>
      <c r="C3682">
        <v>342027</v>
      </c>
      <c r="D3682" t="s">
        <v>10</v>
      </c>
      <c r="E3682" t="s">
        <v>16</v>
      </c>
      <c r="F3682" t="s">
        <v>12</v>
      </c>
      <c r="G3682" t="s">
        <v>13</v>
      </c>
      <c r="H3682" t="s">
        <v>13</v>
      </c>
      <c r="I3682">
        <v>24</v>
      </c>
      <c r="J3682">
        <f t="shared" si="230"/>
        <v>-0.38903372580709156</v>
      </c>
      <c r="K3682">
        <f t="shared" si="231"/>
        <v>-1.263746124603184</v>
      </c>
      <c r="L3682" t="str">
        <f t="shared" si="232"/>
        <v>NO</v>
      </c>
      <c r="M3682" t="str">
        <f t="shared" si="233"/>
        <v>NO</v>
      </c>
    </row>
    <row r="3683" spans="1:13" x14ac:dyDescent="0.25">
      <c r="A3683">
        <v>3682</v>
      </c>
      <c r="B3683" t="s">
        <v>9</v>
      </c>
      <c r="C3683">
        <v>405586.5</v>
      </c>
      <c r="D3683" t="s">
        <v>10</v>
      </c>
      <c r="E3683" t="s">
        <v>16</v>
      </c>
      <c r="F3683" t="s">
        <v>12</v>
      </c>
      <c r="G3683" t="s">
        <v>13</v>
      </c>
      <c r="H3683" t="s">
        <v>13</v>
      </c>
      <c r="I3683">
        <v>48</v>
      </c>
      <c r="J3683">
        <f t="shared" si="230"/>
        <v>-0.31066219623139185</v>
      </c>
      <c r="K3683">
        <f t="shared" si="231"/>
        <v>0.43006179724811616</v>
      </c>
      <c r="L3683" t="str">
        <f t="shared" si="232"/>
        <v>NO</v>
      </c>
      <c r="M3683" t="str">
        <f t="shared" si="233"/>
        <v>NO</v>
      </c>
    </row>
    <row r="3684" spans="1:13" x14ac:dyDescent="0.25">
      <c r="A3684">
        <v>3683</v>
      </c>
      <c r="B3684" t="s">
        <v>9</v>
      </c>
      <c r="C3684">
        <v>299647</v>
      </c>
      <c r="D3684" t="s">
        <v>17</v>
      </c>
      <c r="E3684" t="s">
        <v>16</v>
      </c>
      <c r="F3684" t="s">
        <v>12</v>
      </c>
      <c r="G3684" t="s">
        <v>13</v>
      </c>
      <c r="H3684" t="s">
        <v>13</v>
      </c>
      <c r="I3684">
        <v>68</v>
      </c>
      <c r="J3684">
        <f t="shared" si="230"/>
        <v>-0.44129004348451434</v>
      </c>
      <c r="K3684">
        <f t="shared" si="231"/>
        <v>1.8415683987908662</v>
      </c>
      <c r="L3684" t="str">
        <f t="shared" si="232"/>
        <v>NO</v>
      </c>
      <c r="M3684" t="str">
        <f t="shared" si="233"/>
        <v>NO</v>
      </c>
    </row>
    <row r="3685" spans="1:13" x14ac:dyDescent="0.25">
      <c r="A3685">
        <v>3684</v>
      </c>
      <c r="B3685" t="s">
        <v>9</v>
      </c>
      <c r="C3685">
        <v>244574.2</v>
      </c>
      <c r="D3685" t="s">
        <v>10</v>
      </c>
      <c r="E3685" t="s">
        <v>16</v>
      </c>
      <c r="F3685" t="s">
        <v>12</v>
      </c>
      <c r="G3685" t="s">
        <v>13</v>
      </c>
      <c r="H3685" t="s">
        <v>13</v>
      </c>
      <c r="I3685">
        <v>42</v>
      </c>
      <c r="J3685">
        <f t="shared" si="230"/>
        <v>-0.50919711597590578</v>
      </c>
      <c r="K3685">
        <f t="shared" si="231"/>
        <v>6.6098167852911317E-3</v>
      </c>
      <c r="L3685" t="str">
        <f t="shared" si="232"/>
        <v>NO</v>
      </c>
      <c r="M3685" t="str">
        <f t="shared" si="233"/>
        <v>NO</v>
      </c>
    </row>
    <row r="3686" spans="1:13" x14ac:dyDescent="0.25">
      <c r="A3686">
        <v>3685</v>
      </c>
      <c r="B3686" t="s">
        <v>15</v>
      </c>
      <c r="C3686">
        <v>297050</v>
      </c>
      <c r="D3686" t="s">
        <v>17</v>
      </c>
      <c r="E3686" t="s">
        <v>16</v>
      </c>
      <c r="F3686" t="s">
        <v>12</v>
      </c>
      <c r="G3686" t="s">
        <v>13</v>
      </c>
      <c r="H3686" t="s">
        <v>13</v>
      </c>
      <c r="I3686">
        <v>56</v>
      </c>
      <c r="J3686">
        <f t="shared" si="230"/>
        <v>-0.44449225341864051</v>
      </c>
      <c r="K3686">
        <f t="shared" si="231"/>
        <v>0.99466443786521619</v>
      </c>
      <c r="L3686" t="str">
        <f t="shared" si="232"/>
        <v>NO</v>
      </c>
      <c r="M3686" t="str">
        <f t="shared" si="233"/>
        <v>NO</v>
      </c>
    </row>
    <row r="3687" spans="1:13" x14ac:dyDescent="0.25">
      <c r="A3687">
        <v>3686</v>
      </c>
      <c r="B3687" t="s">
        <v>9</v>
      </c>
      <c r="C3687">
        <v>1529247</v>
      </c>
      <c r="D3687" t="s">
        <v>10</v>
      </c>
      <c r="E3687" t="s">
        <v>16</v>
      </c>
      <c r="F3687" t="s">
        <v>12</v>
      </c>
      <c r="G3687" t="s">
        <v>13</v>
      </c>
      <c r="H3687" t="s">
        <v>13</v>
      </c>
      <c r="I3687">
        <v>28</v>
      </c>
      <c r="J3687">
        <f t="shared" si="230"/>
        <v>1.0748583334895077</v>
      </c>
      <c r="K3687">
        <f t="shared" si="231"/>
        <v>-0.98144480429463388</v>
      </c>
      <c r="L3687" t="str">
        <f t="shared" si="232"/>
        <v>NO</v>
      </c>
      <c r="M3687" t="str">
        <f t="shared" si="233"/>
        <v>NO</v>
      </c>
    </row>
    <row r="3688" spans="1:13" x14ac:dyDescent="0.25">
      <c r="A3688">
        <v>3687</v>
      </c>
      <c r="B3688" t="s">
        <v>9</v>
      </c>
      <c r="C3688">
        <v>200000</v>
      </c>
      <c r="D3688" t="s">
        <v>10</v>
      </c>
      <c r="E3688" t="s">
        <v>16</v>
      </c>
      <c r="F3688" t="s">
        <v>12</v>
      </c>
      <c r="G3688" t="s">
        <v>13</v>
      </c>
      <c r="H3688" t="s">
        <v>12</v>
      </c>
      <c r="I3688">
        <v>34</v>
      </c>
      <c r="J3688">
        <f t="shared" si="230"/>
        <v>-0.56415897429154949</v>
      </c>
      <c r="K3688">
        <f t="shared" si="231"/>
        <v>-0.55799282383180893</v>
      </c>
      <c r="L3688" t="str">
        <f t="shared" si="232"/>
        <v>NO</v>
      </c>
      <c r="M3688" t="str">
        <f t="shared" si="233"/>
        <v>NO</v>
      </c>
    </row>
    <row r="3689" spans="1:13" x14ac:dyDescent="0.25">
      <c r="A3689">
        <v>3688</v>
      </c>
      <c r="B3689" t="s">
        <v>15</v>
      </c>
      <c r="C3689">
        <v>1203138</v>
      </c>
      <c r="D3689" t="s">
        <v>10</v>
      </c>
      <c r="E3689" t="s">
        <v>11</v>
      </c>
      <c r="F3689" t="s">
        <v>12</v>
      </c>
      <c r="G3689" t="s">
        <v>13</v>
      </c>
      <c r="H3689" t="s">
        <v>12</v>
      </c>
      <c r="I3689">
        <v>37</v>
      </c>
      <c r="J3689">
        <f t="shared" si="230"/>
        <v>0.67275225747566469</v>
      </c>
      <c r="K3689">
        <f t="shared" si="231"/>
        <v>-0.3462668336003964</v>
      </c>
      <c r="L3689" t="str">
        <f t="shared" si="232"/>
        <v>NO</v>
      </c>
      <c r="M3689" t="str">
        <f t="shared" si="233"/>
        <v>NO</v>
      </c>
    </row>
    <row r="3690" spans="1:13" x14ac:dyDescent="0.25">
      <c r="A3690">
        <v>3689</v>
      </c>
      <c r="B3690" t="s">
        <v>15</v>
      </c>
      <c r="C3690">
        <v>179772</v>
      </c>
      <c r="D3690" t="s">
        <v>10</v>
      </c>
      <c r="E3690" t="s">
        <v>16</v>
      </c>
      <c r="F3690" t="s">
        <v>12</v>
      </c>
      <c r="G3690" t="s">
        <v>13</v>
      </c>
      <c r="H3690" t="s">
        <v>13</v>
      </c>
      <c r="I3690">
        <v>36</v>
      </c>
      <c r="J3690">
        <f t="shared" si="230"/>
        <v>-0.58910094677807401</v>
      </c>
      <c r="K3690">
        <f t="shared" si="231"/>
        <v>-0.41684216367753391</v>
      </c>
      <c r="L3690" t="str">
        <f t="shared" si="232"/>
        <v>NO</v>
      </c>
      <c r="M3690" t="str">
        <f t="shared" si="233"/>
        <v>NO</v>
      </c>
    </row>
    <row r="3691" spans="1:13" x14ac:dyDescent="0.25">
      <c r="A3691">
        <v>3690</v>
      </c>
      <c r="B3691" t="s">
        <v>9</v>
      </c>
      <c r="C3691">
        <v>1159222.2</v>
      </c>
      <c r="D3691" t="s">
        <v>10</v>
      </c>
      <c r="E3691" t="s">
        <v>11</v>
      </c>
      <c r="F3691" t="s">
        <v>12</v>
      </c>
      <c r="G3691" t="s">
        <v>13</v>
      </c>
      <c r="H3691" t="s">
        <v>13</v>
      </c>
      <c r="I3691">
        <v>58</v>
      </c>
      <c r="J3691">
        <f t="shared" si="230"/>
        <v>0.61860223397735969</v>
      </c>
      <c r="K3691">
        <f t="shared" si="231"/>
        <v>1.1358150980194912</v>
      </c>
      <c r="L3691" t="str">
        <f t="shared" si="232"/>
        <v>NO</v>
      </c>
      <c r="M3691" t="str">
        <f t="shared" si="233"/>
        <v>NO</v>
      </c>
    </row>
    <row r="3692" spans="1:13" x14ac:dyDescent="0.25">
      <c r="A3692">
        <v>3691</v>
      </c>
      <c r="B3692" t="s">
        <v>9</v>
      </c>
      <c r="C3692">
        <v>960405.5</v>
      </c>
      <c r="D3692" t="s">
        <v>10</v>
      </c>
      <c r="E3692" t="s">
        <v>16</v>
      </c>
      <c r="F3692" t="s">
        <v>12</v>
      </c>
      <c r="G3692" t="s">
        <v>13</v>
      </c>
      <c r="H3692" t="s">
        <v>13</v>
      </c>
      <c r="I3692">
        <v>50</v>
      </c>
      <c r="J3692">
        <f t="shared" si="230"/>
        <v>0.37345290328418224</v>
      </c>
      <c r="K3692">
        <f t="shared" si="231"/>
        <v>0.57121245740239113</v>
      </c>
      <c r="L3692" t="str">
        <f t="shared" si="232"/>
        <v>NO</v>
      </c>
      <c r="M3692" t="str">
        <f t="shared" si="233"/>
        <v>NO</v>
      </c>
    </row>
    <row r="3693" spans="1:13" x14ac:dyDescent="0.25">
      <c r="A3693">
        <v>3692</v>
      </c>
      <c r="B3693" t="s">
        <v>15</v>
      </c>
      <c r="C3693">
        <v>297046</v>
      </c>
      <c r="D3693" t="s">
        <v>17</v>
      </c>
      <c r="E3693" t="s">
        <v>16</v>
      </c>
      <c r="F3693" t="s">
        <v>12</v>
      </c>
      <c r="G3693" t="s">
        <v>13</v>
      </c>
      <c r="H3693" t="s">
        <v>13</v>
      </c>
      <c r="I3693">
        <v>52</v>
      </c>
      <c r="J3693">
        <f t="shared" si="230"/>
        <v>-0.44449718558642509</v>
      </c>
      <c r="K3693">
        <f t="shared" si="231"/>
        <v>0.71236311755666615</v>
      </c>
      <c r="L3693" t="str">
        <f t="shared" si="232"/>
        <v>NO</v>
      </c>
      <c r="M3693" t="str">
        <f t="shared" si="233"/>
        <v>NO</v>
      </c>
    </row>
    <row r="3694" spans="1:13" x14ac:dyDescent="0.25">
      <c r="A3694">
        <v>3693</v>
      </c>
      <c r="B3694" t="s">
        <v>9</v>
      </c>
      <c r="C3694">
        <v>297046</v>
      </c>
      <c r="D3694" t="s">
        <v>18</v>
      </c>
      <c r="E3694" t="s">
        <v>16</v>
      </c>
      <c r="F3694" t="s">
        <v>12</v>
      </c>
      <c r="G3694" t="s">
        <v>13</v>
      </c>
      <c r="H3694" t="s">
        <v>12</v>
      </c>
      <c r="I3694">
        <v>33</v>
      </c>
      <c r="J3694">
        <f t="shared" si="230"/>
        <v>-0.44449718558642509</v>
      </c>
      <c r="K3694">
        <f t="shared" si="231"/>
        <v>-0.62856815390894638</v>
      </c>
      <c r="L3694" t="str">
        <f t="shared" si="232"/>
        <v>NO</v>
      </c>
      <c r="M3694" t="str">
        <f t="shared" si="233"/>
        <v>NO</v>
      </c>
    </row>
    <row r="3695" spans="1:13" x14ac:dyDescent="0.25">
      <c r="A3695">
        <v>3694</v>
      </c>
      <c r="B3695" t="s">
        <v>9</v>
      </c>
      <c r="C3695">
        <v>653778.43000000005</v>
      </c>
      <c r="D3695" t="s">
        <v>10</v>
      </c>
      <c r="E3695" t="s">
        <v>16</v>
      </c>
      <c r="F3695" t="s">
        <v>12</v>
      </c>
      <c r="G3695" t="s">
        <v>13</v>
      </c>
      <c r="H3695" t="s">
        <v>13</v>
      </c>
      <c r="I3695">
        <v>40</v>
      </c>
      <c r="J3695">
        <f t="shared" si="230"/>
        <v>-4.631135847893029E-3</v>
      </c>
      <c r="K3695">
        <f t="shared" si="231"/>
        <v>-0.13454084336898386</v>
      </c>
      <c r="L3695" t="str">
        <f t="shared" si="232"/>
        <v>NO</v>
      </c>
      <c r="M3695" t="str">
        <f t="shared" si="233"/>
        <v>NO</v>
      </c>
    </row>
    <row r="3696" spans="1:13" x14ac:dyDescent="0.25">
      <c r="A3696">
        <v>3695</v>
      </c>
      <c r="B3696" t="s">
        <v>9</v>
      </c>
      <c r="C3696">
        <v>538863.51</v>
      </c>
      <c r="D3696" t="s">
        <v>10</v>
      </c>
      <c r="E3696" t="s">
        <v>16</v>
      </c>
      <c r="F3696" t="s">
        <v>12</v>
      </c>
      <c r="G3696" t="s">
        <v>13</v>
      </c>
      <c r="H3696" t="s">
        <v>13</v>
      </c>
      <c r="I3696">
        <v>21</v>
      </c>
      <c r="J3696">
        <f t="shared" si="230"/>
        <v>-0.14632605244524147</v>
      </c>
      <c r="K3696">
        <f t="shared" si="231"/>
        <v>-1.4754721148345964</v>
      </c>
      <c r="L3696" t="str">
        <f t="shared" si="232"/>
        <v>NO</v>
      </c>
      <c r="M3696" t="str">
        <f t="shared" si="233"/>
        <v>NO</v>
      </c>
    </row>
    <row r="3697" spans="1:13" x14ac:dyDescent="0.25">
      <c r="A3697">
        <v>3696</v>
      </c>
      <c r="B3697" t="s">
        <v>9</v>
      </c>
      <c r="C3697">
        <v>499125</v>
      </c>
      <c r="D3697" t="s">
        <v>10</v>
      </c>
      <c r="E3697" t="s">
        <v>16</v>
      </c>
      <c r="F3697" t="s">
        <v>12</v>
      </c>
      <c r="G3697" t="s">
        <v>13</v>
      </c>
      <c r="H3697" t="s">
        <v>12</v>
      </c>
      <c r="I3697">
        <v>47</v>
      </c>
      <c r="J3697">
        <f t="shared" si="230"/>
        <v>-0.19532530215235433</v>
      </c>
      <c r="K3697">
        <f t="shared" si="231"/>
        <v>0.35948646717097865</v>
      </c>
      <c r="L3697" t="str">
        <f t="shared" si="232"/>
        <v>NO</v>
      </c>
      <c r="M3697" t="str">
        <f t="shared" si="233"/>
        <v>NO</v>
      </c>
    </row>
    <row r="3698" spans="1:13" x14ac:dyDescent="0.25">
      <c r="A3698">
        <v>3697</v>
      </c>
      <c r="B3698" t="s">
        <v>15</v>
      </c>
      <c r="C3698">
        <v>359544.27</v>
      </c>
      <c r="D3698" t="s">
        <v>20</v>
      </c>
      <c r="E3698" t="s">
        <v>16</v>
      </c>
      <c r="F3698" t="s">
        <v>12</v>
      </c>
      <c r="G3698" t="s">
        <v>12</v>
      </c>
      <c r="H3698" t="s">
        <v>13</v>
      </c>
      <c r="I3698">
        <v>47</v>
      </c>
      <c r="J3698">
        <f t="shared" si="230"/>
        <v>-0.36743419711522773</v>
      </c>
      <c r="K3698">
        <f t="shared" si="231"/>
        <v>0.35948646717097865</v>
      </c>
      <c r="L3698" t="str">
        <f t="shared" si="232"/>
        <v>NO</v>
      </c>
      <c r="M3698" t="str">
        <f t="shared" si="233"/>
        <v>NO</v>
      </c>
    </row>
    <row r="3699" spans="1:13" x14ac:dyDescent="0.25">
      <c r="A3699">
        <v>3698</v>
      </c>
      <c r="B3699" t="s">
        <v>15</v>
      </c>
      <c r="C3699">
        <v>960815.8</v>
      </c>
      <c r="D3699" t="s">
        <v>10</v>
      </c>
      <c r="E3699" t="s">
        <v>11</v>
      </c>
      <c r="F3699" t="s">
        <v>12</v>
      </c>
      <c r="G3699" t="s">
        <v>13</v>
      </c>
      <c r="H3699" t="s">
        <v>13</v>
      </c>
      <c r="I3699">
        <v>54</v>
      </c>
      <c r="J3699">
        <f t="shared" si="230"/>
        <v>0.37395882039468364</v>
      </c>
      <c r="K3699">
        <f t="shared" si="231"/>
        <v>0.85351377771094117</v>
      </c>
      <c r="L3699" t="str">
        <f t="shared" si="232"/>
        <v>NO</v>
      </c>
      <c r="M3699" t="str">
        <f t="shared" si="233"/>
        <v>NO</v>
      </c>
    </row>
    <row r="3700" spans="1:13" x14ac:dyDescent="0.25">
      <c r="A3700">
        <v>3699</v>
      </c>
      <c r="B3700" t="s">
        <v>15</v>
      </c>
      <c r="C3700">
        <v>445641</v>
      </c>
      <c r="D3700" t="s">
        <v>10</v>
      </c>
      <c r="E3700" t="s">
        <v>11</v>
      </c>
      <c r="F3700" t="s">
        <v>12</v>
      </c>
      <c r="G3700" t="s">
        <v>13</v>
      </c>
      <c r="H3700" t="s">
        <v>12</v>
      </c>
      <c r="I3700">
        <v>41</v>
      </c>
      <c r="J3700">
        <f t="shared" si="230"/>
        <v>-0.26127331759971817</v>
      </c>
      <c r="K3700">
        <f t="shared" si="231"/>
        <v>-6.3965513291846368E-2</v>
      </c>
      <c r="L3700" t="str">
        <f t="shared" si="232"/>
        <v>NO</v>
      </c>
      <c r="M3700" t="str">
        <f t="shared" si="233"/>
        <v>NO</v>
      </c>
    </row>
    <row r="3701" spans="1:13" x14ac:dyDescent="0.25">
      <c r="A3701">
        <v>3700</v>
      </c>
      <c r="B3701" t="s">
        <v>9</v>
      </c>
      <c r="C3701">
        <v>255659</v>
      </c>
      <c r="D3701" t="s">
        <v>10</v>
      </c>
      <c r="E3701" t="s">
        <v>16</v>
      </c>
      <c r="F3701" t="s">
        <v>12</v>
      </c>
      <c r="G3701" t="s">
        <v>12</v>
      </c>
      <c r="H3701" t="s">
        <v>13</v>
      </c>
      <c r="I3701">
        <v>23</v>
      </c>
      <c r="J3701">
        <f t="shared" si="230"/>
        <v>-0.4955290926113306</v>
      </c>
      <c r="K3701">
        <f t="shared" si="231"/>
        <v>-1.3343214546803215</v>
      </c>
      <c r="L3701" t="str">
        <f t="shared" si="232"/>
        <v>NO</v>
      </c>
      <c r="M3701" t="str">
        <f t="shared" si="233"/>
        <v>NO</v>
      </c>
    </row>
    <row r="3702" spans="1:13" x14ac:dyDescent="0.25">
      <c r="A3702">
        <v>3701</v>
      </c>
      <c r="B3702" t="s">
        <v>9</v>
      </c>
      <c r="C3702">
        <v>2615121.75</v>
      </c>
      <c r="D3702" t="s">
        <v>10</v>
      </c>
      <c r="E3702" t="s">
        <v>11</v>
      </c>
      <c r="F3702" t="s">
        <v>12</v>
      </c>
      <c r="G3702" t="s">
        <v>13</v>
      </c>
      <c r="H3702" t="s">
        <v>13</v>
      </c>
      <c r="I3702">
        <v>56</v>
      </c>
      <c r="J3702">
        <f t="shared" si="230"/>
        <v>2.4137874484940394</v>
      </c>
      <c r="K3702">
        <f t="shared" si="231"/>
        <v>0.99466443786521619</v>
      </c>
      <c r="L3702" t="str">
        <f t="shared" si="232"/>
        <v>SI</v>
      </c>
      <c r="M3702" t="str">
        <f t="shared" si="233"/>
        <v>NO</v>
      </c>
    </row>
    <row r="3703" spans="1:13" x14ac:dyDescent="0.25">
      <c r="A3703">
        <v>3702</v>
      </c>
      <c r="B3703" t="s">
        <v>9</v>
      </c>
      <c r="C3703">
        <v>94480</v>
      </c>
      <c r="D3703" t="s">
        <v>10</v>
      </c>
      <c r="E3703" t="s">
        <v>16</v>
      </c>
      <c r="F3703" t="s">
        <v>12</v>
      </c>
      <c r="G3703" t="s">
        <v>13</v>
      </c>
      <c r="H3703" t="s">
        <v>13</v>
      </c>
      <c r="I3703">
        <v>54</v>
      </c>
      <c r="J3703">
        <f t="shared" si="230"/>
        <v>-0.69426956044826615</v>
      </c>
      <c r="K3703">
        <f t="shared" si="231"/>
        <v>0.85351377771094117</v>
      </c>
      <c r="L3703" t="str">
        <f t="shared" si="232"/>
        <v>NO</v>
      </c>
      <c r="M3703" t="str">
        <f t="shared" si="233"/>
        <v>NO</v>
      </c>
    </row>
    <row r="3704" spans="1:13" x14ac:dyDescent="0.25">
      <c r="A3704">
        <v>3703</v>
      </c>
      <c r="B3704" t="s">
        <v>9</v>
      </c>
      <c r="C3704">
        <v>411667</v>
      </c>
      <c r="D3704" t="s">
        <v>10</v>
      </c>
      <c r="E3704" t="s">
        <v>16</v>
      </c>
      <c r="F3704" t="s">
        <v>12</v>
      </c>
      <c r="G3704" t="s">
        <v>13</v>
      </c>
      <c r="H3704" t="s">
        <v>13</v>
      </c>
      <c r="I3704">
        <v>21</v>
      </c>
      <c r="J3704">
        <f t="shared" si="230"/>
        <v>-0.30316468467788621</v>
      </c>
      <c r="K3704">
        <f t="shared" si="231"/>
        <v>-1.4754721148345964</v>
      </c>
      <c r="L3704" t="str">
        <f t="shared" si="232"/>
        <v>NO</v>
      </c>
      <c r="M3704" t="str">
        <f t="shared" si="233"/>
        <v>NO</v>
      </c>
    </row>
    <row r="3705" spans="1:13" x14ac:dyDescent="0.25">
      <c r="A3705">
        <v>3704</v>
      </c>
      <c r="B3705" t="s">
        <v>9</v>
      </c>
      <c r="C3705">
        <v>101489</v>
      </c>
      <c r="D3705" t="s">
        <v>10</v>
      </c>
      <c r="E3705" t="s">
        <v>16</v>
      </c>
      <c r="F3705" t="s">
        <v>12</v>
      </c>
      <c r="G3705" t="s">
        <v>13</v>
      </c>
      <c r="H3705" t="s">
        <v>13</v>
      </c>
      <c r="I3705">
        <v>37</v>
      </c>
      <c r="J3705">
        <f t="shared" si="230"/>
        <v>-0.68562716944776925</v>
      </c>
      <c r="K3705">
        <f t="shared" si="231"/>
        <v>-0.3462668336003964</v>
      </c>
      <c r="L3705" t="str">
        <f t="shared" si="232"/>
        <v>NO</v>
      </c>
      <c r="M3705" t="str">
        <f t="shared" si="233"/>
        <v>NO</v>
      </c>
    </row>
    <row r="3706" spans="1:13" x14ac:dyDescent="0.25">
      <c r="A3706">
        <v>3705</v>
      </c>
      <c r="B3706" t="s">
        <v>9</v>
      </c>
      <c r="C3706">
        <v>1017560.5</v>
      </c>
      <c r="D3706" t="s">
        <v>10</v>
      </c>
      <c r="E3706" t="s">
        <v>11</v>
      </c>
      <c r="F3706" t="s">
        <v>12</v>
      </c>
      <c r="G3706" t="s">
        <v>13</v>
      </c>
      <c r="H3706" t="s">
        <v>13</v>
      </c>
      <c r="I3706">
        <v>60</v>
      </c>
      <c r="J3706">
        <f t="shared" si="230"/>
        <v>0.44392741571582689</v>
      </c>
      <c r="K3706">
        <f t="shared" si="231"/>
        <v>1.2769657581737661</v>
      </c>
      <c r="L3706" t="str">
        <f t="shared" si="232"/>
        <v>NO</v>
      </c>
      <c r="M3706" t="str">
        <f t="shared" si="233"/>
        <v>NO</v>
      </c>
    </row>
    <row r="3707" spans="1:13" x14ac:dyDescent="0.25">
      <c r="A3707">
        <v>3706</v>
      </c>
      <c r="B3707" t="s">
        <v>9</v>
      </c>
      <c r="C3707">
        <v>753064</v>
      </c>
      <c r="D3707" t="s">
        <v>10</v>
      </c>
      <c r="E3707" t="s">
        <v>11</v>
      </c>
      <c r="F3707" t="s">
        <v>12</v>
      </c>
      <c r="G3707" t="s">
        <v>13</v>
      </c>
      <c r="H3707" t="s">
        <v>12</v>
      </c>
      <c r="I3707">
        <v>53</v>
      </c>
      <c r="J3707">
        <f t="shared" si="230"/>
        <v>0.11779213660854856</v>
      </c>
      <c r="K3707">
        <f t="shared" si="231"/>
        <v>0.78293844763380371</v>
      </c>
      <c r="L3707" t="str">
        <f t="shared" si="232"/>
        <v>NO</v>
      </c>
      <c r="M3707" t="str">
        <f t="shared" si="233"/>
        <v>NO</v>
      </c>
    </row>
    <row r="3708" spans="1:13" x14ac:dyDescent="0.25">
      <c r="A3708">
        <v>3707</v>
      </c>
      <c r="B3708" t="s">
        <v>9</v>
      </c>
      <c r="C3708">
        <v>495975</v>
      </c>
      <c r="D3708" t="s">
        <v>18</v>
      </c>
      <c r="E3708" t="s">
        <v>16</v>
      </c>
      <c r="F3708" t="s">
        <v>12</v>
      </c>
      <c r="G3708" t="s">
        <v>13</v>
      </c>
      <c r="H3708" t="s">
        <v>12</v>
      </c>
      <c r="I3708">
        <v>33</v>
      </c>
      <c r="J3708">
        <f t="shared" si="230"/>
        <v>-0.19920938428269605</v>
      </c>
      <c r="K3708">
        <f t="shared" si="231"/>
        <v>-0.62856815390894638</v>
      </c>
      <c r="L3708" t="str">
        <f t="shared" si="232"/>
        <v>NO</v>
      </c>
      <c r="M3708" t="str">
        <f t="shared" si="233"/>
        <v>NO</v>
      </c>
    </row>
    <row r="3709" spans="1:13" x14ac:dyDescent="0.25">
      <c r="A3709">
        <v>3708</v>
      </c>
      <c r="B3709" t="s">
        <v>15</v>
      </c>
      <c r="C3709">
        <v>639148</v>
      </c>
      <c r="D3709" t="s">
        <v>18</v>
      </c>
      <c r="E3709" t="s">
        <v>16</v>
      </c>
      <c r="F3709" t="s">
        <v>12</v>
      </c>
      <c r="G3709" t="s">
        <v>13</v>
      </c>
      <c r="H3709" t="s">
        <v>12</v>
      </c>
      <c r="I3709">
        <v>84</v>
      </c>
      <c r="J3709">
        <f t="shared" si="230"/>
        <v>-2.267106972796144E-2</v>
      </c>
      <c r="K3709">
        <f t="shared" si="231"/>
        <v>2.9707736800250664</v>
      </c>
      <c r="L3709" t="str">
        <f t="shared" si="232"/>
        <v>NO</v>
      </c>
      <c r="M3709" t="str">
        <f t="shared" si="233"/>
        <v>SI</v>
      </c>
    </row>
    <row r="3710" spans="1:13" x14ac:dyDescent="0.25">
      <c r="A3710">
        <v>3709</v>
      </c>
      <c r="B3710" t="s">
        <v>15</v>
      </c>
      <c r="C3710">
        <v>1821145</v>
      </c>
      <c r="D3710" t="s">
        <v>10</v>
      </c>
      <c r="E3710" t="s">
        <v>11</v>
      </c>
      <c r="F3710" t="s">
        <v>12</v>
      </c>
      <c r="G3710" t="s">
        <v>13</v>
      </c>
      <c r="H3710" t="s">
        <v>12</v>
      </c>
      <c r="I3710">
        <v>59</v>
      </c>
      <c r="J3710">
        <f t="shared" si="230"/>
        <v>1.4347808114839475</v>
      </c>
      <c r="K3710">
        <f t="shared" si="231"/>
        <v>1.2063904280966287</v>
      </c>
      <c r="L3710" t="str">
        <f t="shared" si="232"/>
        <v>NO</v>
      </c>
      <c r="M3710" t="str">
        <f t="shared" si="233"/>
        <v>NO</v>
      </c>
    </row>
    <row r="3711" spans="1:13" x14ac:dyDescent="0.25">
      <c r="A3711">
        <v>3710</v>
      </c>
      <c r="B3711" t="s">
        <v>9</v>
      </c>
      <c r="C3711">
        <v>325000</v>
      </c>
      <c r="D3711" t="s">
        <v>10</v>
      </c>
      <c r="E3711" t="s">
        <v>16</v>
      </c>
      <c r="F3711" t="s">
        <v>12</v>
      </c>
      <c r="G3711" t="s">
        <v>13</v>
      </c>
      <c r="H3711" t="s">
        <v>13</v>
      </c>
      <c r="I3711">
        <v>38</v>
      </c>
      <c r="J3711">
        <f t="shared" si="230"/>
        <v>-0.41002873102402121</v>
      </c>
      <c r="K3711">
        <f t="shared" si="231"/>
        <v>-0.27569150352325889</v>
      </c>
      <c r="L3711" t="str">
        <f t="shared" si="232"/>
        <v>NO</v>
      </c>
      <c r="M3711" t="str">
        <f t="shared" si="233"/>
        <v>NO</v>
      </c>
    </row>
    <row r="3712" spans="1:13" x14ac:dyDescent="0.25">
      <c r="A3712">
        <v>3711</v>
      </c>
      <c r="B3712" t="s">
        <v>9</v>
      </c>
      <c r="C3712">
        <v>278030</v>
      </c>
      <c r="D3712" t="s">
        <v>19</v>
      </c>
      <c r="E3712" t="s">
        <v>16</v>
      </c>
      <c r="F3712" t="s">
        <v>12</v>
      </c>
      <c r="G3712" t="s">
        <v>13</v>
      </c>
      <c r="H3712" t="s">
        <v>13</v>
      </c>
      <c r="I3712">
        <v>49</v>
      </c>
      <c r="J3712">
        <f t="shared" si="230"/>
        <v>-0.46794471123422759</v>
      </c>
      <c r="K3712">
        <f t="shared" si="231"/>
        <v>0.50063712732525367</v>
      </c>
      <c r="L3712" t="str">
        <f t="shared" si="232"/>
        <v>NO</v>
      </c>
      <c r="M3712" t="str">
        <f t="shared" si="233"/>
        <v>NO</v>
      </c>
    </row>
    <row r="3713" spans="1:13" x14ac:dyDescent="0.25">
      <c r="A3713">
        <v>3712</v>
      </c>
      <c r="B3713" t="s">
        <v>9</v>
      </c>
      <c r="C3713">
        <v>979107.34</v>
      </c>
      <c r="D3713" t="s">
        <v>10</v>
      </c>
      <c r="E3713" t="s">
        <v>16</v>
      </c>
      <c r="F3713" t="s">
        <v>12</v>
      </c>
      <c r="G3713" t="s">
        <v>13</v>
      </c>
      <c r="H3713" t="s">
        <v>13</v>
      </c>
      <c r="I3713">
        <v>53</v>
      </c>
      <c r="J3713">
        <f t="shared" si="230"/>
        <v>0.39651305647418533</v>
      </c>
      <c r="K3713">
        <f t="shared" si="231"/>
        <v>0.78293844763380371</v>
      </c>
      <c r="L3713" t="str">
        <f t="shared" si="232"/>
        <v>NO</v>
      </c>
      <c r="M3713" t="str">
        <f t="shared" si="233"/>
        <v>NO</v>
      </c>
    </row>
    <row r="3714" spans="1:13" x14ac:dyDescent="0.25">
      <c r="A3714">
        <v>3713</v>
      </c>
      <c r="B3714" t="s">
        <v>9</v>
      </c>
      <c r="C3714">
        <v>297046</v>
      </c>
      <c r="D3714" t="s">
        <v>18</v>
      </c>
      <c r="E3714" t="s">
        <v>16</v>
      </c>
      <c r="F3714" t="s">
        <v>12</v>
      </c>
      <c r="G3714" t="s">
        <v>13</v>
      </c>
      <c r="H3714" t="s">
        <v>13</v>
      </c>
      <c r="I3714">
        <v>39</v>
      </c>
      <c r="J3714">
        <f t="shared" ref="J3714:J3777" si="234">(C3714-$Q$13)/$Q$14</f>
        <v>-0.44449718558642509</v>
      </c>
      <c r="K3714">
        <f t="shared" si="231"/>
        <v>-0.20511617344612137</v>
      </c>
      <c r="L3714" t="str">
        <f t="shared" si="232"/>
        <v>NO</v>
      </c>
      <c r="M3714" t="str">
        <f t="shared" si="233"/>
        <v>NO</v>
      </c>
    </row>
    <row r="3715" spans="1:13" x14ac:dyDescent="0.25">
      <c r="A3715">
        <v>3714</v>
      </c>
      <c r="B3715" t="s">
        <v>15</v>
      </c>
      <c r="C3715">
        <v>330278</v>
      </c>
      <c r="D3715" t="s">
        <v>10</v>
      </c>
      <c r="E3715" t="s">
        <v>16</v>
      </c>
      <c r="F3715" t="s">
        <v>12</v>
      </c>
      <c r="G3715" t="s">
        <v>13</v>
      </c>
      <c r="H3715" t="s">
        <v>13</v>
      </c>
      <c r="I3715">
        <v>40</v>
      </c>
      <c r="J3715">
        <f t="shared" si="234"/>
        <v>-0.40352073563229307</v>
      </c>
      <c r="K3715">
        <f t="shared" ref="K3715:K3778" si="235">(I3715-$R$13)/$R$14</f>
        <v>-0.13454084336898386</v>
      </c>
      <c r="L3715" t="str">
        <f t="shared" ref="L3715:L3778" si="236">IF(ABS(J3715)&gt; 1.96, "SI", "NO")</f>
        <v>NO</v>
      </c>
      <c r="M3715" t="str">
        <f t="shared" ref="M3715:M3778" si="237">IF(ABS(K3715)&gt; 1.96, "SI", "NO")</f>
        <v>NO</v>
      </c>
    </row>
    <row r="3716" spans="1:13" x14ac:dyDescent="0.25">
      <c r="A3716">
        <v>3715</v>
      </c>
      <c r="B3716" t="s">
        <v>9</v>
      </c>
      <c r="C3716">
        <v>476355</v>
      </c>
      <c r="D3716" t="s">
        <v>10</v>
      </c>
      <c r="E3716" t="s">
        <v>16</v>
      </c>
      <c r="F3716" t="s">
        <v>12</v>
      </c>
      <c r="G3716" t="s">
        <v>13</v>
      </c>
      <c r="H3716" t="s">
        <v>13</v>
      </c>
      <c r="I3716">
        <v>48</v>
      </c>
      <c r="J3716">
        <f t="shared" si="234"/>
        <v>-0.22340166726596727</v>
      </c>
      <c r="K3716">
        <f t="shared" si="235"/>
        <v>0.43006179724811616</v>
      </c>
      <c r="L3716" t="str">
        <f t="shared" si="236"/>
        <v>NO</v>
      </c>
      <c r="M3716" t="str">
        <f t="shared" si="237"/>
        <v>NO</v>
      </c>
    </row>
    <row r="3717" spans="1:13" x14ac:dyDescent="0.25">
      <c r="A3717">
        <v>3716</v>
      </c>
      <c r="B3717" t="s">
        <v>9</v>
      </c>
      <c r="C3717">
        <v>420000</v>
      </c>
      <c r="D3717" t="s">
        <v>10</v>
      </c>
      <c r="E3717" t="s">
        <v>16</v>
      </c>
      <c r="F3717" t="s">
        <v>12</v>
      </c>
      <c r="G3717" t="s">
        <v>13</v>
      </c>
      <c r="H3717" t="s">
        <v>13</v>
      </c>
      <c r="I3717">
        <v>29</v>
      </c>
      <c r="J3717">
        <f t="shared" si="234"/>
        <v>-0.29288974614069974</v>
      </c>
      <c r="K3717">
        <f t="shared" si="235"/>
        <v>-0.91086947421749642</v>
      </c>
      <c r="L3717" t="str">
        <f t="shared" si="236"/>
        <v>NO</v>
      </c>
      <c r="M3717" t="str">
        <f t="shared" si="237"/>
        <v>NO</v>
      </c>
    </row>
    <row r="3718" spans="1:13" x14ac:dyDescent="0.25">
      <c r="A3718">
        <v>3717</v>
      </c>
      <c r="B3718" t="s">
        <v>15</v>
      </c>
      <c r="C3718">
        <v>1333402</v>
      </c>
      <c r="D3718" t="s">
        <v>10</v>
      </c>
      <c r="E3718" t="s">
        <v>11</v>
      </c>
      <c r="F3718" t="s">
        <v>12</v>
      </c>
      <c r="G3718" t="s">
        <v>13</v>
      </c>
      <c r="H3718" t="s">
        <v>13</v>
      </c>
      <c r="I3718">
        <v>39</v>
      </c>
      <c r="J3718">
        <f t="shared" si="234"/>
        <v>0.83337323354767512</v>
      </c>
      <c r="K3718">
        <f t="shared" si="235"/>
        <v>-0.20511617344612137</v>
      </c>
      <c r="L3718" t="str">
        <f t="shared" si="236"/>
        <v>NO</v>
      </c>
      <c r="M3718" t="str">
        <f t="shared" si="237"/>
        <v>NO</v>
      </c>
    </row>
    <row r="3719" spans="1:13" x14ac:dyDescent="0.25">
      <c r="A3719">
        <v>3718</v>
      </c>
      <c r="B3719" t="s">
        <v>9</v>
      </c>
      <c r="C3719">
        <v>356657</v>
      </c>
      <c r="D3719" t="s">
        <v>17</v>
      </c>
      <c r="E3719" t="s">
        <v>16</v>
      </c>
      <c r="F3719" t="s">
        <v>12</v>
      </c>
      <c r="G3719" t="s">
        <v>13</v>
      </c>
      <c r="H3719" t="s">
        <v>12</v>
      </c>
      <c r="I3719">
        <v>61</v>
      </c>
      <c r="J3719">
        <f t="shared" si="234"/>
        <v>-0.37099432213506006</v>
      </c>
      <c r="K3719">
        <f t="shared" si="235"/>
        <v>1.3475410882509038</v>
      </c>
      <c r="L3719" t="str">
        <f t="shared" si="236"/>
        <v>NO</v>
      </c>
      <c r="M3719" t="str">
        <f t="shared" si="237"/>
        <v>NO</v>
      </c>
    </row>
    <row r="3720" spans="1:13" x14ac:dyDescent="0.25">
      <c r="A3720">
        <v>3719</v>
      </c>
      <c r="B3720" t="s">
        <v>15</v>
      </c>
      <c r="C3720">
        <v>297046</v>
      </c>
      <c r="D3720" t="s">
        <v>17</v>
      </c>
      <c r="E3720" t="s">
        <v>16</v>
      </c>
      <c r="F3720" t="s">
        <v>12</v>
      </c>
      <c r="G3720" t="s">
        <v>12</v>
      </c>
      <c r="H3720" t="s">
        <v>13</v>
      </c>
      <c r="I3720">
        <v>31</v>
      </c>
      <c r="J3720">
        <f t="shared" si="234"/>
        <v>-0.44449718558642509</v>
      </c>
      <c r="K3720">
        <f t="shared" si="235"/>
        <v>-0.7697188140632214</v>
      </c>
      <c r="L3720" t="str">
        <f t="shared" si="236"/>
        <v>NO</v>
      </c>
      <c r="M3720" t="str">
        <f t="shared" si="237"/>
        <v>NO</v>
      </c>
    </row>
    <row r="3721" spans="1:13" x14ac:dyDescent="0.25">
      <c r="A3721">
        <v>3720</v>
      </c>
      <c r="B3721" t="s">
        <v>9</v>
      </c>
      <c r="C3721">
        <v>239421</v>
      </c>
      <c r="D3721" t="s">
        <v>10</v>
      </c>
      <c r="E3721" t="s">
        <v>16</v>
      </c>
      <c r="F3721" t="s">
        <v>12</v>
      </c>
      <c r="G3721" t="s">
        <v>12</v>
      </c>
      <c r="H3721" t="s">
        <v>13</v>
      </c>
      <c r="I3721">
        <v>22</v>
      </c>
      <c r="J3721">
        <f t="shared" si="234"/>
        <v>-0.51555122773275563</v>
      </c>
      <c r="K3721">
        <f t="shared" si="235"/>
        <v>-1.4048967847574589</v>
      </c>
      <c r="L3721" t="str">
        <f t="shared" si="236"/>
        <v>NO</v>
      </c>
      <c r="M3721" t="str">
        <f t="shared" si="237"/>
        <v>NO</v>
      </c>
    </row>
    <row r="3722" spans="1:13" x14ac:dyDescent="0.25">
      <c r="A3722">
        <v>3721</v>
      </c>
      <c r="B3722" t="s">
        <v>9</v>
      </c>
      <c r="C3722">
        <v>202396.55</v>
      </c>
      <c r="D3722" t="s">
        <v>10</v>
      </c>
      <c r="E3722" t="s">
        <v>16</v>
      </c>
      <c r="F3722" t="s">
        <v>12</v>
      </c>
      <c r="G3722" t="s">
        <v>13</v>
      </c>
      <c r="H3722" t="s">
        <v>13</v>
      </c>
      <c r="I3722">
        <v>36</v>
      </c>
      <c r="J3722">
        <f t="shared" si="234"/>
        <v>-0.56120392761552718</v>
      </c>
      <c r="K3722">
        <f t="shared" si="235"/>
        <v>-0.41684216367753391</v>
      </c>
      <c r="L3722" t="str">
        <f t="shared" si="236"/>
        <v>NO</v>
      </c>
      <c r="M3722" t="str">
        <f t="shared" si="237"/>
        <v>NO</v>
      </c>
    </row>
    <row r="3723" spans="1:13" x14ac:dyDescent="0.25">
      <c r="A3723">
        <v>3722</v>
      </c>
      <c r="B3723" t="s">
        <v>9</v>
      </c>
      <c r="C3723">
        <v>260000</v>
      </c>
      <c r="D3723" t="s">
        <v>10</v>
      </c>
      <c r="E3723" t="s">
        <v>16</v>
      </c>
      <c r="F3723" t="s">
        <v>12</v>
      </c>
      <c r="G3723" t="s">
        <v>13</v>
      </c>
      <c r="H3723" t="s">
        <v>12</v>
      </c>
      <c r="I3723">
        <v>37</v>
      </c>
      <c r="J3723">
        <f t="shared" si="234"/>
        <v>-0.49017645752313588</v>
      </c>
      <c r="K3723">
        <f t="shared" si="235"/>
        <v>-0.3462668336003964</v>
      </c>
      <c r="L3723" t="str">
        <f t="shared" si="236"/>
        <v>NO</v>
      </c>
      <c r="M3723" t="str">
        <f t="shared" si="237"/>
        <v>NO</v>
      </c>
    </row>
    <row r="3724" spans="1:13" x14ac:dyDescent="0.25">
      <c r="A3724">
        <v>3723</v>
      </c>
      <c r="B3724" t="s">
        <v>15</v>
      </c>
      <c r="C3724">
        <v>858032.05</v>
      </c>
      <c r="D3724" t="s">
        <v>10</v>
      </c>
      <c r="E3724" t="s">
        <v>11</v>
      </c>
      <c r="F3724" t="s">
        <v>12</v>
      </c>
      <c r="G3724" t="s">
        <v>13</v>
      </c>
      <c r="H3724" t="s">
        <v>13</v>
      </c>
      <c r="I3724">
        <v>53</v>
      </c>
      <c r="J3724">
        <f t="shared" si="234"/>
        <v>0.24722214526309319</v>
      </c>
      <c r="K3724">
        <f t="shared" si="235"/>
        <v>0.78293844763380371</v>
      </c>
      <c r="L3724" t="str">
        <f t="shared" si="236"/>
        <v>NO</v>
      </c>
      <c r="M3724" t="str">
        <f t="shared" si="237"/>
        <v>NO</v>
      </c>
    </row>
    <row r="3725" spans="1:13" x14ac:dyDescent="0.25">
      <c r="A3725">
        <v>3724</v>
      </c>
      <c r="B3725" t="s">
        <v>15</v>
      </c>
      <c r="C3725">
        <v>2036556.25</v>
      </c>
      <c r="D3725" t="s">
        <v>10</v>
      </c>
      <c r="E3725" t="s">
        <v>16</v>
      </c>
      <c r="F3725" t="s">
        <v>12</v>
      </c>
      <c r="G3725" t="s">
        <v>13</v>
      </c>
      <c r="H3725" t="s">
        <v>13</v>
      </c>
      <c r="I3725">
        <v>37</v>
      </c>
      <c r="J3725">
        <f t="shared" si="234"/>
        <v>1.7003919184044463</v>
      </c>
      <c r="K3725">
        <f t="shared" si="235"/>
        <v>-0.3462668336003964</v>
      </c>
      <c r="L3725" t="str">
        <f t="shared" si="236"/>
        <v>NO</v>
      </c>
      <c r="M3725" t="str">
        <f t="shared" si="237"/>
        <v>NO</v>
      </c>
    </row>
    <row r="3726" spans="1:13" x14ac:dyDescent="0.25">
      <c r="A3726">
        <v>3725</v>
      </c>
      <c r="B3726" t="s">
        <v>9</v>
      </c>
      <c r="C3726">
        <v>454518</v>
      </c>
      <c r="D3726" t="s">
        <v>10</v>
      </c>
      <c r="E3726" t="s">
        <v>16</v>
      </c>
      <c r="F3726" t="s">
        <v>12</v>
      </c>
      <c r="G3726" t="s">
        <v>13</v>
      </c>
      <c r="H3726" t="s">
        <v>13</v>
      </c>
      <c r="I3726">
        <v>35</v>
      </c>
      <c r="J3726">
        <f t="shared" si="234"/>
        <v>-0.25032760424383138</v>
      </c>
      <c r="K3726">
        <f t="shared" si="235"/>
        <v>-0.48741749375467142</v>
      </c>
      <c r="L3726" t="str">
        <f t="shared" si="236"/>
        <v>NO</v>
      </c>
      <c r="M3726" t="str">
        <f t="shared" si="237"/>
        <v>NO</v>
      </c>
    </row>
    <row r="3727" spans="1:13" x14ac:dyDescent="0.25">
      <c r="A3727">
        <v>3726</v>
      </c>
      <c r="B3727" t="s">
        <v>9</v>
      </c>
      <c r="C3727">
        <v>459616.28</v>
      </c>
      <c r="D3727" t="s">
        <v>10</v>
      </c>
      <c r="E3727" t="s">
        <v>16</v>
      </c>
      <c r="F3727" t="s">
        <v>12</v>
      </c>
      <c r="G3727" t="s">
        <v>13</v>
      </c>
      <c r="H3727" t="s">
        <v>13</v>
      </c>
      <c r="I3727">
        <v>28</v>
      </c>
      <c r="J3727">
        <f t="shared" si="234"/>
        <v>-0.24404121115066357</v>
      </c>
      <c r="K3727">
        <f t="shared" si="235"/>
        <v>-0.98144480429463388</v>
      </c>
      <c r="L3727" t="str">
        <f t="shared" si="236"/>
        <v>NO</v>
      </c>
      <c r="M3727" t="str">
        <f t="shared" si="237"/>
        <v>NO</v>
      </c>
    </row>
    <row r="3728" spans="1:13" x14ac:dyDescent="0.25">
      <c r="A3728">
        <v>3727</v>
      </c>
      <c r="B3728" t="s">
        <v>9</v>
      </c>
      <c r="C3728">
        <v>299744</v>
      </c>
      <c r="D3728" t="s">
        <v>18</v>
      </c>
      <c r="E3728" t="s">
        <v>16</v>
      </c>
      <c r="F3728" t="s">
        <v>12</v>
      </c>
      <c r="G3728" t="s">
        <v>13</v>
      </c>
      <c r="H3728" t="s">
        <v>13</v>
      </c>
      <c r="I3728">
        <v>40</v>
      </c>
      <c r="J3728">
        <f t="shared" si="234"/>
        <v>-0.44117043841573877</v>
      </c>
      <c r="K3728">
        <f t="shared" si="235"/>
        <v>-0.13454084336898386</v>
      </c>
      <c r="L3728" t="str">
        <f t="shared" si="236"/>
        <v>NO</v>
      </c>
      <c r="M3728" t="str">
        <f t="shared" si="237"/>
        <v>NO</v>
      </c>
    </row>
    <row r="3729" spans="1:13" x14ac:dyDescent="0.25">
      <c r="A3729">
        <v>3728</v>
      </c>
      <c r="B3729" t="s">
        <v>9</v>
      </c>
      <c r="C3729">
        <v>2590373.15</v>
      </c>
      <c r="D3729" t="s">
        <v>10</v>
      </c>
      <c r="E3729" t="s">
        <v>11</v>
      </c>
      <c r="F3729" t="s">
        <v>12</v>
      </c>
      <c r="G3729" t="s">
        <v>13</v>
      </c>
      <c r="H3729" t="s">
        <v>13</v>
      </c>
      <c r="I3729">
        <v>56</v>
      </c>
      <c r="J3729">
        <f t="shared" si="234"/>
        <v>2.3832713865857933</v>
      </c>
      <c r="K3729">
        <f t="shared" si="235"/>
        <v>0.99466443786521619</v>
      </c>
      <c r="L3729" t="str">
        <f t="shared" si="236"/>
        <v>SI</v>
      </c>
      <c r="M3729" t="str">
        <f t="shared" si="237"/>
        <v>NO</v>
      </c>
    </row>
    <row r="3730" spans="1:13" x14ac:dyDescent="0.25">
      <c r="A3730">
        <v>3729</v>
      </c>
      <c r="B3730" t="s">
        <v>9</v>
      </c>
      <c r="C3730">
        <v>551468.9</v>
      </c>
      <c r="D3730" t="s">
        <v>10</v>
      </c>
      <c r="E3730" t="s">
        <v>16</v>
      </c>
      <c r="F3730" t="s">
        <v>12</v>
      </c>
      <c r="G3730" t="s">
        <v>13</v>
      </c>
      <c r="H3730" t="s">
        <v>13</v>
      </c>
      <c r="I3730">
        <v>38</v>
      </c>
      <c r="J3730">
        <f t="shared" si="234"/>
        <v>-0.13078307782778492</v>
      </c>
      <c r="K3730">
        <f t="shared" si="235"/>
        <v>-0.27569150352325889</v>
      </c>
      <c r="L3730" t="str">
        <f t="shared" si="236"/>
        <v>NO</v>
      </c>
      <c r="M3730" t="str">
        <f t="shared" si="237"/>
        <v>NO</v>
      </c>
    </row>
    <row r="3731" spans="1:13" x14ac:dyDescent="0.25">
      <c r="A3731">
        <v>3730</v>
      </c>
      <c r="B3731" t="s">
        <v>9</v>
      </c>
      <c r="C3731">
        <v>550000</v>
      </c>
      <c r="D3731" t="s">
        <v>10</v>
      </c>
      <c r="E3731" t="s">
        <v>16</v>
      </c>
      <c r="F3731" t="s">
        <v>12</v>
      </c>
      <c r="G3731" t="s">
        <v>13</v>
      </c>
      <c r="H3731" t="s">
        <v>13</v>
      </c>
      <c r="I3731">
        <v>58</v>
      </c>
      <c r="J3731">
        <f t="shared" si="234"/>
        <v>-0.13259429314247032</v>
      </c>
      <c r="K3731">
        <f t="shared" si="235"/>
        <v>1.1358150980194912</v>
      </c>
      <c r="L3731" t="str">
        <f t="shared" si="236"/>
        <v>NO</v>
      </c>
      <c r="M3731" t="str">
        <f t="shared" si="237"/>
        <v>NO</v>
      </c>
    </row>
    <row r="3732" spans="1:13" x14ac:dyDescent="0.25">
      <c r="A3732">
        <v>3731</v>
      </c>
      <c r="B3732" t="s">
        <v>9</v>
      </c>
      <c r="C3732">
        <v>1182929.8700000001</v>
      </c>
      <c r="D3732" t="s">
        <v>10</v>
      </c>
      <c r="E3732" t="s">
        <v>16</v>
      </c>
      <c r="F3732" t="s">
        <v>12</v>
      </c>
      <c r="G3732" t="s">
        <v>13</v>
      </c>
      <c r="H3732" t="s">
        <v>13</v>
      </c>
      <c r="I3732">
        <v>32</v>
      </c>
      <c r="J3732">
        <f t="shared" si="234"/>
        <v>0.6478347855326102</v>
      </c>
      <c r="K3732">
        <f t="shared" si="235"/>
        <v>-0.69914348398608395</v>
      </c>
      <c r="L3732" t="str">
        <f t="shared" si="236"/>
        <v>NO</v>
      </c>
      <c r="M3732" t="str">
        <f t="shared" si="237"/>
        <v>NO</v>
      </c>
    </row>
    <row r="3733" spans="1:13" x14ac:dyDescent="0.25">
      <c r="A3733">
        <v>3732</v>
      </c>
      <c r="B3733" t="s">
        <v>9</v>
      </c>
      <c r="C3733">
        <v>728454.02</v>
      </c>
      <c r="D3733" t="s">
        <v>10</v>
      </c>
      <c r="E3733" t="s">
        <v>16</v>
      </c>
      <c r="F3733" t="s">
        <v>12</v>
      </c>
      <c r="G3733" t="s">
        <v>13</v>
      </c>
      <c r="H3733" t="s">
        <v>13</v>
      </c>
      <c r="I3733">
        <v>35</v>
      </c>
      <c r="J3733">
        <f t="shared" si="234"/>
        <v>8.7446998974876539E-2</v>
      </c>
      <c r="K3733">
        <f t="shared" si="235"/>
        <v>-0.48741749375467142</v>
      </c>
      <c r="L3733" t="str">
        <f t="shared" si="236"/>
        <v>NO</v>
      </c>
      <c r="M3733" t="str">
        <f t="shared" si="237"/>
        <v>NO</v>
      </c>
    </row>
    <row r="3734" spans="1:13" x14ac:dyDescent="0.25">
      <c r="A3734">
        <v>3733</v>
      </c>
      <c r="B3734" t="s">
        <v>9</v>
      </c>
      <c r="C3734">
        <v>533333.32999999996</v>
      </c>
      <c r="D3734" t="s">
        <v>10</v>
      </c>
      <c r="E3734" t="s">
        <v>16</v>
      </c>
      <c r="F3734" t="s">
        <v>12</v>
      </c>
      <c r="G3734" t="s">
        <v>13</v>
      </c>
      <c r="H3734" t="s">
        <v>13</v>
      </c>
      <c r="I3734">
        <v>27</v>
      </c>
      <c r="J3734">
        <f t="shared" si="234"/>
        <v>-0.1531449963549473</v>
      </c>
      <c r="K3734">
        <f t="shared" si="235"/>
        <v>-1.0520201343717714</v>
      </c>
      <c r="L3734" t="str">
        <f t="shared" si="236"/>
        <v>NO</v>
      </c>
      <c r="M3734" t="str">
        <f t="shared" si="237"/>
        <v>NO</v>
      </c>
    </row>
    <row r="3735" spans="1:13" x14ac:dyDescent="0.25">
      <c r="A3735">
        <v>3734</v>
      </c>
      <c r="B3735" t="s">
        <v>15</v>
      </c>
      <c r="C3735">
        <v>319879</v>
      </c>
      <c r="D3735" t="s">
        <v>10</v>
      </c>
      <c r="E3735" t="s">
        <v>11</v>
      </c>
      <c r="F3735" t="s">
        <v>12</v>
      </c>
      <c r="G3735" t="s">
        <v>13</v>
      </c>
      <c r="H3735" t="s">
        <v>12</v>
      </c>
      <c r="I3735">
        <v>54</v>
      </c>
      <c r="J3735">
        <f t="shared" si="234"/>
        <v>-0.41634313883020529</v>
      </c>
      <c r="K3735">
        <f t="shared" si="235"/>
        <v>0.85351377771094117</v>
      </c>
      <c r="L3735" t="str">
        <f t="shared" si="236"/>
        <v>NO</v>
      </c>
      <c r="M3735" t="str">
        <f t="shared" si="237"/>
        <v>NO</v>
      </c>
    </row>
    <row r="3736" spans="1:13" x14ac:dyDescent="0.25">
      <c r="A3736">
        <v>3735</v>
      </c>
      <c r="B3736" t="s">
        <v>9</v>
      </c>
      <c r="C3736">
        <v>32956</v>
      </c>
      <c r="D3736" t="s">
        <v>10</v>
      </c>
      <c r="E3736" t="s">
        <v>16</v>
      </c>
      <c r="F3736" t="s">
        <v>12</v>
      </c>
      <c r="G3736" t="s">
        <v>13</v>
      </c>
      <c r="H3736" t="s">
        <v>13</v>
      </c>
      <c r="I3736">
        <v>22</v>
      </c>
      <c r="J3736">
        <f t="shared" si="234"/>
        <v>-0.77013123314259735</v>
      </c>
      <c r="K3736">
        <f t="shared" si="235"/>
        <v>-1.4048967847574589</v>
      </c>
      <c r="L3736" t="str">
        <f t="shared" si="236"/>
        <v>NO</v>
      </c>
      <c r="M3736" t="str">
        <f t="shared" si="237"/>
        <v>NO</v>
      </c>
    </row>
    <row r="3737" spans="1:13" x14ac:dyDescent="0.25">
      <c r="A3737">
        <v>3736</v>
      </c>
      <c r="B3737" t="s">
        <v>9</v>
      </c>
      <c r="C3737">
        <v>450000</v>
      </c>
      <c r="D3737" t="s">
        <v>10</v>
      </c>
      <c r="E3737" t="s">
        <v>16</v>
      </c>
      <c r="F3737" t="s">
        <v>12</v>
      </c>
      <c r="G3737" t="s">
        <v>13</v>
      </c>
      <c r="H3737" t="s">
        <v>13</v>
      </c>
      <c r="I3737">
        <v>24</v>
      </c>
      <c r="J3737">
        <f t="shared" si="234"/>
        <v>-0.25589848775649293</v>
      </c>
      <c r="K3737">
        <f t="shared" si="235"/>
        <v>-1.263746124603184</v>
      </c>
      <c r="L3737" t="str">
        <f t="shared" si="236"/>
        <v>NO</v>
      </c>
      <c r="M3737" t="str">
        <f t="shared" si="237"/>
        <v>NO</v>
      </c>
    </row>
    <row r="3738" spans="1:13" x14ac:dyDescent="0.25">
      <c r="A3738">
        <v>3737</v>
      </c>
      <c r="B3738" t="s">
        <v>15</v>
      </c>
      <c r="C3738">
        <v>682607.23</v>
      </c>
      <c r="D3738" t="s">
        <v>10</v>
      </c>
      <c r="E3738" t="s">
        <v>16</v>
      </c>
      <c r="F3738" t="s">
        <v>12</v>
      </c>
      <c r="G3738" t="s">
        <v>13</v>
      </c>
      <c r="H3738" t="s">
        <v>12</v>
      </c>
      <c r="I3738">
        <v>28</v>
      </c>
      <c r="J3738">
        <f t="shared" si="234"/>
        <v>3.0915983808994237E-2</v>
      </c>
      <c r="K3738">
        <f t="shared" si="235"/>
        <v>-0.98144480429463388</v>
      </c>
      <c r="L3738" t="str">
        <f t="shared" si="236"/>
        <v>NO</v>
      </c>
      <c r="M3738" t="str">
        <f t="shared" si="237"/>
        <v>NO</v>
      </c>
    </row>
    <row r="3739" spans="1:13" x14ac:dyDescent="0.25">
      <c r="A3739">
        <v>3738</v>
      </c>
      <c r="B3739" t="s">
        <v>15</v>
      </c>
      <c r="C3739">
        <v>1326562</v>
      </c>
      <c r="D3739" t="s">
        <v>14</v>
      </c>
      <c r="E3739" t="s">
        <v>11</v>
      </c>
      <c r="F3739" t="s">
        <v>12</v>
      </c>
      <c r="G3739" t="s">
        <v>13</v>
      </c>
      <c r="H3739" t="s">
        <v>13</v>
      </c>
      <c r="I3739">
        <v>59</v>
      </c>
      <c r="J3739">
        <f t="shared" si="234"/>
        <v>0.824939226636076</v>
      </c>
      <c r="K3739">
        <f t="shared" si="235"/>
        <v>1.2063904280966287</v>
      </c>
      <c r="L3739" t="str">
        <f t="shared" si="236"/>
        <v>NO</v>
      </c>
      <c r="M3739" t="str">
        <f t="shared" si="237"/>
        <v>NO</v>
      </c>
    </row>
    <row r="3740" spans="1:13" x14ac:dyDescent="0.25">
      <c r="A3740">
        <v>3739</v>
      </c>
      <c r="B3740" t="s">
        <v>9</v>
      </c>
      <c r="C3740">
        <v>195000</v>
      </c>
      <c r="D3740" t="s">
        <v>10</v>
      </c>
      <c r="E3740" t="s">
        <v>16</v>
      </c>
      <c r="F3740" t="s">
        <v>12</v>
      </c>
      <c r="G3740" t="s">
        <v>13</v>
      </c>
      <c r="H3740" t="s">
        <v>13</v>
      </c>
      <c r="I3740">
        <v>28</v>
      </c>
      <c r="J3740">
        <f t="shared" si="234"/>
        <v>-0.5703241840222506</v>
      </c>
      <c r="K3740">
        <f t="shared" si="235"/>
        <v>-0.98144480429463388</v>
      </c>
      <c r="L3740" t="str">
        <f t="shared" si="236"/>
        <v>NO</v>
      </c>
      <c r="M3740" t="str">
        <f t="shared" si="237"/>
        <v>NO</v>
      </c>
    </row>
    <row r="3741" spans="1:13" x14ac:dyDescent="0.25">
      <c r="A3741">
        <v>3740</v>
      </c>
      <c r="B3741" t="s">
        <v>15</v>
      </c>
      <c r="C3741">
        <v>297046</v>
      </c>
      <c r="D3741" t="s">
        <v>18</v>
      </c>
      <c r="E3741" t="s">
        <v>16</v>
      </c>
      <c r="F3741" t="s">
        <v>12</v>
      </c>
      <c r="G3741" t="s">
        <v>13</v>
      </c>
      <c r="H3741" t="s">
        <v>13</v>
      </c>
      <c r="I3741">
        <v>47</v>
      </c>
      <c r="J3741">
        <f t="shared" si="234"/>
        <v>-0.44449718558642509</v>
      </c>
      <c r="K3741">
        <f t="shared" si="235"/>
        <v>0.35948646717097865</v>
      </c>
      <c r="L3741" t="str">
        <f t="shared" si="236"/>
        <v>NO</v>
      </c>
      <c r="M3741" t="str">
        <f t="shared" si="237"/>
        <v>NO</v>
      </c>
    </row>
    <row r="3742" spans="1:13" x14ac:dyDescent="0.25">
      <c r="A3742">
        <v>3741</v>
      </c>
      <c r="B3742" t="s">
        <v>9</v>
      </c>
      <c r="C3742">
        <v>840549</v>
      </c>
      <c r="D3742" t="s">
        <v>10</v>
      </c>
      <c r="E3742" t="s">
        <v>11</v>
      </c>
      <c r="F3742" t="s">
        <v>12</v>
      </c>
      <c r="G3742" t="s">
        <v>13</v>
      </c>
      <c r="H3742" t="s">
        <v>13</v>
      </c>
      <c r="I3742">
        <v>54</v>
      </c>
      <c r="J3742">
        <f t="shared" si="234"/>
        <v>0.22566481126662624</v>
      </c>
      <c r="K3742">
        <f t="shared" si="235"/>
        <v>0.85351377771094117</v>
      </c>
      <c r="L3742" t="str">
        <f t="shared" si="236"/>
        <v>NO</v>
      </c>
      <c r="M3742" t="str">
        <f t="shared" si="237"/>
        <v>NO</v>
      </c>
    </row>
    <row r="3743" spans="1:13" x14ac:dyDescent="0.25">
      <c r="A3743">
        <v>3742</v>
      </c>
      <c r="B3743" t="s">
        <v>15</v>
      </c>
      <c r="C3743">
        <v>1343265.5</v>
      </c>
      <c r="D3743" t="s">
        <v>10</v>
      </c>
      <c r="E3743" t="s">
        <v>11</v>
      </c>
      <c r="F3743" t="s">
        <v>12</v>
      </c>
      <c r="G3743" t="s">
        <v>13</v>
      </c>
      <c r="H3743" t="s">
        <v>13</v>
      </c>
      <c r="I3743">
        <v>40</v>
      </c>
      <c r="J3743">
        <f t="shared" si="234"/>
        <v>0.84553534278342923</v>
      </c>
      <c r="K3743">
        <f t="shared" si="235"/>
        <v>-0.13454084336898386</v>
      </c>
      <c r="L3743" t="str">
        <f t="shared" si="236"/>
        <v>NO</v>
      </c>
      <c r="M3743" t="str">
        <f t="shared" si="237"/>
        <v>NO</v>
      </c>
    </row>
    <row r="3744" spans="1:13" x14ac:dyDescent="0.25">
      <c r="A3744">
        <v>3743</v>
      </c>
      <c r="B3744" t="s">
        <v>9</v>
      </c>
      <c r="C3744">
        <v>600000</v>
      </c>
      <c r="D3744" t="s">
        <v>10</v>
      </c>
      <c r="E3744" t="s">
        <v>16</v>
      </c>
      <c r="F3744" t="s">
        <v>12</v>
      </c>
      <c r="G3744" t="s">
        <v>13</v>
      </c>
      <c r="H3744" t="s">
        <v>13</v>
      </c>
      <c r="I3744">
        <v>53</v>
      </c>
      <c r="J3744">
        <f t="shared" si="234"/>
        <v>-7.0942195835459007E-2</v>
      </c>
      <c r="K3744">
        <f t="shared" si="235"/>
        <v>0.78293844763380371</v>
      </c>
      <c r="L3744" t="str">
        <f t="shared" si="236"/>
        <v>NO</v>
      </c>
      <c r="M3744" t="str">
        <f t="shared" si="237"/>
        <v>NO</v>
      </c>
    </row>
    <row r="3745" spans="1:13" x14ac:dyDescent="0.25">
      <c r="A3745">
        <v>3744</v>
      </c>
      <c r="B3745" t="s">
        <v>9</v>
      </c>
      <c r="C3745">
        <v>795414</v>
      </c>
      <c r="D3745" t="s">
        <v>10</v>
      </c>
      <c r="E3745" t="s">
        <v>16</v>
      </c>
      <c r="F3745" t="s">
        <v>12</v>
      </c>
      <c r="G3745" t="s">
        <v>13</v>
      </c>
      <c r="H3745" t="s">
        <v>13</v>
      </c>
      <c r="I3745">
        <v>22</v>
      </c>
      <c r="J3745">
        <f t="shared" si="234"/>
        <v>0.17001146302758713</v>
      </c>
      <c r="K3745">
        <f t="shared" si="235"/>
        <v>-1.4048967847574589</v>
      </c>
      <c r="L3745" t="str">
        <f t="shared" si="236"/>
        <v>NO</v>
      </c>
      <c r="M3745" t="str">
        <f t="shared" si="237"/>
        <v>NO</v>
      </c>
    </row>
    <row r="3746" spans="1:13" x14ac:dyDescent="0.25">
      <c r="A3746">
        <v>3745</v>
      </c>
      <c r="B3746" t="s">
        <v>15</v>
      </c>
      <c r="C3746">
        <v>359545</v>
      </c>
      <c r="D3746" t="s">
        <v>10</v>
      </c>
      <c r="E3746" t="s">
        <v>16</v>
      </c>
      <c r="F3746" t="s">
        <v>12</v>
      </c>
      <c r="G3746" t="s">
        <v>13</v>
      </c>
      <c r="H3746" t="s">
        <v>13</v>
      </c>
      <c r="I3746">
        <v>30</v>
      </c>
      <c r="J3746">
        <f t="shared" si="234"/>
        <v>-0.36743329699460708</v>
      </c>
      <c r="K3746">
        <f t="shared" si="235"/>
        <v>-0.84029414414035897</v>
      </c>
      <c r="L3746" t="str">
        <f t="shared" si="236"/>
        <v>NO</v>
      </c>
      <c r="M3746" t="str">
        <f t="shared" si="237"/>
        <v>NO</v>
      </c>
    </row>
    <row r="3747" spans="1:13" x14ac:dyDescent="0.25">
      <c r="A3747">
        <v>3746</v>
      </c>
      <c r="B3747" t="s">
        <v>15</v>
      </c>
      <c r="C3747">
        <v>351185</v>
      </c>
      <c r="D3747" t="s">
        <v>10</v>
      </c>
      <c r="E3747" t="s">
        <v>16</v>
      </c>
      <c r="F3747" t="s">
        <v>12</v>
      </c>
      <c r="G3747" t="s">
        <v>13</v>
      </c>
      <c r="H3747" t="s">
        <v>13</v>
      </c>
      <c r="I3747">
        <v>50</v>
      </c>
      <c r="J3747">
        <f t="shared" si="234"/>
        <v>-0.37774152766433938</v>
      </c>
      <c r="K3747">
        <f t="shared" si="235"/>
        <v>0.57121245740239113</v>
      </c>
      <c r="L3747" t="str">
        <f t="shared" si="236"/>
        <v>NO</v>
      </c>
      <c r="M3747" t="str">
        <f t="shared" si="237"/>
        <v>NO</v>
      </c>
    </row>
    <row r="3748" spans="1:13" x14ac:dyDescent="0.25">
      <c r="A3748">
        <v>3747</v>
      </c>
      <c r="B3748" t="s">
        <v>9</v>
      </c>
      <c r="C3748">
        <v>395218.86</v>
      </c>
      <c r="D3748" t="s">
        <v>10</v>
      </c>
      <c r="E3748" t="s">
        <v>16</v>
      </c>
      <c r="F3748" t="s">
        <v>12</v>
      </c>
      <c r="G3748" t="s">
        <v>13</v>
      </c>
      <c r="H3748" t="s">
        <v>13</v>
      </c>
      <c r="I3748">
        <v>20</v>
      </c>
      <c r="J3748">
        <f t="shared" si="234"/>
        <v>-0.32344593123387316</v>
      </c>
      <c r="K3748">
        <f t="shared" si="235"/>
        <v>-1.5460474449117341</v>
      </c>
      <c r="L3748" t="str">
        <f t="shared" si="236"/>
        <v>NO</v>
      </c>
      <c r="M3748" t="str">
        <f t="shared" si="237"/>
        <v>NO</v>
      </c>
    </row>
    <row r="3749" spans="1:13" x14ac:dyDescent="0.25">
      <c r="A3749">
        <v>3748</v>
      </c>
      <c r="B3749" t="s">
        <v>9</v>
      </c>
      <c r="C3749">
        <v>241119</v>
      </c>
      <c r="D3749" t="s">
        <v>10</v>
      </c>
      <c r="E3749" t="s">
        <v>16</v>
      </c>
      <c r="F3749" t="s">
        <v>12</v>
      </c>
      <c r="G3749" t="s">
        <v>13</v>
      </c>
      <c r="H3749" t="s">
        <v>13</v>
      </c>
      <c r="I3749">
        <v>47</v>
      </c>
      <c r="J3749">
        <f t="shared" si="234"/>
        <v>-0.51345752250820953</v>
      </c>
      <c r="K3749">
        <f t="shared" si="235"/>
        <v>0.35948646717097865</v>
      </c>
      <c r="L3749" t="str">
        <f t="shared" si="236"/>
        <v>NO</v>
      </c>
      <c r="M3749" t="str">
        <f t="shared" si="237"/>
        <v>NO</v>
      </c>
    </row>
    <row r="3750" spans="1:13" x14ac:dyDescent="0.25">
      <c r="A3750">
        <v>3749</v>
      </c>
      <c r="B3750" t="s">
        <v>9</v>
      </c>
      <c r="C3750">
        <v>445567</v>
      </c>
      <c r="D3750" t="s">
        <v>18</v>
      </c>
      <c r="E3750" t="s">
        <v>16</v>
      </c>
      <c r="F3750" t="s">
        <v>12</v>
      </c>
      <c r="G3750" t="s">
        <v>13</v>
      </c>
      <c r="H3750" t="s">
        <v>12</v>
      </c>
      <c r="I3750">
        <v>50</v>
      </c>
      <c r="J3750">
        <f t="shared" si="234"/>
        <v>-0.26136456270373254</v>
      </c>
      <c r="K3750">
        <f t="shared" si="235"/>
        <v>0.57121245740239113</v>
      </c>
      <c r="L3750" t="str">
        <f t="shared" si="236"/>
        <v>NO</v>
      </c>
      <c r="M3750" t="str">
        <f t="shared" si="237"/>
        <v>NO</v>
      </c>
    </row>
    <row r="3751" spans="1:13" x14ac:dyDescent="0.25">
      <c r="A3751">
        <v>3750</v>
      </c>
      <c r="B3751" t="s">
        <v>9</v>
      </c>
      <c r="C3751">
        <v>1116779.8400000001</v>
      </c>
      <c r="D3751" t="s">
        <v>10</v>
      </c>
      <c r="E3751" t="s">
        <v>16</v>
      </c>
      <c r="F3751" t="s">
        <v>12</v>
      </c>
      <c r="G3751" t="s">
        <v>13</v>
      </c>
      <c r="H3751" t="s">
        <v>13</v>
      </c>
      <c r="I3751">
        <v>42</v>
      </c>
      <c r="J3751">
        <f t="shared" si="234"/>
        <v>0.56626902380417576</v>
      </c>
      <c r="K3751">
        <f t="shared" si="235"/>
        <v>6.6098167852911317E-3</v>
      </c>
      <c r="L3751" t="str">
        <f t="shared" si="236"/>
        <v>NO</v>
      </c>
      <c r="M3751" t="str">
        <f t="shared" si="237"/>
        <v>NO</v>
      </c>
    </row>
    <row r="3752" spans="1:13" x14ac:dyDescent="0.25">
      <c r="A3752">
        <v>3751</v>
      </c>
      <c r="B3752" t="s">
        <v>9</v>
      </c>
      <c r="C3752">
        <v>499958.33</v>
      </c>
      <c r="D3752" t="s">
        <v>10</v>
      </c>
      <c r="E3752" t="s">
        <v>16</v>
      </c>
      <c r="F3752" t="s">
        <v>12</v>
      </c>
      <c r="G3752" t="s">
        <v>13</v>
      </c>
      <c r="H3752" t="s">
        <v>13</v>
      </c>
      <c r="I3752">
        <v>27</v>
      </c>
      <c r="J3752">
        <f t="shared" si="234"/>
        <v>-0.19429777130737727</v>
      </c>
      <c r="K3752">
        <f t="shared" si="235"/>
        <v>-1.0520201343717714</v>
      </c>
      <c r="L3752" t="str">
        <f t="shared" si="236"/>
        <v>NO</v>
      </c>
      <c r="M3752" t="str">
        <f t="shared" si="237"/>
        <v>NO</v>
      </c>
    </row>
    <row r="3753" spans="1:13" x14ac:dyDescent="0.25">
      <c r="A3753">
        <v>3752</v>
      </c>
      <c r="B3753" t="s">
        <v>15</v>
      </c>
      <c r="C3753">
        <v>250000</v>
      </c>
      <c r="D3753" t="s">
        <v>10</v>
      </c>
      <c r="E3753" t="s">
        <v>16</v>
      </c>
      <c r="F3753" t="s">
        <v>12</v>
      </c>
      <c r="G3753" t="s">
        <v>13</v>
      </c>
      <c r="H3753" t="s">
        <v>13</v>
      </c>
      <c r="I3753">
        <v>29</v>
      </c>
      <c r="J3753">
        <f t="shared" si="234"/>
        <v>-0.50250687698453811</v>
      </c>
      <c r="K3753">
        <f t="shared" si="235"/>
        <v>-0.91086947421749642</v>
      </c>
      <c r="L3753" t="str">
        <f t="shared" si="236"/>
        <v>NO</v>
      </c>
      <c r="M3753" t="str">
        <f t="shared" si="237"/>
        <v>NO</v>
      </c>
    </row>
    <row r="3754" spans="1:13" x14ac:dyDescent="0.25">
      <c r="A3754">
        <v>3753</v>
      </c>
      <c r="B3754" t="s">
        <v>9</v>
      </c>
      <c r="C3754">
        <v>314424</v>
      </c>
      <c r="D3754" t="s">
        <v>10</v>
      </c>
      <c r="E3754" t="s">
        <v>16</v>
      </c>
      <c r="F3754" t="s">
        <v>12</v>
      </c>
      <c r="G3754" t="s">
        <v>13</v>
      </c>
      <c r="H3754" t="s">
        <v>13</v>
      </c>
      <c r="I3754">
        <v>24</v>
      </c>
      <c r="J3754">
        <f t="shared" si="234"/>
        <v>-0.4230693826464002</v>
      </c>
      <c r="K3754">
        <f t="shared" si="235"/>
        <v>-1.263746124603184</v>
      </c>
      <c r="L3754" t="str">
        <f t="shared" si="236"/>
        <v>NO</v>
      </c>
      <c r="M3754" t="str">
        <f t="shared" si="237"/>
        <v>NO</v>
      </c>
    </row>
    <row r="3755" spans="1:13" x14ac:dyDescent="0.25">
      <c r="A3755">
        <v>3754</v>
      </c>
      <c r="B3755" t="s">
        <v>15</v>
      </c>
      <c r="C3755">
        <v>367892</v>
      </c>
      <c r="D3755" t="s">
        <v>10</v>
      </c>
      <c r="E3755" t="s">
        <v>11</v>
      </c>
      <c r="F3755" t="s">
        <v>12</v>
      </c>
      <c r="G3755" t="s">
        <v>13</v>
      </c>
      <c r="H3755" t="s">
        <v>12</v>
      </c>
      <c r="I3755">
        <v>43</v>
      </c>
      <c r="J3755">
        <f t="shared" si="234"/>
        <v>-0.35714109587017462</v>
      </c>
      <c r="K3755">
        <f t="shared" si="235"/>
        <v>7.7185146862428639E-2</v>
      </c>
      <c r="L3755" t="str">
        <f t="shared" si="236"/>
        <v>NO</v>
      </c>
      <c r="M3755" t="str">
        <f t="shared" si="237"/>
        <v>NO</v>
      </c>
    </row>
    <row r="3756" spans="1:13" x14ac:dyDescent="0.25">
      <c r="A3756">
        <v>3755</v>
      </c>
      <c r="B3756" t="s">
        <v>9</v>
      </c>
      <c r="C3756">
        <v>361180.29</v>
      </c>
      <c r="D3756" t="s">
        <v>10</v>
      </c>
      <c r="E3756" t="s">
        <v>11</v>
      </c>
      <c r="F3756" t="s">
        <v>12</v>
      </c>
      <c r="G3756" t="s">
        <v>13</v>
      </c>
      <c r="H3756" t="s">
        <v>13</v>
      </c>
      <c r="I3756">
        <v>28</v>
      </c>
      <c r="J3756">
        <f t="shared" si="234"/>
        <v>-0.36541691583050345</v>
      </c>
      <c r="K3756">
        <f t="shared" si="235"/>
        <v>-0.98144480429463388</v>
      </c>
      <c r="L3756" t="str">
        <f t="shared" si="236"/>
        <v>NO</v>
      </c>
      <c r="M3756" t="str">
        <f t="shared" si="237"/>
        <v>NO</v>
      </c>
    </row>
    <row r="3757" spans="1:13" x14ac:dyDescent="0.25">
      <c r="A3757">
        <v>3756</v>
      </c>
      <c r="B3757" t="s">
        <v>9</v>
      </c>
      <c r="C3757">
        <v>330000</v>
      </c>
      <c r="D3757" t="s">
        <v>10</v>
      </c>
      <c r="E3757" t="s">
        <v>16</v>
      </c>
      <c r="F3757" t="s">
        <v>12</v>
      </c>
      <c r="G3757" t="s">
        <v>13</v>
      </c>
      <c r="H3757" t="s">
        <v>13</v>
      </c>
      <c r="I3757">
        <v>33</v>
      </c>
      <c r="J3757">
        <f t="shared" si="234"/>
        <v>-0.40386352129332009</v>
      </c>
      <c r="K3757">
        <f t="shared" si="235"/>
        <v>-0.62856815390894638</v>
      </c>
      <c r="L3757" t="str">
        <f t="shared" si="236"/>
        <v>NO</v>
      </c>
      <c r="M3757" t="str">
        <f t="shared" si="237"/>
        <v>NO</v>
      </c>
    </row>
    <row r="3758" spans="1:13" x14ac:dyDescent="0.25">
      <c r="A3758">
        <v>3757</v>
      </c>
      <c r="B3758" t="s">
        <v>15</v>
      </c>
      <c r="C3758">
        <v>359544.27</v>
      </c>
      <c r="D3758" t="s">
        <v>20</v>
      </c>
      <c r="E3758" t="s">
        <v>16</v>
      </c>
      <c r="F3758" t="s">
        <v>12</v>
      </c>
      <c r="G3758" t="s">
        <v>12</v>
      </c>
      <c r="H3758" t="s">
        <v>13</v>
      </c>
      <c r="I3758">
        <v>40</v>
      </c>
      <c r="J3758">
        <f t="shared" si="234"/>
        <v>-0.36743419711522773</v>
      </c>
      <c r="K3758">
        <f t="shared" si="235"/>
        <v>-0.13454084336898386</v>
      </c>
      <c r="L3758" t="str">
        <f t="shared" si="236"/>
        <v>NO</v>
      </c>
      <c r="M3758" t="str">
        <f t="shared" si="237"/>
        <v>NO</v>
      </c>
    </row>
    <row r="3759" spans="1:13" x14ac:dyDescent="0.25">
      <c r="A3759">
        <v>3758</v>
      </c>
      <c r="B3759" t="s">
        <v>15</v>
      </c>
      <c r="C3759">
        <v>204800</v>
      </c>
      <c r="D3759" t="s">
        <v>10</v>
      </c>
      <c r="E3759" t="s">
        <v>16</v>
      </c>
      <c r="F3759" t="s">
        <v>12</v>
      </c>
      <c r="G3759" t="s">
        <v>13</v>
      </c>
      <c r="H3759" t="s">
        <v>12</v>
      </c>
      <c r="I3759">
        <v>31</v>
      </c>
      <c r="J3759">
        <f t="shared" si="234"/>
        <v>-0.55824037295007634</v>
      </c>
      <c r="K3759">
        <f t="shared" si="235"/>
        <v>-0.7697188140632214</v>
      </c>
      <c r="L3759" t="str">
        <f t="shared" si="236"/>
        <v>NO</v>
      </c>
      <c r="M3759" t="str">
        <f t="shared" si="237"/>
        <v>NO</v>
      </c>
    </row>
    <row r="3760" spans="1:13" x14ac:dyDescent="0.25">
      <c r="A3760">
        <v>3759</v>
      </c>
      <c r="B3760" t="s">
        <v>9</v>
      </c>
      <c r="C3760">
        <v>553159.81000000006</v>
      </c>
      <c r="D3760" t="s">
        <v>10</v>
      </c>
      <c r="E3760" t="s">
        <v>16</v>
      </c>
      <c r="F3760" t="s">
        <v>12</v>
      </c>
      <c r="G3760" t="s">
        <v>13</v>
      </c>
      <c r="H3760" t="s">
        <v>13</v>
      </c>
      <c r="I3760">
        <v>21</v>
      </c>
      <c r="J3760">
        <f t="shared" si="234"/>
        <v>-0.1286981148706369</v>
      </c>
      <c r="K3760">
        <f t="shared" si="235"/>
        <v>-1.4754721148345964</v>
      </c>
      <c r="L3760" t="str">
        <f t="shared" si="236"/>
        <v>NO</v>
      </c>
      <c r="M3760" t="str">
        <f t="shared" si="237"/>
        <v>NO</v>
      </c>
    </row>
    <row r="3761" spans="1:13" x14ac:dyDescent="0.25">
      <c r="A3761">
        <v>3760</v>
      </c>
      <c r="B3761" t="s">
        <v>9</v>
      </c>
      <c r="C3761">
        <v>370000</v>
      </c>
      <c r="D3761" t="s">
        <v>10</v>
      </c>
      <c r="E3761" t="s">
        <v>16</v>
      </c>
      <c r="F3761" t="s">
        <v>12</v>
      </c>
      <c r="G3761" t="s">
        <v>13</v>
      </c>
      <c r="H3761" t="s">
        <v>13</v>
      </c>
      <c r="I3761">
        <v>21</v>
      </c>
      <c r="J3761">
        <f t="shared" si="234"/>
        <v>-0.354541843447711</v>
      </c>
      <c r="K3761">
        <f t="shared" si="235"/>
        <v>-1.4754721148345964</v>
      </c>
      <c r="L3761" t="str">
        <f t="shared" si="236"/>
        <v>NO</v>
      </c>
      <c r="M3761" t="str">
        <f t="shared" si="237"/>
        <v>NO</v>
      </c>
    </row>
    <row r="3762" spans="1:13" x14ac:dyDescent="0.25">
      <c r="A3762">
        <v>3761</v>
      </c>
      <c r="B3762" t="s">
        <v>15</v>
      </c>
      <c r="C3762">
        <v>640745.43999999994</v>
      </c>
      <c r="D3762" t="s">
        <v>10</v>
      </c>
      <c r="E3762" t="s">
        <v>16</v>
      </c>
      <c r="F3762" t="s">
        <v>12</v>
      </c>
      <c r="G3762" t="s">
        <v>13</v>
      </c>
      <c r="H3762" t="s">
        <v>13</v>
      </c>
      <c r="I3762">
        <v>43</v>
      </c>
      <c r="J3762">
        <f t="shared" si="234"/>
        <v>-2.0701359201519266E-2</v>
      </c>
      <c r="K3762">
        <f t="shared" si="235"/>
        <v>7.7185146862428639E-2</v>
      </c>
      <c r="L3762" t="str">
        <f t="shared" si="236"/>
        <v>NO</v>
      </c>
      <c r="M3762" t="str">
        <f t="shared" si="237"/>
        <v>NO</v>
      </c>
    </row>
    <row r="3763" spans="1:13" x14ac:dyDescent="0.25">
      <c r="A3763">
        <v>3762</v>
      </c>
      <c r="B3763" t="s">
        <v>9</v>
      </c>
      <c r="C3763">
        <v>3081665</v>
      </c>
      <c r="D3763" t="s">
        <v>10</v>
      </c>
      <c r="E3763" t="s">
        <v>11</v>
      </c>
      <c r="F3763" t="s">
        <v>12</v>
      </c>
      <c r="G3763" t="s">
        <v>13</v>
      </c>
      <c r="H3763" t="s">
        <v>13</v>
      </c>
      <c r="I3763">
        <v>52</v>
      </c>
      <c r="J3763">
        <f t="shared" si="234"/>
        <v>2.9890548454326251</v>
      </c>
      <c r="K3763">
        <f t="shared" si="235"/>
        <v>0.71236311755666615</v>
      </c>
      <c r="L3763" t="str">
        <f t="shared" si="236"/>
        <v>SI</v>
      </c>
      <c r="M3763" t="str">
        <f t="shared" si="237"/>
        <v>NO</v>
      </c>
    </row>
    <row r="3764" spans="1:13" x14ac:dyDescent="0.25">
      <c r="A3764">
        <v>3763</v>
      </c>
      <c r="B3764" t="s">
        <v>9</v>
      </c>
      <c r="C3764">
        <v>486069</v>
      </c>
      <c r="D3764" t="s">
        <v>18</v>
      </c>
      <c r="E3764" t="s">
        <v>16</v>
      </c>
      <c r="F3764" t="s">
        <v>12</v>
      </c>
      <c r="G3764" t="s">
        <v>13</v>
      </c>
      <c r="H3764" t="s">
        <v>12</v>
      </c>
      <c r="I3764">
        <v>48</v>
      </c>
      <c r="J3764">
        <f t="shared" si="234"/>
        <v>-0.21142389780116111</v>
      </c>
      <c r="K3764">
        <f t="shared" si="235"/>
        <v>0.43006179724811616</v>
      </c>
      <c r="L3764" t="str">
        <f t="shared" si="236"/>
        <v>NO</v>
      </c>
      <c r="M3764" t="str">
        <f t="shared" si="237"/>
        <v>NO</v>
      </c>
    </row>
    <row r="3765" spans="1:13" x14ac:dyDescent="0.25">
      <c r="A3765">
        <v>3764</v>
      </c>
      <c r="B3765" t="s">
        <v>15</v>
      </c>
      <c r="C3765">
        <v>100900</v>
      </c>
      <c r="D3765" t="s">
        <v>10</v>
      </c>
      <c r="E3765" t="s">
        <v>16</v>
      </c>
      <c r="F3765" t="s">
        <v>12</v>
      </c>
      <c r="G3765" t="s">
        <v>12</v>
      </c>
      <c r="H3765" t="s">
        <v>13</v>
      </c>
      <c r="I3765">
        <v>62</v>
      </c>
      <c r="J3765">
        <f t="shared" si="234"/>
        <v>-0.6863534311540459</v>
      </c>
      <c r="K3765">
        <f t="shared" si="235"/>
        <v>1.4181164183280413</v>
      </c>
      <c r="L3765" t="str">
        <f t="shared" si="236"/>
        <v>NO</v>
      </c>
      <c r="M3765" t="str">
        <f t="shared" si="237"/>
        <v>NO</v>
      </c>
    </row>
    <row r="3766" spans="1:13" x14ac:dyDescent="0.25">
      <c r="A3766">
        <v>3765</v>
      </c>
      <c r="B3766" t="s">
        <v>15</v>
      </c>
      <c r="C3766">
        <v>158920</v>
      </c>
      <c r="D3766" t="s">
        <v>10</v>
      </c>
      <c r="E3766" t="s">
        <v>16</v>
      </c>
      <c r="F3766" t="s">
        <v>12</v>
      </c>
      <c r="G3766" t="s">
        <v>13</v>
      </c>
      <c r="H3766" t="s">
        <v>13</v>
      </c>
      <c r="I3766">
        <v>39</v>
      </c>
      <c r="J3766">
        <f t="shared" si="234"/>
        <v>-0.61481233743899</v>
      </c>
      <c r="K3766">
        <f t="shared" si="235"/>
        <v>-0.20511617344612137</v>
      </c>
      <c r="L3766" t="str">
        <f t="shared" si="236"/>
        <v>NO</v>
      </c>
      <c r="M3766" t="str">
        <f t="shared" si="237"/>
        <v>NO</v>
      </c>
    </row>
    <row r="3767" spans="1:13" x14ac:dyDescent="0.25">
      <c r="A3767">
        <v>3766</v>
      </c>
      <c r="B3767" t="s">
        <v>9</v>
      </c>
      <c r="C3767">
        <v>297046</v>
      </c>
      <c r="D3767" t="s">
        <v>17</v>
      </c>
      <c r="E3767" t="s">
        <v>16</v>
      </c>
      <c r="F3767" t="s">
        <v>12</v>
      </c>
      <c r="G3767" t="s">
        <v>12</v>
      </c>
      <c r="H3767" t="s">
        <v>13</v>
      </c>
      <c r="I3767">
        <v>50</v>
      </c>
      <c r="J3767">
        <f t="shared" si="234"/>
        <v>-0.44449718558642509</v>
      </c>
      <c r="K3767">
        <f t="shared" si="235"/>
        <v>0.57121245740239113</v>
      </c>
      <c r="L3767" t="str">
        <f t="shared" si="236"/>
        <v>NO</v>
      </c>
      <c r="M3767" t="str">
        <f t="shared" si="237"/>
        <v>NO</v>
      </c>
    </row>
    <row r="3768" spans="1:13" x14ac:dyDescent="0.25">
      <c r="A3768">
        <v>3767</v>
      </c>
      <c r="B3768" t="s">
        <v>15</v>
      </c>
      <c r="C3768">
        <v>297046</v>
      </c>
      <c r="D3768" t="s">
        <v>18</v>
      </c>
      <c r="E3768" t="s">
        <v>16</v>
      </c>
      <c r="F3768" t="s">
        <v>12</v>
      </c>
      <c r="G3768" t="s">
        <v>13</v>
      </c>
      <c r="H3768" t="s">
        <v>12</v>
      </c>
      <c r="I3768">
        <v>39</v>
      </c>
      <c r="J3768">
        <f t="shared" si="234"/>
        <v>-0.44449718558642509</v>
      </c>
      <c r="K3768">
        <f t="shared" si="235"/>
        <v>-0.20511617344612137</v>
      </c>
      <c r="L3768" t="str">
        <f t="shared" si="236"/>
        <v>NO</v>
      </c>
      <c r="M3768" t="str">
        <f t="shared" si="237"/>
        <v>NO</v>
      </c>
    </row>
    <row r="3769" spans="1:13" x14ac:dyDescent="0.25">
      <c r="A3769">
        <v>3768</v>
      </c>
      <c r="B3769" t="s">
        <v>15</v>
      </c>
      <c r="C3769">
        <v>248558.8</v>
      </c>
      <c r="D3769" t="s">
        <v>10</v>
      </c>
      <c r="E3769" t="s">
        <v>16</v>
      </c>
      <c r="F3769" t="s">
        <v>12</v>
      </c>
      <c r="G3769" t="s">
        <v>13</v>
      </c>
      <c r="H3769" t="s">
        <v>13</v>
      </c>
      <c r="I3769">
        <v>23</v>
      </c>
      <c r="J3769">
        <f t="shared" si="234"/>
        <v>-0.50428393703731544</v>
      </c>
      <c r="K3769">
        <f t="shared" si="235"/>
        <v>-1.3343214546803215</v>
      </c>
      <c r="L3769" t="str">
        <f t="shared" si="236"/>
        <v>NO</v>
      </c>
      <c r="M3769" t="str">
        <f t="shared" si="237"/>
        <v>NO</v>
      </c>
    </row>
    <row r="3770" spans="1:13" x14ac:dyDescent="0.25">
      <c r="A3770">
        <v>3769</v>
      </c>
      <c r="B3770" t="s">
        <v>9</v>
      </c>
      <c r="C3770">
        <v>300000</v>
      </c>
      <c r="D3770" t="s">
        <v>10</v>
      </c>
      <c r="E3770" t="s">
        <v>16</v>
      </c>
      <c r="F3770" t="s">
        <v>12</v>
      </c>
      <c r="G3770" t="s">
        <v>13</v>
      </c>
      <c r="H3770" t="s">
        <v>13</v>
      </c>
      <c r="I3770">
        <v>22</v>
      </c>
      <c r="J3770">
        <f t="shared" si="234"/>
        <v>-0.44085477967752684</v>
      </c>
      <c r="K3770">
        <f t="shared" si="235"/>
        <v>-1.4048967847574589</v>
      </c>
      <c r="L3770" t="str">
        <f t="shared" si="236"/>
        <v>NO</v>
      </c>
      <c r="M3770" t="str">
        <f t="shared" si="237"/>
        <v>NO</v>
      </c>
    </row>
    <row r="3771" spans="1:13" x14ac:dyDescent="0.25">
      <c r="A3771">
        <v>3770</v>
      </c>
      <c r="B3771" t="s">
        <v>9</v>
      </c>
      <c r="C3771">
        <v>71904.240000000005</v>
      </c>
      <c r="D3771" t="s">
        <v>10</v>
      </c>
      <c r="E3771" t="s">
        <v>16</v>
      </c>
      <c r="F3771" t="s">
        <v>12</v>
      </c>
      <c r="G3771" t="s">
        <v>13</v>
      </c>
      <c r="H3771" t="s">
        <v>13</v>
      </c>
      <c r="I3771">
        <v>47</v>
      </c>
      <c r="J3771">
        <f t="shared" si="234"/>
        <v>-0.7221064194942608</v>
      </c>
      <c r="K3771">
        <f t="shared" si="235"/>
        <v>0.35948646717097865</v>
      </c>
      <c r="L3771" t="str">
        <f t="shared" si="236"/>
        <v>NO</v>
      </c>
      <c r="M3771" t="str">
        <f t="shared" si="237"/>
        <v>NO</v>
      </c>
    </row>
    <row r="3772" spans="1:13" x14ac:dyDescent="0.25">
      <c r="A3772">
        <v>3771</v>
      </c>
      <c r="B3772" t="s">
        <v>9</v>
      </c>
      <c r="C3772">
        <v>1450000</v>
      </c>
      <c r="D3772" t="s">
        <v>10</v>
      </c>
      <c r="E3772" t="s">
        <v>16</v>
      </c>
      <c r="F3772" t="s">
        <v>12</v>
      </c>
      <c r="G3772" t="s">
        <v>13</v>
      </c>
      <c r="H3772" t="s">
        <v>13</v>
      </c>
      <c r="I3772">
        <v>40</v>
      </c>
      <c r="J3772">
        <f t="shared" si="234"/>
        <v>0.97714345838373318</v>
      </c>
      <c r="K3772">
        <f t="shared" si="235"/>
        <v>-0.13454084336898386</v>
      </c>
      <c r="L3772" t="str">
        <f t="shared" si="236"/>
        <v>NO</v>
      </c>
      <c r="M3772" t="str">
        <f t="shared" si="237"/>
        <v>NO</v>
      </c>
    </row>
    <row r="3773" spans="1:13" x14ac:dyDescent="0.25">
      <c r="A3773">
        <v>3772</v>
      </c>
      <c r="B3773" t="s">
        <v>15</v>
      </c>
      <c r="C3773">
        <v>297046</v>
      </c>
      <c r="D3773" t="s">
        <v>18</v>
      </c>
      <c r="E3773" t="s">
        <v>16</v>
      </c>
      <c r="F3773" t="s">
        <v>12</v>
      </c>
      <c r="G3773" t="s">
        <v>12</v>
      </c>
      <c r="H3773" t="s">
        <v>13</v>
      </c>
      <c r="I3773">
        <v>48</v>
      </c>
      <c r="J3773">
        <f t="shared" si="234"/>
        <v>-0.44449718558642509</v>
      </c>
      <c r="K3773">
        <f t="shared" si="235"/>
        <v>0.43006179724811616</v>
      </c>
      <c r="L3773" t="str">
        <f t="shared" si="236"/>
        <v>NO</v>
      </c>
      <c r="M3773" t="str">
        <f t="shared" si="237"/>
        <v>NO</v>
      </c>
    </row>
    <row r="3774" spans="1:13" x14ac:dyDescent="0.25">
      <c r="A3774">
        <v>3773</v>
      </c>
      <c r="B3774" t="s">
        <v>9</v>
      </c>
      <c r="C3774">
        <v>343798</v>
      </c>
      <c r="D3774" t="s">
        <v>10</v>
      </c>
      <c r="E3774" t="s">
        <v>16</v>
      </c>
      <c r="F3774" t="s">
        <v>12</v>
      </c>
      <c r="G3774" t="s">
        <v>13</v>
      </c>
      <c r="H3774" t="s">
        <v>13</v>
      </c>
      <c r="I3774">
        <v>62</v>
      </c>
      <c r="J3774">
        <f t="shared" si="234"/>
        <v>-0.38685000852047724</v>
      </c>
      <c r="K3774">
        <f t="shared" si="235"/>
        <v>1.4181164183280413</v>
      </c>
      <c r="L3774" t="str">
        <f t="shared" si="236"/>
        <v>NO</v>
      </c>
      <c r="M3774" t="str">
        <f t="shared" si="237"/>
        <v>NO</v>
      </c>
    </row>
    <row r="3775" spans="1:13" x14ac:dyDescent="0.25">
      <c r="A3775">
        <v>3774</v>
      </c>
      <c r="B3775" t="s">
        <v>9</v>
      </c>
      <c r="C3775">
        <v>927301.89</v>
      </c>
      <c r="D3775" t="s">
        <v>10</v>
      </c>
      <c r="E3775" t="s">
        <v>11</v>
      </c>
      <c r="F3775" t="s">
        <v>12</v>
      </c>
      <c r="G3775" t="s">
        <v>13</v>
      </c>
      <c r="H3775" t="s">
        <v>13</v>
      </c>
      <c r="I3775">
        <v>37</v>
      </c>
      <c r="J3775">
        <f t="shared" si="234"/>
        <v>0.33263476358551525</v>
      </c>
      <c r="K3775">
        <f t="shared" si="235"/>
        <v>-0.3462668336003964</v>
      </c>
      <c r="L3775" t="str">
        <f t="shared" si="236"/>
        <v>NO</v>
      </c>
      <c r="M3775" t="str">
        <f t="shared" si="237"/>
        <v>NO</v>
      </c>
    </row>
    <row r="3776" spans="1:13" x14ac:dyDescent="0.25">
      <c r="A3776">
        <v>3775</v>
      </c>
      <c r="B3776" t="s">
        <v>9</v>
      </c>
      <c r="C3776">
        <v>670455.76</v>
      </c>
      <c r="D3776" t="s">
        <v>10</v>
      </c>
      <c r="E3776" t="s">
        <v>16</v>
      </c>
      <c r="F3776" t="s">
        <v>12</v>
      </c>
      <c r="G3776" t="s">
        <v>13</v>
      </c>
      <c r="H3776" t="s">
        <v>13</v>
      </c>
      <c r="I3776">
        <v>33</v>
      </c>
      <c r="J3776">
        <f t="shared" si="234"/>
        <v>1.5932711591729695E-2</v>
      </c>
      <c r="K3776">
        <f t="shared" si="235"/>
        <v>-0.62856815390894638</v>
      </c>
      <c r="L3776" t="str">
        <f t="shared" si="236"/>
        <v>NO</v>
      </c>
      <c r="M3776" t="str">
        <f t="shared" si="237"/>
        <v>NO</v>
      </c>
    </row>
    <row r="3777" spans="1:13" x14ac:dyDescent="0.25">
      <c r="A3777">
        <v>3776</v>
      </c>
      <c r="B3777" t="s">
        <v>9</v>
      </c>
      <c r="C3777">
        <v>559022.46</v>
      </c>
      <c r="D3777" t="s">
        <v>10</v>
      </c>
      <c r="E3777" t="s">
        <v>16</v>
      </c>
      <c r="F3777" t="s">
        <v>12</v>
      </c>
      <c r="G3777" t="s">
        <v>13</v>
      </c>
      <c r="H3777" t="s">
        <v>13</v>
      </c>
      <c r="I3777">
        <v>38</v>
      </c>
      <c r="J3777">
        <f t="shared" si="234"/>
        <v>-0.12146922150509802</v>
      </c>
      <c r="K3777">
        <f t="shared" si="235"/>
        <v>-0.27569150352325889</v>
      </c>
      <c r="L3777" t="str">
        <f t="shared" si="236"/>
        <v>NO</v>
      </c>
      <c r="M3777" t="str">
        <f t="shared" si="237"/>
        <v>NO</v>
      </c>
    </row>
    <row r="3778" spans="1:13" x14ac:dyDescent="0.25">
      <c r="A3778">
        <v>3777</v>
      </c>
      <c r="B3778" t="s">
        <v>9</v>
      </c>
      <c r="C3778">
        <v>581009</v>
      </c>
      <c r="D3778" t="s">
        <v>10</v>
      </c>
      <c r="E3778" t="s">
        <v>16</v>
      </c>
      <c r="F3778" t="s">
        <v>12</v>
      </c>
      <c r="G3778" t="s">
        <v>13</v>
      </c>
      <c r="H3778" t="s">
        <v>13</v>
      </c>
      <c r="I3778">
        <v>49</v>
      </c>
      <c r="J3778">
        <f t="shared" ref="J3778:J3841" si="238">(C3778-$Q$13)/$Q$14</f>
        <v>-9.4358895434608042E-2</v>
      </c>
      <c r="K3778">
        <f t="shared" si="235"/>
        <v>0.50063712732525367</v>
      </c>
      <c r="L3778" t="str">
        <f t="shared" si="236"/>
        <v>NO</v>
      </c>
      <c r="M3778" t="str">
        <f t="shared" si="237"/>
        <v>NO</v>
      </c>
    </row>
    <row r="3779" spans="1:13" x14ac:dyDescent="0.25">
      <c r="A3779">
        <v>3778</v>
      </c>
      <c r="B3779" t="s">
        <v>15</v>
      </c>
      <c r="C3779">
        <v>1608290</v>
      </c>
      <c r="D3779" t="s">
        <v>10</v>
      </c>
      <c r="E3779" t="s">
        <v>11</v>
      </c>
      <c r="F3779" t="s">
        <v>12</v>
      </c>
      <c r="G3779" t="s">
        <v>13</v>
      </c>
      <c r="H3779" t="s">
        <v>13</v>
      </c>
      <c r="I3779">
        <v>36</v>
      </c>
      <c r="J3779">
        <f t="shared" si="238"/>
        <v>1.1723216680382695</v>
      </c>
      <c r="K3779">
        <f t="shared" ref="K3779:K3842" si="239">(I3779-$R$13)/$R$14</f>
        <v>-0.41684216367753391</v>
      </c>
      <c r="L3779" t="str">
        <f t="shared" ref="L3779:L3842" si="240">IF(ABS(J3779)&gt; 1.96, "SI", "NO")</f>
        <v>NO</v>
      </c>
      <c r="M3779" t="str">
        <f t="shared" ref="M3779:M3842" si="241">IF(ABS(K3779)&gt; 1.96, "SI", "NO")</f>
        <v>NO</v>
      </c>
    </row>
    <row r="3780" spans="1:13" x14ac:dyDescent="0.25">
      <c r="A3780">
        <v>3779</v>
      </c>
      <c r="B3780" t="s">
        <v>15</v>
      </c>
      <c r="C3780">
        <v>1168690</v>
      </c>
      <c r="D3780" t="s">
        <v>10</v>
      </c>
      <c r="E3780" t="s">
        <v>16</v>
      </c>
      <c r="F3780" t="s">
        <v>12</v>
      </c>
      <c r="G3780" t="s">
        <v>12</v>
      </c>
      <c r="H3780" t="s">
        <v>13</v>
      </c>
      <c r="I3780">
        <v>54</v>
      </c>
      <c r="J3780">
        <f t="shared" si="238"/>
        <v>0.63027642851502619</v>
      </c>
      <c r="K3780">
        <f t="shared" si="239"/>
        <v>0.85351377771094117</v>
      </c>
      <c r="L3780" t="str">
        <f t="shared" si="240"/>
        <v>NO</v>
      </c>
      <c r="M3780" t="str">
        <f t="shared" si="241"/>
        <v>NO</v>
      </c>
    </row>
    <row r="3781" spans="1:13" x14ac:dyDescent="0.25">
      <c r="A3781">
        <v>3780</v>
      </c>
      <c r="B3781" t="s">
        <v>15</v>
      </c>
      <c r="C3781">
        <v>1109001.29</v>
      </c>
      <c r="D3781" t="s">
        <v>10</v>
      </c>
      <c r="E3781" t="s">
        <v>16</v>
      </c>
      <c r="F3781" t="s">
        <v>12</v>
      </c>
      <c r="G3781" t="s">
        <v>13</v>
      </c>
      <c r="H3781" t="s">
        <v>13</v>
      </c>
      <c r="I3781">
        <v>49</v>
      </c>
      <c r="J3781">
        <f t="shared" si="238"/>
        <v>0.5566777453740267</v>
      </c>
      <c r="K3781">
        <f t="shared" si="239"/>
        <v>0.50063712732525367</v>
      </c>
      <c r="L3781" t="str">
        <f t="shared" si="240"/>
        <v>NO</v>
      </c>
      <c r="M3781" t="str">
        <f t="shared" si="241"/>
        <v>NO</v>
      </c>
    </row>
    <row r="3782" spans="1:13" x14ac:dyDescent="0.25">
      <c r="A3782">
        <v>3781</v>
      </c>
      <c r="B3782" t="s">
        <v>9</v>
      </c>
      <c r="C3782">
        <v>409616.24</v>
      </c>
      <c r="D3782" t="s">
        <v>10</v>
      </c>
      <c r="E3782" t="s">
        <v>16</v>
      </c>
      <c r="F3782" t="s">
        <v>12</v>
      </c>
      <c r="G3782" t="s">
        <v>13</v>
      </c>
      <c r="H3782" t="s">
        <v>13</v>
      </c>
      <c r="I3782">
        <v>57</v>
      </c>
      <c r="J3782">
        <f t="shared" si="238"/>
        <v>-0.30569335777935275</v>
      </c>
      <c r="K3782">
        <f t="shared" si="239"/>
        <v>1.0652397679423538</v>
      </c>
      <c r="L3782" t="str">
        <f t="shared" si="240"/>
        <v>NO</v>
      </c>
      <c r="M3782" t="str">
        <f t="shared" si="241"/>
        <v>NO</v>
      </c>
    </row>
    <row r="3783" spans="1:13" x14ac:dyDescent="0.25">
      <c r="A3783">
        <v>3782</v>
      </c>
      <c r="B3783" t="s">
        <v>15</v>
      </c>
      <c r="C3783">
        <v>184000</v>
      </c>
      <c r="D3783" t="s">
        <v>10</v>
      </c>
      <c r="E3783" t="s">
        <v>16</v>
      </c>
      <c r="F3783" t="s">
        <v>12</v>
      </c>
      <c r="G3783" t="s">
        <v>13</v>
      </c>
      <c r="H3783" t="s">
        <v>13</v>
      </c>
      <c r="I3783">
        <v>53</v>
      </c>
      <c r="J3783">
        <f t="shared" si="238"/>
        <v>-0.5838876454297931</v>
      </c>
      <c r="K3783">
        <f t="shared" si="239"/>
        <v>0.78293844763380371</v>
      </c>
      <c r="L3783" t="str">
        <f t="shared" si="240"/>
        <v>NO</v>
      </c>
      <c r="M3783" t="str">
        <f t="shared" si="241"/>
        <v>NO</v>
      </c>
    </row>
    <row r="3784" spans="1:13" x14ac:dyDescent="0.25">
      <c r="A3784">
        <v>3783</v>
      </c>
      <c r="B3784" t="s">
        <v>9</v>
      </c>
      <c r="C3784">
        <v>113333</v>
      </c>
      <c r="D3784" t="s">
        <v>10</v>
      </c>
      <c r="E3784" t="s">
        <v>16</v>
      </c>
      <c r="F3784" t="s">
        <v>12</v>
      </c>
      <c r="G3784" t="s">
        <v>13</v>
      </c>
      <c r="H3784" t="s">
        <v>13</v>
      </c>
      <c r="I3784">
        <v>38</v>
      </c>
      <c r="J3784">
        <f t="shared" si="238"/>
        <v>-0.67102302063768449</v>
      </c>
      <c r="K3784">
        <f t="shared" si="239"/>
        <v>-0.27569150352325889</v>
      </c>
      <c r="L3784" t="str">
        <f t="shared" si="240"/>
        <v>NO</v>
      </c>
      <c r="M3784" t="str">
        <f t="shared" si="241"/>
        <v>NO</v>
      </c>
    </row>
    <row r="3785" spans="1:13" x14ac:dyDescent="0.25">
      <c r="A3785">
        <v>3784</v>
      </c>
      <c r="B3785" t="s">
        <v>9</v>
      </c>
      <c r="C3785">
        <v>278030</v>
      </c>
      <c r="D3785" t="s">
        <v>18</v>
      </c>
      <c r="E3785" t="s">
        <v>16</v>
      </c>
      <c r="F3785" t="s">
        <v>12</v>
      </c>
      <c r="G3785" t="s">
        <v>13</v>
      </c>
      <c r="H3785" t="s">
        <v>13</v>
      </c>
      <c r="I3785">
        <v>24</v>
      </c>
      <c r="J3785">
        <f t="shared" si="238"/>
        <v>-0.46794471123422759</v>
      </c>
      <c r="K3785">
        <f t="shared" si="239"/>
        <v>-1.263746124603184</v>
      </c>
      <c r="L3785" t="str">
        <f t="shared" si="240"/>
        <v>NO</v>
      </c>
      <c r="M3785" t="str">
        <f t="shared" si="241"/>
        <v>NO</v>
      </c>
    </row>
    <row r="3786" spans="1:13" x14ac:dyDescent="0.25">
      <c r="A3786">
        <v>3785</v>
      </c>
      <c r="B3786" t="s">
        <v>9</v>
      </c>
      <c r="C3786">
        <v>297046</v>
      </c>
      <c r="D3786" t="s">
        <v>18</v>
      </c>
      <c r="E3786" t="s">
        <v>16</v>
      </c>
      <c r="F3786" t="s">
        <v>12</v>
      </c>
      <c r="G3786" t="s">
        <v>13</v>
      </c>
      <c r="H3786" t="s">
        <v>13</v>
      </c>
      <c r="I3786">
        <v>60</v>
      </c>
      <c r="J3786">
        <f t="shared" si="238"/>
        <v>-0.44449718558642509</v>
      </c>
      <c r="K3786">
        <f t="shared" si="239"/>
        <v>1.2769657581737661</v>
      </c>
      <c r="L3786" t="str">
        <f t="shared" si="240"/>
        <v>NO</v>
      </c>
      <c r="M3786" t="str">
        <f t="shared" si="241"/>
        <v>NO</v>
      </c>
    </row>
    <row r="3787" spans="1:13" x14ac:dyDescent="0.25">
      <c r="A3787">
        <v>3786</v>
      </c>
      <c r="B3787" t="s">
        <v>15</v>
      </c>
      <c r="C3787">
        <v>707680.19</v>
      </c>
      <c r="D3787" t="s">
        <v>10</v>
      </c>
      <c r="E3787" t="s">
        <v>16</v>
      </c>
      <c r="F3787" t="s">
        <v>12</v>
      </c>
      <c r="G3787" t="s">
        <v>13</v>
      </c>
      <c r="H3787" t="s">
        <v>13</v>
      </c>
      <c r="I3787">
        <v>19</v>
      </c>
      <c r="J3787">
        <f t="shared" si="238"/>
        <v>6.1831995202890233E-2</v>
      </c>
      <c r="K3787">
        <f t="shared" si="239"/>
        <v>-1.6166227749888715</v>
      </c>
      <c r="L3787" t="str">
        <f t="shared" si="240"/>
        <v>NO</v>
      </c>
      <c r="M3787" t="str">
        <f t="shared" si="241"/>
        <v>NO</v>
      </c>
    </row>
    <row r="3788" spans="1:13" x14ac:dyDescent="0.25">
      <c r="A3788">
        <v>3787</v>
      </c>
      <c r="B3788" t="s">
        <v>15</v>
      </c>
      <c r="C3788">
        <v>361811</v>
      </c>
      <c r="D3788" t="s">
        <v>18</v>
      </c>
      <c r="E3788" t="s">
        <v>16</v>
      </c>
      <c r="F3788" t="s">
        <v>12</v>
      </c>
      <c r="G3788" t="s">
        <v>13</v>
      </c>
      <c r="H3788" t="s">
        <v>13</v>
      </c>
      <c r="I3788">
        <v>48</v>
      </c>
      <c r="J3788">
        <f t="shared" si="238"/>
        <v>-0.36463922394465331</v>
      </c>
      <c r="K3788">
        <f t="shared" si="239"/>
        <v>0.43006179724811616</v>
      </c>
      <c r="L3788" t="str">
        <f t="shared" si="240"/>
        <v>NO</v>
      </c>
      <c r="M3788" t="str">
        <f t="shared" si="241"/>
        <v>NO</v>
      </c>
    </row>
    <row r="3789" spans="1:13" x14ac:dyDescent="0.25">
      <c r="A3789">
        <v>3788</v>
      </c>
      <c r="B3789" t="s">
        <v>15</v>
      </c>
      <c r="C3789">
        <v>350158.37</v>
      </c>
      <c r="D3789" t="s">
        <v>10</v>
      </c>
      <c r="E3789" t="s">
        <v>16</v>
      </c>
      <c r="F3789" t="s">
        <v>12</v>
      </c>
      <c r="G3789" t="s">
        <v>13</v>
      </c>
      <c r="H3789" t="s">
        <v>13</v>
      </c>
      <c r="I3789">
        <v>36</v>
      </c>
      <c r="J3789">
        <f t="shared" si="238"/>
        <v>-0.37900740551750534</v>
      </c>
      <c r="K3789">
        <f t="shared" si="239"/>
        <v>-0.41684216367753391</v>
      </c>
      <c r="L3789" t="str">
        <f t="shared" si="240"/>
        <v>NO</v>
      </c>
      <c r="M3789" t="str">
        <f t="shared" si="241"/>
        <v>NO</v>
      </c>
    </row>
    <row r="3790" spans="1:13" x14ac:dyDescent="0.25">
      <c r="A3790">
        <v>3789</v>
      </c>
      <c r="B3790" t="s">
        <v>9</v>
      </c>
      <c r="C3790">
        <v>459101.7</v>
      </c>
      <c r="D3790" t="s">
        <v>14</v>
      </c>
      <c r="E3790" t="s">
        <v>11</v>
      </c>
      <c r="F3790" t="s">
        <v>12</v>
      </c>
      <c r="G3790" t="s">
        <v>13</v>
      </c>
      <c r="H3790" t="s">
        <v>13</v>
      </c>
      <c r="I3790">
        <v>65</v>
      </c>
      <c r="J3790">
        <f t="shared" si="238"/>
        <v>-0.24467570987530843</v>
      </c>
      <c r="K3790">
        <f t="shared" si="239"/>
        <v>1.6298424085594538</v>
      </c>
      <c r="L3790" t="str">
        <f t="shared" si="240"/>
        <v>NO</v>
      </c>
      <c r="M3790" t="str">
        <f t="shared" si="241"/>
        <v>NO</v>
      </c>
    </row>
    <row r="3791" spans="1:13" x14ac:dyDescent="0.25">
      <c r="A3791">
        <v>3790</v>
      </c>
      <c r="B3791" t="s">
        <v>9</v>
      </c>
      <c r="C3791">
        <v>2369994</v>
      </c>
      <c r="D3791" t="s">
        <v>10</v>
      </c>
      <c r="E3791" t="s">
        <v>11</v>
      </c>
      <c r="F3791" t="s">
        <v>12</v>
      </c>
      <c r="G3791" t="s">
        <v>13</v>
      </c>
      <c r="H3791" t="s">
        <v>13</v>
      </c>
      <c r="I3791">
        <v>59</v>
      </c>
      <c r="J3791">
        <f t="shared" si="238"/>
        <v>2.1115346505810644</v>
      </c>
      <c r="K3791">
        <f t="shared" si="239"/>
        <v>1.2063904280966287</v>
      </c>
      <c r="L3791" t="str">
        <f t="shared" si="240"/>
        <v>SI</v>
      </c>
      <c r="M3791" t="str">
        <f t="shared" si="241"/>
        <v>NO</v>
      </c>
    </row>
    <row r="3792" spans="1:13" x14ac:dyDescent="0.25">
      <c r="A3792">
        <v>3791</v>
      </c>
      <c r="B3792" t="s">
        <v>9</v>
      </c>
      <c r="C3792">
        <v>340000</v>
      </c>
      <c r="D3792" t="s">
        <v>10</v>
      </c>
      <c r="E3792" t="s">
        <v>16</v>
      </c>
      <c r="F3792" t="s">
        <v>12</v>
      </c>
      <c r="G3792" t="s">
        <v>12</v>
      </c>
      <c r="H3792" t="s">
        <v>12</v>
      </c>
      <c r="I3792">
        <v>43</v>
      </c>
      <c r="J3792">
        <f t="shared" si="238"/>
        <v>-0.39153310183191781</v>
      </c>
      <c r="K3792">
        <f t="shared" si="239"/>
        <v>7.7185146862428639E-2</v>
      </c>
      <c r="L3792" t="str">
        <f t="shared" si="240"/>
        <v>NO</v>
      </c>
      <c r="M3792" t="str">
        <f t="shared" si="241"/>
        <v>NO</v>
      </c>
    </row>
    <row r="3793" spans="1:13" x14ac:dyDescent="0.25">
      <c r="A3793">
        <v>3792</v>
      </c>
      <c r="B3793" t="s">
        <v>15</v>
      </c>
      <c r="C3793">
        <v>284340</v>
      </c>
      <c r="D3793" t="s">
        <v>10</v>
      </c>
      <c r="E3793" t="s">
        <v>16</v>
      </c>
      <c r="F3793" t="s">
        <v>12</v>
      </c>
      <c r="G3793" t="s">
        <v>13</v>
      </c>
      <c r="H3793" t="s">
        <v>13</v>
      </c>
      <c r="I3793">
        <v>20</v>
      </c>
      <c r="J3793">
        <f t="shared" si="238"/>
        <v>-0.46016421655408279</v>
      </c>
      <c r="K3793">
        <f t="shared" si="239"/>
        <v>-1.5460474449117341</v>
      </c>
      <c r="L3793" t="str">
        <f t="shared" si="240"/>
        <v>NO</v>
      </c>
      <c r="M3793" t="str">
        <f t="shared" si="241"/>
        <v>NO</v>
      </c>
    </row>
    <row r="3794" spans="1:13" x14ac:dyDescent="0.25">
      <c r="A3794">
        <v>3793</v>
      </c>
      <c r="B3794" t="s">
        <v>15</v>
      </c>
      <c r="C3794">
        <v>1927866</v>
      </c>
      <c r="D3794" t="s">
        <v>14</v>
      </c>
      <c r="E3794" t="s">
        <v>11</v>
      </c>
      <c r="F3794" t="s">
        <v>12</v>
      </c>
      <c r="G3794" t="s">
        <v>13</v>
      </c>
      <c r="H3794" t="s">
        <v>13</v>
      </c>
      <c r="I3794">
        <v>70</v>
      </c>
      <c r="J3794">
        <f t="shared" si="238"/>
        <v>1.5663722810179785</v>
      </c>
      <c r="K3794">
        <f t="shared" si="239"/>
        <v>1.9827190589451413</v>
      </c>
      <c r="L3794" t="str">
        <f t="shared" si="240"/>
        <v>NO</v>
      </c>
      <c r="M3794" t="str">
        <f t="shared" si="241"/>
        <v>SI</v>
      </c>
    </row>
    <row r="3795" spans="1:13" x14ac:dyDescent="0.25">
      <c r="A3795">
        <v>3794</v>
      </c>
      <c r="B3795" t="s">
        <v>9</v>
      </c>
      <c r="C3795">
        <v>465906.4</v>
      </c>
      <c r="D3795" t="s">
        <v>10</v>
      </c>
      <c r="E3795" t="s">
        <v>16</v>
      </c>
      <c r="F3795" t="s">
        <v>12</v>
      </c>
      <c r="G3795" t="s">
        <v>13</v>
      </c>
      <c r="H3795" t="s">
        <v>13</v>
      </c>
      <c r="I3795">
        <v>27</v>
      </c>
      <c r="J3795">
        <f t="shared" si="238"/>
        <v>-0.23628522934440802</v>
      </c>
      <c r="K3795">
        <f t="shared" si="239"/>
        <v>-1.0520201343717714</v>
      </c>
      <c r="L3795" t="str">
        <f t="shared" si="240"/>
        <v>NO</v>
      </c>
      <c r="M3795" t="str">
        <f t="shared" si="241"/>
        <v>NO</v>
      </c>
    </row>
    <row r="3796" spans="1:13" x14ac:dyDescent="0.25">
      <c r="A3796">
        <v>3795</v>
      </c>
      <c r="B3796" t="s">
        <v>15</v>
      </c>
      <c r="C3796">
        <v>297044.99</v>
      </c>
      <c r="D3796" t="s">
        <v>19</v>
      </c>
      <c r="E3796" t="s">
        <v>16</v>
      </c>
      <c r="F3796" t="s">
        <v>12</v>
      </c>
      <c r="G3796" t="s">
        <v>12</v>
      </c>
      <c r="H3796" t="s">
        <v>13</v>
      </c>
      <c r="I3796">
        <v>56</v>
      </c>
      <c r="J3796">
        <f t="shared" si="238"/>
        <v>-0.44449843095879071</v>
      </c>
      <c r="K3796">
        <f t="shared" si="239"/>
        <v>0.99466443786521619</v>
      </c>
      <c r="L3796" t="str">
        <f t="shared" si="240"/>
        <v>NO</v>
      </c>
      <c r="M3796" t="str">
        <f t="shared" si="241"/>
        <v>NO</v>
      </c>
    </row>
    <row r="3797" spans="1:13" x14ac:dyDescent="0.25">
      <c r="A3797">
        <v>3796</v>
      </c>
      <c r="B3797" t="s">
        <v>9</v>
      </c>
      <c r="C3797">
        <v>400000</v>
      </c>
      <c r="D3797" t="s">
        <v>10</v>
      </c>
      <c r="E3797" t="s">
        <v>16</v>
      </c>
      <c r="F3797" t="s">
        <v>12</v>
      </c>
      <c r="G3797" t="s">
        <v>13</v>
      </c>
      <c r="H3797" t="s">
        <v>13</v>
      </c>
      <c r="I3797">
        <v>43</v>
      </c>
      <c r="J3797">
        <f t="shared" si="238"/>
        <v>-0.31755058506350425</v>
      </c>
      <c r="K3797">
        <f t="shared" si="239"/>
        <v>7.7185146862428639E-2</v>
      </c>
      <c r="L3797" t="str">
        <f t="shared" si="240"/>
        <v>NO</v>
      </c>
      <c r="M3797" t="str">
        <f t="shared" si="241"/>
        <v>NO</v>
      </c>
    </row>
    <row r="3798" spans="1:13" x14ac:dyDescent="0.25">
      <c r="A3798">
        <v>3797</v>
      </c>
      <c r="B3798" t="s">
        <v>9</v>
      </c>
      <c r="C3798">
        <v>297046</v>
      </c>
      <c r="D3798" t="s">
        <v>17</v>
      </c>
      <c r="E3798" t="s">
        <v>16</v>
      </c>
      <c r="F3798" t="s">
        <v>12</v>
      </c>
      <c r="G3798" t="s">
        <v>13</v>
      </c>
      <c r="H3798" t="s">
        <v>13</v>
      </c>
      <c r="I3798">
        <v>26</v>
      </c>
      <c r="J3798">
        <f t="shared" si="238"/>
        <v>-0.44449718558642509</v>
      </c>
      <c r="K3798">
        <f t="shared" si="239"/>
        <v>-1.1225954644489089</v>
      </c>
      <c r="L3798" t="str">
        <f t="shared" si="240"/>
        <v>NO</v>
      </c>
      <c r="M3798" t="str">
        <f t="shared" si="241"/>
        <v>NO</v>
      </c>
    </row>
    <row r="3799" spans="1:13" x14ac:dyDescent="0.25">
      <c r="A3799">
        <v>3798</v>
      </c>
      <c r="B3799" t="s">
        <v>9</v>
      </c>
      <c r="C3799">
        <v>278030</v>
      </c>
      <c r="D3799" t="s">
        <v>17</v>
      </c>
      <c r="E3799" t="s">
        <v>16</v>
      </c>
      <c r="F3799" t="s">
        <v>12</v>
      </c>
      <c r="G3799" t="s">
        <v>13</v>
      </c>
      <c r="H3799" t="s">
        <v>12</v>
      </c>
      <c r="I3799">
        <v>29</v>
      </c>
      <c r="J3799">
        <f t="shared" si="238"/>
        <v>-0.46794471123422759</v>
      </c>
      <c r="K3799">
        <f t="shared" si="239"/>
        <v>-0.91086947421749642</v>
      </c>
      <c r="L3799" t="str">
        <f t="shared" si="240"/>
        <v>NO</v>
      </c>
      <c r="M3799" t="str">
        <f t="shared" si="241"/>
        <v>NO</v>
      </c>
    </row>
    <row r="3800" spans="1:13" x14ac:dyDescent="0.25">
      <c r="A3800">
        <v>3799</v>
      </c>
      <c r="B3800" t="s">
        <v>15</v>
      </c>
      <c r="C3800">
        <v>404467</v>
      </c>
      <c r="D3800" t="s">
        <v>17</v>
      </c>
      <c r="E3800" t="s">
        <v>16</v>
      </c>
      <c r="F3800" t="s">
        <v>12</v>
      </c>
      <c r="G3800" t="s">
        <v>12</v>
      </c>
      <c r="H3800" t="s">
        <v>13</v>
      </c>
      <c r="I3800">
        <v>63</v>
      </c>
      <c r="J3800">
        <f t="shared" si="238"/>
        <v>-0.31204258669009582</v>
      </c>
      <c r="K3800">
        <f t="shared" si="239"/>
        <v>1.4886917484051787</v>
      </c>
      <c r="L3800" t="str">
        <f t="shared" si="240"/>
        <v>NO</v>
      </c>
      <c r="M3800" t="str">
        <f t="shared" si="241"/>
        <v>NO</v>
      </c>
    </row>
    <row r="3801" spans="1:13" x14ac:dyDescent="0.25">
      <c r="A3801">
        <v>3800</v>
      </c>
      <c r="B3801" t="s">
        <v>15</v>
      </c>
      <c r="C3801">
        <v>954415.34</v>
      </c>
      <c r="D3801" t="s">
        <v>10</v>
      </c>
      <c r="E3801" t="s">
        <v>16</v>
      </c>
      <c r="F3801" t="s">
        <v>12</v>
      </c>
      <c r="G3801" t="s">
        <v>13</v>
      </c>
      <c r="H3801" t="s">
        <v>13</v>
      </c>
      <c r="I3801">
        <v>29</v>
      </c>
      <c r="J3801">
        <f t="shared" si="238"/>
        <v>0.36606678474009086</v>
      </c>
      <c r="K3801">
        <f t="shared" si="239"/>
        <v>-0.91086947421749642</v>
      </c>
      <c r="L3801" t="str">
        <f t="shared" si="240"/>
        <v>NO</v>
      </c>
      <c r="M3801" t="str">
        <f t="shared" si="241"/>
        <v>NO</v>
      </c>
    </row>
    <row r="3802" spans="1:13" x14ac:dyDescent="0.25">
      <c r="A3802">
        <v>3801</v>
      </c>
      <c r="B3802" t="s">
        <v>9</v>
      </c>
      <c r="C3802">
        <v>494792</v>
      </c>
      <c r="D3802" t="s">
        <v>10</v>
      </c>
      <c r="E3802" t="s">
        <v>16</v>
      </c>
      <c r="F3802" t="s">
        <v>12</v>
      </c>
      <c r="G3802" t="s">
        <v>13</v>
      </c>
      <c r="H3802" t="s">
        <v>13</v>
      </c>
      <c r="I3802">
        <v>28</v>
      </c>
      <c r="J3802">
        <f t="shared" si="238"/>
        <v>-0.20066807290497993</v>
      </c>
      <c r="K3802">
        <f t="shared" si="239"/>
        <v>-0.98144480429463388</v>
      </c>
      <c r="L3802" t="str">
        <f t="shared" si="240"/>
        <v>NO</v>
      </c>
      <c r="M3802" t="str">
        <f t="shared" si="241"/>
        <v>NO</v>
      </c>
    </row>
    <row r="3803" spans="1:13" x14ac:dyDescent="0.25">
      <c r="A3803">
        <v>3802</v>
      </c>
      <c r="B3803" t="s">
        <v>9</v>
      </c>
      <c r="C3803">
        <v>405798</v>
      </c>
      <c r="D3803" t="s">
        <v>17</v>
      </c>
      <c r="E3803" t="s">
        <v>16</v>
      </c>
      <c r="F3803" t="s">
        <v>12</v>
      </c>
      <c r="G3803" t="s">
        <v>13</v>
      </c>
      <c r="H3803" t="s">
        <v>13</v>
      </c>
      <c r="I3803">
        <v>35</v>
      </c>
      <c r="J3803">
        <f t="shared" si="238"/>
        <v>-0.31040140785978321</v>
      </c>
      <c r="K3803">
        <f t="shared" si="239"/>
        <v>-0.48741749375467142</v>
      </c>
      <c r="L3803" t="str">
        <f t="shared" si="240"/>
        <v>NO</v>
      </c>
      <c r="M3803" t="str">
        <f t="shared" si="241"/>
        <v>NO</v>
      </c>
    </row>
    <row r="3804" spans="1:13" x14ac:dyDescent="0.25">
      <c r="A3804">
        <v>3803</v>
      </c>
      <c r="B3804" t="s">
        <v>15</v>
      </c>
      <c r="C3804">
        <v>274453.13</v>
      </c>
      <c r="D3804" t="s">
        <v>10</v>
      </c>
      <c r="E3804" t="s">
        <v>16</v>
      </c>
      <c r="F3804" t="s">
        <v>12</v>
      </c>
      <c r="G3804" t="s">
        <v>13</v>
      </c>
      <c r="H3804" t="s">
        <v>13</v>
      </c>
      <c r="I3804">
        <v>31</v>
      </c>
      <c r="J3804">
        <f t="shared" si="238"/>
        <v>-0.47235514198011819</v>
      </c>
      <c r="K3804">
        <f t="shared" si="239"/>
        <v>-0.7697188140632214</v>
      </c>
      <c r="L3804" t="str">
        <f t="shared" si="240"/>
        <v>NO</v>
      </c>
      <c r="M3804" t="str">
        <f t="shared" si="241"/>
        <v>NO</v>
      </c>
    </row>
    <row r="3805" spans="1:13" x14ac:dyDescent="0.25">
      <c r="A3805">
        <v>3804</v>
      </c>
      <c r="B3805" t="s">
        <v>9</v>
      </c>
      <c r="C3805">
        <v>411350</v>
      </c>
      <c r="D3805" t="s">
        <v>10</v>
      </c>
      <c r="E3805" t="s">
        <v>16</v>
      </c>
      <c r="F3805" t="s">
        <v>12</v>
      </c>
      <c r="G3805" t="s">
        <v>13</v>
      </c>
      <c r="H3805" t="s">
        <v>13</v>
      </c>
      <c r="I3805">
        <v>24</v>
      </c>
      <c r="J3805">
        <f t="shared" si="238"/>
        <v>-0.30355555897481268</v>
      </c>
      <c r="K3805">
        <f t="shared" si="239"/>
        <v>-1.263746124603184</v>
      </c>
      <c r="L3805" t="str">
        <f t="shared" si="240"/>
        <v>NO</v>
      </c>
      <c r="M3805" t="str">
        <f t="shared" si="241"/>
        <v>NO</v>
      </c>
    </row>
    <row r="3806" spans="1:13" x14ac:dyDescent="0.25">
      <c r="A3806">
        <v>3805</v>
      </c>
      <c r="B3806" t="s">
        <v>15</v>
      </c>
      <c r="C3806">
        <v>1586316</v>
      </c>
      <c r="D3806" t="s">
        <v>10</v>
      </c>
      <c r="E3806" t="s">
        <v>11</v>
      </c>
      <c r="F3806" t="s">
        <v>12</v>
      </c>
      <c r="G3806" t="s">
        <v>13</v>
      </c>
      <c r="H3806" t="s">
        <v>12</v>
      </c>
      <c r="I3806">
        <v>39</v>
      </c>
      <c r="J3806">
        <f t="shared" si="238"/>
        <v>1.1452268043137843</v>
      </c>
      <c r="K3806">
        <f t="shared" si="239"/>
        <v>-0.20511617344612137</v>
      </c>
      <c r="L3806" t="str">
        <f t="shared" si="240"/>
        <v>NO</v>
      </c>
      <c r="M3806" t="str">
        <f t="shared" si="241"/>
        <v>NO</v>
      </c>
    </row>
    <row r="3807" spans="1:13" x14ac:dyDescent="0.25">
      <c r="A3807">
        <v>3806</v>
      </c>
      <c r="B3807" t="s">
        <v>15</v>
      </c>
      <c r="C3807">
        <v>221483.33</v>
      </c>
      <c r="D3807" t="s">
        <v>10</v>
      </c>
      <c r="E3807" t="s">
        <v>16</v>
      </c>
      <c r="F3807" t="s">
        <v>12</v>
      </c>
      <c r="G3807" t="s">
        <v>13</v>
      </c>
      <c r="H3807" t="s">
        <v>13</v>
      </c>
      <c r="I3807">
        <v>25</v>
      </c>
      <c r="J3807">
        <f t="shared" si="238"/>
        <v>-0.5376691272587768</v>
      </c>
      <c r="K3807">
        <f t="shared" si="239"/>
        <v>-1.1931707945260464</v>
      </c>
      <c r="L3807" t="str">
        <f t="shared" si="240"/>
        <v>NO</v>
      </c>
      <c r="M3807" t="str">
        <f t="shared" si="241"/>
        <v>NO</v>
      </c>
    </row>
    <row r="3808" spans="1:13" x14ac:dyDescent="0.25">
      <c r="A3808">
        <v>3807</v>
      </c>
      <c r="B3808" t="s">
        <v>15</v>
      </c>
      <c r="C3808">
        <v>297046</v>
      </c>
      <c r="D3808" t="s">
        <v>17</v>
      </c>
      <c r="E3808" t="s">
        <v>16</v>
      </c>
      <c r="F3808" t="s">
        <v>12</v>
      </c>
      <c r="G3808" t="s">
        <v>12</v>
      </c>
      <c r="H3808" t="s">
        <v>13</v>
      </c>
      <c r="I3808">
        <v>32</v>
      </c>
      <c r="J3808">
        <f t="shared" si="238"/>
        <v>-0.44449718558642509</v>
      </c>
      <c r="K3808">
        <f t="shared" si="239"/>
        <v>-0.69914348398608395</v>
      </c>
      <c r="L3808" t="str">
        <f t="shared" si="240"/>
        <v>NO</v>
      </c>
      <c r="M3808" t="str">
        <f t="shared" si="241"/>
        <v>NO</v>
      </c>
    </row>
    <row r="3809" spans="1:13" x14ac:dyDescent="0.25">
      <c r="A3809">
        <v>3808</v>
      </c>
      <c r="B3809" t="s">
        <v>15</v>
      </c>
      <c r="C3809">
        <v>355311.73</v>
      </c>
      <c r="D3809" t="s">
        <v>10</v>
      </c>
      <c r="E3809" t="s">
        <v>11</v>
      </c>
      <c r="F3809" t="s">
        <v>12</v>
      </c>
      <c r="G3809" t="s">
        <v>13</v>
      </c>
      <c r="H3809" t="s">
        <v>13</v>
      </c>
      <c r="I3809">
        <v>51</v>
      </c>
      <c r="J3809">
        <f t="shared" si="238"/>
        <v>-0.37265309647394412</v>
      </c>
      <c r="K3809">
        <f t="shared" si="239"/>
        <v>0.64178778747952869</v>
      </c>
      <c r="L3809" t="str">
        <f t="shared" si="240"/>
        <v>NO</v>
      </c>
      <c r="M3809" t="str">
        <f t="shared" si="241"/>
        <v>NO</v>
      </c>
    </row>
    <row r="3810" spans="1:13" x14ac:dyDescent="0.25">
      <c r="A3810">
        <v>3809</v>
      </c>
      <c r="B3810" t="s">
        <v>9</v>
      </c>
      <c r="C3810">
        <v>632709.64</v>
      </c>
      <c r="D3810" t="s">
        <v>10</v>
      </c>
      <c r="E3810" t="s">
        <v>16</v>
      </c>
      <c r="F3810" t="s">
        <v>12</v>
      </c>
      <c r="G3810" t="s">
        <v>13</v>
      </c>
      <c r="H3810" t="s">
        <v>13</v>
      </c>
      <c r="I3810">
        <v>20</v>
      </c>
      <c r="J3810">
        <f t="shared" si="238"/>
        <v>-3.060983767231281E-2</v>
      </c>
      <c r="K3810">
        <f t="shared" si="239"/>
        <v>-1.5460474449117341</v>
      </c>
      <c r="L3810" t="str">
        <f t="shared" si="240"/>
        <v>NO</v>
      </c>
      <c r="M3810" t="str">
        <f t="shared" si="241"/>
        <v>NO</v>
      </c>
    </row>
    <row r="3811" spans="1:13" x14ac:dyDescent="0.25">
      <c r="A3811">
        <v>3810</v>
      </c>
      <c r="B3811" t="s">
        <v>9</v>
      </c>
      <c r="C3811">
        <v>305152</v>
      </c>
      <c r="D3811" t="s">
        <v>18</v>
      </c>
      <c r="E3811" t="s">
        <v>16</v>
      </c>
      <c r="F3811" t="s">
        <v>12</v>
      </c>
      <c r="G3811" t="s">
        <v>13</v>
      </c>
      <c r="H3811" t="s">
        <v>12</v>
      </c>
      <c r="I3811">
        <v>41</v>
      </c>
      <c r="J3811">
        <f t="shared" si="238"/>
        <v>-0.43450214757101241</v>
      </c>
      <c r="K3811">
        <f t="shared" si="239"/>
        <v>-6.3965513291846368E-2</v>
      </c>
      <c r="L3811" t="str">
        <f t="shared" si="240"/>
        <v>NO</v>
      </c>
      <c r="M3811" t="str">
        <f t="shared" si="241"/>
        <v>NO</v>
      </c>
    </row>
    <row r="3812" spans="1:13" x14ac:dyDescent="0.25">
      <c r="A3812">
        <v>3811</v>
      </c>
      <c r="B3812" t="s">
        <v>9</v>
      </c>
      <c r="C3812">
        <v>347514</v>
      </c>
      <c r="D3812" t="s">
        <v>10</v>
      </c>
      <c r="E3812" t="s">
        <v>16</v>
      </c>
      <c r="F3812" t="s">
        <v>12</v>
      </c>
      <c r="G3812" t="s">
        <v>13</v>
      </c>
      <c r="H3812" t="s">
        <v>12</v>
      </c>
      <c r="I3812">
        <v>32</v>
      </c>
      <c r="J3812">
        <f t="shared" si="238"/>
        <v>-0.38226802464862014</v>
      </c>
      <c r="K3812">
        <f t="shared" si="239"/>
        <v>-0.69914348398608395</v>
      </c>
      <c r="L3812" t="str">
        <f t="shared" si="240"/>
        <v>NO</v>
      </c>
      <c r="M3812" t="str">
        <f t="shared" si="241"/>
        <v>NO</v>
      </c>
    </row>
    <row r="3813" spans="1:13" x14ac:dyDescent="0.25">
      <c r="A3813">
        <v>3812</v>
      </c>
      <c r="B3813" t="s">
        <v>15</v>
      </c>
      <c r="C3813">
        <v>461827</v>
      </c>
      <c r="D3813" t="s">
        <v>18</v>
      </c>
      <c r="E3813" t="s">
        <v>16</v>
      </c>
      <c r="F3813" t="s">
        <v>12</v>
      </c>
      <c r="G3813" t="s">
        <v>13</v>
      </c>
      <c r="H3813" t="s">
        <v>13</v>
      </c>
      <c r="I3813">
        <v>52</v>
      </c>
      <c r="J3813">
        <f t="shared" si="238"/>
        <v>-0.24131530065949247</v>
      </c>
      <c r="K3813">
        <f t="shared" si="239"/>
        <v>0.71236311755666615</v>
      </c>
      <c r="L3813" t="str">
        <f t="shared" si="240"/>
        <v>NO</v>
      </c>
      <c r="M3813" t="str">
        <f t="shared" si="241"/>
        <v>NO</v>
      </c>
    </row>
    <row r="3814" spans="1:13" x14ac:dyDescent="0.25">
      <c r="A3814">
        <v>3813</v>
      </c>
      <c r="B3814" t="s">
        <v>9</v>
      </c>
      <c r="C3814">
        <v>297050</v>
      </c>
      <c r="D3814" t="s">
        <v>18</v>
      </c>
      <c r="E3814" t="s">
        <v>16</v>
      </c>
      <c r="F3814" t="s">
        <v>12</v>
      </c>
      <c r="G3814" t="s">
        <v>13</v>
      </c>
      <c r="H3814" t="s">
        <v>12</v>
      </c>
      <c r="I3814">
        <v>29</v>
      </c>
      <c r="J3814">
        <f t="shared" si="238"/>
        <v>-0.44449225341864051</v>
      </c>
      <c r="K3814">
        <f t="shared" si="239"/>
        <v>-0.91086947421749642</v>
      </c>
      <c r="L3814" t="str">
        <f t="shared" si="240"/>
        <v>NO</v>
      </c>
      <c r="M3814" t="str">
        <f t="shared" si="241"/>
        <v>NO</v>
      </c>
    </row>
    <row r="3815" spans="1:13" x14ac:dyDescent="0.25">
      <c r="A3815">
        <v>3814</v>
      </c>
      <c r="B3815" t="s">
        <v>15</v>
      </c>
      <c r="C3815">
        <v>740950</v>
      </c>
      <c r="D3815" t="s">
        <v>10</v>
      </c>
      <c r="E3815" t="s">
        <v>16</v>
      </c>
      <c r="F3815" t="s">
        <v>12</v>
      </c>
      <c r="G3815" t="s">
        <v>13</v>
      </c>
      <c r="H3815" t="s">
        <v>12</v>
      </c>
      <c r="I3815">
        <v>27</v>
      </c>
      <c r="J3815">
        <f t="shared" si="238"/>
        <v>0.10285506647300587</v>
      </c>
      <c r="K3815">
        <f t="shared" si="239"/>
        <v>-1.0520201343717714</v>
      </c>
      <c r="L3815" t="str">
        <f t="shared" si="240"/>
        <v>NO</v>
      </c>
      <c r="M3815" t="str">
        <f t="shared" si="241"/>
        <v>NO</v>
      </c>
    </row>
    <row r="3816" spans="1:13" x14ac:dyDescent="0.25">
      <c r="A3816">
        <v>3815</v>
      </c>
      <c r="B3816" t="s">
        <v>15</v>
      </c>
      <c r="C3816">
        <v>457581</v>
      </c>
      <c r="D3816" t="s">
        <v>10</v>
      </c>
      <c r="E3816" t="s">
        <v>11</v>
      </c>
      <c r="F3816" t="s">
        <v>12</v>
      </c>
      <c r="G3816" t="s">
        <v>13</v>
      </c>
      <c r="H3816" t="s">
        <v>12</v>
      </c>
      <c r="I3816">
        <v>26</v>
      </c>
      <c r="J3816">
        <f t="shared" si="238"/>
        <v>-0.24655079676280389</v>
      </c>
      <c r="K3816">
        <f t="shared" si="239"/>
        <v>-1.1225954644489089</v>
      </c>
      <c r="L3816" t="str">
        <f t="shared" si="240"/>
        <v>NO</v>
      </c>
      <c r="M3816" t="str">
        <f t="shared" si="241"/>
        <v>NO</v>
      </c>
    </row>
    <row r="3817" spans="1:13" x14ac:dyDescent="0.25">
      <c r="A3817">
        <v>3816</v>
      </c>
      <c r="B3817" t="s">
        <v>15</v>
      </c>
      <c r="C3817">
        <v>800000</v>
      </c>
      <c r="D3817" t="s">
        <v>10</v>
      </c>
      <c r="E3817" t="s">
        <v>16</v>
      </c>
      <c r="F3817" t="s">
        <v>12</v>
      </c>
      <c r="G3817" t="s">
        <v>13</v>
      </c>
      <c r="H3817" t="s">
        <v>13</v>
      </c>
      <c r="I3817">
        <v>31</v>
      </c>
      <c r="J3817">
        <f t="shared" si="238"/>
        <v>0.17566619339258621</v>
      </c>
      <c r="K3817">
        <f t="shared" si="239"/>
        <v>-0.7697188140632214</v>
      </c>
      <c r="L3817" t="str">
        <f t="shared" si="240"/>
        <v>NO</v>
      </c>
      <c r="M3817" t="str">
        <f t="shared" si="241"/>
        <v>NO</v>
      </c>
    </row>
    <row r="3818" spans="1:13" x14ac:dyDescent="0.25">
      <c r="A3818">
        <v>3817</v>
      </c>
      <c r="B3818" t="s">
        <v>9</v>
      </c>
      <c r="C3818">
        <v>1725596</v>
      </c>
      <c r="D3818" t="s">
        <v>14</v>
      </c>
      <c r="E3818" t="s">
        <v>11</v>
      </c>
      <c r="F3818" t="s">
        <v>12</v>
      </c>
      <c r="G3818" t="s">
        <v>13</v>
      </c>
      <c r="H3818" t="s">
        <v>13</v>
      </c>
      <c r="I3818">
        <v>59</v>
      </c>
      <c r="J3818">
        <f t="shared" si="238"/>
        <v>1.316964886572195</v>
      </c>
      <c r="K3818">
        <f t="shared" si="239"/>
        <v>1.2063904280966287</v>
      </c>
      <c r="L3818" t="str">
        <f t="shared" si="240"/>
        <v>NO</v>
      </c>
      <c r="M3818" t="str">
        <f t="shared" si="241"/>
        <v>NO</v>
      </c>
    </row>
    <row r="3819" spans="1:13" x14ac:dyDescent="0.25">
      <c r="A3819">
        <v>3818</v>
      </c>
      <c r="B3819" t="s">
        <v>15</v>
      </c>
      <c r="C3819">
        <v>322000</v>
      </c>
      <c r="D3819" t="s">
        <v>10</v>
      </c>
      <c r="E3819" t="s">
        <v>16</v>
      </c>
      <c r="F3819" t="s">
        <v>12</v>
      </c>
      <c r="G3819" t="s">
        <v>12</v>
      </c>
      <c r="H3819" t="s">
        <v>12</v>
      </c>
      <c r="I3819">
        <v>57</v>
      </c>
      <c r="J3819">
        <f t="shared" si="238"/>
        <v>-0.4137278568624419</v>
      </c>
      <c r="K3819">
        <f t="shared" si="239"/>
        <v>1.0652397679423538</v>
      </c>
      <c r="L3819" t="str">
        <f t="shared" si="240"/>
        <v>NO</v>
      </c>
      <c r="M3819" t="str">
        <f t="shared" si="241"/>
        <v>NO</v>
      </c>
    </row>
    <row r="3820" spans="1:13" x14ac:dyDescent="0.25">
      <c r="A3820">
        <v>3819</v>
      </c>
      <c r="B3820" t="s">
        <v>15</v>
      </c>
      <c r="C3820">
        <v>1099684.5</v>
      </c>
      <c r="D3820" t="s">
        <v>10</v>
      </c>
      <c r="E3820" t="s">
        <v>11</v>
      </c>
      <c r="F3820" t="s">
        <v>12</v>
      </c>
      <c r="G3820" t="s">
        <v>13</v>
      </c>
      <c r="H3820" t="s">
        <v>13</v>
      </c>
      <c r="I3820">
        <v>27</v>
      </c>
      <c r="J3820">
        <f t="shared" si="238"/>
        <v>0.54518975250064683</v>
      </c>
      <c r="K3820">
        <f t="shared" si="239"/>
        <v>-1.0520201343717714</v>
      </c>
      <c r="L3820" t="str">
        <f t="shared" si="240"/>
        <v>NO</v>
      </c>
      <c r="M3820" t="str">
        <f t="shared" si="241"/>
        <v>NO</v>
      </c>
    </row>
    <row r="3821" spans="1:13" x14ac:dyDescent="0.25">
      <c r="A3821">
        <v>3820</v>
      </c>
      <c r="B3821" t="s">
        <v>9</v>
      </c>
      <c r="C3821">
        <v>278030</v>
      </c>
      <c r="D3821" t="s">
        <v>19</v>
      </c>
      <c r="E3821" t="s">
        <v>16</v>
      </c>
      <c r="F3821" t="s">
        <v>12</v>
      </c>
      <c r="G3821" t="s">
        <v>13</v>
      </c>
      <c r="H3821" t="s">
        <v>13</v>
      </c>
      <c r="I3821">
        <v>57</v>
      </c>
      <c r="J3821">
        <f t="shared" si="238"/>
        <v>-0.46794471123422759</v>
      </c>
      <c r="K3821">
        <f t="shared" si="239"/>
        <v>1.0652397679423538</v>
      </c>
      <c r="L3821" t="str">
        <f t="shared" si="240"/>
        <v>NO</v>
      </c>
      <c r="M3821" t="str">
        <f t="shared" si="241"/>
        <v>NO</v>
      </c>
    </row>
    <row r="3822" spans="1:13" x14ac:dyDescent="0.25">
      <c r="A3822">
        <v>3821</v>
      </c>
      <c r="B3822" t="s">
        <v>15</v>
      </c>
      <c r="C3822">
        <v>427677</v>
      </c>
      <c r="D3822" t="s">
        <v>14</v>
      </c>
      <c r="E3822" t="s">
        <v>11</v>
      </c>
      <c r="F3822" t="s">
        <v>12</v>
      </c>
      <c r="G3822" t="s">
        <v>13</v>
      </c>
      <c r="H3822" t="s">
        <v>13</v>
      </c>
      <c r="I3822">
        <v>78</v>
      </c>
      <c r="J3822">
        <f t="shared" si="238"/>
        <v>-0.28342368312018118</v>
      </c>
      <c r="K3822">
        <f t="shared" si="239"/>
        <v>2.5473216995622412</v>
      </c>
      <c r="L3822" t="str">
        <f t="shared" si="240"/>
        <v>NO</v>
      </c>
      <c r="M3822" t="str">
        <f t="shared" si="241"/>
        <v>SI</v>
      </c>
    </row>
    <row r="3823" spans="1:13" x14ac:dyDescent="0.25">
      <c r="A3823">
        <v>3822</v>
      </c>
      <c r="B3823" t="s">
        <v>9</v>
      </c>
      <c r="C3823">
        <v>408034</v>
      </c>
      <c r="D3823" t="s">
        <v>10</v>
      </c>
      <c r="E3823" t="s">
        <v>16</v>
      </c>
      <c r="F3823" t="s">
        <v>12</v>
      </c>
      <c r="G3823" t="s">
        <v>12</v>
      </c>
      <c r="H3823" t="s">
        <v>13</v>
      </c>
      <c r="I3823">
        <v>57</v>
      </c>
      <c r="J3823">
        <f t="shared" si="238"/>
        <v>-0.30764432606821368</v>
      </c>
      <c r="K3823">
        <f t="shared" si="239"/>
        <v>1.0652397679423538</v>
      </c>
      <c r="L3823" t="str">
        <f t="shared" si="240"/>
        <v>NO</v>
      </c>
      <c r="M3823" t="str">
        <f t="shared" si="241"/>
        <v>NO</v>
      </c>
    </row>
    <row r="3824" spans="1:13" x14ac:dyDescent="0.25">
      <c r="A3824">
        <v>3823</v>
      </c>
      <c r="B3824" t="s">
        <v>15</v>
      </c>
      <c r="C3824">
        <v>1120000</v>
      </c>
      <c r="D3824" t="s">
        <v>10</v>
      </c>
      <c r="E3824" t="s">
        <v>16</v>
      </c>
      <c r="F3824" t="s">
        <v>12</v>
      </c>
      <c r="G3824" t="s">
        <v>13</v>
      </c>
      <c r="H3824" t="s">
        <v>13</v>
      </c>
      <c r="I3824">
        <v>52</v>
      </c>
      <c r="J3824">
        <f t="shared" si="238"/>
        <v>0.57023961615745855</v>
      </c>
      <c r="K3824">
        <f t="shared" si="239"/>
        <v>0.71236311755666615</v>
      </c>
      <c r="L3824" t="str">
        <f t="shared" si="240"/>
        <v>NO</v>
      </c>
      <c r="M3824" t="str">
        <f t="shared" si="241"/>
        <v>NO</v>
      </c>
    </row>
    <row r="3825" spans="1:13" x14ac:dyDescent="0.25">
      <c r="A3825">
        <v>3824</v>
      </c>
      <c r="B3825" t="s">
        <v>15</v>
      </c>
      <c r="C3825">
        <v>639148</v>
      </c>
      <c r="D3825" t="s">
        <v>18</v>
      </c>
      <c r="E3825" t="s">
        <v>16</v>
      </c>
      <c r="F3825" t="s">
        <v>12</v>
      </c>
      <c r="G3825" t="s">
        <v>12</v>
      </c>
      <c r="H3825" t="s">
        <v>12</v>
      </c>
      <c r="I3825">
        <v>56</v>
      </c>
      <c r="J3825">
        <f t="shared" si="238"/>
        <v>-2.267106972796144E-2</v>
      </c>
      <c r="K3825">
        <f t="shared" si="239"/>
        <v>0.99466443786521619</v>
      </c>
      <c r="L3825" t="str">
        <f t="shared" si="240"/>
        <v>NO</v>
      </c>
      <c r="M3825" t="str">
        <f t="shared" si="241"/>
        <v>NO</v>
      </c>
    </row>
    <row r="3826" spans="1:13" x14ac:dyDescent="0.25">
      <c r="A3826">
        <v>3825</v>
      </c>
      <c r="B3826" t="s">
        <v>9</v>
      </c>
      <c r="C3826">
        <v>838750.29</v>
      </c>
      <c r="D3826" t="s">
        <v>10</v>
      </c>
      <c r="E3826" t="s">
        <v>16</v>
      </c>
      <c r="F3826" t="s">
        <v>12</v>
      </c>
      <c r="G3826" t="s">
        <v>13</v>
      </c>
      <c r="H3826" t="s">
        <v>13</v>
      </c>
      <c r="I3826">
        <v>26</v>
      </c>
      <c r="J3826">
        <f t="shared" si="238"/>
        <v>0.2234469263876844</v>
      </c>
      <c r="K3826">
        <f t="shared" si="239"/>
        <v>-1.1225954644489089</v>
      </c>
      <c r="L3826" t="str">
        <f t="shared" si="240"/>
        <v>NO</v>
      </c>
      <c r="M3826" t="str">
        <f t="shared" si="241"/>
        <v>NO</v>
      </c>
    </row>
    <row r="3827" spans="1:13" x14ac:dyDescent="0.25">
      <c r="A3827">
        <v>3826</v>
      </c>
      <c r="B3827" t="s">
        <v>15</v>
      </c>
      <c r="C3827">
        <v>564821.48</v>
      </c>
      <c r="D3827" t="s">
        <v>14</v>
      </c>
      <c r="E3827" t="s">
        <v>11</v>
      </c>
      <c r="F3827" t="s">
        <v>12</v>
      </c>
      <c r="G3827" t="s">
        <v>13</v>
      </c>
      <c r="H3827" t="s">
        <v>13</v>
      </c>
      <c r="I3827">
        <v>58</v>
      </c>
      <c r="J3827">
        <f t="shared" si="238"/>
        <v>-0.1143187865985919</v>
      </c>
      <c r="K3827">
        <f t="shared" si="239"/>
        <v>1.1358150980194912</v>
      </c>
      <c r="L3827" t="str">
        <f t="shared" si="240"/>
        <v>NO</v>
      </c>
      <c r="M3827" t="str">
        <f t="shared" si="241"/>
        <v>NO</v>
      </c>
    </row>
    <row r="3828" spans="1:13" x14ac:dyDescent="0.25">
      <c r="A3828">
        <v>3827</v>
      </c>
      <c r="B3828" t="s">
        <v>9</v>
      </c>
      <c r="C3828">
        <v>788174.72</v>
      </c>
      <c r="D3828" t="s">
        <v>10</v>
      </c>
      <c r="E3828" t="s">
        <v>16</v>
      </c>
      <c r="F3828" t="s">
        <v>12</v>
      </c>
      <c r="G3828" t="s">
        <v>13</v>
      </c>
      <c r="H3828" t="s">
        <v>13</v>
      </c>
      <c r="I3828">
        <v>20</v>
      </c>
      <c r="J3828">
        <f t="shared" si="238"/>
        <v>0.1610851271277331</v>
      </c>
      <c r="K3828">
        <f t="shared" si="239"/>
        <v>-1.5460474449117341</v>
      </c>
      <c r="L3828" t="str">
        <f t="shared" si="240"/>
        <v>NO</v>
      </c>
      <c r="M3828" t="str">
        <f t="shared" si="241"/>
        <v>NO</v>
      </c>
    </row>
    <row r="3829" spans="1:13" x14ac:dyDescent="0.25">
      <c r="A3829">
        <v>3828</v>
      </c>
      <c r="B3829" t="s">
        <v>15</v>
      </c>
      <c r="C3829">
        <v>420405</v>
      </c>
      <c r="D3829" t="s">
        <v>10</v>
      </c>
      <c r="E3829" t="s">
        <v>11</v>
      </c>
      <c r="F3829" t="s">
        <v>12</v>
      </c>
      <c r="G3829" t="s">
        <v>13</v>
      </c>
      <c r="H3829" t="s">
        <v>13</v>
      </c>
      <c r="I3829">
        <v>21</v>
      </c>
      <c r="J3829">
        <f t="shared" si="238"/>
        <v>-0.2923903641525129</v>
      </c>
      <c r="K3829">
        <f t="shared" si="239"/>
        <v>-1.4754721148345964</v>
      </c>
      <c r="L3829" t="str">
        <f t="shared" si="240"/>
        <v>NO</v>
      </c>
      <c r="M3829" t="str">
        <f t="shared" si="241"/>
        <v>NO</v>
      </c>
    </row>
    <row r="3830" spans="1:13" x14ac:dyDescent="0.25">
      <c r="A3830">
        <v>3829</v>
      </c>
      <c r="B3830" t="s">
        <v>15</v>
      </c>
      <c r="C3830">
        <v>933264</v>
      </c>
      <c r="D3830" t="s">
        <v>18</v>
      </c>
      <c r="E3830" t="s">
        <v>16</v>
      </c>
      <c r="F3830" t="s">
        <v>12</v>
      </c>
      <c r="G3830" t="s">
        <v>13</v>
      </c>
      <c r="H3830" t="s">
        <v>12</v>
      </c>
      <c r="I3830">
        <v>40</v>
      </c>
      <c r="J3830">
        <f t="shared" si="238"/>
        <v>0.33998629530301733</v>
      </c>
      <c r="K3830">
        <f t="shared" si="239"/>
        <v>-0.13454084336898386</v>
      </c>
      <c r="L3830" t="str">
        <f t="shared" si="240"/>
        <v>NO</v>
      </c>
      <c r="M3830" t="str">
        <f t="shared" si="241"/>
        <v>NO</v>
      </c>
    </row>
    <row r="3831" spans="1:13" x14ac:dyDescent="0.25">
      <c r="A3831">
        <v>3830</v>
      </c>
      <c r="B3831" t="s">
        <v>15</v>
      </c>
      <c r="C3831">
        <v>1454350</v>
      </c>
      <c r="D3831" t="s">
        <v>10</v>
      </c>
      <c r="E3831" t="s">
        <v>16</v>
      </c>
      <c r="F3831" t="s">
        <v>12</v>
      </c>
      <c r="G3831" t="s">
        <v>13</v>
      </c>
      <c r="H3831" t="s">
        <v>13</v>
      </c>
      <c r="I3831">
        <v>36</v>
      </c>
      <c r="J3831">
        <f t="shared" si="238"/>
        <v>0.98250719084944316</v>
      </c>
      <c r="K3831">
        <f t="shared" si="239"/>
        <v>-0.41684216367753391</v>
      </c>
      <c r="L3831" t="str">
        <f t="shared" si="240"/>
        <v>NO</v>
      </c>
      <c r="M3831" t="str">
        <f t="shared" si="241"/>
        <v>NO</v>
      </c>
    </row>
    <row r="3832" spans="1:13" x14ac:dyDescent="0.25">
      <c r="A3832">
        <v>3831</v>
      </c>
      <c r="B3832" t="s">
        <v>15</v>
      </c>
      <c r="C3832">
        <v>280000</v>
      </c>
      <c r="D3832" t="s">
        <v>17</v>
      </c>
      <c r="E3832" t="s">
        <v>16</v>
      </c>
      <c r="F3832" t="s">
        <v>12</v>
      </c>
      <c r="G3832" t="s">
        <v>13</v>
      </c>
      <c r="H3832" t="s">
        <v>13</v>
      </c>
      <c r="I3832">
        <v>33</v>
      </c>
      <c r="J3832">
        <f t="shared" si="238"/>
        <v>-0.46551561860033136</v>
      </c>
      <c r="K3832">
        <f t="shared" si="239"/>
        <v>-0.62856815390894638</v>
      </c>
      <c r="L3832" t="str">
        <f t="shared" si="240"/>
        <v>NO</v>
      </c>
      <c r="M3832" t="str">
        <f t="shared" si="241"/>
        <v>NO</v>
      </c>
    </row>
    <row r="3833" spans="1:13" x14ac:dyDescent="0.25">
      <c r="A3833">
        <v>3832</v>
      </c>
      <c r="B3833" t="s">
        <v>15</v>
      </c>
      <c r="C3833">
        <v>39884.97</v>
      </c>
      <c r="D3833" t="s">
        <v>10</v>
      </c>
      <c r="E3833" t="s">
        <v>11</v>
      </c>
      <c r="F3833" t="s">
        <v>12</v>
      </c>
      <c r="G3833" t="s">
        <v>13</v>
      </c>
      <c r="H3833" t="s">
        <v>13</v>
      </c>
      <c r="I3833">
        <v>28</v>
      </c>
      <c r="J3833">
        <f t="shared" si="238"/>
        <v>-0.76158752248905015</v>
      </c>
      <c r="K3833">
        <f t="shared" si="239"/>
        <v>-0.98144480429463388</v>
      </c>
      <c r="L3833" t="str">
        <f t="shared" si="240"/>
        <v>NO</v>
      </c>
      <c r="M3833" t="str">
        <f t="shared" si="241"/>
        <v>NO</v>
      </c>
    </row>
    <row r="3834" spans="1:13" x14ac:dyDescent="0.25">
      <c r="A3834">
        <v>3833</v>
      </c>
      <c r="B3834" t="s">
        <v>9</v>
      </c>
      <c r="C3834">
        <v>809513.38</v>
      </c>
      <c r="D3834" t="s">
        <v>10</v>
      </c>
      <c r="E3834" t="s">
        <v>16</v>
      </c>
      <c r="F3834" t="s">
        <v>12</v>
      </c>
      <c r="G3834" t="s">
        <v>13</v>
      </c>
      <c r="H3834" t="s">
        <v>13</v>
      </c>
      <c r="I3834">
        <v>36</v>
      </c>
      <c r="J3834">
        <f t="shared" si="238"/>
        <v>0.18739658998215772</v>
      </c>
      <c r="K3834">
        <f t="shared" si="239"/>
        <v>-0.41684216367753391</v>
      </c>
      <c r="L3834" t="str">
        <f t="shared" si="240"/>
        <v>NO</v>
      </c>
      <c r="M3834" t="str">
        <f t="shared" si="241"/>
        <v>NO</v>
      </c>
    </row>
    <row r="3835" spans="1:13" x14ac:dyDescent="0.25">
      <c r="A3835">
        <v>3834</v>
      </c>
      <c r="B3835" t="s">
        <v>9</v>
      </c>
      <c r="C3835">
        <v>190140</v>
      </c>
      <c r="D3835" t="s">
        <v>10</v>
      </c>
      <c r="E3835" t="s">
        <v>16</v>
      </c>
      <c r="F3835" t="s">
        <v>12</v>
      </c>
      <c r="G3835" t="s">
        <v>12</v>
      </c>
      <c r="H3835" t="s">
        <v>13</v>
      </c>
      <c r="I3835">
        <v>31</v>
      </c>
      <c r="J3835">
        <f t="shared" si="238"/>
        <v>-0.57631676788049213</v>
      </c>
      <c r="K3835">
        <f t="shared" si="239"/>
        <v>-0.7697188140632214</v>
      </c>
      <c r="L3835" t="str">
        <f t="shared" si="240"/>
        <v>NO</v>
      </c>
      <c r="M3835" t="str">
        <f t="shared" si="241"/>
        <v>NO</v>
      </c>
    </row>
    <row r="3836" spans="1:13" x14ac:dyDescent="0.25">
      <c r="A3836">
        <v>3835</v>
      </c>
      <c r="B3836" t="s">
        <v>9</v>
      </c>
      <c r="C3836">
        <v>297045</v>
      </c>
      <c r="D3836" t="s">
        <v>17</v>
      </c>
      <c r="E3836" t="s">
        <v>16</v>
      </c>
      <c r="F3836" t="s">
        <v>12</v>
      </c>
      <c r="G3836" t="s">
        <v>13</v>
      </c>
      <c r="H3836" t="s">
        <v>13</v>
      </c>
      <c r="I3836">
        <v>52</v>
      </c>
      <c r="J3836">
        <f t="shared" si="238"/>
        <v>-0.44449841862837125</v>
      </c>
      <c r="K3836">
        <f t="shared" si="239"/>
        <v>0.71236311755666615</v>
      </c>
      <c r="L3836" t="str">
        <f t="shared" si="240"/>
        <v>NO</v>
      </c>
      <c r="M3836" t="str">
        <f t="shared" si="241"/>
        <v>NO</v>
      </c>
    </row>
    <row r="3837" spans="1:13" x14ac:dyDescent="0.25">
      <c r="A3837">
        <v>3836</v>
      </c>
      <c r="B3837" t="s">
        <v>9</v>
      </c>
      <c r="C3837">
        <v>468380.06</v>
      </c>
      <c r="D3837" t="s">
        <v>10</v>
      </c>
      <c r="E3837" t="s">
        <v>16</v>
      </c>
      <c r="F3837" t="s">
        <v>12</v>
      </c>
      <c r="G3837" t="s">
        <v>13</v>
      </c>
      <c r="H3837" t="s">
        <v>13</v>
      </c>
      <c r="I3837">
        <v>61</v>
      </c>
      <c r="J3837">
        <f t="shared" si="238"/>
        <v>-0.23323510280391882</v>
      </c>
      <c r="K3837">
        <f t="shared" si="239"/>
        <v>1.3475410882509038</v>
      </c>
      <c r="L3837" t="str">
        <f t="shared" si="240"/>
        <v>NO</v>
      </c>
      <c r="M3837" t="str">
        <f t="shared" si="241"/>
        <v>NO</v>
      </c>
    </row>
    <row r="3838" spans="1:13" x14ac:dyDescent="0.25">
      <c r="A3838">
        <v>3837</v>
      </c>
      <c r="B3838" t="s">
        <v>9</v>
      </c>
      <c r="C3838">
        <v>628752.38</v>
      </c>
      <c r="D3838" t="s">
        <v>10</v>
      </c>
      <c r="E3838" t="s">
        <v>16</v>
      </c>
      <c r="F3838" t="s">
        <v>12</v>
      </c>
      <c r="G3838" t="s">
        <v>13</v>
      </c>
      <c r="H3838" t="s">
        <v>13</v>
      </c>
      <c r="I3838">
        <v>29</v>
      </c>
      <c r="J3838">
        <f t="shared" si="238"/>
        <v>-3.5489305244095694E-2</v>
      </c>
      <c r="K3838">
        <f t="shared" si="239"/>
        <v>-0.91086947421749642</v>
      </c>
      <c r="L3838" t="str">
        <f t="shared" si="240"/>
        <v>NO</v>
      </c>
      <c r="M3838" t="str">
        <f t="shared" si="241"/>
        <v>NO</v>
      </c>
    </row>
    <row r="3839" spans="1:13" x14ac:dyDescent="0.25">
      <c r="A3839">
        <v>3838</v>
      </c>
      <c r="B3839" t="s">
        <v>15</v>
      </c>
      <c r="C3839">
        <v>781283.24</v>
      </c>
      <c r="D3839" t="s">
        <v>10</v>
      </c>
      <c r="E3839" t="s">
        <v>11</v>
      </c>
      <c r="F3839" t="s">
        <v>12</v>
      </c>
      <c r="G3839" t="s">
        <v>13</v>
      </c>
      <c r="H3839" t="s">
        <v>13</v>
      </c>
      <c r="I3839">
        <v>30</v>
      </c>
      <c r="J3839">
        <f t="shared" si="238"/>
        <v>0.15258764321674667</v>
      </c>
      <c r="K3839">
        <f t="shared" si="239"/>
        <v>-0.84029414414035897</v>
      </c>
      <c r="L3839" t="str">
        <f t="shared" si="240"/>
        <v>NO</v>
      </c>
      <c r="M3839" t="str">
        <f t="shared" si="241"/>
        <v>NO</v>
      </c>
    </row>
    <row r="3840" spans="1:13" x14ac:dyDescent="0.25">
      <c r="A3840">
        <v>3839</v>
      </c>
      <c r="B3840" t="s">
        <v>15</v>
      </c>
      <c r="C3840">
        <v>4364464.75</v>
      </c>
      <c r="D3840" t="s">
        <v>10</v>
      </c>
      <c r="E3840" t="s">
        <v>11</v>
      </c>
      <c r="F3840" t="s">
        <v>12</v>
      </c>
      <c r="G3840" t="s">
        <v>13</v>
      </c>
      <c r="H3840" t="s">
        <v>13</v>
      </c>
      <c r="I3840">
        <v>39</v>
      </c>
      <c r="J3840">
        <f t="shared" si="238"/>
        <v>4.5708007456808204</v>
      </c>
      <c r="K3840">
        <f t="shared" si="239"/>
        <v>-0.20511617344612137</v>
      </c>
      <c r="L3840" t="str">
        <f t="shared" si="240"/>
        <v>SI</v>
      </c>
      <c r="M3840" t="str">
        <f t="shared" si="241"/>
        <v>NO</v>
      </c>
    </row>
    <row r="3841" spans="1:13" x14ac:dyDescent="0.25">
      <c r="A3841">
        <v>3840</v>
      </c>
      <c r="B3841" t="s">
        <v>9</v>
      </c>
      <c r="C3841">
        <v>493736.09</v>
      </c>
      <c r="D3841" t="s">
        <v>10</v>
      </c>
      <c r="E3841" t="s">
        <v>16</v>
      </c>
      <c r="F3841" t="s">
        <v>12</v>
      </c>
      <c r="G3841" t="s">
        <v>12</v>
      </c>
      <c r="H3841" t="s">
        <v>13</v>
      </c>
      <c r="I3841">
        <v>31</v>
      </c>
      <c r="J3841">
        <f t="shared" si="238"/>
        <v>-0.20197005422632883</v>
      </c>
      <c r="K3841">
        <f t="shared" si="239"/>
        <v>-0.7697188140632214</v>
      </c>
      <c r="L3841" t="str">
        <f t="shared" si="240"/>
        <v>NO</v>
      </c>
      <c r="M3841" t="str">
        <f t="shared" si="241"/>
        <v>NO</v>
      </c>
    </row>
    <row r="3842" spans="1:13" x14ac:dyDescent="0.25">
      <c r="A3842">
        <v>3841</v>
      </c>
      <c r="B3842" t="s">
        <v>9</v>
      </c>
      <c r="C3842">
        <v>914000</v>
      </c>
      <c r="D3842" t="s">
        <v>10</v>
      </c>
      <c r="E3842" t="s">
        <v>16</v>
      </c>
      <c r="F3842" t="s">
        <v>12</v>
      </c>
      <c r="G3842" t="s">
        <v>13</v>
      </c>
      <c r="H3842" t="s">
        <v>13</v>
      </c>
      <c r="I3842">
        <v>27</v>
      </c>
      <c r="J3842">
        <f t="shared" ref="J3842:J3905" si="242">(C3842-$Q$13)/$Q$14</f>
        <v>0.31623297525257199</v>
      </c>
      <c r="K3842">
        <f t="shared" si="239"/>
        <v>-1.0520201343717714</v>
      </c>
      <c r="L3842" t="str">
        <f t="shared" si="240"/>
        <v>NO</v>
      </c>
      <c r="M3842" t="str">
        <f t="shared" si="241"/>
        <v>NO</v>
      </c>
    </row>
    <row r="3843" spans="1:13" x14ac:dyDescent="0.25">
      <c r="A3843">
        <v>3842</v>
      </c>
      <c r="B3843" t="s">
        <v>9</v>
      </c>
      <c r="C3843">
        <v>278030</v>
      </c>
      <c r="D3843" t="s">
        <v>19</v>
      </c>
      <c r="E3843" t="s">
        <v>16</v>
      </c>
      <c r="F3843" t="s">
        <v>12</v>
      </c>
      <c r="G3843" t="s">
        <v>13</v>
      </c>
      <c r="H3843" t="s">
        <v>13</v>
      </c>
      <c r="I3843">
        <v>34</v>
      </c>
      <c r="J3843">
        <f t="shared" si="242"/>
        <v>-0.46794471123422759</v>
      </c>
      <c r="K3843">
        <f t="shared" ref="K3843:K3906" si="243">(I3843-$R$13)/$R$14</f>
        <v>-0.55799282383180893</v>
      </c>
      <c r="L3843" t="str">
        <f t="shared" ref="L3843:L3906" si="244">IF(ABS(J3843)&gt; 1.96, "SI", "NO")</f>
        <v>NO</v>
      </c>
      <c r="M3843" t="str">
        <f t="shared" ref="M3843:M3906" si="245">IF(ABS(K3843)&gt; 1.96, "SI", "NO")</f>
        <v>NO</v>
      </c>
    </row>
    <row r="3844" spans="1:13" x14ac:dyDescent="0.25">
      <c r="A3844">
        <v>3843</v>
      </c>
      <c r="B3844" t="s">
        <v>15</v>
      </c>
      <c r="C3844">
        <v>1192788</v>
      </c>
      <c r="D3844" t="s">
        <v>14</v>
      </c>
      <c r="E3844" t="s">
        <v>11</v>
      </c>
      <c r="F3844" t="s">
        <v>12</v>
      </c>
      <c r="G3844" t="s">
        <v>13</v>
      </c>
      <c r="H3844" t="s">
        <v>13</v>
      </c>
      <c r="I3844">
        <v>71</v>
      </c>
      <c r="J3844">
        <f t="shared" si="242"/>
        <v>0.65999027333311333</v>
      </c>
      <c r="K3844">
        <f t="shared" si="243"/>
        <v>2.0532943890222786</v>
      </c>
      <c r="L3844" t="str">
        <f t="shared" si="244"/>
        <v>NO</v>
      </c>
      <c r="M3844" t="str">
        <f t="shared" si="245"/>
        <v>SI</v>
      </c>
    </row>
    <row r="3845" spans="1:13" x14ac:dyDescent="0.25">
      <c r="A3845">
        <v>3844</v>
      </c>
      <c r="B3845" t="s">
        <v>15</v>
      </c>
      <c r="C3845">
        <v>1203125</v>
      </c>
      <c r="D3845" t="s">
        <v>10</v>
      </c>
      <c r="E3845" t="s">
        <v>16</v>
      </c>
      <c r="F3845" t="s">
        <v>12</v>
      </c>
      <c r="G3845" t="s">
        <v>13</v>
      </c>
      <c r="H3845" t="s">
        <v>13</v>
      </c>
      <c r="I3845">
        <v>35</v>
      </c>
      <c r="J3845">
        <f t="shared" si="242"/>
        <v>0.67273622793036492</v>
      </c>
      <c r="K3845">
        <f t="shared" si="243"/>
        <v>-0.48741749375467142</v>
      </c>
      <c r="L3845" t="str">
        <f t="shared" si="244"/>
        <v>NO</v>
      </c>
      <c r="M3845" t="str">
        <f t="shared" si="245"/>
        <v>NO</v>
      </c>
    </row>
    <row r="3846" spans="1:13" x14ac:dyDescent="0.25">
      <c r="A3846">
        <v>3845</v>
      </c>
      <c r="B3846" t="s">
        <v>15</v>
      </c>
      <c r="C3846">
        <v>405871</v>
      </c>
      <c r="D3846" t="s">
        <v>18</v>
      </c>
      <c r="E3846" t="s">
        <v>16</v>
      </c>
      <c r="F3846" t="s">
        <v>12</v>
      </c>
      <c r="G3846" t="s">
        <v>13</v>
      </c>
      <c r="H3846" t="s">
        <v>13</v>
      </c>
      <c r="I3846">
        <v>67</v>
      </c>
      <c r="J3846">
        <f t="shared" si="242"/>
        <v>-0.310311395797715</v>
      </c>
      <c r="K3846">
        <f t="shared" si="243"/>
        <v>1.7709930687137287</v>
      </c>
      <c r="L3846" t="str">
        <f t="shared" si="244"/>
        <v>NO</v>
      </c>
      <c r="M3846" t="str">
        <f t="shared" si="245"/>
        <v>NO</v>
      </c>
    </row>
    <row r="3847" spans="1:13" x14ac:dyDescent="0.25">
      <c r="A3847">
        <v>3846</v>
      </c>
      <c r="B3847" t="s">
        <v>9</v>
      </c>
      <c r="C3847">
        <v>641216.5</v>
      </c>
      <c r="D3847" t="s">
        <v>10</v>
      </c>
      <c r="E3847" t="s">
        <v>16</v>
      </c>
      <c r="F3847" t="s">
        <v>12</v>
      </c>
      <c r="G3847" t="s">
        <v>13</v>
      </c>
      <c r="H3847" t="s">
        <v>13</v>
      </c>
      <c r="I3847">
        <v>28</v>
      </c>
      <c r="J3847">
        <f t="shared" si="242"/>
        <v>-2.0120522462370383E-2</v>
      </c>
      <c r="K3847">
        <f t="shared" si="243"/>
        <v>-0.98144480429463388</v>
      </c>
      <c r="L3847" t="str">
        <f t="shared" si="244"/>
        <v>NO</v>
      </c>
      <c r="M3847" t="str">
        <f t="shared" si="245"/>
        <v>NO</v>
      </c>
    </row>
    <row r="3848" spans="1:13" x14ac:dyDescent="0.25">
      <c r="A3848">
        <v>3847</v>
      </c>
      <c r="B3848" t="s">
        <v>9</v>
      </c>
      <c r="C3848">
        <v>310000</v>
      </c>
      <c r="D3848" t="s">
        <v>10</v>
      </c>
      <c r="E3848" t="s">
        <v>16</v>
      </c>
      <c r="F3848" t="s">
        <v>12</v>
      </c>
      <c r="G3848" t="s">
        <v>13</v>
      </c>
      <c r="H3848" t="s">
        <v>13</v>
      </c>
      <c r="I3848">
        <v>28</v>
      </c>
      <c r="J3848">
        <f t="shared" si="242"/>
        <v>-0.42852436021612461</v>
      </c>
      <c r="K3848">
        <f t="shared" si="243"/>
        <v>-0.98144480429463388</v>
      </c>
      <c r="L3848" t="str">
        <f t="shared" si="244"/>
        <v>NO</v>
      </c>
      <c r="M3848" t="str">
        <f t="shared" si="245"/>
        <v>NO</v>
      </c>
    </row>
    <row r="3849" spans="1:13" x14ac:dyDescent="0.25">
      <c r="A3849">
        <v>3848</v>
      </c>
      <c r="B3849" t="s">
        <v>9</v>
      </c>
      <c r="C3849">
        <v>613320</v>
      </c>
      <c r="D3849" t="s">
        <v>20</v>
      </c>
      <c r="E3849" t="s">
        <v>16</v>
      </c>
      <c r="F3849" t="s">
        <v>12</v>
      </c>
      <c r="G3849" t="s">
        <v>12</v>
      </c>
      <c r="H3849" t="s">
        <v>13</v>
      </c>
      <c r="I3849">
        <v>72</v>
      </c>
      <c r="J3849">
        <f t="shared" si="242"/>
        <v>-5.4518077112871204E-2</v>
      </c>
      <c r="K3849">
        <f t="shared" si="243"/>
        <v>2.1238697190994165</v>
      </c>
      <c r="L3849" t="str">
        <f t="shared" si="244"/>
        <v>NO</v>
      </c>
      <c r="M3849" t="str">
        <f t="shared" si="245"/>
        <v>SI</v>
      </c>
    </row>
    <row r="3850" spans="1:13" x14ac:dyDescent="0.25">
      <c r="A3850">
        <v>3849</v>
      </c>
      <c r="B3850" t="s">
        <v>9</v>
      </c>
      <c r="C3850">
        <v>276964.47999999998</v>
      </c>
      <c r="D3850" t="s">
        <v>10</v>
      </c>
      <c r="E3850" t="s">
        <v>16</v>
      </c>
      <c r="F3850" t="s">
        <v>12</v>
      </c>
      <c r="G3850" t="s">
        <v>12</v>
      </c>
      <c r="H3850" t="s">
        <v>12</v>
      </c>
      <c r="I3850">
        <v>28</v>
      </c>
      <c r="J3850">
        <f t="shared" si="242"/>
        <v>-0.46925854208867895</v>
      </c>
      <c r="K3850">
        <f t="shared" si="243"/>
        <v>-0.98144480429463388</v>
      </c>
      <c r="L3850" t="str">
        <f t="shared" si="244"/>
        <v>NO</v>
      </c>
      <c r="M3850" t="str">
        <f t="shared" si="245"/>
        <v>NO</v>
      </c>
    </row>
    <row r="3851" spans="1:13" x14ac:dyDescent="0.25">
      <c r="A3851">
        <v>3850</v>
      </c>
      <c r="B3851" t="s">
        <v>9</v>
      </c>
      <c r="C3851">
        <v>449750</v>
      </c>
      <c r="D3851" t="s">
        <v>10</v>
      </c>
      <c r="E3851" t="s">
        <v>16</v>
      </c>
      <c r="F3851" t="s">
        <v>12</v>
      </c>
      <c r="G3851" t="s">
        <v>13</v>
      </c>
      <c r="H3851" t="s">
        <v>13</v>
      </c>
      <c r="I3851">
        <v>28</v>
      </c>
      <c r="J3851">
        <f t="shared" si="242"/>
        <v>-0.25620674824302797</v>
      </c>
      <c r="K3851">
        <f t="shared" si="243"/>
        <v>-0.98144480429463388</v>
      </c>
      <c r="L3851" t="str">
        <f t="shared" si="244"/>
        <v>NO</v>
      </c>
      <c r="M3851" t="str">
        <f t="shared" si="245"/>
        <v>NO</v>
      </c>
    </row>
    <row r="3852" spans="1:13" x14ac:dyDescent="0.25">
      <c r="A3852">
        <v>3851</v>
      </c>
      <c r="B3852" t="s">
        <v>9</v>
      </c>
      <c r="C3852">
        <v>887689.45</v>
      </c>
      <c r="D3852" t="s">
        <v>10</v>
      </c>
      <c r="E3852" t="s">
        <v>11</v>
      </c>
      <c r="F3852" t="s">
        <v>12</v>
      </c>
      <c r="G3852" t="s">
        <v>13</v>
      </c>
      <c r="H3852" t="s">
        <v>13</v>
      </c>
      <c r="I3852">
        <v>29</v>
      </c>
      <c r="J3852">
        <f t="shared" si="242"/>
        <v>0.28379096347655219</v>
      </c>
      <c r="K3852">
        <f t="shared" si="243"/>
        <v>-0.91086947421749642</v>
      </c>
      <c r="L3852" t="str">
        <f t="shared" si="244"/>
        <v>NO</v>
      </c>
      <c r="M3852" t="str">
        <f t="shared" si="245"/>
        <v>NO</v>
      </c>
    </row>
    <row r="3853" spans="1:13" x14ac:dyDescent="0.25">
      <c r="A3853">
        <v>3852</v>
      </c>
      <c r="B3853" t="s">
        <v>15</v>
      </c>
      <c r="C3853">
        <v>729230.7</v>
      </c>
      <c r="D3853" t="s">
        <v>10</v>
      </c>
      <c r="E3853" t="s">
        <v>11</v>
      </c>
      <c r="F3853" t="s">
        <v>12</v>
      </c>
      <c r="G3853" t="s">
        <v>13</v>
      </c>
      <c r="H3853" t="s">
        <v>13</v>
      </c>
      <c r="I3853">
        <v>27</v>
      </c>
      <c r="J3853">
        <f t="shared" si="242"/>
        <v>8.8404677993604644E-2</v>
      </c>
      <c r="K3853">
        <f t="shared" si="243"/>
        <v>-1.0520201343717714</v>
      </c>
      <c r="L3853" t="str">
        <f t="shared" si="244"/>
        <v>NO</v>
      </c>
      <c r="M3853" t="str">
        <f t="shared" si="245"/>
        <v>NO</v>
      </c>
    </row>
    <row r="3854" spans="1:13" x14ac:dyDescent="0.25">
      <c r="A3854">
        <v>3853</v>
      </c>
      <c r="B3854" t="s">
        <v>9</v>
      </c>
      <c r="C3854">
        <v>388492</v>
      </c>
      <c r="D3854" t="s">
        <v>10</v>
      </c>
      <c r="E3854" t="s">
        <v>16</v>
      </c>
      <c r="F3854" t="s">
        <v>12</v>
      </c>
      <c r="G3854" t="s">
        <v>13</v>
      </c>
      <c r="H3854" t="s">
        <v>13</v>
      </c>
      <c r="I3854">
        <v>21</v>
      </c>
      <c r="J3854">
        <f t="shared" si="242"/>
        <v>-0.33174043177968598</v>
      </c>
      <c r="K3854">
        <f t="shared" si="243"/>
        <v>-1.4754721148345964</v>
      </c>
      <c r="L3854" t="str">
        <f t="shared" si="244"/>
        <v>NO</v>
      </c>
      <c r="M3854" t="str">
        <f t="shared" si="245"/>
        <v>NO</v>
      </c>
    </row>
    <row r="3855" spans="1:13" x14ac:dyDescent="0.25">
      <c r="A3855">
        <v>3854</v>
      </c>
      <c r="B3855" t="s">
        <v>9</v>
      </c>
      <c r="C3855">
        <v>396286</v>
      </c>
      <c r="D3855" t="s">
        <v>10</v>
      </c>
      <c r="E3855" t="s">
        <v>16</v>
      </c>
      <c r="F3855" t="s">
        <v>12</v>
      </c>
      <c r="G3855" t="s">
        <v>13</v>
      </c>
      <c r="H3855" t="s">
        <v>13</v>
      </c>
      <c r="I3855">
        <v>37</v>
      </c>
      <c r="J3855">
        <f t="shared" si="242"/>
        <v>-0.32213010285146904</v>
      </c>
      <c r="K3855">
        <f t="shared" si="243"/>
        <v>-0.3462668336003964</v>
      </c>
      <c r="L3855" t="str">
        <f t="shared" si="244"/>
        <v>NO</v>
      </c>
      <c r="M3855" t="str">
        <f t="shared" si="245"/>
        <v>NO</v>
      </c>
    </row>
    <row r="3856" spans="1:13" x14ac:dyDescent="0.25">
      <c r="A3856">
        <v>3855</v>
      </c>
      <c r="B3856" t="s">
        <v>15</v>
      </c>
      <c r="C3856">
        <v>1386388</v>
      </c>
      <c r="D3856" t="s">
        <v>14</v>
      </c>
      <c r="E3856" t="s">
        <v>11</v>
      </c>
      <c r="F3856" t="s">
        <v>12</v>
      </c>
      <c r="G3856" t="s">
        <v>13</v>
      </c>
      <c r="H3856" t="s">
        <v>13</v>
      </c>
      <c r="I3856">
        <v>75</v>
      </c>
      <c r="J3856">
        <f t="shared" si="242"/>
        <v>0.89870719410586108</v>
      </c>
      <c r="K3856">
        <f t="shared" si="243"/>
        <v>2.3355957093308288</v>
      </c>
      <c r="L3856" t="str">
        <f t="shared" si="244"/>
        <v>NO</v>
      </c>
      <c r="M3856" t="str">
        <f t="shared" si="245"/>
        <v>SI</v>
      </c>
    </row>
    <row r="3857" spans="1:13" x14ac:dyDescent="0.25">
      <c r="A3857">
        <v>3856</v>
      </c>
      <c r="B3857" t="s">
        <v>15</v>
      </c>
      <c r="C3857">
        <v>983308</v>
      </c>
      <c r="D3857" t="s">
        <v>10</v>
      </c>
      <c r="E3857" t="s">
        <v>16</v>
      </c>
      <c r="F3857" t="s">
        <v>12</v>
      </c>
      <c r="G3857" t="s">
        <v>13</v>
      </c>
      <c r="H3857" t="s">
        <v>13</v>
      </c>
      <c r="I3857">
        <v>27</v>
      </c>
      <c r="J3857">
        <f t="shared" si="242"/>
        <v>0.40169264645565878</v>
      </c>
      <c r="K3857">
        <f t="shared" si="243"/>
        <v>-1.0520201343717714</v>
      </c>
      <c r="L3857" t="str">
        <f t="shared" si="244"/>
        <v>NO</v>
      </c>
      <c r="M3857" t="str">
        <f t="shared" si="245"/>
        <v>NO</v>
      </c>
    </row>
    <row r="3858" spans="1:13" x14ac:dyDescent="0.25">
      <c r="A3858">
        <v>3857</v>
      </c>
      <c r="B3858" t="s">
        <v>9</v>
      </c>
      <c r="C3858">
        <v>1007583</v>
      </c>
      <c r="D3858" t="s">
        <v>18</v>
      </c>
      <c r="E3858" t="s">
        <v>16</v>
      </c>
      <c r="F3858" t="s">
        <v>12</v>
      </c>
      <c r="G3858" t="s">
        <v>13</v>
      </c>
      <c r="H3858" t="s">
        <v>13</v>
      </c>
      <c r="I3858">
        <v>76</v>
      </c>
      <c r="J3858">
        <f t="shared" si="242"/>
        <v>0.4316247396982128</v>
      </c>
      <c r="K3858">
        <f t="shared" si="243"/>
        <v>2.4061710394079663</v>
      </c>
      <c r="L3858" t="str">
        <f t="shared" si="244"/>
        <v>NO</v>
      </c>
      <c r="M3858" t="str">
        <f t="shared" si="245"/>
        <v>SI</v>
      </c>
    </row>
    <row r="3859" spans="1:13" x14ac:dyDescent="0.25">
      <c r="A3859">
        <v>3858</v>
      </c>
      <c r="B3859" t="s">
        <v>15</v>
      </c>
      <c r="C3859">
        <v>1104599</v>
      </c>
      <c r="D3859" t="s">
        <v>10</v>
      </c>
      <c r="E3859" t="s">
        <v>11</v>
      </c>
      <c r="F3859" t="s">
        <v>12</v>
      </c>
      <c r="G3859" t="s">
        <v>13</v>
      </c>
      <c r="H3859" t="s">
        <v>13</v>
      </c>
      <c r="I3859">
        <v>50</v>
      </c>
      <c r="J3859">
        <f t="shared" si="242"/>
        <v>0.55124953714495295</v>
      </c>
      <c r="K3859">
        <f t="shared" si="243"/>
        <v>0.57121245740239113</v>
      </c>
      <c r="L3859" t="str">
        <f t="shared" si="244"/>
        <v>NO</v>
      </c>
      <c r="M3859" t="str">
        <f t="shared" si="245"/>
        <v>NO</v>
      </c>
    </row>
    <row r="3860" spans="1:13" x14ac:dyDescent="0.25">
      <c r="A3860">
        <v>3859</v>
      </c>
      <c r="B3860" t="s">
        <v>9</v>
      </c>
      <c r="C3860">
        <v>350605.15</v>
      </c>
      <c r="D3860" t="s">
        <v>10</v>
      </c>
      <c r="E3860" t="s">
        <v>16</v>
      </c>
      <c r="F3860" t="s">
        <v>12</v>
      </c>
      <c r="G3860" t="s">
        <v>13</v>
      </c>
      <c r="H3860" t="s">
        <v>13</v>
      </c>
      <c r="I3860">
        <v>31</v>
      </c>
      <c r="J3860">
        <f t="shared" si="242"/>
        <v>-0.37845650703680878</v>
      </c>
      <c r="K3860">
        <f t="shared" si="243"/>
        <v>-0.7697188140632214</v>
      </c>
      <c r="L3860" t="str">
        <f t="shared" si="244"/>
        <v>NO</v>
      </c>
      <c r="M3860" t="str">
        <f t="shared" si="245"/>
        <v>NO</v>
      </c>
    </row>
    <row r="3861" spans="1:13" x14ac:dyDescent="0.25">
      <c r="A3861">
        <v>3860</v>
      </c>
      <c r="B3861" t="s">
        <v>9</v>
      </c>
      <c r="C3861">
        <v>348749.4</v>
      </c>
      <c r="D3861" t="s">
        <v>10</v>
      </c>
      <c r="E3861" t="s">
        <v>16</v>
      </c>
      <c r="F3861" t="s">
        <v>12</v>
      </c>
      <c r="G3861" t="s">
        <v>13</v>
      </c>
      <c r="H3861" t="s">
        <v>13</v>
      </c>
      <c r="I3861">
        <v>55</v>
      </c>
      <c r="J3861">
        <f t="shared" si="242"/>
        <v>-0.38074472462835851</v>
      </c>
      <c r="K3861">
        <f t="shared" si="243"/>
        <v>0.92408910778807873</v>
      </c>
      <c r="L3861" t="str">
        <f t="shared" si="244"/>
        <v>NO</v>
      </c>
      <c r="M3861" t="str">
        <f t="shared" si="245"/>
        <v>NO</v>
      </c>
    </row>
    <row r="3862" spans="1:13" x14ac:dyDescent="0.25">
      <c r="A3862">
        <v>3861</v>
      </c>
      <c r="B3862" t="s">
        <v>9</v>
      </c>
      <c r="C3862">
        <v>299784</v>
      </c>
      <c r="D3862" t="s">
        <v>18</v>
      </c>
      <c r="E3862" t="s">
        <v>16</v>
      </c>
      <c r="F3862" t="s">
        <v>12</v>
      </c>
      <c r="G3862" t="s">
        <v>13</v>
      </c>
      <c r="H3862" t="s">
        <v>13</v>
      </c>
      <c r="I3862">
        <v>56</v>
      </c>
      <c r="J3862">
        <f t="shared" si="242"/>
        <v>-0.44112111673789317</v>
      </c>
      <c r="K3862">
        <f t="shared" si="243"/>
        <v>0.99466443786521619</v>
      </c>
      <c r="L3862" t="str">
        <f t="shared" si="244"/>
        <v>NO</v>
      </c>
      <c r="M3862" t="str">
        <f t="shared" si="245"/>
        <v>NO</v>
      </c>
    </row>
    <row r="3863" spans="1:13" x14ac:dyDescent="0.25">
      <c r="A3863">
        <v>3862</v>
      </c>
      <c r="B3863" t="s">
        <v>15</v>
      </c>
      <c r="C3863">
        <v>540083</v>
      </c>
      <c r="D3863" t="s">
        <v>18</v>
      </c>
      <c r="E3863" t="s">
        <v>16</v>
      </c>
      <c r="F3863" t="s">
        <v>12</v>
      </c>
      <c r="G3863" t="s">
        <v>12</v>
      </c>
      <c r="H3863" t="s">
        <v>12</v>
      </c>
      <c r="I3863">
        <v>55</v>
      </c>
      <c r="J3863">
        <f t="shared" si="242"/>
        <v>-0.14482237012234295</v>
      </c>
      <c r="K3863">
        <f t="shared" si="243"/>
        <v>0.92408910778807873</v>
      </c>
      <c r="L3863" t="str">
        <f t="shared" si="244"/>
        <v>NO</v>
      </c>
      <c r="M3863" t="str">
        <f t="shared" si="245"/>
        <v>NO</v>
      </c>
    </row>
    <row r="3864" spans="1:13" x14ac:dyDescent="0.25">
      <c r="A3864">
        <v>3863</v>
      </c>
      <c r="B3864" t="s">
        <v>9</v>
      </c>
      <c r="C3864">
        <v>991228.7</v>
      </c>
      <c r="D3864" t="s">
        <v>10</v>
      </c>
      <c r="E3864" t="s">
        <v>16</v>
      </c>
      <c r="F3864" t="s">
        <v>12</v>
      </c>
      <c r="G3864" t="s">
        <v>13</v>
      </c>
      <c r="H3864" t="s">
        <v>13</v>
      </c>
      <c r="I3864">
        <v>44</v>
      </c>
      <c r="J3864">
        <f t="shared" si="242"/>
        <v>0.41145920179845163</v>
      </c>
      <c r="K3864">
        <f t="shared" si="243"/>
        <v>0.14776047693956615</v>
      </c>
      <c r="L3864" t="str">
        <f t="shared" si="244"/>
        <v>NO</v>
      </c>
      <c r="M3864" t="str">
        <f t="shared" si="245"/>
        <v>NO</v>
      </c>
    </row>
    <row r="3865" spans="1:13" x14ac:dyDescent="0.25">
      <c r="A3865">
        <v>3864</v>
      </c>
      <c r="B3865" t="s">
        <v>9</v>
      </c>
      <c r="C3865">
        <v>278030</v>
      </c>
      <c r="D3865" t="s">
        <v>19</v>
      </c>
      <c r="E3865" t="s">
        <v>16</v>
      </c>
      <c r="F3865" t="s">
        <v>12</v>
      </c>
      <c r="G3865" t="s">
        <v>13</v>
      </c>
      <c r="H3865" t="s">
        <v>13</v>
      </c>
      <c r="I3865">
        <v>49</v>
      </c>
      <c r="J3865">
        <f t="shared" si="242"/>
        <v>-0.46794471123422759</v>
      </c>
      <c r="K3865">
        <f t="shared" si="243"/>
        <v>0.50063712732525367</v>
      </c>
      <c r="L3865" t="str">
        <f t="shared" si="244"/>
        <v>NO</v>
      </c>
      <c r="M3865" t="str">
        <f t="shared" si="245"/>
        <v>NO</v>
      </c>
    </row>
    <row r="3866" spans="1:13" x14ac:dyDescent="0.25">
      <c r="A3866">
        <v>3865</v>
      </c>
      <c r="B3866" t="s">
        <v>15</v>
      </c>
      <c r="C3866">
        <v>306545</v>
      </c>
      <c r="D3866" t="s">
        <v>10</v>
      </c>
      <c r="E3866" t="s">
        <v>11</v>
      </c>
      <c r="F3866" t="s">
        <v>12</v>
      </c>
      <c r="G3866" t="s">
        <v>13</v>
      </c>
      <c r="H3866" t="s">
        <v>12</v>
      </c>
      <c r="I3866">
        <v>39</v>
      </c>
      <c r="J3866">
        <f t="shared" si="242"/>
        <v>-0.4327845201400391</v>
      </c>
      <c r="K3866">
        <f t="shared" si="243"/>
        <v>-0.20511617344612137</v>
      </c>
      <c r="L3866" t="str">
        <f t="shared" si="244"/>
        <v>NO</v>
      </c>
      <c r="M3866" t="str">
        <f t="shared" si="245"/>
        <v>NO</v>
      </c>
    </row>
    <row r="3867" spans="1:13" x14ac:dyDescent="0.25">
      <c r="A3867">
        <v>3866</v>
      </c>
      <c r="B3867" t="s">
        <v>9</v>
      </c>
      <c r="C3867">
        <v>639121.35</v>
      </c>
      <c r="D3867" t="s">
        <v>10</v>
      </c>
      <c r="E3867" t="s">
        <v>16</v>
      </c>
      <c r="F3867" t="s">
        <v>12</v>
      </c>
      <c r="G3867" t="s">
        <v>13</v>
      </c>
      <c r="H3867" t="s">
        <v>13</v>
      </c>
      <c r="I3867">
        <v>36</v>
      </c>
      <c r="J3867">
        <f t="shared" si="242"/>
        <v>-2.2703930295826107E-2</v>
      </c>
      <c r="K3867">
        <f t="shared" si="243"/>
        <v>-0.41684216367753391</v>
      </c>
      <c r="L3867" t="str">
        <f t="shared" si="244"/>
        <v>NO</v>
      </c>
      <c r="M3867" t="str">
        <f t="shared" si="245"/>
        <v>NO</v>
      </c>
    </row>
    <row r="3868" spans="1:13" x14ac:dyDescent="0.25">
      <c r="A3868">
        <v>3867</v>
      </c>
      <c r="B3868" t="s">
        <v>9</v>
      </c>
      <c r="C3868">
        <v>422514.14</v>
      </c>
      <c r="D3868" t="s">
        <v>10</v>
      </c>
      <c r="E3868" t="s">
        <v>16</v>
      </c>
      <c r="F3868" t="s">
        <v>12</v>
      </c>
      <c r="G3868" t="s">
        <v>13</v>
      </c>
      <c r="H3868" t="s">
        <v>13</v>
      </c>
      <c r="I3868">
        <v>33</v>
      </c>
      <c r="J3868">
        <f t="shared" si="242"/>
        <v>-0.2897897060622307</v>
      </c>
      <c r="K3868">
        <f t="shared" si="243"/>
        <v>-0.62856815390894638</v>
      </c>
      <c r="L3868" t="str">
        <f t="shared" si="244"/>
        <v>NO</v>
      </c>
      <c r="M3868" t="str">
        <f t="shared" si="245"/>
        <v>NO</v>
      </c>
    </row>
    <row r="3869" spans="1:13" x14ac:dyDescent="0.25">
      <c r="A3869">
        <v>3868</v>
      </c>
      <c r="B3869" t="s">
        <v>9</v>
      </c>
      <c r="C3869">
        <v>639148</v>
      </c>
      <c r="D3869" t="s">
        <v>18</v>
      </c>
      <c r="E3869" t="s">
        <v>16</v>
      </c>
      <c r="F3869" t="s">
        <v>12</v>
      </c>
      <c r="G3869" t="s">
        <v>13</v>
      </c>
      <c r="H3869" t="s">
        <v>13</v>
      </c>
      <c r="I3869">
        <v>61</v>
      </c>
      <c r="J3869">
        <f t="shared" si="242"/>
        <v>-2.267106972796144E-2</v>
      </c>
      <c r="K3869">
        <f t="shared" si="243"/>
        <v>1.3475410882509038</v>
      </c>
      <c r="L3869" t="str">
        <f t="shared" si="244"/>
        <v>NO</v>
      </c>
      <c r="M3869" t="str">
        <f t="shared" si="245"/>
        <v>NO</v>
      </c>
    </row>
    <row r="3870" spans="1:13" x14ac:dyDescent="0.25">
      <c r="A3870">
        <v>3869</v>
      </c>
      <c r="B3870" t="s">
        <v>15</v>
      </c>
      <c r="C3870">
        <v>438762.65</v>
      </c>
      <c r="D3870" t="s">
        <v>10</v>
      </c>
      <c r="E3870" t="s">
        <v>16</v>
      </c>
      <c r="F3870" t="s">
        <v>12</v>
      </c>
      <c r="G3870" t="s">
        <v>13</v>
      </c>
      <c r="H3870" t="s">
        <v>12</v>
      </c>
      <c r="I3870">
        <v>24</v>
      </c>
      <c r="J3870">
        <f t="shared" si="242"/>
        <v>-0.26975461166995179</v>
      </c>
      <c r="K3870">
        <f t="shared" si="243"/>
        <v>-1.263746124603184</v>
      </c>
      <c r="L3870" t="str">
        <f t="shared" si="244"/>
        <v>NO</v>
      </c>
      <c r="M3870" t="str">
        <f t="shared" si="245"/>
        <v>NO</v>
      </c>
    </row>
    <row r="3871" spans="1:13" x14ac:dyDescent="0.25">
      <c r="A3871">
        <v>3870</v>
      </c>
      <c r="B3871" t="s">
        <v>9</v>
      </c>
      <c r="C3871">
        <v>940646.55</v>
      </c>
      <c r="D3871" t="s">
        <v>10</v>
      </c>
      <c r="E3871" t="s">
        <v>16</v>
      </c>
      <c r="F3871" t="s">
        <v>12</v>
      </c>
      <c r="G3871" t="s">
        <v>13</v>
      </c>
      <c r="H3871" t="s">
        <v>13</v>
      </c>
      <c r="I3871">
        <v>55</v>
      </c>
      <c r="J3871">
        <f t="shared" si="242"/>
        <v>0.34908928912249487</v>
      </c>
      <c r="K3871">
        <f t="shared" si="243"/>
        <v>0.92408910778807873</v>
      </c>
      <c r="L3871" t="str">
        <f t="shared" si="244"/>
        <v>NO</v>
      </c>
      <c r="M3871" t="str">
        <f t="shared" si="245"/>
        <v>NO</v>
      </c>
    </row>
    <row r="3872" spans="1:13" x14ac:dyDescent="0.25">
      <c r="A3872">
        <v>3871</v>
      </c>
      <c r="B3872" t="s">
        <v>9</v>
      </c>
      <c r="C3872">
        <v>298248.25</v>
      </c>
      <c r="D3872" t="s">
        <v>10</v>
      </c>
      <c r="E3872" t="s">
        <v>16</v>
      </c>
      <c r="F3872" t="s">
        <v>12</v>
      </c>
      <c r="G3872" t="s">
        <v>13</v>
      </c>
      <c r="H3872" t="s">
        <v>13</v>
      </c>
      <c r="I3872">
        <v>26</v>
      </c>
      <c r="J3872">
        <f t="shared" si="242"/>
        <v>-0.44301476090667802</v>
      </c>
      <c r="K3872">
        <f t="shared" si="243"/>
        <v>-1.1225954644489089</v>
      </c>
      <c r="L3872" t="str">
        <f t="shared" si="244"/>
        <v>NO</v>
      </c>
      <c r="M3872" t="str">
        <f t="shared" si="245"/>
        <v>NO</v>
      </c>
    </row>
    <row r="3873" spans="1:13" x14ac:dyDescent="0.25">
      <c r="A3873">
        <v>3872</v>
      </c>
      <c r="B3873" t="s">
        <v>9</v>
      </c>
      <c r="C3873">
        <v>450513.01</v>
      </c>
      <c r="D3873" t="s">
        <v>10</v>
      </c>
      <c r="E3873" t="s">
        <v>11</v>
      </c>
      <c r="F3873" t="s">
        <v>12</v>
      </c>
      <c r="G3873" t="s">
        <v>13</v>
      </c>
      <c r="H3873" t="s">
        <v>13</v>
      </c>
      <c r="I3873">
        <v>39</v>
      </c>
      <c r="J3873">
        <f t="shared" si="242"/>
        <v>-0.2552659249077035</v>
      </c>
      <c r="K3873">
        <f t="shared" si="243"/>
        <v>-0.20511617344612137</v>
      </c>
      <c r="L3873" t="str">
        <f t="shared" si="244"/>
        <v>NO</v>
      </c>
      <c r="M3873" t="str">
        <f t="shared" si="245"/>
        <v>NO</v>
      </c>
    </row>
    <row r="3874" spans="1:13" x14ac:dyDescent="0.25">
      <c r="A3874">
        <v>3873</v>
      </c>
      <c r="B3874" t="s">
        <v>9</v>
      </c>
      <c r="C3874">
        <v>1213949</v>
      </c>
      <c r="D3874" t="s">
        <v>10</v>
      </c>
      <c r="E3874" t="s">
        <v>11</v>
      </c>
      <c r="F3874" t="s">
        <v>12</v>
      </c>
      <c r="G3874" t="s">
        <v>13</v>
      </c>
      <c r="H3874" t="s">
        <v>13</v>
      </c>
      <c r="I3874">
        <v>41</v>
      </c>
      <c r="J3874">
        <f t="shared" si="242"/>
        <v>0.68608267395538669</v>
      </c>
      <c r="K3874">
        <f t="shared" si="243"/>
        <v>-6.3965513291846368E-2</v>
      </c>
      <c r="L3874" t="str">
        <f t="shared" si="244"/>
        <v>NO</v>
      </c>
      <c r="M3874" t="str">
        <f t="shared" si="245"/>
        <v>NO</v>
      </c>
    </row>
    <row r="3875" spans="1:13" x14ac:dyDescent="0.25">
      <c r="A3875">
        <v>3874</v>
      </c>
      <c r="B3875" t="s">
        <v>9</v>
      </c>
      <c r="C3875">
        <v>377729.94</v>
      </c>
      <c r="D3875" t="s">
        <v>10</v>
      </c>
      <c r="E3875" t="s">
        <v>16</v>
      </c>
      <c r="F3875" t="s">
        <v>12</v>
      </c>
      <c r="G3875" t="s">
        <v>13</v>
      </c>
      <c r="H3875" t="s">
        <v>13</v>
      </c>
      <c r="I3875">
        <v>36</v>
      </c>
      <c r="J3875">
        <f t="shared" si="242"/>
        <v>-0.34501050318656384</v>
      </c>
      <c r="K3875">
        <f t="shared" si="243"/>
        <v>-0.41684216367753391</v>
      </c>
      <c r="L3875" t="str">
        <f t="shared" si="244"/>
        <v>NO</v>
      </c>
      <c r="M3875" t="str">
        <f t="shared" si="245"/>
        <v>NO</v>
      </c>
    </row>
    <row r="3876" spans="1:13" x14ac:dyDescent="0.25">
      <c r="A3876">
        <v>3875</v>
      </c>
      <c r="B3876" t="s">
        <v>15</v>
      </c>
      <c r="C3876">
        <v>1605450</v>
      </c>
      <c r="D3876" t="s">
        <v>10</v>
      </c>
      <c r="E3876" t="s">
        <v>16</v>
      </c>
      <c r="F3876" t="s">
        <v>12</v>
      </c>
      <c r="G3876" t="s">
        <v>13</v>
      </c>
      <c r="H3876" t="s">
        <v>13</v>
      </c>
      <c r="I3876">
        <v>38</v>
      </c>
      <c r="J3876">
        <f t="shared" si="242"/>
        <v>1.1688198289112313</v>
      </c>
      <c r="K3876">
        <f t="shared" si="243"/>
        <v>-0.27569150352325889</v>
      </c>
      <c r="L3876" t="str">
        <f t="shared" si="244"/>
        <v>NO</v>
      </c>
      <c r="M3876" t="str">
        <f t="shared" si="245"/>
        <v>NO</v>
      </c>
    </row>
    <row r="3877" spans="1:13" x14ac:dyDescent="0.25">
      <c r="A3877">
        <v>3876</v>
      </c>
      <c r="B3877" t="s">
        <v>9</v>
      </c>
      <c r="C3877">
        <v>297102</v>
      </c>
      <c r="D3877" t="s">
        <v>18</v>
      </c>
      <c r="E3877" t="s">
        <v>16</v>
      </c>
      <c r="F3877" t="s">
        <v>12</v>
      </c>
      <c r="G3877" t="s">
        <v>13</v>
      </c>
      <c r="H3877" t="s">
        <v>12</v>
      </c>
      <c r="I3877">
        <v>64</v>
      </c>
      <c r="J3877">
        <f t="shared" si="242"/>
        <v>-0.44442813523744124</v>
      </c>
      <c r="K3877">
        <f t="shared" si="243"/>
        <v>1.5592670784823162</v>
      </c>
      <c r="L3877" t="str">
        <f t="shared" si="244"/>
        <v>NO</v>
      </c>
      <c r="M3877" t="str">
        <f t="shared" si="245"/>
        <v>NO</v>
      </c>
    </row>
    <row r="3878" spans="1:13" x14ac:dyDescent="0.25">
      <c r="A3878">
        <v>3877</v>
      </c>
      <c r="B3878" t="s">
        <v>9</v>
      </c>
      <c r="C3878">
        <v>391637.5</v>
      </c>
      <c r="D3878" t="s">
        <v>10</v>
      </c>
      <c r="E3878" t="s">
        <v>16</v>
      </c>
      <c r="F3878" t="s">
        <v>12</v>
      </c>
      <c r="G3878" t="s">
        <v>13</v>
      </c>
      <c r="H3878" t="s">
        <v>13</v>
      </c>
      <c r="I3878">
        <v>49</v>
      </c>
      <c r="J3878">
        <f t="shared" si="242"/>
        <v>-0.32786189833810186</v>
      </c>
      <c r="K3878">
        <f t="shared" si="243"/>
        <v>0.50063712732525367</v>
      </c>
      <c r="L3878" t="str">
        <f t="shared" si="244"/>
        <v>NO</v>
      </c>
      <c r="M3878" t="str">
        <f t="shared" si="245"/>
        <v>NO</v>
      </c>
    </row>
    <row r="3879" spans="1:13" x14ac:dyDescent="0.25">
      <c r="A3879">
        <v>3878</v>
      </c>
      <c r="B3879" t="s">
        <v>9</v>
      </c>
      <c r="C3879">
        <v>317719</v>
      </c>
      <c r="D3879" t="s">
        <v>17</v>
      </c>
      <c r="E3879" t="s">
        <v>16</v>
      </c>
      <c r="F3879" t="s">
        <v>12</v>
      </c>
      <c r="G3879" t="s">
        <v>12</v>
      </c>
      <c r="H3879" t="s">
        <v>13</v>
      </c>
      <c r="I3879">
        <v>34</v>
      </c>
      <c r="J3879">
        <f t="shared" si="242"/>
        <v>-0.41900650943386819</v>
      </c>
      <c r="K3879">
        <f t="shared" si="243"/>
        <v>-0.55799282383180893</v>
      </c>
      <c r="L3879" t="str">
        <f t="shared" si="244"/>
        <v>NO</v>
      </c>
      <c r="M3879" t="str">
        <f t="shared" si="245"/>
        <v>NO</v>
      </c>
    </row>
    <row r="3880" spans="1:13" x14ac:dyDescent="0.25">
      <c r="A3880">
        <v>3879</v>
      </c>
      <c r="B3880" t="s">
        <v>15</v>
      </c>
      <c r="C3880">
        <v>1161829.5</v>
      </c>
      <c r="D3880" t="s">
        <v>10</v>
      </c>
      <c r="E3880" t="s">
        <v>11</v>
      </c>
      <c r="F3880" t="s">
        <v>12</v>
      </c>
      <c r="G3880" t="s">
        <v>13</v>
      </c>
      <c r="H3880" t="s">
        <v>13</v>
      </c>
      <c r="I3880">
        <v>32</v>
      </c>
      <c r="J3880">
        <f t="shared" si="242"/>
        <v>0.62181714424353118</v>
      </c>
      <c r="K3880">
        <f t="shared" si="243"/>
        <v>-0.69914348398608395</v>
      </c>
      <c r="L3880" t="str">
        <f t="shared" si="244"/>
        <v>NO</v>
      </c>
      <c r="M3880" t="str">
        <f t="shared" si="245"/>
        <v>NO</v>
      </c>
    </row>
    <row r="3881" spans="1:13" x14ac:dyDescent="0.25">
      <c r="A3881">
        <v>3880</v>
      </c>
      <c r="B3881" t="s">
        <v>15</v>
      </c>
      <c r="C3881">
        <v>297050</v>
      </c>
      <c r="D3881" t="s">
        <v>17</v>
      </c>
      <c r="E3881" t="s">
        <v>16</v>
      </c>
      <c r="F3881" t="s">
        <v>12</v>
      </c>
      <c r="G3881" t="s">
        <v>13</v>
      </c>
      <c r="H3881" t="s">
        <v>13</v>
      </c>
      <c r="I3881">
        <v>55</v>
      </c>
      <c r="J3881">
        <f t="shared" si="242"/>
        <v>-0.44449225341864051</v>
      </c>
      <c r="K3881">
        <f t="shared" si="243"/>
        <v>0.92408910778807873</v>
      </c>
      <c r="L3881" t="str">
        <f t="shared" si="244"/>
        <v>NO</v>
      </c>
      <c r="M3881" t="str">
        <f t="shared" si="245"/>
        <v>NO</v>
      </c>
    </row>
    <row r="3882" spans="1:13" x14ac:dyDescent="0.25">
      <c r="A3882">
        <v>3881</v>
      </c>
      <c r="B3882" t="s">
        <v>9</v>
      </c>
      <c r="C3882">
        <v>1117420.3</v>
      </c>
      <c r="D3882" t="s">
        <v>10</v>
      </c>
      <c r="E3882" t="s">
        <v>16</v>
      </c>
      <c r="F3882" t="s">
        <v>12</v>
      </c>
      <c r="G3882" t="s">
        <v>13</v>
      </c>
      <c r="H3882" t="s">
        <v>13</v>
      </c>
      <c r="I3882">
        <v>52</v>
      </c>
      <c r="J3882">
        <f t="shared" si="242"/>
        <v>0.56705873784900074</v>
      </c>
      <c r="K3882">
        <f t="shared" si="243"/>
        <v>0.71236311755666615</v>
      </c>
      <c r="L3882" t="str">
        <f t="shared" si="244"/>
        <v>NO</v>
      </c>
      <c r="M3882" t="str">
        <f t="shared" si="245"/>
        <v>NO</v>
      </c>
    </row>
    <row r="3883" spans="1:13" x14ac:dyDescent="0.25">
      <c r="A3883">
        <v>3882</v>
      </c>
      <c r="B3883" t="s">
        <v>9</v>
      </c>
      <c r="C3883">
        <v>472721.91999999998</v>
      </c>
      <c r="D3883" t="s">
        <v>10</v>
      </c>
      <c r="E3883" t="s">
        <v>16</v>
      </c>
      <c r="F3883" t="s">
        <v>12</v>
      </c>
      <c r="G3883" t="s">
        <v>13</v>
      </c>
      <c r="H3883" t="s">
        <v>13</v>
      </c>
      <c r="I3883">
        <v>60</v>
      </c>
      <c r="J3883">
        <f t="shared" si="242"/>
        <v>-0.22788140729965042</v>
      </c>
      <c r="K3883">
        <f t="shared" si="243"/>
        <v>1.2769657581737661</v>
      </c>
      <c r="L3883" t="str">
        <f t="shared" si="244"/>
        <v>NO</v>
      </c>
      <c r="M3883" t="str">
        <f t="shared" si="245"/>
        <v>NO</v>
      </c>
    </row>
    <row r="3884" spans="1:13" x14ac:dyDescent="0.25">
      <c r="A3884">
        <v>3883</v>
      </c>
      <c r="B3884" t="s">
        <v>15</v>
      </c>
      <c r="C3884">
        <v>300018</v>
      </c>
      <c r="D3884" t="s">
        <v>17</v>
      </c>
      <c r="E3884" t="s">
        <v>16</v>
      </c>
      <c r="F3884" t="s">
        <v>12</v>
      </c>
      <c r="G3884" t="s">
        <v>13</v>
      </c>
      <c r="H3884" t="s">
        <v>13</v>
      </c>
      <c r="I3884">
        <v>55</v>
      </c>
      <c r="J3884">
        <f t="shared" si="242"/>
        <v>-0.44083258492249633</v>
      </c>
      <c r="K3884">
        <f t="shared" si="243"/>
        <v>0.92408910778807873</v>
      </c>
      <c r="L3884" t="str">
        <f t="shared" si="244"/>
        <v>NO</v>
      </c>
      <c r="M3884" t="str">
        <f t="shared" si="245"/>
        <v>NO</v>
      </c>
    </row>
    <row r="3885" spans="1:13" x14ac:dyDescent="0.25">
      <c r="A3885">
        <v>3884</v>
      </c>
      <c r="B3885" t="s">
        <v>9</v>
      </c>
      <c r="C3885">
        <v>235200</v>
      </c>
      <c r="D3885" t="s">
        <v>10</v>
      </c>
      <c r="E3885" t="s">
        <v>16</v>
      </c>
      <c r="F3885" t="s">
        <v>12</v>
      </c>
      <c r="G3885" t="s">
        <v>13</v>
      </c>
      <c r="H3885" t="s">
        <v>12</v>
      </c>
      <c r="I3885">
        <v>24</v>
      </c>
      <c r="J3885">
        <f t="shared" si="242"/>
        <v>-0.52075589778741349</v>
      </c>
      <c r="K3885">
        <f t="shared" si="243"/>
        <v>-1.263746124603184</v>
      </c>
      <c r="L3885" t="str">
        <f t="shared" si="244"/>
        <v>NO</v>
      </c>
      <c r="M3885" t="str">
        <f t="shared" si="245"/>
        <v>NO</v>
      </c>
    </row>
    <row r="3886" spans="1:13" x14ac:dyDescent="0.25">
      <c r="A3886">
        <v>3885</v>
      </c>
      <c r="B3886" t="s">
        <v>15</v>
      </c>
      <c r="C3886">
        <v>180000</v>
      </c>
      <c r="D3886" t="s">
        <v>10</v>
      </c>
      <c r="E3886" t="s">
        <v>16</v>
      </c>
      <c r="F3886" t="s">
        <v>12</v>
      </c>
      <c r="G3886" t="s">
        <v>12</v>
      </c>
      <c r="H3886" t="s">
        <v>13</v>
      </c>
      <c r="I3886">
        <v>30</v>
      </c>
      <c r="J3886">
        <f t="shared" si="242"/>
        <v>-0.58881981321435395</v>
      </c>
      <c r="K3886">
        <f t="shared" si="243"/>
        <v>-0.84029414414035897</v>
      </c>
      <c r="L3886" t="str">
        <f t="shared" si="244"/>
        <v>NO</v>
      </c>
      <c r="M3886" t="str">
        <f t="shared" si="245"/>
        <v>NO</v>
      </c>
    </row>
    <row r="3887" spans="1:13" x14ac:dyDescent="0.25">
      <c r="A3887">
        <v>3886</v>
      </c>
      <c r="B3887" t="s">
        <v>9</v>
      </c>
      <c r="C3887">
        <v>639148</v>
      </c>
      <c r="D3887" t="s">
        <v>18</v>
      </c>
      <c r="E3887" t="s">
        <v>16</v>
      </c>
      <c r="F3887" t="s">
        <v>12</v>
      </c>
      <c r="G3887" t="s">
        <v>13</v>
      </c>
      <c r="H3887" t="s">
        <v>13</v>
      </c>
      <c r="I3887">
        <v>58</v>
      </c>
      <c r="J3887">
        <f t="shared" si="242"/>
        <v>-2.267106972796144E-2</v>
      </c>
      <c r="K3887">
        <f t="shared" si="243"/>
        <v>1.1358150980194912</v>
      </c>
      <c r="L3887" t="str">
        <f t="shared" si="244"/>
        <v>NO</v>
      </c>
      <c r="M3887" t="str">
        <f t="shared" si="245"/>
        <v>NO</v>
      </c>
    </row>
    <row r="3888" spans="1:13" x14ac:dyDescent="0.25">
      <c r="A3888">
        <v>3887</v>
      </c>
      <c r="B3888" t="s">
        <v>15</v>
      </c>
      <c r="C3888">
        <v>1461535</v>
      </c>
      <c r="D3888" t="s">
        <v>14</v>
      </c>
      <c r="E3888" t="s">
        <v>11</v>
      </c>
      <c r="F3888" t="s">
        <v>12</v>
      </c>
      <c r="G3888" t="s">
        <v>13</v>
      </c>
      <c r="H3888" t="s">
        <v>13</v>
      </c>
      <c r="I3888">
        <v>55</v>
      </c>
      <c r="J3888">
        <f t="shared" si="242"/>
        <v>0.99136659723246068</v>
      </c>
      <c r="K3888">
        <f t="shared" si="243"/>
        <v>0.92408910778807873</v>
      </c>
      <c r="L3888" t="str">
        <f t="shared" si="244"/>
        <v>NO</v>
      </c>
      <c r="M3888" t="str">
        <f t="shared" si="245"/>
        <v>NO</v>
      </c>
    </row>
    <row r="3889" spans="1:13" x14ac:dyDescent="0.25">
      <c r="A3889">
        <v>3888</v>
      </c>
      <c r="B3889" t="s">
        <v>15</v>
      </c>
      <c r="C3889">
        <v>297046</v>
      </c>
      <c r="D3889" t="s">
        <v>17</v>
      </c>
      <c r="E3889" t="s">
        <v>16</v>
      </c>
      <c r="F3889" t="s">
        <v>12</v>
      </c>
      <c r="G3889" t="s">
        <v>13</v>
      </c>
      <c r="H3889" t="s">
        <v>13</v>
      </c>
      <c r="I3889">
        <v>60</v>
      </c>
      <c r="J3889">
        <f t="shared" si="242"/>
        <v>-0.44449718558642509</v>
      </c>
      <c r="K3889">
        <f t="shared" si="243"/>
        <v>1.2769657581737661</v>
      </c>
      <c r="L3889" t="str">
        <f t="shared" si="244"/>
        <v>NO</v>
      </c>
      <c r="M3889" t="str">
        <f t="shared" si="245"/>
        <v>NO</v>
      </c>
    </row>
    <row r="3890" spans="1:13" x14ac:dyDescent="0.25">
      <c r="A3890">
        <v>3889</v>
      </c>
      <c r="B3890" t="s">
        <v>9</v>
      </c>
      <c r="C3890">
        <v>208067.25</v>
      </c>
      <c r="D3890" t="s">
        <v>10</v>
      </c>
      <c r="E3890" t="s">
        <v>11</v>
      </c>
      <c r="F3890" t="s">
        <v>12</v>
      </c>
      <c r="G3890" t="s">
        <v>13</v>
      </c>
      <c r="H3890" t="s">
        <v>13</v>
      </c>
      <c r="I3890">
        <v>46</v>
      </c>
      <c r="J3890">
        <f t="shared" si="242"/>
        <v>-0.55421171665154978</v>
      </c>
      <c r="K3890">
        <f t="shared" si="243"/>
        <v>0.28891113709384114</v>
      </c>
      <c r="L3890" t="str">
        <f t="shared" si="244"/>
        <v>NO</v>
      </c>
      <c r="M3890" t="str">
        <f t="shared" si="245"/>
        <v>NO</v>
      </c>
    </row>
    <row r="3891" spans="1:13" x14ac:dyDescent="0.25">
      <c r="A3891">
        <v>3890</v>
      </c>
      <c r="B3891" t="s">
        <v>15</v>
      </c>
      <c r="C3891">
        <v>260000</v>
      </c>
      <c r="D3891" t="s">
        <v>10</v>
      </c>
      <c r="E3891" t="s">
        <v>16</v>
      </c>
      <c r="F3891" t="s">
        <v>12</v>
      </c>
      <c r="G3891" t="s">
        <v>13</v>
      </c>
      <c r="H3891" t="s">
        <v>13</v>
      </c>
      <c r="I3891">
        <v>29</v>
      </c>
      <c r="J3891">
        <f t="shared" si="242"/>
        <v>-0.49017645752313588</v>
      </c>
      <c r="K3891">
        <f t="shared" si="243"/>
        <v>-0.91086947421749642</v>
      </c>
      <c r="L3891" t="str">
        <f t="shared" si="244"/>
        <v>NO</v>
      </c>
      <c r="M3891" t="str">
        <f t="shared" si="245"/>
        <v>NO</v>
      </c>
    </row>
    <row r="3892" spans="1:13" x14ac:dyDescent="0.25">
      <c r="A3892">
        <v>3891</v>
      </c>
      <c r="B3892" t="s">
        <v>9</v>
      </c>
      <c r="C3892">
        <v>274969.43</v>
      </c>
      <c r="D3892" t="s">
        <v>10</v>
      </c>
      <c r="E3892" t="s">
        <v>16</v>
      </c>
      <c r="F3892" t="s">
        <v>12</v>
      </c>
      <c r="G3892" t="s">
        <v>13</v>
      </c>
      <c r="H3892" t="s">
        <v>13</v>
      </c>
      <c r="I3892">
        <v>31</v>
      </c>
      <c r="J3892">
        <f t="shared" si="242"/>
        <v>-0.47171852242332601</v>
      </c>
      <c r="K3892">
        <f t="shared" si="243"/>
        <v>-0.7697188140632214</v>
      </c>
      <c r="L3892" t="str">
        <f t="shared" si="244"/>
        <v>NO</v>
      </c>
      <c r="M3892" t="str">
        <f t="shared" si="245"/>
        <v>NO</v>
      </c>
    </row>
    <row r="3893" spans="1:13" x14ac:dyDescent="0.25">
      <c r="A3893">
        <v>3892</v>
      </c>
      <c r="B3893" t="s">
        <v>9</v>
      </c>
      <c r="C3893">
        <v>1392687.83</v>
      </c>
      <c r="D3893" t="s">
        <v>10</v>
      </c>
      <c r="E3893" t="s">
        <v>16</v>
      </c>
      <c r="F3893" t="s">
        <v>12</v>
      </c>
      <c r="G3893" t="s">
        <v>13</v>
      </c>
      <c r="H3893" t="s">
        <v>13</v>
      </c>
      <c r="I3893">
        <v>55</v>
      </c>
      <c r="J3893">
        <f t="shared" si="242"/>
        <v>0.90647514874941382</v>
      </c>
      <c r="K3893">
        <f t="shared" si="243"/>
        <v>0.92408910778807873</v>
      </c>
      <c r="L3893" t="str">
        <f t="shared" si="244"/>
        <v>NO</v>
      </c>
      <c r="M3893" t="str">
        <f t="shared" si="245"/>
        <v>NO</v>
      </c>
    </row>
    <row r="3894" spans="1:13" x14ac:dyDescent="0.25">
      <c r="A3894">
        <v>3893</v>
      </c>
      <c r="B3894" t="s">
        <v>9</v>
      </c>
      <c r="C3894">
        <v>546354</v>
      </c>
      <c r="D3894" t="s">
        <v>18</v>
      </c>
      <c r="E3894" t="s">
        <v>16</v>
      </c>
      <c r="F3894" t="s">
        <v>12</v>
      </c>
      <c r="G3894" t="s">
        <v>12</v>
      </c>
      <c r="H3894" t="s">
        <v>12</v>
      </c>
      <c r="I3894">
        <v>81</v>
      </c>
      <c r="J3894">
        <f t="shared" si="242"/>
        <v>-0.13708996407809759</v>
      </c>
      <c r="K3894">
        <f t="shared" si="243"/>
        <v>2.759047689793654</v>
      </c>
      <c r="L3894" t="str">
        <f t="shared" si="244"/>
        <v>NO</v>
      </c>
      <c r="M3894" t="str">
        <f t="shared" si="245"/>
        <v>SI</v>
      </c>
    </row>
    <row r="3895" spans="1:13" x14ac:dyDescent="0.25">
      <c r="A3895">
        <v>3894</v>
      </c>
      <c r="B3895" t="s">
        <v>15</v>
      </c>
      <c r="C3895">
        <v>297046</v>
      </c>
      <c r="D3895" t="s">
        <v>17</v>
      </c>
      <c r="E3895" t="s">
        <v>16</v>
      </c>
      <c r="F3895" t="s">
        <v>13</v>
      </c>
      <c r="G3895" t="s">
        <v>13</v>
      </c>
      <c r="H3895" t="s">
        <v>13</v>
      </c>
      <c r="I3895">
        <v>52</v>
      </c>
      <c r="J3895">
        <f t="shared" si="242"/>
        <v>-0.44449718558642509</v>
      </c>
      <c r="K3895">
        <f t="shared" si="243"/>
        <v>0.71236311755666615</v>
      </c>
      <c r="L3895" t="str">
        <f t="shared" si="244"/>
        <v>NO</v>
      </c>
      <c r="M3895" t="str">
        <f t="shared" si="245"/>
        <v>NO</v>
      </c>
    </row>
    <row r="3896" spans="1:13" x14ac:dyDescent="0.25">
      <c r="A3896">
        <v>3895</v>
      </c>
      <c r="B3896" t="s">
        <v>9</v>
      </c>
      <c r="C3896">
        <v>459260</v>
      </c>
      <c r="D3896" t="s">
        <v>10</v>
      </c>
      <c r="E3896" t="s">
        <v>16</v>
      </c>
      <c r="F3896" t="s">
        <v>12</v>
      </c>
      <c r="G3896" t="s">
        <v>13</v>
      </c>
      <c r="H3896" t="s">
        <v>13</v>
      </c>
      <c r="I3896">
        <v>37</v>
      </c>
      <c r="J3896">
        <f t="shared" si="242"/>
        <v>-0.24448051933523443</v>
      </c>
      <c r="K3896">
        <f t="shared" si="243"/>
        <v>-0.3462668336003964</v>
      </c>
      <c r="L3896" t="str">
        <f t="shared" si="244"/>
        <v>NO</v>
      </c>
      <c r="M3896" t="str">
        <f t="shared" si="245"/>
        <v>NO</v>
      </c>
    </row>
    <row r="3897" spans="1:13" x14ac:dyDescent="0.25">
      <c r="A3897">
        <v>3896</v>
      </c>
      <c r="B3897" t="s">
        <v>9</v>
      </c>
      <c r="C3897">
        <v>721709.3</v>
      </c>
      <c r="D3897" t="s">
        <v>10</v>
      </c>
      <c r="E3897" t="s">
        <v>11</v>
      </c>
      <c r="F3897" t="s">
        <v>12</v>
      </c>
      <c r="G3897" t="s">
        <v>13</v>
      </c>
      <c r="H3897" t="s">
        <v>13</v>
      </c>
      <c r="I3897">
        <v>45</v>
      </c>
      <c r="J3897">
        <f t="shared" si="242"/>
        <v>7.9130476299905675E-2</v>
      </c>
      <c r="K3897">
        <f t="shared" si="243"/>
        <v>0.21833580701670366</v>
      </c>
      <c r="L3897" t="str">
        <f t="shared" si="244"/>
        <v>NO</v>
      </c>
      <c r="M3897" t="str">
        <f t="shared" si="245"/>
        <v>NO</v>
      </c>
    </row>
    <row r="3898" spans="1:13" x14ac:dyDescent="0.25">
      <c r="A3898">
        <v>3897</v>
      </c>
      <c r="B3898" t="s">
        <v>15</v>
      </c>
      <c r="C3898">
        <v>465877</v>
      </c>
      <c r="D3898" t="s">
        <v>10</v>
      </c>
      <c r="E3898" t="s">
        <v>16</v>
      </c>
      <c r="F3898" t="s">
        <v>12</v>
      </c>
      <c r="G3898" t="s">
        <v>13</v>
      </c>
      <c r="H3898" t="s">
        <v>12</v>
      </c>
      <c r="I3898">
        <v>36</v>
      </c>
      <c r="J3898">
        <f t="shared" si="242"/>
        <v>-0.23632148077762458</v>
      </c>
      <c r="K3898">
        <f t="shared" si="243"/>
        <v>-0.41684216367753391</v>
      </c>
      <c r="L3898" t="str">
        <f t="shared" si="244"/>
        <v>NO</v>
      </c>
      <c r="M3898" t="str">
        <f t="shared" si="245"/>
        <v>NO</v>
      </c>
    </row>
    <row r="3899" spans="1:13" x14ac:dyDescent="0.25">
      <c r="A3899">
        <v>3898</v>
      </c>
      <c r="B3899" t="s">
        <v>15</v>
      </c>
      <c r="C3899">
        <v>658917</v>
      </c>
      <c r="D3899" t="s">
        <v>10</v>
      </c>
      <c r="E3899" t="s">
        <v>11</v>
      </c>
      <c r="F3899" t="s">
        <v>12</v>
      </c>
      <c r="G3899" t="s">
        <v>13</v>
      </c>
      <c r="H3899" t="s">
        <v>12</v>
      </c>
      <c r="I3899">
        <v>36</v>
      </c>
      <c r="J3899">
        <f t="shared" si="242"/>
        <v>1.7049365052846895E-3</v>
      </c>
      <c r="K3899">
        <f t="shared" si="243"/>
        <v>-0.41684216367753391</v>
      </c>
      <c r="L3899" t="str">
        <f t="shared" si="244"/>
        <v>NO</v>
      </c>
      <c r="M3899" t="str">
        <f t="shared" si="245"/>
        <v>NO</v>
      </c>
    </row>
    <row r="3900" spans="1:13" x14ac:dyDescent="0.25">
      <c r="A3900">
        <v>3899</v>
      </c>
      <c r="B3900" t="s">
        <v>9</v>
      </c>
      <c r="C3900">
        <v>2658295.4300000002</v>
      </c>
      <c r="D3900" t="s">
        <v>10</v>
      </c>
      <c r="E3900" t="s">
        <v>16</v>
      </c>
      <c r="F3900" t="s">
        <v>12</v>
      </c>
      <c r="G3900" t="s">
        <v>12</v>
      </c>
      <c r="H3900" t="s">
        <v>13</v>
      </c>
      <c r="I3900">
        <v>30</v>
      </c>
      <c r="J3900">
        <f t="shared" si="242"/>
        <v>2.4670224069032747</v>
      </c>
      <c r="K3900">
        <f t="shared" si="243"/>
        <v>-0.84029414414035897</v>
      </c>
      <c r="L3900" t="str">
        <f t="shared" si="244"/>
        <v>SI</v>
      </c>
      <c r="M3900" t="str">
        <f t="shared" si="245"/>
        <v>NO</v>
      </c>
    </row>
    <row r="3901" spans="1:13" x14ac:dyDescent="0.25">
      <c r="A3901">
        <v>3900</v>
      </c>
      <c r="B3901" t="s">
        <v>9</v>
      </c>
      <c r="C3901">
        <v>583221.81999999995</v>
      </c>
      <c r="D3901" t="s">
        <v>10</v>
      </c>
      <c r="E3901" t="s">
        <v>16</v>
      </c>
      <c r="F3901" t="s">
        <v>12</v>
      </c>
      <c r="G3901" t="s">
        <v>12</v>
      </c>
      <c r="H3901" t="s">
        <v>13</v>
      </c>
      <c r="I3901">
        <v>53</v>
      </c>
      <c r="J3901">
        <f t="shared" si="242"/>
        <v>-9.1630395555350103E-2</v>
      </c>
      <c r="K3901">
        <f t="shared" si="243"/>
        <v>0.78293844763380371</v>
      </c>
      <c r="L3901" t="str">
        <f t="shared" si="244"/>
        <v>NO</v>
      </c>
      <c r="M3901" t="str">
        <f t="shared" si="245"/>
        <v>NO</v>
      </c>
    </row>
    <row r="3902" spans="1:13" x14ac:dyDescent="0.25">
      <c r="A3902">
        <v>3901</v>
      </c>
      <c r="B3902" t="s">
        <v>9</v>
      </c>
      <c r="C3902">
        <v>297046</v>
      </c>
      <c r="D3902" t="s">
        <v>18</v>
      </c>
      <c r="E3902" t="s">
        <v>16</v>
      </c>
      <c r="F3902" t="s">
        <v>12</v>
      </c>
      <c r="G3902" t="s">
        <v>13</v>
      </c>
      <c r="H3902" t="s">
        <v>13</v>
      </c>
      <c r="I3902">
        <v>32</v>
      </c>
      <c r="J3902">
        <f t="shared" si="242"/>
        <v>-0.44449718558642509</v>
      </c>
      <c r="K3902">
        <f t="shared" si="243"/>
        <v>-0.69914348398608395</v>
      </c>
      <c r="L3902" t="str">
        <f t="shared" si="244"/>
        <v>NO</v>
      </c>
      <c r="M3902" t="str">
        <f t="shared" si="245"/>
        <v>NO</v>
      </c>
    </row>
    <row r="3903" spans="1:13" x14ac:dyDescent="0.25">
      <c r="A3903">
        <v>3902</v>
      </c>
      <c r="B3903" t="s">
        <v>15</v>
      </c>
      <c r="C3903">
        <v>572000</v>
      </c>
      <c r="D3903" t="s">
        <v>10</v>
      </c>
      <c r="E3903" t="s">
        <v>16</v>
      </c>
      <c r="F3903" t="s">
        <v>12</v>
      </c>
      <c r="G3903" t="s">
        <v>13</v>
      </c>
      <c r="H3903" t="s">
        <v>13</v>
      </c>
      <c r="I3903">
        <v>50</v>
      </c>
      <c r="J3903">
        <f t="shared" si="242"/>
        <v>-0.10546737032738535</v>
      </c>
      <c r="K3903">
        <f t="shared" si="243"/>
        <v>0.57121245740239113</v>
      </c>
      <c r="L3903" t="str">
        <f t="shared" si="244"/>
        <v>NO</v>
      </c>
      <c r="M3903" t="str">
        <f t="shared" si="245"/>
        <v>NO</v>
      </c>
    </row>
    <row r="3904" spans="1:13" x14ac:dyDescent="0.25">
      <c r="A3904">
        <v>3903</v>
      </c>
      <c r="B3904" t="s">
        <v>9</v>
      </c>
      <c r="C3904">
        <v>705100</v>
      </c>
      <c r="D3904" t="s">
        <v>10</v>
      </c>
      <c r="E3904" t="s">
        <v>16</v>
      </c>
      <c r="F3904" t="s">
        <v>12</v>
      </c>
      <c r="G3904" t="s">
        <v>13</v>
      </c>
      <c r="H3904" t="s">
        <v>13</v>
      </c>
      <c r="I3904">
        <v>64</v>
      </c>
      <c r="J3904">
        <f t="shared" si="242"/>
        <v>5.8650512703878756E-2</v>
      </c>
      <c r="K3904">
        <f t="shared" si="243"/>
        <v>1.5592670784823162</v>
      </c>
      <c r="L3904" t="str">
        <f t="shared" si="244"/>
        <v>NO</v>
      </c>
      <c r="M3904" t="str">
        <f t="shared" si="245"/>
        <v>NO</v>
      </c>
    </row>
    <row r="3905" spans="1:13" x14ac:dyDescent="0.25">
      <c r="A3905">
        <v>3904</v>
      </c>
      <c r="B3905" t="s">
        <v>9</v>
      </c>
      <c r="C3905">
        <v>366181.5</v>
      </c>
      <c r="D3905" t="s">
        <v>10</v>
      </c>
      <c r="E3905" t="s">
        <v>16</v>
      </c>
      <c r="F3905" t="s">
        <v>12</v>
      </c>
      <c r="G3905" t="s">
        <v>13</v>
      </c>
      <c r="H3905" t="s">
        <v>13</v>
      </c>
      <c r="I3905">
        <v>33</v>
      </c>
      <c r="J3905">
        <f t="shared" si="242"/>
        <v>-0.35925021411904745</v>
      </c>
      <c r="K3905">
        <f t="shared" si="243"/>
        <v>-0.62856815390894638</v>
      </c>
      <c r="L3905" t="str">
        <f t="shared" si="244"/>
        <v>NO</v>
      </c>
      <c r="M3905" t="str">
        <f t="shared" si="245"/>
        <v>NO</v>
      </c>
    </row>
    <row r="3906" spans="1:13" x14ac:dyDescent="0.25">
      <c r="A3906">
        <v>3905</v>
      </c>
      <c r="B3906" t="s">
        <v>9</v>
      </c>
      <c r="C3906">
        <v>639148</v>
      </c>
      <c r="D3906" t="s">
        <v>18</v>
      </c>
      <c r="E3906" t="s">
        <v>16</v>
      </c>
      <c r="F3906" t="s">
        <v>12</v>
      </c>
      <c r="G3906" t="s">
        <v>13</v>
      </c>
      <c r="H3906" t="s">
        <v>12</v>
      </c>
      <c r="I3906">
        <v>41</v>
      </c>
      <c r="J3906">
        <f t="shared" ref="J3906:J3969" si="246">(C3906-$Q$13)/$Q$14</f>
        <v>-2.267106972796144E-2</v>
      </c>
      <c r="K3906">
        <f t="shared" si="243"/>
        <v>-6.3965513291846368E-2</v>
      </c>
      <c r="L3906" t="str">
        <f t="shared" si="244"/>
        <v>NO</v>
      </c>
      <c r="M3906" t="str">
        <f t="shared" si="245"/>
        <v>NO</v>
      </c>
    </row>
    <row r="3907" spans="1:13" x14ac:dyDescent="0.25">
      <c r="A3907">
        <v>3906</v>
      </c>
      <c r="B3907" t="s">
        <v>9</v>
      </c>
      <c r="C3907">
        <v>883100</v>
      </c>
      <c r="D3907" t="s">
        <v>10</v>
      </c>
      <c r="E3907" t="s">
        <v>11</v>
      </c>
      <c r="F3907" t="s">
        <v>12</v>
      </c>
      <c r="G3907" t="s">
        <v>13</v>
      </c>
      <c r="H3907" t="s">
        <v>13</v>
      </c>
      <c r="I3907">
        <v>48</v>
      </c>
      <c r="J3907">
        <f t="shared" si="246"/>
        <v>0.27813197911683901</v>
      </c>
      <c r="K3907">
        <f t="shared" ref="K3907:K3970" si="247">(I3907-$R$13)/$R$14</f>
        <v>0.43006179724811616</v>
      </c>
      <c r="L3907" t="str">
        <f t="shared" ref="L3907:L3970" si="248">IF(ABS(J3907)&gt; 1.96, "SI", "NO")</f>
        <v>NO</v>
      </c>
      <c r="M3907" t="str">
        <f t="shared" ref="M3907:M3970" si="249">IF(ABS(K3907)&gt; 1.96, "SI", "NO")</f>
        <v>NO</v>
      </c>
    </row>
    <row r="3908" spans="1:13" x14ac:dyDescent="0.25">
      <c r="A3908">
        <v>3907</v>
      </c>
      <c r="B3908" t="s">
        <v>15</v>
      </c>
      <c r="C3908">
        <v>634458.85</v>
      </c>
      <c r="D3908" t="s">
        <v>10</v>
      </c>
      <c r="E3908" t="s">
        <v>11</v>
      </c>
      <c r="F3908" t="s">
        <v>12</v>
      </c>
      <c r="G3908" t="s">
        <v>13</v>
      </c>
      <c r="H3908" t="s">
        <v>13</v>
      </c>
      <c r="I3908">
        <v>37</v>
      </c>
      <c r="J3908">
        <f t="shared" si="246"/>
        <v>-2.8452988369704911E-2</v>
      </c>
      <c r="K3908">
        <f t="shared" si="247"/>
        <v>-0.3462668336003964</v>
      </c>
      <c r="L3908" t="str">
        <f t="shared" si="248"/>
        <v>NO</v>
      </c>
      <c r="M3908" t="str">
        <f t="shared" si="249"/>
        <v>NO</v>
      </c>
    </row>
    <row r="3909" spans="1:13" x14ac:dyDescent="0.25">
      <c r="A3909">
        <v>3908</v>
      </c>
      <c r="B3909" t="s">
        <v>9</v>
      </c>
      <c r="C3909">
        <v>700000</v>
      </c>
      <c r="D3909" t="s">
        <v>10</v>
      </c>
      <c r="E3909" t="s">
        <v>16</v>
      </c>
      <c r="F3909" t="s">
        <v>12</v>
      </c>
      <c r="G3909" t="s">
        <v>13</v>
      </c>
      <c r="H3909" t="s">
        <v>13</v>
      </c>
      <c r="I3909">
        <v>46</v>
      </c>
      <c r="J3909">
        <f t="shared" si="246"/>
        <v>5.2361998778563602E-2</v>
      </c>
      <c r="K3909">
        <f t="shared" si="247"/>
        <v>0.28891113709384114</v>
      </c>
      <c r="L3909" t="str">
        <f t="shared" si="248"/>
        <v>NO</v>
      </c>
      <c r="M3909" t="str">
        <f t="shared" si="249"/>
        <v>NO</v>
      </c>
    </row>
    <row r="3910" spans="1:13" x14ac:dyDescent="0.25">
      <c r="A3910">
        <v>3909</v>
      </c>
      <c r="B3910" t="s">
        <v>9</v>
      </c>
      <c r="C3910">
        <v>583859.75</v>
      </c>
      <c r="D3910" t="s">
        <v>10</v>
      </c>
      <c r="E3910" t="s">
        <v>16</v>
      </c>
      <c r="F3910" t="s">
        <v>12</v>
      </c>
      <c r="G3910" t="s">
        <v>13</v>
      </c>
      <c r="H3910" t="s">
        <v>13</v>
      </c>
      <c r="I3910">
        <v>62</v>
      </c>
      <c r="J3910">
        <f t="shared" si="246"/>
        <v>-9.0843801106648803E-2</v>
      </c>
      <c r="K3910">
        <f t="shared" si="247"/>
        <v>1.4181164183280413</v>
      </c>
      <c r="L3910" t="str">
        <f t="shared" si="248"/>
        <v>NO</v>
      </c>
      <c r="M3910" t="str">
        <f t="shared" si="249"/>
        <v>NO</v>
      </c>
    </row>
    <row r="3911" spans="1:13" x14ac:dyDescent="0.25">
      <c r="A3911">
        <v>3910</v>
      </c>
      <c r="B3911" t="s">
        <v>15</v>
      </c>
      <c r="C3911">
        <v>649238.17000000004</v>
      </c>
      <c r="D3911" t="s">
        <v>10</v>
      </c>
      <c r="E3911" t="s">
        <v>16</v>
      </c>
      <c r="F3911" t="s">
        <v>12</v>
      </c>
      <c r="G3911" t="s">
        <v>13</v>
      </c>
      <c r="H3911" t="s">
        <v>13</v>
      </c>
      <c r="I3911">
        <v>27</v>
      </c>
      <c r="J3911">
        <f t="shared" si="246"/>
        <v>-1.0229466874275664E-2</v>
      </c>
      <c r="K3911">
        <f t="shared" si="247"/>
        <v>-1.0520201343717714</v>
      </c>
      <c r="L3911" t="str">
        <f t="shared" si="248"/>
        <v>NO</v>
      </c>
      <c r="M3911" t="str">
        <f t="shared" si="249"/>
        <v>NO</v>
      </c>
    </row>
    <row r="3912" spans="1:13" x14ac:dyDescent="0.25">
      <c r="A3912">
        <v>3911</v>
      </c>
      <c r="B3912" t="s">
        <v>15</v>
      </c>
      <c r="C3912">
        <v>1341939</v>
      </c>
      <c r="D3912" t="s">
        <v>14</v>
      </c>
      <c r="E3912" t="s">
        <v>11</v>
      </c>
      <c r="F3912" t="s">
        <v>12</v>
      </c>
      <c r="G3912" t="s">
        <v>13</v>
      </c>
      <c r="H3912" t="s">
        <v>13</v>
      </c>
      <c r="I3912">
        <v>76</v>
      </c>
      <c r="J3912">
        <f t="shared" si="246"/>
        <v>0.84389971264187424</v>
      </c>
      <c r="K3912">
        <f t="shared" si="247"/>
        <v>2.4061710394079663</v>
      </c>
      <c r="L3912" t="str">
        <f t="shared" si="248"/>
        <v>NO</v>
      </c>
      <c r="M3912" t="str">
        <f t="shared" si="249"/>
        <v>SI</v>
      </c>
    </row>
    <row r="3913" spans="1:13" x14ac:dyDescent="0.25">
      <c r="A3913">
        <v>3912</v>
      </c>
      <c r="B3913" t="s">
        <v>15</v>
      </c>
      <c r="C3913">
        <v>170248</v>
      </c>
      <c r="D3913" t="s">
        <v>10</v>
      </c>
      <c r="E3913" t="s">
        <v>16</v>
      </c>
      <c r="F3913" t="s">
        <v>12</v>
      </c>
      <c r="G3913" t="s">
        <v>13</v>
      </c>
      <c r="H3913" t="s">
        <v>13</v>
      </c>
      <c r="I3913">
        <v>20</v>
      </c>
      <c r="J3913">
        <f t="shared" si="246"/>
        <v>-0.60084443827311351</v>
      </c>
      <c r="K3913">
        <f t="shared" si="247"/>
        <v>-1.5460474449117341</v>
      </c>
      <c r="L3913" t="str">
        <f t="shared" si="248"/>
        <v>NO</v>
      </c>
      <c r="M3913" t="str">
        <f t="shared" si="249"/>
        <v>NO</v>
      </c>
    </row>
    <row r="3914" spans="1:13" x14ac:dyDescent="0.25">
      <c r="A3914">
        <v>3913</v>
      </c>
      <c r="B3914" t="s">
        <v>9</v>
      </c>
      <c r="C3914">
        <v>301566</v>
      </c>
      <c r="D3914" t="s">
        <v>17</v>
      </c>
      <c r="E3914" t="s">
        <v>16</v>
      </c>
      <c r="F3914" t="s">
        <v>12</v>
      </c>
      <c r="G3914" t="s">
        <v>13</v>
      </c>
      <c r="H3914" t="s">
        <v>12</v>
      </c>
      <c r="I3914">
        <v>26</v>
      </c>
      <c r="J3914">
        <f t="shared" si="246"/>
        <v>-0.43892383598987128</v>
      </c>
      <c r="K3914">
        <f t="shared" si="247"/>
        <v>-1.1225954644489089</v>
      </c>
      <c r="L3914" t="str">
        <f t="shared" si="248"/>
        <v>NO</v>
      </c>
      <c r="M3914" t="str">
        <f t="shared" si="249"/>
        <v>NO</v>
      </c>
    </row>
    <row r="3915" spans="1:13" x14ac:dyDescent="0.25">
      <c r="A3915">
        <v>3914</v>
      </c>
      <c r="B3915" t="s">
        <v>9</v>
      </c>
      <c r="C3915">
        <v>326841</v>
      </c>
      <c r="D3915" t="s">
        <v>18</v>
      </c>
      <c r="E3915" t="s">
        <v>16</v>
      </c>
      <c r="F3915" t="s">
        <v>12</v>
      </c>
      <c r="G3915" t="s">
        <v>13</v>
      </c>
      <c r="H3915" t="s">
        <v>12</v>
      </c>
      <c r="I3915">
        <v>51</v>
      </c>
      <c r="J3915">
        <f t="shared" si="246"/>
        <v>-0.40775870080117704</v>
      </c>
      <c r="K3915">
        <f t="shared" si="247"/>
        <v>0.64178778747952869</v>
      </c>
      <c r="L3915" t="str">
        <f t="shared" si="248"/>
        <v>NO</v>
      </c>
      <c r="M3915" t="str">
        <f t="shared" si="249"/>
        <v>NO</v>
      </c>
    </row>
    <row r="3916" spans="1:13" x14ac:dyDescent="0.25">
      <c r="A3916">
        <v>3915</v>
      </c>
      <c r="B3916" t="s">
        <v>9</v>
      </c>
      <c r="C3916">
        <v>260561</v>
      </c>
      <c r="D3916" t="s">
        <v>10</v>
      </c>
      <c r="E3916" t="s">
        <v>16</v>
      </c>
      <c r="F3916" t="s">
        <v>12</v>
      </c>
      <c r="G3916" t="s">
        <v>13</v>
      </c>
      <c r="H3916" t="s">
        <v>13</v>
      </c>
      <c r="I3916">
        <v>52</v>
      </c>
      <c r="J3916">
        <f t="shared" si="246"/>
        <v>-0.48948472099135121</v>
      </c>
      <c r="K3916">
        <f t="shared" si="247"/>
        <v>0.71236311755666615</v>
      </c>
      <c r="L3916" t="str">
        <f t="shared" si="248"/>
        <v>NO</v>
      </c>
      <c r="M3916" t="str">
        <f t="shared" si="249"/>
        <v>NO</v>
      </c>
    </row>
    <row r="3917" spans="1:13" x14ac:dyDescent="0.25">
      <c r="A3917">
        <v>3916</v>
      </c>
      <c r="B3917" t="s">
        <v>9</v>
      </c>
      <c r="C3917">
        <v>478496</v>
      </c>
      <c r="D3917" t="s">
        <v>18</v>
      </c>
      <c r="E3917" t="s">
        <v>16</v>
      </c>
      <c r="F3917" t="s">
        <v>12</v>
      </c>
      <c r="G3917" t="s">
        <v>13</v>
      </c>
      <c r="H3917" t="s">
        <v>13</v>
      </c>
      <c r="I3917">
        <v>31</v>
      </c>
      <c r="J3917">
        <f t="shared" si="246"/>
        <v>-0.22076172445928105</v>
      </c>
      <c r="K3917">
        <f t="shared" si="247"/>
        <v>-0.7697188140632214</v>
      </c>
      <c r="L3917" t="str">
        <f t="shared" si="248"/>
        <v>NO</v>
      </c>
      <c r="M3917" t="str">
        <f t="shared" si="249"/>
        <v>NO</v>
      </c>
    </row>
    <row r="3918" spans="1:13" x14ac:dyDescent="0.25">
      <c r="A3918">
        <v>3917</v>
      </c>
      <c r="B3918" t="s">
        <v>9</v>
      </c>
      <c r="C3918">
        <v>297046</v>
      </c>
      <c r="D3918" t="s">
        <v>17</v>
      </c>
      <c r="E3918" t="s">
        <v>16</v>
      </c>
      <c r="F3918" t="s">
        <v>12</v>
      </c>
      <c r="G3918" t="s">
        <v>13</v>
      </c>
      <c r="H3918" t="s">
        <v>13</v>
      </c>
      <c r="I3918">
        <v>59</v>
      </c>
      <c r="J3918">
        <f t="shared" si="246"/>
        <v>-0.44449718558642509</v>
      </c>
      <c r="K3918">
        <f t="shared" si="247"/>
        <v>1.2063904280966287</v>
      </c>
      <c r="L3918" t="str">
        <f t="shared" si="248"/>
        <v>NO</v>
      </c>
      <c r="M3918" t="str">
        <f t="shared" si="249"/>
        <v>NO</v>
      </c>
    </row>
    <row r="3919" spans="1:13" x14ac:dyDescent="0.25">
      <c r="A3919">
        <v>3918</v>
      </c>
      <c r="B3919" t="s">
        <v>15</v>
      </c>
      <c r="C3919">
        <v>360000</v>
      </c>
      <c r="D3919" t="s">
        <v>10</v>
      </c>
      <c r="E3919" t="s">
        <v>16</v>
      </c>
      <c r="F3919" t="s">
        <v>12</v>
      </c>
      <c r="G3919" t="s">
        <v>13</v>
      </c>
      <c r="H3919" t="s">
        <v>13</v>
      </c>
      <c r="I3919">
        <v>23</v>
      </c>
      <c r="J3919">
        <f t="shared" si="246"/>
        <v>-0.36687226290911329</v>
      </c>
      <c r="K3919">
        <f t="shared" si="247"/>
        <v>-1.3343214546803215</v>
      </c>
      <c r="L3919" t="str">
        <f t="shared" si="248"/>
        <v>NO</v>
      </c>
      <c r="M3919" t="str">
        <f t="shared" si="249"/>
        <v>NO</v>
      </c>
    </row>
    <row r="3920" spans="1:13" x14ac:dyDescent="0.25">
      <c r="A3920">
        <v>3919</v>
      </c>
      <c r="B3920" t="s">
        <v>15</v>
      </c>
      <c r="C3920">
        <v>297046</v>
      </c>
      <c r="D3920" t="s">
        <v>17</v>
      </c>
      <c r="E3920" t="s">
        <v>16</v>
      </c>
      <c r="F3920" t="s">
        <v>12</v>
      </c>
      <c r="G3920" t="s">
        <v>13</v>
      </c>
      <c r="H3920" t="s">
        <v>13</v>
      </c>
      <c r="I3920">
        <v>43</v>
      </c>
      <c r="J3920">
        <f t="shared" si="246"/>
        <v>-0.44449718558642509</v>
      </c>
      <c r="K3920">
        <f t="shared" si="247"/>
        <v>7.7185146862428639E-2</v>
      </c>
      <c r="L3920" t="str">
        <f t="shared" si="248"/>
        <v>NO</v>
      </c>
      <c r="M3920" t="str">
        <f t="shared" si="249"/>
        <v>NO</v>
      </c>
    </row>
    <row r="3921" spans="1:13" x14ac:dyDescent="0.25">
      <c r="A3921">
        <v>3920</v>
      </c>
      <c r="B3921" t="s">
        <v>9</v>
      </c>
      <c r="C3921">
        <v>10</v>
      </c>
      <c r="D3921" t="s">
        <v>10</v>
      </c>
      <c r="E3921" t="s">
        <v>16</v>
      </c>
      <c r="F3921" t="s">
        <v>12</v>
      </c>
      <c r="G3921" t="s">
        <v>13</v>
      </c>
      <c r="H3921" t="s">
        <v>13</v>
      </c>
      <c r="I3921">
        <v>42</v>
      </c>
      <c r="J3921">
        <f t="shared" si="246"/>
        <v>-0.8107550331001333</v>
      </c>
      <c r="K3921">
        <f t="shared" si="247"/>
        <v>6.6098167852911317E-3</v>
      </c>
      <c r="L3921" t="str">
        <f t="shared" si="248"/>
        <v>NO</v>
      </c>
      <c r="M3921" t="str">
        <f t="shared" si="249"/>
        <v>NO</v>
      </c>
    </row>
    <row r="3922" spans="1:13" x14ac:dyDescent="0.25">
      <c r="A3922">
        <v>3921</v>
      </c>
      <c r="B3922" t="s">
        <v>9</v>
      </c>
      <c r="C3922">
        <v>310124</v>
      </c>
      <c r="D3922" t="s">
        <v>18</v>
      </c>
      <c r="E3922" t="s">
        <v>16</v>
      </c>
      <c r="F3922" t="s">
        <v>12</v>
      </c>
      <c r="G3922" t="s">
        <v>12</v>
      </c>
      <c r="H3922" t="s">
        <v>12</v>
      </c>
      <c r="I3922">
        <v>48</v>
      </c>
      <c r="J3922">
        <f t="shared" si="246"/>
        <v>-0.42837146301480322</v>
      </c>
      <c r="K3922">
        <f t="shared" si="247"/>
        <v>0.43006179724811616</v>
      </c>
      <c r="L3922" t="str">
        <f t="shared" si="248"/>
        <v>NO</v>
      </c>
      <c r="M3922" t="str">
        <f t="shared" si="249"/>
        <v>NO</v>
      </c>
    </row>
    <row r="3923" spans="1:13" x14ac:dyDescent="0.25">
      <c r="A3923">
        <v>3922</v>
      </c>
      <c r="B3923" t="s">
        <v>9</v>
      </c>
      <c r="C3923">
        <v>148800</v>
      </c>
      <c r="D3923" t="s">
        <v>10</v>
      </c>
      <c r="E3923" t="s">
        <v>16</v>
      </c>
      <c r="F3923" t="s">
        <v>12</v>
      </c>
      <c r="G3923" t="s">
        <v>13</v>
      </c>
      <c r="H3923" t="s">
        <v>13</v>
      </c>
      <c r="I3923">
        <v>54</v>
      </c>
      <c r="J3923">
        <f t="shared" si="246"/>
        <v>-0.6272907219339291</v>
      </c>
      <c r="K3923">
        <f t="shared" si="247"/>
        <v>0.85351377771094117</v>
      </c>
      <c r="L3923" t="str">
        <f t="shared" si="248"/>
        <v>NO</v>
      </c>
      <c r="M3923" t="str">
        <f t="shared" si="249"/>
        <v>NO</v>
      </c>
    </row>
    <row r="3924" spans="1:13" x14ac:dyDescent="0.25">
      <c r="A3924">
        <v>3923</v>
      </c>
      <c r="B3924" t="s">
        <v>9</v>
      </c>
      <c r="C3924">
        <v>192600</v>
      </c>
      <c r="D3924" t="s">
        <v>10</v>
      </c>
      <c r="E3924" t="s">
        <v>16</v>
      </c>
      <c r="F3924" t="s">
        <v>12</v>
      </c>
      <c r="G3924" t="s">
        <v>12</v>
      </c>
      <c r="H3924" t="s">
        <v>12</v>
      </c>
      <c r="I3924">
        <v>48</v>
      </c>
      <c r="J3924">
        <f t="shared" si="246"/>
        <v>-0.57328348469298718</v>
      </c>
      <c r="K3924">
        <f t="shared" si="247"/>
        <v>0.43006179724811616</v>
      </c>
      <c r="L3924" t="str">
        <f t="shared" si="248"/>
        <v>NO</v>
      </c>
      <c r="M3924" t="str">
        <f t="shared" si="249"/>
        <v>NO</v>
      </c>
    </row>
    <row r="3925" spans="1:13" x14ac:dyDescent="0.25">
      <c r="A3925">
        <v>3924</v>
      </c>
      <c r="B3925" t="s">
        <v>9</v>
      </c>
      <c r="C3925">
        <v>305704</v>
      </c>
      <c r="D3925" t="s">
        <v>18</v>
      </c>
      <c r="E3925" t="s">
        <v>16</v>
      </c>
      <c r="F3925" t="s">
        <v>12</v>
      </c>
      <c r="G3925" t="s">
        <v>13</v>
      </c>
      <c r="H3925" t="s">
        <v>12</v>
      </c>
      <c r="I3925">
        <v>42</v>
      </c>
      <c r="J3925">
        <f t="shared" si="246"/>
        <v>-0.433821508416743</v>
      </c>
      <c r="K3925">
        <f t="shared" si="247"/>
        <v>6.6098167852911317E-3</v>
      </c>
      <c r="L3925" t="str">
        <f t="shared" si="248"/>
        <v>NO</v>
      </c>
      <c r="M3925" t="str">
        <f t="shared" si="249"/>
        <v>NO</v>
      </c>
    </row>
    <row r="3926" spans="1:13" x14ac:dyDescent="0.25">
      <c r="A3926">
        <v>3925</v>
      </c>
      <c r="B3926" t="s">
        <v>9</v>
      </c>
      <c r="C3926">
        <v>297046</v>
      </c>
      <c r="D3926" t="s">
        <v>17</v>
      </c>
      <c r="E3926" t="s">
        <v>16</v>
      </c>
      <c r="F3926" t="s">
        <v>12</v>
      </c>
      <c r="G3926" t="s">
        <v>13</v>
      </c>
      <c r="H3926" t="s">
        <v>13</v>
      </c>
      <c r="I3926">
        <v>48</v>
      </c>
      <c r="J3926">
        <f t="shared" si="246"/>
        <v>-0.44449718558642509</v>
      </c>
      <c r="K3926">
        <f t="shared" si="247"/>
        <v>0.43006179724811616</v>
      </c>
      <c r="L3926" t="str">
        <f t="shared" si="248"/>
        <v>NO</v>
      </c>
      <c r="M3926" t="str">
        <f t="shared" si="249"/>
        <v>NO</v>
      </c>
    </row>
    <row r="3927" spans="1:13" x14ac:dyDescent="0.25">
      <c r="A3927">
        <v>3926</v>
      </c>
      <c r="B3927" t="s">
        <v>9</v>
      </c>
      <c r="C3927">
        <v>1481119.18</v>
      </c>
      <c r="D3927" t="s">
        <v>10</v>
      </c>
      <c r="E3927" t="s">
        <v>16</v>
      </c>
      <c r="F3927" t="s">
        <v>12</v>
      </c>
      <c r="G3927" t="s">
        <v>13</v>
      </c>
      <c r="H3927" t="s">
        <v>13</v>
      </c>
      <c r="I3927">
        <v>29</v>
      </c>
      <c r="J3927">
        <f t="shared" si="246"/>
        <v>1.0155147126532211</v>
      </c>
      <c r="K3927">
        <f t="shared" si="247"/>
        <v>-0.91086947421749642</v>
      </c>
      <c r="L3927" t="str">
        <f t="shared" si="248"/>
        <v>NO</v>
      </c>
      <c r="M3927" t="str">
        <f t="shared" si="249"/>
        <v>NO</v>
      </c>
    </row>
    <row r="3928" spans="1:13" x14ac:dyDescent="0.25">
      <c r="A3928">
        <v>3927</v>
      </c>
      <c r="B3928" t="s">
        <v>15</v>
      </c>
      <c r="C3928">
        <v>220000</v>
      </c>
      <c r="D3928" t="s">
        <v>10</v>
      </c>
      <c r="E3928" t="s">
        <v>16</v>
      </c>
      <c r="F3928" t="s">
        <v>12</v>
      </c>
      <c r="G3928" t="s">
        <v>13</v>
      </c>
      <c r="H3928" t="s">
        <v>13</v>
      </c>
      <c r="I3928">
        <v>58</v>
      </c>
      <c r="J3928">
        <f t="shared" si="246"/>
        <v>-0.53949813536874491</v>
      </c>
      <c r="K3928">
        <f t="shared" si="247"/>
        <v>1.1358150980194912</v>
      </c>
      <c r="L3928" t="str">
        <f t="shared" si="248"/>
        <v>NO</v>
      </c>
      <c r="M3928" t="str">
        <f t="shared" si="249"/>
        <v>NO</v>
      </c>
    </row>
    <row r="3929" spans="1:13" x14ac:dyDescent="0.25">
      <c r="A3929">
        <v>3928</v>
      </c>
      <c r="B3929" t="s">
        <v>15</v>
      </c>
      <c r="C3929">
        <v>856546</v>
      </c>
      <c r="D3929" t="s">
        <v>10</v>
      </c>
      <c r="E3929" t="s">
        <v>11</v>
      </c>
      <c r="F3929" t="s">
        <v>12</v>
      </c>
      <c r="G3929" t="s">
        <v>13</v>
      </c>
      <c r="H3929" t="s">
        <v>13</v>
      </c>
      <c r="I3929">
        <v>36</v>
      </c>
      <c r="J3929">
        <f t="shared" si="246"/>
        <v>0.24538978327903144</v>
      </c>
      <c r="K3929">
        <f t="shared" si="247"/>
        <v>-0.41684216367753391</v>
      </c>
      <c r="L3929" t="str">
        <f t="shared" si="248"/>
        <v>NO</v>
      </c>
      <c r="M3929" t="str">
        <f t="shared" si="249"/>
        <v>NO</v>
      </c>
    </row>
    <row r="3930" spans="1:13" x14ac:dyDescent="0.25">
      <c r="A3930">
        <v>3929</v>
      </c>
      <c r="B3930" t="s">
        <v>15</v>
      </c>
      <c r="C3930">
        <v>358640</v>
      </c>
      <c r="D3930" t="s">
        <v>18</v>
      </c>
      <c r="E3930" t="s">
        <v>16</v>
      </c>
      <c r="F3930" t="s">
        <v>12</v>
      </c>
      <c r="G3930" t="s">
        <v>13</v>
      </c>
      <c r="H3930" t="s">
        <v>12</v>
      </c>
      <c r="I3930">
        <v>24</v>
      </c>
      <c r="J3930">
        <f t="shared" si="246"/>
        <v>-0.36854919995586399</v>
      </c>
      <c r="K3930">
        <f t="shared" si="247"/>
        <v>-1.263746124603184</v>
      </c>
      <c r="L3930" t="str">
        <f t="shared" si="248"/>
        <v>NO</v>
      </c>
      <c r="M3930" t="str">
        <f t="shared" si="249"/>
        <v>NO</v>
      </c>
    </row>
    <row r="3931" spans="1:13" x14ac:dyDescent="0.25">
      <c r="A3931">
        <v>3930</v>
      </c>
      <c r="B3931" t="s">
        <v>9</v>
      </c>
      <c r="C3931">
        <v>345000</v>
      </c>
      <c r="D3931" t="s">
        <v>10</v>
      </c>
      <c r="E3931" t="s">
        <v>16</v>
      </c>
      <c r="F3931" t="s">
        <v>12</v>
      </c>
      <c r="G3931" t="s">
        <v>13</v>
      </c>
      <c r="H3931" t="s">
        <v>13</v>
      </c>
      <c r="I3931">
        <v>62</v>
      </c>
      <c r="J3931">
        <f t="shared" si="246"/>
        <v>-0.38536789210121669</v>
      </c>
      <c r="K3931">
        <f t="shared" si="247"/>
        <v>1.4181164183280413</v>
      </c>
      <c r="L3931" t="str">
        <f t="shared" si="248"/>
        <v>NO</v>
      </c>
      <c r="M3931" t="str">
        <f t="shared" si="249"/>
        <v>NO</v>
      </c>
    </row>
    <row r="3932" spans="1:13" x14ac:dyDescent="0.25">
      <c r="A3932">
        <v>3931</v>
      </c>
      <c r="B3932" t="s">
        <v>9</v>
      </c>
      <c r="C3932">
        <v>292400</v>
      </c>
      <c r="D3932" t="s">
        <v>10</v>
      </c>
      <c r="E3932" t="s">
        <v>16</v>
      </c>
      <c r="F3932" t="s">
        <v>12</v>
      </c>
      <c r="G3932" t="s">
        <v>13</v>
      </c>
      <c r="H3932" t="s">
        <v>13</v>
      </c>
      <c r="I3932">
        <v>34</v>
      </c>
      <c r="J3932">
        <f t="shared" si="246"/>
        <v>-0.45022589846819255</v>
      </c>
      <c r="K3932">
        <f t="shared" si="247"/>
        <v>-0.55799282383180893</v>
      </c>
      <c r="L3932" t="str">
        <f t="shared" si="248"/>
        <v>NO</v>
      </c>
      <c r="M3932" t="str">
        <f t="shared" si="249"/>
        <v>NO</v>
      </c>
    </row>
    <row r="3933" spans="1:13" x14ac:dyDescent="0.25">
      <c r="A3933">
        <v>3932</v>
      </c>
      <c r="B3933" t="s">
        <v>15</v>
      </c>
      <c r="C3933">
        <v>445400</v>
      </c>
      <c r="D3933" t="s">
        <v>10</v>
      </c>
      <c r="E3933" t="s">
        <v>11</v>
      </c>
      <c r="F3933" t="s">
        <v>12</v>
      </c>
      <c r="G3933" t="s">
        <v>13</v>
      </c>
      <c r="H3933" t="s">
        <v>12</v>
      </c>
      <c r="I3933">
        <v>52</v>
      </c>
      <c r="J3933">
        <f t="shared" si="246"/>
        <v>-0.26157048070873795</v>
      </c>
      <c r="K3933">
        <f t="shared" si="247"/>
        <v>0.71236311755666615</v>
      </c>
      <c r="L3933" t="str">
        <f t="shared" si="248"/>
        <v>NO</v>
      </c>
      <c r="M3933" t="str">
        <f t="shared" si="249"/>
        <v>NO</v>
      </c>
    </row>
    <row r="3934" spans="1:13" x14ac:dyDescent="0.25">
      <c r="A3934">
        <v>3933</v>
      </c>
      <c r="B3934" t="s">
        <v>9</v>
      </c>
      <c r="C3934">
        <v>300000</v>
      </c>
      <c r="D3934" t="s">
        <v>10</v>
      </c>
      <c r="E3934" t="s">
        <v>16</v>
      </c>
      <c r="F3934" t="s">
        <v>12</v>
      </c>
      <c r="G3934" t="s">
        <v>13</v>
      </c>
      <c r="H3934" t="s">
        <v>13</v>
      </c>
      <c r="I3934">
        <v>50</v>
      </c>
      <c r="J3934">
        <f t="shared" si="246"/>
        <v>-0.44085477967752684</v>
      </c>
      <c r="K3934">
        <f t="shared" si="247"/>
        <v>0.57121245740239113</v>
      </c>
      <c r="L3934" t="str">
        <f t="shared" si="248"/>
        <v>NO</v>
      </c>
      <c r="M3934" t="str">
        <f t="shared" si="249"/>
        <v>NO</v>
      </c>
    </row>
    <row r="3935" spans="1:13" x14ac:dyDescent="0.25">
      <c r="A3935">
        <v>3934</v>
      </c>
      <c r="B3935" t="s">
        <v>15</v>
      </c>
      <c r="C3935">
        <v>343391</v>
      </c>
      <c r="D3935" t="s">
        <v>10</v>
      </c>
      <c r="E3935" t="s">
        <v>16</v>
      </c>
      <c r="F3935" t="s">
        <v>12</v>
      </c>
      <c r="G3935" t="s">
        <v>13</v>
      </c>
      <c r="H3935" t="s">
        <v>13</v>
      </c>
      <c r="I3935">
        <v>40</v>
      </c>
      <c r="J3935">
        <f t="shared" si="246"/>
        <v>-0.38735185659255628</v>
      </c>
      <c r="K3935">
        <f t="shared" si="247"/>
        <v>-0.13454084336898386</v>
      </c>
      <c r="L3935" t="str">
        <f t="shared" si="248"/>
        <v>NO</v>
      </c>
      <c r="M3935" t="str">
        <f t="shared" si="249"/>
        <v>NO</v>
      </c>
    </row>
    <row r="3936" spans="1:13" x14ac:dyDescent="0.25">
      <c r="A3936">
        <v>3935</v>
      </c>
      <c r="B3936" t="s">
        <v>9</v>
      </c>
      <c r="C3936">
        <v>64275.12</v>
      </c>
      <c r="D3936" t="s">
        <v>10</v>
      </c>
      <c r="E3936" t="s">
        <v>16</v>
      </c>
      <c r="F3936" t="s">
        <v>12</v>
      </c>
      <c r="G3936" t="s">
        <v>13</v>
      </c>
      <c r="H3936" t="s">
        <v>13</v>
      </c>
      <c r="I3936">
        <v>31</v>
      </c>
      <c r="J3936">
        <f t="shared" si="246"/>
        <v>-0.7315134444663981</v>
      </c>
      <c r="K3936">
        <f t="shared" si="247"/>
        <v>-0.7697188140632214</v>
      </c>
      <c r="L3936" t="str">
        <f t="shared" si="248"/>
        <v>NO</v>
      </c>
      <c r="M3936" t="str">
        <f t="shared" si="249"/>
        <v>NO</v>
      </c>
    </row>
    <row r="3937" spans="1:13" x14ac:dyDescent="0.25">
      <c r="A3937">
        <v>3936</v>
      </c>
      <c r="B3937" t="s">
        <v>9</v>
      </c>
      <c r="C3937">
        <v>278030</v>
      </c>
      <c r="D3937" t="s">
        <v>19</v>
      </c>
      <c r="E3937" t="s">
        <v>16</v>
      </c>
      <c r="F3937" t="s">
        <v>12</v>
      </c>
      <c r="G3937" t="s">
        <v>13</v>
      </c>
      <c r="H3937" t="s">
        <v>13</v>
      </c>
      <c r="I3937">
        <v>42</v>
      </c>
      <c r="J3937">
        <f t="shared" si="246"/>
        <v>-0.46794471123422759</v>
      </c>
      <c r="K3937">
        <f t="shared" si="247"/>
        <v>6.6098167852911317E-3</v>
      </c>
      <c r="L3937" t="str">
        <f t="shared" si="248"/>
        <v>NO</v>
      </c>
      <c r="M3937" t="str">
        <f t="shared" si="249"/>
        <v>NO</v>
      </c>
    </row>
    <row r="3938" spans="1:13" x14ac:dyDescent="0.25">
      <c r="A3938">
        <v>3937</v>
      </c>
      <c r="B3938" t="s">
        <v>9</v>
      </c>
      <c r="C3938">
        <v>367154.08</v>
      </c>
      <c r="D3938" t="s">
        <v>10</v>
      </c>
      <c r="E3938" t="s">
        <v>16</v>
      </c>
      <c r="F3938" t="s">
        <v>12</v>
      </c>
      <c r="G3938" t="s">
        <v>13</v>
      </c>
      <c r="H3938" t="s">
        <v>12</v>
      </c>
      <c r="I3938">
        <v>58</v>
      </c>
      <c r="J3938">
        <f t="shared" si="246"/>
        <v>-0.35805098218307041</v>
      </c>
      <c r="K3938">
        <f t="shared" si="247"/>
        <v>1.1358150980194912</v>
      </c>
      <c r="L3938" t="str">
        <f t="shared" si="248"/>
        <v>NO</v>
      </c>
      <c r="M3938" t="str">
        <f t="shared" si="249"/>
        <v>NO</v>
      </c>
    </row>
    <row r="3939" spans="1:13" x14ac:dyDescent="0.25">
      <c r="A3939">
        <v>3938</v>
      </c>
      <c r="B3939" t="s">
        <v>15</v>
      </c>
      <c r="C3939">
        <v>508158.5</v>
      </c>
      <c r="D3939" t="s">
        <v>10</v>
      </c>
      <c r="E3939" t="s">
        <v>11</v>
      </c>
      <c r="F3939" t="s">
        <v>12</v>
      </c>
      <c r="G3939" t="s">
        <v>13</v>
      </c>
      <c r="H3939" t="s">
        <v>13</v>
      </c>
      <c r="I3939">
        <v>27</v>
      </c>
      <c r="J3939">
        <f t="shared" si="246"/>
        <v>-0.1841866177318966</v>
      </c>
      <c r="K3939">
        <f t="shared" si="247"/>
        <v>-1.0520201343717714</v>
      </c>
      <c r="L3939" t="str">
        <f t="shared" si="248"/>
        <v>NO</v>
      </c>
      <c r="M3939" t="str">
        <f t="shared" si="249"/>
        <v>NO</v>
      </c>
    </row>
    <row r="3940" spans="1:13" x14ac:dyDescent="0.25">
      <c r="A3940">
        <v>3939</v>
      </c>
      <c r="B3940" t="s">
        <v>15</v>
      </c>
      <c r="C3940">
        <v>138000</v>
      </c>
      <c r="D3940" t="s">
        <v>10</v>
      </c>
      <c r="E3940" t="s">
        <v>16</v>
      </c>
      <c r="F3940" t="s">
        <v>12</v>
      </c>
      <c r="G3940" t="s">
        <v>12</v>
      </c>
      <c r="H3940" t="s">
        <v>12</v>
      </c>
      <c r="I3940">
        <v>59</v>
      </c>
      <c r="J3940">
        <f t="shared" si="246"/>
        <v>-0.64060757495224352</v>
      </c>
      <c r="K3940">
        <f t="shared" si="247"/>
        <v>1.2063904280966287</v>
      </c>
      <c r="L3940" t="str">
        <f t="shared" si="248"/>
        <v>NO</v>
      </c>
      <c r="M3940" t="str">
        <f t="shared" si="249"/>
        <v>NO</v>
      </c>
    </row>
    <row r="3941" spans="1:13" x14ac:dyDescent="0.25">
      <c r="A3941">
        <v>3940</v>
      </c>
      <c r="B3941" t="s">
        <v>9</v>
      </c>
      <c r="C3941">
        <v>53261.99</v>
      </c>
      <c r="D3941" t="s">
        <v>10</v>
      </c>
      <c r="E3941" t="s">
        <v>16</v>
      </c>
      <c r="F3941" t="s">
        <v>12</v>
      </c>
      <c r="G3941" t="s">
        <v>13</v>
      </c>
      <c r="H3941" t="s">
        <v>13</v>
      </c>
      <c r="I3941">
        <v>26</v>
      </c>
      <c r="J3941">
        <f t="shared" si="246"/>
        <v>-0.7450930957146934</v>
      </c>
      <c r="K3941">
        <f t="shared" si="247"/>
        <v>-1.1225954644489089</v>
      </c>
      <c r="L3941" t="str">
        <f t="shared" si="248"/>
        <v>NO</v>
      </c>
      <c r="M3941" t="str">
        <f t="shared" si="249"/>
        <v>NO</v>
      </c>
    </row>
    <row r="3942" spans="1:13" x14ac:dyDescent="0.25">
      <c r="A3942">
        <v>3941</v>
      </c>
      <c r="B3942" t="s">
        <v>15</v>
      </c>
      <c r="C3942">
        <v>1787275</v>
      </c>
      <c r="D3942" t="s">
        <v>14</v>
      </c>
      <c r="E3942" t="s">
        <v>11</v>
      </c>
      <c r="F3942" t="s">
        <v>12</v>
      </c>
      <c r="G3942" t="s">
        <v>13</v>
      </c>
      <c r="H3942" t="s">
        <v>13</v>
      </c>
      <c r="I3942">
        <v>67</v>
      </c>
      <c r="J3942">
        <f t="shared" si="246"/>
        <v>1.393017680768178</v>
      </c>
      <c r="K3942">
        <f t="shared" si="247"/>
        <v>1.7709930687137287</v>
      </c>
      <c r="L3942" t="str">
        <f t="shared" si="248"/>
        <v>NO</v>
      </c>
      <c r="M3942" t="str">
        <f t="shared" si="249"/>
        <v>NO</v>
      </c>
    </row>
    <row r="3943" spans="1:13" x14ac:dyDescent="0.25">
      <c r="A3943">
        <v>3942</v>
      </c>
      <c r="B3943" t="s">
        <v>15</v>
      </c>
      <c r="C3943">
        <v>475269</v>
      </c>
      <c r="D3943" t="s">
        <v>18</v>
      </c>
      <c r="E3943" t="s">
        <v>16</v>
      </c>
      <c r="F3943" t="s">
        <v>12</v>
      </c>
      <c r="G3943" t="s">
        <v>13</v>
      </c>
      <c r="H3943" t="s">
        <v>12</v>
      </c>
      <c r="I3943">
        <v>64</v>
      </c>
      <c r="J3943">
        <f t="shared" si="246"/>
        <v>-0.22474075081947556</v>
      </c>
      <c r="K3943">
        <f t="shared" si="247"/>
        <v>1.5592670784823162</v>
      </c>
      <c r="L3943" t="str">
        <f t="shared" si="248"/>
        <v>NO</v>
      </c>
      <c r="M3943" t="str">
        <f t="shared" si="249"/>
        <v>NO</v>
      </c>
    </row>
    <row r="3944" spans="1:13" x14ac:dyDescent="0.25">
      <c r="A3944">
        <v>3943</v>
      </c>
      <c r="B3944" t="s">
        <v>15</v>
      </c>
      <c r="C3944">
        <v>1955324</v>
      </c>
      <c r="D3944" t="s">
        <v>10</v>
      </c>
      <c r="E3944" t="s">
        <v>11</v>
      </c>
      <c r="F3944" t="s">
        <v>12</v>
      </c>
      <c r="G3944" t="s">
        <v>13</v>
      </c>
      <c r="H3944" t="s">
        <v>12</v>
      </c>
      <c r="I3944">
        <v>37</v>
      </c>
      <c r="J3944">
        <f t="shared" si="246"/>
        <v>1.6002291467750969</v>
      </c>
      <c r="K3944">
        <f t="shared" si="247"/>
        <v>-0.3462668336003964</v>
      </c>
      <c r="L3944" t="str">
        <f t="shared" si="248"/>
        <v>NO</v>
      </c>
      <c r="M3944" t="str">
        <f t="shared" si="249"/>
        <v>NO</v>
      </c>
    </row>
    <row r="3945" spans="1:13" x14ac:dyDescent="0.25">
      <c r="A3945">
        <v>3944</v>
      </c>
      <c r="B3945" t="s">
        <v>9</v>
      </c>
      <c r="C3945">
        <v>4348062</v>
      </c>
      <c r="D3945" t="s">
        <v>10</v>
      </c>
      <c r="E3945" t="s">
        <v>16</v>
      </c>
      <c r="F3945" t="s">
        <v>12</v>
      </c>
      <c r="G3945" t="s">
        <v>13</v>
      </c>
      <c r="H3945" t="s">
        <v>13</v>
      </c>
      <c r="I3945">
        <v>43</v>
      </c>
      <c r="J3945">
        <f t="shared" si="246"/>
        <v>4.5505754668987688</v>
      </c>
      <c r="K3945">
        <f t="shared" si="247"/>
        <v>7.7185146862428639E-2</v>
      </c>
      <c r="L3945" t="str">
        <f t="shared" si="248"/>
        <v>SI</v>
      </c>
      <c r="M3945" t="str">
        <f t="shared" si="249"/>
        <v>NO</v>
      </c>
    </row>
    <row r="3946" spans="1:13" x14ac:dyDescent="0.25">
      <c r="A3946">
        <v>3945</v>
      </c>
      <c r="B3946" t="s">
        <v>15</v>
      </c>
      <c r="C3946">
        <v>278030</v>
      </c>
      <c r="D3946" t="s">
        <v>19</v>
      </c>
      <c r="E3946" t="s">
        <v>16</v>
      </c>
      <c r="F3946" t="s">
        <v>12</v>
      </c>
      <c r="G3946" t="s">
        <v>13</v>
      </c>
      <c r="H3946" t="s">
        <v>13</v>
      </c>
      <c r="I3946">
        <v>24</v>
      </c>
      <c r="J3946">
        <f t="shared" si="246"/>
        <v>-0.46794471123422759</v>
      </c>
      <c r="K3946">
        <f t="shared" si="247"/>
        <v>-1.263746124603184</v>
      </c>
      <c r="L3946" t="str">
        <f t="shared" si="248"/>
        <v>NO</v>
      </c>
      <c r="M3946" t="str">
        <f t="shared" si="249"/>
        <v>NO</v>
      </c>
    </row>
    <row r="3947" spans="1:13" x14ac:dyDescent="0.25">
      <c r="A3947">
        <v>3946</v>
      </c>
      <c r="B3947" t="s">
        <v>9</v>
      </c>
      <c r="C3947">
        <v>278030</v>
      </c>
      <c r="D3947" t="s">
        <v>19</v>
      </c>
      <c r="E3947" t="s">
        <v>16</v>
      </c>
      <c r="F3947" t="s">
        <v>12</v>
      </c>
      <c r="G3947" t="s">
        <v>13</v>
      </c>
      <c r="H3947" t="s">
        <v>13</v>
      </c>
      <c r="I3947">
        <v>28</v>
      </c>
      <c r="J3947">
        <f t="shared" si="246"/>
        <v>-0.46794471123422759</v>
      </c>
      <c r="K3947">
        <f t="shared" si="247"/>
        <v>-0.98144480429463388</v>
      </c>
      <c r="L3947" t="str">
        <f t="shared" si="248"/>
        <v>NO</v>
      </c>
      <c r="M3947" t="str">
        <f t="shared" si="249"/>
        <v>NO</v>
      </c>
    </row>
    <row r="3948" spans="1:13" x14ac:dyDescent="0.25">
      <c r="A3948">
        <v>3947</v>
      </c>
      <c r="B3948" t="s">
        <v>9</v>
      </c>
      <c r="C3948">
        <v>297062</v>
      </c>
      <c r="D3948" t="s">
        <v>18</v>
      </c>
      <c r="E3948" t="s">
        <v>16</v>
      </c>
      <c r="F3948" t="s">
        <v>12</v>
      </c>
      <c r="G3948" t="s">
        <v>12</v>
      </c>
      <c r="H3948" t="s">
        <v>12</v>
      </c>
      <c r="I3948">
        <v>46</v>
      </c>
      <c r="J3948">
        <f t="shared" si="246"/>
        <v>-0.44447745691528684</v>
      </c>
      <c r="K3948">
        <f t="shared" si="247"/>
        <v>0.28891113709384114</v>
      </c>
      <c r="L3948" t="str">
        <f t="shared" si="248"/>
        <v>NO</v>
      </c>
      <c r="M3948" t="str">
        <f t="shared" si="249"/>
        <v>NO</v>
      </c>
    </row>
    <row r="3949" spans="1:13" x14ac:dyDescent="0.25">
      <c r="A3949">
        <v>3948</v>
      </c>
      <c r="B3949" t="s">
        <v>15</v>
      </c>
      <c r="C3949">
        <v>433430</v>
      </c>
      <c r="D3949" t="s">
        <v>10</v>
      </c>
      <c r="E3949" t="s">
        <v>11</v>
      </c>
      <c r="F3949" t="s">
        <v>12</v>
      </c>
      <c r="G3949" t="s">
        <v>13</v>
      </c>
      <c r="H3949" t="s">
        <v>12</v>
      </c>
      <c r="I3949">
        <v>48</v>
      </c>
      <c r="J3949">
        <f t="shared" si="246"/>
        <v>-0.27632999280403647</v>
      </c>
      <c r="K3949">
        <f t="shared" si="247"/>
        <v>0.43006179724811616</v>
      </c>
      <c r="L3949" t="str">
        <f t="shared" si="248"/>
        <v>NO</v>
      </c>
      <c r="M3949" t="str">
        <f t="shared" si="249"/>
        <v>NO</v>
      </c>
    </row>
    <row r="3950" spans="1:13" x14ac:dyDescent="0.25">
      <c r="A3950">
        <v>3949</v>
      </c>
      <c r="B3950" t="s">
        <v>15</v>
      </c>
      <c r="C3950">
        <v>220000</v>
      </c>
      <c r="D3950" t="s">
        <v>10</v>
      </c>
      <c r="E3950" t="s">
        <v>16</v>
      </c>
      <c r="F3950" t="s">
        <v>12</v>
      </c>
      <c r="G3950" t="s">
        <v>13</v>
      </c>
      <c r="H3950" t="s">
        <v>13</v>
      </c>
      <c r="I3950">
        <v>20</v>
      </c>
      <c r="J3950">
        <f t="shared" si="246"/>
        <v>-0.53949813536874491</v>
      </c>
      <c r="K3950">
        <f t="shared" si="247"/>
        <v>-1.5460474449117341</v>
      </c>
      <c r="L3950" t="str">
        <f t="shared" si="248"/>
        <v>NO</v>
      </c>
      <c r="M3950" t="str">
        <f t="shared" si="249"/>
        <v>NO</v>
      </c>
    </row>
    <row r="3951" spans="1:13" x14ac:dyDescent="0.25">
      <c r="A3951">
        <v>3950</v>
      </c>
      <c r="B3951" t="s">
        <v>9</v>
      </c>
      <c r="C3951">
        <v>202390</v>
      </c>
      <c r="D3951" t="s">
        <v>10</v>
      </c>
      <c r="E3951" t="s">
        <v>16</v>
      </c>
      <c r="F3951" t="s">
        <v>12</v>
      </c>
      <c r="G3951" t="s">
        <v>12</v>
      </c>
      <c r="H3951" t="s">
        <v>12</v>
      </c>
      <c r="I3951">
        <v>19</v>
      </c>
      <c r="J3951">
        <f t="shared" si="246"/>
        <v>-0.56121200404027438</v>
      </c>
      <c r="K3951">
        <f t="shared" si="247"/>
        <v>-1.6166227749888715</v>
      </c>
      <c r="L3951" t="str">
        <f t="shared" si="248"/>
        <v>NO</v>
      </c>
      <c r="M3951" t="str">
        <f t="shared" si="249"/>
        <v>NO</v>
      </c>
    </row>
    <row r="3952" spans="1:13" x14ac:dyDescent="0.25">
      <c r="A3952">
        <v>3951</v>
      </c>
      <c r="B3952" t="s">
        <v>9</v>
      </c>
      <c r="C3952">
        <v>721233.92000000004</v>
      </c>
      <c r="D3952" t="s">
        <v>10</v>
      </c>
      <c r="E3952" t="s">
        <v>16</v>
      </c>
      <c r="F3952" t="s">
        <v>12</v>
      </c>
      <c r="G3952" t="s">
        <v>13</v>
      </c>
      <c r="H3952" t="s">
        <v>13</v>
      </c>
      <c r="I3952">
        <v>27</v>
      </c>
      <c r="J3952">
        <f t="shared" si="246"/>
        <v>7.8544312819549517E-2</v>
      </c>
      <c r="K3952">
        <f t="shared" si="247"/>
        <v>-1.0520201343717714</v>
      </c>
      <c r="L3952" t="str">
        <f t="shared" si="248"/>
        <v>NO</v>
      </c>
      <c r="M3952" t="str">
        <f t="shared" si="249"/>
        <v>NO</v>
      </c>
    </row>
    <row r="3953" spans="1:13" x14ac:dyDescent="0.25">
      <c r="A3953">
        <v>3952</v>
      </c>
      <c r="B3953" t="s">
        <v>9</v>
      </c>
      <c r="C3953">
        <v>255000</v>
      </c>
      <c r="D3953" t="s">
        <v>10</v>
      </c>
      <c r="E3953" t="s">
        <v>16</v>
      </c>
      <c r="F3953" t="s">
        <v>12</v>
      </c>
      <c r="G3953" t="s">
        <v>12</v>
      </c>
      <c r="H3953" t="s">
        <v>13</v>
      </c>
      <c r="I3953">
        <v>34</v>
      </c>
      <c r="J3953">
        <f t="shared" si="246"/>
        <v>-0.49634166725383705</v>
      </c>
      <c r="K3953">
        <f t="shared" si="247"/>
        <v>-0.55799282383180893</v>
      </c>
      <c r="L3953" t="str">
        <f t="shared" si="248"/>
        <v>NO</v>
      </c>
      <c r="M3953" t="str">
        <f t="shared" si="249"/>
        <v>NO</v>
      </c>
    </row>
    <row r="3954" spans="1:13" x14ac:dyDescent="0.25">
      <c r="A3954">
        <v>3953</v>
      </c>
      <c r="B3954" t="s">
        <v>9</v>
      </c>
      <c r="C3954">
        <v>728571.8</v>
      </c>
      <c r="D3954" t="s">
        <v>10</v>
      </c>
      <c r="E3954" t="s">
        <v>11</v>
      </c>
      <c r="F3954" t="s">
        <v>12</v>
      </c>
      <c r="G3954" t="s">
        <v>13</v>
      </c>
      <c r="H3954" t="s">
        <v>13</v>
      </c>
      <c r="I3954">
        <v>38</v>
      </c>
      <c r="J3954">
        <f t="shared" si="246"/>
        <v>8.7592226655292968E-2</v>
      </c>
      <c r="K3954">
        <f t="shared" si="247"/>
        <v>-0.27569150352325889</v>
      </c>
      <c r="L3954" t="str">
        <f t="shared" si="248"/>
        <v>NO</v>
      </c>
      <c r="M3954" t="str">
        <f t="shared" si="249"/>
        <v>NO</v>
      </c>
    </row>
    <row r="3955" spans="1:13" x14ac:dyDescent="0.25">
      <c r="A3955">
        <v>3954</v>
      </c>
      <c r="B3955" t="s">
        <v>9</v>
      </c>
      <c r="C3955">
        <v>950000</v>
      </c>
      <c r="D3955" t="s">
        <v>10</v>
      </c>
      <c r="E3955" t="s">
        <v>16</v>
      </c>
      <c r="F3955" t="s">
        <v>12</v>
      </c>
      <c r="G3955" t="s">
        <v>13</v>
      </c>
      <c r="H3955" t="s">
        <v>13</v>
      </c>
      <c r="I3955">
        <v>41</v>
      </c>
      <c r="J3955">
        <f t="shared" si="246"/>
        <v>0.36062248531362012</v>
      </c>
      <c r="K3955">
        <f t="shared" si="247"/>
        <v>-6.3965513291846368E-2</v>
      </c>
      <c r="L3955" t="str">
        <f t="shared" si="248"/>
        <v>NO</v>
      </c>
      <c r="M3955" t="str">
        <f t="shared" si="249"/>
        <v>NO</v>
      </c>
    </row>
    <row r="3956" spans="1:13" x14ac:dyDescent="0.25">
      <c r="A3956">
        <v>3955</v>
      </c>
      <c r="B3956" t="s">
        <v>15</v>
      </c>
      <c r="C3956">
        <v>964738.22</v>
      </c>
      <c r="D3956" t="s">
        <v>10</v>
      </c>
      <c r="E3956" t="s">
        <v>16</v>
      </c>
      <c r="F3956" t="s">
        <v>12</v>
      </c>
      <c r="G3956" t="s">
        <v>13</v>
      </c>
      <c r="H3956" t="s">
        <v>13</v>
      </c>
      <c r="I3956">
        <v>35</v>
      </c>
      <c r="J3956">
        <f t="shared" si="246"/>
        <v>0.37879532878506289</v>
      </c>
      <c r="K3956">
        <f t="shared" si="247"/>
        <v>-0.48741749375467142</v>
      </c>
      <c r="L3956" t="str">
        <f t="shared" si="248"/>
        <v>NO</v>
      </c>
      <c r="M3956" t="str">
        <f t="shared" si="249"/>
        <v>NO</v>
      </c>
    </row>
    <row r="3957" spans="1:13" x14ac:dyDescent="0.25">
      <c r="A3957">
        <v>3956</v>
      </c>
      <c r="B3957" t="s">
        <v>9</v>
      </c>
      <c r="C3957">
        <v>510415.15</v>
      </c>
      <c r="D3957" t="s">
        <v>10</v>
      </c>
      <c r="E3957" t="s">
        <v>16</v>
      </c>
      <c r="F3957" t="s">
        <v>12</v>
      </c>
      <c r="G3957" t="s">
        <v>13</v>
      </c>
      <c r="H3957" t="s">
        <v>13</v>
      </c>
      <c r="I3957">
        <v>34</v>
      </c>
      <c r="J3957">
        <f t="shared" si="246"/>
        <v>-0.18140407362413921</v>
      </c>
      <c r="K3957">
        <f t="shared" si="247"/>
        <v>-0.55799282383180893</v>
      </c>
      <c r="L3957" t="str">
        <f t="shared" si="248"/>
        <v>NO</v>
      </c>
      <c r="M3957" t="str">
        <f t="shared" si="249"/>
        <v>NO</v>
      </c>
    </row>
    <row r="3958" spans="1:13" x14ac:dyDescent="0.25">
      <c r="A3958">
        <v>3957</v>
      </c>
      <c r="B3958" t="s">
        <v>9</v>
      </c>
      <c r="C3958">
        <v>183865</v>
      </c>
      <c r="D3958" t="s">
        <v>10</v>
      </c>
      <c r="E3958" t="s">
        <v>16</v>
      </c>
      <c r="F3958" t="s">
        <v>12</v>
      </c>
      <c r="G3958" t="s">
        <v>13</v>
      </c>
      <c r="H3958" t="s">
        <v>13</v>
      </c>
      <c r="I3958">
        <v>21</v>
      </c>
      <c r="J3958">
        <f t="shared" si="246"/>
        <v>-0.58405410609252206</v>
      </c>
      <c r="K3958">
        <f t="shared" si="247"/>
        <v>-1.4754721148345964</v>
      </c>
      <c r="L3958" t="str">
        <f t="shared" si="248"/>
        <v>NO</v>
      </c>
      <c r="M3958" t="str">
        <f t="shared" si="249"/>
        <v>NO</v>
      </c>
    </row>
    <row r="3959" spans="1:13" x14ac:dyDescent="0.25">
      <c r="A3959">
        <v>3958</v>
      </c>
      <c r="B3959" t="s">
        <v>9</v>
      </c>
      <c r="C3959">
        <v>1470000</v>
      </c>
      <c r="D3959" t="s">
        <v>10</v>
      </c>
      <c r="E3959" t="s">
        <v>16</v>
      </c>
      <c r="F3959" t="s">
        <v>12</v>
      </c>
      <c r="G3959" t="s">
        <v>12</v>
      </c>
      <c r="H3959" t="s">
        <v>12</v>
      </c>
      <c r="I3959">
        <v>55</v>
      </c>
      <c r="J3959">
        <f t="shared" si="246"/>
        <v>1.0018042973065377</v>
      </c>
      <c r="K3959">
        <f t="shared" si="247"/>
        <v>0.92408910778807873</v>
      </c>
      <c r="L3959" t="str">
        <f t="shared" si="248"/>
        <v>NO</v>
      </c>
      <c r="M3959" t="str">
        <f t="shared" si="249"/>
        <v>NO</v>
      </c>
    </row>
    <row r="3960" spans="1:13" x14ac:dyDescent="0.25">
      <c r="A3960">
        <v>3959</v>
      </c>
      <c r="B3960" t="s">
        <v>15</v>
      </c>
      <c r="C3960">
        <v>200000</v>
      </c>
      <c r="D3960" t="s">
        <v>10</v>
      </c>
      <c r="E3960" t="s">
        <v>16</v>
      </c>
      <c r="F3960" t="s">
        <v>12</v>
      </c>
      <c r="G3960" t="s">
        <v>13</v>
      </c>
      <c r="H3960" t="s">
        <v>13</v>
      </c>
      <c r="I3960">
        <v>27</v>
      </c>
      <c r="J3960">
        <f t="shared" si="246"/>
        <v>-0.56415897429154949</v>
      </c>
      <c r="K3960">
        <f t="shared" si="247"/>
        <v>-1.0520201343717714</v>
      </c>
      <c r="L3960" t="str">
        <f t="shared" si="248"/>
        <v>NO</v>
      </c>
      <c r="M3960" t="str">
        <f t="shared" si="249"/>
        <v>NO</v>
      </c>
    </row>
    <row r="3961" spans="1:13" x14ac:dyDescent="0.25">
      <c r="A3961">
        <v>3960</v>
      </c>
      <c r="B3961" t="s">
        <v>15</v>
      </c>
      <c r="C3961">
        <v>344981</v>
      </c>
      <c r="D3961" t="s">
        <v>10</v>
      </c>
      <c r="E3961" t="s">
        <v>16</v>
      </c>
      <c r="F3961" t="s">
        <v>12</v>
      </c>
      <c r="G3961" t="s">
        <v>13</v>
      </c>
      <c r="H3961" t="s">
        <v>13</v>
      </c>
      <c r="I3961">
        <v>35</v>
      </c>
      <c r="J3961">
        <f t="shared" si="246"/>
        <v>-0.38539131989819336</v>
      </c>
      <c r="K3961">
        <f t="shared" si="247"/>
        <v>-0.48741749375467142</v>
      </c>
      <c r="L3961" t="str">
        <f t="shared" si="248"/>
        <v>NO</v>
      </c>
      <c r="M3961" t="str">
        <f t="shared" si="249"/>
        <v>NO</v>
      </c>
    </row>
    <row r="3962" spans="1:13" x14ac:dyDescent="0.25">
      <c r="A3962">
        <v>3961</v>
      </c>
      <c r="B3962" t="s">
        <v>15</v>
      </c>
      <c r="C3962">
        <v>1332630</v>
      </c>
      <c r="D3962" t="s">
        <v>10</v>
      </c>
      <c r="E3962" t="s">
        <v>11</v>
      </c>
      <c r="F3962" t="s">
        <v>12</v>
      </c>
      <c r="G3962" t="s">
        <v>13</v>
      </c>
      <c r="H3962" t="s">
        <v>12</v>
      </c>
      <c r="I3962">
        <v>42</v>
      </c>
      <c r="J3962">
        <f t="shared" si="246"/>
        <v>0.83242132516525491</v>
      </c>
      <c r="K3962">
        <f t="shared" si="247"/>
        <v>6.6098167852911317E-3</v>
      </c>
      <c r="L3962" t="str">
        <f t="shared" si="248"/>
        <v>NO</v>
      </c>
      <c r="M3962" t="str">
        <f t="shared" si="249"/>
        <v>NO</v>
      </c>
    </row>
    <row r="3963" spans="1:13" x14ac:dyDescent="0.25">
      <c r="A3963">
        <v>3962</v>
      </c>
      <c r="B3963" t="s">
        <v>9</v>
      </c>
      <c r="C3963">
        <v>612532.43999999994</v>
      </c>
      <c r="D3963" t="s">
        <v>14</v>
      </c>
      <c r="E3963" t="s">
        <v>11</v>
      </c>
      <c r="F3963" t="s">
        <v>12</v>
      </c>
      <c r="G3963" t="s">
        <v>13</v>
      </c>
      <c r="H3963" t="s">
        <v>13</v>
      </c>
      <c r="I3963">
        <v>67</v>
      </c>
      <c r="J3963">
        <f t="shared" si="246"/>
        <v>-5.5489171627973469E-2</v>
      </c>
      <c r="K3963">
        <f t="shared" si="247"/>
        <v>1.7709930687137287</v>
      </c>
      <c r="L3963" t="str">
        <f t="shared" si="248"/>
        <v>NO</v>
      </c>
      <c r="M3963" t="str">
        <f t="shared" si="249"/>
        <v>NO</v>
      </c>
    </row>
    <row r="3964" spans="1:13" x14ac:dyDescent="0.25">
      <c r="A3964">
        <v>3963</v>
      </c>
      <c r="B3964" t="s">
        <v>15</v>
      </c>
      <c r="C3964">
        <v>355145</v>
      </c>
      <c r="D3964" t="s">
        <v>10</v>
      </c>
      <c r="E3964" t="s">
        <v>11</v>
      </c>
      <c r="F3964" t="s">
        <v>12</v>
      </c>
      <c r="G3964" t="s">
        <v>13</v>
      </c>
      <c r="H3964" t="s">
        <v>13</v>
      </c>
      <c r="I3964">
        <v>42</v>
      </c>
      <c r="J3964">
        <f t="shared" si="246"/>
        <v>-0.37285868155762408</v>
      </c>
      <c r="K3964">
        <f t="shared" si="247"/>
        <v>6.6098167852911317E-3</v>
      </c>
      <c r="L3964" t="str">
        <f t="shared" si="248"/>
        <v>NO</v>
      </c>
      <c r="M3964" t="str">
        <f t="shared" si="249"/>
        <v>NO</v>
      </c>
    </row>
    <row r="3965" spans="1:13" x14ac:dyDescent="0.25">
      <c r="A3965">
        <v>3964</v>
      </c>
      <c r="B3965" t="s">
        <v>15</v>
      </c>
      <c r="C3965">
        <v>346474.5</v>
      </c>
      <c r="D3965" t="s">
        <v>10</v>
      </c>
      <c r="E3965" t="s">
        <v>16</v>
      </c>
      <c r="F3965" t="s">
        <v>12</v>
      </c>
      <c r="G3965" t="s">
        <v>13</v>
      </c>
      <c r="H3965" t="s">
        <v>12</v>
      </c>
      <c r="I3965">
        <v>30</v>
      </c>
      <c r="J3965">
        <f t="shared" si="246"/>
        <v>-0.38354977175163291</v>
      </c>
      <c r="K3965">
        <f t="shared" si="247"/>
        <v>-0.84029414414035897</v>
      </c>
      <c r="L3965" t="str">
        <f t="shared" si="248"/>
        <v>NO</v>
      </c>
      <c r="M3965" t="str">
        <f t="shared" si="249"/>
        <v>NO</v>
      </c>
    </row>
    <row r="3966" spans="1:13" x14ac:dyDescent="0.25">
      <c r="A3966">
        <v>3965</v>
      </c>
      <c r="B3966" t="s">
        <v>9</v>
      </c>
      <c r="C3966">
        <v>2380634</v>
      </c>
      <c r="D3966" t="s">
        <v>10</v>
      </c>
      <c r="E3966" t="s">
        <v>16</v>
      </c>
      <c r="F3966" t="s">
        <v>12</v>
      </c>
      <c r="G3966" t="s">
        <v>13</v>
      </c>
      <c r="H3966" t="s">
        <v>13</v>
      </c>
      <c r="I3966">
        <v>36</v>
      </c>
      <c r="J3966">
        <f t="shared" si="246"/>
        <v>2.1246542168879965</v>
      </c>
      <c r="K3966">
        <f t="shared" si="247"/>
        <v>-0.41684216367753391</v>
      </c>
      <c r="L3966" t="str">
        <f t="shared" si="248"/>
        <v>SI</v>
      </c>
      <c r="M3966" t="str">
        <f t="shared" si="249"/>
        <v>NO</v>
      </c>
    </row>
    <row r="3967" spans="1:13" x14ac:dyDescent="0.25">
      <c r="A3967">
        <v>3966</v>
      </c>
      <c r="B3967" t="s">
        <v>9</v>
      </c>
      <c r="C3967">
        <v>366350</v>
      </c>
      <c r="D3967" t="s">
        <v>10</v>
      </c>
      <c r="E3967" t="s">
        <v>16</v>
      </c>
      <c r="F3967" t="s">
        <v>12</v>
      </c>
      <c r="G3967" t="s">
        <v>12</v>
      </c>
      <c r="H3967" t="s">
        <v>13</v>
      </c>
      <c r="I3967">
        <v>35</v>
      </c>
      <c r="J3967">
        <f t="shared" si="246"/>
        <v>-0.35904244655112283</v>
      </c>
      <c r="K3967">
        <f t="shared" si="247"/>
        <v>-0.48741749375467142</v>
      </c>
      <c r="L3967" t="str">
        <f t="shared" si="248"/>
        <v>NO</v>
      </c>
      <c r="M3967" t="str">
        <f t="shared" si="249"/>
        <v>NO</v>
      </c>
    </row>
    <row r="3968" spans="1:13" x14ac:dyDescent="0.25">
      <c r="A3968">
        <v>3967</v>
      </c>
      <c r="B3968" t="s">
        <v>9</v>
      </c>
      <c r="C3968">
        <v>420716.74</v>
      </c>
      <c r="D3968" t="s">
        <v>10</v>
      </c>
      <c r="E3968" t="s">
        <v>16</v>
      </c>
      <c r="F3968" t="s">
        <v>12</v>
      </c>
      <c r="G3968" t="s">
        <v>13</v>
      </c>
      <c r="H3968" t="s">
        <v>13</v>
      </c>
      <c r="I3968">
        <v>34</v>
      </c>
      <c r="J3968">
        <f t="shared" si="246"/>
        <v>-0.29200597565622316</v>
      </c>
      <c r="K3968">
        <f t="shared" si="247"/>
        <v>-0.55799282383180893</v>
      </c>
      <c r="L3968" t="str">
        <f t="shared" si="248"/>
        <v>NO</v>
      </c>
      <c r="M3968" t="str">
        <f t="shared" si="249"/>
        <v>NO</v>
      </c>
    </row>
    <row r="3969" spans="1:13" x14ac:dyDescent="0.25">
      <c r="A3969">
        <v>3968</v>
      </c>
      <c r="B3969" t="s">
        <v>15</v>
      </c>
      <c r="C3969">
        <v>175000</v>
      </c>
      <c r="D3969" t="s">
        <v>10</v>
      </c>
      <c r="E3969" t="s">
        <v>16</v>
      </c>
      <c r="F3969" t="s">
        <v>12</v>
      </c>
      <c r="G3969" t="s">
        <v>13</v>
      </c>
      <c r="H3969" t="s">
        <v>12</v>
      </c>
      <c r="I3969">
        <v>40</v>
      </c>
      <c r="J3969">
        <f t="shared" si="246"/>
        <v>-0.59498502294505518</v>
      </c>
      <c r="K3969">
        <f t="shared" si="247"/>
        <v>-0.13454084336898386</v>
      </c>
      <c r="L3969" t="str">
        <f t="shared" si="248"/>
        <v>NO</v>
      </c>
      <c r="M3969" t="str">
        <f t="shared" si="249"/>
        <v>NO</v>
      </c>
    </row>
    <row r="3970" spans="1:13" x14ac:dyDescent="0.25">
      <c r="A3970">
        <v>3969</v>
      </c>
      <c r="B3970" t="s">
        <v>9</v>
      </c>
      <c r="C3970">
        <v>278030.99</v>
      </c>
      <c r="D3970" t="s">
        <v>19</v>
      </c>
      <c r="E3970" t="s">
        <v>16</v>
      </c>
      <c r="F3970" t="s">
        <v>12</v>
      </c>
      <c r="G3970" t="s">
        <v>13</v>
      </c>
      <c r="H3970" t="s">
        <v>13</v>
      </c>
      <c r="I3970">
        <v>44</v>
      </c>
      <c r="J3970">
        <f t="shared" ref="J3970:J4033" si="250">(C3970-$Q$13)/$Q$14</f>
        <v>-0.46794349052270096</v>
      </c>
      <c r="K3970">
        <f t="shared" si="247"/>
        <v>0.14776047693956615</v>
      </c>
      <c r="L3970" t="str">
        <f t="shared" si="248"/>
        <v>NO</v>
      </c>
      <c r="M3970" t="str">
        <f t="shared" si="249"/>
        <v>NO</v>
      </c>
    </row>
    <row r="3971" spans="1:13" x14ac:dyDescent="0.25">
      <c r="A3971">
        <v>3970</v>
      </c>
      <c r="B3971" t="s">
        <v>9</v>
      </c>
      <c r="C3971">
        <v>971125</v>
      </c>
      <c r="D3971" t="s">
        <v>10</v>
      </c>
      <c r="E3971" t="s">
        <v>16</v>
      </c>
      <c r="F3971" t="s">
        <v>12</v>
      </c>
      <c r="G3971" t="s">
        <v>13</v>
      </c>
      <c r="H3971" t="s">
        <v>13</v>
      </c>
      <c r="I3971">
        <v>30</v>
      </c>
      <c r="J3971">
        <f t="shared" si="250"/>
        <v>0.3866704964258324</v>
      </c>
      <c r="K3971">
        <f t="shared" ref="K3971:K4034" si="251">(I3971-$R$13)/$R$14</f>
        <v>-0.84029414414035897</v>
      </c>
      <c r="L3971" t="str">
        <f t="shared" ref="L3971:L4034" si="252">IF(ABS(J3971)&gt; 1.96, "SI", "NO")</f>
        <v>NO</v>
      </c>
      <c r="M3971" t="str">
        <f t="shared" ref="M3971:M4034" si="253">IF(ABS(K3971)&gt; 1.96, "SI", "NO")</f>
        <v>NO</v>
      </c>
    </row>
    <row r="3972" spans="1:13" x14ac:dyDescent="0.25">
      <c r="A3972">
        <v>3971</v>
      </c>
      <c r="B3972" t="s">
        <v>15</v>
      </c>
      <c r="C3972">
        <v>190413.08</v>
      </c>
      <c r="D3972" t="s">
        <v>10</v>
      </c>
      <c r="E3972" t="s">
        <v>16</v>
      </c>
      <c r="F3972" t="s">
        <v>12</v>
      </c>
      <c r="G3972" t="s">
        <v>13</v>
      </c>
      <c r="H3972" t="s">
        <v>13</v>
      </c>
      <c r="I3972">
        <v>20</v>
      </c>
      <c r="J3972">
        <f t="shared" si="250"/>
        <v>-0.57598004878584019</v>
      </c>
      <c r="K3972">
        <f t="shared" si="251"/>
        <v>-1.5460474449117341</v>
      </c>
      <c r="L3972" t="str">
        <f t="shared" si="252"/>
        <v>NO</v>
      </c>
      <c r="M3972" t="str">
        <f t="shared" si="253"/>
        <v>NO</v>
      </c>
    </row>
    <row r="3973" spans="1:13" x14ac:dyDescent="0.25">
      <c r="A3973">
        <v>3972</v>
      </c>
      <c r="B3973" t="s">
        <v>9</v>
      </c>
      <c r="C3973">
        <v>1682812</v>
      </c>
      <c r="D3973" t="s">
        <v>10</v>
      </c>
      <c r="E3973" t="s">
        <v>11</v>
      </c>
      <c r="F3973" t="s">
        <v>12</v>
      </c>
      <c r="G3973" t="s">
        <v>13</v>
      </c>
      <c r="H3973" t="s">
        <v>12</v>
      </c>
      <c r="I3973">
        <v>46</v>
      </c>
      <c r="J3973">
        <f t="shared" si="250"/>
        <v>1.2642104199485316</v>
      </c>
      <c r="K3973">
        <f t="shared" si="251"/>
        <v>0.28891113709384114</v>
      </c>
      <c r="L3973" t="str">
        <f t="shared" si="252"/>
        <v>NO</v>
      </c>
      <c r="M3973" t="str">
        <f t="shared" si="253"/>
        <v>NO</v>
      </c>
    </row>
    <row r="3974" spans="1:13" x14ac:dyDescent="0.25">
      <c r="A3974">
        <v>3973</v>
      </c>
      <c r="B3974" t="s">
        <v>15</v>
      </c>
      <c r="C3974">
        <v>483156.54</v>
      </c>
      <c r="D3974" t="s">
        <v>10</v>
      </c>
      <c r="E3974" t="s">
        <v>16</v>
      </c>
      <c r="F3974" t="s">
        <v>12</v>
      </c>
      <c r="G3974" t="s">
        <v>13</v>
      </c>
      <c r="H3974" t="s">
        <v>13</v>
      </c>
      <c r="I3974">
        <v>41</v>
      </c>
      <c r="J3974">
        <f t="shared" si="250"/>
        <v>-0.21501508314761672</v>
      </c>
      <c r="K3974">
        <f t="shared" si="251"/>
        <v>-6.3965513291846368E-2</v>
      </c>
      <c r="L3974" t="str">
        <f t="shared" si="252"/>
        <v>NO</v>
      </c>
      <c r="M3974" t="str">
        <f t="shared" si="253"/>
        <v>NO</v>
      </c>
    </row>
    <row r="3975" spans="1:13" x14ac:dyDescent="0.25">
      <c r="A3975">
        <v>3974</v>
      </c>
      <c r="B3975" t="s">
        <v>15</v>
      </c>
      <c r="C3975">
        <v>567792</v>
      </c>
      <c r="D3975" t="s">
        <v>10</v>
      </c>
      <c r="E3975" t="s">
        <v>11</v>
      </c>
      <c r="F3975" t="s">
        <v>12</v>
      </c>
      <c r="G3975" t="s">
        <v>13</v>
      </c>
      <c r="H3975" t="s">
        <v>12</v>
      </c>
      <c r="I3975">
        <v>51</v>
      </c>
      <c r="J3975">
        <f t="shared" si="250"/>
        <v>-0.11065601083674342</v>
      </c>
      <c r="K3975">
        <f t="shared" si="251"/>
        <v>0.64178778747952869</v>
      </c>
      <c r="L3975" t="str">
        <f t="shared" si="252"/>
        <v>NO</v>
      </c>
      <c r="M3975" t="str">
        <f t="shared" si="253"/>
        <v>NO</v>
      </c>
    </row>
    <row r="3976" spans="1:13" x14ac:dyDescent="0.25">
      <c r="A3976">
        <v>3975</v>
      </c>
      <c r="B3976" t="s">
        <v>15</v>
      </c>
      <c r="C3976">
        <v>216627</v>
      </c>
      <c r="D3976" t="s">
        <v>10</v>
      </c>
      <c r="E3976" t="s">
        <v>16</v>
      </c>
      <c r="F3976" t="s">
        <v>12</v>
      </c>
      <c r="G3976" t="s">
        <v>13</v>
      </c>
      <c r="H3976" t="s">
        <v>13</v>
      </c>
      <c r="I3976">
        <v>42</v>
      </c>
      <c r="J3976">
        <f t="shared" si="250"/>
        <v>-0.54365718585307587</v>
      </c>
      <c r="K3976">
        <f t="shared" si="251"/>
        <v>6.6098167852911317E-3</v>
      </c>
      <c r="L3976" t="str">
        <f t="shared" si="252"/>
        <v>NO</v>
      </c>
      <c r="M3976" t="str">
        <f t="shared" si="253"/>
        <v>NO</v>
      </c>
    </row>
    <row r="3977" spans="1:13" x14ac:dyDescent="0.25">
      <c r="A3977">
        <v>3976</v>
      </c>
      <c r="B3977" t="s">
        <v>15</v>
      </c>
      <c r="C3977">
        <v>297045</v>
      </c>
      <c r="D3977" t="s">
        <v>17</v>
      </c>
      <c r="E3977" t="s">
        <v>16</v>
      </c>
      <c r="F3977" t="s">
        <v>12</v>
      </c>
      <c r="G3977" t="s">
        <v>12</v>
      </c>
      <c r="H3977" t="s">
        <v>13</v>
      </c>
      <c r="I3977">
        <v>27</v>
      </c>
      <c r="J3977">
        <f t="shared" si="250"/>
        <v>-0.44449841862837125</v>
      </c>
      <c r="K3977">
        <f t="shared" si="251"/>
        <v>-1.0520201343717714</v>
      </c>
      <c r="L3977" t="str">
        <f t="shared" si="252"/>
        <v>NO</v>
      </c>
      <c r="M3977" t="str">
        <f t="shared" si="253"/>
        <v>NO</v>
      </c>
    </row>
    <row r="3978" spans="1:13" x14ac:dyDescent="0.25">
      <c r="A3978">
        <v>3977</v>
      </c>
      <c r="B3978" t="s">
        <v>15</v>
      </c>
      <c r="C3978">
        <v>833130.24</v>
      </c>
      <c r="D3978" t="s">
        <v>10</v>
      </c>
      <c r="E3978" t="s">
        <v>16</v>
      </c>
      <c r="F3978" t="s">
        <v>12</v>
      </c>
      <c r="G3978" t="s">
        <v>13</v>
      </c>
      <c r="H3978" t="s">
        <v>13</v>
      </c>
      <c r="I3978">
        <v>26</v>
      </c>
      <c r="J3978">
        <f t="shared" si="250"/>
        <v>0.21651716899827897</v>
      </c>
      <c r="K3978">
        <f t="shared" si="251"/>
        <v>-1.1225954644489089</v>
      </c>
      <c r="L3978" t="str">
        <f t="shared" si="252"/>
        <v>NO</v>
      </c>
      <c r="M3978" t="str">
        <f t="shared" si="253"/>
        <v>NO</v>
      </c>
    </row>
    <row r="3979" spans="1:13" x14ac:dyDescent="0.25">
      <c r="A3979">
        <v>3978</v>
      </c>
      <c r="B3979" t="s">
        <v>15</v>
      </c>
      <c r="C3979">
        <v>278030</v>
      </c>
      <c r="D3979" t="s">
        <v>17</v>
      </c>
      <c r="E3979" t="s">
        <v>16</v>
      </c>
      <c r="F3979" t="s">
        <v>12</v>
      </c>
      <c r="G3979" t="s">
        <v>13</v>
      </c>
      <c r="H3979" t="s">
        <v>13</v>
      </c>
      <c r="I3979">
        <v>33</v>
      </c>
      <c r="J3979">
        <f t="shared" si="250"/>
        <v>-0.46794471123422759</v>
      </c>
      <c r="K3979">
        <f t="shared" si="251"/>
        <v>-0.62856815390894638</v>
      </c>
      <c r="L3979" t="str">
        <f t="shared" si="252"/>
        <v>NO</v>
      </c>
      <c r="M3979" t="str">
        <f t="shared" si="253"/>
        <v>NO</v>
      </c>
    </row>
    <row r="3980" spans="1:13" x14ac:dyDescent="0.25">
      <c r="A3980">
        <v>3979</v>
      </c>
      <c r="B3980" t="s">
        <v>9</v>
      </c>
      <c r="C3980">
        <v>326749</v>
      </c>
      <c r="D3980" t="s">
        <v>18</v>
      </c>
      <c r="E3980" t="s">
        <v>16</v>
      </c>
      <c r="F3980" t="s">
        <v>12</v>
      </c>
      <c r="G3980" t="s">
        <v>13</v>
      </c>
      <c r="H3980" t="s">
        <v>13</v>
      </c>
      <c r="I3980">
        <v>51</v>
      </c>
      <c r="J3980">
        <f t="shared" si="250"/>
        <v>-0.40787214066022193</v>
      </c>
      <c r="K3980">
        <f t="shared" si="251"/>
        <v>0.64178778747952869</v>
      </c>
      <c r="L3980" t="str">
        <f t="shared" si="252"/>
        <v>NO</v>
      </c>
      <c r="M3980" t="str">
        <f t="shared" si="253"/>
        <v>NO</v>
      </c>
    </row>
    <row r="3981" spans="1:13" x14ac:dyDescent="0.25">
      <c r="A3981">
        <v>3980</v>
      </c>
      <c r="B3981" t="s">
        <v>9</v>
      </c>
      <c r="C3981">
        <v>367410</v>
      </c>
      <c r="D3981" t="s">
        <v>10</v>
      </c>
      <c r="E3981" t="s">
        <v>11</v>
      </c>
      <c r="F3981" t="s">
        <v>12</v>
      </c>
      <c r="G3981" t="s">
        <v>13</v>
      </c>
      <c r="H3981" t="s">
        <v>12</v>
      </c>
      <c r="I3981">
        <v>57</v>
      </c>
      <c r="J3981">
        <f t="shared" si="250"/>
        <v>-0.35773542208821418</v>
      </c>
      <c r="K3981">
        <f t="shared" si="251"/>
        <v>1.0652397679423538</v>
      </c>
      <c r="L3981" t="str">
        <f t="shared" si="252"/>
        <v>NO</v>
      </c>
      <c r="M3981" t="str">
        <f t="shared" si="253"/>
        <v>NO</v>
      </c>
    </row>
    <row r="3982" spans="1:13" x14ac:dyDescent="0.25">
      <c r="A3982">
        <v>3981</v>
      </c>
      <c r="B3982" t="s">
        <v>9</v>
      </c>
      <c r="C3982">
        <v>1011737</v>
      </c>
      <c r="D3982" t="s">
        <v>10</v>
      </c>
      <c r="E3982" t="s">
        <v>11</v>
      </c>
      <c r="F3982" t="s">
        <v>12</v>
      </c>
      <c r="G3982" t="s">
        <v>13</v>
      </c>
      <c r="H3982" t="s">
        <v>13</v>
      </c>
      <c r="I3982">
        <v>48</v>
      </c>
      <c r="J3982">
        <f t="shared" si="250"/>
        <v>0.43674679594247928</v>
      </c>
      <c r="K3982">
        <f t="shared" si="251"/>
        <v>0.43006179724811616</v>
      </c>
      <c r="L3982" t="str">
        <f t="shared" si="252"/>
        <v>NO</v>
      </c>
      <c r="M3982" t="str">
        <f t="shared" si="253"/>
        <v>NO</v>
      </c>
    </row>
    <row r="3983" spans="1:13" x14ac:dyDescent="0.25">
      <c r="A3983">
        <v>3982</v>
      </c>
      <c r="B3983" t="s">
        <v>15</v>
      </c>
      <c r="C3983">
        <v>595614.09</v>
      </c>
      <c r="D3983" t="s">
        <v>10</v>
      </c>
      <c r="E3983" t="s">
        <v>16</v>
      </c>
      <c r="F3983" t="s">
        <v>12</v>
      </c>
      <c r="G3983" t="s">
        <v>13</v>
      </c>
      <c r="H3983" t="s">
        <v>13</v>
      </c>
      <c r="I3983">
        <v>21</v>
      </c>
      <c r="J3983">
        <f t="shared" si="250"/>
        <v>-7.6350206837454929E-2</v>
      </c>
      <c r="K3983">
        <f t="shared" si="251"/>
        <v>-1.4754721148345964</v>
      </c>
      <c r="L3983" t="str">
        <f t="shared" si="252"/>
        <v>NO</v>
      </c>
      <c r="M3983" t="str">
        <f t="shared" si="253"/>
        <v>NO</v>
      </c>
    </row>
    <row r="3984" spans="1:13" x14ac:dyDescent="0.25">
      <c r="A3984">
        <v>3983</v>
      </c>
      <c r="B3984" t="s">
        <v>9</v>
      </c>
      <c r="C3984">
        <v>736585.85</v>
      </c>
      <c r="D3984" t="s">
        <v>10</v>
      </c>
      <c r="E3984" t="s">
        <v>16</v>
      </c>
      <c r="F3984" t="s">
        <v>12</v>
      </c>
      <c r="G3984" t="s">
        <v>13</v>
      </c>
      <c r="H3984" t="s">
        <v>13</v>
      </c>
      <c r="I3984">
        <v>36</v>
      </c>
      <c r="J3984">
        <f t="shared" si="250"/>
        <v>9.7473886463757958E-2</v>
      </c>
      <c r="K3984">
        <f t="shared" si="251"/>
        <v>-0.41684216367753391</v>
      </c>
      <c r="L3984" t="str">
        <f t="shared" si="252"/>
        <v>NO</v>
      </c>
      <c r="M3984" t="str">
        <f t="shared" si="253"/>
        <v>NO</v>
      </c>
    </row>
    <row r="3985" spans="1:13" x14ac:dyDescent="0.25">
      <c r="A3985">
        <v>3984</v>
      </c>
      <c r="B3985" t="s">
        <v>9</v>
      </c>
      <c r="C3985">
        <v>477796.63</v>
      </c>
      <c r="D3985" t="s">
        <v>10</v>
      </c>
      <c r="E3985" t="s">
        <v>11</v>
      </c>
      <c r="F3985" t="s">
        <v>12</v>
      </c>
      <c r="G3985" t="s">
        <v>13</v>
      </c>
      <c r="H3985" t="s">
        <v>13</v>
      </c>
      <c r="I3985">
        <v>36</v>
      </c>
      <c r="J3985">
        <f t="shared" si="250"/>
        <v>-0.22162407700515313</v>
      </c>
      <c r="K3985">
        <f t="shared" si="251"/>
        <v>-0.41684216367753391</v>
      </c>
      <c r="L3985" t="str">
        <f t="shared" si="252"/>
        <v>NO</v>
      </c>
      <c r="M3985" t="str">
        <f t="shared" si="253"/>
        <v>NO</v>
      </c>
    </row>
    <row r="3986" spans="1:13" x14ac:dyDescent="0.25">
      <c r="A3986">
        <v>3985</v>
      </c>
      <c r="B3986" t="s">
        <v>15</v>
      </c>
      <c r="C3986">
        <v>445567</v>
      </c>
      <c r="D3986" t="s">
        <v>18</v>
      </c>
      <c r="E3986" t="s">
        <v>16</v>
      </c>
      <c r="F3986" t="s">
        <v>12</v>
      </c>
      <c r="G3986" t="s">
        <v>13</v>
      </c>
      <c r="H3986" t="s">
        <v>12</v>
      </c>
      <c r="I3986">
        <v>51</v>
      </c>
      <c r="J3986">
        <f t="shared" si="250"/>
        <v>-0.26136456270373254</v>
      </c>
      <c r="K3986">
        <f t="shared" si="251"/>
        <v>0.64178778747952869</v>
      </c>
      <c r="L3986" t="str">
        <f t="shared" si="252"/>
        <v>NO</v>
      </c>
      <c r="M3986" t="str">
        <f t="shared" si="253"/>
        <v>NO</v>
      </c>
    </row>
    <row r="3987" spans="1:13" x14ac:dyDescent="0.25">
      <c r="A3987">
        <v>3986</v>
      </c>
      <c r="B3987" t="s">
        <v>9</v>
      </c>
      <c r="C3987">
        <v>284281</v>
      </c>
      <c r="D3987" t="s">
        <v>17</v>
      </c>
      <c r="E3987" t="s">
        <v>16</v>
      </c>
      <c r="F3987" t="s">
        <v>13</v>
      </c>
      <c r="G3987" t="s">
        <v>13</v>
      </c>
      <c r="H3987" t="s">
        <v>13</v>
      </c>
      <c r="I3987">
        <v>30</v>
      </c>
      <c r="J3987">
        <f t="shared" si="250"/>
        <v>-0.46023696602890507</v>
      </c>
      <c r="K3987">
        <f t="shared" si="251"/>
        <v>-0.84029414414035897</v>
      </c>
      <c r="L3987" t="str">
        <f t="shared" si="252"/>
        <v>NO</v>
      </c>
      <c r="M3987" t="str">
        <f t="shared" si="253"/>
        <v>NO</v>
      </c>
    </row>
    <row r="3988" spans="1:13" x14ac:dyDescent="0.25">
      <c r="A3988">
        <v>3987</v>
      </c>
      <c r="B3988" t="s">
        <v>9</v>
      </c>
      <c r="C3988">
        <v>3591705.08</v>
      </c>
      <c r="D3988" t="s">
        <v>10</v>
      </c>
      <c r="E3988" t="s">
        <v>16</v>
      </c>
      <c r="F3988" t="s">
        <v>12</v>
      </c>
      <c r="G3988" t="s">
        <v>13</v>
      </c>
      <c r="H3988" t="s">
        <v>13</v>
      </c>
      <c r="I3988">
        <v>36</v>
      </c>
      <c r="J3988">
        <f t="shared" si="250"/>
        <v>3.617955658285342</v>
      </c>
      <c r="K3988">
        <f t="shared" si="251"/>
        <v>-0.41684216367753391</v>
      </c>
      <c r="L3988" t="str">
        <f t="shared" si="252"/>
        <v>SI</v>
      </c>
      <c r="M3988" t="str">
        <f t="shared" si="253"/>
        <v>NO</v>
      </c>
    </row>
    <row r="3989" spans="1:13" x14ac:dyDescent="0.25">
      <c r="A3989">
        <v>3988</v>
      </c>
      <c r="B3989" t="s">
        <v>15</v>
      </c>
      <c r="C3989">
        <v>358246.66</v>
      </c>
      <c r="D3989" t="s">
        <v>10</v>
      </c>
      <c r="E3989" t="s">
        <v>16</v>
      </c>
      <c r="F3989" t="s">
        <v>12</v>
      </c>
      <c r="G3989" t="s">
        <v>13</v>
      </c>
      <c r="H3989" t="s">
        <v>13</v>
      </c>
      <c r="I3989">
        <v>28</v>
      </c>
      <c r="J3989">
        <f t="shared" si="250"/>
        <v>-0.36903420467495884</v>
      </c>
      <c r="K3989">
        <f t="shared" si="251"/>
        <v>-0.98144480429463388</v>
      </c>
      <c r="L3989" t="str">
        <f t="shared" si="252"/>
        <v>NO</v>
      </c>
      <c r="M3989" t="str">
        <f t="shared" si="253"/>
        <v>NO</v>
      </c>
    </row>
    <row r="3990" spans="1:13" x14ac:dyDescent="0.25">
      <c r="A3990">
        <v>3989</v>
      </c>
      <c r="B3990" t="s">
        <v>9</v>
      </c>
      <c r="C3990">
        <v>297163</v>
      </c>
      <c r="D3990" t="s">
        <v>17</v>
      </c>
      <c r="E3990" t="s">
        <v>16</v>
      </c>
      <c r="F3990" t="s">
        <v>12</v>
      </c>
      <c r="G3990" t="s">
        <v>13</v>
      </c>
      <c r="H3990" t="s">
        <v>13</v>
      </c>
      <c r="I3990">
        <v>37</v>
      </c>
      <c r="J3990">
        <f t="shared" si="250"/>
        <v>-0.4443529196787267</v>
      </c>
      <c r="K3990">
        <f t="shared" si="251"/>
        <v>-0.3462668336003964</v>
      </c>
      <c r="L3990" t="str">
        <f t="shared" si="252"/>
        <v>NO</v>
      </c>
      <c r="M3990" t="str">
        <f t="shared" si="253"/>
        <v>NO</v>
      </c>
    </row>
    <row r="3991" spans="1:13" x14ac:dyDescent="0.25">
      <c r="A3991">
        <v>3990</v>
      </c>
      <c r="B3991" t="s">
        <v>9</v>
      </c>
      <c r="C3991">
        <v>360000</v>
      </c>
      <c r="D3991" t="s">
        <v>10</v>
      </c>
      <c r="E3991" t="s">
        <v>16</v>
      </c>
      <c r="F3991" t="s">
        <v>12</v>
      </c>
      <c r="G3991" t="s">
        <v>13</v>
      </c>
      <c r="H3991" t="s">
        <v>13</v>
      </c>
      <c r="I3991">
        <v>54</v>
      </c>
      <c r="J3991">
        <f t="shared" si="250"/>
        <v>-0.36687226290911329</v>
      </c>
      <c r="K3991">
        <f t="shared" si="251"/>
        <v>0.85351377771094117</v>
      </c>
      <c r="L3991" t="str">
        <f t="shared" si="252"/>
        <v>NO</v>
      </c>
      <c r="M3991" t="str">
        <f t="shared" si="253"/>
        <v>NO</v>
      </c>
    </row>
    <row r="3992" spans="1:13" x14ac:dyDescent="0.25">
      <c r="A3992">
        <v>3991</v>
      </c>
      <c r="B3992" t="s">
        <v>15</v>
      </c>
      <c r="C3992">
        <v>30000</v>
      </c>
      <c r="D3992" t="s">
        <v>10</v>
      </c>
      <c r="E3992" t="s">
        <v>16</v>
      </c>
      <c r="F3992" t="s">
        <v>12</v>
      </c>
      <c r="G3992" t="s">
        <v>12</v>
      </c>
      <c r="H3992" t="s">
        <v>13</v>
      </c>
      <c r="I3992">
        <v>40</v>
      </c>
      <c r="J3992">
        <f t="shared" si="250"/>
        <v>-0.77377610513538786</v>
      </c>
      <c r="K3992">
        <f t="shared" si="251"/>
        <v>-0.13454084336898386</v>
      </c>
      <c r="L3992" t="str">
        <f t="shared" si="252"/>
        <v>NO</v>
      </c>
      <c r="M3992" t="str">
        <f t="shared" si="253"/>
        <v>NO</v>
      </c>
    </row>
    <row r="3993" spans="1:13" x14ac:dyDescent="0.25">
      <c r="A3993">
        <v>3992</v>
      </c>
      <c r="B3993" t="s">
        <v>15</v>
      </c>
      <c r="C3993">
        <v>164853.32999999999</v>
      </c>
      <c r="D3993" t="s">
        <v>10</v>
      </c>
      <c r="E3993" t="s">
        <v>16</v>
      </c>
      <c r="F3993" t="s">
        <v>12</v>
      </c>
      <c r="G3993" t="s">
        <v>13</v>
      </c>
      <c r="H3993" t="s">
        <v>13</v>
      </c>
      <c r="I3993">
        <v>25</v>
      </c>
      <c r="J3993">
        <f t="shared" si="250"/>
        <v>-0.60749629266869787</v>
      </c>
      <c r="K3993">
        <f t="shared" si="251"/>
        <v>-1.1931707945260464</v>
      </c>
      <c r="L3993" t="str">
        <f t="shared" si="252"/>
        <v>NO</v>
      </c>
      <c r="M3993" t="str">
        <f t="shared" si="253"/>
        <v>NO</v>
      </c>
    </row>
    <row r="3994" spans="1:13" x14ac:dyDescent="0.25">
      <c r="A3994">
        <v>3993</v>
      </c>
      <c r="B3994" t="s">
        <v>15</v>
      </c>
      <c r="C3994">
        <v>867373.5</v>
      </c>
      <c r="D3994" t="s">
        <v>10</v>
      </c>
      <c r="E3994" t="s">
        <v>11</v>
      </c>
      <c r="F3994" t="s">
        <v>12</v>
      </c>
      <c r="G3994" t="s">
        <v>13</v>
      </c>
      <c r="H3994" t="s">
        <v>13</v>
      </c>
      <c r="I3994">
        <v>32</v>
      </c>
      <c r="J3994">
        <f t="shared" si="250"/>
        <v>0.25874054495086474</v>
      </c>
      <c r="K3994">
        <f t="shared" si="251"/>
        <v>-0.69914348398608395</v>
      </c>
      <c r="L3994" t="str">
        <f t="shared" si="252"/>
        <v>NO</v>
      </c>
      <c r="M3994" t="str">
        <f t="shared" si="253"/>
        <v>NO</v>
      </c>
    </row>
    <row r="3995" spans="1:13" x14ac:dyDescent="0.25">
      <c r="A3995">
        <v>3994</v>
      </c>
      <c r="B3995" t="s">
        <v>15</v>
      </c>
      <c r="C3995">
        <v>1301692.07</v>
      </c>
      <c r="D3995" t="s">
        <v>10</v>
      </c>
      <c r="E3995" t="s">
        <v>16</v>
      </c>
      <c r="F3995" t="s">
        <v>12</v>
      </c>
      <c r="G3995" t="s">
        <v>13</v>
      </c>
      <c r="H3995" t="s">
        <v>13</v>
      </c>
      <c r="I3995">
        <v>40</v>
      </c>
      <c r="J3995">
        <f t="shared" si="250"/>
        <v>0.79427355974850489</v>
      </c>
      <c r="K3995">
        <f t="shared" si="251"/>
        <v>-0.13454084336898386</v>
      </c>
      <c r="L3995" t="str">
        <f t="shared" si="252"/>
        <v>NO</v>
      </c>
      <c r="M3995" t="str">
        <f t="shared" si="253"/>
        <v>NO</v>
      </c>
    </row>
    <row r="3996" spans="1:13" x14ac:dyDescent="0.25">
      <c r="A3996">
        <v>3995</v>
      </c>
      <c r="B3996" t="s">
        <v>15</v>
      </c>
      <c r="C3996">
        <v>382400</v>
      </c>
      <c r="D3996" t="s">
        <v>10</v>
      </c>
      <c r="E3996" t="s">
        <v>16</v>
      </c>
      <c r="F3996" t="s">
        <v>12</v>
      </c>
      <c r="G3996" t="s">
        <v>13</v>
      </c>
      <c r="H3996" t="s">
        <v>13</v>
      </c>
      <c r="I3996">
        <v>35</v>
      </c>
      <c r="J3996">
        <f t="shared" si="250"/>
        <v>-0.3392521233155722</v>
      </c>
      <c r="K3996">
        <f t="shared" si="251"/>
        <v>-0.48741749375467142</v>
      </c>
      <c r="L3996" t="str">
        <f t="shared" si="252"/>
        <v>NO</v>
      </c>
      <c r="M3996" t="str">
        <f t="shared" si="253"/>
        <v>NO</v>
      </c>
    </row>
    <row r="3997" spans="1:13" x14ac:dyDescent="0.25">
      <c r="A3997">
        <v>3996</v>
      </c>
      <c r="B3997" t="s">
        <v>9</v>
      </c>
      <c r="C3997">
        <v>423687.09</v>
      </c>
      <c r="D3997" t="s">
        <v>10</v>
      </c>
      <c r="E3997" t="s">
        <v>16</v>
      </c>
      <c r="F3997" t="s">
        <v>12</v>
      </c>
      <c r="G3997" t="s">
        <v>13</v>
      </c>
      <c r="H3997" t="s">
        <v>13</v>
      </c>
      <c r="I3997">
        <v>52</v>
      </c>
      <c r="J3997">
        <f t="shared" si="250"/>
        <v>-0.2883434095115055</v>
      </c>
      <c r="K3997">
        <f t="shared" si="251"/>
        <v>0.71236311755666615</v>
      </c>
      <c r="L3997" t="str">
        <f t="shared" si="252"/>
        <v>NO</v>
      </c>
      <c r="M3997" t="str">
        <f t="shared" si="253"/>
        <v>NO</v>
      </c>
    </row>
    <row r="3998" spans="1:13" x14ac:dyDescent="0.25">
      <c r="A3998">
        <v>3997</v>
      </c>
      <c r="B3998" t="s">
        <v>9</v>
      </c>
      <c r="C3998">
        <v>342028</v>
      </c>
      <c r="D3998" t="s">
        <v>10</v>
      </c>
      <c r="E3998" t="s">
        <v>16</v>
      </c>
      <c r="F3998" t="s">
        <v>12</v>
      </c>
      <c r="G3998" t="s">
        <v>13</v>
      </c>
      <c r="H3998" t="s">
        <v>13</v>
      </c>
      <c r="I3998">
        <v>24</v>
      </c>
      <c r="J3998">
        <f t="shared" si="250"/>
        <v>-0.38903249276514545</v>
      </c>
      <c r="K3998">
        <f t="shared" si="251"/>
        <v>-1.263746124603184</v>
      </c>
      <c r="L3998" t="str">
        <f t="shared" si="252"/>
        <v>NO</v>
      </c>
      <c r="M3998" t="str">
        <f t="shared" si="253"/>
        <v>NO</v>
      </c>
    </row>
    <row r="3999" spans="1:13" x14ac:dyDescent="0.25">
      <c r="A3999">
        <v>3998</v>
      </c>
      <c r="B3999" t="s">
        <v>9</v>
      </c>
      <c r="C3999">
        <v>300018</v>
      </c>
      <c r="D3999" t="s">
        <v>18</v>
      </c>
      <c r="E3999" t="s">
        <v>16</v>
      </c>
      <c r="F3999" t="s">
        <v>12</v>
      </c>
      <c r="G3999" t="s">
        <v>13</v>
      </c>
      <c r="H3999" t="s">
        <v>12</v>
      </c>
      <c r="I3999">
        <v>46</v>
      </c>
      <c r="J3999">
        <f t="shared" si="250"/>
        <v>-0.44083258492249633</v>
      </c>
      <c r="K3999">
        <f t="shared" si="251"/>
        <v>0.28891113709384114</v>
      </c>
      <c r="L3999" t="str">
        <f t="shared" si="252"/>
        <v>NO</v>
      </c>
      <c r="M3999" t="str">
        <f t="shared" si="253"/>
        <v>NO</v>
      </c>
    </row>
    <row r="4000" spans="1:13" x14ac:dyDescent="0.25">
      <c r="A4000">
        <v>3999</v>
      </c>
      <c r="B4000" t="s">
        <v>15</v>
      </c>
      <c r="C4000">
        <v>981847.5</v>
      </c>
      <c r="D4000" t="s">
        <v>10</v>
      </c>
      <c r="E4000" t="s">
        <v>16</v>
      </c>
      <c r="F4000" t="s">
        <v>12</v>
      </c>
      <c r="G4000" t="s">
        <v>13</v>
      </c>
      <c r="H4000" t="s">
        <v>13</v>
      </c>
      <c r="I4000">
        <v>34</v>
      </c>
      <c r="J4000">
        <f t="shared" si="250"/>
        <v>0.39989178869332098</v>
      </c>
      <c r="K4000">
        <f t="shared" si="251"/>
        <v>-0.55799282383180893</v>
      </c>
      <c r="L4000" t="str">
        <f t="shared" si="252"/>
        <v>NO</v>
      </c>
      <c r="M4000" t="str">
        <f t="shared" si="253"/>
        <v>NO</v>
      </c>
    </row>
    <row r="4001" spans="1:13" x14ac:dyDescent="0.25">
      <c r="A4001">
        <v>4000</v>
      </c>
      <c r="B4001" t="s">
        <v>15</v>
      </c>
      <c r="C4001">
        <v>602132.81000000006</v>
      </c>
      <c r="D4001" t="s">
        <v>10</v>
      </c>
      <c r="E4001" t="s">
        <v>16</v>
      </c>
      <c r="F4001" t="s">
        <v>12</v>
      </c>
      <c r="G4001" t="s">
        <v>13</v>
      </c>
      <c r="H4001" t="s">
        <v>13</v>
      </c>
      <c r="I4001">
        <v>23</v>
      </c>
      <c r="J4001">
        <f t="shared" si="250"/>
        <v>-6.8312351642311614E-2</v>
      </c>
      <c r="K4001">
        <f t="shared" si="251"/>
        <v>-1.3343214546803215</v>
      </c>
      <c r="L4001" t="str">
        <f t="shared" si="252"/>
        <v>NO</v>
      </c>
      <c r="M4001" t="str">
        <f t="shared" si="253"/>
        <v>NO</v>
      </c>
    </row>
    <row r="4002" spans="1:13" x14ac:dyDescent="0.25">
      <c r="A4002">
        <v>4001</v>
      </c>
      <c r="B4002" t="s">
        <v>9</v>
      </c>
      <c r="C4002">
        <v>357501.47</v>
      </c>
      <c r="D4002" t="s">
        <v>10</v>
      </c>
      <c r="E4002" t="s">
        <v>16</v>
      </c>
      <c r="F4002" t="s">
        <v>12</v>
      </c>
      <c r="G4002" t="s">
        <v>12</v>
      </c>
      <c r="H4002" t="s">
        <v>13</v>
      </c>
      <c r="I4002">
        <v>31</v>
      </c>
      <c r="J4002">
        <f t="shared" si="250"/>
        <v>-0.36995305520280308</v>
      </c>
      <c r="K4002">
        <f t="shared" si="251"/>
        <v>-0.7697188140632214</v>
      </c>
      <c r="L4002" t="str">
        <f t="shared" si="252"/>
        <v>NO</v>
      </c>
      <c r="M4002" t="str">
        <f t="shared" si="253"/>
        <v>NO</v>
      </c>
    </row>
    <row r="4003" spans="1:13" x14ac:dyDescent="0.25">
      <c r="A4003">
        <v>4002</v>
      </c>
      <c r="B4003" t="s">
        <v>9</v>
      </c>
      <c r="C4003">
        <v>278030</v>
      </c>
      <c r="D4003" t="s">
        <v>18</v>
      </c>
      <c r="E4003" t="s">
        <v>16</v>
      </c>
      <c r="F4003" t="s">
        <v>12</v>
      </c>
      <c r="G4003" t="s">
        <v>13</v>
      </c>
      <c r="H4003" t="s">
        <v>13</v>
      </c>
      <c r="I4003">
        <v>30</v>
      </c>
      <c r="J4003">
        <f t="shared" si="250"/>
        <v>-0.46794471123422759</v>
      </c>
      <c r="K4003">
        <f t="shared" si="251"/>
        <v>-0.84029414414035897</v>
      </c>
      <c r="L4003" t="str">
        <f t="shared" si="252"/>
        <v>NO</v>
      </c>
      <c r="M4003" t="str">
        <f t="shared" si="253"/>
        <v>NO</v>
      </c>
    </row>
    <row r="4004" spans="1:13" x14ac:dyDescent="0.25">
      <c r="A4004">
        <v>4003</v>
      </c>
      <c r="B4004" t="s">
        <v>9</v>
      </c>
      <c r="C4004">
        <v>396946.3</v>
      </c>
      <c r="D4004" t="s">
        <v>10</v>
      </c>
      <c r="E4004" t="s">
        <v>11</v>
      </c>
      <c r="F4004" t="s">
        <v>12</v>
      </c>
      <c r="G4004" t="s">
        <v>13</v>
      </c>
      <c r="H4004" t="s">
        <v>13</v>
      </c>
      <c r="I4004">
        <v>58</v>
      </c>
      <c r="J4004">
        <f t="shared" si="250"/>
        <v>-0.32131592525443264</v>
      </c>
      <c r="K4004">
        <f t="shared" si="251"/>
        <v>1.1358150980194912</v>
      </c>
      <c r="L4004" t="str">
        <f t="shared" si="252"/>
        <v>NO</v>
      </c>
      <c r="M4004" t="str">
        <f t="shared" si="253"/>
        <v>NO</v>
      </c>
    </row>
    <row r="4005" spans="1:13" x14ac:dyDescent="0.25">
      <c r="A4005">
        <v>4004</v>
      </c>
      <c r="B4005" t="s">
        <v>15</v>
      </c>
      <c r="C4005">
        <v>550668.84</v>
      </c>
      <c r="D4005" t="s">
        <v>10</v>
      </c>
      <c r="E4005" t="s">
        <v>16</v>
      </c>
      <c r="F4005" t="s">
        <v>12</v>
      </c>
      <c r="G4005" t="s">
        <v>13</v>
      </c>
      <c r="H4005" t="s">
        <v>13</v>
      </c>
      <c r="I4005">
        <v>23</v>
      </c>
      <c r="J4005">
        <f t="shared" si="250"/>
        <v>-0.13176958536721392</v>
      </c>
      <c r="K4005">
        <f t="shared" si="251"/>
        <v>-1.3343214546803215</v>
      </c>
      <c r="L4005" t="str">
        <f t="shared" si="252"/>
        <v>NO</v>
      </c>
      <c r="M4005" t="str">
        <f t="shared" si="253"/>
        <v>NO</v>
      </c>
    </row>
    <row r="4006" spans="1:13" x14ac:dyDescent="0.25">
      <c r="A4006">
        <v>4005</v>
      </c>
      <c r="B4006" t="s">
        <v>9</v>
      </c>
      <c r="C4006">
        <v>403983</v>
      </c>
      <c r="D4006" t="s">
        <v>18</v>
      </c>
      <c r="E4006" t="s">
        <v>16</v>
      </c>
      <c r="F4006" t="s">
        <v>12</v>
      </c>
      <c r="G4006" t="s">
        <v>12</v>
      </c>
      <c r="H4006" t="s">
        <v>12</v>
      </c>
      <c r="I4006">
        <v>54</v>
      </c>
      <c r="J4006">
        <f t="shared" si="250"/>
        <v>-0.31263937899202771</v>
      </c>
      <c r="K4006">
        <f t="shared" si="251"/>
        <v>0.85351377771094117</v>
      </c>
      <c r="L4006" t="str">
        <f t="shared" si="252"/>
        <v>NO</v>
      </c>
      <c r="M4006" t="str">
        <f t="shared" si="253"/>
        <v>NO</v>
      </c>
    </row>
    <row r="4007" spans="1:13" x14ac:dyDescent="0.25">
      <c r="A4007">
        <v>4006</v>
      </c>
      <c r="B4007" t="s">
        <v>9</v>
      </c>
      <c r="C4007">
        <v>359809.91</v>
      </c>
      <c r="D4007" t="s">
        <v>10</v>
      </c>
      <c r="E4007" t="s">
        <v>16</v>
      </c>
      <c r="F4007" t="s">
        <v>12</v>
      </c>
      <c r="G4007" t="s">
        <v>13</v>
      </c>
      <c r="H4007" t="s">
        <v>13</v>
      </c>
      <c r="I4007">
        <v>24</v>
      </c>
      <c r="J4007">
        <f t="shared" si="250"/>
        <v>-0.36710665185265512</v>
      </c>
      <c r="K4007">
        <f t="shared" si="251"/>
        <v>-1.263746124603184</v>
      </c>
      <c r="L4007" t="str">
        <f t="shared" si="252"/>
        <v>NO</v>
      </c>
      <c r="M4007" t="str">
        <f t="shared" si="253"/>
        <v>NO</v>
      </c>
    </row>
    <row r="4008" spans="1:13" x14ac:dyDescent="0.25">
      <c r="A4008">
        <v>4007</v>
      </c>
      <c r="B4008" t="s">
        <v>15</v>
      </c>
      <c r="C4008">
        <v>297045</v>
      </c>
      <c r="D4008" t="s">
        <v>17</v>
      </c>
      <c r="E4008" t="s">
        <v>16</v>
      </c>
      <c r="F4008" t="s">
        <v>12</v>
      </c>
      <c r="G4008" t="s">
        <v>12</v>
      </c>
      <c r="H4008" t="s">
        <v>12</v>
      </c>
      <c r="I4008">
        <v>58</v>
      </c>
      <c r="J4008">
        <f t="shared" si="250"/>
        <v>-0.44449841862837125</v>
      </c>
      <c r="K4008">
        <f t="shared" si="251"/>
        <v>1.1358150980194912</v>
      </c>
      <c r="L4008" t="str">
        <f t="shared" si="252"/>
        <v>NO</v>
      </c>
      <c r="M4008" t="str">
        <f t="shared" si="253"/>
        <v>NO</v>
      </c>
    </row>
    <row r="4009" spans="1:13" x14ac:dyDescent="0.25">
      <c r="A4009">
        <v>4008</v>
      </c>
      <c r="B4009" t="s">
        <v>15</v>
      </c>
      <c r="C4009">
        <v>300018</v>
      </c>
      <c r="D4009" t="s">
        <v>17</v>
      </c>
      <c r="E4009" t="s">
        <v>16</v>
      </c>
      <c r="F4009" t="s">
        <v>12</v>
      </c>
      <c r="G4009" t="s">
        <v>13</v>
      </c>
      <c r="H4009" t="s">
        <v>13</v>
      </c>
      <c r="I4009">
        <v>58</v>
      </c>
      <c r="J4009">
        <f t="shared" si="250"/>
        <v>-0.44083258492249633</v>
      </c>
      <c r="K4009">
        <f t="shared" si="251"/>
        <v>1.1358150980194912</v>
      </c>
      <c r="L4009" t="str">
        <f t="shared" si="252"/>
        <v>NO</v>
      </c>
      <c r="M4009" t="str">
        <f t="shared" si="253"/>
        <v>NO</v>
      </c>
    </row>
    <row r="4010" spans="1:13" x14ac:dyDescent="0.25">
      <c r="A4010">
        <v>4009</v>
      </c>
      <c r="B4010" t="s">
        <v>9</v>
      </c>
      <c r="C4010">
        <v>200518.6</v>
      </c>
      <c r="D4010" t="s">
        <v>14</v>
      </c>
      <c r="E4010" t="s">
        <v>11</v>
      </c>
      <c r="F4010" t="s">
        <v>12</v>
      </c>
      <c r="G4010" t="s">
        <v>13</v>
      </c>
      <c r="H4010" t="s">
        <v>13</v>
      </c>
      <c r="I4010">
        <v>40</v>
      </c>
      <c r="J4010">
        <f t="shared" si="250"/>
        <v>-0.56351951873828121</v>
      </c>
      <c r="K4010">
        <f t="shared" si="251"/>
        <v>-0.13454084336898386</v>
      </c>
      <c r="L4010" t="str">
        <f t="shared" si="252"/>
        <v>NO</v>
      </c>
      <c r="M4010" t="str">
        <f t="shared" si="253"/>
        <v>NO</v>
      </c>
    </row>
    <row r="4011" spans="1:13" x14ac:dyDescent="0.25">
      <c r="A4011">
        <v>4010</v>
      </c>
      <c r="B4011" t="s">
        <v>15</v>
      </c>
      <c r="C4011">
        <v>1690006.94</v>
      </c>
      <c r="D4011" t="s">
        <v>10</v>
      </c>
      <c r="E4011" t="s">
        <v>16</v>
      </c>
      <c r="F4011" t="s">
        <v>12</v>
      </c>
      <c r="G4011" t="s">
        <v>13</v>
      </c>
      <c r="H4011" t="s">
        <v>13</v>
      </c>
      <c r="I4011">
        <v>45</v>
      </c>
      <c r="J4011">
        <f t="shared" si="250"/>
        <v>1.2730820827684937</v>
      </c>
      <c r="K4011">
        <f t="shared" si="251"/>
        <v>0.21833580701670366</v>
      </c>
      <c r="L4011" t="str">
        <f t="shared" si="252"/>
        <v>NO</v>
      </c>
      <c r="M4011" t="str">
        <f t="shared" si="253"/>
        <v>NO</v>
      </c>
    </row>
    <row r="4012" spans="1:13" x14ac:dyDescent="0.25">
      <c r="A4012">
        <v>4011</v>
      </c>
      <c r="B4012" t="s">
        <v>9</v>
      </c>
      <c r="C4012">
        <v>297046</v>
      </c>
      <c r="D4012" t="s">
        <v>17</v>
      </c>
      <c r="E4012" t="s">
        <v>16</v>
      </c>
      <c r="F4012" t="s">
        <v>12</v>
      </c>
      <c r="G4012" t="s">
        <v>13</v>
      </c>
      <c r="H4012" t="s">
        <v>13</v>
      </c>
      <c r="I4012">
        <v>35</v>
      </c>
      <c r="J4012">
        <f t="shared" si="250"/>
        <v>-0.44449718558642509</v>
      </c>
      <c r="K4012">
        <f t="shared" si="251"/>
        <v>-0.48741749375467142</v>
      </c>
      <c r="L4012" t="str">
        <f t="shared" si="252"/>
        <v>NO</v>
      </c>
      <c r="M4012" t="str">
        <f t="shared" si="253"/>
        <v>NO</v>
      </c>
    </row>
    <row r="4013" spans="1:13" x14ac:dyDescent="0.25">
      <c r="A4013">
        <v>4012</v>
      </c>
      <c r="B4013" t="s">
        <v>15</v>
      </c>
      <c r="C4013">
        <v>1739958</v>
      </c>
      <c r="D4013" t="s">
        <v>10</v>
      </c>
      <c r="E4013" t="s">
        <v>11</v>
      </c>
      <c r="F4013" t="s">
        <v>12</v>
      </c>
      <c r="G4013" t="s">
        <v>13</v>
      </c>
      <c r="H4013" t="s">
        <v>13</v>
      </c>
      <c r="I4013">
        <v>43</v>
      </c>
      <c r="J4013">
        <f t="shared" si="250"/>
        <v>1.3346738350026608</v>
      </c>
      <c r="K4013">
        <f t="shared" si="251"/>
        <v>7.7185146862428639E-2</v>
      </c>
      <c r="L4013" t="str">
        <f t="shared" si="252"/>
        <v>NO</v>
      </c>
      <c r="M4013" t="str">
        <f t="shared" si="253"/>
        <v>NO</v>
      </c>
    </row>
    <row r="4014" spans="1:13" x14ac:dyDescent="0.25">
      <c r="A4014">
        <v>4013</v>
      </c>
      <c r="B4014" t="s">
        <v>9</v>
      </c>
      <c r="C4014">
        <v>420359.27</v>
      </c>
      <c r="D4014" t="s">
        <v>10</v>
      </c>
      <c r="E4014" t="s">
        <v>16</v>
      </c>
      <c r="F4014" t="s">
        <v>12</v>
      </c>
      <c r="G4014" t="s">
        <v>13</v>
      </c>
      <c r="H4014" t="s">
        <v>13</v>
      </c>
      <c r="I4014">
        <v>48</v>
      </c>
      <c r="J4014">
        <f t="shared" si="250"/>
        <v>-0.29244675116070989</v>
      </c>
      <c r="K4014">
        <f t="shared" si="251"/>
        <v>0.43006179724811616</v>
      </c>
      <c r="L4014" t="str">
        <f t="shared" si="252"/>
        <v>NO</v>
      </c>
      <c r="M4014" t="str">
        <f t="shared" si="253"/>
        <v>NO</v>
      </c>
    </row>
    <row r="4015" spans="1:13" x14ac:dyDescent="0.25">
      <c r="A4015">
        <v>4014</v>
      </c>
      <c r="B4015" t="s">
        <v>9</v>
      </c>
      <c r="C4015">
        <v>841178</v>
      </c>
      <c r="D4015" t="s">
        <v>10</v>
      </c>
      <c r="E4015" t="s">
        <v>11</v>
      </c>
      <c r="F4015" t="s">
        <v>12</v>
      </c>
      <c r="G4015" t="s">
        <v>13</v>
      </c>
      <c r="H4015" t="s">
        <v>13</v>
      </c>
      <c r="I4015">
        <v>46</v>
      </c>
      <c r="J4015">
        <f t="shared" si="250"/>
        <v>0.22644039465074844</v>
      </c>
      <c r="K4015">
        <f t="shared" si="251"/>
        <v>0.28891113709384114</v>
      </c>
      <c r="L4015" t="str">
        <f t="shared" si="252"/>
        <v>NO</v>
      </c>
      <c r="M4015" t="str">
        <f t="shared" si="253"/>
        <v>NO</v>
      </c>
    </row>
    <row r="4016" spans="1:13" x14ac:dyDescent="0.25">
      <c r="A4016">
        <v>4015</v>
      </c>
      <c r="B4016" t="s">
        <v>9</v>
      </c>
      <c r="C4016">
        <v>1778646</v>
      </c>
      <c r="D4016" t="s">
        <v>10</v>
      </c>
      <c r="E4016" t="s">
        <v>16</v>
      </c>
      <c r="F4016" t="s">
        <v>12</v>
      </c>
      <c r="G4016" t="s">
        <v>13</v>
      </c>
      <c r="H4016" t="s">
        <v>13</v>
      </c>
      <c r="I4016">
        <v>33</v>
      </c>
      <c r="J4016">
        <f t="shared" si="250"/>
        <v>1.382377761814934</v>
      </c>
      <c r="K4016">
        <f t="shared" si="251"/>
        <v>-0.62856815390894638</v>
      </c>
      <c r="L4016" t="str">
        <f t="shared" si="252"/>
        <v>NO</v>
      </c>
      <c r="M4016" t="str">
        <f t="shared" si="253"/>
        <v>NO</v>
      </c>
    </row>
    <row r="4017" spans="1:13" x14ac:dyDescent="0.25">
      <c r="A4017">
        <v>4016</v>
      </c>
      <c r="B4017" t="s">
        <v>15</v>
      </c>
      <c r="C4017">
        <v>979284</v>
      </c>
      <c r="D4017" t="s">
        <v>14</v>
      </c>
      <c r="E4017" t="s">
        <v>11</v>
      </c>
      <c r="F4017" t="s">
        <v>12</v>
      </c>
      <c r="G4017" t="s">
        <v>13</v>
      </c>
      <c r="H4017" t="s">
        <v>13</v>
      </c>
      <c r="I4017">
        <v>63</v>
      </c>
      <c r="J4017">
        <f t="shared" si="250"/>
        <v>0.39673088566439052</v>
      </c>
      <c r="K4017">
        <f t="shared" si="251"/>
        <v>1.4886917484051787</v>
      </c>
      <c r="L4017" t="str">
        <f t="shared" si="252"/>
        <v>NO</v>
      </c>
      <c r="M4017" t="str">
        <f t="shared" si="253"/>
        <v>NO</v>
      </c>
    </row>
    <row r="4018" spans="1:13" x14ac:dyDescent="0.25">
      <c r="A4018">
        <v>4017</v>
      </c>
      <c r="B4018" t="s">
        <v>15</v>
      </c>
      <c r="C4018">
        <v>206000</v>
      </c>
      <c r="D4018" t="s">
        <v>10</v>
      </c>
      <c r="E4018" t="s">
        <v>16</v>
      </c>
      <c r="F4018" t="s">
        <v>12</v>
      </c>
      <c r="G4018" t="s">
        <v>12</v>
      </c>
      <c r="H4018" t="s">
        <v>13</v>
      </c>
      <c r="I4018">
        <v>34</v>
      </c>
      <c r="J4018">
        <f t="shared" si="250"/>
        <v>-0.5567607226147081</v>
      </c>
      <c r="K4018">
        <f t="shared" si="251"/>
        <v>-0.55799282383180893</v>
      </c>
      <c r="L4018" t="str">
        <f t="shared" si="252"/>
        <v>NO</v>
      </c>
      <c r="M4018" t="str">
        <f t="shared" si="253"/>
        <v>NO</v>
      </c>
    </row>
    <row r="4019" spans="1:13" x14ac:dyDescent="0.25">
      <c r="A4019">
        <v>4018</v>
      </c>
      <c r="B4019" t="s">
        <v>9</v>
      </c>
      <c r="C4019">
        <v>109259.63</v>
      </c>
      <c r="D4019" t="s">
        <v>10</v>
      </c>
      <c r="E4019" t="s">
        <v>16</v>
      </c>
      <c r="F4019" t="s">
        <v>12</v>
      </c>
      <c r="G4019" t="s">
        <v>13</v>
      </c>
      <c r="H4019" t="s">
        <v>12</v>
      </c>
      <c r="I4019">
        <v>23</v>
      </c>
      <c r="J4019">
        <f t="shared" si="250"/>
        <v>-0.67604565670983363</v>
      </c>
      <c r="K4019">
        <f t="shared" si="251"/>
        <v>-1.3343214546803215</v>
      </c>
      <c r="L4019" t="str">
        <f t="shared" si="252"/>
        <v>NO</v>
      </c>
      <c r="M4019" t="str">
        <f t="shared" si="253"/>
        <v>NO</v>
      </c>
    </row>
    <row r="4020" spans="1:13" x14ac:dyDescent="0.25">
      <c r="A4020">
        <v>4019</v>
      </c>
      <c r="B4020" t="s">
        <v>9</v>
      </c>
      <c r="C4020">
        <v>378297</v>
      </c>
      <c r="D4020" t="s">
        <v>14</v>
      </c>
      <c r="E4020" t="s">
        <v>11</v>
      </c>
      <c r="F4020" t="s">
        <v>12</v>
      </c>
      <c r="G4020" t="s">
        <v>13</v>
      </c>
      <c r="H4020" t="s">
        <v>13</v>
      </c>
      <c r="I4020">
        <v>71</v>
      </c>
      <c r="J4020">
        <f t="shared" si="250"/>
        <v>-0.34431129442058556</v>
      </c>
      <c r="K4020">
        <f t="shared" si="251"/>
        <v>2.0532943890222786</v>
      </c>
      <c r="L4020" t="str">
        <f t="shared" si="252"/>
        <v>NO</v>
      </c>
      <c r="M4020" t="str">
        <f t="shared" si="253"/>
        <v>SI</v>
      </c>
    </row>
    <row r="4021" spans="1:13" x14ac:dyDescent="0.25">
      <c r="A4021">
        <v>4020</v>
      </c>
      <c r="B4021" t="s">
        <v>9</v>
      </c>
      <c r="C4021">
        <v>336445.2</v>
      </c>
      <c r="D4021" t="s">
        <v>10</v>
      </c>
      <c r="E4021" t="s">
        <v>16</v>
      </c>
      <c r="F4021" t="s">
        <v>12</v>
      </c>
      <c r="G4021" t="s">
        <v>13</v>
      </c>
      <c r="H4021" t="s">
        <v>12</v>
      </c>
      <c r="I4021">
        <v>31</v>
      </c>
      <c r="J4021">
        <f t="shared" si="250"/>
        <v>-0.39591631934205707</v>
      </c>
      <c r="K4021">
        <f t="shared" si="251"/>
        <v>-0.7697188140632214</v>
      </c>
      <c r="L4021" t="str">
        <f t="shared" si="252"/>
        <v>NO</v>
      </c>
      <c r="M4021" t="str">
        <f t="shared" si="253"/>
        <v>NO</v>
      </c>
    </row>
    <row r="4022" spans="1:13" x14ac:dyDescent="0.25">
      <c r="A4022">
        <v>4021</v>
      </c>
      <c r="B4022" t="s">
        <v>9</v>
      </c>
      <c r="C4022">
        <v>278030</v>
      </c>
      <c r="D4022" t="s">
        <v>19</v>
      </c>
      <c r="E4022" t="s">
        <v>16</v>
      </c>
      <c r="F4022" t="s">
        <v>12</v>
      </c>
      <c r="G4022" t="s">
        <v>13</v>
      </c>
      <c r="H4022" t="s">
        <v>13</v>
      </c>
      <c r="I4022">
        <v>65</v>
      </c>
      <c r="J4022">
        <f t="shared" si="250"/>
        <v>-0.46794471123422759</v>
      </c>
      <c r="K4022">
        <f t="shared" si="251"/>
        <v>1.6298424085594538</v>
      </c>
      <c r="L4022" t="str">
        <f t="shared" si="252"/>
        <v>NO</v>
      </c>
      <c r="M4022" t="str">
        <f t="shared" si="253"/>
        <v>NO</v>
      </c>
    </row>
    <row r="4023" spans="1:13" x14ac:dyDescent="0.25">
      <c r="A4023">
        <v>4022</v>
      </c>
      <c r="B4023" t="s">
        <v>9</v>
      </c>
      <c r="C4023">
        <v>500000</v>
      </c>
      <c r="D4023" t="s">
        <v>10</v>
      </c>
      <c r="E4023" t="s">
        <v>16</v>
      </c>
      <c r="F4023" t="s">
        <v>12</v>
      </c>
      <c r="G4023" t="s">
        <v>12</v>
      </c>
      <c r="H4023" t="s">
        <v>13</v>
      </c>
      <c r="I4023">
        <v>38</v>
      </c>
      <c r="J4023">
        <f t="shared" si="250"/>
        <v>-0.19424639044948164</v>
      </c>
      <c r="K4023">
        <f t="shared" si="251"/>
        <v>-0.27569150352325889</v>
      </c>
      <c r="L4023" t="str">
        <f t="shared" si="252"/>
        <v>NO</v>
      </c>
      <c r="M4023" t="str">
        <f t="shared" si="253"/>
        <v>NO</v>
      </c>
    </row>
    <row r="4024" spans="1:13" x14ac:dyDescent="0.25">
      <c r="A4024">
        <v>4023</v>
      </c>
      <c r="B4024" t="s">
        <v>9</v>
      </c>
      <c r="C4024">
        <v>516550</v>
      </c>
      <c r="D4024" t="s">
        <v>10</v>
      </c>
      <c r="E4024" t="s">
        <v>16</v>
      </c>
      <c r="F4024" t="s">
        <v>12</v>
      </c>
      <c r="G4024" t="s">
        <v>12</v>
      </c>
      <c r="H4024" t="s">
        <v>13</v>
      </c>
      <c r="I4024">
        <v>31</v>
      </c>
      <c r="J4024">
        <f t="shared" si="250"/>
        <v>-0.1738395462408609</v>
      </c>
      <c r="K4024">
        <f t="shared" si="251"/>
        <v>-0.7697188140632214</v>
      </c>
      <c r="L4024" t="str">
        <f t="shared" si="252"/>
        <v>NO</v>
      </c>
      <c r="M4024" t="str">
        <f t="shared" si="253"/>
        <v>NO</v>
      </c>
    </row>
    <row r="4025" spans="1:13" x14ac:dyDescent="0.25">
      <c r="A4025">
        <v>4024</v>
      </c>
      <c r="B4025" t="s">
        <v>9</v>
      </c>
      <c r="C4025">
        <v>406045.76</v>
      </c>
      <c r="D4025" t="s">
        <v>10</v>
      </c>
      <c r="E4025" t="s">
        <v>16</v>
      </c>
      <c r="F4025" t="s">
        <v>12</v>
      </c>
      <c r="G4025" t="s">
        <v>12</v>
      </c>
      <c r="H4025" t="s">
        <v>13</v>
      </c>
      <c r="I4025">
        <v>49</v>
      </c>
      <c r="J4025">
        <f t="shared" si="250"/>
        <v>-0.31009590938720749</v>
      </c>
      <c r="K4025">
        <f t="shared" si="251"/>
        <v>0.50063712732525367</v>
      </c>
      <c r="L4025" t="str">
        <f t="shared" si="252"/>
        <v>NO</v>
      </c>
      <c r="M4025" t="str">
        <f t="shared" si="253"/>
        <v>NO</v>
      </c>
    </row>
    <row r="4026" spans="1:13" x14ac:dyDescent="0.25">
      <c r="A4026">
        <v>4025</v>
      </c>
      <c r="B4026" t="s">
        <v>9</v>
      </c>
      <c r="C4026">
        <v>7214352.2000000002</v>
      </c>
      <c r="D4026" t="s">
        <v>10</v>
      </c>
      <c r="E4026" t="s">
        <v>11</v>
      </c>
      <c r="F4026" t="s">
        <v>12</v>
      </c>
      <c r="G4026" t="s">
        <v>13</v>
      </c>
      <c r="H4026" t="s">
        <v>13</v>
      </c>
      <c r="I4026">
        <v>55</v>
      </c>
      <c r="J4026">
        <f t="shared" si="250"/>
        <v>8.0848315133094282</v>
      </c>
      <c r="K4026">
        <f t="shared" si="251"/>
        <v>0.92408910778807873</v>
      </c>
      <c r="L4026" t="str">
        <f t="shared" si="252"/>
        <v>SI</v>
      </c>
      <c r="M4026" t="str">
        <f t="shared" si="253"/>
        <v>NO</v>
      </c>
    </row>
    <row r="4027" spans="1:13" x14ac:dyDescent="0.25">
      <c r="A4027">
        <v>4026</v>
      </c>
      <c r="B4027" t="s">
        <v>9</v>
      </c>
      <c r="C4027">
        <v>423168</v>
      </c>
      <c r="D4027" t="s">
        <v>10</v>
      </c>
      <c r="E4027" t="s">
        <v>16</v>
      </c>
      <c r="F4027" t="s">
        <v>12</v>
      </c>
      <c r="G4027" t="s">
        <v>13</v>
      </c>
      <c r="H4027" t="s">
        <v>13</v>
      </c>
      <c r="I4027">
        <v>21</v>
      </c>
      <c r="J4027">
        <f t="shared" si="250"/>
        <v>-0.28898346925532747</v>
      </c>
      <c r="K4027">
        <f t="shared" si="251"/>
        <v>-1.4754721148345964</v>
      </c>
      <c r="L4027" t="str">
        <f t="shared" si="252"/>
        <v>NO</v>
      </c>
      <c r="M4027" t="str">
        <f t="shared" si="253"/>
        <v>NO</v>
      </c>
    </row>
    <row r="4028" spans="1:13" x14ac:dyDescent="0.25">
      <c r="A4028">
        <v>4027</v>
      </c>
      <c r="B4028" t="s">
        <v>15</v>
      </c>
      <c r="C4028">
        <v>278030.99</v>
      </c>
      <c r="D4028" t="s">
        <v>17</v>
      </c>
      <c r="E4028" t="s">
        <v>16</v>
      </c>
      <c r="F4028" t="s">
        <v>12</v>
      </c>
      <c r="G4028" t="s">
        <v>13</v>
      </c>
      <c r="H4028" t="s">
        <v>13</v>
      </c>
      <c r="I4028">
        <v>42</v>
      </c>
      <c r="J4028">
        <f t="shared" si="250"/>
        <v>-0.46794349052270096</v>
      </c>
      <c r="K4028">
        <f t="shared" si="251"/>
        <v>6.6098167852911317E-3</v>
      </c>
      <c r="L4028" t="str">
        <f t="shared" si="252"/>
        <v>NO</v>
      </c>
      <c r="M4028" t="str">
        <f t="shared" si="253"/>
        <v>NO</v>
      </c>
    </row>
    <row r="4029" spans="1:13" x14ac:dyDescent="0.25">
      <c r="A4029">
        <v>4028</v>
      </c>
      <c r="B4029" t="s">
        <v>15</v>
      </c>
      <c r="C4029">
        <v>284460.38</v>
      </c>
      <c r="D4029" t="s">
        <v>10</v>
      </c>
      <c r="E4029" t="s">
        <v>16</v>
      </c>
      <c r="F4029" t="s">
        <v>12</v>
      </c>
      <c r="G4029" t="s">
        <v>13</v>
      </c>
      <c r="H4029" t="s">
        <v>13</v>
      </c>
      <c r="I4029">
        <v>34</v>
      </c>
      <c r="J4029">
        <f t="shared" si="250"/>
        <v>-0.46001578296460643</v>
      </c>
      <c r="K4029">
        <f t="shared" si="251"/>
        <v>-0.55799282383180893</v>
      </c>
      <c r="L4029" t="str">
        <f t="shared" si="252"/>
        <v>NO</v>
      </c>
      <c r="M4029" t="str">
        <f t="shared" si="253"/>
        <v>NO</v>
      </c>
    </row>
    <row r="4030" spans="1:13" x14ac:dyDescent="0.25">
      <c r="A4030">
        <v>4029</v>
      </c>
      <c r="B4030" t="s">
        <v>9</v>
      </c>
      <c r="C4030">
        <v>510949.44</v>
      </c>
      <c r="D4030" t="s">
        <v>10</v>
      </c>
      <c r="E4030" t="s">
        <v>16</v>
      </c>
      <c r="F4030" t="s">
        <v>12</v>
      </c>
      <c r="G4030" t="s">
        <v>13</v>
      </c>
      <c r="H4030" t="s">
        <v>13</v>
      </c>
      <c r="I4030">
        <v>38</v>
      </c>
      <c r="J4030">
        <f t="shared" si="250"/>
        <v>-0.18074527164273599</v>
      </c>
      <c r="K4030">
        <f t="shared" si="251"/>
        <v>-0.27569150352325889</v>
      </c>
      <c r="L4030" t="str">
        <f t="shared" si="252"/>
        <v>NO</v>
      </c>
      <c r="M4030" t="str">
        <f t="shared" si="253"/>
        <v>NO</v>
      </c>
    </row>
    <row r="4031" spans="1:13" x14ac:dyDescent="0.25">
      <c r="A4031">
        <v>4030</v>
      </c>
      <c r="B4031" t="s">
        <v>15</v>
      </c>
      <c r="C4031">
        <v>622677.26</v>
      </c>
      <c r="D4031" t="s">
        <v>10</v>
      </c>
      <c r="E4031" t="s">
        <v>11</v>
      </c>
      <c r="F4031" t="s">
        <v>12</v>
      </c>
      <c r="G4031" t="s">
        <v>13</v>
      </c>
      <c r="H4031" t="s">
        <v>13</v>
      </c>
      <c r="I4031">
        <v>31</v>
      </c>
      <c r="J4031">
        <f t="shared" si="250"/>
        <v>-4.2980183031931095E-2</v>
      </c>
      <c r="K4031">
        <f t="shared" si="251"/>
        <v>-0.7697188140632214</v>
      </c>
      <c r="L4031" t="str">
        <f t="shared" si="252"/>
        <v>NO</v>
      </c>
      <c r="M4031" t="str">
        <f t="shared" si="253"/>
        <v>NO</v>
      </c>
    </row>
    <row r="4032" spans="1:13" x14ac:dyDescent="0.25">
      <c r="A4032">
        <v>4031</v>
      </c>
      <c r="B4032" t="s">
        <v>9</v>
      </c>
      <c r="C4032">
        <v>578406.36</v>
      </c>
      <c r="D4032" t="s">
        <v>10</v>
      </c>
      <c r="E4032" t="s">
        <v>11</v>
      </c>
      <c r="F4032" t="s">
        <v>12</v>
      </c>
      <c r="G4032" t="s">
        <v>13</v>
      </c>
      <c r="H4032" t="s">
        <v>13</v>
      </c>
      <c r="I4032">
        <v>28</v>
      </c>
      <c r="J4032">
        <f t="shared" si="250"/>
        <v>-9.7568059725310463E-2</v>
      </c>
      <c r="K4032">
        <f t="shared" si="251"/>
        <v>-0.98144480429463388</v>
      </c>
      <c r="L4032" t="str">
        <f t="shared" si="252"/>
        <v>NO</v>
      </c>
      <c r="M4032" t="str">
        <f t="shared" si="253"/>
        <v>NO</v>
      </c>
    </row>
    <row r="4033" spans="1:13" x14ac:dyDescent="0.25">
      <c r="A4033">
        <v>4032</v>
      </c>
      <c r="B4033" t="s">
        <v>9</v>
      </c>
      <c r="C4033">
        <v>383231</v>
      </c>
      <c r="D4033" t="s">
        <v>10</v>
      </c>
      <c r="E4033" t="s">
        <v>11</v>
      </c>
      <c r="F4033" t="s">
        <v>12</v>
      </c>
      <c r="G4033" t="s">
        <v>13</v>
      </c>
      <c r="H4033" t="s">
        <v>13</v>
      </c>
      <c r="I4033">
        <v>23</v>
      </c>
      <c r="J4033">
        <f t="shared" si="250"/>
        <v>-0.33822746545832971</v>
      </c>
      <c r="K4033">
        <f t="shared" si="251"/>
        <v>-1.3343214546803215</v>
      </c>
      <c r="L4033" t="str">
        <f t="shared" si="252"/>
        <v>NO</v>
      </c>
      <c r="M4033" t="str">
        <f t="shared" si="253"/>
        <v>NO</v>
      </c>
    </row>
    <row r="4034" spans="1:13" x14ac:dyDescent="0.25">
      <c r="A4034">
        <v>4033</v>
      </c>
      <c r="B4034" t="s">
        <v>9</v>
      </c>
      <c r="C4034">
        <v>415668.65</v>
      </c>
      <c r="D4034" t="s">
        <v>10</v>
      </c>
      <c r="E4034" t="s">
        <v>16</v>
      </c>
      <c r="F4034" t="s">
        <v>12</v>
      </c>
      <c r="G4034" t="s">
        <v>12</v>
      </c>
      <c r="H4034" t="s">
        <v>13</v>
      </c>
      <c r="I4034">
        <v>58</v>
      </c>
      <c r="J4034">
        <f t="shared" ref="J4034:J4097" si="254">(C4034-$Q$13)/$Q$14</f>
        <v>-0.29823048237411415</v>
      </c>
      <c r="K4034">
        <f t="shared" si="251"/>
        <v>1.1358150980194912</v>
      </c>
      <c r="L4034" t="str">
        <f t="shared" si="252"/>
        <v>NO</v>
      </c>
      <c r="M4034" t="str">
        <f t="shared" si="253"/>
        <v>NO</v>
      </c>
    </row>
    <row r="4035" spans="1:13" x14ac:dyDescent="0.25">
      <c r="A4035">
        <v>4034</v>
      </c>
      <c r="B4035" t="s">
        <v>15</v>
      </c>
      <c r="C4035">
        <v>948047</v>
      </c>
      <c r="D4035" t="s">
        <v>10</v>
      </c>
      <c r="E4035" t="s">
        <v>11</v>
      </c>
      <c r="F4035" t="s">
        <v>12</v>
      </c>
      <c r="G4035" t="s">
        <v>13</v>
      </c>
      <c r="H4035" t="s">
        <v>12</v>
      </c>
      <c r="I4035">
        <v>32</v>
      </c>
      <c r="J4035">
        <f t="shared" si="254"/>
        <v>0.3582143543928083</v>
      </c>
      <c r="K4035">
        <f t="shared" ref="K4035:K4098" si="255">(I4035-$R$13)/$R$14</f>
        <v>-0.69914348398608395</v>
      </c>
      <c r="L4035" t="str">
        <f t="shared" ref="L4035:L4098" si="256">IF(ABS(J4035)&gt; 1.96, "SI", "NO")</f>
        <v>NO</v>
      </c>
      <c r="M4035" t="str">
        <f t="shared" ref="M4035:M4098" si="257">IF(ABS(K4035)&gt; 1.96, "SI", "NO")</f>
        <v>NO</v>
      </c>
    </row>
    <row r="4036" spans="1:13" x14ac:dyDescent="0.25">
      <c r="A4036">
        <v>4035</v>
      </c>
      <c r="B4036" t="s">
        <v>9</v>
      </c>
      <c r="C4036">
        <v>343391</v>
      </c>
      <c r="D4036" t="s">
        <v>10</v>
      </c>
      <c r="E4036" t="s">
        <v>16</v>
      </c>
      <c r="F4036" t="s">
        <v>12</v>
      </c>
      <c r="G4036" t="s">
        <v>13</v>
      </c>
      <c r="H4036" t="s">
        <v>13</v>
      </c>
      <c r="I4036">
        <v>48</v>
      </c>
      <c r="J4036">
        <f t="shared" si="254"/>
        <v>-0.38735185659255628</v>
      </c>
      <c r="K4036">
        <f t="shared" si="255"/>
        <v>0.43006179724811616</v>
      </c>
      <c r="L4036" t="str">
        <f t="shared" si="256"/>
        <v>NO</v>
      </c>
      <c r="M4036" t="str">
        <f t="shared" si="257"/>
        <v>NO</v>
      </c>
    </row>
    <row r="4037" spans="1:13" x14ac:dyDescent="0.25">
      <c r="A4037">
        <v>4036</v>
      </c>
      <c r="B4037" t="s">
        <v>15</v>
      </c>
      <c r="C4037">
        <v>320000</v>
      </c>
      <c r="D4037" t="s">
        <v>10</v>
      </c>
      <c r="E4037" t="s">
        <v>16</v>
      </c>
      <c r="F4037" t="s">
        <v>12</v>
      </c>
      <c r="G4037" t="s">
        <v>13</v>
      </c>
      <c r="H4037" t="s">
        <v>13</v>
      </c>
      <c r="I4037">
        <v>69</v>
      </c>
      <c r="J4037">
        <f t="shared" si="254"/>
        <v>-0.41619394075472232</v>
      </c>
      <c r="K4037">
        <f t="shared" si="255"/>
        <v>1.9121437288680037</v>
      </c>
      <c r="L4037" t="str">
        <f t="shared" si="256"/>
        <v>NO</v>
      </c>
      <c r="M4037" t="str">
        <f t="shared" si="257"/>
        <v>NO</v>
      </c>
    </row>
    <row r="4038" spans="1:13" x14ac:dyDescent="0.25">
      <c r="A4038">
        <v>4037</v>
      </c>
      <c r="B4038" t="s">
        <v>15</v>
      </c>
      <c r="C4038">
        <v>840000</v>
      </c>
      <c r="D4038" t="s">
        <v>10</v>
      </c>
      <c r="E4038" t="s">
        <v>16</v>
      </c>
      <c r="F4038" t="s">
        <v>12</v>
      </c>
      <c r="G4038" t="s">
        <v>13</v>
      </c>
      <c r="H4038" t="s">
        <v>13</v>
      </c>
      <c r="I4038">
        <v>29</v>
      </c>
      <c r="J4038">
        <f t="shared" si="254"/>
        <v>0.22498787123819525</v>
      </c>
      <c r="K4038">
        <f t="shared" si="255"/>
        <v>-0.91086947421749642</v>
      </c>
      <c r="L4038" t="str">
        <f t="shared" si="256"/>
        <v>NO</v>
      </c>
      <c r="M4038" t="str">
        <f t="shared" si="257"/>
        <v>NO</v>
      </c>
    </row>
    <row r="4039" spans="1:13" x14ac:dyDescent="0.25">
      <c r="A4039">
        <v>4038</v>
      </c>
      <c r="B4039" t="s">
        <v>9</v>
      </c>
      <c r="C4039">
        <v>371173.26</v>
      </c>
      <c r="D4039" t="s">
        <v>10</v>
      </c>
      <c r="E4039" t="s">
        <v>16</v>
      </c>
      <c r="F4039" t="s">
        <v>12</v>
      </c>
      <c r="G4039" t="s">
        <v>13</v>
      </c>
      <c r="H4039" t="s">
        <v>13</v>
      </c>
      <c r="I4039">
        <v>31</v>
      </c>
      <c r="J4039">
        <f t="shared" si="254"/>
        <v>-0.35309516465398255</v>
      </c>
      <c r="K4039">
        <f t="shared" si="255"/>
        <v>-0.7697188140632214</v>
      </c>
      <c r="L4039" t="str">
        <f t="shared" si="256"/>
        <v>NO</v>
      </c>
      <c r="M4039" t="str">
        <f t="shared" si="257"/>
        <v>NO</v>
      </c>
    </row>
    <row r="4040" spans="1:13" x14ac:dyDescent="0.25">
      <c r="A4040">
        <v>4039</v>
      </c>
      <c r="B4040" t="s">
        <v>9</v>
      </c>
      <c r="C4040">
        <v>570368</v>
      </c>
      <c r="D4040" t="s">
        <v>10</v>
      </c>
      <c r="E4040" t="s">
        <v>16</v>
      </c>
      <c r="F4040" t="s">
        <v>12</v>
      </c>
      <c r="G4040" t="s">
        <v>13</v>
      </c>
      <c r="H4040" t="s">
        <v>13</v>
      </c>
      <c r="I4040">
        <v>33</v>
      </c>
      <c r="J4040">
        <f t="shared" si="254"/>
        <v>-0.10747969478348619</v>
      </c>
      <c r="K4040">
        <f t="shared" si="255"/>
        <v>-0.62856815390894638</v>
      </c>
      <c r="L4040" t="str">
        <f t="shared" si="256"/>
        <v>NO</v>
      </c>
      <c r="M4040" t="str">
        <f t="shared" si="257"/>
        <v>NO</v>
      </c>
    </row>
    <row r="4041" spans="1:13" x14ac:dyDescent="0.25">
      <c r="A4041">
        <v>4040</v>
      </c>
      <c r="B4041" t="s">
        <v>15</v>
      </c>
      <c r="C4041">
        <v>1206489.07</v>
      </c>
      <c r="D4041" t="s">
        <v>10</v>
      </c>
      <c r="E4041" t="s">
        <v>16</v>
      </c>
      <c r="F4041" t="s">
        <v>12</v>
      </c>
      <c r="G4041" t="s">
        <v>13</v>
      </c>
      <c r="H4041" t="s">
        <v>13</v>
      </c>
      <c r="I4041">
        <v>29</v>
      </c>
      <c r="J4041">
        <f t="shared" si="254"/>
        <v>0.67688426735011686</v>
      </c>
      <c r="K4041">
        <f t="shared" si="255"/>
        <v>-0.91086947421749642</v>
      </c>
      <c r="L4041" t="str">
        <f t="shared" si="256"/>
        <v>NO</v>
      </c>
      <c r="M4041" t="str">
        <f t="shared" si="257"/>
        <v>NO</v>
      </c>
    </row>
    <row r="4042" spans="1:13" x14ac:dyDescent="0.25">
      <c r="A4042">
        <v>4041</v>
      </c>
      <c r="B4042" t="s">
        <v>9</v>
      </c>
      <c r="C4042">
        <v>143537.5</v>
      </c>
      <c r="D4042" t="s">
        <v>10</v>
      </c>
      <c r="E4042" t="s">
        <v>16</v>
      </c>
      <c r="F4042" t="s">
        <v>12</v>
      </c>
      <c r="G4042" t="s">
        <v>13</v>
      </c>
      <c r="H4042" t="s">
        <v>13</v>
      </c>
      <c r="I4042">
        <v>31</v>
      </c>
      <c r="J4042">
        <f t="shared" si="254"/>
        <v>-0.63377960517549203</v>
      </c>
      <c r="K4042">
        <f t="shared" si="255"/>
        <v>-0.7697188140632214</v>
      </c>
      <c r="L4042" t="str">
        <f t="shared" si="256"/>
        <v>NO</v>
      </c>
      <c r="M4042" t="str">
        <f t="shared" si="257"/>
        <v>NO</v>
      </c>
    </row>
    <row r="4043" spans="1:13" x14ac:dyDescent="0.25">
      <c r="A4043">
        <v>4042</v>
      </c>
      <c r="B4043" t="s">
        <v>9</v>
      </c>
      <c r="C4043">
        <v>450000</v>
      </c>
      <c r="D4043" t="s">
        <v>10</v>
      </c>
      <c r="E4043" t="s">
        <v>16</v>
      </c>
      <c r="F4043" t="s">
        <v>12</v>
      </c>
      <c r="G4043" t="s">
        <v>12</v>
      </c>
      <c r="H4043" t="s">
        <v>13</v>
      </c>
      <c r="I4043">
        <v>39</v>
      </c>
      <c r="J4043">
        <f t="shared" si="254"/>
        <v>-0.25589848775649293</v>
      </c>
      <c r="K4043">
        <f t="shared" si="255"/>
        <v>-0.20511617344612137</v>
      </c>
      <c r="L4043" t="str">
        <f t="shared" si="256"/>
        <v>NO</v>
      </c>
      <c r="M4043" t="str">
        <f t="shared" si="257"/>
        <v>NO</v>
      </c>
    </row>
    <row r="4044" spans="1:13" x14ac:dyDescent="0.25">
      <c r="A4044">
        <v>4043</v>
      </c>
      <c r="B4044" t="s">
        <v>9</v>
      </c>
      <c r="C4044">
        <v>297046</v>
      </c>
      <c r="D4044" t="s">
        <v>17</v>
      </c>
      <c r="E4044" t="s">
        <v>16</v>
      </c>
      <c r="F4044" t="s">
        <v>12</v>
      </c>
      <c r="G4044" t="s">
        <v>13</v>
      </c>
      <c r="H4044" t="s">
        <v>13</v>
      </c>
      <c r="I4044">
        <v>64</v>
      </c>
      <c r="J4044">
        <f t="shared" si="254"/>
        <v>-0.44449718558642509</v>
      </c>
      <c r="K4044">
        <f t="shared" si="255"/>
        <v>1.5592670784823162</v>
      </c>
      <c r="L4044" t="str">
        <f t="shared" si="256"/>
        <v>NO</v>
      </c>
      <c r="M4044" t="str">
        <f t="shared" si="257"/>
        <v>NO</v>
      </c>
    </row>
    <row r="4045" spans="1:13" x14ac:dyDescent="0.25">
      <c r="A4045">
        <v>4044</v>
      </c>
      <c r="B4045" t="s">
        <v>9</v>
      </c>
      <c r="C4045">
        <v>45500</v>
      </c>
      <c r="D4045" t="s">
        <v>10</v>
      </c>
      <c r="E4045" t="s">
        <v>16</v>
      </c>
      <c r="F4045" t="s">
        <v>12</v>
      </c>
      <c r="G4045" t="s">
        <v>12</v>
      </c>
      <c r="H4045" t="s">
        <v>13</v>
      </c>
      <c r="I4045">
        <v>41</v>
      </c>
      <c r="J4045">
        <f t="shared" si="254"/>
        <v>-0.75466395497021443</v>
      </c>
      <c r="K4045">
        <f t="shared" si="255"/>
        <v>-6.3965513291846368E-2</v>
      </c>
      <c r="L4045" t="str">
        <f t="shared" si="256"/>
        <v>NO</v>
      </c>
      <c r="M4045" t="str">
        <f t="shared" si="257"/>
        <v>NO</v>
      </c>
    </row>
    <row r="4046" spans="1:13" x14ac:dyDescent="0.25">
      <c r="A4046">
        <v>4045</v>
      </c>
      <c r="B4046" t="s">
        <v>9</v>
      </c>
      <c r="C4046">
        <v>310740</v>
      </c>
      <c r="D4046" t="s">
        <v>10</v>
      </c>
      <c r="E4046" t="s">
        <v>16</v>
      </c>
      <c r="F4046" t="s">
        <v>12</v>
      </c>
      <c r="G4046" t="s">
        <v>13</v>
      </c>
      <c r="H4046" t="s">
        <v>13</v>
      </c>
      <c r="I4046">
        <v>39</v>
      </c>
      <c r="J4046">
        <f t="shared" si="254"/>
        <v>-0.42761190917598085</v>
      </c>
      <c r="K4046">
        <f t="shared" si="255"/>
        <v>-0.20511617344612137</v>
      </c>
      <c r="L4046" t="str">
        <f t="shared" si="256"/>
        <v>NO</v>
      </c>
      <c r="M4046" t="str">
        <f t="shared" si="257"/>
        <v>NO</v>
      </c>
    </row>
    <row r="4047" spans="1:13" x14ac:dyDescent="0.25">
      <c r="A4047">
        <v>4046</v>
      </c>
      <c r="B4047" t="s">
        <v>15</v>
      </c>
      <c r="C4047">
        <v>1739889.52</v>
      </c>
      <c r="D4047" t="s">
        <v>10</v>
      </c>
      <c r="E4047" t="s">
        <v>11</v>
      </c>
      <c r="F4047" t="s">
        <v>12</v>
      </c>
      <c r="G4047" t="s">
        <v>13</v>
      </c>
      <c r="H4047" t="s">
        <v>13</v>
      </c>
      <c r="I4047">
        <v>38</v>
      </c>
      <c r="J4047">
        <f t="shared" si="254"/>
        <v>1.3345893962901891</v>
      </c>
      <c r="K4047">
        <f t="shared" si="255"/>
        <v>-0.27569150352325889</v>
      </c>
      <c r="L4047" t="str">
        <f t="shared" si="256"/>
        <v>NO</v>
      </c>
      <c r="M4047" t="str">
        <f t="shared" si="257"/>
        <v>NO</v>
      </c>
    </row>
    <row r="4048" spans="1:13" x14ac:dyDescent="0.25">
      <c r="A4048">
        <v>4047</v>
      </c>
      <c r="B4048" t="s">
        <v>15</v>
      </c>
      <c r="C4048">
        <v>4453.22</v>
      </c>
      <c r="D4048" t="s">
        <v>10</v>
      </c>
      <c r="E4048" t="s">
        <v>11</v>
      </c>
      <c r="F4048" t="s">
        <v>12</v>
      </c>
      <c r="G4048" t="s">
        <v>13</v>
      </c>
      <c r="H4048" t="s">
        <v>13</v>
      </c>
      <c r="I4048">
        <v>24</v>
      </c>
      <c r="J4048">
        <f t="shared" si="254"/>
        <v>-0.80527635646420415</v>
      </c>
      <c r="K4048">
        <f t="shared" si="255"/>
        <v>-1.263746124603184</v>
      </c>
      <c r="L4048" t="str">
        <f t="shared" si="256"/>
        <v>NO</v>
      </c>
      <c r="M4048" t="str">
        <f t="shared" si="257"/>
        <v>NO</v>
      </c>
    </row>
    <row r="4049" spans="1:13" x14ac:dyDescent="0.25">
      <c r="A4049">
        <v>4048</v>
      </c>
      <c r="B4049" t="s">
        <v>9</v>
      </c>
      <c r="C4049">
        <v>845279</v>
      </c>
      <c r="D4049" t="s">
        <v>10</v>
      </c>
      <c r="E4049" t="s">
        <v>16</v>
      </c>
      <c r="F4049" t="s">
        <v>12</v>
      </c>
      <c r="G4049" t="s">
        <v>13</v>
      </c>
      <c r="H4049" t="s">
        <v>13</v>
      </c>
      <c r="I4049">
        <v>41</v>
      </c>
      <c r="J4049">
        <f t="shared" si="254"/>
        <v>0.23149709967186952</v>
      </c>
      <c r="K4049">
        <f t="shared" si="255"/>
        <v>-6.3965513291846368E-2</v>
      </c>
      <c r="L4049" t="str">
        <f t="shared" si="256"/>
        <v>NO</v>
      </c>
      <c r="M4049" t="str">
        <f t="shared" si="257"/>
        <v>NO</v>
      </c>
    </row>
    <row r="4050" spans="1:13" x14ac:dyDescent="0.25">
      <c r="A4050">
        <v>4049</v>
      </c>
      <c r="B4050" t="s">
        <v>15</v>
      </c>
      <c r="C4050">
        <v>222000</v>
      </c>
      <c r="D4050" t="s">
        <v>10</v>
      </c>
      <c r="E4050" t="s">
        <v>16</v>
      </c>
      <c r="F4050" t="s">
        <v>12</v>
      </c>
      <c r="G4050" t="s">
        <v>13</v>
      </c>
      <c r="H4050" t="s">
        <v>13</v>
      </c>
      <c r="I4050">
        <v>61</v>
      </c>
      <c r="J4050">
        <f t="shared" si="254"/>
        <v>-0.53703205147646449</v>
      </c>
      <c r="K4050">
        <f t="shared" si="255"/>
        <v>1.3475410882509038</v>
      </c>
      <c r="L4050" t="str">
        <f t="shared" si="256"/>
        <v>NO</v>
      </c>
      <c r="M4050" t="str">
        <f t="shared" si="257"/>
        <v>NO</v>
      </c>
    </row>
    <row r="4051" spans="1:13" x14ac:dyDescent="0.25">
      <c r="A4051">
        <v>4050</v>
      </c>
      <c r="B4051" t="s">
        <v>9</v>
      </c>
      <c r="C4051">
        <v>350672.26</v>
      </c>
      <c r="D4051" t="s">
        <v>10</v>
      </c>
      <c r="E4051" t="s">
        <v>16</v>
      </c>
      <c r="F4051" t="s">
        <v>12</v>
      </c>
      <c r="G4051" t="s">
        <v>13</v>
      </c>
      <c r="H4051" t="s">
        <v>13</v>
      </c>
      <c r="I4051">
        <v>34</v>
      </c>
      <c r="J4051">
        <f t="shared" si="254"/>
        <v>-0.37837375759180331</v>
      </c>
      <c r="K4051">
        <f t="shared" si="255"/>
        <v>-0.55799282383180893</v>
      </c>
      <c r="L4051" t="str">
        <f t="shared" si="256"/>
        <v>NO</v>
      </c>
      <c r="M4051" t="str">
        <f t="shared" si="257"/>
        <v>NO</v>
      </c>
    </row>
    <row r="4052" spans="1:13" x14ac:dyDescent="0.25">
      <c r="A4052">
        <v>4051</v>
      </c>
      <c r="B4052" t="s">
        <v>9</v>
      </c>
      <c r="C4052">
        <v>782348.4</v>
      </c>
      <c r="D4052" t="s">
        <v>10</v>
      </c>
      <c r="E4052" t="s">
        <v>16</v>
      </c>
      <c r="F4052" t="s">
        <v>12</v>
      </c>
      <c r="G4052" t="s">
        <v>13</v>
      </c>
      <c r="H4052" t="s">
        <v>13</v>
      </c>
      <c r="I4052">
        <v>27</v>
      </c>
      <c r="J4052">
        <f t="shared" si="254"/>
        <v>0.15390103017609744</v>
      </c>
      <c r="K4052">
        <f t="shared" si="255"/>
        <v>-1.0520201343717714</v>
      </c>
      <c r="L4052" t="str">
        <f t="shared" si="256"/>
        <v>NO</v>
      </c>
      <c r="M4052" t="str">
        <f t="shared" si="257"/>
        <v>NO</v>
      </c>
    </row>
    <row r="4053" spans="1:13" x14ac:dyDescent="0.25">
      <c r="A4053">
        <v>4052</v>
      </c>
      <c r="B4053" t="s">
        <v>9</v>
      </c>
      <c r="C4053">
        <v>278030</v>
      </c>
      <c r="D4053" t="s">
        <v>19</v>
      </c>
      <c r="E4053" t="s">
        <v>16</v>
      </c>
      <c r="F4053" t="s">
        <v>12</v>
      </c>
      <c r="G4053" t="s">
        <v>13</v>
      </c>
      <c r="H4053" t="s">
        <v>13</v>
      </c>
      <c r="I4053">
        <v>57</v>
      </c>
      <c r="J4053">
        <f t="shared" si="254"/>
        <v>-0.46794471123422759</v>
      </c>
      <c r="K4053">
        <f t="shared" si="255"/>
        <v>1.0652397679423538</v>
      </c>
      <c r="L4053" t="str">
        <f t="shared" si="256"/>
        <v>NO</v>
      </c>
      <c r="M4053" t="str">
        <f t="shared" si="257"/>
        <v>NO</v>
      </c>
    </row>
    <row r="4054" spans="1:13" x14ac:dyDescent="0.25">
      <c r="A4054">
        <v>4053</v>
      </c>
      <c r="B4054" t="s">
        <v>15</v>
      </c>
      <c r="C4054">
        <v>269309.07</v>
      </c>
      <c r="D4054" t="s">
        <v>10</v>
      </c>
      <c r="E4054" t="s">
        <v>11</v>
      </c>
      <c r="F4054" t="s">
        <v>12</v>
      </c>
      <c r="G4054" t="s">
        <v>13</v>
      </c>
      <c r="H4054" t="s">
        <v>13</v>
      </c>
      <c r="I4054">
        <v>28</v>
      </c>
      <c r="J4054">
        <f t="shared" si="254"/>
        <v>-0.4786979837335803</v>
      </c>
      <c r="K4054">
        <f t="shared" si="255"/>
        <v>-0.98144480429463388</v>
      </c>
      <c r="L4054" t="str">
        <f t="shared" si="256"/>
        <v>NO</v>
      </c>
      <c r="M4054" t="str">
        <f t="shared" si="257"/>
        <v>NO</v>
      </c>
    </row>
    <row r="4055" spans="1:13" x14ac:dyDescent="0.25">
      <c r="A4055">
        <v>4054</v>
      </c>
      <c r="B4055" t="s">
        <v>15</v>
      </c>
      <c r="C4055">
        <v>742483</v>
      </c>
      <c r="D4055" t="s">
        <v>18</v>
      </c>
      <c r="E4055" t="s">
        <v>16</v>
      </c>
      <c r="F4055" t="s">
        <v>12</v>
      </c>
      <c r="G4055" t="s">
        <v>13</v>
      </c>
      <c r="H4055" t="s">
        <v>13</v>
      </c>
      <c r="I4055">
        <v>50</v>
      </c>
      <c r="J4055">
        <f t="shared" si="254"/>
        <v>0.10474531977643883</v>
      </c>
      <c r="K4055">
        <f t="shared" si="255"/>
        <v>0.57121245740239113</v>
      </c>
      <c r="L4055" t="str">
        <f t="shared" si="256"/>
        <v>NO</v>
      </c>
      <c r="M4055" t="str">
        <f t="shared" si="257"/>
        <v>NO</v>
      </c>
    </row>
    <row r="4056" spans="1:13" x14ac:dyDescent="0.25">
      <c r="A4056">
        <v>4055</v>
      </c>
      <c r="B4056" t="s">
        <v>9</v>
      </c>
      <c r="C4056">
        <v>566297</v>
      </c>
      <c r="D4056" t="s">
        <v>18</v>
      </c>
      <c r="E4056" t="s">
        <v>16</v>
      </c>
      <c r="F4056" t="s">
        <v>12</v>
      </c>
      <c r="G4056" t="s">
        <v>13</v>
      </c>
      <c r="H4056" t="s">
        <v>12</v>
      </c>
      <c r="I4056">
        <v>42</v>
      </c>
      <c r="J4056">
        <f t="shared" si="254"/>
        <v>-0.11249940854622306</v>
      </c>
      <c r="K4056">
        <f t="shared" si="255"/>
        <v>6.6098167852911317E-3</v>
      </c>
      <c r="L4056" t="str">
        <f t="shared" si="256"/>
        <v>NO</v>
      </c>
      <c r="M4056" t="str">
        <f t="shared" si="257"/>
        <v>NO</v>
      </c>
    </row>
    <row r="4057" spans="1:13" x14ac:dyDescent="0.25">
      <c r="A4057">
        <v>4056</v>
      </c>
      <c r="B4057" t="s">
        <v>9</v>
      </c>
      <c r="C4057">
        <v>816719</v>
      </c>
      <c r="D4057" t="s">
        <v>10</v>
      </c>
      <c r="E4057" t="s">
        <v>11</v>
      </c>
      <c r="F4057" t="s">
        <v>12</v>
      </c>
      <c r="G4057" t="s">
        <v>13</v>
      </c>
      <c r="H4057" t="s">
        <v>13</v>
      </c>
      <c r="I4057">
        <v>56</v>
      </c>
      <c r="J4057">
        <f t="shared" si="254"/>
        <v>0.19628142169010465</v>
      </c>
      <c r="K4057">
        <f t="shared" si="255"/>
        <v>0.99466443786521619</v>
      </c>
      <c r="L4057" t="str">
        <f t="shared" si="256"/>
        <v>NO</v>
      </c>
      <c r="M4057" t="str">
        <f t="shared" si="257"/>
        <v>NO</v>
      </c>
    </row>
    <row r="4058" spans="1:13" x14ac:dyDescent="0.25">
      <c r="A4058">
        <v>4057</v>
      </c>
      <c r="B4058" t="s">
        <v>9</v>
      </c>
      <c r="C4058">
        <v>818075.21</v>
      </c>
      <c r="D4058" t="s">
        <v>14</v>
      </c>
      <c r="E4058" t="s">
        <v>11</v>
      </c>
      <c r="F4058" t="s">
        <v>12</v>
      </c>
      <c r="G4058" t="s">
        <v>13</v>
      </c>
      <c r="H4058" t="s">
        <v>13</v>
      </c>
      <c r="I4058">
        <v>81</v>
      </c>
      <c r="J4058">
        <f t="shared" si="254"/>
        <v>0.19795368550787945</v>
      </c>
      <c r="K4058">
        <f t="shared" si="255"/>
        <v>2.759047689793654</v>
      </c>
      <c r="L4058" t="str">
        <f t="shared" si="256"/>
        <v>NO</v>
      </c>
      <c r="M4058" t="str">
        <f t="shared" si="257"/>
        <v>SI</v>
      </c>
    </row>
    <row r="4059" spans="1:13" x14ac:dyDescent="0.25">
      <c r="A4059">
        <v>4058</v>
      </c>
      <c r="B4059" t="s">
        <v>15</v>
      </c>
      <c r="C4059">
        <v>312500</v>
      </c>
      <c r="D4059" t="s">
        <v>10</v>
      </c>
      <c r="E4059" t="s">
        <v>16</v>
      </c>
      <c r="F4059" t="s">
        <v>12</v>
      </c>
      <c r="G4059" t="s">
        <v>13</v>
      </c>
      <c r="H4059" t="s">
        <v>13</v>
      </c>
      <c r="I4059">
        <v>38</v>
      </c>
      <c r="J4059">
        <f t="shared" si="254"/>
        <v>-0.42544175535077405</v>
      </c>
      <c r="K4059">
        <f t="shared" si="255"/>
        <v>-0.27569150352325889</v>
      </c>
      <c r="L4059" t="str">
        <f t="shared" si="256"/>
        <v>NO</v>
      </c>
      <c r="M4059" t="str">
        <f t="shared" si="257"/>
        <v>NO</v>
      </c>
    </row>
    <row r="4060" spans="1:13" x14ac:dyDescent="0.25">
      <c r="A4060">
        <v>4059</v>
      </c>
      <c r="B4060" t="s">
        <v>9</v>
      </c>
      <c r="C4060">
        <v>278030</v>
      </c>
      <c r="D4060" t="s">
        <v>19</v>
      </c>
      <c r="E4060" t="s">
        <v>16</v>
      </c>
      <c r="F4060" t="s">
        <v>12</v>
      </c>
      <c r="G4060" t="s">
        <v>13</v>
      </c>
      <c r="H4060" t="s">
        <v>13</v>
      </c>
      <c r="I4060">
        <v>32</v>
      </c>
      <c r="J4060">
        <f t="shared" si="254"/>
        <v>-0.46794471123422759</v>
      </c>
      <c r="K4060">
        <f t="shared" si="255"/>
        <v>-0.69914348398608395</v>
      </c>
      <c r="L4060" t="str">
        <f t="shared" si="256"/>
        <v>NO</v>
      </c>
      <c r="M4060" t="str">
        <f t="shared" si="257"/>
        <v>NO</v>
      </c>
    </row>
    <row r="4061" spans="1:13" x14ac:dyDescent="0.25">
      <c r="A4061">
        <v>4060</v>
      </c>
      <c r="B4061" t="s">
        <v>9</v>
      </c>
      <c r="C4061">
        <v>354060.87</v>
      </c>
      <c r="D4061" t="s">
        <v>10</v>
      </c>
      <c r="E4061" t="s">
        <v>16</v>
      </c>
      <c r="F4061" t="s">
        <v>12</v>
      </c>
      <c r="G4061" t="s">
        <v>13</v>
      </c>
      <c r="H4061" t="s">
        <v>13</v>
      </c>
      <c r="I4061">
        <v>36</v>
      </c>
      <c r="J4061">
        <f t="shared" si="254"/>
        <v>-0.3741954593226931</v>
      </c>
      <c r="K4061">
        <f t="shared" si="255"/>
        <v>-0.41684216367753391</v>
      </c>
      <c r="L4061" t="str">
        <f t="shared" si="256"/>
        <v>NO</v>
      </c>
      <c r="M4061" t="str">
        <f t="shared" si="257"/>
        <v>NO</v>
      </c>
    </row>
    <row r="4062" spans="1:13" x14ac:dyDescent="0.25">
      <c r="A4062">
        <v>4061</v>
      </c>
      <c r="B4062" t="s">
        <v>9</v>
      </c>
      <c r="C4062">
        <v>585035.6</v>
      </c>
      <c r="D4062" t="s">
        <v>10</v>
      </c>
      <c r="E4062" t="s">
        <v>11</v>
      </c>
      <c r="F4062" t="s">
        <v>12</v>
      </c>
      <c r="G4062" t="s">
        <v>13</v>
      </c>
      <c r="H4062" t="s">
        <v>13</v>
      </c>
      <c r="I4062">
        <v>31</v>
      </c>
      <c r="J4062">
        <f t="shared" si="254"/>
        <v>-8.9393928734279843E-2</v>
      </c>
      <c r="K4062">
        <f t="shared" si="255"/>
        <v>-0.7697188140632214</v>
      </c>
      <c r="L4062" t="str">
        <f t="shared" si="256"/>
        <v>NO</v>
      </c>
      <c r="M4062" t="str">
        <f t="shared" si="257"/>
        <v>NO</v>
      </c>
    </row>
    <row r="4063" spans="1:13" x14ac:dyDescent="0.25">
      <c r="A4063">
        <v>4062</v>
      </c>
      <c r="B4063" t="s">
        <v>9</v>
      </c>
      <c r="C4063">
        <v>120498.44</v>
      </c>
      <c r="D4063" t="s">
        <v>10</v>
      </c>
      <c r="E4063" t="s">
        <v>16</v>
      </c>
      <c r="F4063" t="s">
        <v>12</v>
      </c>
      <c r="G4063" t="s">
        <v>13</v>
      </c>
      <c r="H4063" t="s">
        <v>13</v>
      </c>
      <c r="I4063">
        <v>23</v>
      </c>
      <c r="J4063">
        <f t="shared" si="254"/>
        <v>-0.66218773255513352</v>
      </c>
      <c r="K4063">
        <f t="shared" si="255"/>
        <v>-1.3343214546803215</v>
      </c>
      <c r="L4063" t="str">
        <f t="shared" si="256"/>
        <v>NO</v>
      </c>
      <c r="M4063" t="str">
        <f t="shared" si="257"/>
        <v>NO</v>
      </c>
    </row>
    <row r="4064" spans="1:13" x14ac:dyDescent="0.25">
      <c r="A4064">
        <v>4063</v>
      </c>
      <c r="B4064" t="s">
        <v>9</v>
      </c>
      <c r="C4064">
        <v>728961.19</v>
      </c>
      <c r="D4064" t="s">
        <v>10</v>
      </c>
      <c r="E4064" t="s">
        <v>16</v>
      </c>
      <c r="F4064" t="s">
        <v>12</v>
      </c>
      <c r="G4064" t="s">
        <v>13</v>
      </c>
      <c r="H4064" t="s">
        <v>13</v>
      </c>
      <c r="I4064">
        <v>35</v>
      </c>
      <c r="J4064">
        <f t="shared" si="254"/>
        <v>8.8072360858700391E-2</v>
      </c>
      <c r="K4064">
        <f t="shared" si="255"/>
        <v>-0.48741749375467142</v>
      </c>
      <c r="L4064" t="str">
        <f t="shared" si="256"/>
        <v>NO</v>
      </c>
      <c r="M4064" t="str">
        <f t="shared" si="257"/>
        <v>NO</v>
      </c>
    </row>
    <row r="4065" spans="1:13" x14ac:dyDescent="0.25">
      <c r="A4065">
        <v>4064</v>
      </c>
      <c r="B4065" t="s">
        <v>9</v>
      </c>
      <c r="C4065">
        <v>787001</v>
      </c>
      <c r="D4065" t="s">
        <v>10</v>
      </c>
      <c r="E4065" t="s">
        <v>16</v>
      </c>
      <c r="F4065" t="s">
        <v>12</v>
      </c>
      <c r="G4065" t="s">
        <v>13</v>
      </c>
      <c r="H4065" t="s">
        <v>13</v>
      </c>
      <c r="I4065">
        <v>39</v>
      </c>
      <c r="J4065">
        <f t="shared" si="254"/>
        <v>0.15963788113470942</v>
      </c>
      <c r="K4065">
        <f t="shared" si="255"/>
        <v>-0.20511617344612137</v>
      </c>
      <c r="L4065" t="str">
        <f t="shared" si="256"/>
        <v>NO</v>
      </c>
      <c r="M4065" t="str">
        <f t="shared" si="257"/>
        <v>NO</v>
      </c>
    </row>
    <row r="4066" spans="1:13" x14ac:dyDescent="0.25">
      <c r="A4066">
        <v>4065</v>
      </c>
      <c r="B4066" t="s">
        <v>9</v>
      </c>
      <c r="C4066">
        <v>589997</v>
      </c>
      <c r="D4066" t="s">
        <v>10</v>
      </c>
      <c r="E4066" t="s">
        <v>11</v>
      </c>
      <c r="F4066" t="s">
        <v>12</v>
      </c>
      <c r="G4066" t="s">
        <v>13</v>
      </c>
      <c r="H4066" t="s">
        <v>13</v>
      </c>
      <c r="I4066">
        <v>48</v>
      </c>
      <c r="J4066">
        <f t="shared" si="254"/>
        <v>-8.3276314422699699E-2</v>
      </c>
      <c r="K4066">
        <f t="shared" si="255"/>
        <v>0.43006179724811616</v>
      </c>
      <c r="L4066" t="str">
        <f t="shared" si="256"/>
        <v>NO</v>
      </c>
      <c r="M4066" t="str">
        <f t="shared" si="257"/>
        <v>NO</v>
      </c>
    </row>
    <row r="4067" spans="1:13" x14ac:dyDescent="0.25">
      <c r="A4067">
        <v>4066</v>
      </c>
      <c r="B4067" t="s">
        <v>15</v>
      </c>
      <c r="C4067">
        <v>278031</v>
      </c>
      <c r="D4067" t="s">
        <v>18</v>
      </c>
      <c r="E4067" t="s">
        <v>16</v>
      </c>
      <c r="F4067" t="s">
        <v>12</v>
      </c>
      <c r="G4067" t="s">
        <v>13</v>
      </c>
      <c r="H4067" t="s">
        <v>13</v>
      </c>
      <c r="I4067">
        <v>51</v>
      </c>
      <c r="J4067">
        <f t="shared" si="254"/>
        <v>-0.46794347819228149</v>
      </c>
      <c r="K4067">
        <f t="shared" si="255"/>
        <v>0.64178778747952869</v>
      </c>
      <c r="L4067" t="str">
        <f t="shared" si="256"/>
        <v>NO</v>
      </c>
      <c r="M4067" t="str">
        <f t="shared" si="257"/>
        <v>NO</v>
      </c>
    </row>
    <row r="4068" spans="1:13" x14ac:dyDescent="0.25">
      <c r="A4068">
        <v>4067</v>
      </c>
      <c r="B4068" t="s">
        <v>9</v>
      </c>
      <c r="C4068">
        <v>450368.88</v>
      </c>
      <c r="D4068" t="s">
        <v>10</v>
      </c>
      <c r="E4068" t="s">
        <v>16</v>
      </c>
      <c r="F4068" t="s">
        <v>12</v>
      </c>
      <c r="G4068" t="s">
        <v>13</v>
      </c>
      <c r="H4068" t="s">
        <v>13</v>
      </c>
      <c r="I4068">
        <v>26</v>
      </c>
      <c r="J4068">
        <f t="shared" si="254"/>
        <v>-0.25544364324340074</v>
      </c>
      <c r="K4068">
        <f t="shared" si="255"/>
        <v>-1.1225954644489089</v>
      </c>
      <c r="L4068" t="str">
        <f t="shared" si="256"/>
        <v>NO</v>
      </c>
      <c r="M4068" t="str">
        <f t="shared" si="257"/>
        <v>NO</v>
      </c>
    </row>
    <row r="4069" spans="1:13" x14ac:dyDescent="0.25">
      <c r="A4069">
        <v>4068</v>
      </c>
      <c r="B4069" t="s">
        <v>9</v>
      </c>
      <c r="C4069">
        <v>800000</v>
      </c>
      <c r="D4069" t="s">
        <v>10</v>
      </c>
      <c r="E4069" t="s">
        <v>16</v>
      </c>
      <c r="F4069" t="s">
        <v>12</v>
      </c>
      <c r="G4069" t="s">
        <v>13</v>
      </c>
      <c r="H4069" t="s">
        <v>13</v>
      </c>
      <c r="I4069">
        <v>26</v>
      </c>
      <c r="J4069">
        <f t="shared" si="254"/>
        <v>0.17566619339258621</v>
      </c>
      <c r="K4069">
        <f t="shared" si="255"/>
        <v>-1.1225954644489089</v>
      </c>
      <c r="L4069" t="str">
        <f t="shared" si="256"/>
        <v>NO</v>
      </c>
      <c r="M4069" t="str">
        <f t="shared" si="257"/>
        <v>NO</v>
      </c>
    </row>
    <row r="4070" spans="1:13" x14ac:dyDescent="0.25">
      <c r="A4070">
        <v>4069</v>
      </c>
      <c r="B4070" t="s">
        <v>9</v>
      </c>
      <c r="C4070">
        <v>394263</v>
      </c>
      <c r="D4070" t="s">
        <v>18</v>
      </c>
      <c r="E4070" t="s">
        <v>16</v>
      </c>
      <c r="F4070" t="s">
        <v>12</v>
      </c>
      <c r="G4070" t="s">
        <v>12</v>
      </c>
      <c r="H4070" t="s">
        <v>12</v>
      </c>
      <c r="I4070">
        <v>51</v>
      </c>
      <c r="J4070">
        <f t="shared" si="254"/>
        <v>-0.32462454670851071</v>
      </c>
      <c r="K4070">
        <f t="shared" si="255"/>
        <v>0.64178778747952869</v>
      </c>
      <c r="L4070" t="str">
        <f t="shared" si="256"/>
        <v>NO</v>
      </c>
      <c r="M4070" t="str">
        <f t="shared" si="257"/>
        <v>NO</v>
      </c>
    </row>
    <row r="4071" spans="1:13" x14ac:dyDescent="0.25">
      <c r="A4071">
        <v>4070</v>
      </c>
      <c r="B4071" t="s">
        <v>9</v>
      </c>
      <c r="C4071">
        <v>145210</v>
      </c>
      <c r="D4071" t="s">
        <v>10</v>
      </c>
      <c r="E4071" t="s">
        <v>16</v>
      </c>
      <c r="F4071" t="s">
        <v>12</v>
      </c>
      <c r="G4071" t="s">
        <v>13</v>
      </c>
      <c r="H4071" t="s">
        <v>12</v>
      </c>
      <c r="I4071">
        <v>23</v>
      </c>
      <c r="J4071">
        <f t="shared" si="254"/>
        <v>-0.63171734252057243</v>
      </c>
      <c r="K4071">
        <f t="shared" si="255"/>
        <v>-1.3343214546803215</v>
      </c>
      <c r="L4071" t="str">
        <f t="shared" si="256"/>
        <v>NO</v>
      </c>
      <c r="M4071" t="str">
        <f t="shared" si="257"/>
        <v>NO</v>
      </c>
    </row>
    <row r="4072" spans="1:13" x14ac:dyDescent="0.25">
      <c r="A4072">
        <v>4071</v>
      </c>
      <c r="B4072" t="s">
        <v>9</v>
      </c>
      <c r="C4072">
        <v>381127</v>
      </c>
      <c r="D4072" t="s">
        <v>10</v>
      </c>
      <c r="E4072" t="s">
        <v>16</v>
      </c>
      <c r="F4072" t="s">
        <v>12</v>
      </c>
      <c r="G4072" t="s">
        <v>13</v>
      </c>
      <c r="H4072" t="s">
        <v>13</v>
      </c>
      <c r="I4072">
        <v>21</v>
      </c>
      <c r="J4072">
        <f t="shared" si="254"/>
        <v>-0.34082178571300875</v>
      </c>
      <c r="K4072">
        <f t="shared" si="255"/>
        <v>-1.4754721148345964</v>
      </c>
      <c r="L4072" t="str">
        <f t="shared" si="256"/>
        <v>NO</v>
      </c>
      <c r="M4072" t="str">
        <f t="shared" si="257"/>
        <v>NO</v>
      </c>
    </row>
    <row r="4073" spans="1:13" x14ac:dyDescent="0.25">
      <c r="A4073">
        <v>4072</v>
      </c>
      <c r="B4073" t="s">
        <v>9</v>
      </c>
      <c r="C4073">
        <v>674607.4</v>
      </c>
      <c r="D4073" t="s">
        <v>10</v>
      </c>
      <c r="E4073" t="s">
        <v>11</v>
      </c>
      <c r="F4073" t="s">
        <v>12</v>
      </c>
      <c r="G4073" t="s">
        <v>13</v>
      </c>
      <c r="H4073" t="s">
        <v>13</v>
      </c>
      <c r="I4073">
        <v>64</v>
      </c>
      <c r="J4073">
        <f t="shared" si="254"/>
        <v>2.1051857857003323E-2</v>
      </c>
      <c r="K4073">
        <f t="shared" si="255"/>
        <v>1.5592670784823162</v>
      </c>
      <c r="L4073" t="str">
        <f t="shared" si="256"/>
        <v>NO</v>
      </c>
      <c r="M4073" t="str">
        <f t="shared" si="257"/>
        <v>NO</v>
      </c>
    </row>
    <row r="4074" spans="1:13" x14ac:dyDescent="0.25">
      <c r="A4074">
        <v>4073</v>
      </c>
      <c r="B4074" t="s">
        <v>9</v>
      </c>
      <c r="C4074">
        <v>60000</v>
      </c>
      <c r="D4074" t="s">
        <v>10</v>
      </c>
      <c r="E4074" t="s">
        <v>16</v>
      </c>
      <c r="F4074" t="s">
        <v>12</v>
      </c>
      <c r="G4074" t="s">
        <v>13</v>
      </c>
      <c r="H4074" t="s">
        <v>12</v>
      </c>
      <c r="I4074">
        <v>56</v>
      </c>
      <c r="J4074">
        <f t="shared" si="254"/>
        <v>-0.73678484675118117</v>
      </c>
      <c r="K4074">
        <f t="shared" si="255"/>
        <v>0.99466443786521619</v>
      </c>
      <c r="L4074" t="str">
        <f t="shared" si="256"/>
        <v>NO</v>
      </c>
      <c r="M4074" t="str">
        <f t="shared" si="257"/>
        <v>NO</v>
      </c>
    </row>
    <row r="4075" spans="1:13" x14ac:dyDescent="0.25">
      <c r="A4075">
        <v>4074</v>
      </c>
      <c r="B4075" t="s">
        <v>9</v>
      </c>
      <c r="C4075">
        <v>278030</v>
      </c>
      <c r="D4075" t="s">
        <v>19</v>
      </c>
      <c r="E4075" t="s">
        <v>16</v>
      </c>
      <c r="F4075" t="s">
        <v>12</v>
      </c>
      <c r="G4075" t="s">
        <v>13</v>
      </c>
      <c r="H4075" t="s">
        <v>13</v>
      </c>
      <c r="I4075">
        <v>62</v>
      </c>
      <c r="J4075">
        <f t="shared" si="254"/>
        <v>-0.46794471123422759</v>
      </c>
      <c r="K4075">
        <f t="shared" si="255"/>
        <v>1.4181164183280413</v>
      </c>
      <c r="L4075" t="str">
        <f t="shared" si="256"/>
        <v>NO</v>
      </c>
      <c r="M4075" t="str">
        <f t="shared" si="257"/>
        <v>NO</v>
      </c>
    </row>
    <row r="4076" spans="1:13" x14ac:dyDescent="0.25">
      <c r="A4076">
        <v>4075</v>
      </c>
      <c r="B4076" t="s">
        <v>9</v>
      </c>
      <c r="C4076">
        <v>594092</v>
      </c>
      <c r="D4076" t="s">
        <v>18</v>
      </c>
      <c r="E4076" t="s">
        <v>16</v>
      </c>
      <c r="F4076" t="s">
        <v>12</v>
      </c>
      <c r="G4076" t="s">
        <v>13</v>
      </c>
      <c r="H4076" t="s">
        <v>13</v>
      </c>
      <c r="I4076">
        <v>41</v>
      </c>
      <c r="J4076">
        <f t="shared" si="254"/>
        <v>-7.8227007653255465E-2</v>
      </c>
      <c r="K4076">
        <f t="shared" si="255"/>
        <v>-6.3965513291846368E-2</v>
      </c>
      <c r="L4076" t="str">
        <f t="shared" si="256"/>
        <v>NO</v>
      </c>
      <c r="M4076" t="str">
        <f t="shared" si="257"/>
        <v>NO</v>
      </c>
    </row>
    <row r="4077" spans="1:13" x14ac:dyDescent="0.25">
      <c r="A4077">
        <v>4076</v>
      </c>
      <c r="B4077" t="s">
        <v>15</v>
      </c>
      <c r="C4077">
        <v>438521</v>
      </c>
      <c r="D4077" t="s">
        <v>14</v>
      </c>
      <c r="E4077" t="s">
        <v>11</v>
      </c>
      <c r="F4077" t="s">
        <v>12</v>
      </c>
      <c r="G4077" t="s">
        <v>13</v>
      </c>
      <c r="H4077" t="s">
        <v>13</v>
      </c>
      <c r="I4077">
        <v>86</v>
      </c>
      <c r="J4077">
        <f t="shared" si="254"/>
        <v>-0.27005257625623658</v>
      </c>
      <c r="K4077">
        <f t="shared" si="255"/>
        <v>3.1119243401793413</v>
      </c>
      <c r="L4077" t="str">
        <f t="shared" si="256"/>
        <v>NO</v>
      </c>
      <c r="M4077" t="str">
        <f t="shared" si="257"/>
        <v>SI</v>
      </c>
    </row>
    <row r="4078" spans="1:13" x14ac:dyDescent="0.25">
      <c r="A4078">
        <v>4077</v>
      </c>
      <c r="B4078" t="s">
        <v>9</v>
      </c>
      <c r="C4078">
        <v>527053.81999999995</v>
      </c>
      <c r="D4078" t="s">
        <v>10</v>
      </c>
      <c r="E4078" t="s">
        <v>16</v>
      </c>
      <c r="F4078" t="s">
        <v>12</v>
      </c>
      <c r="G4078" t="s">
        <v>13</v>
      </c>
      <c r="H4078" t="s">
        <v>13</v>
      </c>
      <c r="I4078">
        <v>40</v>
      </c>
      <c r="J4078">
        <f t="shared" si="254"/>
        <v>-0.16088789558615432</v>
      </c>
      <c r="K4078">
        <f t="shared" si="255"/>
        <v>-0.13454084336898386</v>
      </c>
      <c r="L4078" t="str">
        <f t="shared" si="256"/>
        <v>NO</v>
      </c>
      <c r="M4078" t="str">
        <f t="shared" si="257"/>
        <v>NO</v>
      </c>
    </row>
    <row r="4079" spans="1:13" x14ac:dyDescent="0.25">
      <c r="A4079">
        <v>4078</v>
      </c>
      <c r="B4079" t="s">
        <v>15</v>
      </c>
      <c r="C4079">
        <v>528600.52</v>
      </c>
      <c r="D4079" t="s">
        <v>10</v>
      </c>
      <c r="E4079" t="s">
        <v>16</v>
      </c>
      <c r="F4079" t="s">
        <v>12</v>
      </c>
      <c r="G4079" t="s">
        <v>13</v>
      </c>
      <c r="H4079" t="s">
        <v>13</v>
      </c>
      <c r="I4079">
        <v>59</v>
      </c>
      <c r="J4079">
        <f t="shared" si="254"/>
        <v>-0.15898074960805914</v>
      </c>
      <c r="K4079">
        <f t="shared" si="255"/>
        <v>1.2063904280966287</v>
      </c>
      <c r="L4079" t="str">
        <f t="shared" si="256"/>
        <v>NO</v>
      </c>
      <c r="M4079" t="str">
        <f t="shared" si="257"/>
        <v>NO</v>
      </c>
    </row>
    <row r="4080" spans="1:13" x14ac:dyDescent="0.25">
      <c r="A4080">
        <v>4079</v>
      </c>
      <c r="B4080" t="s">
        <v>15</v>
      </c>
      <c r="C4080">
        <v>447030.7</v>
      </c>
      <c r="D4080" t="s">
        <v>10</v>
      </c>
      <c r="E4080" t="s">
        <v>11</v>
      </c>
      <c r="F4080" t="s">
        <v>12</v>
      </c>
      <c r="G4080" t="s">
        <v>13</v>
      </c>
      <c r="H4080" t="s">
        <v>13</v>
      </c>
      <c r="I4080">
        <v>29</v>
      </c>
      <c r="J4080">
        <f t="shared" si="254"/>
        <v>-0.25955975920716712</v>
      </c>
      <c r="K4080">
        <f t="shared" si="255"/>
        <v>-0.91086947421749642</v>
      </c>
      <c r="L4080" t="str">
        <f t="shared" si="256"/>
        <v>NO</v>
      </c>
      <c r="M4080" t="str">
        <f t="shared" si="257"/>
        <v>NO</v>
      </c>
    </row>
    <row r="4081" spans="1:13" x14ac:dyDescent="0.25">
      <c r="A4081">
        <v>4080</v>
      </c>
      <c r="B4081" t="s">
        <v>9</v>
      </c>
      <c r="C4081">
        <v>67307.199999999997</v>
      </c>
      <c r="D4081" t="s">
        <v>10</v>
      </c>
      <c r="E4081" t="s">
        <v>16</v>
      </c>
      <c r="F4081" t="s">
        <v>12</v>
      </c>
      <c r="G4081" t="s">
        <v>13</v>
      </c>
      <c r="H4081" t="s">
        <v>13</v>
      </c>
      <c r="I4081">
        <v>33</v>
      </c>
      <c r="J4081">
        <f t="shared" si="254"/>
        <v>-0.72777476264234531</v>
      </c>
      <c r="K4081">
        <f t="shared" si="255"/>
        <v>-0.62856815390894638</v>
      </c>
      <c r="L4081" t="str">
        <f t="shared" si="256"/>
        <v>NO</v>
      </c>
      <c r="M4081" t="str">
        <f t="shared" si="257"/>
        <v>NO</v>
      </c>
    </row>
    <row r="4082" spans="1:13" x14ac:dyDescent="0.25">
      <c r="A4082">
        <v>4081</v>
      </c>
      <c r="B4082" t="s">
        <v>15</v>
      </c>
      <c r="C4082">
        <v>2849858.1</v>
      </c>
      <c r="D4082" t="s">
        <v>10</v>
      </c>
      <c r="E4082" t="s">
        <v>11</v>
      </c>
      <c r="F4082" t="s">
        <v>12</v>
      </c>
      <c r="G4082" t="s">
        <v>13</v>
      </c>
      <c r="H4082" t="s">
        <v>13</v>
      </c>
      <c r="I4082">
        <v>58</v>
      </c>
      <c r="J4082">
        <f t="shared" si="254"/>
        <v>2.7032272143278928</v>
      </c>
      <c r="K4082">
        <f t="shared" si="255"/>
        <v>1.1358150980194912</v>
      </c>
      <c r="L4082" t="str">
        <f t="shared" si="256"/>
        <v>SI</v>
      </c>
      <c r="M4082" t="str">
        <f t="shared" si="257"/>
        <v>NO</v>
      </c>
    </row>
    <row r="4083" spans="1:13" x14ac:dyDescent="0.25">
      <c r="A4083">
        <v>4082</v>
      </c>
      <c r="B4083" t="s">
        <v>9</v>
      </c>
      <c r="C4083">
        <v>701516.48</v>
      </c>
      <c r="D4083" t="s">
        <v>10</v>
      </c>
      <c r="E4083" t="s">
        <v>16</v>
      </c>
      <c r="F4083" t="s">
        <v>12</v>
      </c>
      <c r="G4083" t="s">
        <v>13</v>
      </c>
      <c r="H4083" t="s">
        <v>13</v>
      </c>
      <c r="I4083">
        <v>38</v>
      </c>
      <c r="J4083">
        <f t="shared" si="254"/>
        <v>5.4231882229046305E-2</v>
      </c>
      <c r="K4083">
        <f t="shared" si="255"/>
        <v>-0.27569150352325889</v>
      </c>
      <c r="L4083" t="str">
        <f t="shared" si="256"/>
        <v>NO</v>
      </c>
      <c r="M4083" t="str">
        <f t="shared" si="257"/>
        <v>NO</v>
      </c>
    </row>
    <row r="4084" spans="1:13" x14ac:dyDescent="0.25">
      <c r="A4084">
        <v>4083</v>
      </c>
      <c r="B4084" t="s">
        <v>9</v>
      </c>
      <c r="C4084">
        <v>278030</v>
      </c>
      <c r="D4084" t="s">
        <v>19</v>
      </c>
      <c r="E4084" t="s">
        <v>16</v>
      </c>
      <c r="F4084" t="s">
        <v>12</v>
      </c>
      <c r="G4084" t="s">
        <v>13</v>
      </c>
      <c r="H4084" t="s">
        <v>13</v>
      </c>
      <c r="I4084">
        <v>49</v>
      </c>
      <c r="J4084">
        <f t="shared" si="254"/>
        <v>-0.46794471123422759</v>
      </c>
      <c r="K4084">
        <f t="shared" si="255"/>
        <v>0.50063712732525367</v>
      </c>
      <c r="L4084" t="str">
        <f t="shared" si="256"/>
        <v>NO</v>
      </c>
      <c r="M4084" t="str">
        <f t="shared" si="257"/>
        <v>NO</v>
      </c>
    </row>
    <row r="4085" spans="1:13" x14ac:dyDescent="0.25">
      <c r="A4085">
        <v>4084</v>
      </c>
      <c r="B4085" t="s">
        <v>9</v>
      </c>
      <c r="C4085">
        <v>114590</v>
      </c>
      <c r="D4085" t="s">
        <v>10</v>
      </c>
      <c r="E4085" t="s">
        <v>16</v>
      </c>
      <c r="F4085" t="s">
        <v>12</v>
      </c>
      <c r="G4085" t="s">
        <v>13</v>
      </c>
      <c r="H4085" t="s">
        <v>13</v>
      </c>
      <c r="I4085">
        <v>40</v>
      </c>
      <c r="J4085">
        <f t="shared" si="254"/>
        <v>-0.66947308691138618</v>
      </c>
      <c r="K4085">
        <f t="shared" si="255"/>
        <v>-0.13454084336898386</v>
      </c>
      <c r="L4085" t="str">
        <f t="shared" si="256"/>
        <v>NO</v>
      </c>
      <c r="M4085" t="str">
        <f t="shared" si="257"/>
        <v>NO</v>
      </c>
    </row>
    <row r="4086" spans="1:13" x14ac:dyDescent="0.25">
      <c r="A4086">
        <v>4085</v>
      </c>
      <c r="B4086" t="s">
        <v>15</v>
      </c>
      <c r="C4086">
        <v>586357</v>
      </c>
      <c r="D4086" t="s">
        <v>14</v>
      </c>
      <c r="E4086" t="s">
        <v>11</v>
      </c>
      <c r="F4086" t="s">
        <v>12</v>
      </c>
      <c r="G4086" t="s">
        <v>13</v>
      </c>
      <c r="H4086" t="s">
        <v>13</v>
      </c>
      <c r="I4086">
        <v>87</v>
      </c>
      <c r="J4086">
        <f t="shared" si="254"/>
        <v>-8.7764587106650124E-2</v>
      </c>
      <c r="K4086">
        <f t="shared" si="255"/>
        <v>3.1824996702564787</v>
      </c>
      <c r="L4086" t="str">
        <f t="shared" si="256"/>
        <v>NO</v>
      </c>
      <c r="M4086" t="str">
        <f t="shared" si="257"/>
        <v>SI</v>
      </c>
    </row>
    <row r="4087" spans="1:13" x14ac:dyDescent="0.25">
      <c r="A4087">
        <v>4086</v>
      </c>
      <c r="B4087" t="s">
        <v>15</v>
      </c>
      <c r="C4087">
        <v>41860.550000000003</v>
      </c>
      <c r="D4087" t="s">
        <v>10</v>
      </c>
      <c r="E4087" t="s">
        <v>16</v>
      </c>
      <c r="F4087" t="s">
        <v>12</v>
      </c>
      <c r="G4087" t="s">
        <v>12</v>
      </c>
      <c r="H4087" t="s">
        <v>13</v>
      </c>
      <c r="I4087">
        <v>39</v>
      </c>
      <c r="J4087">
        <f t="shared" si="254"/>
        <v>-0.75915154948109442</v>
      </c>
      <c r="K4087">
        <f t="shared" si="255"/>
        <v>-0.20511617344612137</v>
      </c>
      <c r="L4087" t="str">
        <f t="shared" si="256"/>
        <v>NO</v>
      </c>
      <c r="M4087" t="str">
        <f t="shared" si="257"/>
        <v>NO</v>
      </c>
    </row>
    <row r="4088" spans="1:13" x14ac:dyDescent="0.25">
      <c r="A4088">
        <v>4087</v>
      </c>
      <c r="B4088" t="s">
        <v>9</v>
      </c>
      <c r="C4088">
        <v>385000</v>
      </c>
      <c r="D4088" t="s">
        <v>10</v>
      </c>
      <c r="E4088" t="s">
        <v>16</v>
      </c>
      <c r="F4088" t="s">
        <v>12</v>
      </c>
      <c r="G4088" t="s">
        <v>13</v>
      </c>
      <c r="H4088" t="s">
        <v>13</v>
      </c>
      <c r="I4088">
        <v>46</v>
      </c>
      <c r="J4088">
        <f t="shared" si="254"/>
        <v>-0.33604621425560766</v>
      </c>
      <c r="K4088">
        <f t="shared" si="255"/>
        <v>0.28891113709384114</v>
      </c>
      <c r="L4088" t="str">
        <f t="shared" si="256"/>
        <v>NO</v>
      </c>
      <c r="M4088" t="str">
        <f t="shared" si="257"/>
        <v>NO</v>
      </c>
    </row>
    <row r="4089" spans="1:13" x14ac:dyDescent="0.25">
      <c r="A4089">
        <v>4088</v>
      </c>
      <c r="B4089" t="s">
        <v>9</v>
      </c>
      <c r="C4089">
        <v>373320</v>
      </c>
      <c r="D4089" t="s">
        <v>10</v>
      </c>
      <c r="E4089" t="s">
        <v>16</v>
      </c>
      <c r="F4089" t="s">
        <v>12</v>
      </c>
      <c r="G4089" t="s">
        <v>13</v>
      </c>
      <c r="H4089" t="s">
        <v>13</v>
      </c>
      <c r="I4089">
        <v>47</v>
      </c>
      <c r="J4089">
        <f t="shared" si="254"/>
        <v>-0.35044814418652548</v>
      </c>
      <c r="K4089">
        <f t="shared" si="255"/>
        <v>0.35948646717097865</v>
      </c>
      <c r="L4089" t="str">
        <f t="shared" si="256"/>
        <v>NO</v>
      </c>
      <c r="M4089" t="str">
        <f t="shared" si="257"/>
        <v>NO</v>
      </c>
    </row>
    <row r="4090" spans="1:13" x14ac:dyDescent="0.25">
      <c r="A4090">
        <v>4089</v>
      </c>
      <c r="B4090" t="s">
        <v>9</v>
      </c>
      <c r="C4090">
        <v>356455</v>
      </c>
      <c r="D4090" t="s">
        <v>18</v>
      </c>
      <c r="E4090" t="s">
        <v>16</v>
      </c>
      <c r="F4090" t="s">
        <v>12</v>
      </c>
      <c r="G4090" t="s">
        <v>13</v>
      </c>
      <c r="H4090" t="s">
        <v>12</v>
      </c>
      <c r="I4090">
        <v>50</v>
      </c>
      <c r="J4090">
        <f t="shared" si="254"/>
        <v>-0.3712433966081804</v>
      </c>
      <c r="K4090">
        <f t="shared" si="255"/>
        <v>0.57121245740239113</v>
      </c>
      <c r="L4090" t="str">
        <f t="shared" si="256"/>
        <v>NO</v>
      </c>
      <c r="M4090" t="str">
        <f t="shared" si="257"/>
        <v>NO</v>
      </c>
    </row>
    <row r="4091" spans="1:13" x14ac:dyDescent="0.25">
      <c r="A4091">
        <v>4090</v>
      </c>
      <c r="B4091" t="s">
        <v>15</v>
      </c>
      <c r="C4091">
        <v>383932.5</v>
      </c>
      <c r="D4091" t="s">
        <v>10</v>
      </c>
      <c r="E4091" t="s">
        <v>16</v>
      </c>
      <c r="F4091" t="s">
        <v>12</v>
      </c>
      <c r="G4091" t="s">
        <v>13</v>
      </c>
      <c r="H4091" t="s">
        <v>13</v>
      </c>
      <c r="I4091">
        <v>27</v>
      </c>
      <c r="J4091">
        <f t="shared" si="254"/>
        <v>-0.33736248653311235</v>
      </c>
      <c r="K4091">
        <f t="shared" si="255"/>
        <v>-1.0520201343717714</v>
      </c>
      <c r="L4091" t="str">
        <f t="shared" si="256"/>
        <v>NO</v>
      </c>
      <c r="M4091" t="str">
        <f t="shared" si="257"/>
        <v>NO</v>
      </c>
    </row>
    <row r="4092" spans="1:13" x14ac:dyDescent="0.25">
      <c r="A4092">
        <v>4091</v>
      </c>
      <c r="B4092" t="s">
        <v>15</v>
      </c>
      <c r="C4092">
        <v>432394.93</v>
      </c>
      <c r="D4092" t="s">
        <v>10</v>
      </c>
      <c r="E4092" t="s">
        <v>16</v>
      </c>
      <c r="F4092" t="s">
        <v>12</v>
      </c>
      <c r="G4092" t="s">
        <v>13</v>
      </c>
      <c r="H4092" t="s">
        <v>13</v>
      </c>
      <c r="I4092">
        <v>25</v>
      </c>
      <c r="J4092">
        <f t="shared" si="254"/>
        <v>-0.27760627753122785</v>
      </c>
      <c r="K4092">
        <f t="shared" si="255"/>
        <v>-1.1931707945260464</v>
      </c>
      <c r="L4092" t="str">
        <f t="shared" si="256"/>
        <v>NO</v>
      </c>
      <c r="M4092" t="str">
        <f t="shared" si="257"/>
        <v>NO</v>
      </c>
    </row>
    <row r="4093" spans="1:13" x14ac:dyDescent="0.25">
      <c r="A4093">
        <v>4092</v>
      </c>
      <c r="B4093" t="s">
        <v>15</v>
      </c>
      <c r="C4093">
        <v>347675</v>
      </c>
      <c r="D4093" t="s">
        <v>10</v>
      </c>
      <c r="E4093" t="s">
        <v>16</v>
      </c>
      <c r="F4093" t="s">
        <v>12</v>
      </c>
      <c r="G4093" t="s">
        <v>13</v>
      </c>
      <c r="H4093" t="s">
        <v>13</v>
      </c>
      <c r="I4093">
        <v>36</v>
      </c>
      <c r="J4093">
        <f t="shared" si="254"/>
        <v>-0.38206950489529157</v>
      </c>
      <c r="K4093">
        <f t="shared" si="255"/>
        <v>-0.41684216367753391</v>
      </c>
      <c r="L4093" t="str">
        <f t="shared" si="256"/>
        <v>NO</v>
      </c>
      <c r="M4093" t="str">
        <f t="shared" si="257"/>
        <v>NO</v>
      </c>
    </row>
    <row r="4094" spans="1:13" x14ac:dyDescent="0.25">
      <c r="A4094">
        <v>4093</v>
      </c>
      <c r="B4094" t="s">
        <v>15</v>
      </c>
      <c r="C4094">
        <v>297045</v>
      </c>
      <c r="D4094" t="s">
        <v>17</v>
      </c>
      <c r="E4094" t="s">
        <v>16</v>
      </c>
      <c r="F4094" t="s">
        <v>12</v>
      </c>
      <c r="G4094" t="s">
        <v>12</v>
      </c>
      <c r="H4094" t="s">
        <v>13</v>
      </c>
      <c r="I4094">
        <v>39</v>
      </c>
      <c r="J4094">
        <f t="shared" si="254"/>
        <v>-0.44449841862837125</v>
      </c>
      <c r="K4094">
        <f t="shared" si="255"/>
        <v>-0.20511617344612137</v>
      </c>
      <c r="L4094" t="str">
        <f t="shared" si="256"/>
        <v>NO</v>
      </c>
      <c r="M4094" t="str">
        <f t="shared" si="257"/>
        <v>NO</v>
      </c>
    </row>
    <row r="4095" spans="1:13" x14ac:dyDescent="0.25">
      <c r="A4095">
        <v>4094</v>
      </c>
      <c r="B4095" t="s">
        <v>9</v>
      </c>
      <c r="C4095">
        <v>305704</v>
      </c>
      <c r="D4095" t="s">
        <v>17</v>
      </c>
      <c r="E4095" t="s">
        <v>16</v>
      </c>
      <c r="F4095" t="s">
        <v>12</v>
      </c>
      <c r="G4095" t="s">
        <v>13</v>
      </c>
      <c r="H4095" t="s">
        <v>13</v>
      </c>
      <c r="I4095">
        <v>34</v>
      </c>
      <c r="J4095">
        <f t="shared" si="254"/>
        <v>-0.433821508416743</v>
      </c>
      <c r="K4095">
        <f t="shared" si="255"/>
        <v>-0.55799282383180893</v>
      </c>
      <c r="L4095" t="str">
        <f t="shared" si="256"/>
        <v>NO</v>
      </c>
      <c r="M4095" t="str">
        <f t="shared" si="257"/>
        <v>NO</v>
      </c>
    </row>
    <row r="4096" spans="1:13" x14ac:dyDescent="0.25">
      <c r="A4096">
        <v>4095</v>
      </c>
      <c r="B4096" t="s">
        <v>9</v>
      </c>
      <c r="C4096">
        <v>2586422</v>
      </c>
      <c r="D4096" t="s">
        <v>10</v>
      </c>
      <c r="E4096" t="s">
        <v>11</v>
      </c>
      <c r="F4096" t="s">
        <v>12</v>
      </c>
      <c r="G4096" t="s">
        <v>13</v>
      </c>
      <c r="H4096" t="s">
        <v>13</v>
      </c>
      <c r="I4096">
        <v>43</v>
      </c>
      <c r="J4096">
        <f t="shared" si="254"/>
        <v>2.3783994529003012</v>
      </c>
      <c r="K4096">
        <f t="shared" si="255"/>
        <v>7.7185146862428639E-2</v>
      </c>
      <c r="L4096" t="str">
        <f t="shared" si="256"/>
        <v>SI</v>
      </c>
      <c r="M4096" t="str">
        <f t="shared" si="257"/>
        <v>NO</v>
      </c>
    </row>
    <row r="4097" spans="1:13" x14ac:dyDescent="0.25">
      <c r="A4097">
        <v>4096</v>
      </c>
      <c r="B4097" t="s">
        <v>9</v>
      </c>
      <c r="C4097">
        <v>106000</v>
      </c>
      <c r="D4097" t="s">
        <v>10</v>
      </c>
      <c r="E4097" t="s">
        <v>16</v>
      </c>
      <c r="F4097" t="s">
        <v>12</v>
      </c>
      <c r="G4097" t="s">
        <v>13</v>
      </c>
      <c r="H4097" t="s">
        <v>13</v>
      </c>
      <c r="I4097">
        <v>22</v>
      </c>
      <c r="J4097">
        <f t="shared" si="254"/>
        <v>-0.68006491722873075</v>
      </c>
      <c r="K4097">
        <f t="shared" si="255"/>
        <v>-1.4048967847574589</v>
      </c>
      <c r="L4097" t="str">
        <f t="shared" si="256"/>
        <v>NO</v>
      </c>
      <c r="M4097" t="str">
        <f t="shared" si="257"/>
        <v>NO</v>
      </c>
    </row>
    <row r="4098" spans="1:13" x14ac:dyDescent="0.25">
      <c r="A4098">
        <v>4097</v>
      </c>
      <c r="B4098" t="s">
        <v>15</v>
      </c>
      <c r="C4098">
        <v>201666.67</v>
      </c>
      <c r="D4098" t="s">
        <v>10</v>
      </c>
      <c r="E4098" t="s">
        <v>16</v>
      </c>
      <c r="F4098" t="s">
        <v>12</v>
      </c>
      <c r="G4098" t="s">
        <v>12</v>
      </c>
      <c r="H4098" t="s">
        <v>13</v>
      </c>
      <c r="I4098">
        <v>49</v>
      </c>
      <c r="J4098">
        <f t="shared" ref="J4098:J4161" si="258">(C4098-$Q$13)/$Q$14</f>
        <v>-0.56210390027117585</v>
      </c>
      <c r="K4098">
        <f t="shared" si="255"/>
        <v>0.50063712732525367</v>
      </c>
      <c r="L4098" t="str">
        <f t="shared" si="256"/>
        <v>NO</v>
      </c>
      <c r="M4098" t="str">
        <f t="shared" si="257"/>
        <v>NO</v>
      </c>
    </row>
    <row r="4099" spans="1:13" x14ac:dyDescent="0.25">
      <c r="A4099">
        <v>4098</v>
      </c>
      <c r="B4099" t="s">
        <v>15</v>
      </c>
      <c r="C4099">
        <v>523886</v>
      </c>
      <c r="D4099" t="s">
        <v>18</v>
      </c>
      <c r="E4099" t="s">
        <v>16</v>
      </c>
      <c r="F4099" t="s">
        <v>12</v>
      </c>
      <c r="G4099" t="s">
        <v>13</v>
      </c>
      <c r="H4099" t="s">
        <v>13</v>
      </c>
      <c r="I4099">
        <v>23</v>
      </c>
      <c r="J4099">
        <f t="shared" si="258"/>
        <v>-0.16479395052397619</v>
      </c>
      <c r="K4099">
        <f t="shared" ref="K4099:K4162" si="259">(I4099-$R$13)/$R$14</f>
        <v>-1.3343214546803215</v>
      </c>
      <c r="L4099" t="str">
        <f t="shared" ref="L4099:L4162" si="260">IF(ABS(J4099)&gt; 1.96, "SI", "NO")</f>
        <v>NO</v>
      </c>
      <c r="M4099" t="str">
        <f t="shared" ref="M4099:M4162" si="261">IF(ABS(K4099)&gt; 1.96, "SI", "NO")</f>
        <v>NO</v>
      </c>
    </row>
    <row r="4100" spans="1:13" x14ac:dyDescent="0.25">
      <c r="A4100">
        <v>4099</v>
      </c>
      <c r="B4100" t="s">
        <v>15</v>
      </c>
      <c r="C4100">
        <v>329720</v>
      </c>
      <c r="D4100" t="s">
        <v>17</v>
      </c>
      <c r="E4100" t="s">
        <v>16</v>
      </c>
      <c r="F4100" t="s">
        <v>12</v>
      </c>
      <c r="G4100" t="s">
        <v>12</v>
      </c>
      <c r="H4100" t="s">
        <v>13</v>
      </c>
      <c r="I4100">
        <v>64</v>
      </c>
      <c r="J4100">
        <f t="shared" si="258"/>
        <v>-0.40420877303823932</v>
      </c>
      <c r="K4100">
        <f t="shared" si="259"/>
        <v>1.5592670784823162</v>
      </c>
      <c r="L4100" t="str">
        <f t="shared" si="260"/>
        <v>NO</v>
      </c>
      <c r="M4100" t="str">
        <f t="shared" si="261"/>
        <v>NO</v>
      </c>
    </row>
    <row r="4101" spans="1:13" x14ac:dyDescent="0.25">
      <c r="A4101">
        <v>4100</v>
      </c>
      <c r="B4101" t="s">
        <v>9</v>
      </c>
      <c r="C4101">
        <v>623672</v>
      </c>
      <c r="D4101" t="s">
        <v>10</v>
      </c>
      <c r="E4101" t="s">
        <v>16</v>
      </c>
      <c r="F4101" t="s">
        <v>12</v>
      </c>
      <c r="G4101" t="s">
        <v>13</v>
      </c>
      <c r="H4101" t="s">
        <v>13</v>
      </c>
      <c r="I4101">
        <v>51</v>
      </c>
      <c r="J4101">
        <f t="shared" si="258"/>
        <v>-4.1753626886427579E-2</v>
      </c>
      <c r="K4101">
        <f t="shared" si="259"/>
        <v>0.64178778747952869</v>
      </c>
      <c r="L4101" t="str">
        <f t="shared" si="260"/>
        <v>NO</v>
      </c>
      <c r="M4101" t="str">
        <f t="shared" si="261"/>
        <v>NO</v>
      </c>
    </row>
    <row r="4102" spans="1:13" x14ac:dyDescent="0.25">
      <c r="A4102">
        <v>4101</v>
      </c>
      <c r="B4102" t="s">
        <v>15</v>
      </c>
      <c r="C4102">
        <v>2389642.9</v>
      </c>
      <c r="D4102" t="s">
        <v>14</v>
      </c>
      <c r="E4102" t="s">
        <v>11</v>
      </c>
      <c r="F4102" t="s">
        <v>12</v>
      </c>
      <c r="G4102" t="s">
        <v>13</v>
      </c>
      <c r="H4102" t="s">
        <v>13</v>
      </c>
      <c r="I4102">
        <v>85</v>
      </c>
      <c r="J4102">
        <f t="shared" si="258"/>
        <v>2.1357625684765789</v>
      </c>
      <c r="K4102">
        <f t="shared" si="259"/>
        <v>3.0413490101022038</v>
      </c>
      <c r="L4102" t="str">
        <f t="shared" si="260"/>
        <v>SI</v>
      </c>
      <c r="M4102" t="str">
        <f t="shared" si="261"/>
        <v>SI</v>
      </c>
    </row>
    <row r="4103" spans="1:13" x14ac:dyDescent="0.25">
      <c r="A4103">
        <v>4102</v>
      </c>
      <c r="B4103" t="s">
        <v>9</v>
      </c>
      <c r="C4103">
        <v>322916.59999999998</v>
      </c>
      <c r="D4103" t="s">
        <v>10</v>
      </c>
      <c r="E4103" t="s">
        <v>16</v>
      </c>
      <c r="F4103" t="s">
        <v>12</v>
      </c>
      <c r="G4103" t="s">
        <v>13</v>
      </c>
      <c r="H4103" t="s">
        <v>12</v>
      </c>
      <c r="I4103">
        <v>39</v>
      </c>
      <c r="J4103">
        <f t="shared" si="258"/>
        <v>-0.41259765061460979</v>
      </c>
      <c r="K4103">
        <f t="shared" si="259"/>
        <v>-0.20511617344612137</v>
      </c>
      <c r="L4103" t="str">
        <f t="shared" si="260"/>
        <v>NO</v>
      </c>
      <c r="M4103" t="str">
        <f t="shared" si="261"/>
        <v>NO</v>
      </c>
    </row>
    <row r="4104" spans="1:13" x14ac:dyDescent="0.25">
      <c r="A4104">
        <v>4103</v>
      </c>
      <c r="B4104" t="s">
        <v>15</v>
      </c>
      <c r="C4104">
        <v>299206</v>
      </c>
      <c r="D4104" t="s">
        <v>10</v>
      </c>
      <c r="E4104" t="s">
        <v>16</v>
      </c>
      <c r="F4104" t="s">
        <v>12</v>
      </c>
      <c r="G4104" t="s">
        <v>13</v>
      </c>
      <c r="H4104" t="s">
        <v>13</v>
      </c>
      <c r="I4104">
        <v>39</v>
      </c>
      <c r="J4104">
        <f t="shared" si="258"/>
        <v>-0.4418338149827622</v>
      </c>
      <c r="K4104">
        <f t="shared" si="259"/>
        <v>-0.20511617344612137</v>
      </c>
      <c r="L4104" t="str">
        <f t="shared" si="260"/>
        <v>NO</v>
      </c>
      <c r="M4104" t="str">
        <f t="shared" si="261"/>
        <v>NO</v>
      </c>
    </row>
    <row r="4105" spans="1:13" x14ac:dyDescent="0.25">
      <c r="A4105">
        <v>4104</v>
      </c>
      <c r="B4105" t="s">
        <v>9</v>
      </c>
      <c r="C4105">
        <v>445761.76</v>
      </c>
      <c r="D4105" t="s">
        <v>10</v>
      </c>
      <c r="E4105" t="s">
        <v>16</v>
      </c>
      <c r="F4105" t="s">
        <v>12</v>
      </c>
      <c r="G4105" t="s">
        <v>13</v>
      </c>
      <c r="H4105" t="s">
        <v>13</v>
      </c>
      <c r="I4105">
        <v>30</v>
      </c>
      <c r="J4105">
        <f t="shared" si="258"/>
        <v>-0.26112441545430226</v>
      </c>
      <c r="K4105">
        <f t="shared" si="259"/>
        <v>-0.84029414414035897</v>
      </c>
      <c r="L4105" t="str">
        <f t="shared" si="260"/>
        <v>NO</v>
      </c>
      <c r="M4105" t="str">
        <f t="shared" si="261"/>
        <v>NO</v>
      </c>
    </row>
    <row r="4106" spans="1:13" x14ac:dyDescent="0.25">
      <c r="A4106">
        <v>4105</v>
      </c>
      <c r="B4106" t="s">
        <v>9</v>
      </c>
      <c r="C4106">
        <v>297046</v>
      </c>
      <c r="D4106" t="s">
        <v>17</v>
      </c>
      <c r="E4106" t="s">
        <v>16</v>
      </c>
      <c r="F4106" t="s">
        <v>12</v>
      </c>
      <c r="G4106" t="s">
        <v>13</v>
      </c>
      <c r="H4106" t="s">
        <v>13</v>
      </c>
      <c r="I4106">
        <v>61</v>
      </c>
      <c r="J4106">
        <f t="shared" si="258"/>
        <v>-0.44449718558642509</v>
      </c>
      <c r="K4106">
        <f t="shared" si="259"/>
        <v>1.3475410882509038</v>
      </c>
      <c r="L4106" t="str">
        <f t="shared" si="260"/>
        <v>NO</v>
      </c>
      <c r="M4106" t="str">
        <f t="shared" si="261"/>
        <v>NO</v>
      </c>
    </row>
    <row r="4107" spans="1:13" x14ac:dyDescent="0.25">
      <c r="A4107">
        <v>4106</v>
      </c>
      <c r="B4107" t="s">
        <v>15</v>
      </c>
      <c r="C4107">
        <v>390833.33</v>
      </c>
      <c r="D4107" t="s">
        <v>10</v>
      </c>
      <c r="E4107" t="s">
        <v>16</v>
      </c>
      <c r="F4107" t="s">
        <v>12</v>
      </c>
      <c r="G4107" t="s">
        <v>13</v>
      </c>
      <c r="H4107" t="s">
        <v>13</v>
      </c>
      <c r="I4107">
        <v>41</v>
      </c>
      <c r="J4107">
        <f t="shared" si="258"/>
        <v>-0.32885347367992945</v>
      </c>
      <c r="K4107">
        <f t="shared" si="259"/>
        <v>-6.3965513291846368E-2</v>
      </c>
      <c r="L4107" t="str">
        <f t="shared" si="260"/>
        <v>NO</v>
      </c>
      <c r="M4107" t="str">
        <f t="shared" si="261"/>
        <v>NO</v>
      </c>
    </row>
    <row r="4108" spans="1:13" x14ac:dyDescent="0.25">
      <c r="A4108">
        <v>4107</v>
      </c>
      <c r="B4108" t="s">
        <v>15</v>
      </c>
      <c r="C4108">
        <v>29700</v>
      </c>
      <c r="D4108" t="s">
        <v>10</v>
      </c>
      <c r="E4108" t="s">
        <v>16</v>
      </c>
      <c r="F4108" t="s">
        <v>12</v>
      </c>
      <c r="G4108" t="s">
        <v>13</v>
      </c>
      <c r="H4108" t="s">
        <v>13</v>
      </c>
      <c r="I4108">
        <v>29</v>
      </c>
      <c r="J4108">
        <f t="shared" si="258"/>
        <v>-0.77414601771922997</v>
      </c>
      <c r="K4108">
        <f t="shared" si="259"/>
        <v>-0.91086947421749642</v>
      </c>
      <c r="L4108" t="str">
        <f t="shared" si="260"/>
        <v>NO</v>
      </c>
      <c r="M4108" t="str">
        <f t="shared" si="261"/>
        <v>NO</v>
      </c>
    </row>
    <row r="4109" spans="1:13" x14ac:dyDescent="0.25">
      <c r="A4109">
        <v>4108</v>
      </c>
      <c r="B4109" t="s">
        <v>15</v>
      </c>
      <c r="C4109">
        <v>1186398.1599999999</v>
      </c>
      <c r="D4109" t="s">
        <v>10</v>
      </c>
      <c r="E4109" t="s">
        <v>16</v>
      </c>
      <c r="F4109" t="s">
        <v>12</v>
      </c>
      <c r="G4109" t="s">
        <v>13</v>
      </c>
      <c r="H4109" t="s">
        <v>13</v>
      </c>
      <c r="I4109">
        <v>41</v>
      </c>
      <c r="J4109">
        <f t="shared" si="258"/>
        <v>0.65211133258398857</v>
      </c>
      <c r="K4109">
        <f t="shared" si="259"/>
        <v>-6.3965513291846368E-2</v>
      </c>
      <c r="L4109" t="str">
        <f t="shared" si="260"/>
        <v>NO</v>
      </c>
      <c r="M4109" t="str">
        <f t="shared" si="261"/>
        <v>NO</v>
      </c>
    </row>
    <row r="4110" spans="1:13" x14ac:dyDescent="0.25">
      <c r="A4110">
        <v>4109</v>
      </c>
      <c r="B4110" t="s">
        <v>15</v>
      </c>
      <c r="C4110">
        <v>839613</v>
      </c>
      <c r="D4110" t="s">
        <v>10</v>
      </c>
      <c r="E4110" t="s">
        <v>16</v>
      </c>
      <c r="F4110" t="s">
        <v>12</v>
      </c>
      <c r="G4110" t="s">
        <v>12</v>
      </c>
      <c r="H4110" t="s">
        <v>13</v>
      </c>
      <c r="I4110">
        <v>29</v>
      </c>
      <c r="J4110">
        <f t="shared" si="258"/>
        <v>0.22451068400503899</v>
      </c>
      <c r="K4110">
        <f t="shared" si="259"/>
        <v>-0.91086947421749642</v>
      </c>
      <c r="L4110" t="str">
        <f t="shared" si="260"/>
        <v>NO</v>
      </c>
      <c r="M4110" t="str">
        <f t="shared" si="261"/>
        <v>NO</v>
      </c>
    </row>
    <row r="4111" spans="1:13" x14ac:dyDescent="0.25">
      <c r="A4111">
        <v>4110</v>
      </c>
      <c r="B4111" t="s">
        <v>15</v>
      </c>
      <c r="C4111">
        <v>1125420</v>
      </c>
      <c r="D4111" t="s">
        <v>10</v>
      </c>
      <c r="E4111" t="s">
        <v>11</v>
      </c>
      <c r="F4111" t="s">
        <v>12</v>
      </c>
      <c r="G4111" t="s">
        <v>13</v>
      </c>
      <c r="H4111" t="s">
        <v>12</v>
      </c>
      <c r="I4111">
        <v>29</v>
      </c>
      <c r="J4111">
        <f t="shared" si="258"/>
        <v>0.57692270350553865</v>
      </c>
      <c r="K4111">
        <f t="shared" si="259"/>
        <v>-0.91086947421749642</v>
      </c>
      <c r="L4111" t="str">
        <f t="shared" si="260"/>
        <v>NO</v>
      </c>
      <c r="M4111" t="str">
        <f t="shared" si="261"/>
        <v>NO</v>
      </c>
    </row>
    <row r="4112" spans="1:13" x14ac:dyDescent="0.25">
      <c r="A4112">
        <v>4111</v>
      </c>
      <c r="B4112" t="s">
        <v>15</v>
      </c>
      <c r="C4112">
        <v>432600</v>
      </c>
      <c r="D4112" t="s">
        <v>10</v>
      </c>
      <c r="E4112" t="s">
        <v>16</v>
      </c>
      <c r="F4112" t="s">
        <v>12</v>
      </c>
      <c r="G4112" t="s">
        <v>13</v>
      </c>
      <c r="H4112" t="s">
        <v>12</v>
      </c>
      <c r="I4112">
        <v>59</v>
      </c>
      <c r="J4112">
        <f t="shared" si="258"/>
        <v>-0.27735341761933285</v>
      </c>
      <c r="K4112">
        <f t="shared" si="259"/>
        <v>1.2063904280966287</v>
      </c>
      <c r="L4112" t="str">
        <f t="shared" si="260"/>
        <v>NO</v>
      </c>
      <c r="M4112" t="str">
        <f t="shared" si="261"/>
        <v>NO</v>
      </c>
    </row>
    <row r="4113" spans="1:13" x14ac:dyDescent="0.25">
      <c r="A4113">
        <v>4112</v>
      </c>
      <c r="B4113" t="s">
        <v>9</v>
      </c>
      <c r="C4113">
        <v>403983</v>
      </c>
      <c r="D4113" t="s">
        <v>18</v>
      </c>
      <c r="E4113" t="s">
        <v>16</v>
      </c>
      <c r="F4113" t="s">
        <v>12</v>
      </c>
      <c r="G4113" t="s">
        <v>13</v>
      </c>
      <c r="H4113" t="s">
        <v>13</v>
      </c>
      <c r="I4113">
        <v>53</v>
      </c>
      <c r="J4113">
        <f t="shared" si="258"/>
        <v>-0.31263937899202771</v>
      </c>
      <c r="K4113">
        <f t="shared" si="259"/>
        <v>0.78293844763380371</v>
      </c>
      <c r="L4113" t="str">
        <f t="shared" si="260"/>
        <v>NO</v>
      </c>
      <c r="M4113" t="str">
        <f t="shared" si="261"/>
        <v>NO</v>
      </c>
    </row>
    <row r="4114" spans="1:13" x14ac:dyDescent="0.25">
      <c r="A4114">
        <v>4113</v>
      </c>
      <c r="B4114" t="s">
        <v>15</v>
      </c>
      <c r="C4114">
        <v>340000</v>
      </c>
      <c r="D4114" t="s">
        <v>10</v>
      </c>
      <c r="E4114" t="s">
        <v>16</v>
      </c>
      <c r="F4114" t="s">
        <v>12</v>
      </c>
      <c r="G4114" t="s">
        <v>13</v>
      </c>
      <c r="H4114" t="s">
        <v>12</v>
      </c>
      <c r="I4114">
        <v>43</v>
      </c>
      <c r="J4114">
        <f t="shared" si="258"/>
        <v>-0.39153310183191781</v>
      </c>
      <c r="K4114">
        <f t="shared" si="259"/>
        <v>7.7185146862428639E-2</v>
      </c>
      <c r="L4114" t="str">
        <f t="shared" si="260"/>
        <v>NO</v>
      </c>
      <c r="M4114" t="str">
        <f t="shared" si="261"/>
        <v>NO</v>
      </c>
    </row>
    <row r="4115" spans="1:13" x14ac:dyDescent="0.25">
      <c r="A4115">
        <v>4114</v>
      </c>
      <c r="B4115" t="s">
        <v>15</v>
      </c>
      <c r="C4115">
        <v>1221960.4099999999</v>
      </c>
      <c r="D4115" t="s">
        <v>10</v>
      </c>
      <c r="E4115" t="s">
        <v>11</v>
      </c>
      <c r="F4115" t="s">
        <v>12</v>
      </c>
      <c r="G4115" t="s">
        <v>13</v>
      </c>
      <c r="H4115" t="s">
        <v>13</v>
      </c>
      <c r="I4115">
        <v>42</v>
      </c>
      <c r="J4115">
        <f t="shared" si="258"/>
        <v>0.69596107853311384</v>
      </c>
      <c r="K4115">
        <f t="shared" si="259"/>
        <v>6.6098167852911317E-3</v>
      </c>
      <c r="L4115" t="str">
        <f t="shared" si="260"/>
        <v>NO</v>
      </c>
      <c r="M4115" t="str">
        <f t="shared" si="261"/>
        <v>NO</v>
      </c>
    </row>
    <row r="4116" spans="1:13" x14ac:dyDescent="0.25">
      <c r="A4116">
        <v>4115</v>
      </c>
      <c r="B4116" t="s">
        <v>15</v>
      </c>
      <c r="C4116">
        <v>399934</v>
      </c>
      <c r="D4116" t="s">
        <v>10</v>
      </c>
      <c r="E4116" t="s">
        <v>11</v>
      </c>
      <c r="F4116" t="s">
        <v>12</v>
      </c>
      <c r="G4116" t="s">
        <v>13</v>
      </c>
      <c r="H4116" t="s">
        <v>12</v>
      </c>
      <c r="I4116">
        <v>36</v>
      </c>
      <c r="J4116">
        <f t="shared" si="258"/>
        <v>-0.31763196583194947</v>
      </c>
      <c r="K4116">
        <f t="shared" si="259"/>
        <v>-0.41684216367753391</v>
      </c>
      <c r="L4116" t="str">
        <f t="shared" si="260"/>
        <v>NO</v>
      </c>
      <c r="M4116" t="str">
        <f t="shared" si="261"/>
        <v>NO</v>
      </c>
    </row>
    <row r="4117" spans="1:13" x14ac:dyDescent="0.25">
      <c r="A4117">
        <v>4116</v>
      </c>
      <c r="B4117" t="s">
        <v>9</v>
      </c>
      <c r="C4117">
        <v>205570</v>
      </c>
      <c r="D4117" t="s">
        <v>10</v>
      </c>
      <c r="E4117" t="s">
        <v>16</v>
      </c>
      <c r="F4117" t="s">
        <v>12</v>
      </c>
      <c r="G4117" t="s">
        <v>13</v>
      </c>
      <c r="H4117" t="s">
        <v>13</v>
      </c>
      <c r="I4117">
        <v>38</v>
      </c>
      <c r="J4117">
        <f t="shared" si="258"/>
        <v>-0.55729093065154844</v>
      </c>
      <c r="K4117">
        <f t="shared" si="259"/>
        <v>-0.27569150352325889</v>
      </c>
      <c r="L4117" t="str">
        <f t="shared" si="260"/>
        <v>NO</v>
      </c>
      <c r="M4117" t="str">
        <f t="shared" si="261"/>
        <v>NO</v>
      </c>
    </row>
    <row r="4118" spans="1:13" x14ac:dyDescent="0.25">
      <c r="A4118">
        <v>4117</v>
      </c>
      <c r="B4118" t="s">
        <v>15</v>
      </c>
      <c r="C4118">
        <v>300018</v>
      </c>
      <c r="D4118" t="s">
        <v>17</v>
      </c>
      <c r="E4118" t="s">
        <v>16</v>
      </c>
      <c r="F4118" t="s">
        <v>12</v>
      </c>
      <c r="G4118" t="s">
        <v>13</v>
      </c>
      <c r="H4118" t="s">
        <v>13</v>
      </c>
      <c r="I4118">
        <v>34</v>
      </c>
      <c r="J4118">
        <f t="shared" si="258"/>
        <v>-0.44083258492249633</v>
      </c>
      <c r="K4118">
        <f t="shared" si="259"/>
        <v>-0.55799282383180893</v>
      </c>
      <c r="L4118" t="str">
        <f t="shared" si="260"/>
        <v>NO</v>
      </c>
      <c r="M4118" t="str">
        <f t="shared" si="261"/>
        <v>NO</v>
      </c>
    </row>
    <row r="4119" spans="1:13" x14ac:dyDescent="0.25">
      <c r="A4119">
        <v>4118</v>
      </c>
      <c r="B4119" t="s">
        <v>15</v>
      </c>
      <c r="C4119">
        <v>386161</v>
      </c>
      <c r="D4119" t="s">
        <v>18</v>
      </c>
      <c r="E4119" t="s">
        <v>16</v>
      </c>
      <c r="F4119" t="s">
        <v>12</v>
      </c>
      <c r="G4119" t="s">
        <v>13</v>
      </c>
      <c r="H4119" t="s">
        <v>12</v>
      </c>
      <c r="I4119">
        <v>47</v>
      </c>
      <c r="J4119">
        <f t="shared" si="258"/>
        <v>-0.33461465255613881</v>
      </c>
      <c r="K4119">
        <f t="shared" si="259"/>
        <v>0.35948646717097865</v>
      </c>
      <c r="L4119" t="str">
        <f t="shared" si="260"/>
        <v>NO</v>
      </c>
      <c r="M4119" t="str">
        <f t="shared" si="261"/>
        <v>NO</v>
      </c>
    </row>
    <row r="4120" spans="1:13" x14ac:dyDescent="0.25">
      <c r="A4120">
        <v>4119</v>
      </c>
      <c r="B4120" t="s">
        <v>9</v>
      </c>
      <c r="C4120">
        <v>144000</v>
      </c>
      <c r="D4120" t="s">
        <v>10</v>
      </c>
      <c r="E4120" t="s">
        <v>16</v>
      </c>
      <c r="F4120" t="s">
        <v>12</v>
      </c>
      <c r="G4120" t="s">
        <v>13</v>
      </c>
      <c r="H4120" t="s">
        <v>13</v>
      </c>
      <c r="I4120">
        <v>35</v>
      </c>
      <c r="J4120">
        <f t="shared" si="258"/>
        <v>-0.63320932327540214</v>
      </c>
      <c r="K4120">
        <f t="shared" si="259"/>
        <v>-0.48741749375467142</v>
      </c>
      <c r="L4120" t="str">
        <f t="shared" si="260"/>
        <v>NO</v>
      </c>
      <c r="M4120" t="str">
        <f t="shared" si="261"/>
        <v>NO</v>
      </c>
    </row>
    <row r="4121" spans="1:13" x14ac:dyDescent="0.25">
      <c r="A4121">
        <v>4120</v>
      </c>
      <c r="B4121" t="s">
        <v>9</v>
      </c>
      <c r="C4121">
        <v>394526</v>
      </c>
      <c r="D4121" t="s">
        <v>18</v>
      </c>
      <c r="E4121" t="s">
        <v>16</v>
      </c>
      <c r="F4121" t="s">
        <v>12</v>
      </c>
      <c r="G4121" t="s">
        <v>13</v>
      </c>
      <c r="H4121" t="s">
        <v>12</v>
      </c>
      <c r="I4121">
        <v>48</v>
      </c>
      <c r="J4121">
        <f t="shared" si="258"/>
        <v>-0.32430025667667584</v>
      </c>
      <c r="K4121">
        <f t="shared" si="259"/>
        <v>0.43006179724811616</v>
      </c>
      <c r="L4121" t="str">
        <f t="shared" si="260"/>
        <v>NO</v>
      </c>
      <c r="M4121" t="str">
        <f t="shared" si="261"/>
        <v>NO</v>
      </c>
    </row>
    <row r="4122" spans="1:13" x14ac:dyDescent="0.25">
      <c r="A4122">
        <v>4121</v>
      </c>
      <c r="B4122" t="s">
        <v>15</v>
      </c>
      <c r="C4122">
        <v>540083</v>
      </c>
      <c r="D4122" t="s">
        <v>18</v>
      </c>
      <c r="E4122" t="s">
        <v>16</v>
      </c>
      <c r="F4122" t="s">
        <v>12</v>
      </c>
      <c r="G4122" t="s">
        <v>13</v>
      </c>
      <c r="H4122" t="s">
        <v>12</v>
      </c>
      <c r="I4122">
        <v>41</v>
      </c>
      <c r="J4122">
        <f t="shared" si="258"/>
        <v>-0.14482237012234295</v>
      </c>
      <c r="K4122">
        <f t="shared" si="259"/>
        <v>-6.3965513291846368E-2</v>
      </c>
      <c r="L4122" t="str">
        <f t="shared" si="260"/>
        <v>NO</v>
      </c>
      <c r="M4122" t="str">
        <f t="shared" si="261"/>
        <v>NO</v>
      </c>
    </row>
    <row r="4123" spans="1:13" x14ac:dyDescent="0.25">
      <c r="A4123">
        <v>4122</v>
      </c>
      <c r="B4123" t="s">
        <v>9</v>
      </c>
      <c r="C4123">
        <v>280000</v>
      </c>
      <c r="D4123" t="s">
        <v>10</v>
      </c>
      <c r="E4123" t="s">
        <v>16</v>
      </c>
      <c r="F4123" t="s">
        <v>12</v>
      </c>
      <c r="G4123" t="s">
        <v>12</v>
      </c>
      <c r="H4123" t="s">
        <v>13</v>
      </c>
      <c r="I4123">
        <v>26</v>
      </c>
      <c r="J4123">
        <f t="shared" si="258"/>
        <v>-0.46551561860033136</v>
      </c>
      <c r="K4123">
        <f t="shared" si="259"/>
        <v>-1.1225954644489089</v>
      </c>
      <c r="L4123" t="str">
        <f t="shared" si="260"/>
        <v>NO</v>
      </c>
      <c r="M4123" t="str">
        <f t="shared" si="261"/>
        <v>NO</v>
      </c>
    </row>
    <row r="4124" spans="1:13" x14ac:dyDescent="0.25">
      <c r="A4124">
        <v>4123</v>
      </c>
      <c r="B4124" t="s">
        <v>9</v>
      </c>
      <c r="C4124">
        <v>350000</v>
      </c>
      <c r="D4124" t="s">
        <v>10</v>
      </c>
      <c r="E4124" t="s">
        <v>16</v>
      </c>
      <c r="F4124" t="s">
        <v>12</v>
      </c>
      <c r="G4124" t="s">
        <v>13</v>
      </c>
      <c r="H4124" t="s">
        <v>13</v>
      </c>
      <c r="I4124">
        <v>25</v>
      </c>
      <c r="J4124">
        <f t="shared" si="258"/>
        <v>-0.37920268237051552</v>
      </c>
      <c r="K4124">
        <f t="shared" si="259"/>
        <v>-1.1931707945260464</v>
      </c>
      <c r="L4124" t="str">
        <f t="shared" si="260"/>
        <v>NO</v>
      </c>
      <c r="M4124" t="str">
        <f t="shared" si="261"/>
        <v>NO</v>
      </c>
    </row>
    <row r="4125" spans="1:13" x14ac:dyDescent="0.25">
      <c r="A4125">
        <v>4124</v>
      </c>
      <c r="B4125" t="s">
        <v>15</v>
      </c>
      <c r="C4125">
        <v>382000</v>
      </c>
      <c r="D4125" t="s">
        <v>10</v>
      </c>
      <c r="E4125" t="s">
        <v>16</v>
      </c>
      <c r="F4125" t="s">
        <v>12</v>
      </c>
      <c r="G4125" t="s">
        <v>13</v>
      </c>
      <c r="H4125" t="s">
        <v>13</v>
      </c>
      <c r="I4125">
        <v>20</v>
      </c>
      <c r="J4125">
        <f t="shared" si="258"/>
        <v>-0.33974534009402829</v>
      </c>
      <c r="K4125">
        <f t="shared" si="259"/>
        <v>-1.5460474449117341</v>
      </c>
      <c r="L4125" t="str">
        <f t="shared" si="260"/>
        <v>NO</v>
      </c>
      <c r="M4125" t="str">
        <f t="shared" si="261"/>
        <v>NO</v>
      </c>
    </row>
    <row r="4126" spans="1:13" x14ac:dyDescent="0.25">
      <c r="A4126">
        <v>4125</v>
      </c>
      <c r="B4126" t="s">
        <v>9</v>
      </c>
      <c r="C4126">
        <v>933124</v>
      </c>
      <c r="D4126" t="s">
        <v>18</v>
      </c>
      <c r="E4126" t="s">
        <v>16</v>
      </c>
      <c r="F4126" t="s">
        <v>12</v>
      </c>
      <c r="G4126" t="s">
        <v>13</v>
      </c>
      <c r="H4126" t="s">
        <v>13</v>
      </c>
      <c r="I4126">
        <v>49</v>
      </c>
      <c r="J4126">
        <f t="shared" si="258"/>
        <v>0.33981366943055769</v>
      </c>
      <c r="K4126">
        <f t="shared" si="259"/>
        <v>0.50063712732525367</v>
      </c>
      <c r="L4126" t="str">
        <f t="shared" si="260"/>
        <v>NO</v>
      </c>
      <c r="M4126" t="str">
        <f t="shared" si="261"/>
        <v>NO</v>
      </c>
    </row>
    <row r="4127" spans="1:13" x14ac:dyDescent="0.25">
      <c r="A4127">
        <v>4126</v>
      </c>
      <c r="B4127" t="s">
        <v>15</v>
      </c>
      <c r="C4127">
        <v>865457.02</v>
      </c>
      <c r="D4127" t="s">
        <v>10</v>
      </c>
      <c r="E4127" t="s">
        <v>11</v>
      </c>
      <c r="F4127" t="s">
        <v>12</v>
      </c>
      <c r="G4127" t="s">
        <v>13</v>
      </c>
      <c r="H4127" t="s">
        <v>13</v>
      </c>
      <c r="I4127">
        <v>42</v>
      </c>
      <c r="J4127">
        <f t="shared" si="258"/>
        <v>0.25637744472192592</v>
      </c>
      <c r="K4127">
        <f t="shared" si="259"/>
        <v>6.6098167852911317E-3</v>
      </c>
      <c r="L4127" t="str">
        <f t="shared" si="260"/>
        <v>NO</v>
      </c>
      <c r="M4127" t="str">
        <f t="shared" si="261"/>
        <v>NO</v>
      </c>
    </row>
    <row r="4128" spans="1:13" x14ac:dyDescent="0.25">
      <c r="A4128">
        <v>4127</v>
      </c>
      <c r="B4128" t="s">
        <v>15</v>
      </c>
      <c r="C4128">
        <v>399967</v>
      </c>
      <c r="D4128" t="s">
        <v>14</v>
      </c>
      <c r="E4128" t="s">
        <v>11</v>
      </c>
      <c r="F4128" t="s">
        <v>12</v>
      </c>
      <c r="G4128" t="s">
        <v>13</v>
      </c>
      <c r="H4128" t="s">
        <v>13</v>
      </c>
      <c r="I4128">
        <v>82</v>
      </c>
      <c r="J4128">
        <f t="shared" si="258"/>
        <v>-0.31759127544772686</v>
      </c>
      <c r="K4128">
        <f t="shared" si="259"/>
        <v>2.8296230198707915</v>
      </c>
      <c r="L4128" t="str">
        <f t="shared" si="260"/>
        <v>NO</v>
      </c>
      <c r="M4128" t="str">
        <f t="shared" si="261"/>
        <v>SI</v>
      </c>
    </row>
    <row r="4129" spans="1:13" x14ac:dyDescent="0.25">
      <c r="A4129">
        <v>4128</v>
      </c>
      <c r="B4129" t="s">
        <v>9</v>
      </c>
      <c r="C4129">
        <v>436800</v>
      </c>
      <c r="D4129" t="s">
        <v>10</v>
      </c>
      <c r="E4129" t="s">
        <v>16</v>
      </c>
      <c r="F4129" t="s">
        <v>12</v>
      </c>
      <c r="G4129" t="s">
        <v>13</v>
      </c>
      <c r="H4129" t="s">
        <v>13</v>
      </c>
      <c r="I4129">
        <v>53</v>
      </c>
      <c r="J4129">
        <f t="shared" si="258"/>
        <v>-0.27217464144554393</v>
      </c>
      <c r="K4129">
        <f t="shared" si="259"/>
        <v>0.78293844763380371</v>
      </c>
      <c r="L4129" t="str">
        <f t="shared" si="260"/>
        <v>NO</v>
      </c>
      <c r="M4129" t="str">
        <f t="shared" si="261"/>
        <v>NO</v>
      </c>
    </row>
    <row r="4130" spans="1:13" x14ac:dyDescent="0.25">
      <c r="A4130">
        <v>4129</v>
      </c>
      <c r="B4130" t="s">
        <v>9</v>
      </c>
      <c r="C4130">
        <v>437896</v>
      </c>
      <c r="D4130" t="s">
        <v>18</v>
      </c>
      <c r="E4130" t="s">
        <v>16</v>
      </c>
      <c r="F4130" t="s">
        <v>12</v>
      </c>
      <c r="G4130" t="s">
        <v>13</v>
      </c>
      <c r="H4130" t="s">
        <v>13</v>
      </c>
      <c r="I4130">
        <v>39</v>
      </c>
      <c r="J4130">
        <f t="shared" si="258"/>
        <v>-0.27082322747257426</v>
      </c>
      <c r="K4130">
        <f t="shared" si="259"/>
        <v>-0.20511617344612137</v>
      </c>
      <c r="L4130" t="str">
        <f t="shared" si="260"/>
        <v>NO</v>
      </c>
      <c r="M4130" t="str">
        <f t="shared" si="261"/>
        <v>NO</v>
      </c>
    </row>
    <row r="4131" spans="1:13" x14ac:dyDescent="0.25">
      <c r="A4131">
        <v>4130</v>
      </c>
      <c r="B4131" t="s">
        <v>9</v>
      </c>
      <c r="C4131">
        <v>297046</v>
      </c>
      <c r="D4131" t="s">
        <v>18</v>
      </c>
      <c r="E4131" t="s">
        <v>16</v>
      </c>
      <c r="F4131" t="s">
        <v>12</v>
      </c>
      <c r="G4131" t="s">
        <v>13</v>
      </c>
      <c r="H4131" t="s">
        <v>13</v>
      </c>
      <c r="I4131">
        <v>54</v>
      </c>
      <c r="J4131">
        <f t="shared" si="258"/>
        <v>-0.44449718558642509</v>
      </c>
      <c r="K4131">
        <f t="shared" si="259"/>
        <v>0.85351377771094117</v>
      </c>
      <c r="L4131" t="str">
        <f t="shared" si="260"/>
        <v>NO</v>
      </c>
      <c r="M4131" t="str">
        <f t="shared" si="261"/>
        <v>NO</v>
      </c>
    </row>
    <row r="4132" spans="1:13" x14ac:dyDescent="0.25">
      <c r="A4132">
        <v>4131</v>
      </c>
      <c r="B4132" t="s">
        <v>15</v>
      </c>
      <c r="C4132">
        <v>720408.6</v>
      </c>
      <c r="D4132" t="s">
        <v>10</v>
      </c>
      <c r="E4132" t="s">
        <v>11</v>
      </c>
      <c r="F4132" t="s">
        <v>12</v>
      </c>
      <c r="G4132" t="s">
        <v>13</v>
      </c>
      <c r="H4132" t="s">
        <v>13</v>
      </c>
      <c r="I4132">
        <v>45</v>
      </c>
      <c r="J4132">
        <f t="shared" si="258"/>
        <v>7.7526658640560991E-2</v>
      </c>
      <c r="K4132">
        <f t="shared" si="259"/>
        <v>0.21833580701670366</v>
      </c>
      <c r="L4132" t="str">
        <f t="shared" si="260"/>
        <v>NO</v>
      </c>
      <c r="M4132" t="str">
        <f t="shared" si="261"/>
        <v>NO</v>
      </c>
    </row>
    <row r="4133" spans="1:13" x14ac:dyDescent="0.25">
      <c r="A4133">
        <v>4132</v>
      </c>
      <c r="B4133" t="s">
        <v>9</v>
      </c>
      <c r="C4133">
        <v>301184</v>
      </c>
      <c r="D4133" t="s">
        <v>10</v>
      </c>
      <c r="E4133" t="s">
        <v>16</v>
      </c>
      <c r="F4133" t="s">
        <v>12</v>
      </c>
      <c r="G4133" t="s">
        <v>13</v>
      </c>
      <c r="H4133" t="s">
        <v>13</v>
      </c>
      <c r="I4133">
        <v>46</v>
      </c>
      <c r="J4133">
        <f t="shared" si="258"/>
        <v>-0.43939485801329681</v>
      </c>
      <c r="K4133">
        <f t="shared" si="259"/>
        <v>0.28891113709384114</v>
      </c>
      <c r="L4133" t="str">
        <f t="shared" si="260"/>
        <v>NO</v>
      </c>
      <c r="M4133" t="str">
        <f t="shared" si="261"/>
        <v>NO</v>
      </c>
    </row>
    <row r="4134" spans="1:13" x14ac:dyDescent="0.25">
      <c r="A4134">
        <v>4133</v>
      </c>
      <c r="B4134" t="s">
        <v>9</v>
      </c>
      <c r="C4134">
        <v>230000</v>
      </c>
      <c r="D4134" t="s">
        <v>10</v>
      </c>
      <c r="E4134" t="s">
        <v>16</v>
      </c>
      <c r="F4134" t="s">
        <v>12</v>
      </c>
      <c r="G4134" t="s">
        <v>13</v>
      </c>
      <c r="H4134" t="s">
        <v>12</v>
      </c>
      <c r="I4134">
        <v>60</v>
      </c>
      <c r="J4134">
        <f t="shared" si="258"/>
        <v>-0.52716771590734268</v>
      </c>
      <c r="K4134">
        <f t="shared" si="259"/>
        <v>1.2769657581737661</v>
      </c>
      <c r="L4134" t="str">
        <f t="shared" si="260"/>
        <v>NO</v>
      </c>
      <c r="M4134" t="str">
        <f t="shared" si="261"/>
        <v>NO</v>
      </c>
    </row>
    <row r="4135" spans="1:13" x14ac:dyDescent="0.25">
      <c r="A4135">
        <v>4134</v>
      </c>
      <c r="B4135" t="s">
        <v>15</v>
      </c>
      <c r="C4135">
        <v>639148</v>
      </c>
      <c r="D4135" t="s">
        <v>18</v>
      </c>
      <c r="E4135" t="s">
        <v>16</v>
      </c>
      <c r="F4135" t="s">
        <v>12</v>
      </c>
      <c r="G4135" t="s">
        <v>13</v>
      </c>
      <c r="H4135" t="s">
        <v>13</v>
      </c>
      <c r="I4135">
        <v>60</v>
      </c>
      <c r="J4135">
        <f t="shared" si="258"/>
        <v>-2.267106972796144E-2</v>
      </c>
      <c r="K4135">
        <f t="shared" si="259"/>
        <v>1.2769657581737661</v>
      </c>
      <c r="L4135" t="str">
        <f t="shared" si="260"/>
        <v>NO</v>
      </c>
      <c r="M4135" t="str">
        <f t="shared" si="261"/>
        <v>NO</v>
      </c>
    </row>
    <row r="4136" spans="1:13" x14ac:dyDescent="0.25">
      <c r="A4136">
        <v>4135</v>
      </c>
      <c r="B4136" t="s">
        <v>15</v>
      </c>
      <c r="C4136">
        <v>470713.7</v>
      </c>
      <c r="D4136" t="s">
        <v>10</v>
      </c>
      <c r="E4136" t="s">
        <v>16</v>
      </c>
      <c r="F4136" t="s">
        <v>12</v>
      </c>
      <c r="G4136" t="s">
        <v>13</v>
      </c>
      <c r="H4136" t="s">
        <v>12</v>
      </c>
      <c r="I4136">
        <v>36</v>
      </c>
      <c r="J4136">
        <f t="shared" si="258"/>
        <v>-0.23035762679672811</v>
      </c>
      <c r="K4136">
        <f t="shared" si="259"/>
        <v>-0.41684216367753391</v>
      </c>
      <c r="L4136" t="str">
        <f t="shared" si="260"/>
        <v>NO</v>
      </c>
      <c r="M4136" t="str">
        <f t="shared" si="261"/>
        <v>NO</v>
      </c>
    </row>
    <row r="4137" spans="1:13" x14ac:dyDescent="0.25">
      <c r="A4137">
        <v>4136</v>
      </c>
      <c r="B4137" t="s">
        <v>9</v>
      </c>
      <c r="C4137">
        <v>298482</v>
      </c>
      <c r="D4137" t="s">
        <v>18</v>
      </c>
      <c r="E4137" t="s">
        <v>16</v>
      </c>
      <c r="F4137" t="s">
        <v>12</v>
      </c>
      <c r="G4137" t="s">
        <v>13</v>
      </c>
      <c r="H4137" t="s">
        <v>13</v>
      </c>
      <c r="I4137">
        <v>28</v>
      </c>
      <c r="J4137">
        <f t="shared" si="258"/>
        <v>-0.4427265373517677</v>
      </c>
      <c r="K4137">
        <f t="shared" si="259"/>
        <v>-0.98144480429463388</v>
      </c>
      <c r="L4137" t="str">
        <f t="shared" si="260"/>
        <v>NO</v>
      </c>
      <c r="M4137" t="str">
        <f t="shared" si="261"/>
        <v>NO</v>
      </c>
    </row>
    <row r="4138" spans="1:13" x14ac:dyDescent="0.25">
      <c r="A4138">
        <v>4137</v>
      </c>
      <c r="B4138" t="s">
        <v>9</v>
      </c>
      <c r="C4138">
        <v>294661.86</v>
      </c>
      <c r="D4138" t="s">
        <v>10</v>
      </c>
      <c r="E4138" t="s">
        <v>16</v>
      </c>
      <c r="F4138" t="s">
        <v>12</v>
      </c>
      <c r="G4138" t="s">
        <v>13</v>
      </c>
      <c r="H4138" t="s">
        <v>13</v>
      </c>
      <c r="I4138">
        <v>25</v>
      </c>
      <c r="J4138">
        <f t="shared" si="258"/>
        <v>-0.44743693021189584</v>
      </c>
      <c r="K4138">
        <f t="shared" si="259"/>
        <v>-1.1931707945260464</v>
      </c>
      <c r="L4138" t="str">
        <f t="shared" si="260"/>
        <v>NO</v>
      </c>
      <c r="M4138" t="str">
        <f t="shared" si="261"/>
        <v>NO</v>
      </c>
    </row>
    <row r="4139" spans="1:13" x14ac:dyDescent="0.25">
      <c r="A4139">
        <v>4138</v>
      </c>
      <c r="B4139" t="s">
        <v>9</v>
      </c>
      <c r="C4139">
        <v>431178</v>
      </c>
      <c r="D4139" t="s">
        <v>10</v>
      </c>
      <c r="E4139" t="s">
        <v>16</v>
      </c>
      <c r="F4139" t="s">
        <v>12</v>
      </c>
      <c r="G4139" t="s">
        <v>13</v>
      </c>
      <c r="H4139" t="s">
        <v>13</v>
      </c>
      <c r="I4139">
        <v>56</v>
      </c>
      <c r="J4139">
        <f t="shared" si="258"/>
        <v>-0.27910680326674425</v>
      </c>
      <c r="K4139">
        <f t="shared" si="259"/>
        <v>0.99466443786521619</v>
      </c>
      <c r="L4139" t="str">
        <f t="shared" si="260"/>
        <v>NO</v>
      </c>
      <c r="M4139" t="str">
        <f t="shared" si="261"/>
        <v>NO</v>
      </c>
    </row>
    <row r="4140" spans="1:13" x14ac:dyDescent="0.25">
      <c r="A4140">
        <v>4139</v>
      </c>
      <c r="B4140" t="s">
        <v>15</v>
      </c>
      <c r="C4140">
        <v>278035</v>
      </c>
      <c r="D4140" t="s">
        <v>17</v>
      </c>
      <c r="E4140" t="s">
        <v>16</v>
      </c>
      <c r="F4140" t="s">
        <v>12</v>
      </c>
      <c r="G4140" t="s">
        <v>13</v>
      </c>
      <c r="H4140" t="s">
        <v>13</v>
      </c>
      <c r="I4140">
        <v>49</v>
      </c>
      <c r="J4140">
        <f t="shared" si="258"/>
        <v>-0.46793854602449692</v>
      </c>
      <c r="K4140">
        <f t="shared" si="259"/>
        <v>0.50063712732525367</v>
      </c>
      <c r="L4140" t="str">
        <f t="shared" si="260"/>
        <v>NO</v>
      </c>
      <c r="M4140" t="str">
        <f t="shared" si="261"/>
        <v>NO</v>
      </c>
    </row>
    <row r="4141" spans="1:13" x14ac:dyDescent="0.25">
      <c r="A4141">
        <v>4140</v>
      </c>
      <c r="B4141" t="s">
        <v>15</v>
      </c>
      <c r="C4141">
        <v>628333</v>
      </c>
      <c r="D4141" t="s">
        <v>10</v>
      </c>
      <c r="E4141" t="s">
        <v>16</v>
      </c>
      <c r="F4141" t="s">
        <v>12</v>
      </c>
      <c r="G4141" t="s">
        <v>13</v>
      </c>
      <c r="H4141" t="s">
        <v>13</v>
      </c>
      <c r="I4141">
        <v>32</v>
      </c>
      <c r="J4141">
        <f t="shared" si="258"/>
        <v>-3.6006418375467988E-2</v>
      </c>
      <c r="K4141">
        <f t="shared" si="259"/>
        <v>-0.69914348398608395</v>
      </c>
      <c r="L4141" t="str">
        <f t="shared" si="260"/>
        <v>NO</v>
      </c>
      <c r="M4141" t="str">
        <f t="shared" si="261"/>
        <v>NO</v>
      </c>
    </row>
    <row r="4142" spans="1:13" x14ac:dyDescent="0.25">
      <c r="A4142">
        <v>4141</v>
      </c>
      <c r="B4142" t="s">
        <v>15</v>
      </c>
      <c r="C4142">
        <v>526107.13</v>
      </c>
      <c r="D4142" t="s">
        <v>10</v>
      </c>
      <c r="E4142" t="s">
        <v>11</v>
      </c>
      <c r="F4142" t="s">
        <v>12</v>
      </c>
      <c r="G4142" t="s">
        <v>13</v>
      </c>
      <c r="H4142" t="s">
        <v>13</v>
      </c>
      <c r="I4142">
        <v>37</v>
      </c>
      <c r="J4142">
        <f t="shared" si="258"/>
        <v>-0.16205520406614574</v>
      </c>
      <c r="K4142">
        <f t="shared" si="259"/>
        <v>-0.3462668336003964</v>
      </c>
      <c r="L4142" t="str">
        <f t="shared" si="260"/>
        <v>NO</v>
      </c>
      <c r="M4142" t="str">
        <f t="shared" si="261"/>
        <v>NO</v>
      </c>
    </row>
    <row r="4143" spans="1:13" x14ac:dyDescent="0.25">
      <c r="A4143">
        <v>4142</v>
      </c>
      <c r="B4143" t="s">
        <v>15</v>
      </c>
      <c r="C4143">
        <v>278030</v>
      </c>
      <c r="D4143" t="s">
        <v>19</v>
      </c>
      <c r="E4143" t="s">
        <v>16</v>
      </c>
      <c r="F4143" t="s">
        <v>12</v>
      </c>
      <c r="G4143" t="s">
        <v>13</v>
      </c>
      <c r="H4143" t="s">
        <v>13</v>
      </c>
      <c r="I4143">
        <v>47</v>
      </c>
      <c r="J4143">
        <f t="shared" si="258"/>
        <v>-0.46794471123422759</v>
      </c>
      <c r="K4143">
        <f t="shared" si="259"/>
        <v>0.35948646717097865</v>
      </c>
      <c r="L4143" t="str">
        <f t="shared" si="260"/>
        <v>NO</v>
      </c>
      <c r="M4143" t="str">
        <f t="shared" si="261"/>
        <v>NO</v>
      </c>
    </row>
    <row r="4144" spans="1:13" x14ac:dyDescent="0.25">
      <c r="A4144">
        <v>4143</v>
      </c>
      <c r="B4144" t="s">
        <v>15</v>
      </c>
      <c r="C4144">
        <v>471872</v>
      </c>
      <c r="D4144" t="s">
        <v>10</v>
      </c>
      <c r="E4144" t="s">
        <v>11</v>
      </c>
      <c r="F4144" t="s">
        <v>12</v>
      </c>
      <c r="G4144" t="s">
        <v>13</v>
      </c>
      <c r="H4144" t="s">
        <v>12</v>
      </c>
      <c r="I4144">
        <v>33</v>
      </c>
      <c r="J4144">
        <f t="shared" si="258"/>
        <v>-0.2289293943105139</v>
      </c>
      <c r="K4144">
        <f t="shared" si="259"/>
        <v>-0.62856815390894638</v>
      </c>
      <c r="L4144" t="str">
        <f t="shared" si="260"/>
        <v>NO</v>
      </c>
      <c r="M4144" t="str">
        <f t="shared" si="261"/>
        <v>NO</v>
      </c>
    </row>
    <row r="4145" spans="1:13" x14ac:dyDescent="0.25">
      <c r="A4145">
        <v>4144</v>
      </c>
      <c r="B4145" t="s">
        <v>15</v>
      </c>
      <c r="C4145">
        <v>1416053</v>
      </c>
      <c r="D4145" t="s">
        <v>14</v>
      </c>
      <c r="E4145" t="s">
        <v>11</v>
      </c>
      <c r="F4145" t="s">
        <v>12</v>
      </c>
      <c r="G4145" t="s">
        <v>13</v>
      </c>
      <c r="H4145" t="s">
        <v>13</v>
      </c>
      <c r="I4145">
        <v>50</v>
      </c>
      <c r="J4145">
        <f t="shared" si="258"/>
        <v>0.93528538343811096</v>
      </c>
      <c r="K4145">
        <f t="shared" si="259"/>
        <v>0.57121245740239113</v>
      </c>
      <c r="L4145" t="str">
        <f t="shared" si="260"/>
        <v>NO</v>
      </c>
      <c r="M4145" t="str">
        <f t="shared" si="261"/>
        <v>NO</v>
      </c>
    </row>
    <row r="4146" spans="1:13" x14ac:dyDescent="0.25">
      <c r="A4146">
        <v>4145</v>
      </c>
      <c r="B4146" t="s">
        <v>9</v>
      </c>
      <c r="C4146">
        <v>1017377.98</v>
      </c>
      <c r="D4146" t="s">
        <v>10</v>
      </c>
      <c r="E4146" t="s">
        <v>16</v>
      </c>
      <c r="F4146" t="s">
        <v>12</v>
      </c>
      <c r="G4146" t="s">
        <v>13</v>
      </c>
      <c r="H4146" t="s">
        <v>13</v>
      </c>
      <c r="I4146">
        <v>48</v>
      </c>
      <c r="J4146">
        <f t="shared" si="258"/>
        <v>0.44370236089981735</v>
      </c>
      <c r="K4146">
        <f t="shared" si="259"/>
        <v>0.43006179724811616</v>
      </c>
      <c r="L4146" t="str">
        <f t="shared" si="260"/>
        <v>NO</v>
      </c>
      <c r="M4146" t="str">
        <f t="shared" si="261"/>
        <v>NO</v>
      </c>
    </row>
    <row r="4147" spans="1:13" x14ac:dyDescent="0.25">
      <c r="A4147">
        <v>4146</v>
      </c>
      <c r="B4147" t="s">
        <v>15</v>
      </c>
      <c r="C4147">
        <v>159787.23000000001</v>
      </c>
      <c r="D4147" t="s">
        <v>10</v>
      </c>
      <c r="E4147" t="s">
        <v>16</v>
      </c>
      <c r="F4147" t="s">
        <v>12</v>
      </c>
      <c r="G4147" t="s">
        <v>13</v>
      </c>
      <c r="H4147" t="s">
        <v>13</v>
      </c>
      <c r="I4147">
        <v>42</v>
      </c>
      <c r="J4147">
        <f t="shared" si="258"/>
        <v>-0.61374300647203883</v>
      </c>
      <c r="K4147">
        <f t="shared" si="259"/>
        <v>6.6098167852911317E-3</v>
      </c>
      <c r="L4147" t="str">
        <f t="shared" si="260"/>
        <v>NO</v>
      </c>
      <c r="M4147" t="str">
        <f t="shared" si="261"/>
        <v>NO</v>
      </c>
    </row>
    <row r="4148" spans="1:13" x14ac:dyDescent="0.25">
      <c r="A4148">
        <v>4147</v>
      </c>
      <c r="B4148" t="s">
        <v>15</v>
      </c>
      <c r="C4148">
        <v>561950</v>
      </c>
      <c r="D4148" t="s">
        <v>10</v>
      </c>
      <c r="E4148" t="s">
        <v>11</v>
      </c>
      <c r="F4148" t="s">
        <v>12</v>
      </c>
      <c r="G4148" t="s">
        <v>13</v>
      </c>
      <c r="H4148" t="s">
        <v>12</v>
      </c>
      <c r="I4148">
        <v>32</v>
      </c>
      <c r="J4148">
        <f t="shared" si="258"/>
        <v>-0.11785944188609462</v>
      </c>
      <c r="K4148">
        <f t="shared" si="259"/>
        <v>-0.69914348398608395</v>
      </c>
      <c r="L4148" t="str">
        <f t="shared" si="260"/>
        <v>NO</v>
      </c>
      <c r="M4148" t="str">
        <f t="shared" si="261"/>
        <v>NO</v>
      </c>
    </row>
    <row r="4149" spans="1:13" x14ac:dyDescent="0.25">
      <c r="A4149">
        <v>4148</v>
      </c>
      <c r="B4149" t="s">
        <v>9</v>
      </c>
      <c r="C4149">
        <v>500000</v>
      </c>
      <c r="D4149" t="s">
        <v>10</v>
      </c>
      <c r="E4149" t="s">
        <v>16</v>
      </c>
      <c r="F4149" t="s">
        <v>12</v>
      </c>
      <c r="G4149" t="s">
        <v>12</v>
      </c>
      <c r="H4149" t="s">
        <v>13</v>
      </c>
      <c r="I4149">
        <v>29</v>
      </c>
      <c r="J4149">
        <f t="shared" si="258"/>
        <v>-0.19424639044948164</v>
      </c>
      <c r="K4149">
        <f t="shared" si="259"/>
        <v>-0.91086947421749642</v>
      </c>
      <c r="L4149" t="str">
        <f t="shared" si="260"/>
        <v>NO</v>
      </c>
      <c r="M4149" t="str">
        <f t="shared" si="261"/>
        <v>NO</v>
      </c>
    </row>
    <row r="4150" spans="1:13" x14ac:dyDescent="0.25">
      <c r="A4150">
        <v>4149</v>
      </c>
      <c r="B4150" t="s">
        <v>9</v>
      </c>
      <c r="C4150">
        <v>895921</v>
      </c>
      <c r="D4150" t="s">
        <v>10</v>
      </c>
      <c r="E4150" t="s">
        <v>16</v>
      </c>
      <c r="F4150" t="s">
        <v>12</v>
      </c>
      <c r="G4150" t="s">
        <v>13</v>
      </c>
      <c r="H4150" t="s">
        <v>13</v>
      </c>
      <c r="I4150">
        <v>24</v>
      </c>
      <c r="J4150">
        <f t="shared" si="258"/>
        <v>0.29394080990830285</v>
      </c>
      <c r="K4150">
        <f t="shared" si="259"/>
        <v>-1.263746124603184</v>
      </c>
      <c r="L4150" t="str">
        <f t="shared" si="260"/>
        <v>NO</v>
      </c>
      <c r="M4150" t="str">
        <f t="shared" si="261"/>
        <v>NO</v>
      </c>
    </row>
    <row r="4151" spans="1:13" x14ac:dyDescent="0.25">
      <c r="A4151">
        <v>4150</v>
      </c>
      <c r="B4151" t="s">
        <v>15</v>
      </c>
      <c r="C4151">
        <v>278030</v>
      </c>
      <c r="D4151" t="s">
        <v>17</v>
      </c>
      <c r="E4151" t="s">
        <v>16</v>
      </c>
      <c r="F4151" t="s">
        <v>12</v>
      </c>
      <c r="G4151" t="s">
        <v>12</v>
      </c>
      <c r="H4151" t="s">
        <v>13</v>
      </c>
      <c r="I4151">
        <v>29</v>
      </c>
      <c r="J4151">
        <f t="shared" si="258"/>
        <v>-0.46794471123422759</v>
      </c>
      <c r="K4151">
        <f t="shared" si="259"/>
        <v>-0.91086947421749642</v>
      </c>
      <c r="L4151" t="str">
        <f t="shared" si="260"/>
        <v>NO</v>
      </c>
      <c r="M4151" t="str">
        <f t="shared" si="261"/>
        <v>NO</v>
      </c>
    </row>
    <row r="4152" spans="1:13" x14ac:dyDescent="0.25">
      <c r="A4152">
        <v>4151</v>
      </c>
      <c r="B4152" t="s">
        <v>9</v>
      </c>
      <c r="C4152">
        <v>534683</v>
      </c>
      <c r="D4152" t="s">
        <v>18</v>
      </c>
      <c r="E4152" t="s">
        <v>16</v>
      </c>
      <c r="F4152" t="s">
        <v>12</v>
      </c>
      <c r="G4152" t="s">
        <v>12</v>
      </c>
      <c r="H4152" t="s">
        <v>12</v>
      </c>
      <c r="I4152">
        <v>37</v>
      </c>
      <c r="J4152">
        <f t="shared" si="258"/>
        <v>-0.15148079663150016</v>
      </c>
      <c r="K4152">
        <f t="shared" si="259"/>
        <v>-0.3462668336003964</v>
      </c>
      <c r="L4152" t="str">
        <f t="shared" si="260"/>
        <v>NO</v>
      </c>
      <c r="M4152" t="str">
        <f t="shared" si="261"/>
        <v>NO</v>
      </c>
    </row>
    <row r="4153" spans="1:13" x14ac:dyDescent="0.25">
      <c r="A4153">
        <v>4152</v>
      </c>
      <c r="B4153" t="s">
        <v>9</v>
      </c>
      <c r="C4153">
        <v>263305</v>
      </c>
      <c r="D4153" t="s">
        <v>10</v>
      </c>
      <c r="E4153" t="s">
        <v>16</v>
      </c>
      <c r="F4153" t="s">
        <v>12</v>
      </c>
      <c r="G4153" t="s">
        <v>13</v>
      </c>
      <c r="H4153" t="s">
        <v>12</v>
      </c>
      <c r="I4153">
        <v>34</v>
      </c>
      <c r="J4153">
        <f t="shared" si="258"/>
        <v>-0.48610125389114245</v>
      </c>
      <c r="K4153">
        <f t="shared" si="259"/>
        <v>-0.55799282383180893</v>
      </c>
      <c r="L4153" t="str">
        <f t="shared" si="260"/>
        <v>NO</v>
      </c>
      <c r="M4153" t="str">
        <f t="shared" si="261"/>
        <v>NO</v>
      </c>
    </row>
    <row r="4154" spans="1:13" x14ac:dyDescent="0.25">
      <c r="A4154">
        <v>4153</v>
      </c>
      <c r="B4154" t="s">
        <v>9</v>
      </c>
      <c r="C4154">
        <v>359544.27</v>
      </c>
      <c r="D4154" t="s">
        <v>20</v>
      </c>
      <c r="E4154" t="s">
        <v>16</v>
      </c>
      <c r="F4154" t="s">
        <v>12</v>
      </c>
      <c r="G4154" t="s">
        <v>12</v>
      </c>
      <c r="H4154" t="s">
        <v>13</v>
      </c>
      <c r="I4154">
        <v>20</v>
      </c>
      <c r="J4154">
        <f t="shared" si="258"/>
        <v>-0.36743419711522773</v>
      </c>
      <c r="K4154">
        <f t="shared" si="259"/>
        <v>-1.5460474449117341</v>
      </c>
      <c r="L4154" t="str">
        <f t="shared" si="260"/>
        <v>NO</v>
      </c>
      <c r="M4154" t="str">
        <f t="shared" si="261"/>
        <v>NO</v>
      </c>
    </row>
    <row r="4155" spans="1:13" x14ac:dyDescent="0.25">
      <c r="A4155">
        <v>4154</v>
      </c>
      <c r="B4155" t="s">
        <v>9</v>
      </c>
      <c r="C4155">
        <v>331059</v>
      </c>
      <c r="D4155" t="s">
        <v>18</v>
      </c>
      <c r="E4155" t="s">
        <v>16</v>
      </c>
      <c r="F4155" t="s">
        <v>12</v>
      </c>
      <c r="G4155" t="s">
        <v>13</v>
      </c>
      <c r="H4155" t="s">
        <v>12</v>
      </c>
      <c r="I4155">
        <v>45</v>
      </c>
      <c r="J4155">
        <f t="shared" si="258"/>
        <v>-0.40255772987235755</v>
      </c>
      <c r="K4155">
        <f t="shared" si="259"/>
        <v>0.21833580701670366</v>
      </c>
      <c r="L4155" t="str">
        <f t="shared" si="260"/>
        <v>NO</v>
      </c>
      <c r="M4155" t="str">
        <f t="shared" si="261"/>
        <v>NO</v>
      </c>
    </row>
    <row r="4156" spans="1:13" x14ac:dyDescent="0.25">
      <c r="A4156">
        <v>4155</v>
      </c>
      <c r="B4156" t="s">
        <v>15</v>
      </c>
      <c r="C4156">
        <v>1226666.67</v>
      </c>
      <c r="D4156" t="s">
        <v>10</v>
      </c>
      <c r="E4156" t="s">
        <v>16</v>
      </c>
      <c r="F4156" t="s">
        <v>12</v>
      </c>
      <c r="G4156" t="s">
        <v>13</v>
      </c>
      <c r="H4156" t="s">
        <v>13</v>
      </c>
      <c r="I4156">
        <v>26</v>
      </c>
      <c r="J4156">
        <f t="shared" si="258"/>
        <v>0.70176409452255573</v>
      </c>
      <c r="K4156">
        <f t="shared" si="259"/>
        <v>-1.1225954644489089</v>
      </c>
      <c r="L4156" t="str">
        <f t="shared" si="260"/>
        <v>NO</v>
      </c>
      <c r="M4156" t="str">
        <f t="shared" si="261"/>
        <v>NO</v>
      </c>
    </row>
    <row r="4157" spans="1:13" x14ac:dyDescent="0.25">
      <c r="A4157">
        <v>4156</v>
      </c>
      <c r="B4157" t="s">
        <v>15</v>
      </c>
      <c r="C4157">
        <v>750000</v>
      </c>
      <c r="D4157" t="s">
        <v>10</v>
      </c>
      <c r="E4157" t="s">
        <v>16</v>
      </c>
      <c r="F4157" t="s">
        <v>12</v>
      </c>
      <c r="G4157" t="s">
        <v>13</v>
      </c>
      <c r="H4157" t="s">
        <v>13</v>
      </c>
      <c r="I4157">
        <v>35</v>
      </c>
      <c r="J4157">
        <f t="shared" si="258"/>
        <v>0.1140140960855749</v>
      </c>
      <c r="K4157">
        <f t="shared" si="259"/>
        <v>-0.48741749375467142</v>
      </c>
      <c r="L4157" t="str">
        <f t="shared" si="260"/>
        <v>NO</v>
      </c>
      <c r="M4157" t="str">
        <f t="shared" si="261"/>
        <v>NO</v>
      </c>
    </row>
    <row r="4158" spans="1:13" x14ac:dyDescent="0.25">
      <c r="A4158">
        <v>4157</v>
      </c>
      <c r="B4158" t="s">
        <v>9</v>
      </c>
      <c r="C4158">
        <v>433710</v>
      </c>
      <c r="D4158" t="s">
        <v>10</v>
      </c>
      <c r="E4158" t="s">
        <v>16</v>
      </c>
      <c r="F4158" t="s">
        <v>12</v>
      </c>
      <c r="G4158" t="s">
        <v>13</v>
      </c>
      <c r="H4158" t="s">
        <v>13</v>
      </c>
      <c r="I4158">
        <v>60</v>
      </c>
      <c r="J4158">
        <f t="shared" si="258"/>
        <v>-0.27598474105911724</v>
      </c>
      <c r="K4158">
        <f t="shared" si="259"/>
        <v>1.2769657581737661</v>
      </c>
      <c r="L4158" t="str">
        <f t="shared" si="260"/>
        <v>NO</v>
      </c>
      <c r="M4158" t="str">
        <f t="shared" si="261"/>
        <v>NO</v>
      </c>
    </row>
    <row r="4159" spans="1:13" x14ac:dyDescent="0.25">
      <c r="A4159">
        <v>4158</v>
      </c>
      <c r="B4159" t="s">
        <v>9</v>
      </c>
      <c r="C4159">
        <v>540083</v>
      </c>
      <c r="D4159" t="s">
        <v>18</v>
      </c>
      <c r="E4159" t="s">
        <v>16</v>
      </c>
      <c r="F4159" t="s">
        <v>12</v>
      </c>
      <c r="G4159" t="s">
        <v>13</v>
      </c>
      <c r="H4159" t="s">
        <v>12</v>
      </c>
      <c r="I4159">
        <v>54</v>
      </c>
      <c r="J4159">
        <f t="shared" si="258"/>
        <v>-0.14482237012234295</v>
      </c>
      <c r="K4159">
        <f t="shared" si="259"/>
        <v>0.85351377771094117</v>
      </c>
      <c r="L4159" t="str">
        <f t="shared" si="260"/>
        <v>NO</v>
      </c>
      <c r="M4159" t="str">
        <f t="shared" si="261"/>
        <v>NO</v>
      </c>
    </row>
    <row r="4160" spans="1:13" x14ac:dyDescent="0.25">
      <c r="A4160">
        <v>4159</v>
      </c>
      <c r="B4160" t="s">
        <v>9</v>
      </c>
      <c r="C4160">
        <v>575195.69999999995</v>
      </c>
      <c r="D4160" t="s">
        <v>10</v>
      </c>
      <c r="E4160" t="s">
        <v>16</v>
      </c>
      <c r="F4160" t="s">
        <v>12</v>
      </c>
      <c r="G4160" t="s">
        <v>13</v>
      </c>
      <c r="H4160" t="s">
        <v>13</v>
      </c>
      <c r="I4160">
        <v>26</v>
      </c>
      <c r="J4160">
        <f t="shared" si="258"/>
        <v>-0.10152693818010508</v>
      </c>
      <c r="K4160">
        <f t="shared" si="259"/>
        <v>-1.1225954644489089</v>
      </c>
      <c r="L4160" t="str">
        <f t="shared" si="260"/>
        <v>NO</v>
      </c>
      <c r="M4160" t="str">
        <f t="shared" si="261"/>
        <v>NO</v>
      </c>
    </row>
    <row r="4161" spans="1:13" x14ac:dyDescent="0.25">
      <c r="A4161">
        <v>4160</v>
      </c>
      <c r="B4161" t="s">
        <v>9</v>
      </c>
      <c r="C4161">
        <v>660110</v>
      </c>
      <c r="D4161" t="s">
        <v>10</v>
      </c>
      <c r="E4161" t="s">
        <v>16</v>
      </c>
      <c r="F4161" t="s">
        <v>12</v>
      </c>
      <c r="G4161" t="s">
        <v>13</v>
      </c>
      <c r="H4161" t="s">
        <v>13</v>
      </c>
      <c r="I4161">
        <v>54</v>
      </c>
      <c r="J4161">
        <f t="shared" si="258"/>
        <v>3.1759555470299793E-3</v>
      </c>
      <c r="K4161">
        <f t="shared" si="259"/>
        <v>0.85351377771094117</v>
      </c>
      <c r="L4161" t="str">
        <f t="shared" si="260"/>
        <v>NO</v>
      </c>
      <c r="M4161" t="str">
        <f t="shared" si="261"/>
        <v>NO</v>
      </c>
    </row>
    <row r="4162" spans="1:13" x14ac:dyDescent="0.25">
      <c r="A4162">
        <v>4161</v>
      </c>
      <c r="B4162" t="s">
        <v>9</v>
      </c>
      <c r="C4162">
        <v>344000</v>
      </c>
      <c r="D4162" t="s">
        <v>10</v>
      </c>
      <c r="E4162" t="s">
        <v>16</v>
      </c>
      <c r="F4162" t="s">
        <v>12</v>
      </c>
      <c r="G4162" t="s">
        <v>13</v>
      </c>
      <c r="H4162" t="s">
        <v>13</v>
      </c>
      <c r="I4162">
        <v>33</v>
      </c>
      <c r="J4162">
        <f t="shared" ref="J4162:J4225" si="262">(C4162-$Q$13)/$Q$14</f>
        <v>-0.3866009340473569</v>
      </c>
      <c r="K4162">
        <f t="shared" si="259"/>
        <v>-0.62856815390894638</v>
      </c>
      <c r="L4162" t="str">
        <f t="shared" si="260"/>
        <v>NO</v>
      </c>
      <c r="M4162" t="str">
        <f t="shared" si="261"/>
        <v>NO</v>
      </c>
    </row>
    <row r="4163" spans="1:13" x14ac:dyDescent="0.25">
      <c r="A4163">
        <v>4162</v>
      </c>
      <c r="B4163" t="s">
        <v>15</v>
      </c>
      <c r="C4163">
        <v>1201546.2</v>
      </c>
      <c r="D4163" t="s">
        <v>10</v>
      </c>
      <c r="E4163" t="s">
        <v>11</v>
      </c>
      <c r="F4163" t="s">
        <v>12</v>
      </c>
      <c r="G4163" t="s">
        <v>13</v>
      </c>
      <c r="H4163" t="s">
        <v>13</v>
      </c>
      <c r="I4163">
        <v>28</v>
      </c>
      <c r="J4163">
        <f t="shared" si="262"/>
        <v>0.67078950130579862</v>
      </c>
      <c r="K4163">
        <f t="shared" ref="K4163:K4226" si="263">(I4163-$R$13)/$R$14</f>
        <v>-0.98144480429463388</v>
      </c>
      <c r="L4163" t="str">
        <f t="shared" ref="L4163:L4226" si="264">IF(ABS(J4163)&gt; 1.96, "SI", "NO")</f>
        <v>NO</v>
      </c>
      <c r="M4163" t="str">
        <f t="shared" ref="M4163:M4226" si="265">IF(ABS(K4163)&gt; 1.96, "SI", "NO")</f>
        <v>NO</v>
      </c>
    </row>
    <row r="4164" spans="1:13" x14ac:dyDescent="0.25">
      <c r="A4164">
        <v>4163</v>
      </c>
      <c r="B4164" t="s">
        <v>15</v>
      </c>
      <c r="C4164">
        <v>429500</v>
      </c>
      <c r="D4164" t="s">
        <v>10</v>
      </c>
      <c r="E4164" t="s">
        <v>16</v>
      </c>
      <c r="F4164" t="s">
        <v>12</v>
      </c>
      <c r="G4164" t="s">
        <v>13</v>
      </c>
      <c r="H4164" t="s">
        <v>13</v>
      </c>
      <c r="I4164">
        <v>53</v>
      </c>
      <c r="J4164">
        <f t="shared" si="262"/>
        <v>-0.28117584765236758</v>
      </c>
      <c r="K4164">
        <f t="shared" si="263"/>
        <v>0.78293844763380371</v>
      </c>
      <c r="L4164" t="str">
        <f t="shared" si="264"/>
        <v>NO</v>
      </c>
      <c r="M4164" t="str">
        <f t="shared" si="265"/>
        <v>NO</v>
      </c>
    </row>
    <row r="4165" spans="1:13" x14ac:dyDescent="0.25">
      <c r="A4165">
        <v>4164</v>
      </c>
      <c r="B4165" t="s">
        <v>9</v>
      </c>
      <c r="C4165">
        <v>78000</v>
      </c>
      <c r="D4165" t="s">
        <v>10</v>
      </c>
      <c r="E4165" t="s">
        <v>16</v>
      </c>
      <c r="F4165" t="s">
        <v>12</v>
      </c>
      <c r="G4165" t="s">
        <v>13</v>
      </c>
      <c r="H4165" t="s">
        <v>12</v>
      </c>
      <c r="I4165">
        <v>31</v>
      </c>
      <c r="J4165">
        <f t="shared" si="262"/>
        <v>-0.71459009172065702</v>
      </c>
      <c r="K4165">
        <f t="shared" si="263"/>
        <v>-0.7697188140632214</v>
      </c>
      <c r="L4165" t="str">
        <f t="shared" si="264"/>
        <v>NO</v>
      </c>
      <c r="M4165" t="str">
        <f t="shared" si="265"/>
        <v>NO</v>
      </c>
    </row>
    <row r="4166" spans="1:13" x14ac:dyDescent="0.25">
      <c r="A4166">
        <v>4165</v>
      </c>
      <c r="B4166" t="s">
        <v>9</v>
      </c>
      <c r="C4166">
        <v>318620</v>
      </c>
      <c r="D4166" t="s">
        <v>10</v>
      </c>
      <c r="E4166" t="s">
        <v>16</v>
      </c>
      <c r="F4166" t="s">
        <v>12</v>
      </c>
      <c r="G4166" t="s">
        <v>13</v>
      </c>
      <c r="H4166" t="s">
        <v>13</v>
      </c>
      <c r="I4166">
        <v>60</v>
      </c>
      <c r="J4166">
        <f t="shared" si="262"/>
        <v>-0.41789553864039586</v>
      </c>
      <c r="K4166">
        <f t="shared" si="263"/>
        <v>1.2769657581737661</v>
      </c>
      <c r="L4166" t="str">
        <f t="shared" si="264"/>
        <v>NO</v>
      </c>
      <c r="M4166" t="str">
        <f t="shared" si="265"/>
        <v>NO</v>
      </c>
    </row>
    <row r="4167" spans="1:13" x14ac:dyDescent="0.25">
      <c r="A4167">
        <v>4166</v>
      </c>
      <c r="B4167" t="s">
        <v>9</v>
      </c>
      <c r="C4167">
        <v>326035</v>
      </c>
      <c r="D4167" t="s">
        <v>14</v>
      </c>
      <c r="E4167" t="s">
        <v>11</v>
      </c>
      <c r="F4167" t="s">
        <v>12</v>
      </c>
      <c r="G4167" t="s">
        <v>13</v>
      </c>
      <c r="H4167" t="s">
        <v>13</v>
      </c>
      <c r="I4167">
        <v>67</v>
      </c>
      <c r="J4167">
        <f t="shared" si="262"/>
        <v>-0.40875253260976607</v>
      </c>
      <c r="K4167">
        <f t="shared" si="263"/>
        <v>1.7709930687137287</v>
      </c>
      <c r="L4167" t="str">
        <f t="shared" si="264"/>
        <v>NO</v>
      </c>
      <c r="M4167" t="str">
        <f t="shared" si="265"/>
        <v>NO</v>
      </c>
    </row>
    <row r="4168" spans="1:13" x14ac:dyDescent="0.25">
      <c r="A4168">
        <v>4167</v>
      </c>
      <c r="B4168" t="s">
        <v>9</v>
      </c>
      <c r="C4168">
        <v>73502.649999999994</v>
      </c>
      <c r="D4168" t="s">
        <v>10</v>
      </c>
      <c r="E4168" t="s">
        <v>16</v>
      </c>
      <c r="F4168" t="s">
        <v>12</v>
      </c>
      <c r="G4168" t="s">
        <v>12</v>
      </c>
      <c r="H4168" t="s">
        <v>13</v>
      </c>
      <c r="I4168">
        <v>41</v>
      </c>
      <c r="J4168">
        <f t="shared" si="262"/>
        <v>-0.72013551291713074</v>
      </c>
      <c r="K4168">
        <f t="shared" si="263"/>
        <v>-6.3965513291846368E-2</v>
      </c>
      <c r="L4168" t="str">
        <f t="shared" si="264"/>
        <v>NO</v>
      </c>
      <c r="M4168" t="str">
        <f t="shared" si="265"/>
        <v>NO</v>
      </c>
    </row>
    <row r="4169" spans="1:13" x14ac:dyDescent="0.25">
      <c r="A4169">
        <v>4168</v>
      </c>
      <c r="B4169" t="s">
        <v>15</v>
      </c>
      <c r="C4169">
        <v>297429</v>
      </c>
      <c r="D4169" t="s">
        <v>17</v>
      </c>
      <c r="E4169" t="s">
        <v>16</v>
      </c>
      <c r="F4169" t="s">
        <v>12</v>
      </c>
      <c r="G4169" t="s">
        <v>12</v>
      </c>
      <c r="H4169" t="s">
        <v>12</v>
      </c>
      <c r="I4169">
        <v>38</v>
      </c>
      <c r="J4169">
        <f t="shared" si="262"/>
        <v>-0.44402493052105335</v>
      </c>
      <c r="K4169">
        <f t="shared" si="263"/>
        <v>-0.27569150352325889</v>
      </c>
      <c r="L4169" t="str">
        <f t="shared" si="264"/>
        <v>NO</v>
      </c>
      <c r="M4169" t="str">
        <f t="shared" si="265"/>
        <v>NO</v>
      </c>
    </row>
    <row r="4170" spans="1:13" x14ac:dyDescent="0.25">
      <c r="A4170">
        <v>4169</v>
      </c>
      <c r="B4170" t="s">
        <v>9</v>
      </c>
      <c r="C4170">
        <v>104226</v>
      </c>
      <c r="D4170" t="s">
        <v>10</v>
      </c>
      <c r="E4170" t="s">
        <v>16</v>
      </c>
      <c r="F4170" t="s">
        <v>12</v>
      </c>
      <c r="G4170" t="s">
        <v>13</v>
      </c>
      <c r="H4170" t="s">
        <v>13</v>
      </c>
      <c r="I4170">
        <v>22</v>
      </c>
      <c r="J4170">
        <f t="shared" si="262"/>
        <v>-0.68225233364118354</v>
      </c>
      <c r="K4170">
        <f t="shared" si="263"/>
        <v>-1.4048967847574589</v>
      </c>
      <c r="L4170" t="str">
        <f t="shared" si="264"/>
        <v>NO</v>
      </c>
      <c r="M4170" t="str">
        <f t="shared" si="265"/>
        <v>NO</v>
      </c>
    </row>
    <row r="4171" spans="1:13" x14ac:dyDescent="0.25">
      <c r="A4171">
        <v>4170</v>
      </c>
      <c r="B4171" t="s">
        <v>15</v>
      </c>
      <c r="C4171">
        <v>316043</v>
      </c>
      <c r="D4171" t="s">
        <v>10</v>
      </c>
      <c r="E4171" t="s">
        <v>11</v>
      </c>
      <c r="F4171" t="s">
        <v>12</v>
      </c>
      <c r="G4171" t="s">
        <v>13</v>
      </c>
      <c r="H4171" t="s">
        <v>13</v>
      </c>
      <c r="I4171">
        <v>49</v>
      </c>
      <c r="J4171">
        <f t="shared" si="262"/>
        <v>-0.42107308773559921</v>
      </c>
      <c r="K4171">
        <f t="shared" si="263"/>
        <v>0.50063712732525367</v>
      </c>
      <c r="L4171" t="str">
        <f t="shared" si="264"/>
        <v>NO</v>
      </c>
      <c r="M4171" t="str">
        <f t="shared" si="265"/>
        <v>NO</v>
      </c>
    </row>
    <row r="4172" spans="1:13" x14ac:dyDescent="0.25">
      <c r="A4172">
        <v>4171</v>
      </c>
      <c r="B4172" t="s">
        <v>9</v>
      </c>
      <c r="C4172">
        <v>829677.14</v>
      </c>
      <c r="D4172" t="s">
        <v>10</v>
      </c>
      <c r="E4172" t="s">
        <v>11</v>
      </c>
      <c r="F4172" t="s">
        <v>12</v>
      </c>
      <c r="G4172" t="s">
        <v>13</v>
      </c>
      <c r="H4172" t="s">
        <v>13</v>
      </c>
      <c r="I4172">
        <v>47</v>
      </c>
      <c r="J4172">
        <f t="shared" si="262"/>
        <v>0.21225935185406219</v>
      </c>
      <c r="K4172">
        <f t="shared" si="263"/>
        <v>0.35948646717097865</v>
      </c>
      <c r="L4172" t="str">
        <f t="shared" si="264"/>
        <v>NO</v>
      </c>
      <c r="M4172" t="str">
        <f t="shared" si="265"/>
        <v>NO</v>
      </c>
    </row>
    <row r="4173" spans="1:13" x14ac:dyDescent="0.25">
      <c r="A4173">
        <v>4172</v>
      </c>
      <c r="B4173" t="s">
        <v>15</v>
      </c>
      <c r="C4173">
        <v>522807.1</v>
      </c>
      <c r="D4173" t="s">
        <v>14</v>
      </c>
      <c r="E4173" t="s">
        <v>11</v>
      </c>
      <c r="F4173" t="s">
        <v>12</v>
      </c>
      <c r="G4173" t="s">
        <v>13</v>
      </c>
      <c r="H4173" t="s">
        <v>13</v>
      </c>
      <c r="I4173">
        <v>70</v>
      </c>
      <c r="J4173">
        <f t="shared" si="262"/>
        <v>-0.1661242794796669</v>
      </c>
      <c r="K4173">
        <f t="shared" si="263"/>
        <v>1.9827190589451413</v>
      </c>
      <c r="L4173" t="str">
        <f t="shared" si="264"/>
        <v>NO</v>
      </c>
      <c r="M4173" t="str">
        <f t="shared" si="265"/>
        <v>SI</v>
      </c>
    </row>
    <row r="4174" spans="1:13" x14ac:dyDescent="0.25">
      <c r="A4174">
        <v>4173</v>
      </c>
      <c r="B4174" t="s">
        <v>9</v>
      </c>
      <c r="C4174">
        <v>299441</v>
      </c>
      <c r="D4174" t="s">
        <v>17</v>
      </c>
      <c r="E4174" t="s">
        <v>16</v>
      </c>
      <c r="F4174" t="s">
        <v>12</v>
      </c>
      <c r="G4174" t="s">
        <v>12</v>
      </c>
      <c r="H4174" t="s">
        <v>13</v>
      </c>
      <c r="I4174">
        <v>35</v>
      </c>
      <c r="J4174">
        <f t="shared" si="262"/>
        <v>-0.44154405012541925</v>
      </c>
      <c r="K4174">
        <f t="shared" si="263"/>
        <v>-0.48741749375467142</v>
      </c>
      <c r="L4174" t="str">
        <f t="shared" si="264"/>
        <v>NO</v>
      </c>
      <c r="M4174" t="str">
        <f t="shared" si="265"/>
        <v>NO</v>
      </c>
    </row>
    <row r="4175" spans="1:13" x14ac:dyDescent="0.25">
      <c r="A4175">
        <v>4174</v>
      </c>
      <c r="B4175" t="s">
        <v>15</v>
      </c>
      <c r="C4175">
        <v>1594950</v>
      </c>
      <c r="D4175" t="s">
        <v>10</v>
      </c>
      <c r="E4175" t="s">
        <v>16</v>
      </c>
      <c r="F4175" t="s">
        <v>12</v>
      </c>
      <c r="G4175" t="s">
        <v>13</v>
      </c>
      <c r="H4175" t="s">
        <v>13</v>
      </c>
      <c r="I4175">
        <v>32</v>
      </c>
      <c r="J4175">
        <f t="shared" si="262"/>
        <v>1.1558728884767591</v>
      </c>
      <c r="K4175">
        <f t="shared" si="263"/>
        <v>-0.69914348398608395</v>
      </c>
      <c r="L4175" t="str">
        <f t="shared" si="264"/>
        <v>NO</v>
      </c>
      <c r="M4175" t="str">
        <f t="shared" si="265"/>
        <v>NO</v>
      </c>
    </row>
    <row r="4176" spans="1:13" x14ac:dyDescent="0.25">
      <c r="A4176">
        <v>4175</v>
      </c>
      <c r="B4176" t="s">
        <v>9</v>
      </c>
      <c r="C4176">
        <v>417317.4</v>
      </c>
      <c r="D4176" t="s">
        <v>10</v>
      </c>
      <c r="E4176" t="s">
        <v>16</v>
      </c>
      <c r="F4176" t="s">
        <v>12</v>
      </c>
      <c r="G4176" t="s">
        <v>12</v>
      </c>
      <c r="H4176" t="s">
        <v>13</v>
      </c>
      <c r="I4176">
        <v>32</v>
      </c>
      <c r="J4176">
        <f t="shared" si="262"/>
        <v>-0.29619750446541548</v>
      </c>
      <c r="K4176">
        <f t="shared" si="263"/>
        <v>-0.69914348398608395</v>
      </c>
      <c r="L4176" t="str">
        <f t="shared" si="264"/>
        <v>NO</v>
      </c>
      <c r="M4176" t="str">
        <f t="shared" si="265"/>
        <v>NO</v>
      </c>
    </row>
    <row r="4177" spans="1:13" x14ac:dyDescent="0.25">
      <c r="A4177">
        <v>4176</v>
      </c>
      <c r="B4177" t="s">
        <v>9</v>
      </c>
      <c r="C4177">
        <v>428852.94</v>
      </c>
      <c r="D4177" t="s">
        <v>10</v>
      </c>
      <c r="E4177" t="s">
        <v>16</v>
      </c>
      <c r="F4177" t="s">
        <v>12</v>
      </c>
      <c r="G4177" t="s">
        <v>12</v>
      </c>
      <c r="H4177" t="s">
        <v>13</v>
      </c>
      <c r="I4177">
        <v>32</v>
      </c>
      <c r="J4177">
        <f t="shared" si="262"/>
        <v>-0.28197369977403708</v>
      </c>
      <c r="K4177">
        <f t="shared" si="263"/>
        <v>-0.69914348398608395</v>
      </c>
      <c r="L4177" t="str">
        <f t="shared" si="264"/>
        <v>NO</v>
      </c>
      <c r="M4177" t="str">
        <f t="shared" si="265"/>
        <v>NO</v>
      </c>
    </row>
    <row r="4178" spans="1:13" x14ac:dyDescent="0.25">
      <c r="A4178">
        <v>4177</v>
      </c>
      <c r="B4178" t="s">
        <v>9</v>
      </c>
      <c r="C4178">
        <v>359544.27</v>
      </c>
      <c r="D4178" t="s">
        <v>20</v>
      </c>
      <c r="E4178" t="s">
        <v>16</v>
      </c>
      <c r="F4178" t="s">
        <v>12</v>
      </c>
      <c r="G4178" t="s">
        <v>12</v>
      </c>
      <c r="H4178" t="s">
        <v>13</v>
      </c>
      <c r="I4178">
        <v>61</v>
      </c>
      <c r="J4178">
        <f t="shared" si="262"/>
        <v>-0.36743419711522773</v>
      </c>
      <c r="K4178">
        <f t="shared" si="263"/>
        <v>1.3475410882509038</v>
      </c>
      <c r="L4178" t="str">
        <f t="shared" si="264"/>
        <v>NO</v>
      </c>
      <c r="M4178" t="str">
        <f t="shared" si="265"/>
        <v>NO</v>
      </c>
    </row>
    <row r="4179" spans="1:13" x14ac:dyDescent="0.25">
      <c r="A4179">
        <v>4178</v>
      </c>
      <c r="B4179" t="s">
        <v>9</v>
      </c>
      <c r="C4179">
        <v>141509.48000000001</v>
      </c>
      <c r="D4179" t="s">
        <v>14</v>
      </c>
      <c r="E4179" t="s">
        <v>11</v>
      </c>
      <c r="F4179" t="s">
        <v>12</v>
      </c>
      <c r="G4179" t="s">
        <v>13</v>
      </c>
      <c r="H4179" t="s">
        <v>13</v>
      </c>
      <c r="I4179">
        <v>93</v>
      </c>
      <c r="J4179">
        <f t="shared" si="262"/>
        <v>-0.63628023890310326</v>
      </c>
      <c r="K4179">
        <f t="shared" si="263"/>
        <v>3.6059516507193039</v>
      </c>
      <c r="L4179" t="str">
        <f t="shared" si="264"/>
        <v>NO</v>
      </c>
      <c r="M4179" t="str">
        <f t="shared" si="265"/>
        <v>SI</v>
      </c>
    </row>
    <row r="4180" spans="1:13" x14ac:dyDescent="0.25">
      <c r="A4180">
        <v>4179</v>
      </c>
      <c r="B4180" t="s">
        <v>9</v>
      </c>
      <c r="C4180">
        <v>480445</v>
      </c>
      <c r="D4180" t="s">
        <v>10</v>
      </c>
      <c r="E4180" t="s">
        <v>11</v>
      </c>
      <c r="F4180" t="s">
        <v>12</v>
      </c>
      <c r="G4180" t="s">
        <v>13</v>
      </c>
      <c r="H4180" t="s">
        <v>13</v>
      </c>
      <c r="I4180">
        <v>44</v>
      </c>
      <c r="J4180">
        <f t="shared" si="262"/>
        <v>-0.21835852570625375</v>
      </c>
      <c r="K4180">
        <f t="shared" si="263"/>
        <v>0.14776047693956615</v>
      </c>
      <c r="L4180" t="str">
        <f t="shared" si="264"/>
        <v>NO</v>
      </c>
      <c r="M4180" t="str">
        <f t="shared" si="265"/>
        <v>NO</v>
      </c>
    </row>
    <row r="4181" spans="1:13" x14ac:dyDescent="0.25">
      <c r="A4181">
        <v>4180</v>
      </c>
      <c r="B4181" t="s">
        <v>15</v>
      </c>
      <c r="C4181">
        <v>300000</v>
      </c>
      <c r="D4181" t="s">
        <v>10</v>
      </c>
      <c r="E4181" t="s">
        <v>16</v>
      </c>
      <c r="F4181" t="s">
        <v>12</v>
      </c>
      <c r="G4181" t="s">
        <v>13</v>
      </c>
      <c r="H4181" t="s">
        <v>12</v>
      </c>
      <c r="I4181">
        <v>43</v>
      </c>
      <c r="J4181">
        <f t="shared" si="262"/>
        <v>-0.44085477967752684</v>
      </c>
      <c r="K4181">
        <f t="shared" si="263"/>
        <v>7.7185146862428639E-2</v>
      </c>
      <c r="L4181" t="str">
        <f t="shared" si="264"/>
        <v>NO</v>
      </c>
      <c r="M4181" t="str">
        <f t="shared" si="265"/>
        <v>NO</v>
      </c>
    </row>
    <row r="4182" spans="1:13" x14ac:dyDescent="0.25">
      <c r="A4182">
        <v>4181</v>
      </c>
      <c r="B4182" t="s">
        <v>9</v>
      </c>
      <c r="C4182">
        <v>417493.72</v>
      </c>
      <c r="D4182" t="s">
        <v>10</v>
      </c>
      <c r="E4182" t="s">
        <v>16</v>
      </c>
      <c r="F4182" t="s">
        <v>12</v>
      </c>
      <c r="G4182" t="s">
        <v>12</v>
      </c>
      <c r="H4182" t="s">
        <v>13</v>
      </c>
      <c r="I4182">
        <v>57</v>
      </c>
      <c r="J4182">
        <f t="shared" si="262"/>
        <v>-0.2959800945094721</v>
      </c>
      <c r="K4182">
        <f t="shared" si="263"/>
        <v>1.0652397679423538</v>
      </c>
      <c r="L4182" t="str">
        <f t="shared" si="264"/>
        <v>NO</v>
      </c>
      <c r="M4182" t="str">
        <f t="shared" si="265"/>
        <v>NO</v>
      </c>
    </row>
    <row r="4183" spans="1:13" x14ac:dyDescent="0.25">
      <c r="A4183">
        <v>4182</v>
      </c>
      <c r="B4183" t="s">
        <v>9</v>
      </c>
      <c r="C4183">
        <v>1709162</v>
      </c>
      <c r="D4183" t="s">
        <v>10</v>
      </c>
      <c r="E4183" t="s">
        <v>11</v>
      </c>
      <c r="F4183" t="s">
        <v>12</v>
      </c>
      <c r="G4183" t="s">
        <v>13</v>
      </c>
      <c r="H4183" t="s">
        <v>12</v>
      </c>
      <c r="I4183">
        <v>45</v>
      </c>
      <c r="J4183">
        <f t="shared" si="262"/>
        <v>1.2967010752293264</v>
      </c>
      <c r="K4183">
        <f t="shared" si="263"/>
        <v>0.21833580701670366</v>
      </c>
      <c r="L4183" t="str">
        <f t="shared" si="264"/>
        <v>NO</v>
      </c>
      <c r="M4183" t="str">
        <f t="shared" si="265"/>
        <v>NO</v>
      </c>
    </row>
    <row r="4184" spans="1:13" x14ac:dyDescent="0.25">
      <c r="A4184">
        <v>4183</v>
      </c>
      <c r="B4184" t="s">
        <v>9</v>
      </c>
      <c r="C4184">
        <v>999555</v>
      </c>
      <c r="D4184" t="s">
        <v>10</v>
      </c>
      <c r="E4184" t="s">
        <v>11</v>
      </c>
      <c r="F4184" t="s">
        <v>12</v>
      </c>
      <c r="G4184" t="s">
        <v>13</v>
      </c>
      <c r="H4184" t="s">
        <v>13</v>
      </c>
      <c r="I4184">
        <v>35</v>
      </c>
      <c r="J4184">
        <f t="shared" si="262"/>
        <v>0.42172587895459906</v>
      </c>
      <c r="K4184">
        <f t="shared" si="263"/>
        <v>-0.48741749375467142</v>
      </c>
      <c r="L4184" t="str">
        <f t="shared" si="264"/>
        <v>NO</v>
      </c>
      <c r="M4184" t="str">
        <f t="shared" si="265"/>
        <v>NO</v>
      </c>
    </row>
    <row r="4185" spans="1:13" x14ac:dyDescent="0.25">
      <c r="A4185">
        <v>4184</v>
      </c>
      <c r="B4185" t="s">
        <v>9</v>
      </c>
      <c r="C4185">
        <v>546926.74</v>
      </c>
      <c r="D4185" t="s">
        <v>10</v>
      </c>
      <c r="E4185" t="s">
        <v>16</v>
      </c>
      <c r="F4185" t="s">
        <v>12</v>
      </c>
      <c r="G4185" t="s">
        <v>13</v>
      </c>
      <c r="H4185" t="s">
        <v>13</v>
      </c>
      <c r="I4185">
        <v>28</v>
      </c>
      <c r="J4185">
        <f t="shared" si="262"/>
        <v>-0.13638375163386524</v>
      </c>
      <c r="K4185">
        <f t="shared" si="263"/>
        <v>-0.98144480429463388</v>
      </c>
      <c r="L4185" t="str">
        <f t="shared" si="264"/>
        <v>NO</v>
      </c>
      <c r="M4185" t="str">
        <f t="shared" si="265"/>
        <v>NO</v>
      </c>
    </row>
    <row r="4186" spans="1:13" x14ac:dyDescent="0.25">
      <c r="A4186">
        <v>4185</v>
      </c>
      <c r="B4186" t="s">
        <v>9</v>
      </c>
      <c r="C4186">
        <v>2000000</v>
      </c>
      <c r="D4186" t="s">
        <v>10</v>
      </c>
      <c r="E4186" t="s">
        <v>16</v>
      </c>
      <c r="F4186" t="s">
        <v>12</v>
      </c>
      <c r="G4186" t="s">
        <v>13</v>
      </c>
      <c r="H4186" t="s">
        <v>13</v>
      </c>
      <c r="I4186">
        <v>39</v>
      </c>
      <c r="J4186">
        <f t="shared" si="262"/>
        <v>1.6553165287608576</v>
      </c>
      <c r="K4186">
        <f t="shared" si="263"/>
        <v>-0.20511617344612137</v>
      </c>
      <c r="L4186" t="str">
        <f t="shared" si="264"/>
        <v>NO</v>
      </c>
      <c r="M4186" t="str">
        <f t="shared" si="265"/>
        <v>NO</v>
      </c>
    </row>
    <row r="4187" spans="1:13" x14ac:dyDescent="0.25">
      <c r="A4187">
        <v>4186</v>
      </c>
      <c r="B4187" t="s">
        <v>9</v>
      </c>
      <c r="C4187">
        <v>674614</v>
      </c>
      <c r="D4187" t="s">
        <v>10</v>
      </c>
      <c r="E4187" t="s">
        <v>11</v>
      </c>
      <c r="F4187" t="s">
        <v>12</v>
      </c>
      <c r="G4187" t="s">
        <v>13</v>
      </c>
      <c r="H4187" t="s">
        <v>13</v>
      </c>
      <c r="I4187">
        <v>61</v>
      </c>
      <c r="J4187">
        <f t="shared" si="262"/>
        <v>2.105999593384782E-2</v>
      </c>
      <c r="K4187">
        <f t="shared" si="263"/>
        <v>1.3475410882509038</v>
      </c>
      <c r="L4187" t="str">
        <f t="shared" si="264"/>
        <v>NO</v>
      </c>
      <c r="M4187" t="str">
        <f t="shared" si="265"/>
        <v>NO</v>
      </c>
    </row>
    <row r="4188" spans="1:13" x14ac:dyDescent="0.25">
      <c r="A4188">
        <v>4187</v>
      </c>
      <c r="B4188" t="s">
        <v>9</v>
      </c>
      <c r="C4188">
        <v>358876</v>
      </c>
      <c r="D4188" t="s">
        <v>10</v>
      </c>
      <c r="E4188" t="s">
        <v>16</v>
      </c>
      <c r="F4188" t="s">
        <v>12</v>
      </c>
      <c r="G4188" t="s">
        <v>13</v>
      </c>
      <c r="H4188" t="s">
        <v>13</v>
      </c>
      <c r="I4188">
        <v>28</v>
      </c>
      <c r="J4188">
        <f t="shared" si="262"/>
        <v>-0.36825820205657489</v>
      </c>
      <c r="K4188">
        <f t="shared" si="263"/>
        <v>-0.98144480429463388</v>
      </c>
      <c r="L4188" t="str">
        <f t="shared" si="264"/>
        <v>NO</v>
      </c>
      <c r="M4188" t="str">
        <f t="shared" si="265"/>
        <v>NO</v>
      </c>
    </row>
    <row r="4189" spans="1:13" x14ac:dyDescent="0.25">
      <c r="A4189">
        <v>4188</v>
      </c>
      <c r="B4189" t="s">
        <v>9</v>
      </c>
      <c r="C4189">
        <v>886478.2</v>
      </c>
      <c r="D4189" t="s">
        <v>10</v>
      </c>
      <c r="E4189" t="s">
        <v>11</v>
      </c>
      <c r="F4189" t="s">
        <v>12</v>
      </c>
      <c r="G4189" t="s">
        <v>13</v>
      </c>
      <c r="H4189" t="s">
        <v>13</v>
      </c>
      <c r="I4189">
        <v>35</v>
      </c>
      <c r="J4189">
        <f t="shared" si="262"/>
        <v>0.28229744141928986</v>
      </c>
      <c r="K4189">
        <f t="shared" si="263"/>
        <v>-0.48741749375467142</v>
      </c>
      <c r="L4189" t="str">
        <f t="shared" si="264"/>
        <v>NO</v>
      </c>
      <c r="M4189" t="str">
        <f t="shared" si="265"/>
        <v>NO</v>
      </c>
    </row>
    <row r="4190" spans="1:13" x14ac:dyDescent="0.25">
      <c r="A4190">
        <v>4189</v>
      </c>
      <c r="B4190" t="s">
        <v>9</v>
      </c>
      <c r="C4190">
        <v>540083</v>
      </c>
      <c r="D4190" t="s">
        <v>18</v>
      </c>
      <c r="E4190" t="s">
        <v>16</v>
      </c>
      <c r="F4190" t="s">
        <v>12</v>
      </c>
      <c r="G4190" t="s">
        <v>12</v>
      </c>
      <c r="H4190" t="s">
        <v>12</v>
      </c>
      <c r="I4190">
        <v>47</v>
      </c>
      <c r="J4190">
        <f t="shared" si="262"/>
        <v>-0.14482237012234295</v>
      </c>
      <c r="K4190">
        <f t="shared" si="263"/>
        <v>0.35948646717097865</v>
      </c>
      <c r="L4190" t="str">
        <f t="shared" si="264"/>
        <v>NO</v>
      </c>
      <c r="M4190" t="str">
        <f t="shared" si="265"/>
        <v>NO</v>
      </c>
    </row>
    <row r="4191" spans="1:13" x14ac:dyDescent="0.25">
      <c r="A4191">
        <v>4190</v>
      </c>
      <c r="B4191" t="s">
        <v>15</v>
      </c>
      <c r="C4191">
        <v>483037.91</v>
      </c>
      <c r="D4191" t="s">
        <v>14</v>
      </c>
      <c r="E4191" t="s">
        <v>11</v>
      </c>
      <c r="F4191" t="s">
        <v>12</v>
      </c>
      <c r="G4191" t="s">
        <v>13</v>
      </c>
      <c r="H4191" t="s">
        <v>13</v>
      </c>
      <c r="I4191">
        <v>84</v>
      </c>
      <c r="J4191">
        <f t="shared" si="262"/>
        <v>-0.21516135891368732</v>
      </c>
      <c r="K4191">
        <f t="shared" si="263"/>
        <v>2.9707736800250664</v>
      </c>
      <c r="L4191" t="str">
        <f t="shared" si="264"/>
        <v>NO</v>
      </c>
      <c r="M4191" t="str">
        <f t="shared" si="265"/>
        <v>SI</v>
      </c>
    </row>
    <row r="4192" spans="1:13" x14ac:dyDescent="0.25">
      <c r="A4192">
        <v>4191</v>
      </c>
      <c r="B4192" t="s">
        <v>15</v>
      </c>
      <c r="C4192">
        <v>385548</v>
      </c>
      <c r="D4192" t="s">
        <v>18</v>
      </c>
      <c r="E4192" t="s">
        <v>16</v>
      </c>
      <c r="F4192" t="s">
        <v>12</v>
      </c>
      <c r="G4192" t="s">
        <v>13</v>
      </c>
      <c r="H4192" t="s">
        <v>13</v>
      </c>
      <c r="I4192">
        <v>62</v>
      </c>
      <c r="J4192">
        <f t="shared" si="262"/>
        <v>-0.33537050726912276</v>
      </c>
      <c r="K4192">
        <f t="shared" si="263"/>
        <v>1.4181164183280413</v>
      </c>
      <c r="L4192" t="str">
        <f t="shared" si="264"/>
        <v>NO</v>
      </c>
      <c r="M4192" t="str">
        <f t="shared" si="265"/>
        <v>NO</v>
      </c>
    </row>
    <row r="4193" spans="1:13" x14ac:dyDescent="0.25">
      <c r="A4193">
        <v>4192</v>
      </c>
      <c r="B4193" t="s">
        <v>9</v>
      </c>
      <c r="C4193">
        <v>2870715.1</v>
      </c>
      <c r="D4193" t="s">
        <v>10</v>
      </c>
      <c r="E4193" t="s">
        <v>11</v>
      </c>
      <c r="F4193" t="s">
        <v>12</v>
      </c>
      <c r="G4193" t="s">
        <v>13</v>
      </c>
      <c r="H4193" t="s">
        <v>13</v>
      </c>
      <c r="I4193">
        <v>57</v>
      </c>
      <c r="J4193">
        <f t="shared" si="262"/>
        <v>2.7289447701985394</v>
      </c>
      <c r="K4193">
        <f t="shared" si="263"/>
        <v>1.0652397679423538</v>
      </c>
      <c r="L4193" t="str">
        <f t="shared" si="264"/>
        <v>SI</v>
      </c>
      <c r="M4193" t="str">
        <f t="shared" si="265"/>
        <v>NO</v>
      </c>
    </row>
    <row r="4194" spans="1:13" x14ac:dyDescent="0.25">
      <c r="A4194">
        <v>4193</v>
      </c>
      <c r="B4194" t="s">
        <v>15</v>
      </c>
      <c r="C4194">
        <v>297044</v>
      </c>
      <c r="D4194" t="s">
        <v>19</v>
      </c>
      <c r="E4194" t="s">
        <v>16</v>
      </c>
      <c r="F4194" t="s">
        <v>12</v>
      </c>
      <c r="G4194" t="s">
        <v>13</v>
      </c>
      <c r="H4194" t="s">
        <v>13</v>
      </c>
      <c r="I4194">
        <v>55</v>
      </c>
      <c r="J4194">
        <f t="shared" si="262"/>
        <v>-0.44449965167031735</v>
      </c>
      <c r="K4194">
        <f t="shared" si="263"/>
        <v>0.92408910778807873</v>
      </c>
      <c r="L4194" t="str">
        <f t="shared" si="264"/>
        <v>NO</v>
      </c>
      <c r="M4194" t="str">
        <f t="shared" si="265"/>
        <v>NO</v>
      </c>
    </row>
    <row r="4195" spans="1:13" x14ac:dyDescent="0.25">
      <c r="A4195">
        <v>4194</v>
      </c>
      <c r="B4195" t="s">
        <v>15</v>
      </c>
      <c r="C4195">
        <v>302470</v>
      </c>
      <c r="D4195" t="s">
        <v>18</v>
      </c>
      <c r="E4195" t="s">
        <v>16</v>
      </c>
      <c r="F4195" t="s">
        <v>12</v>
      </c>
      <c r="G4195" t="s">
        <v>13</v>
      </c>
      <c r="H4195" t="s">
        <v>13</v>
      </c>
      <c r="I4195">
        <v>24</v>
      </c>
      <c r="J4195">
        <f t="shared" si="262"/>
        <v>-0.43780916607056047</v>
      </c>
      <c r="K4195">
        <f t="shared" si="263"/>
        <v>-1.263746124603184</v>
      </c>
      <c r="L4195" t="str">
        <f t="shared" si="264"/>
        <v>NO</v>
      </c>
      <c r="M4195" t="str">
        <f t="shared" si="265"/>
        <v>NO</v>
      </c>
    </row>
    <row r="4196" spans="1:13" x14ac:dyDescent="0.25">
      <c r="A4196">
        <v>4195</v>
      </c>
      <c r="B4196" t="s">
        <v>15</v>
      </c>
      <c r="C4196">
        <v>297045</v>
      </c>
      <c r="D4196" t="s">
        <v>18</v>
      </c>
      <c r="E4196" t="s">
        <v>16</v>
      </c>
      <c r="F4196" t="s">
        <v>12</v>
      </c>
      <c r="G4196" t="s">
        <v>13</v>
      </c>
      <c r="H4196" t="s">
        <v>13</v>
      </c>
      <c r="I4196">
        <v>63</v>
      </c>
      <c r="J4196">
        <f t="shared" si="262"/>
        <v>-0.44449841862837125</v>
      </c>
      <c r="K4196">
        <f t="shared" si="263"/>
        <v>1.4886917484051787</v>
      </c>
      <c r="L4196" t="str">
        <f t="shared" si="264"/>
        <v>NO</v>
      </c>
      <c r="M4196" t="str">
        <f t="shared" si="265"/>
        <v>NO</v>
      </c>
    </row>
    <row r="4197" spans="1:13" x14ac:dyDescent="0.25">
      <c r="A4197">
        <v>4196</v>
      </c>
      <c r="B4197" t="s">
        <v>15</v>
      </c>
      <c r="C4197">
        <v>441000</v>
      </c>
      <c r="D4197" t="s">
        <v>10</v>
      </c>
      <c r="E4197" t="s">
        <v>16</v>
      </c>
      <c r="F4197" t="s">
        <v>12</v>
      </c>
      <c r="G4197" t="s">
        <v>13</v>
      </c>
      <c r="H4197" t="s">
        <v>13</v>
      </c>
      <c r="I4197">
        <v>22</v>
      </c>
      <c r="J4197">
        <f t="shared" si="262"/>
        <v>-0.26699586527175495</v>
      </c>
      <c r="K4197">
        <f t="shared" si="263"/>
        <v>-1.4048967847574589</v>
      </c>
      <c r="L4197" t="str">
        <f t="shared" si="264"/>
        <v>NO</v>
      </c>
      <c r="M4197" t="str">
        <f t="shared" si="265"/>
        <v>NO</v>
      </c>
    </row>
    <row r="4198" spans="1:13" x14ac:dyDescent="0.25">
      <c r="A4198">
        <v>4197</v>
      </c>
      <c r="B4198" t="s">
        <v>15</v>
      </c>
      <c r="C4198">
        <v>181917</v>
      </c>
      <c r="D4198" t="s">
        <v>10</v>
      </c>
      <c r="E4198" t="s">
        <v>16</v>
      </c>
      <c r="F4198" t="s">
        <v>12</v>
      </c>
      <c r="G4198" t="s">
        <v>13</v>
      </c>
      <c r="H4198" t="s">
        <v>13</v>
      </c>
      <c r="I4198">
        <v>53</v>
      </c>
      <c r="J4198">
        <f t="shared" si="262"/>
        <v>-0.58645607180360315</v>
      </c>
      <c r="K4198">
        <f t="shared" si="263"/>
        <v>0.78293844763380371</v>
      </c>
      <c r="L4198" t="str">
        <f t="shared" si="264"/>
        <v>NO</v>
      </c>
      <c r="M4198" t="str">
        <f t="shared" si="265"/>
        <v>NO</v>
      </c>
    </row>
    <row r="4199" spans="1:13" x14ac:dyDescent="0.25">
      <c r="A4199">
        <v>4198</v>
      </c>
      <c r="B4199" t="s">
        <v>9</v>
      </c>
      <c r="C4199">
        <v>297045</v>
      </c>
      <c r="D4199" t="s">
        <v>18</v>
      </c>
      <c r="E4199" t="s">
        <v>16</v>
      </c>
      <c r="F4199" t="s">
        <v>12</v>
      </c>
      <c r="G4199" t="s">
        <v>13</v>
      </c>
      <c r="H4199" t="s">
        <v>13</v>
      </c>
      <c r="I4199">
        <v>34</v>
      </c>
      <c r="J4199">
        <f t="shared" si="262"/>
        <v>-0.44449841862837125</v>
      </c>
      <c r="K4199">
        <f t="shared" si="263"/>
        <v>-0.55799282383180893</v>
      </c>
      <c r="L4199" t="str">
        <f t="shared" si="264"/>
        <v>NO</v>
      </c>
      <c r="M4199" t="str">
        <f t="shared" si="265"/>
        <v>NO</v>
      </c>
    </row>
    <row r="4200" spans="1:13" x14ac:dyDescent="0.25">
      <c r="A4200">
        <v>4199</v>
      </c>
      <c r="B4200" t="s">
        <v>9</v>
      </c>
      <c r="C4200">
        <v>486648.56</v>
      </c>
      <c r="D4200" t="s">
        <v>10</v>
      </c>
      <c r="E4200" t="s">
        <v>16</v>
      </c>
      <c r="F4200" t="s">
        <v>12</v>
      </c>
      <c r="G4200" t="s">
        <v>13</v>
      </c>
      <c r="H4200" t="s">
        <v>13</v>
      </c>
      <c r="I4200">
        <v>39</v>
      </c>
      <c r="J4200">
        <f t="shared" si="262"/>
        <v>-0.21070927601085609</v>
      </c>
      <c r="K4200">
        <f t="shared" si="263"/>
        <v>-0.20511617344612137</v>
      </c>
      <c r="L4200" t="str">
        <f t="shared" si="264"/>
        <v>NO</v>
      </c>
      <c r="M4200" t="str">
        <f t="shared" si="265"/>
        <v>NO</v>
      </c>
    </row>
    <row r="4201" spans="1:13" x14ac:dyDescent="0.25">
      <c r="A4201">
        <v>4200</v>
      </c>
      <c r="B4201" t="s">
        <v>9</v>
      </c>
      <c r="C4201">
        <v>359544.27</v>
      </c>
      <c r="D4201" t="s">
        <v>20</v>
      </c>
      <c r="E4201" t="s">
        <v>16</v>
      </c>
      <c r="F4201" t="s">
        <v>12</v>
      </c>
      <c r="G4201" t="s">
        <v>12</v>
      </c>
      <c r="H4201" t="s">
        <v>13</v>
      </c>
      <c r="I4201">
        <v>38</v>
      </c>
      <c r="J4201">
        <f t="shared" si="262"/>
        <v>-0.36743419711522773</v>
      </c>
      <c r="K4201">
        <f t="shared" si="263"/>
        <v>-0.27569150352325889</v>
      </c>
      <c r="L4201" t="str">
        <f t="shared" si="264"/>
        <v>NO</v>
      </c>
      <c r="M4201" t="str">
        <f t="shared" si="265"/>
        <v>NO</v>
      </c>
    </row>
    <row r="4202" spans="1:13" x14ac:dyDescent="0.25">
      <c r="A4202">
        <v>4201</v>
      </c>
      <c r="B4202" t="s">
        <v>9</v>
      </c>
      <c r="C4202">
        <v>346897.4</v>
      </c>
      <c r="D4202" t="s">
        <v>10</v>
      </c>
      <c r="E4202" t="s">
        <v>16</v>
      </c>
      <c r="F4202" t="s">
        <v>12</v>
      </c>
      <c r="G4202" t="s">
        <v>13</v>
      </c>
      <c r="H4202" t="s">
        <v>13</v>
      </c>
      <c r="I4202">
        <v>21</v>
      </c>
      <c r="J4202">
        <f t="shared" si="262"/>
        <v>-0.38302831831261019</v>
      </c>
      <c r="K4202">
        <f t="shared" si="263"/>
        <v>-1.4754721148345964</v>
      </c>
      <c r="L4202" t="str">
        <f t="shared" si="264"/>
        <v>NO</v>
      </c>
      <c r="M4202" t="str">
        <f t="shared" si="265"/>
        <v>NO</v>
      </c>
    </row>
    <row r="4203" spans="1:13" x14ac:dyDescent="0.25">
      <c r="A4203">
        <v>4202</v>
      </c>
      <c r="B4203" t="s">
        <v>15</v>
      </c>
      <c r="C4203">
        <v>278030</v>
      </c>
      <c r="D4203" t="s">
        <v>18</v>
      </c>
      <c r="E4203" t="s">
        <v>16</v>
      </c>
      <c r="F4203" t="s">
        <v>12</v>
      </c>
      <c r="G4203" t="s">
        <v>13</v>
      </c>
      <c r="H4203" t="s">
        <v>13</v>
      </c>
      <c r="I4203">
        <v>54</v>
      </c>
      <c r="J4203">
        <f t="shared" si="262"/>
        <v>-0.46794471123422759</v>
      </c>
      <c r="K4203">
        <f t="shared" si="263"/>
        <v>0.85351377771094117</v>
      </c>
      <c r="L4203" t="str">
        <f t="shared" si="264"/>
        <v>NO</v>
      </c>
      <c r="M4203" t="str">
        <f t="shared" si="265"/>
        <v>NO</v>
      </c>
    </row>
    <row r="4204" spans="1:13" x14ac:dyDescent="0.25">
      <c r="A4204">
        <v>4203</v>
      </c>
      <c r="B4204" t="s">
        <v>9</v>
      </c>
      <c r="C4204">
        <v>846723.45</v>
      </c>
      <c r="D4204" t="s">
        <v>10</v>
      </c>
      <c r="E4204" t="s">
        <v>16</v>
      </c>
      <c r="F4204" t="s">
        <v>12</v>
      </c>
      <c r="G4204" t="s">
        <v>13</v>
      </c>
      <c r="H4204" t="s">
        <v>13</v>
      </c>
      <c r="I4204">
        <v>35</v>
      </c>
      <c r="J4204">
        <f t="shared" si="262"/>
        <v>0.23327816711097171</v>
      </c>
      <c r="K4204">
        <f t="shared" si="263"/>
        <v>-0.48741749375467142</v>
      </c>
      <c r="L4204" t="str">
        <f t="shared" si="264"/>
        <v>NO</v>
      </c>
      <c r="M4204" t="str">
        <f t="shared" si="265"/>
        <v>NO</v>
      </c>
    </row>
    <row r="4205" spans="1:13" x14ac:dyDescent="0.25">
      <c r="A4205">
        <v>4204</v>
      </c>
      <c r="B4205" t="s">
        <v>9</v>
      </c>
      <c r="C4205">
        <v>300018</v>
      </c>
      <c r="D4205" t="s">
        <v>17</v>
      </c>
      <c r="E4205" t="s">
        <v>16</v>
      </c>
      <c r="F4205" t="s">
        <v>12</v>
      </c>
      <c r="G4205" t="s">
        <v>13</v>
      </c>
      <c r="H4205" t="s">
        <v>13</v>
      </c>
      <c r="I4205">
        <v>64</v>
      </c>
      <c r="J4205">
        <f t="shared" si="262"/>
        <v>-0.44083258492249633</v>
      </c>
      <c r="K4205">
        <f t="shared" si="263"/>
        <v>1.5592670784823162</v>
      </c>
      <c r="L4205" t="str">
        <f t="shared" si="264"/>
        <v>NO</v>
      </c>
      <c r="M4205" t="str">
        <f t="shared" si="265"/>
        <v>NO</v>
      </c>
    </row>
    <row r="4206" spans="1:13" x14ac:dyDescent="0.25">
      <c r="A4206">
        <v>4205</v>
      </c>
      <c r="B4206" t="s">
        <v>15</v>
      </c>
      <c r="C4206">
        <v>169507</v>
      </c>
      <c r="D4206" t="s">
        <v>10</v>
      </c>
      <c r="E4206" t="s">
        <v>16</v>
      </c>
      <c r="F4206" t="s">
        <v>12</v>
      </c>
      <c r="G4206" t="s">
        <v>12</v>
      </c>
      <c r="H4206" t="s">
        <v>13</v>
      </c>
      <c r="I4206">
        <v>53</v>
      </c>
      <c r="J4206">
        <f t="shared" si="262"/>
        <v>-0.60175812235520343</v>
      </c>
      <c r="K4206">
        <f t="shared" si="263"/>
        <v>0.78293844763380371</v>
      </c>
      <c r="L4206" t="str">
        <f t="shared" si="264"/>
        <v>NO</v>
      </c>
      <c r="M4206" t="str">
        <f t="shared" si="265"/>
        <v>NO</v>
      </c>
    </row>
    <row r="4207" spans="1:13" x14ac:dyDescent="0.25">
      <c r="A4207">
        <v>4206</v>
      </c>
      <c r="B4207" t="s">
        <v>9</v>
      </c>
      <c r="C4207">
        <v>302982</v>
      </c>
      <c r="D4207" t="s">
        <v>18</v>
      </c>
      <c r="E4207" t="s">
        <v>16</v>
      </c>
      <c r="F4207" t="s">
        <v>12</v>
      </c>
      <c r="G4207" t="s">
        <v>13</v>
      </c>
      <c r="H4207" t="s">
        <v>13</v>
      </c>
      <c r="I4207">
        <v>63</v>
      </c>
      <c r="J4207">
        <f t="shared" si="262"/>
        <v>-0.43717784859413672</v>
      </c>
      <c r="K4207">
        <f t="shared" si="263"/>
        <v>1.4886917484051787</v>
      </c>
      <c r="L4207" t="str">
        <f t="shared" si="264"/>
        <v>NO</v>
      </c>
      <c r="M4207" t="str">
        <f t="shared" si="265"/>
        <v>NO</v>
      </c>
    </row>
    <row r="4208" spans="1:13" x14ac:dyDescent="0.25">
      <c r="A4208">
        <v>4207</v>
      </c>
      <c r="B4208" t="s">
        <v>9</v>
      </c>
      <c r="C4208">
        <v>428571.43</v>
      </c>
      <c r="D4208" t="s">
        <v>10</v>
      </c>
      <c r="E4208" t="s">
        <v>16</v>
      </c>
      <c r="F4208" t="s">
        <v>12</v>
      </c>
      <c r="G4208" t="s">
        <v>13</v>
      </c>
      <c r="H4208" t="s">
        <v>13</v>
      </c>
      <c r="I4208">
        <v>34</v>
      </c>
      <c r="J4208">
        <f t="shared" si="262"/>
        <v>-0.28232081341229504</v>
      </c>
      <c r="K4208">
        <f t="shared" si="263"/>
        <v>-0.55799282383180893</v>
      </c>
      <c r="L4208" t="str">
        <f t="shared" si="264"/>
        <v>NO</v>
      </c>
      <c r="M4208" t="str">
        <f t="shared" si="265"/>
        <v>NO</v>
      </c>
    </row>
    <row r="4209" spans="1:13" x14ac:dyDescent="0.25">
      <c r="A4209">
        <v>4208</v>
      </c>
      <c r="B4209" t="s">
        <v>9</v>
      </c>
      <c r="C4209">
        <v>418466</v>
      </c>
      <c r="D4209" t="s">
        <v>10</v>
      </c>
      <c r="E4209" t="s">
        <v>16</v>
      </c>
      <c r="F4209" t="s">
        <v>12</v>
      </c>
      <c r="G4209" t="s">
        <v>13</v>
      </c>
      <c r="H4209" t="s">
        <v>13</v>
      </c>
      <c r="I4209">
        <v>40</v>
      </c>
      <c r="J4209">
        <f t="shared" si="262"/>
        <v>-0.29478123248607885</v>
      </c>
      <c r="K4209">
        <f t="shared" si="263"/>
        <v>-0.13454084336898386</v>
      </c>
      <c r="L4209" t="str">
        <f t="shared" si="264"/>
        <v>NO</v>
      </c>
      <c r="M4209" t="str">
        <f t="shared" si="265"/>
        <v>NO</v>
      </c>
    </row>
    <row r="4210" spans="1:13" x14ac:dyDescent="0.25">
      <c r="A4210">
        <v>4209</v>
      </c>
      <c r="B4210" t="s">
        <v>9</v>
      </c>
      <c r="C4210">
        <v>407937</v>
      </c>
      <c r="D4210" t="s">
        <v>10</v>
      </c>
      <c r="E4210" t="s">
        <v>16</v>
      </c>
      <c r="F4210" t="s">
        <v>12</v>
      </c>
      <c r="G4210" t="s">
        <v>13</v>
      </c>
      <c r="H4210" t="s">
        <v>13</v>
      </c>
      <c r="I4210">
        <v>34</v>
      </c>
      <c r="J4210">
        <f t="shared" si="262"/>
        <v>-0.30776393113698924</v>
      </c>
      <c r="K4210">
        <f t="shared" si="263"/>
        <v>-0.55799282383180893</v>
      </c>
      <c r="L4210" t="str">
        <f t="shared" si="264"/>
        <v>NO</v>
      </c>
      <c r="M4210" t="str">
        <f t="shared" si="265"/>
        <v>NO</v>
      </c>
    </row>
    <row r="4211" spans="1:13" x14ac:dyDescent="0.25">
      <c r="A4211">
        <v>4210</v>
      </c>
      <c r="B4211" t="s">
        <v>9</v>
      </c>
      <c r="C4211">
        <v>461380</v>
      </c>
      <c r="D4211" t="s">
        <v>10</v>
      </c>
      <c r="E4211" t="s">
        <v>16</v>
      </c>
      <c r="F4211" t="s">
        <v>12</v>
      </c>
      <c r="G4211" t="s">
        <v>13</v>
      </c>
      <c r="H4211" t="s">
        <v>13</v>
      </c>
      <c r="I4211">
        <v>30</v>
      </c>
      <c r="J4211">
        <f t="shared" si="262"/>
        <v>-0.24186647040941717</v>
      </c>
      <c r="K4211">
        <f t="shared" si="263"/>
        <v>-0.84029414414035897</v>
      </c>
      <c r="L4211" t="str">
        <f t="shared" si="264"/>
        <v>NO</v>
      </c>
      <c r="M4211" t="str">
        <f t="shared" si="265"/>
        <v>NO</v>
      </c>
    </row>
    <row r="4212" spans="1:13" x14ac:dyDescent="0.25">
      <c r="A4212">
        <v>4211</v>
      </c>
      <c r="B4212" t="s">
        <v>9</v>
      </c>
      <c r="C4212">
        <v>746235</v>
      </c>
      <c r="D4212" t="s">
        <v>10</v>
      </c>
      <c r="E4212" t="s">
        <v>16</v>
      </c>
      <c r="F4212" t="s">
        <v>12</v>
      </c>
      <c r="G4212" t="s">
        <v>13</v>
      </c>
      <c r="H4212" t="s">
        <v>13</v>
      </c>
      <c r="I4212">
        <v>49</v>
      </c>
      <c r="J4212">
        <f t="shared" si="262"/>
        <v>0.10937169315835696</v>
      </c>
      <c r="K4212">
        <f t="shared" si="263"/>
        <v>0.50063712732525367</v>
      </c>
      <c r="L4212" t="str">
        <f t="shared" si="264"/>
        <v>NO</v>
      </c>
      <c r="M4212" t="str">
        <f t="shared" si="265"/>
        <v>NO</v>
      </c>
    </row>
    <row r="4213" spans="1:13" x14ac:dyDescent="0.25">
      <c r="A4213">
        <v>4212</v>
      </c>
      <c r="B4213" t="s">
        <v>9</v>
      </c>
      <c r="C4213">
        <v>1041833.32</v>
      </c>
      <c r="D4213" t="s">
        <v>10</v>
      </c>
      <c r="E4213" t="s">
        <v>11</v>
      </c>
      <c r="F4213" t="s">
        <v>12</v>
      </c>
      <c r="G4213" t="s">
        <v>13</v>
      </c>
      <c r="H4213" t="s">
        <v>13</v>
      </c>
      <c r="I4213">
        <v>60</v>
      </c>
      <c r="J4213">
        <f t="shared" si="262"/>
        <v>0.4738568209269382</v>
      </c>
      <c r="K4213">
        <f t="shared" si="263"/>
        <v>1.2769657581737661</v>
      </c>
      <c r="L4213" t="str">
        <f t="shared" si="264"/>
        <v>NO</v>
      </c>
      <c r="M4213" t="str">
        <f t="shared" si="265"/>
        <v>NO</v>
      </c>
    </row>
    <row r="4214" spans="1:13" x14ac:dyDescent="0.25">
      <c r="A4214">
        <v>4213</v>
      </c>
      <c r="B4214" t="s">
        <v>9</v>
      </c>
      <c r="C4214">
        <v>324047</v>
      </c>
      <c r="D4214" t="s">
        <v>18</v>
      </c>
      <c r="E4214" t="s">
        <v>16</v>
      </c>
      <c r="F4214" t="s">
        <v>13</v>
      </c>
      <c r="G4214" t="s">
        <v>13</v>
      </c>
      <c r="H4214" t="s">
        <v>13</v>
      </c>
      <c r="I4214">
        <v>65</v>
      </c>
      <c r="J4214">
        <f t="shared" si="262"/>
        <v>-0.41120381999869282</v>
      </c>
      <c r="K4214">
        <f t="shared" si="263"/>
        <v>1.6298424085594538</v>
      </c>
      <c r="L4214" t="str">
        <f t="shared" si="264"/>
        <v>NO</v>
      </c>
      <c r="M4214" t="str">
        <f t="shared" si="265"/>
        <v>NO</v>
      </c>
    </row>
    <row r="4215" spans="1:13" x14ac:dyDescent="0.25">
      <c r="A4215">
        <v>4214</v>
      </c>
      <c r="B4215" t="s">
        <v>15</v>
      </c>
      <c r="C4215">
        <v>1482778.51</v>
      </c>
      <c r="D4215" t="s">
        <v>10</v>
      </c>
      <c r="E4215" t="s">
        <v>16</v>
      </c>
      <c r="F4215" t="s">
        <v>12</v>
      </c>
      <c r="G4215" t="s">
        <v>13</v>
      </c>
      <c r="H4215" t="s">
        <v>12</v>
      </c>
      <c r="I4215">
        <v>37</v>
      </c>
      <c r="J4215">
        <f t="shared" si="262"/>
        <v>1.0175607361457102</v>
      </c>
      <c r="K4215">
        <f t="shared" si="263"/>
        <v>-0.3462668336003964</v>
      </c>
      <c r="L4215" t="str">
        <f t="shared" si="264"/>
        <v>NO</v>
      </c>
      <c r="M4215" t="str">
        <f t="shared" si="265"/>
        <v>NO</v>
      </c>
    </row>
    <row r="4216" spans="1:13" x14ac:dyDescent="0.25">
      <c r="A4216">
        <v>4215</v>
      </c>
      <c r="B4216" t="s">
        <v>9</v>
      </c>
      <c r="C4216">
        <v>620245</v>
      </c>
      <c r="D4216" t="s">
        <v>18</v>
      </c>
      <c r="E4216" t="s">
        <v>16</v>
      </c>
      <c r="F4216" t="s">
        <v>12</v>
      </c>
      <c r="G4216" t="s">
        <v>13</v>
      </c>
      <c r="H4216" t="s">
        <v>13</v>
      </c>
      <c r="I4216">
        <v>45</v>
      </c>
      <c r="J4216">
        <f t="shared" si="262"/>
        <v>-4.5979261635850137E-2</v>
      </c>
      <c r="K4216">
        <f t="shared" si="263"/>
        <v>0.21833580701670366</v>
      </c>
      <c r="L4216" t="str">
        <f t="shared" si="264"/>
        <v>NO</v>
      </c>
      <c r="M4216" t="str">
        <f t="shared" si="265"/>
        <v>NO</v>
      </c>
    </row>
    <row r="4217" spans="1:13" x14ac:dyDescent="0.25">
      <c r="A4217">
        <v>4216</v>
      </c>
      <c r="B4217" t="s">
        <v>9</v>
      </c>
      <c r="C4217">
        <v>37500</v>
      </c>
      <c r="D4217" t="s">
        <v>10</v>
      </c>
      <c r="E4217" t="s">
        <v>16</v>
      </c>
      <c r="F4217" t="s">
        <v>12</v>
      </c>
      <c r="G4217" t="s">
        <v>13</v>
      </c>
      <c r="H4217" t="s">
        <v>12</v>
      </c>
      <c r="I4217">
        <v>47</v>
      </c>
      <c r="J4217">
        <f t="shared" si="262"/>
        <v>-0.76452829053933624</v>
      </c>
      <c r="K4217">
        <f t="shared" si="263"/>
        <v>0.35948646717097865</v>
      </c>
      <c r="L4217" t="str">
        <f t="shared" si="264"/>
        <v>NO</v>
      </c>
      <c r="M4217" t="str">
        <f t="shared" si="265"/>
        <v>NO</v>
      </c>
    </row>
    <row r="4218" spans="1:13" x14ac:dyDescent="0.25">
      <c r="A4218">
        <v>4217</v>
      </c>
      <c r="B4218" t="s">
        <v>15</v>
      </c>
      <c r="C4218">
        <v>297045</v>
      </c>
      <c r="D4218" t="s">
        <v>17</v>
      </c>
      <c r="E4218" t="s">
        <v>16</v>
      </c>
      <c r="F4218" t="s">
        <v>12</v>
      </c>
      <c r="G4218" t="s">
        <v>13</v>
      </c>
      <c r="H4218" t="s">
        <v>12</v>
      </c>
      <c r="I4218">
        <v>48</v>
      </c>
      <c r="J4218">
        <f t="shared" si="262"/>
        <v>-0.44449841862837125</v>
      </c>
      <c r="K4218">
        <f t="shared" si="263"/>
        <v>0.43006179724811616</v>
      </c>
      <c r="L4218" t="str">
        <f t="shared" si="264"/>
        <v>NO</v>
      </c>
      <c r="M4218" t="str">
        <f t="shared" si="265"/>
        <v>NO</v>
      </c>
    </row>
    <row r="4219" spans="1:13" x14ac:dyDescent="0.25">
      <c r="A4219">
        <v>4218</v>
      </c>
      <c r="B4219" t="s">
        <v>9</v>
      </c>
      <c r="C4219">
        <v>1810740.4</v>
      </c>
      <c r="D4219" t="s">
        <v>10</v>
      </c>
      <c r="E4219" t="s">
        <v>11</v>
      </c>
      <c r="F4219" t="s">
        <v>12</v>
      </c>
      <c r="G4219" t="s">
        <v>13</v>
      </c>
      <c r="H4219" t="s">
        <v>13</v>
      </c>
      <c r="I4219">
        <v>55</v>
      </c>
      <c r="J4219">
        <f t="shared" si="262"/>
        <v>1.4219515032511367</v>
      </c>
      <c r="K4219">
        <f t="shared" si="263"/>
        <v>0.92408910778807873</v>
      </c>
      <c r="L4219" t="str">
        <f t="shared" si="264"/>
        <v>NO</v>
      </c>
      <c r="M4219" t="str">
        <f t="shared" si="265"/>
        <v>NO</v>
      </c>
    </row>
    <row r="4220" spans="1:13" x14ac:dyDescent="0.25">
      <c r="A4220">
        <v>4219</v>
      </c>
      <c r="B4220" t="s">
        <v>9</v>
      </c>
      <c r="C4220">
        <v>8850000</v>
      </c>
      <c r="D4220" t="s">
        <v>10</v>
      </c>
      <c r="E4220" t="s">
        <v>16</v>
      </c>
      <c r="F4220" t="s">
        <v>12</v>
      </c>
      <c r="G4220" t="s">
        <v>13</v>
      </c>
      <c r="H4220" t="s">
        <v>13</v>
      </c>
      <c r="I4220">
        <v>41</v>
      </c>
      <c r="J4220">
        <f t="shared" si="262"/>
        <v>10.101653859821406</v>
      </c>
      <c r="K4220">
        <f t="shared" si="263"/>
        <v>-6.3965513291846368E-2</v>
      </c>
      <c r="L4220" t="str">
        <f t="shared" si="264"/>
        <v>SI</v>
      </c>
      <c r="M4220" t="str">
        <f t="shared" si="265"/>
        <v>NO</v>
      </c>
    </row>
    <row r="4221" spans="1:13" x14ac:dyDescent="0.25">
      <c r="A4221">
        <v>4220</v>
      </c>
      <c r="B4221" t="s">
        <v>15</v>
      </c>
      <c r="C4221">
        <v>955676</v>
      </c>
      <c r="D4221" t="s">
        <v>18</v>
      </c>
      <c r="E4221" t="s">
        <v>16</v>
      </c>
      <c r="F4221" t="s">
        <v>12</v>
      </c>
      <c r="G4221" t="s">
        <v>13</v>
      </c>
      <c r="H4221" t="s">
        <v>13</v>
      </c>
      <c r="I4221">
        <v>38</v>
      </c>
      <c r="J4221">
        <f t="shared" si="262"/>
        <v>0.36762123139991204</v>
      </c>
      <c r="K4221">
        <f t="shared" si="263"/>
        <v>-0.27569150352325889</v>
      </c>
      <c r="L4221" t="str">
        <f t="shared" si="264"/>
        <v>NO</v>
      </c>
      <c r="M4221" t="str">
        <f t="shared" si="265"/>
        <v>NO</v>
      </c>
    </row>
    <row r="4222" spans="1:13" x14ac:dyDescent="0.25">
      <c r="A4222">
        <v>4221</v>
      </c>
      <c r="B4222" t="s">
        <v>9</v>
      </c>
      <c r="C4222">
        <v>278030</v>
      </c>
      <c r="D4222" t="s">
        <v>19</v>
      </c>
      <c r="E4222" t="s">
        <v>16</v>
      </c>
      <c r="F4222" t="s">
        <v>12</v>
      </c>
      <c r="G4222" t="s">
        <v>13</v>
      </c>
      <c r="H4222" t="s">
        <v>13</v>
      </c>
      <c r="I4222">
        <v>68</v>
      </c>
      <c r="J4222">
        <f t="shared" si="262"/>
        <v>-0.46794471123422759</v>
      </c>
      <c r="K4222">
        <f t="shared" si="263"/>
        <v>1.8415683987908662</v>
      </c>
      <c r="L4222" t="str">
        <f t="shared" si="264"/>
        <v>NO</v>
      </c>
      <c r="M4222" t="str">
        <f t="shared" si="265"/>
        <v>NO</v>
      </c>
    </row>
    <row r="4223" spans="1:13" x14ac:dyDescent="0.25">
      <c r="A4223">
        <v>4222</v>
      </c>
      <c r="B4223" t="s">
        <v>9</v>
      </c>
      <c r="C4223">
        <v>301502.2</v>
      </c>
      <c r="D4223" t="s">
        <v>10</v>
      </c>
      <c r="E4223" t="s">
        <v>16</v>
      </c>
      <c r="F4223" t="s">
        <v>12</v>
      </c>
      <c r="G4223" t="s">
        <v>13</v>
      </c>
      <c r="H4223" t="s">
        <v>13</v>
      </c>
      <c r="I4223">
        <v>29</v>
      </c>
      <c r="J4223">
        <f t="shared" si="262"/>
        <v>-0.43900250406603497</v>
      </c>
      <c r="K4223">
        <f t="shared" si="263"/>
        <v>-0.91086947421749642</v>
      </c>
      <c r="L4223" t="str">
        <f t="shared" si="264"/>
        <v>NO</v>
      </c>
      <c r="M4223" t="str">
        <f t="shared" si="265"/>
        <v>NO</v>
      </c>
    </row>
    <row r="4224" spans="1:13" x14ac:dyDescent="0.25">
      <c r="A4224">
        <v>4223</v>
      </c>
      <c r="B4224" t="s">
        <v>9</v>
      </c>
      <c r="C4224">
        <v>1331200</v>
      </c>
      <c r="D4224" t="s">
        <v>10</v>
      </c>
      <c r="E4224" t="s">
        <v>16</v>
      </c>
      <c r="F4224" t="s">
        <v>12</v>
      </c>
      <c r="G4224" t="s">
        <v>13</v>
      </c>
      <c r="H4224" t="s">
        <v>13</v>
      </c>
      <c r="I4224">
        <v>31</v>
      </c>
      <c r="J4224">
        <f t="shared" si="262"/>
        <v>0.8306580751822743</v>
      </c>
      <c r="K4224">
        <f t="shared" si="263"/>
        <v>-0.7697188140632214</v>
      </c>
      <c r="L4224" t="str">
        <f t="shared" si="264"/>
        <v>NO</v>
      </c>
      <c r="M4224" t="str">
        <f t="shared" si="265"/>
        <v>NO</v>
      </c>
    </row>
    <row r="4225" spans="1:13" x14ac:dyDescent="0.25">
      <c r="A4225">
        <v>4224</v>
      </c>
      <c r="B4225" t="s">
        <v>15</v>
      </c>
      <c r="C4225">
        <v>368052.97</v>
      </c>
      <c r="D4225" t="s">
        <v>10</v>
      </c>
      <c r="E4225" t="s">
        <v>16</v>
      </c>
      <c r="F4225" t="s">
        <v>12</v>
      </c>
      <c r="G4225" t="s">
        <v>13</v>
      </c>
      <c r="H4225" t="s">
        <v>13</v>
      </c>
      <c r="I4225">
        <v>37</v>
      </c>
      <c r="J4225">
        <f t="shared" si="262"/>
        <v>-0.35694261310810449</v>
      </c>
      <c r="K4225">
        <f t="shared" si="263"/>
        <v>-0.3462668336003964</v>
      </c>
      <c r="L4225" t="str">
        <f t="shared" si="264"/>
        <v>NO</v>
      </c>
      <c r="M4225" t="str">
        <f t="shared" si="265"/>
        <v>NO</v>
      </c>
    </row>
    <row r="4226" spans="1:13" x14ac:dyDescent="0.25">
      <c r="A4226">
        <v>4225</v>
      </c>
      <c r="B4226" t="s">
        <v>9</v>
      </c>
      <c r="C4226">
        <v>65000</v>
      </c>
      <c r="D4226" t="s">
        <v>10</v>
      </c>
      <c r="E4226" t="s">
        <v>16</v>
      </c>
      <c r="F4226" t="s">
        <v>12</v>
      </c>
      <c r="G4226" t="s">
        <v>12</v>
      </c>
      <c r="H4226" t="s">
        <v>13</v>
      </c>
      <c r="I4226">
        <v>33</v>
      </c>
      <c r="J4226">
        <f t="shared" ref="J4226:J4289" si="266">(C4226-$Q$13)/$Q$14</f>
        <v>-0.73061963702048005</v>
      </c>
      <c r="K4226">
        <f t="shared" si="263"/>
        <v>-0.62856815390894638</v>
      </c>
      <c r="L4226" t="str">
        <f t="shared" si="264"/>
        <v>NO</v>
      </c>
      <c r="M4226" t="str">
        <f t="shared" si="265"/>
        <v>NO</v>
      </c>
    </row>
    <row r="4227" spans="1:13" x14ac:dyDescent="0.25">
      <c r="A4227">
        <v>4226</v>
      </c>
      <c r="B4227" t="s">
        <v>15</v>
      </c>
      <c r="C4227">
        <v>4770580</v>
      </c>
      <c r="D4227" t="s">
        <v>14</v>
      </c>
      <c r="E4227" t="s">
        <v>11</v>
      </c>
      <c r="F4227" t="s">
        <v>12</v>
      </c>
      <c r="G4227" t="s">
        <v>13</v>
      </c>
      <c r="H4227" t="s">
        <v>13</v>
      </c>
      <c r="I4227">
        <v>82</v>
      </c>
      <c r="J4227">
        <f t="shared" si="266"/>
        <v>5.0715578838980457</v>
      </c>
      <c r="K4227">
        <f t="shared" ref="K4227:K4290" si="267">(I4227-$R$13)/$R$14</f>
        <v>2.8296230198707915</v>
      </c>
      <c r="L4227" t="str">
        <f t="shared" ref="L4227:L4290" si="268">IF(ABS(J4227)&gt; 1.96, "SI", "NO")</f>
        <v>SI</v>
      </c>
      <c r="M4227" t="str">
        <f t="shared" ref="M4227:M4290" si="269">IF(ABS(K4227)&gt; 1.96, "SI", "NO")</f>
        <v>SI</v>
      </c>
    </row>
    <row r="4228" spans="1:13" x14ac:dyDescent="0.25">
      <c r="A4228">
        <v>4227</v>
      </c>
      <c r="B4228" t="s">
        <v>9</v>
      </c>
      <c r="C4228">
        <v>1320594.4099999999</v>
      </c>
      <c r="D4228" t="s">
        <v>10</v>
      </c>
      <c r="E4228" t="s">
        <v>16</v>
      </c>
      <c r="F4228" t="s">
        <v>12</v>
      </c>
      <c r="G4228" t="s">
        <v>13</v>
      </c>
      <c r="H4228" t="s">
        <v>13</v>
      </c>
      <c r="I4228">
        <v>26</v>
      </c>
      <c r="J4228">
        <f t="shared" si="266"/>
        <v>0.81758093784870889</v>
      </c>
      <c r="K4228">
        <f t="shared" si="267"/>
        <v>-1.1225954644489089</v>
      </c>
      <c r="L4228" t="str">
        <f t="shared" si="268"/>
        <v>NO</v>
      </c>
      <c r="M4228" t="str">
        <f t="shared" si="269"/>
        <v>NO</v>
      </c>
    </row>
    <row r="4229" spans="1:13" x14ac:dyDescent="0.25">
      <c r="A4229">
        <v>4228</v>
      </c>
      <c r="B4229" t="s">
        <v>9</v>
      </c>
      <c r="C4229">
        <v>349825</v>
      </c>
      <c r="D4229" t="s">
        <v>10</v>
      </c>
      <c r="E4229" t="s">
        <v>16</v>
      </c>
      <c r="F4229" t="s">
        <v>12</v>
      </c>
      <c r="G4229" t="s">
        <v>13</v>
      </c>
      <c r="H4229" t="s">
        <v>13</v>
      </c>
      <c r="I4229">
        <v>55</v>
      </c>
      <c r="J4229">
        <f t="shared" si="266"/>
        <v>-0.37941846471109009</v>
      </c>
      <c r="K4229">
        <f t="shared" si="267"/>
        <v>0.92408910778807873</v>
      </c>
      <c r="L4229" t="str">
        <f t="shared" si="268"/>
        <v>NO</v>
      </c>
      <c r="M4229" t="str">
        <f t="shared" si="269"/>
        <v>NO</v>
      </c>
    </row>
    <row r="4230" spans="1:13" x14ac:dyDescent="0.25">
      <c r="A4230">
        <v>4229</v>
      </c>
      <c r="B4230" t="s">
        <v>15</v>
      </c>
      <c r="C4230">
        <v>410881.45</v>
      </c>
      <c r="D4230" t="s">
        <v>10</v>
      </c>
      <c r="E4230" t="s">
        <v>16</v>
      </c>
      <c r="F4230" t="s">
        <v>12</v>
      </c>
      <c r="G4230" t="s">
        <v>13</v>
      </c>
      <c r="H4230" t="s">
        <v>13</v>
      </c>
      <c r="I4230">
        <v>45</v>
      </c>
      <c r="J4230">
        <f t="shared" si="266"/>
        <v>-0.30413330077867667</v>
      </c>
      <c r="K4230">
        <f t="shared" si="267"/>
        <v>0.21833580701670366</v>
      </c>
      <c r="L4230" t="str">
        <f t="shared" si="268"/>
        <v>NO</v>
      </c>
      <c r="M4230" t="str">
        <f t="shared" si="269"/>
        <v>NO</v>
      </c>
    </row>
    <row r="4231" spans="1:13" x14ac:dyDescent="0.25">
      <c r="A4231">
        <v>4230</v>
      </c>
      <c r="B4231" t="s">
        <v>9</v>
      </c>
      <c r="C4231">
        <v>600000</v>
      </c>
      <c r="D4231" t="s">
        <v>10</v>
      </c>
      <c r="E4231" t="s">
        <v>16</v>
      </c>
      <c r="F4231" t="s">
        <v>12</v>
      </c>
      <c r="G4231" t="s">
        <v>13</v>
      </c>
      <c r="H4231" t="s">
        <v>12</v>
      </c>
      <c r="I4231">
        <v>28</v>
      </c>
      <c r="J4231">
        <f t="shared" si="266"/>
        <v>-7.0942195835459007E-2</v>
      </c>
      <c r="K4231">
        <f t="shared" si="267"/>
        <v>-0.98144480429463388</v>
      </c>
      <c r="L4231" t="str">
        <f t="shared" si="268"/>
        <v>NO</v>
      </c>
      <c r="M4231" t="str">
        <f t="shared" si="269"/>
        <v>NO</v>
      </c>
    </row>
    <row r="4232" spans="1:13" x14ac:dyDescent="0.25">
      <c r="A4232">
        <v>4231</v>
      </c>
      <c r="B4232" t="s">
        <v>15</v>
      </c>
      <c r="C4232">
        <v>631000</v>
      </c>
      <c r="D4232" t="s">
        <v>10</v>
      </c>
      <c r="E4232" t="s">
        <v>16</v>
      </c>
      <c r="F4232" t="s">
        <v>12</v>
      </c>
      <c r="G4232" t="s">
        <v>13</v>
      </c>
      <c r="H4232" t="s">
        <v>13</v>
      </c>
      <c r="I4232">
        <v>32</v>
      </c>
      <c r="J4232">
        <f t="shared" si="266"/>
        <v>-3.2717895505112005E-2</v>
      </c>
      <c r="K4232">
        <f t="shared" si="267"/>
        <v>-0.69914348398608395</v>
      </c>
      <c r="L4232" t="str">
        <f t="shared" si="268"/>
        <v>NO</v>
      </c>
      <c r="M4232" t="str">
        <f t="shared" si="269"/>
        <v>NO</v>
      </c>
    </row>
    <row r="4233" spans="1:13" x14ac:dyDescent="0.25">
      <c r="A4233">
        <v>4232</v>
      </c>
      <c r="B4233" t="s">
        <v>9</v>
      </c>
      <c r="C4233">
        <v>1873201.89</v>
      </c>
      <c r="D4233" t="s">
        <v>10</v>
      </c>
      <c r="E4233" t="s">
        <v>16</v>
      </c>
      <c r="F4233" t="s">
        <v>12</v>
      </c>
      <c r="G4233" t="s">
        <v>13</v>
      </c>
      <c r="H4233" t="s">
        <v>13</v>
      </c>
      <c r="I4233">
        <v>49</v>
      </c>
      <c r="J4233">
        <f t="shared" si="266"/>
        <v>1.4989691404395549</v>
      </c>
      <c r="K4233">
        <f t="shared" si="267"/>
        <v>0.50063712732525367</v>
      </c>
      <c r="L4233" t="str">
        <f t="shared" si="268"/>
        <v>NO</v>
      </c>
      <c r="M4233" t="str">
        <f t="shared" si="269"/>
        <v>NO</v>
      </c>
    </row>
    <row r="4234" spans="1:13" x14ac:dyDescent="0.25">
      <c r="A4234">
        <v>4233</v>
      </c>
      <c r="B4234" t="s">
        <v>15</v>
      </c>
      <c r="C4234">
        <v>875386</v>
      </c>
      <c r="D4234" t="s">
        <v>14</v>
      </c>
      <c r="E4234" t="s">
        <v>11</v>
      </c>
      <c r="F4234" t="s">
        <v>12</v>
      </c>
      <c r="G4234" t="s">
        <v>13</v>
      </c>
      <c r="H4234" t="s">
        <v>13</v>
      </c>
      <c r="I4234">
        <v>70</v>
      </c>
      <c r="J4234">
        <f t="shared" si="266"/>
        <v>0.26862029354431333</v>
      </c>
      <c r="K4234">
        <f t="shared" si="267"/>
        <v>1.9827190589451413</v>
      </c>
      <c r="L4234" t="str">
        <f t="shared" si="268"/>
        <v>NO</v>
      </c>
      <c r="M4234" t="str">
        <f t="shared" si="269"/>
        <v>SI</v>
      </c>
    </row>
    <row r="4235" spans="1:13" x14ac:dyDescent="0.25">
      <c r="A4235">
        <v>4234</v>
      </c>
      <c r="B4235" t="s">
        <v>9</v>
      </c>
      <c r="C4235">
        <v>325000</v>
      </c>
      <c r="D4235" t="s">
        <v>10</v>
      </c>
      <c r="E4235" t="s">
        <v>16</v>
      </c>
      <c r="F4235" t="s">
        <v>12</v>
      </c>
      <c r="G4235" t="s">
        <v>13</v>
      </c>
      <c r="H4235" t="s">
        <v>13</v>
      </c>
      <c r="I4235">
        <v>55</v>
      </c>
      <c r="J4235">
        <f t="shared" si="266"/>
        <v>-0.41002873102402121</v>
      </c>
      <c r="K4235">
        <f t="shared" si="267"/>
        <v>0.92408910778807873</v>
      </c>
      <c r="L4235" t="str">
        <f t="shared" si="268"/>
        <v>NO</v>
      </c>
      <c r="M4235" t="str">
        <f t="shared" si="269"/>
        <v>NO</v>
      </c>
    </row>
    <row r="4236" spans="1:13" x14ac:dyDescent="0.25">
      <c r="A4236">
        <v>4235</v>
      </c>
      <c r="B4236" t="s">
        <v>9</v>
      </c>
      <c r="C4236">
        <v>300018</v>
      </c>
      <c r="D4236" t="s">
        <v>18</v>
      </c>
      <c r="E4236" t="s">
        <v>16</v>
      </c>
      <c r="F4236" t="s">
        <v>12</v>
      </c>
      <c r="G4236" t="s">
        <v>13</v>
      </c>
      <c r="H4236" t="s">
        <v>13</v>
      </c>
      <c r="I4236">
        <v>38</v>
      </c>
      <c r="J4236">
        <f t="shared" si="266"/>
        <v>-0.44083258492249633</v>
      </c>
      <c r="K4236">
        <f t="shared" si="267"/>
        <v>-0.27569150352325889</v>
      </c>
      <c r="L4236" t="str">
        <f t="shared" si="268"/>
        <v>NO</v>
      </c>
      <c r="M4236" t="str">
        <f t="shared" si="269"/>
        <v>NO</v>
      </c>
    </row>
    <row r="4237" spans="1:13" x14ac:dyDescent="0.25">
      <c r="A4237">
        <v>4236</v>
      </c>
      <c r="B4237" t="s">
        <v>15</v>
      </c>
      <c r="C4237">
        <v>326749</v>
      </c>
      <c r="D4237" t="s">
        <v>18</v>
      </c>
      <c r="E4237" t="s">
        <v>16</v>
      </c>
      <c r="F4237" t="s">
        <v>12</v>
      </c>
      <c r="G4237" t="s">
        <v>13</v>
      </c>
      <c r="H4237" t="s">
        <v>12</v>
      </c>
      <c r="I4237">
        <v>34</v>
      </c>
      <c r="J4237">
        <f t="shared" si="266"/>
        <v>-0.40787214066022193</v>
      </c>
      <c r="K4237">
        <f t="shared" si="267"/>
        <v>-0.55799282383180893</v>
      </c>
      <c r="L4237" t="str">
        <f t="shared" si="268"/>
        <v>NO</v>
      </c>
      <c r="M4237" t="str">
        <f t="shared" si="269"/>
        <v>NO</v>
      </c>
    </row>
    <row r="4238" spans="1:13" x14ac:dyDescent="0.25">
      <c r="A4238">
        <v>4237</v>
      </c>
      <c r="B4238" t="s">
        <v>15</v>
      </c>
      <c r="C4238">
        <v>355310.4</v>
      </c>
      <c r="D4238" t="s">
        <v>10</v>
      </c>
      <c r="E4238" t="s">
        <v>16</v>
      </c>
      <c r="F4238" t="s">
        <v>12</v>
      </c>
      <c r="G4238" t="s">
        <v>13</v>
      </c>
      <c r="H4238" t="s">
        <v>13</v>
      </c>
      <c r="I4238">
        <v>22</v>
      </c>
      <c r="J4238">
        <f t="shared" si="266"/>
        <v>-0.37265473641973246</v>
      </c>
      <c r="K4238">
        <f t="shared" si="267"/>
        <v>-1.4048967847574589</v>
      </c>
      <c r="L4238" t="str">
        <f t="shared" si="268"/>
        <v>NO</v>
      </c>
      <c r="M4238" t="str">
        <f t="shared" si="269"/>
        <v>NO</v>
      </c>
    </row>
    <row r="4239" spans="1:13" x14ac:dyDescent="0.25">
      <c r="A4239">
        <v>4238</v>
      </c>
      <c r="B4239" t="s">
        <v>9</v>
      </c>
      <c r="C4239">
        <v>278030</v>
      </c>
      <c r="D4239" t="s">
        <v>19</v>
      </c>
      <c r="E4239" t="s">
        <v>16</v>
      </c>
      <c r="F4239" t="s">
        <v>12</v>
      </c>
      <c r="G4239" t="s">
        <v>13</v>
      </c>
      <c r="H4239" t="s">
        <v>13</v>
      </c>
      <c r="I4239">
        <v>49</v>
      </c>
      <c r="J4239">
        <f t="shared" si="266"/>
        <v>-0.46794471123422759</v>
      </c>
      <c r="K4239">
        <f t="shared" si="267"/>
        <v>0.50063712732525367</v>
      </c>
      <c r="L4239" t="str">
        <f t="shared" si="268"/>
        <v>NO</v>
      </c>
      <c r="M4239" t="str">
        <f t="shared" si="269"/>
        <v>NO</v>
      </c>
    </row>
    <row r="4240" spans="1:13" x14ac:dyDescent="0.25">
      <c r="A4240">
        <v>4239</v>
      </c>
      <c r="B4240" t="s">
        <v>9</v>
      </c>
      <c r="C4240">
        <v>2471513.6</v>
      </c>
      <c r="D4240" t="s">
        <v>10</v>
      </c>
      <c r="E4240" t="s">
        <v>11</v>
      </c>
      <c r="F4240" t="s">
        <v>12</v>
      </c>
      <c r="G4240" t="s">
        <v>13</v>
      </c>
      <c r="H4240" t="s">
        <v>13</v>
      </c>
      <c r="I4240">
        <v>56</v>
      </c>
      <c r="J4240">
        <f t="shared" si="266"/>
        <v>2.2367125757364419</v>
      </c>
      <c r="K4240">
        <f t="shared" si="267"/>
        <v>0.99466443786521619</v>
      </c>
      <c r="L4240" t="str">
        <f t="shared" si="268"/>
        <v>SI</v>
      </c>
      <c r="M4240" t="str">
        <f t="shared" si="269"/>
        <v>NO</v>
      </c>
    </row>
    <row r="4241" spans="1:13" x14ac:dyDescent="0.25">
      <c r="A4241">
        <v>4240</v>
      </c>
      <c r="B4241" t="s">
        <v>9</v>
      </c>
      <c r="C4241">
        <v>297046</v>
      </c>
      <c r="D4241" t="s">
        <v>18</v>
      </c>
      <c r="E4241" t="s">
        <v>16</v>
      </c>
      <c r="F4241" t="s">
        <v>12</v>
      </c>
      <c r="G4241" t="s">
        <v>13</v>
      </c>
      <c r="H4241" t="s">
        <v>12</v>
      </c>
      <c r="I4241">
        <v>35</v>
      </c>
      <c r="J4241">
        <f t="shared" si="266"/>
        <v>-0.44449718558642509</v>
      </c>
      <c r="K4241">
        <f t="shared" si="267"/>
        <v>-0.48741749375467142</v>
      </c>
      <c r="L4241" t="str">
        <f t="shared" si="268"/>
        <v>NO</v>
      </c>
      <c r="M4241" t="str">
        <f t="shared" si="269"/>
        <v>NO</v>
      </c>
    </row>
    <row r="4242" spans="1:13" x14ac:dyDescent="0.25">
      <c r="A4242">
        <v>4241</v>
      </c>
      <c r="B4242" t="s">
        <v>9</v>
      </c>
      <c r="C4242">
        <v>300018</v>
      </c>
      <c r="D4242" t="s">
        <v>17</v>
      </c>
      <c r="E4242" t="s">
        <v>16</v>
      </c>
      <c r="F4242" t="s">
        <v>12</v>
      </c>
      <c r="G4242" t="s">
        <v>13</v>
      </c>
      <c r="H4242" t="s">
        <v>13</v>
      </c>
      <c r="I4242">
        <v>68</v>
      </c>
      <c r="J4242">
        <f t="shared" si="266"/>
        <v>-0.44083258492249633</v>
      </c>
      <c r="K4242">
        <f t="shared" si="267"/>
        <v>1.8415683987908662</v>
      </c>
      <c r="L4242" t="str">
        <f t="shared" si="268"/>
        <v>NO</v>
      </c>
      <c r="M4242" t="str">
        <f t="shared" si="269"/>
        <v>NO</v>
      </c>
    </row>
    <row r="4243" spans="1:13" x14ac:dyDescent="0.25">
      <c r="A4243">
        <v>4242</v>
      </c>
      <c r="B4243" t="s">
        <v>15</v>
      </c>
      <c r="C4243">
        <v>72107</v>
      </c>
      <c r="D4243" t="s">
        <v>10</v>
      </c>
      <c r="E4243" t="s">
        <v>16</v>
      </c>
      <c r="F4243" t="s">
        <v>12</v>
      </c>
      <c r="G4243" t="s">
        <v>13</v>
      </c>
      <c r="H4243" t="s">
        <v>12</v>
      </c>
      <c r="I4243">
        <v>24</v>
      </c>
      <c r="J4243">
        <f t="shared" si="266"/>
        <v>-0.72185640790926142</v>
      </c>
      <c r="K4243">
        <f t="shared" si="267"/>
        <v>-1.263746124603184</v>
      </c>
      <c r="L4243" t="str">
        <f t="shared" si="268"/>
        <v>NO</v>
      </c>
      <c r="M4243" t="str">
        <f t="shared" si="269"/>
        <v>NO</v>
      </c>
    </row>
    <row r="4244" spans="1:13" x14ac:dyDescent="0.25">
      <c r="A4244">
        <v>4243</v>
      </c>
      <c r="B4244" t="s">
        <v>15</v>
      </c>
      <c r="C4244">
        <v>348503</v>
      </c>
      <c r="D4244" t="s">
        <v>10</v>
      </c>
      <c r="E4244" t="s">
        <v>16</v>
      </c>
      <c r="F4244" t="s">
        <v>12</v>
      </c>
      <c r="G4244" t="s">
        <v>13</v>
      </c>
      <c r="H4244" t="s">
        <v>13</v>
      </c>
      <c r="I4244">
        <v>41</v>
      </c>
      <c r="J4244">
        <f t="shared" si="266"/>
        <v>-0.38104854616388745</v>
      </c>
      <c r="K4244">
        <f t="shared" si="267"/>
        <v>-6.3965513291846368E-2</v>
      </c>
      <c r="L4244" t="str">
        <f t="shared" si="268"/>
        <v>NO</v>
      </c>
      <c r="M4244" t="str">
        <f t="shared" si="269"/>
        <v>NO</v>
      </c>
    </row>
    <row r="4245" spans="1:13" x14ac:dyDescent="0.25">
      <c r="A4245">
        <v>4244</v>
      </c>
      <c r="B4245" t="s">
        <v>9</v>
      </c>
      <c r="C4245">
        <v>642383</v>
      </c>
      <c r="D4245" t="s">
        <v>10</v>
      </c>
      <c r="E4245" t="s">
        <v>11</v>
      </c>
      <c r="F4245" t="s">
        <v>12</v>
      </c>
      <c r="G4245" t="s">
        <v>13</v>
      </c>
      <c r="H4245" t="s">
        <v>13</v>
      </c>
      <c r="I4245">
        <v>27</v>
      </c>
      <c r="J4245">
        <f t="shared" si="266"/>
        <v>-1.8682179032197811E-2</v>
      </c>
      <c r="K4245">
        <f t="shared" si="267"/>
        <v>-1.0520201343717714</v>
      </c>
      <c r="L4245" t="str">
        <f t="shared" si="268"/>
        <v>NO</v>
      </c>
      <c r="M4245" t="str">
        <f t="shared" si="269"/>
        <v>NO</v>
      </c>
    </row>
    <row r="4246" spans="1:13" x14ac:dyDescent="0.25">
      <c r="A4246">
        <v>4245</v>
      </c>
      <c r="B4246" t="s">
        <v>15</v>
      </c>
      <c r="C4246">
        <v>218508.48</v>
      </c>
      <c r="D4246" t="s">
        <v>10</v>
      </c>
      <c r="E4246" t="s">
        <v>16</v>
      </c>
      <c r="F4246" t="s">
        <v>12</v>
      </c>
      <c r="G4246" t="s">
        <v>12</v>
      </c>
      <c r="H4246" t="s">
        <v>12</v>
      </c>
      <c r="I4246">
        <v>49</v>
      </c>
      <c r="J4246">
        <f t="shared" si="266"/>
        <v>-0.54133724209225209</v>
      </c>
      <c r="K4246">
        <f t="shared" si="267"/>
        <v>0.50063712732525367</v>
      </c>
      <c r="L4246" t="str">
        <f t="shared" si="268"/>
        <v>NO</v>
      </c>
      <c r="M4246" t="str">
        <f t="shared" si="269"/>
        <v>NO</v>
      </c>
    </row>
    <row r="4247" spans="1:13" x14ac:dyDescent="0.25">
      <c r="A4247">
        <v>4246</v>
      </c>
      <c r="B4247" t="s">
        <v>9</v>
      </c>
      <c r="C4247">
        <v>650000.12</v>
      </c>
      <c r="D4247" t="s">
        <v>10</v>
      </c>
      <c r="E4247" t="s">
        <v>16</v>
      </c>
      <c r="F4247" t="s">
        <v>12</v>
      </c>
      <c r="G4247" t="s">
        <v>13</v>
      </c>
      <c r="H4247" t="s">
        <v>13</v>
      </c>
      <c r="I4247">
        <v>27</v>
      </c>
      <c r="J4247">
        <f t="shared" si="266"/>
        <v>-9.2899505634141764E-3</v>
      </c>
      <c r="K4247">
        <f t="shared" si="267"/>
        <v>-1.0520201343717714</v>
      </c>
      <c r="L4247" t="str">
        <f t="shared" si="268"/>
        <v>NO</v>
      </c>
      <c r="M4247" t="str">
        <f t="shared" si="269"/>
        <v>NO</v>
      </c>
    </row>
    <row r="4248" spans="1:13" x14ac:dyDescent="0.25">
      <c r="A4248">
        <v>4247</v>
      </c>
      <c r="B4248" t="s">
        <v>9</v>
      </c>
      <c r="C4248">
        <v>406358</v>
      </c>
      <c r="D4248" t="s">
        <v>18</v>
      </c>
      <c r="E4248" t="s">
        <v>16</v>
      </c>
      <c r="F4248" t="s">
        <v>12</v>
      </c>
      <c r="G4248" t="s">
        <v>13</v>
      </c>
      <c r="H4248" t="s">
        <v>12</v>
      </c>
      <c r="I4248">
        <v>60</v>
      </c>
      <c r="J4248">
        <f t="shared" si="266"/>
        <v>-0.3097109043699447</v>
      </c>
      <c r="K4248">
        <f t="shared" si="267"/>
        <v>1.2769657581737661</v>
      </c>
      <c r="L4248" t="str">
        <f t="shared" si="268"/>
        <v>NO</v>
      </c>
      <c r="M4248" t="str">
        <f t="shared" si="269"/>
        <v>NO</v>
      </c>
    </row>
    <row r="4249" spans="1:13" x14ac:dyDescent="0.25">
      <c r="A4249">
        <v>4248</v>
      </c>
      <c r="B4249" t="s">
        <v>9</v>
      </c>
      <c r="C4249">
        <v>100000</v>
      </c>
      <c r="D4249" t="s">
        <v>10</v>
      </c>
      <c r="E4249" t="s">
        <v>16</v>
      </c>
      <c r="F4249" t="s">
        <v>12</v>
      </c>
      <c r="G4249" t="s">
        <v>13</v>
      </c>
      <c r="H4249" t="s">
        <v>13</v>
      </c>
      <c r="I4249">
        <v>56</v>
      </c>
      <c r="J4249">
        <f t="shared" si="266"/>
        <v>-0.68746316890557213</v>
      </c>
      <c r="K4249">
        <f t="shared" si="267"/>
        <v>0.99466443786521619</v>
      </c>
      <c r="L4249" t="str">
        <f t="shared" si="268"/>
        <v>NO</v>
      </c>
      <c r="M4249" t="str">
        <f t="shared" si="269"/>
        <v>NO</v>
      </c>
    </row>
    <row r="4250" spans="1:13" x14ac:dyDescent="0.25">
      <c r="A4250">
        <v>4249</v>
      </c>
      <c r="B4250" t="s">
        <v>9</v>
      </c>
      <c r="C4250">
        <v>171013.5</v>
      </c>
      <c r="D4250" t="s">
        <v>10</v>
      </c>
      <c r="E4250" t="s">
        <v>16</v>
      </c>
      <c r="F4250" t="s">
        <v>12</v>
      </c>
      <c r="G4250" t="s">
        <v>13</v>
      </c>
      <c r="H4250" t="s">
        <v>13</v>
      </c>
      <c r="I4250">
        <v>24</v>
      </c>
      <c r="J4250">
        <f t="shared" si="266"/>
        <v>-0.59990054466334308</v>
      </c>
      <c r="K4250">
        <f t="shared" si="267"/>
        <v>-1.263746124603184</v>
      </c>
      <c r="L4250" t="str">
        <f t="shared" si="268"/>
        <v>NO</v>
      </c>
      <c r="M4250" t="str">
        <f t="shared" si="269"/>
        <v>NO</v>
      </c>
    </row>
    <row r="4251" spans="1:13" x14ac:dyDescent="0.25">
      <c r="A4251">
        <v>4250</v>
      </c>
      <c r="B4251" t="s">
        <v>15</v>
      </c>
      <c r="C4251">
        <v>999660.5</v>
      </c>
      <c r="D4251" t="s">
        <v>10</v>
      </c>
      <c r="E4251" t="s">
        <v>16</v>
      </c>
      <c r="F4251" t="s">
        <v>12</v>
      </c>
      <c r="G4251" t="s">
        <v>12</v>
      </c>
      <c r="H4251" t="s">
        <v>13</v>
      </c>
      <c r="I4251">
        <v>30</v>
      </c>
      <c r="J4251">
        <f t="shared" si="266"/>
        <v>0.42185596487991683</v>
      </c>
      <c r="K4251">
        <f t="shared" si="267"/>
        <v>-0.84029414414035897</v>
      </c>
      <c r="L4251" t="str">
        <f t="shared" si="268"/>
        <v>NO</v>
      </c>
      <c r="M4251" t="str">
        <f t="shared" si="269"/>
        <v>NO</v>
      </c>
    </row>
    <row r="4252" spans="1:13" x14ac:dyDescent="0.25">
      <c r="A4252">
        <v>4251</v>
      </c>
      <c r="B4252" t="s">
        <v>9</v>
      </c>
      <c r="C4252">
        <v>370517.81</v>
      </c>
      <c r="D4252" t="s">
        <v>10</v>
      </c>
      <c r="E4252" t="s">
        <v>16</v>
      </c>
      <c r="F4252" t="s">
        <v>12</v>
      </c>
      <c r="G4252" t="s">
        <v>13</v>
      </c>
      <c r="H4252" t="s">
        <v>13</v>
      </c>
      <c r="I4252">
        <v>28</v>
      </c>
      <c r="J4252">
        <f t="shared" si="266"/>
        <v>-0.35390336199758016</v>
      </c>
      <c r="K4252">
        <f t="shared" si="267"/>
        <v>-0.98144480429463388</v>
      </c>
      <c r="L4252" t="str">
        <f t="shared" si="268"/>
        <v>NO</v>
      </c>
      <c r="M4252" t="str">
        <f t="shared" si="269"/>
        <v>NO</v>
      </c>
    </row>
    <row r="4253" spans="1:13" x14ac:dyDescent="0.25">
      <c r="A4253">
        <v>4252</v>
      </c>
      <c r="B4253" t="s">
        <v>9</v>
      </c>
      <c r="C4253">
        <v>478473.57</v>
      </c>
      <c r="D4253" t="s">
        <v>10</v>
      </c>
      <c r="E4253" t="s">
        <v>16</v>
      </c>
      <c r="F4253" t="s">
        <v>12</v>
      </c>
      <c r="G4253" t="s">
        <v>13</v>
      </c>
      <c r="H4253" t="s">
        <v>13</v>
      </c>
      <c r="I4253">
        <v>26</v>
      </c>
      <c r="J4253">
        <f t="shared" si="266"/>
        <v>-0.22078938159013298</v>
      </c>
      <c r="K4253">
        <f t="shared" si="267"/>
        <v>-1.1225954644489089</v>
      </c>
      <c r="L4253" t="str">
        <f t="shared" si="268"/>
        <v>NO</v>
      </c>
      <c r="M4253" t="str">
        <f t="shared" si="269"/>
        <v>NO</v>
      </c>
    </row>
    <row r="4254" spans="1:13" x14ac:dyDescent="0.25">
      <c r="A4254">
        <v>4253</v>
      </c>
      <c r="B4254" t="s">
        <v>15</v>
      </c>
      <c r="C4254">
        <v>488864.43</v>
      </c>
      <c r="D4254" t="s">
        <v>10</v>
      </c>
      <c r="E4254" t="s">
        <v>11</v>
      </c>
      <c r="F4254" t="s">
        <v>12</v>
      </c>
      <c r="G4254" t="s">
        <v>13</v>
      </c>
      <c r="H4254" t="s">
        <v>13</v>
      </c>
      <c r="I4254">
        <v>25</v>
      </c>
      <c r="J4254">
        <f t="shared" si="266"/>
        <v>-0.20797701535366236</v>
      </c>
      <c r="K4254">
        <f t="shared" si="267"/>
        <v>-1.1931707945260464</v>
      </c>
      <c r="L4254" t="str">
        <f t="shared" si="268"/>
        <v>NO</v>
      </c>
      <c r="M4254" t="str">
        <f t="shared" si="269"/>
        <v>NO</v>
      </c>
    </row>
    <row r="4255" spans="1:13" x14ac:dyDescent="0.25">
      <c r="A4255">
        <v>4254</v>
      </c>
      <c r="B4255" t="s">
        <v>9</v>
      </c>
      <c r="C4255">
        <v>440625</v>
      </c>
      <c r="D4255" t="s">
        <v>10</v>
      </c>
      <c r="E4255" t="s">
        <v>16</v>
      </c>
      <c r="F4255" t="s">
        <v>12</v>
      </c>
      <c r="G4255" t="s">
        <v>13</v>
      </c>
      <c r="H4255" t="s">
        <v>13</v>
      </c>
      <c r="I4255">
        <v>26</v>
      </c>
      <c r="J4255">
        <f t="shared" si="266"/>
        <v>-0.26745825600155754</v>
      </c>
      <c r="K4255">
        <f t="shared" si="267"/>
        <v>-1.1225954644489089</v>
      </c>
      <c r="L4255" t="str">
        <f t="shared" si="268"/>
        <v>NO</v>
      </c>
      <c r="M4255" t="str">
        <f t="shared" si="269"/>
        <v>NO</v>
      </c>
    </row>
    <row r="4256" spans="1:13" x14ac:dyDescent="0.25">
      <c r="A4256">
        <v>4255</v>
      </c>
      <c r="B4256" t="s">
        <v>9</v>
      </c>
      <c r="C4256">
        <v>323266.27</v>
      </c>
      <c r="D4256" t="s">
        <v>10</v>
      </c>
      <c r="E4256" t="s">
        <v>16</v>
      </c>
      <c r="F4256" t="s">
        <v>12</v>
      </c>
      <c r="G4256" t="s">
        <v>13</v>
      </c>
      <c r="H4256" t="s">
        <v>13</v>
      </c>
      <c r="I4256">
        <v>26</v>
      </c>
      <c r="J4256">
        <f t="shared" si="266"/>
        <v>-0.41216649283730289</v>
      </c>
      <c r="K4256">
        <f t="shared" si="267"/>
        <v>-1.1225954644489089</v>
      </c>
      <c r="L4256" t="str">
        <f t="shared" si="268"/>
        <v>NO</v>
      </c>
      <c r="M4256" t="str">
        <f t="shared" si="269"/>
        <v>NO</v>
      </c>
    </row>
    <row r="4257" spans="1:13" x14ac:dyDescent="0.25">
      <c r="A4257">
        <v>4256</v>
      </c>
      <c r="B4257" t="s">
        <v>9</v>
      </c>
      <c r="C4257">
        <v>525000</v>
      </c>
      <c r="D4257" t="s">
        <v>10</v>
      </c>
      <c r="E4257" t="s">
        <v>16</v>
      </c>
      <c r="F4257" t="s">
        <v>12</v>
      </c>
      <c r="G4257" t="s">
        <v>13</v>
      </c>
      <c r="H4257" t="s">
        <v>13</v>
      </c>
      <c r="I4257">
        <v>66</v>
      </c>
      <c r="J4257">
        <f t="shared" si="266"/>
        <v>-0.16342034179597598</v>
      </c>
      <c r="K4257">
        <f t="shared" si="267"/>
        <v>1.7004177386365913</v>
      </c>
      <c r="L4257" t="str">
        <f t="shared" si="268"/>
        <v>NO</v>
      </c>
      <c r="M4257" t="str">
        <f t="shared" si="269"/>
        <v>NO</v>
      </c>
    </row>
    <row r="4258" spans="1:13" x14ac:dyDescent="0.25">
      <c r="A4258">
        <v>4257</v>
      </c>
      <c r="B4258" t="s">
        <v>15</v>
      </c>
      <c r="C4258">
        <v>297045</v>
      </c>
      <c r="D4258" t="s">
        <v>17</v>
      </c>
      <c r="E4258" t="s">
        <v>16</v>
      </c>
      <c r="F4258" t="s">
        <v>12</v>
      </c>
      <c r="G4258" t="s">
        <v>13</v>
      </c>
      <c r="H4258" t="s">
        <v>13</v>
      </c>
      <c r="I4258">
        <v>53</v>
      </c>
      <c r="J4258">
        <f t="shared" si="266"/>
        <v>-0.44449841862837125</v>
      </c>
      <c r="K4258">
        <f t="shared" si="267"/>
        <v>0.78293844763380371</v>
      </c>
      <c r="L4258" t="str">
        <f t="shared" si="268"/>
        <v>NO</v>
      </c>
      <c r="M4258" t="str">
        <f t="shared" si="269"/>
        <v>NO</v>
      </c>
    </row>
    <row r="4259" spans="1:13" x14ac:dyDescent="0.25">
      <c r="A4259">
        <v>4258</v>
      </c>
      <c r="B4259" t="s">
        <v>9</v>
      </c>
      <c r="C4259">
        <v>366445.56</v>
      </c>
      <c r="D4259" t="s">
        <v>10</v>
      </c>
      <c r="E4259" t="s">
        <v>16</v>
      </c>
      <c r="F4259" t="s">
        <v>12</v>
      </c>
      <c r="G4259" t="s">
        <v>13</v>
      </c>
      <c r="H4259" t="s">
        <v>13</v>
      </c>
      <c r="I4259">
        <v>40</v>
      </c>
      <c r="J4259">
        <f t="shared" si="266"/>
        <v>-0.3589246170627497</v>
      </c>
      <c r="K4259">
        <f t="shared" si="267"/>
        <v>-0.13454084336898386</v>
      </c>
      <c r="L4259" t="str">
        <f t="shared" si="268"/>
        <v>NO</v>
      </c>
      <c r="M4259" t="str">
        <f t="shared" si="269"/>
        <v>NO</v>
      </c>
    </row>
    <row r="4260" spans="1:13" x14ac:dyDescent="0.25">
      <c r="A4260">
        <v>4259</v>
      </c>
      <c r="B4260" t="s">
        <v>9</v>
      </c>
      <c r="C4260">
        <v>297586</v>
      </c>
      <c r="D4260" t="s">
        <v>17</v>
      </c>
      <c r="E4260" t="s">
        <v>16</v>
      </c>
      <c r="F4260" t="s">
        <v>12</v>
      </c>
      <c r="G4260" t="s">
        <v>12</v>
      </c>
      <c r="H4260" t="s">
        <v>13</v>
      </c>
      <c r="I4260">
        <v>61</v>
      </c>
      <c r="J4260">
        <f t="shared" si="266"/>
        <v>-0.44383134293550935</v>
      </c>
      <c r="K4260">
        <f t="shared" si="267"/>
        <v>1.3475410882509038</v>
      </c>
      <c r="L4260" t="str">
        <f t="shared" si="268"/>
        <v>NO</v>
      </c>
      <c r="M4260" t="str">
        <f t="shared" si="269"/>
        <v>NO</v>
      </c>
    </row>
    <row r="4261" spans="1:13" x14ac:dyDescent="0.25">
      <c r="A4261">
        <v>4260</v>
      </c>
      <c r="B4261" t="s">
        <v>15</v>
      </c>
      <c r="C4261">
        <v>1216185</v>
      </c>
      <c r="D4261" t="s">
        <v>10</v>
      </c>
      <c r="E4261" t="s">
        <v>11</v>
      </c>
      <c r="F4261" t="s">
        <v>12</v>
      </c>
      <c r="G4261" t="s">
        <v>13</v>
      </c>
      <c r="H4261" t="s">
        <v>12</v>
      </c>
      <c r="I4261">
        <v>45</v>
      </c>
      <c r="J4261">
        <f t="shared" si="266"/>
        <v>0.68883975574695622</v>
      </c>
      <c r="K4261">
        <f t="shared" si="267"/>
        <v>0.21833580701670366</v>
      </c>
      <c r="L4261" t="str">
        <f t="shared" si="268"/>
        <v>NO</v>
      </c>
      <c r="M4261" t="str">
        <f t="shared" si="269"/>
        <v>NO</v>
      </c>
    </row>
    <row r="4262" spans="1:13" x14ac:dyDescent="0.25">
      <c r="A4262">
        <v>4261</v>
      </c>
      <c r="B4262" t="s">
        <v>9</v>
      </c>
      <c r="C4262">
        <v>575208.32999999996</v>
      </c>
      <c r="D4262" t="s">
        <v>10</v>
      </c>
      <c r="E4262" t="s">
        <v>16</v>
      </c>
      <c r="F4262" t="s">
        <v>12</v>
      </c>
      <c r="G4262" t="s">
        <v>13</v>
      </c>
      <c r="H4262" t="s">
        <v>13</v>
      </c>
      <c r="I4262">
        <v>24</v>
      </c>
      <c r="J4262">
        <f t="shared" si="266"/>
        <v>-0.10151136486032533</v>
      </c>
      <c r="K4262">
        <f t="shared" si="267"/>
        <v>-1.263746124603184</v>
      </c>
      <c r="L4262" t="str">
        <f t="shared" si="268"/>
        <v>NO</v>
      </c>
      <c r="M4262" t="str">
        <f t="shared" si="269"/>
        <v>NO</v>
      </c>
    </row>
    <row r="4263" spans="1:13" x14ac:dyDescent="0.25">
      <c r="A4263">
        <v>4262</v>
      </c>
      <c r="B4263" t="s">
        <v>15</v>
      </c>
      <c r="C4263">
        <v>297046</v>
      </c>
      <c r="D4263" t="s">
        <v>17</v>
      </c>
      <c r="E4263" t="s">
        <v>16</v>
      </c>
      <c r="F4263" t="s">
        <v>12</v>
      </c>
      <c r="G4263" t="s">
        <v>12</v>
      </c>
      <c r="H4263" t="s">
        <v>13</v>
      </c>
      <c r="I4263">
        <v>59</v>
      </c>
      <c r="J4263">
        <f t="shared" si="266"/>
        <v>-0.44449718558642509</v>
      </c>
      <c r="K4263">
        <f t="shared" si="267"/>
        <v>1.2063904280966287</v>
      </c>
      <c r="L4263" t="str">
        <f t="shared" si="268"/>
        <v>NO</v>
      </c>
      <c r="M4263" t="str">
        <f t="shared" si="269"/>
        <v>NO</v>
      </c>
    </row>
    <row r="4264" spans="1:13" x14ac:dyDescent="0.25">
      <c r="A4264">
        <v>4263</v>
      </c>
      <c r="B4264" t="s">
        <v>15</v>
      </c>
      <c r="C4264">
        <v>705273</v>
      </c>
      <c r="D4264" t="s">
        <v>10</v>
      </c>
      <c r="E4264" t="s">
        <v>16</v>
      </c>
      <c r="F4264" t="s">
        <v>12</v>
      </c>
      <c r="G4264" t="s">
        <v>13</v>
      </c>
      <c r="H4264" t="s">
        <v>13</v>
      </c>
      <c r="I4264">
        <v>45</v>
      </c>
      <c r="J4264">
        <f t="shared" si="266"/>
        <v>5.8863828960561013E-2</v>
      </c>
      <c r="K4264">
        <f t="shared" si="267"/>
        <v>0.21833580701670366</v>
      </c>
      <c r="L4264" t="str">
        <f t="shared" si="268"/>
        <v>NO</v>
      </c>
      <c r="M4264" t="str">
        <f t="shared" si="269"/>
        <v>NO</v>
      </c>
    </row>
    <row r="4265" spans="1:13" x14ac:dyDescent="0.25">
      <c r="A4265">
        <v>4264</v>
      </c>
      <c r="B4265" t="s">
        <v>15</v>
      </c>
      <c r="C4265">
        <v>889687.5</v>
      </c>
      <c r="D4265" t="s">
        <v>10</v>
      </c>
      <c r="E4265" t="s">
        <v>16</v>
      </c>
      <c r="F4265" t="s">
        <v>12</v>
      </c>
      <c r="G4265" t="s">
        <v>13</v>
      </c>
      <c r="H4265" t="s">
        <v>13</v>
      </c>
      <c r="I4265">
        <v>31</v>
      </c>
      <c r="J4265">
        <f t="shared" si="266"/>
        <v>0.28625464293703773</v>
      </c>
      <c r="K4265">
        <f t="shared" si="267"/>
        <v>-0.7697188140632214</v>
      </c>
      <c r="L4265" t="str">
        <f t="shared" si="268"/>
        <v>NO</v>
      </c>
      <c r="M4265" t="str">
        <f t="shared" si="269"/>
        <v>NO</v>
      </c>
    </row>
    <row r="4266" spans="1:13" x14ac:dyDescent="0.25">
      <c r="A4266">
        <v>4265</v>
      </c>
      <c r="B4266" t="s">
        <v>9</v>
      </c>
      <c r="C4266">
        <v>452193</v>
      </c>
      <c r="D4266" t="s">
        <v>18</v>
      </c>
      <c r="E4266" t="s">
        <v>16</v>
      </c>
      <c r="F4266" t="s">
        <v>12</v>
      </c>
      <c r="G4266" t="s">
        <v>13</v>
      </c>
      <c r="H4266" t="s">
        <v>13</v>
      </c>
      <c r="I4266">
        <v>58</v>
      </c>
      <c r="J4266">
        <f t="shared" si="266"/>
        <v>-0.25319442676860743</v>
      </c>
      <c r="K4266">
        <f t="shared" si="267"/>
        <v>1.1358150980194912</v>
      </c>
      <c r="L4266" t="str">
        <f t="shared" si="268"/>
        <v>NO</v>
      </c>
      <c r="M4266" t="str">
        <f t="shared" si="269"/>
        <v>NO</v>
      </c>
    </row>
    <row r="4267" spans="1:13" x14ac:dyDescent="0.25">
      <c r="A4267">
        <v>4266</v>
      </c>
      <c r="B4267" t="s">
        <v>15</v>
      </c>
      <c r="C4267">
        <v>367748</v>
      </c>
      <c r="D4267" t="s">
        <v>18</v>
      </c>
      <c r="E4267" t="s">
        <v>16</v>
      </c>
      <c r="F4267" t="s">
        <v>12</v>
      </c>
      <c r="G4267" t="s">
        <v>13</v>
      </c>
      <c r="H4267" t="s">
        <v>13</v>
      </c>
      <c r="I4267">
        <v>34</v>
      </c>
      <c r="J4267">
        <f t="shared" si="266"/>
        <v>-0.35731865391041884</v>
      </c>
      <c r="K4267">
        <f t="shared" si="267"/>
        <v>-0.55799282383180893</v>
      </c>
      <c r="L4267" t="str">
        <f t="shared" si="268"/>
        <v>NO</v>
      </c>
      <c r="M4267" t="str">
        <f t="shared" si="269"/>
        <v>NO</v>
      </c>
    </row>
    <row r="4268" spans="1:13" x14ac:dyDescent="0.25">
      <c r="A4268">
        <v>4267</v>
      </c>
      <c r="B4268" t="s">
        <v>15</v>
      </c>
      <c r="C4268">
        <v>336000</v>
      </c>
      <c r="D4268" t="s">
        <v>10</v>
      </c>
      <c r="E4268" t="s">
        <v>16</v>
      </c>
      <c r="F4268" t="s">
        <v>12</v>
      </c>
      <c r="G4268" t="s">
        <v>13</v>
      </c>
      <c r="H4268" t="s">
        <v>13</v>
      </c>
      <c r="I4268">
        <v>26</v>
      </c>
      <c r="J4268">
        <f t="shared" si="266"/>
        <v>-0.39646526961647871</v>
      </c>
      <c r="K4268">
        <f t="shared" si="267"/>
        <v>-1.1225954644489089</v>
      </c>
      <c r="L4268" t="str">
        <f t="shared" si="268"/>
        <v>NO</v>
      </c>
      <c r="M4268" t="str">
        <f t="shared" si="269"/>
        <v>NO</v>
      </c>
    </row>
    <row r="4269" spans="1:13" x14ac:dyDescent="0.25">
      <c r="A4269">
        <v>4268</v>
      </c>
      <c r="B4269" t="s">
        <v>9</v>
      </c>
      <c r="C4269">
        <v>419817.69</v>
      </c>
      <c r="D4269" t="s">
        <v>10</v>
      </c>
      <c r="E4269" t="s">
        <v>16</v>
      </c>
      <c r="F4269" t="s">
        <v>12</v>
      </c>
      <c r="G4269" t="s">
        <v>12</v>
      </c>
      <c r="H4269" t="s">
        <v>13</v>
      </c>
      <c r="I4269">
        <v>26</v>
      </c>
      <c r="J4269">
        <f t="shared" si="266"/>
        <v>-0.29311454201790055</v>
      </c>
      <c r="K4269">
        <f t="shared" si="267"/>
        <v>-1.1225954644489089</v>
      </c>
      <c r="L4269" t="str">
        <f t="shared" si="268"/>
        <v>NO</v>
      </c>
      <c r="M4269" t="str">
        <f t="shared" si="269"/>
        <v>NO</v>
      </c>
    </row>
    <row r="4270" spans="1:13" x14ac:dyDescent="0.25">
      <c r="A4270">
        <v>4269</v>
      </c>
      <c r="B4270" t="s">
        <v>9</v>
      </c>
      <c r="C4270">
        <v>404468.75</v>
      </c>
      <c r="D4270" t="s">
        <v>10</v>
      </c>
      <c r="E4270" t="s">
        <v>16</v>
      </c>
      <c r="F4270" t="s">
        <v>12</v>
      </c>
      <c r="G4270" t="s">
        <v>13</v>
      </c>
      <c r="H4270" t="s">
        <v>13</v>
      </c>
      <c r="I4270">
        <v>28</v>
      </c>
      <c r="J4270">
        <f t="shared" si="266"/>
        <v>-0.31204042886669009</v>
      </c>
      <c r="K4270">
        <f t="shared" si="267"/>
        <v>-0.98144480429463388</v>
      </c>
      <c r="L4270" t="str">
        <f t="shared" si="268"/>
        <v>NO</v>
      </c>
      <c r="M4270" t="str">
        <f t="shared" si="269"/>
        <v>NO</v>
      </c>
    </row>
    <row r="4271" spans="1:13" x14ac:dyDescent="0.25">
      <c r="A4271">
        <v>4270</v>
      </c>
      <c r="B4271" t="s">
        <v>9</v>
      </c>
      <c r="C4271">
        <v>279111</v>
      </c>
      <c r="D4271" t="s">
        <v>17</v>
      </c>
      <c r="E4271" t="s">
        <v>16</v>
      </c>
      <c r="F4271" t="s">
        <v>12</v>
      </c>
      <c r="G4271" t="s">
        <v>13</v>
      </c>
      <c r="H4271" t="s">
        <v>13</v>
      </c>
      <c r="I4271">
        <v>61</v>
      </c>
      <c r="J4271">
        <f t="shared" si="266"/>
        <v>-0.46661179289045002</v>
      </c>
      <c r="K4271">
        <f t="shared" si="267"/>
        <v>1.3475410882509038</v>
      </c>
      <c r="L4271" t="str">
        <f t="shared" si="268"/>
        <v>NO</v>
      </c>
      <c r="M4271" t="str">
        <f t="shared" si="269"/>
        <v>NO</v>
      </c>
    </row>
    <row r="4272" spans="1:13" x14ac:dyDescent="0.25">
      <c r="A4272">
        <v>4271</v>
      </c>
      <c r="B4272" t="s">
        <v>9</v>
      </c>
      <c r="C4272">
        <v>778719</v>
      </c>
      <c r="D4272" t="s">
        <v>17</v>
      </c>
      <c r="E4272" t="s">
        <v>16</v>
      </c>
      <c r="F4272" t="s">
        <v>12</v>
      </c>
      <c r="G4272" t="s">
        <v>12</v>
      </c>
      <c r="H4272" t="s">
        <v>13</v>
      </c>
      <c r="I4272">
        <v>79</v>
      </c>
      <c r="J4272">
        <f t="shared" si="266"/>
        <v>0.14942582773677607</v>
      </c>
      <c r="K4272">
        <f t="shared" si="267"/>
        <v>2.6178970296393786</v>
      </c>
      <c r="L4272" t="str">
        <f t="shared" si="268"/>
        <v>NO</v>
      </c>
      <c r="M4272" t="str">
        <f t="shared" si="269"/>
        <v>SI</v>
      </c>
    </row>
    <row r="4273" spans="1:13" x14ac:dyDescent="0.25">
      <c r="A4273">
        <v>4272</v>
      </c>
      <c r="B4273" t="s">
        <v>15</v>
      </c>
      <c r="C4273">
        <v>600000</v>
      </c>
      <c r="D4273" t="s">
        <v>10</v>
      </c>
      <c r="E4273" t="s">
        <v>16</v>
      </c>
      <c r="F4273" t="s">
        <v>12</v>
      </c>
      <c r="G4273" t="s">
        <v>13</v>
      </c>
      <c r="H4273" t="s">
        <v>13</v>
      </c>
      <c r="I4273">
        <v>40</v>
      </c>
      <c r="J4273">
        <f t="shared" si="266"/>
        <v>-7.0942195835459007E-2</v>
      </c>
      <c r="K4273">
        <f t="shared" si="267"/>
        <v>-0.13454084336898386</v>
      </c>
      <c r="L4273" t="str">
        <f t="shared" si="268"/>
        <v>NO</v>
      </c>
      <c r="M4273" t="str">
        <f t="shared" si="269"/>
        <v>NO</v>
      </c>
    </row>
    <row r="4274" spans="1:13" x14ac:dyDescent="0.25">
      <c r="A4274">
        <v>4273</v>
      </c>
      <c r="B4274" t="s">
        <v>9</v>
      </c>
      <c r="C4274">
        <v>800000</v>
      </c>
      <c r="D4274" t="s">
        <v>10</v>
      </c>
      <c r="E4274" t="s">
        <v>16</v>
      </c>
      <c r="F4274" t="s">
        <v>12</v>
      </c>
      <c r="G4274" t="s">
        <v>13</v>
      </c>
      <c r="H4274" t="s">
        <v>13</v>
      </c>
      <c r="I4274">
        <v>27</v>
      </c>
      <c r="J4274">
        <f t="shared" si="266"/>
        <v>0.17566619339258621</v>
      </c>
      <c r="K4274">
        <f t="shared" si="267"/>
        <v>-1.0520201343717714</v>
      </c>
      <c r="L4274" t="str">
        <f t="shared" si="268"/>
        <v>NO</v>
      </c>
      <c r="M4274" t="str">
        <f t="shared" si="269"/>
        <v>NO</v>
      </c>
    </row>
    <row r="4275" spans="1:13" x14ac:dyDescent="0.25">
      <c r="A4275">
        <v>4274</v>
      </c>
      <c r="B4275" t="s">
        <v>9</v>
      </c>
      <c r="C4275">
        <v>439012</v>
      </c>
      <c r="D4275" t="s">
        <v>10</v>
      </c>
      <c r="E4275" t="s">
        <v>16</v>
      </c>
      <c r="F4275" t="s">
        <v>12</v>
      </c>
      <c r="G4275" t="s">
        <v>12</v>
      </c>
      <c r="H4275" t="s">
        <v>13</v>
      </c>
      <c r="I4275">
        <v>28</v>
      </c>
      <c r="J4275">
        <f t="shared" si="266"/>
        <v>-0.26944715266068175</v>
      </c>
      <c r="K4275">
        <f t="shared" si="267"/>
        <v>-0.98144480429463388</v>
      </c>
      <c r="L4275" t="str">
        <f t="shared" si="268"/>
        <v>NO</v>
      </c>
      <c r="M4275" t="str">
        <f t="shared" si="269"/>
        <v>NO</v>
      </c>
    </row>
    <row r="4276" spans="1:13" x14ac:dyDescent="0.25">
      <c r="A4276">
        <v>4275</v>
      </c>
      <c r="B4276" t="s">
        <v>15</v>
      </c>
      <c r="C4276">
        <v>657814.80000000005</v>
      </c>
      <c r="D4276" t="s">
        <v>10</v>
      </c>
      <c r="E4276" t="s">
        <v>16</v>
      </c>
      <c r="F4276" t="s">
        <v>12</v>
      </c>
      <c r="G4276" t="s">
        <v>13</v>
      </c>
      <c r="H4276" t="s">
        <v>13</v>
      </c>
      <c r="I4276">
        <v>38</v>
      </c>
      <c r="J4276">
        <f t="shared" si="266"/>
        <v>3.4587767224898968E-4</v>
      </c>
      <c r="K4276">
        <f t="shared" si="267"/>
        <v>-0.27569150352325889</v>
      </c>
      <c r="L4276" t="str">
        <f t="shared" si="268"/>
        <v>NO</v>
      </c>
      <c r="M4276" t="str">
        <f t="shared" si="269"/>
        <v>NO</v>
      </c>
    </row>
    <row r="4277" spans="1:13" x14ac:dyDescent="0.25">
      <c r="A4277">
        <v>4276</v>
      </c>
      <c r="B4277" t="s">
        <v>9</v>
      </c>
      <c r="C4277">
        <v>361976.88</v>
      </c>
      <c r="D4277" t="s">
        <v>10</v>
      </c>
      <c r="E4277" t="s">
        <v>16</v>
      </c>
      <c r="F4277" t="s">
        <v>12</v>
      </c>
      <c r="G4277" t="s">
        <v>13</v>
      </c>
      <c r="H4277" t="s">
        <v>13</v>
      </c>
      <c r="I4277">
        <v>60</v>
      </c>
      <c r="J4277">
        <f t="shared" si="266"/>
        <v>-0.36443468694662762</v>
      </c>
      <c r="K4277">
        <f t="shared" si="267"/>
        <v>1.2769657581737661</v>
      </c>
      <c r="L4277" t="str">
        <f t="shared" si="268"/>
        <v>NO</v>
      </c>
      <c r="M4277" t="str">
        <f t="shared" si="269"/>
        <v>NO</v>
      </c>
    </row>
    <row r="4278" spans="1:13" x14ac:dyDescent="0.25">
      <c r="A4278">
        <v>4277</v>
      </c>
      <c r="B4278" t="s">
        <v>9</v>
      </c>
      <c r="C4278">
        <v>307891.19</v>
      </c>
      <c r="D4278" t="s">
        <v>10</v>
      </c>
      <c r="E4278" t="s">
        <v>16</v>
      </c>
      <c r="F4278" t="s">
        <v>12</v>
      </c>
      <c r="G4278" t="s">
        <v>13</v>
      </c>
      <c r="H4278" t="s">
        <v>13</v>
      </c>
      <c r="I4278">
        <v>30</v>
      </c>
      <c r="J4278">
        <f t="shared" si="266"/>
        <v>-0.43112461140256458</v>
      </c>
      <c r="K4278">
        <f t="shared" si="267"/>
        <v>-0.84029414414035897</v>
      </c>
      <c r="L4278" t="str">
        <f t="shared" si="268"/>
        <v>NO</v>
      </c>
      <c r="M4278" t="str">
        <f t="shared" si="269"/>
        <v>NO</v>
      </c>
    </row>
    <row r="4279" spans="1:13" x14ac:dyDescent="0.25">
      <c r="A4279">
        <v>4278</v>
      </c>
      <c r="B4279" t="s">
        <v>9</v>
      </c>
      <c r="C4279">
        <v>403463</v>
      </c>
      <c r="D4279" t="s">
        <v>10</v>
      </c>
      <c r="E4279" t="s">
        <v>16</v>
      </c>
      <c r="F4279" t="s">
        <v>12</v>
      </c>
      <c r="G4279" t="s">
        <v>12</v>
      </c>
      <c r="H4279" t="s">
        <v>13</v>
      </c>
      <c r="I4279">
        <v>32</v>
      </c>
      <c r="J4279">
        <f t="shared" si="266"/>
        <v>-0.31328056080402061</v>
      </c>
      <c r="K4279">
        <f t="shared" si="267"/>
        <v>-0.69914348398608395</v>
      </c>
      <c r="L4279" t="str">
        <f t="shared" si="268"/>
        <v>NO</v>
      </c>
      <c r="M4279" t="str">
        <f t="shared" si="269"/>
        <v>NO</v>
      </c>
    </row>
    <row r="4280" spans="1:13" x14ac:dyDescent="0.25">
      <c r="A4280">
        <v>4279</v>
      </c>
      <c r="B4280" t="s">
        <v>9</v>
      </c>
      <c r="C4280">
        <v>1632939</v>
      </c>
      <c r="D4280" t="s">
        <v>10</v>
      </c>
      <c r="E4280" t="s">
        <v>11</v>
      </c>
      <c r="F4280" t="s">
        <v>12</v>
      </c>
      <c r="G4280" t="s">
        <v>13</v>
      </c>
      <c r="H4280" t="s">
        <v>13</v>
      </c>
      <c r="I4280">
        <v>58</v>
      </c>
      <c r="J4280">
        <f t="shared" si="266"/>
        <v>1.2027149189686801</v>
      </c>
      <c r="K4280">
        <f t="shared" si="267"/>
        <v>1.1358150980194912</v>
      </c>
      <c r="L4280" t="str">
        <f t="shared" si="268"/>
        <v>NO</v>
      </c>
      <c r="M4280" t="str">
        <f t="shared" si="269"/>
        <v>NO</v>
      </c>
    </row>
    <row r="4281" spans="1:13" x14ac:dyDescent="0.25">
      <c r="A4281">
        <v>4280</v>
      </c>
      <c r="B4281" t="s">
        <v>9</v>
      </c>
      <c r="C4281">
        <v>360420</v>
      </c>
      <c r="D4281" t="s">
        <v>18</v>
      </c>
      <c r="E4281" t="s">
        <v>16</v>
      </c>
      <c r="F4281" t="s">
        <v>12</v>
      </c>
      <c r="G4281" t="s">
        <v>13</v>
      </c>
      <c r="H4281" t="s">
        <v>13</v>
      </c>
      <c r="I4281">
        <v>48</v>
      </c>
      <c r="J4281">
        <f t="shared" si="266"/>
        <v>-0.36635438529173436</v>
      </c>
      <c r="K4281">
        <f t="shared" si="267"/>
        <v>0.43006179724811616</v>
      </c>
      <c r="L4281" t="str">
        <f t="shared" si="268"/>
        <v>NO</v>
      </c>
      <c r="M4281" t="str">
        <f t="shared" si="269"/>
        <v>NO</v>
      </c>
    </row>
    <row r="4282" spans="1:13" x14ac:dyDescent="0.25">
      <c r="A4282">
        <v>4281</v>
      </c>
      <c r="B4282" t="s">
        <v>9</v>
      </c>
      <c r="C4282">
        <v>425043.83</v>
      </c>
      <c r="D4282" t="s">
        <v>10</v>
      </c>
      <c r="E4282" t="s">
        <v>16</v>
      </c>
      <c r="F4282" t="s">
        <v>12</v>
      </c>
      <c r="G4282" t="s">
        <v>12</v>
      </c>
      <c r="H4282" t="s">
        <v>13</v>
      </c>
      <c r="I4282">
        <v>23</v>
      </c>
      <c r="J4282">
        <f t="shared" si="266"/>
        <v>-0.28667049218149926</v>
      </c>
      <c r="K4282">
        <f t="shared" si="267"/>
        <v>-1.3343214546803215</v>
      </c>
      <c r="L4282" t="str">
        <f t="shared" si="268"/>
        <v>NO</v>
      </c>
      <c r="M4282" t="str">
        <f t="shared" si="269"/>
        <v>NO</v>
      </c>
    </row>
    <row r="4283" spans="1:13" x14ac:dyDescent="0.25">
      <c r="A4283">
        <v>4282</v>
      </c>
      <c r="B4283" t="s">
        <v>9</v>
      </c>
      <c r="C4283">
        <v>204000</v>
      </c>
      <c r="D4283" t="s">
        <v>10</v>
      </c>
      <c r="E4283" t="s">
        <v>16</v>
      </c>
      <c r="F4283" t="s">
        <v>12</v>
      </c>
      <c r="G4283" t="s">
        <v>13</v>
      </c>
      <c r="H4283" t="s">
        <v>13</v>
      </c>
      <c r="I4283">
        <v>27</v>
      </c>
      <c r="J4283">
        <f t="shared" si="266"/>
        <v>-0.55922680650698853</v>
      </c>
      <c r="K4283">
        <f t="shared" si="267"/>
        <v>-1.0520201343717714</v>
      </c>
      <c r="L4283" t="str">
        <f t="shared" si="268"/>
        <v>NO</v>
      </c>
      <c r="M4283" t="str">
        <f t="shared" si="269"/>
        <v>NO</v>
      </c>
    </row>
    <row r="4284" spans="1:13" x14ac:dyDescent="0.25">
      <c r="A4284">
        <v>4283</v>
      </c>
      <c r="B4284" t="s">
        <v>15</v>
      </c>
      <c r="C4284">
        <v>330000</v>
      </c>
      <c r="D4284" t="s">
        <v>10</v>
      </c>
      <c r="E4284" t="s">
        <v>11</v>
      </c>
      <c r="F4284" t="s">
        <v>12</v>
      </c>
      <c r="G4284" t="s">
        <v>13</v>
      </c>
      <c r="H4284" t="s">
        <v>13</v>
      </c>
      <c r="I4284">
        <v>35</v>
      </c>
      <c r="J4284">
        <f t="shared" si="266"/>
        <v>-0.40386352129332009</v>
      </c>
      <c r="K4284">
        <f t="shared" si="267"/>
        <v>-0.48741749375467142</v>
      </c>
      <c r="L4284" t="str">
        <f t="shared" si="268"/>
        <v>NO</v>
      </c>
      <c r="M4284" t="str">
        <f t="shared" si="269"/>
        <v>NO</v>
      </c>
    </row>
    <row r="4285" spans="1:13" x14ac:dyDescent="0.25">
      <c r="A4285">
        <v>4284</v>
      </c>
      <c r="B4285" t="s">
        <v>9</v>
      </c>
      <c r="C4285">
        <v>150000</v>
      </c>
      <c r="D4285" t="s">
        <v>10</v>
      </c>
      <c r="E4285" t="s">
        <v>16</v>
      </c>
      <c r="F4285" t="s">
        <v>12</v>
      </c>
      <c r="G4285" t="s">
        <v>13</v>
      </c>
      <c r="H4285" t="s">
        <v>13</v>
      </c>
      <c r="I4285">
        <v>36</v>
      </c>
      <c r="J4285">
        <f t="shared" si="266"/>
        <v>-0.62581107159856075</v>
      </c>
      <c r="K4285">
        <f t="shared" si="267"/>
        <v>-0.41684216367753391</v>
      </c>
      <c r="L4285" t="str">
        <f t="shared" si="268"/>
        <v>NO</v>
      </c>
      <c r="M4285" t="str">
        <f t="shared" si="269"/>
        <v>NO</v>
      </c>
    </row>
    <row r="4286" spans="1:13" x14ac:dyDescent="0.25">
      <c r="A4286">
        <v>4285</v>
      </c>
      <c r="B4286" t="s">
        <v>15</v>
      </c>
      <c r="C4286">
        <v>362274</v>
      </c>
      <c r="D4286" t="s">
        <v>10</v>
      </c>
      <c r="E4286" t="s">
        <v>11</v>
      </c>
      <c r="F4286" t="s">
        <v>12</v>
      </c>
      <c r="G4286" t="s">
        <v>13</v>
      </c>
      <c r="H4286" t="s">
        <v>13</v>
      </c>
      <c r="I4286">
        <v>36</v>
      </c>
      <c r="J4286">
        <f t="shared" si="266"/>
        <v>-0.36406832552359042</v>
      </c>
      <c r="K4286">
        <f t="shared" si="267"/>
        <v>-0.41684216367753391</v>
      </c>
      <c r="L4286" t="str">
        <f t="shared" si="268"/>
        <v>NO</v>
      </c>
      <c r="M4286" t="str">
        <f t="shared" si="269"/>
        <v>NO</v>
      </c>
    </row>
    <row r="4287" spans="1:13" x14ac:dyDescent="0.25">
      <c r="A4287">
        <v>4286</v>
      </c>
      <c r="B4287" t="s">
        <v>9</v>
      </c>
      <c r="C4287">
        <v>79749</v>
      </c>
      <c r="D4287" t="s">
        <v>10</v>
      </c>
      <c r="E4287" t="s">
        <v>16</v>
      </c>
      <c r="F4287" t="s">
        <v>12</v>
      </c>
      <c r="G4287" t="s">
        <v>13</v>
      </c>
      <c r="H4287" t="s">
        <v>13</v>
      </c>
      <c r="I4287">
        <v>42</v>
      </c>
      <c r="J4287">
        <f t="shared" si="266"/>
        <v>-0.71243350135685779</v>
      </c>
      <c r="K4287">
        <f t="shared" si="267"/>
        <v>6.6098167852911317E-3</v>
      </c>
      <c r="L4287" t="str">
        <f t="shared" si="268"/>
        <v>NO</v>
      </c>
      <c r="M4287" t="str">
        <f t="shared" si="269"/>
        <v>NO</v>
      </c>
    </row>
    <row r="4288" spans="1:13" x14ac:dyDescent="0.25">
      <c r="A4288">
        <v>4287</v>
      </c>
      <c r="B4288" t="s">
        <v>15</v>
      </c>
      <c r="C4288">
        <v>1777096.7</v>
      </c>
      <c r="D4288" t="s">
        <v>10</v>
      </c>
      <c r="E4288" t="s">
        <v>11</v>
      </c>
      <c r="F4288" t="s">
        <v>12</v>
      </c>
      <c r="G4288" t="s">
        <v>13</v>
      </c>
      <c r="H4288" t="s">
        <v>13</v>
      </c>
      <c r="I4288">
        <v>39</v>
      </c>
      <c r="J4288">
        <f t="shared" si="266"/>
        <v>1.3804674099277789</v>
      </c>
      <c r="K4288">
        <f t="shared" si="267"/>
        <v>-0.20511617344612137</v>
      </c>
      <c r="L4288" t="str">
        <f t="shared" si="268"/>
        <v>NO</v>
      </c>
      <c r="M4288" t="str">
        <f t="shared" si="269"/>
        <v>NO</v>
      </c>
    </row>
    <row r="4289" spans="1:13" x14ac:dyDescent="0.25">
      <c r="A4289">
        <v>4288</v>
      </c>
      <c r="B4289" t="s">
        <v>9</v>
      </c>
      <c r="C4289">
        <v>297045</v>
      </c>
      <c r="D4289" t="s">
        <v>17</v>
      </c>
      <c r="E4289" t="s">
        <v>16</v>
      </c>
      <c r="F4289" t="s">
        <v>12</v>
      </c>
      <c r="G4289" t="s">
        <v>13</v>
      </c>
      <c r="H4289" t="s">
        <v>13</v>
      </c>
      <c r="I4289">
        <v>49</v>
      </c>
      <c r="J4289">
        <f t="shared" si="266"/>
        <v>-0.44449841862837125</v>
      </c>
      <c r="K4289">
        <f t="shared" si="267"/>
        <v>0.50063712732525367</v>
      </c>
      <c r="L4289" t="str">
        <f t="shared" si="268"/>
        <v>NO</v>
      </c>
      <c r="M4289" t="str">
        <f t="shared" si="269"/>
        <v>NO</v>
      </c>
    </row>
    <row r="4290" spans="1:13" x14ac:dyDescent="0.25">
      <c r="A4290">
        <v>4289</v>
      </c>
      <c r="B4290" t="s">
        <v>15</v>
      </c>
      <c r="C4290">
        <v>1751423.3</v>
      </c>
      <c r="D4290" t="s">
        <v>10</v>
      </c>
      <c r="E4290" t="s">
        <v>11</v>
      </c>
      <c r="F4290" t="s">
        <v>12</v>
      </c>
      <c r="G4290" t="s">
        <v>13</v>
      </c>
      <c r="H4290" t="s">
        <v>13</v>
      </c>
      <c r="I4290">
        <v>57</v>
      </c>
      <c r="J4290">
        <f t="shared" ref="J4290:J4353" si="270">(C4290-$Q$13)/$Q$14</f>
        <v>1.3488110308277426</v>
      </c>
      <c r="K4290">
        <f t="shared" si="267"/>
        <v>1.0652397679423538</v>
      </c>
      <c r="L4290" t="str">
        <f t="shared" si="268"/>
        <v>NO</v>
      </c>
      <c r="M4290" t="str">
        <f t="shared" si="269"/>
        <v>NO</v>
      </c>
    </row>
    <row r="4291" spans="1:13" x14ac:dyDescent="0.25">
      <c r="A4291">
        <v>4290</v>
      </c>
      <c r="B4291" t="s">
        <v>9</v>
      </c>
      <c r="C4291">
        <v>634480</v>
      </c>
      <c r="D4291" t="s">
        <v>10</v>
      </c>
      <c r="E4291" t="s">
        <v>16</v>
      </c>
      <c r="F4291" t="s">
        <v>12</v>
      </c>
      <c r="G4291" t="s">
        <v>13</v>
      </c>
      <c r="H4291" t="s">
        <v>13</v>
      </c>
      <c r="I4291">
        <v>38</v>
      </c>
      <c r="J4291">
        <f t="shared" si="270"/>
        <v>-2.8426909532544016E-2</v>
      </c>
      <c r="K4291">
        <f t="shared" ref="K4291:K4354" si="271">(I4291-$R$13)/$R$14</f>
        <v>-0.27569150352325889</v>
      </c>
      <c r="L4291" t="str">
        <f t="shared" ref="L4291:L4354" si="272">IF(ABS(J4291)&gt; 1.96, "SI", "NO")</f>
        <v>NO</v>
      </c>
      <c r="M4291" t="str">
        <f t="shared" ref="M4291:M4354" si="273">IF(ABS(K4291)&gt; 1.96, "SI", "NO")</f>
        <v>NO</v>
      </c>
    </row>
    <row r="4292" spans="1:13" x14ac:dyDescent="0.25">
      <c r="A4292">
        <v>4291</v>
      </c>
      <c r="B4292" t="s">
        <v>9</v>
      </c>
      <c r="C4292">
        <v>445567</v>
      </c>
      <c r="D4292" t="s">
        <v>18</v>
      </c>
      <c r="E4292" t="s">
        <v>16</v>
      </c>
      <c r="F4292" t="s">
        <v>12</v>
      </c>
      <c r="G4292" t="s">
        <v>13</v>
      </c>
      <c r="H4292" t="s">
        <v>13</v>
      </c>
      <c r="I4292">
        <v>49</v>
      </c>
      <c r="J4292">
        <f t="shared" si="270"/>
        <v>-0.26136456270373254</v>
      </c>
      <c r="K4292">
        <f t="shared" si="271"/>
        <v>0.50063712732525367</v>
      </c>
      <c r="L4292" t="str">
        <f t="shared" si="272"/>
        <v>NO</v>
      </c>
      <c r="M4292" t="str">
        <f t="shared" si="273"/>
        <v>NO</v>
      </c>
    </row>
    <row r="4293" spans="1:13" x14ac:dyDescent="0.25">
      <c r="A4293">
        <v>4292</v>
      </c>
      <c r="B4293" t="s">
        <v>15</v>
      </c>
      <c r="C4293">
        <v>359544.28</v>
      </c>
      <c r="D4293" t="s">
        <v>10</v>
      </c>
      <c r="E4293" t="s">
        <v>16</v>
      </c>
      <c r="F4293" t="s">
        <v>12</v>
      </c>
      <c r="G4293" t="s">
        <v>13</v>
      </c>
      <c r="H4293" t="s">
        <v>12</v>
      </c>
      <c r="I4293">
        <v>29</v>
      </c>
      <c r="J4293">
        <f t="shared" si="270"/>
        <v>-0.36743418478480827</v>
      </c>
      <c r="K4293">
        <f t="shared" si="271"/>
        <v>-0.91086947421749642</v>
      </c>
      <c r="L4293" t="str">
        <f t="shared" si="272"/>
        <v>NO</v>
      </c>
      <c r="M4293" t="str">
        <f t="shared" si="273"/>
        <v>NO</v>
      </c>
    </row>
    <row r="4294" spans="1:13" x14ac:dyDescent="0.25">
      <c r="A4294">
        <v>4293</v>
      </c>
      <c r="B4294" t="s">
        <v>9</v>
      </c>
      <c r="C4294">
        <v>315617</v>
      </c>
      <c r="D4294" t="s">
        <v>17</v>
      </c>
      <c r="E4294" t="s">
        <v>16</v>
      </c>
      <c r="F4294" t="s">
        <v>12</v>
      </c>
      <c r="G4294" t="s">
        <v>13</v>
      </c>
      <c r="H4294" t="s">
        <v>13</v>
      </c>
      <c r="I4294">
        <v>64</v>
      </c>
      <c r="J4294">
        <f t="shared" si="270"/>
        <v>-0.42159836360465497</v>
      </c>
      <c r="K4294">
        <f t="shared" si="271"/>
        <v>1.5592670784823162</v>
      </c>
      <c r="L4294" t="str">
        <f t="shared" si="272"/>
        <v>NO</v>
      </c>
      <c r="M4294" t="str">
        <f t="shared" si="273"/>
        <v>NO</v>
      </c>
    </row>
    <row r="4295" spans="1:13" x14ac:dyDescent="0.25">
      <c r="A4295">
        <v>4294</v>
      </c>
      <c r="B4295" t="s">
        <v>9</v>
      </c>
      <c r="C4295">
        <v>182777.43</v>
      </c>
      <c r="D4295" t="s">
        <v>10</v>
      </c>
      <c r="E4295" t="s">
        <v>16</v>
      </c>
      <c r="F4295" t="s">
        <v>12</v>
      </c>
      <c r="G4295" t="s">
        <v>13</v>
      </c>
      <c r="H4295" t="s">
        <v>13</v>
      </c>
      <c r="I4295">
        <v>42</v>
      </c>
      <c r="J4295">
        <f t="shared" si="270"/>
        <v>-0.58539512552188577</v>
      </c>
      <c r="K4295">
        <f t="shared" si="271"/>
        <v>6.6098167852911317E-3</v>
      </c>
      <c r="L4295" t="str">
        <f t="shared" si="272"/>
        <v>NO</v>
      </c>
      <c r="M4295" t="str">
        <f t="shared" si="273"/>
        <v>NO</v>
      </c>
    </row>
    <row r="4296" spans="1:13" x14ac:dyDescent="0.25">
      <c r="A4296">
        <v>4295</v>
      </c>
      <c r="B4296" t="s">
        <v>15</v>
      </c>
      <c r="C4296">
        <v>338686</v>
      </c>
      <c r="D4296" t="s">
        <v>10</v>
      </c>
      <c r="E4296" t="s">
        <v>16</v>
      </c>
      <c r="F4296" t="s">
        <v>12</v>
      </c>
      <c r="G4296" t="s">
        <v>12</v>
      </c>
      <c r="H4296" t="s">
        <v>13</v>
      </c>
      <c r="I4296">
        <v>33</v>
      </c>
      <c r="J4296">
        <f t="shared" si="270"/>
        <v>-0.39315331894914607</v>
      </c>
      <c r="K4296">
        <f t="shared" si="271"/>
        <v>-0.62856815390894638</v>
      </c>
      <c r="L4296" t="str">
        <f t="shared" si="272"/>
        <v>NO</v>
      </c>
      <c r="M4296" t="str">
        <f t="shared" si="273"/>
        <v>NO</v>
      </c>
    </row>
    <row r="4297" spans="1:13" x14ac:dyDescent="0.25">
      <c r="A4297">
        <v>4296</v>
      </c>
      <c r="B4297" t="s">
        <v>9</v>
      </c>
      <c r="C4297">
        <v>200000</v>
      </c>
      <c r="D4297" t="s">
        <v>10</v>
      </c>
      <c r="E4297" t="s">
        <v>16</v>
      </c>
      <c r="F4297" t="s">
        <v>12</v>
      </c>
      <c r="G4297" t="s">
        <v>12</v>
      </c>
      <c r="H4297" t="s">
        <v>12</v>
      </c>
      <c r="I4297">
        <v>27</v>
      </c>
      <c r="J4297">
        <f t="shared" si="270"/>
        <v>-0.56415897429154949</v>
      </c>
      <c r="K4297">
        <f t="shared" si="271"/>
        <v>-1.0520201343717714</v>
      </c>
      <c r="L4297" t="str">
        <f t="shared" si="272"/>
        <v>NO</v>
      </c>
      <c r="M4297" t="str">
        <f t="shared" si="273"/>
        <v>NO</v>
      </c>
    </row>
    <row r="4298" spans="1:13" x14ac:dyDescent="0.25">
      <c r="A4298">
        <v>4297</v>
      </c>
      <c r="B4298" t="s">
        <v>15</v>
      </c>
      <c r="C4298">
        <v>969577</v>
      </c>
      <c r="D4298" t="s">
        <v>10</v>
      </c>
      <c r="E4298" t="s">
        <v>11</v>
      </c>
      <c r="F4298" t="s">
        <v>12</v>
      </c>
      <c r="G4298" t="s">
        <v>13</v>
      </c>
      <c r="H4298" t="s">
        <v>12</v>
      </c>
      <c r="I4298">
        <v>44</v>
      </c>
      <c r="J4298">
        <f t="shared" si="270"/>
        <v>0.38476174749320735</v>
      </c>
      <c r="K4298">
        <f t="shared" si="271"/>
        <v>0.14776047693956615</v>
      </c>
      <c r="L4298" t="str">
        <f t="shared" si="272"/>
        <v>NO</v>
      </c>
      <c r="M4298" t="str">
        <f t="shared" si="273"/>
        <v>NO</v>
      </c>
    </row>
    <row r="4299" spans="1:13" x14ac:dyDescent="0.25">
      <c r="A4299">
        <v>4298</v>
      </c>
      <c r="B4299" t="s">
        <v>9</v>
      </c>
      <c r="C4299">
        <v>543582</v>
      </c>
      <c r="D4299" t="s">
        <v>10</v>
      </c>
      <c r="E4299" t="s">
        <v>16</v>
      </c>
      <c r="F4299" t="s">
        <v>12</v>
      </c>
      <c r="G4299" t="s">
        <v>13</v>
      </c>
      <c r="H4299" t="s">
        <v>13</v>
      </c>
      <c r="I4299">
        <v>49</v>
      </c>
      <c r="J4299">
        <f t="shared" si="270"/>
        <v>-0.14050795635279828</v>
      </c>
      <c r="K4299">
        <f t="shared" si="271"/>
        <v>0.50063712732525367</v>
      </c>
      <c r="L4299" t="str">
        <f t="shared" si="272"/>
        <v>NO</v>
      </c>
      <c r="M4299" t="str">
        <f t="shared" si="273"/>
        <v>NO</v>
      </c>
    </row>
    <row r="4300" spans="1:13" x14ac:dyDescent="0.25">
      <c r="A4300">
        <v>4299</v>
      </c>
      <c r="B4300" t="s">
        <v>15</v>
      </c>
      <c r="C4300">
        <v>1478656</v>
      </c>
      <c r="D4300" t="s">
        <v>14</v>
      </c>
      <c r="E4300" t="s">
        <v>11</v>
      </c>
      <c r="F4300" t="s">
        <v>12</v>
      </c>
      <c r="G4300" t="s">
        <v>13</v>
      </c>
      <c r="H4300" t="s">
        <v>13</v>
      </c>
      <c r="I4300">
        <v>64</v>
      </c>
      <c r="J4300">
        <f t="shared" si="270"/>
        <v>1.0124775083923274</v>
      </c>
      <c r="K4300">
        <f t="shared" si="271"/>
        <v>1.5592670784823162</v>
      </c>
      <c r="L4300" t="str">
        <f t="shared" si="272"/>
        <v>NO</v>
      </c>
      <c r="M4300" t="str">
        <f t="shared" si="273"/>
        <v>NO</v>
      </c>
    </row>
    <row r="4301" spans="1:13" x14ac:dyDescent="0.25">
      <c r="A4301">
        <v>4300</v>
      </c>
      <c r="B4301" t="s">
        <v>9</v>
      </c>
      <c r="C4301">
        <v>278030</v>
      </c>
      <c r="D4301" t="s">
        <v>19</v>
      </c>
      <c r="E4301" t="s">
        <v>16</v>
      </c>
      <c r="F4301" t="s">
        <v>12</v>
      </c>
      <c r="G4301" t="s">
        <v>13</v>
      </c>
      <c r="H4301" t="s">
        <v>13</v>
      </c>
      <c r="I4301">
        <v>50</v>
      </c>
      <c r="J4301">
        <f t="shared" si="270"/>
        <v>-0.46794471123422759</v>
      </c>
      <c r="K4301">
        <f t="shared" si="271"/>
        <v>0.57121245740239113</v>
      </c>
      <c r="L4301" t="str">
        <f t="shared" si="272"/>
        <v>NO</v>
      </c>
      <c r="M4301" t="str">
        <f t="shared" si="273"/>
        <v>NO</v>
      </c>
    </row>
    <row r="4302" spans="1:13" x14ac:dyDescent="0.25">
      <c r="A4302">
        <v>4301</v>
      </c>
      <c r="B4302" t="s">
        <v>9</v>
      </c>
      <c r="C4302">
        <v>512466.67</v>
      </c>
      <c r="D4302" t="s">
        <v>10</v>
      </c>
      <c r="E4302" t="s">
        <v>16</v>
      </c>
      <c r="F4302" t="s">
        <v>12</v>
      </c>
      <c r="G4302" t="s">
        <v>13</v>
      </c>
      <c r="H4302" t="s">
        <v>12</v>
      </c>
      <c r="I4302">
        <v>35</v>
      </c>
      <c r="J4302">
        <f t="shared" si="270"/>
        <v>-0.17887446341079369</v>
      </c>
      <c r="K4302">
        <f t="shared" si="271"/>
        <v>-0.48741749375467142</v>
      </c>
      <c r="L4302" t="str">
        <f t="shared" si="272"/>
        <v>NO</v>
      </c>
      <c r="M4302" t="str">
        <f t="shared" si="273"/>
        <v>NO</v>
      </c>
    </row>
    <row r="4303" spans="1:13" x14ac:dyDescent="0.25">
      <c r="A4303">
        <v>4302</v>
      </c>
      <c r="B4303" t="s">
        <v>9</v>
      </c>
      <c r="C4303">
        <v>310124</v>
      </c>
      <c r="D4303" t="s">
        <v>17</v>
      </c>
      <c r="E4303" t="s">
        <v>16</v>
      </c>
      <c r="F4303" t="s">
        <v>12</v>
      </c>
      <c r="G4303" t="s">
        <v>13</v>
      </c>
      <c r="H4303" t="s">
        <v>13</v>
      </c>
      <c r="I4303">
        <v>55</v>
      </c>
      <c r="J4303">
        <f t="shared" si="270"/>
        <v>-0.42837146301480322</v>
      </c>
      <c r="K4303">
        <f t="shared" si="271"/>
        <v>0.92408910778807873</v>
      </c>
      <c r="L4303" t="str">
        <f t="shared" si="272"/>
        <v>NO</v>
      </c>
      <c r="M4303" t="str">
        <f t="shared" si="273"/>
        <v>NO</v>
      </c>
    </row>
    <row r="4304" spans="1:13" x14ac:dyDescent="0.25">
      <c r="A4304">
        <v>4303</v>
      </c>
      <c r="B4304" t="s">
        <v>9</v>
      </c>
      <c r="C4304">
        <v>525436.96</v>
      </c>
      <c r="D4304" t="s">
        <v>10</v>
      </c>
      <c r="E4304" t="s">
        <v>16</v>
      </c>
      <c r="F4304" t="s">
        <v>12</v>
      </c>
      <c r="G4304" t="s">
        <v>13</v>
      </c>
      <c r="H4304" t="s">
        <v>13</v>
      </c>
      <c r="I4304">
        <v>33</v>
      </c>
      <c r="J4304">
        <f t="shared" si="270"/>
        <v>-0.16288155178719058</v>
      </c>
      <c r="K4304">
        <f t="shared" si="271"/>
        <v>-0.62856815390894638</v>
      </c>
      <c r="L4304" t="str">
        <f t="shared" si="272"/>
        <v>NO</v>
      </c>
      <c r="M4304" t="str">
        <f t="shared" si="273"/>
        <v>NO</v>
      </c>
    </row>
    <row r="4305" spans="1:13" x14ac:dyDescent="0.25">
      <c r="A4305">
        <v>4304</v>
      </c>
      <c r="B4305" t="s">
        <v>9</v>
      </c>
      <c r="C4305">
        <v>406608</v>
      </c>
      <c r="D4305" t="s">
        <v>10</v>
      </c>
      <c r="E4305" t="s">
        <v>16</v>
      </c>
      <c r="F4305" t="s">
        <v>12</v>
      </c>
      <c r="G4305" t="s">
        <v>12</v>
      </c>
      <c r="H4305" t="s">
        <v>13</v>
      </c>
      <c r="I4305">
        <v>52</v>
      </c>
      <c r="J4305">
        <f t="shared" si="270"/>
        <v>-0.3094026438834096</v>
      </c>
      <c r="K4305">
        <f t="shared" si="271"/>
        <v>0.71236311755666615</v>
      </c>
      <c r="L4305" t="str">
        <f t="shared" si="272"/>
        <v>NO</v>
      </c>
      <c r="M4305" t="str">
        <f t="shared" si="273"/>
        <v>NO</v>
      </c>
    </row>
    <row r="4306" spans="1:13" x14ac:dyDescent="0.25">
      <c r="A4306">
        <v>4305</v>
      </c>
      <c r="B4306" t="s">
        <v>9</v>
      </c>
      <c r="C4306">
        <v>400000</v>
      </c>
      <c r="D4306" t="s">
        <v>10</v>
      </c>
      <c r="E4306" t="s">
        <v>16</v>
      </c>
      <c r="F4306" t="s">
        <v>12</v>
      </c>
      <c r="G4306" t="s">
        <v>12</v>
      </c>
      <c r="H4306" t="s">
        <v>13</v>
      </c>
      <c r="I4306">
        <v>41</v>
      </c>
      <c r="J4306">
        <f t="shared" si="270"/>
        <v>-0.31755058506350425</v>
      </c>
      <c r="K4306">
        <f t="shared" si="271"/>
        <v>-6.3965513291846368E-2</v>
      </c>
      <c r="L4306" t="str">
        <f t="shared" si="272"/>
        <v>NO</v>
      </c>
      <c r="M4306" t="str">
        <f t="shared" si="273"/>
        <v>NO</v>
      </c>
    </row>
    <row r="4307" spans="1:13" x14ac:dyDescent="0.25">
      <c r="A4307">
        <v>4306</v>
      </c>
      <c r="B4307" t="s">
        <v>15</v>
      </c>
      <c r="C4307">
        <v>400398.51</v>
      </c>
      <c r="D4307" t="s">
        <v>10</v>
      </c>
      <c r="E4307" t="s">
        <v>16</v>
      </c>
      <c r="F4307" t="s">
        <v>12</v>
      </c>
      <c r="G4307" t="s">
        <v>13</v>
      </c>
      <c r="H4307" t="s">
        <v>13</v>
      </c>
      <c r="I4307">
        <v>26</v>
      </c>
      <c r="J4307">
        <f t="shared" si="270"/>
        <v>-0.3170592055175479</v>
      </c>
      <c r="K4307">
        <f t="shared" si="271"/>
        <v>-1.1225954644489089</v>
      </c>
      <c r="L4307" t="str">
        <f t="shared" si="272"/>
        <v>NO</v>
      </c>
      <c r="M4307" t="str">
        <f t="shared" si="273"/>
        <v>NO</v>
      </c>
    </row>
    <row r="4308" spans="1:13" x14ac:dyDescent="0.25">
      <c r="A4308">
        <v>4307</v>
      </c>
      <c r="B4308" t="s">
        <v>9</v>
      </c>
      <c r="C4308">
        <v>891182.29</v>
      </c>
      <c r="D4308" t="s">
        <v>10</v>
      </c>
      <c r="E4308" t="s">
        <v>11</v>
      </c>
      <c r="F4308" t="s">
        <v>12</v>
      </c>
      <c r="G4308" t="s">
        <v>13</v>
      </c>
      <c r="H4308" t="s">
        <v>13</v>
      </c>
      <c r="I4308">
        <v>40</v>
      </c>
      <c r="J4308">
        <f t="shared" si="270"/>
        <v>0.28809778170770872</v>
      </c>
      <c r="K4308">
        <f t="shared" si="271"/>
        <v>-0.13454084336898386</v>
      </c>
      <c r="L4308" t="str">
        <f t="shared" si="272"/>
        <v>NO</v>
      </c>
      <c r="M4308" t="str">
        <f t="shared" si="273"/>
        <v>NO</v>
      </c>
    </row>
    <row r="4309" spans="1:13" x14ac:dyDescent="0.25">
      <c r="A4309">
        <v>4308</v>
      </c>
      <c r="B4309" t="s">
        <v>15</v>
      </c>
      <c r="C4309">
        <v>375988</v>
      </c>
      <c r="D4309" t="s">
        <v>19</v>
      </c>
      <c r="E4309" t="s">
        <v>16</v>
      </c>
      <c r="F4309" t="s">
        <v>12</v>
      </c>
      <c r="G4309" t="s">
        <v>13</v>
      </c>
      <c r="H4309" t="s">
        <v>13</v>
      </c>
      <c r="I4309">
        <v>58</v>
      </c>
      <c r="J4309">
        <f t="shared" si="270"/>
        <v>-0.34715838827422335</v>
      </c>
      <c r="K4309">
        <f t="shared" si="271"/>
        <v>1.1358150980194912</v>
      </c>
      <c r="L4309" t="str">
        <f t="shared" si="272"/>
        <v>NO</v>
      </c>
      <c r="M4309" t="str">
        <f t="shared" si="273"/>
        <v>NO</v>
      </c>
    </row>
    <row r="4310" spans="1:13" x14ac:dyDescent="0.25">
      <c r="A4310">
        <v>4309</v>
      </c>
      <c r="B4310" t="s">
        <v>15</v>
      </c>
      <c r="C4310">
        <v>1108329</v>
      </c>
      <c r="D4310" t="s">
        <v>10</v>
      </c>
      <c r="E4310" t="s">
        <v>11</v>
      </c>
      <c r="F4310" t="s">
        <v>12</v>
      </c>
      <c r="G4310" t="s">
        <v>13</v>
      </c>
      <c r="H4310" t="s">
        <v>12</v>
      </c>
      <c r="I4310">
        <v>34</v>
      </c>
      <c r="J4310">
        <f t="shared" si="270"/>
        <v>0.55584878360405598</v>
      </c>
      <c r="K4310">
        <f t="shared" si="271"/>
        <v>-0.55799282383180893</v>
      </c>
      <c r="L4310" t="str">
        <f t="shared" si="272"/>
        <v>NO</v>
      </c>
      <c r="M4310" t="str">
        <f t="shared" si="273"/>
        <v>NO</v>
      </c>
    </row>
    <row r="4311" spans="1:13" x14ac:dyDescent="0.25">
      <c r="A4311">
        <v>4310</v>
      </c>
      <c r="B4311" t="s">
        <v>15</v>
      </c>
      <c r="C4311">
        <v>1474575.5</v>
      </c>
      <c r="D4311" t="s">
        <v>10</v>
      </c>
      <c r="E4311" t="s">
        <v>11</v>
      </c>
      <c r="F4311" t="s">
        <v>12</v>
      </c>
      <c r="G4311" t="s">
        <v>13</v>
      </c>
      <c r="H4311" t="s">
        <v>13</v>
      </c>
      <c r="I4311">
        <v>46</v>
      </c>
      <c r="J4311">
        <f t="shared" si="270"/>
        <v>1.0074460807311023</v>
      </c>
      <c r="K4311">
        <f t="shared" si="271"/>
        <v>0.28891113709384114</v>
      </c>
      <c r="L4311" t="str">
        <f t="shared" si="272"/>
        <v>NO</v>
      </c>
      <c r="M4311" t="str">
        <f t="shared" si="273"/>
        <v>NO</v>
      </c>
    </row>
    <row r="4312" spans="1:13" x14ac:dyDescent="0.25">
      <c r="A4312">
        <v>4311</v>
      </c>
      <c r="B4312" t="s">
        <v>15</v>
      </c>
      <c r="C4312">
        <v>363711.95</v>
      </c>
      <c r="D4312" t="s">
        <v>10</v>
      </c>
      <c r="E4312" t="s">
        <v>16</v>
      </c>
      <c r="F4312" t="s">
        <v>12</v>
      </c>
      <c r="G4312" t="s">
        <v>13</v>
      </c>
      <c r="H4312" t="s">
        <v>13</v>
      </c>
      <c r="I4312">
        <v>30</v>
      </c>
      <c r="J4312">
        <f t="shared" si="270"/>
        <v>-0.36229527285713808</v>
      </c>
      <c r="K4312">
        <f t="shared" si="271"/>
        <v>-0.84029414414035897</v>
      </c>
      <c r="L4312" t="str">
        <f t="shared" si="272"/>
        <v>NO</v>
      </c>
      <c r="M4312" t="str">
        <f t="shared" si="273"/>
        <v>NO</v>
      </c>
    </row>
    <row r="4313" spans="1:13" x14ac:dyDescent="0.25">
      <c r="A4313">
        <v>4312</v>
      </c>
      <c r="B4313" t="s">
        <v>15</v>
      </c>
      <c r="C4313">
        <v>490637</v>
      </c>
      <c r="D4313" t="s">
        <v>14</v>
      </c>
      <c r="E4313" t="s">
        <v>11</v>
      </c>
      <c r="F4313" t="s">
        <v>12</v>
      </c>
      <c r="G4313" t="s">
        <v>13</v>
      </c>
      <c r="H4313" t="s">
        <v>13</v>
      </c>
      <c r="I4313">
        <v>71</v>
      </c>
      <c r="J4313">
        <f t="shared" si="270"/>
        <v>-0.20579136219119257</v>
      </c>
      <c r="K4313">
        <f t="shared" si="271"/>
        <v>2.0532943890222786</v>
      </c>
      <c r="L4313" t="str">
        <f t="shared" si="272"/>
        <v>NO</v>
      </c>
      <c r="M4313" t="str">
        <f t="shared" si="273"/>
        <v>SI</v>
      </c>
    </row>
    <row r="4314" spans="1:13" x14ac:dyDescent="0.25">
      <c r="A4314">
        <v>4313</v>
      </c>
      <c r="B4314" t="s">
        <v>15</v>
      </c>
      <c r="C4314">
        <v>279111</v>
      </c>
      <c r="D4314" t="s">
        <v>18</v>
      </c>
      <c r="E4314" t="s">
        <v>16</v>
      </c>
      <c r="F4314" t="s">
        <v>12</v>
      </c>
      <c r="G4314" t="s">
        <v>13</v>
      </c>
      <c r="H4314" t="s">
        <v>13</v>
      </c>
      <c r="I4314">
        <v>26</v>
      </c>
      <c r="J4314">
        <f t="shared" si="270"/>
        <v>-0.46661179289045002</v>
      </c>
      <c r="K4314">
        <f t="shared" si="271"/>
        <v>-1.1225954644489089</v>
      </c>
      <c r="L4314" t="str">
        <f t="shared" si="272"/>
        <v>NO</v>
      </c>
      <c r="M4314" t="str">
        <f t="shared" si="273"/>
        <v>NO</v>
      </c>
    </row>
    <row r="4315" spans="1:13" x14ac:dyDescent="0.25">
      <c r="A4315">
        <v>4314</v>
      </c>
      <c r="B4315" t="s">
        <v>15</v>
      </c>
      <c r="C4315">
        <v>297050</v>
      </c>
      <c r="D4315" t="s">
        <v>17</v>
      </c>
      <c r="E4315" t="s">
        <v>16</v>
      </c>
      <c r="F4315" t="s">
        <v>12</v>
      </c>
      <c r="G4315" t="s">
        <v>13</v>
      </c>
      <c r="H4315" t="s">
        <v>13</v>
      </c>
      <c r="I4315">
        <v>43</v>
      </c>
      <c r="J4315">
        <f t="shared" si="270"/>
        <v>-0.44449225341864051</v>
      </c>
      <c r="K4315">
        <f t="shared" si="271"/>
        <v>7.7185146862428639E-2</v>
      </c>
      <c r="L4315" t="str">
        <f t="shared" si="272"/>
        <v>NO</v>
      </c>
      <c r="M4315" t="str">
        <f t="shared" si="273"/>
        <v>NO</v>
      </c>
    </row>
    <row r="4316" spans="1:13" x14ac:dyDescent="0.25">
      <c r="A4316">
        <v>4315</v>
      </c>
      <c r="B4316" t="s">
        <v>9</v>
      </c>
      <c r="C4316">
        <v>300018</v>
      </c>
      <c r="D4316" t="s">
        <v>18</v>
      </c>
      <c r="E4316" t="s">
        <v>16</v>
      </c>
      <c r="F4316" t="s">
        <v>12</v>
      </c>
      <c r="G4316" t="s">
        <v>12</v>
      </c>
      <c r="H4316" t="s">
        <v>12</v>
      </c>
      <c r="I4316">
        <v>32</v>
      </c>
      <c r="J4316">
        <f t="shared" si="270"/>
        <v>-0.44083258492249633</v>
      </c>
      <c r="K4316">
        <f t="shared" si="271"/>
        <v>-0.69914348398608395</v>
      </c>
      <c r="L4316" t="str">
        <f t="shared" si="272"/>
        <v>NO</v>
      </c>
      <c r="M4316" t="str">
        <f t="shared" si="273"/>
        <v>NO</v>
      </c>
    </row>
    <row r="4317" spans="1:13" x14ac:dyDescent="0.25">
      <c r="A4317">
        <v>4316</v>
      </c>
      <c r="B4317" t="s">
        <v>15</v>
      </c>
      <c r="C4317">
        <v>297046</v>
      </c>
      <c r="D4317" t="s">
        <v>18</v>
      </c>
      <c r="E4317" t="s">
        <v>16</v>
      </c>
      <c r="F4317" t="s">
        <v>12</v>
      </c>
      <c r="G4317" t="s">
        <v>12</v>
      </c>
      <c r="H4317" t="s">
        <v>12</v>
      </c>
      <c r="I4317">
        <v>45</v>
      </c>
      <c r="J4317">
        <f t="shared" si="270"/>
        <v>-0.44449718558642509</v>
      </c>
      <c r="K4317">
        <f t="shared" si="271"/>
        <v>0.21833580701670366</v>
      </c>
      <c r="L4317" t="str">
        <f t="shared" si="272"/>
        <v>NO</v>
      </c>
      <c r="M4317" t="str">
        <f t="shared" si="273"/>
        <v>NO</v>
      </c>
    </row>
    <row r="4318" spans="1:13" x14ac:dyDescent="0.25">
      <c r="A4318">
        <v>4317</v>
      </c>
      <c r="B4318" t="s">
        <v>15</v>
      </c>
      <c r="C4318">
        <v>672276</v>
      </c>
      <c r="D4318" t="s">
        <v>10</v>
      </c>
      <c r="E4318" t="s">
        <v>16</v>
      </c>
      <c r="F4318" t="s">
        <v>12</v>
      </c>
      <c r="G4318" t="s">
        <v>13</v>
      </c>
      <c r="H4318" t="s">
        <v>13</v>
      </c>
      <c r="I4318">
        <v>25</v>
      </c>
      <c r="J4318">
        <f t="shared" si="270"/>
        <v>1.817714386377197E-2</v>
      </c>
      <c r="K4318">
        <f t="shared" si="271"/>
        <v>-1.1931707945260464</v>
      </c>
      <c r="L4318" t="str">
        <f t="shared" si="272"/>
        <v>NO</v>
      </c>
      <c r="M4318" t="str">
        <f t="shared" si="273"/>
        <v>NO</v>
      </c>
    </row>
    <row r="4319" spans="1:13" x14ac:dyDescent="0.25">
      <c r="A4319">
        <v>4318</v>
      </c>
      <c r="B4319" t="s">
        <v>9</v>
      </c>
      <c r="C4319">
        <v>349737.17</v>
      </c>
      <c r="D4319" t="s">
        <v>10</v>
      </c>
      <c r="E4319" t="s">
        <v>16</v>
      </c>
      <c r="F4319" t="s">
        <v>12</v>
      </c>
      <c r="G4319" t="s">
        <v>13</v>
      </c>
      <c r="H4319" t="s">
        <v>12</v>
      </c>
      <c r="I4319">
        <v>26</v>
      </c>
      <c r="J4319">
        <f t="shared" si="270"/>
        <v>-0.37952676278521963</v>
      </c>
      <c r="K4319">
        <f t="shared" si="271"/>
        <v>-1.1225954644489089</v>
      </c>
      <c r="L4319" t="str">
        <f t="shared" si="272"/>
        <v>NO</v>
      </c>
      <c r="M4319" t="str">
        <f t="shared" si="273"/>
        <v>NO</v>
      </c>
    </row>
    <row r="4320" spans="1:13" x14ac:dyDescent="0.25">
      <c r="A4320">
        <v>4319</v>
      </c>
      <c r="B4320" t="s">
        <v>15</v>
      </c>
      <c r="C4320">
        <v>1584055</v>
      </c>
      <c r="D4320" t="s">
        <v>10</v>
      </c>
      <c r="E4320" t="s">
        <v>11</v>
      </c>
      <c r="F4320" t="s">
        <v>12</v>
      </c>
      <c r="G4320" t="s">
        <v>13</v>
      </c>
      <c r="H4320" t="s">
        <v>13</v>
      </c>
      <c r="I4320">
        <v>39</v>
      </c>
      <c r="J4320">
        <f t="shared" si="270"/>
        <v>1.1424388964735612</v>
      </c>
      <c r="K4320">
        <f t="shared" si="271"/>
        <v>-0.20511617344612137</v>
      </c>
      <c r="L4320" t="str">
        <f t="shared" si="272"/>
        <v>NO</v>
      </c>
      <c r="M4320" t="str">
        <f t="shared" si="273"/>
        <v>NO</v>
      </c>
    </row>
    <row r="4321" spans="1:13" x14ac:dyDescent="0.25">
      <c r="A4321">
        <v>4320</v>
      </c>
      <c r="B4321" t="s">
        <v>15</v>
      </c>
      <c r="C4321">
        <v>323296</v>
      </c>
      <c r="D4321" t="s">
        <v>17</v>
      </c>
      <c r="E4321" t="s">
        <v>16</v>
      </c>
      <c r="F4321" t="s">
        <v>12</v>
      </c>
      <c r="G4321" t="s">
        <v>13</v>
      </c>
      <c r="H4321" t="s">
        <v>13</v>
      </c>
      <c r="I4321">
        <v>62</v>
      </c>
      <c r="J4321">
        <f t="shared" si="270"/>
        <v>-0.41212983450024415</v>
      </c>
      <c r="K4321">
        <f t="shared" si="271"/>
        <v>1.4181164183280413</v>
      </c>
      <c r="L4321" t="str">
        <f t="shared" si="272"/>
        <v>NO</v>
      </c>
      <c r="M4321" t="str">
        <f t="shared" si="273"/>
        <v>NO</v>
      </c>
    </row>
    <row r="4322" spans="1:13" x14ac:dyDescent="0.25">
      <c r="A4322">
        <v>4321</v>
      </c>
      <c r="B4322" t="s">
        <v>15</v>
      </c>
      <c r="C4322">
        <v>150000</v>
      </c>
      <c r="D4322" t="s">
        <v>10</v>
      </c>
      <c r="E4322" t="s">
        <v>16</v>
      </c>
      <c r="F4322" t="s">
        <v>12</v>
      </c>
      <c r="G4322" t="s">
        <v>12</v>
      </c>
      <c r="H4322" t="s">
        <v>13</v>
      </c>
      <c r="I4322">
        <v>62</v>
      </c>
      <c r="J4322">
        <f t="shared" si="270"/>
        <v>-0.62581107159856075</v>
      </c>
      <c r="K4322">
        <f t="shared" si="271"/>
        <v>1.4181164183280413</v>
      </c>
      <c r="L4322" t="str">
        <f t="shared" si="272"/>
        <v>NO</v>
      </c>
      <c r="M4322" t="str">
        <f t="shared" si="273"/>
        <v>NO</v>
      </c>
    </row>
    <row r="4323" spans="1:13" x14ac:dyDescent="0.25">
      <c r="A4323">
        <v>4322</v>
      </c>
      <c r="B4323" t="s">
        <v>15</v>
      </c>
      <c r="C4323">
        <v>1155329</v>
      </c>
      <c r="D4323" t="s">
        <v>14</v>
      </c>
      <c r="E4323" t="s">
        <v>11</v>
      </c>
      <c r="F4323" t="s">
        <v>12</v>
      </c>
      <c r="G4323" t="s">
        <v>13</v>
      </c>
      <c r="H4323" t="s">
        <v>13</v>
      </c>
      <c r="I4323">
        <v>68</v>
      </c>
      <c r="J4323">
        <f t="shared" si="270"/>
        <v>0.61380175507264667</v>
      </c>
      <c r="K4323">
        <f t="shared" si="271"/>
        <v>1.8415683987908662</v>
      </c>
      <c r="L4323" t="str">
        <f t="shared" si="272"/>
        <v>NO</v>
      </c>
      <c r="M4323" t="str">
        <f t="shared" si="273"/>
        <v>NO</v>
      </c>
    </row>
    <row r="4324" spans="1:13" x14ac:dyDescent="0.25">
      <c r="A4324">
        <v>4323</v>
      </c>
      <c r="B4324" t="s">
        <v>9</v>
      </c>
      <c r="C4324">
        <v>339164.9</v>
      </c>
      <c r="D4324" t="s">
        <v>10</v>
      </c>
      <c r="E4324" t="s">
        <v>16</v>
      </c>
      <c r="F4324" t="s">
        <v>12</v>
      </c>
      <c r="G4324" t="s">
        <v>13</v>
      </c>
      <c r="H4324" t="s">
        <v>13</v>
      </c>
      <c r="I4324">
        <v>49</v>
      </c>
      <c r="J4324">
        <f t="shared" si="270"/>
        <v>-0.3925628151611395</v>
      </c>
      <c r="K4324">
        <f t="shared" si="271"/>
        <v>0.50063712732525367</v>
      </c>
      <c r="L4324" t="str">
        <f t="shared" si="272"/>
        <v>NO</v>
      </c>
      <c r="M4324" t="str">
        <f t="shared" si="273"/>
        <v>NO</v>
      </c>
    </row>
    <row r="4325" spans="1:13" x14ac:dyDescent="0.25">
      <c r="A4325">
        <v>4324</v>
      </c>
      <c r="B4325" t="s">
        <v>9</v>
      </c>
      <c r="C4325">
        <v>690000</v>
      </c>
      <c r="D4325" t="s">
        <v>10</v>
      </c>
      <c r="E4325" t="s">
        <v>16</v>
      </c>
      <c r="F4325" t="s">
        <v>12</v>
      </c>
      <c r="G4325" t="s">
        <v>13</v>
      </c>
      <c r="H4325" t="s">
        <v>13</v>
      </c>
      <c r="I4325">
        <v>24</v>
      </c>
      <c r="J4325">
        <f t="shared" si="270"/>
        <v>4.0031579317161337E-2</v>
      </c>
      <c r="K4325">
        <f t="shared" si="271"/>
        <v>-1.263746124603184</v>
      </c>
      <c r="L4325" t="str">
        <f t="shared" si="272"/>
        <v>NO</v>
      </c>
      <c r="M4325" t="str">
        <f t="shared" si="273"/>
        <v>NO</v>
      </c>
    </row>
    <row r="4326" spans="1:13" x14ac:dyDescent="0.25">
      <c r="A4326">
        <v>4325</v>
      </c>
      <c r="B4326" t="s">
        <v>15</v>
      </c>
      <c r="C4326">
        <v>506617.9</v>
      </c>
      <c r="D4326" t="s">
        <v>10</v>
      </c>
      <c r="E4326" t="s">
        <v>11</v>
      </c>
      <c r="F4326" t="s">
        <v>12</v>
      </c>
      <c r="G4326" t="s">
        <v>13</v>
      </c>
      <c r="H4326" t="s">
        <v>13</v>
      </c>
      <c r="I4326">
        <v>41</v>
      </c>
      <c r="J4326">
        <f t="shared" si="270"/>
        <v>-0.1860862421541202</v>
      </c>
      <c r="K4326">
        <f t="shared" si="271"/>
        <v>-6.3965513291846368E-2</v>
      </c>
      <c r="L4326" t="str">
        <f t="shared" si="272"/>
        <v>NO</v>
      </c>
      <c r="M4326" t="str">
        <f t="shared" si="273"/>
        <v>NO</v>
      </c>
    </row>
    <row r="4327" spans="1:13" x14ac:dyDescent="0.25">
      <c r="A4327">
        <v>4326</v>
      </c>
      <c r="B4327" t="s">
        <v>15</v>
      </c>
      <c r="C4327">
        <v>443270</v>
      </c>
      <c r="D4327" t="s">
        <v>10</v>
      </c>
      <c r="E4327" t="s">
        <v>16</v>
      </c>
      <c r="F4327" t="s">
        <v>12</v>
      </c>
      <c r="G4327" t="s">
        <v>13</v>
      </c>
      <c r="H4327" t="s">
        <v>13</v>
      </c>
      <c r="I4327">
        <v>43</v>
      </c>
      <c r="J4327">
        <f t="shared" si="270"/>
        <v>-0.26419686005401666</v>
      </c>
      <c r="K4327">
        <f t="shared" si="271"/>
        <v>7.7185146862428639E-2</v>
      </c>
      <c r="L4327" t="str">
        <f t="shared" si="272"/>
        <v>NO</v>
      </c>
      <c r="M4327" t="str">
        <f t="shared" si="273"/>
        <v>NO</v>
      </c>
    </row>
    <row r="4328" spans="1:13" x14ac:dyDescent="0.25">
      <c r="A4328">
        <v>4327</v>
      </c>
      <c r="B4328" t="s">
        <v>9</v>
      </c>
      <c r="C4328">
        <v>963090</v>
      </c>
      <c r="D4328" t="s">
        <v>10</v>
      </c>
      <c r="E4328" t="s">
        <v>11</v>
      </c>
      <c r="F4328" t="s">
        <v>12</v>
      </c>
      <c r="G4328" t="s">
        <v>13</v>
      </c>
      <c r="H4328" t="s">
        <v>13</v>
      </c>
      <c r="I4328">
        <v>50</v>
      </c>
      <c r="J4328">
        <f t="shared" si="270"/>
        <v>0.37676300438859567</v>
      </c>
      <c r="K4328">
        <f t="shared" si="271"/>
        <v>0.57121245740239113</v>
      </c>
      <c r="L4328" t="str">
        <f t="shared" si="272"/>
        <v>NO</v>
      </c>
      <c r="M4328" t="str">
        <f t="shared" si="273"/>
        <v>NO</v>
      </c>
    </row>
    <row r="4329" spans="1:13" x14ac:dyDescent="0.25">
      <c r="A4329">
        <v>4328</v>
      </c>
      <c r="B4329" t="s">
        <v>15</v>
      </c>
      <c r="C4329">
        <v>512500</v>
      </c>
      <c r="D4329" t="s">
        <v>10</v>
      </c>
      <c r="E4329" t="s">
        <v>16</v>
      </c>
      <c r="F4329" t="s">
        <v>12</v>
      </c>
      <c r="G4329" t="s">
        <v>13</v>
      </c>
      <c r="H4329" t="s">
        <v>13</v>
      </c>
      <c r="I4329">
        <v>25</v>
      </c>
      <c r="J4329">
        <f t="shared" si="270"/>
        <v>-0.17883336612272879</v>
      </c>
      <c r="K4329">
        <f t="shared" si="271"/>
        <v>-1.1931707945260464</v>
      </c>
      <c r="L4329" t="str">
        <f t="shared" si="272"/>
        <v>NO</v>
      </c>
      <c r="M4329" t="str">
        <f t="shared" si="273"/>
        <v>NO</v>
      </c>
    </row>
    <row r="4330" spans="1:13" x14ac:dyDescent="0.25">
      <c r="A4330">
        <v>4329</v>
      </c>
      <c r="B4330" t="s">
        <v>9</v>
      </c>
      <c r="C4330">
        <v>2100000</v>
      </c>
      <c r="D4330" t="s">
        <v>10</v>
      </c>
      <c r="E4330" t="s">
        <v>16</v>
      </c>
      <c r="F4330" t="s">
        <v>12</v>
      </c>
      <c r="G4330" t="s">
        <v>13</v>
      </c>
      <c r="H4330" t="s">
        <v>13</v>
      </c>
      <c r="I4330">
        <v>32</v>
      </c>
      <c r="J4330">
        <f t="shared" si="270"/>
        <v>1.7786207233748801</v>
      </c>
      <c r="K4330">
        <f t="shared" si="271"/>
        <v>-0.69914348398608395</v>
      </c>
      <c r="L4330" t="str">
        <f t="shared" si="272"/>
        <v>NO</v>
      </c>
      <c r="M4330" t="str">
        <f t="shared" si="273"/>
        <v>NO</v>
      </c>
    </row>
    <row r="4331" spans="1:13" x14ac:dyDescent="0.25">
      <c r="A4331">
        <v>4330</v>
      </c>
      <c r="B4331" t="s">
        <v>9</v>
      </c>
      <c r="C4331">
        <v>452438</v>
      </c>
      <c r="D4331" t="s">
        <v>18</v>
      </c>
      <c r="E4331" t="s">
        <v>16</v>
      </c>
      <c r="F4331" t="s">
        <v>12</v>
      </c>
      <c r="G4331" t="s">
        <v>13</v>
      </c>
      <c r="H4331" t="s">
        <v>13</v>
      </c>
      <c r="I4331">
        <v>63</v>
      </c>
      <c r="J4331">
        <f t="shared" si="270"/>
        <v>-0.25289233149180307</v>
      </c>
      <c r="K4331">
        <f t="shared" si="271"/>
        <v>1.4886917484051787</v>
      </c>
      <c r="L4331" t="str">
        <f t="shared" si="272"/>
        <v>NO</v>
      </c>
      <c r="M4331" t="str">
        <f t="shared" si="273"/>
        <v>NO</v>
      </c>
    </row>
    <row r="4332" spans="1:13" x14ac:dyDescent="0.25">
      <c r="A4332">
        <v>4331</v>
      </c>
      <c r="B4332" t="s">
        <v>9</v>
      </c>
      <c r="C4332">
        <v>2190092.7000000002</v>
      </c>
      <c r="D4332" t="s">
        <v>10</v>
      </c>
      <c r="E4332" t="s">
        <v>11</v>
      </c>
      <c r="F4332" t="s">
        <v>12</v>
      </c>
      <c r="G4332" t="s">
        <v>13</v>
      </c>
      <c r="H4332" t="s">
        <v>13</v>
      </c>
      <c r="I4332">
        <v>42</v>
      </c>
      <c r="J4332">
        <f t="shared" si="270"/>
        <v>1.889708801515908</v>
      </c>
      <c r="K4332">
        <f t="shared" si="271"/>
        <v>6.6098167852911317E-3</v>
      </c>
      <c r="L4332" t="str">
        <f t="shared" si="272"/>
        <v>NO</v>
      </c>
      <c r="M4332" t="str">
        <f t="shared" si="273"/>
        <v>NO</v>
      </c>
    </row>
    <row r="4333" spans="1:13" x14ac:dyDescent="0.25">
      <c r="A4333">
        <v>4332</v>
      </c>
      <c r="B4333" t="s">
        <v>9</v>
      </c>
      <c r="C4333">
        <v>772533.23</v>
      </c>
      <c r="D4333" t="s">
        <v>10</v>
      </c>
      <c r="E4333" t="s">
        <v>16</v>
      </c>
      <c r="F4333" t="s">
        <v>12</v>
      </c>
      <c r="G4333" t="s">
        <v>13</v>
      </c>
      <c r="H4333" t="s">
        <v>13</v>
      </c>
      <c r="I4333">
        <v>48</v>
      </c>
      <c r="J4333">
        <f t="shared" si="270"/>
        <v>0.1417985138576002</v>
      </c>
      <c r="K4333">
        <f t="shared" si="271"/>
        <v>0.43006179724811616</v>
      </c>
      <c r="L4333" t="str">
        <f t="shared" si="272"/>
        <v>NO</v>
      </c>
      <c r="M4333" t="str">
        <f t="shared" si="273"/>
        <v>NO</v>
      </c>
    </row>
    <row r="4334" spans="1:13" x14ac:dyDescent="0.25">
      <c r="A4334">
        <v>4333</v>
      </c>
      <c r="B4334" t="s">
        <v>9</v>
      </c>
      <c r="C4334">
        <v>378261</v>
      </c>
      <c r="D4334" t="s">
        <v>14</v>
      </c>
      <c r="E4334" t="s">
        <v>11</v>
      </c>
      <c r="F4334" t="s">
        <v>12</v>
      </c>
      <c r="G4334" t="s">
        <v>13</v>
      </c>
      <c r="H4334" t="s">
        <v>13</v>
      </c>
      <c r="I4334">
        <v>21</v>
      </c>
      <c r="J4334">
        <f t="shared" si="270"/>
        <v>-0.34435568393064664</v>
      </c>
      <c r="K4334">
        <f t="shared" si="271"/>
        <v>-1.4754721148345964</v>
      </c>
      <c r="L4334" t="str">
        <f t="shared" si="272"/>
        <v>NO</v>
      </c>
      <c r="M4334" t="str">
        <f t="shared" si="273"/>
        <v>NO</v>
      </c>
    </row>
    <row r="4335" spans="1:13" x14ac:dyDescent="0.25">
      <c r="A4335">
        <v>4334</v>
      </c>
      <c r="B4335" t="s">
        <v>15</v>
      </c>
      <c r="C4335">
        <v>9437618.4600000009</v>
      </c>
      <c r="D4335" t="s">
        <v>10</v>
      </c>
      <c r="E4335" t="s">
        <v>16</v>
      </c>
      <c r="F4335" t="s">
        <v>12</v>
      </c>
      <c r="G4335" t="s">
        <v>13</v>
      </c>
      <c r="H4335" t="s">
        <v>13</v>
      </c>
      <c r="I4335">
        <v>37</v>
      </c>
      <c r="J4335">
        <f t="shared" si="270"/>
        <v>10.826212069327731</v>
      </c>
      <c r="K4335">
        <f t="shared" si="271"/>
        <v>-0.3462668336003964</v>
      </c>
      <c r="L4335" t="str">
        <f t="shared" si="272"/>
        <v>SI</v>
      </c>
      <c r="M4335" t="str">
        <f t="shared" si="273"/>
        <v>NO</v>
      </c>
    </row>
    <row r="4336" spans="1:13" x14ac:dyDescent="0.25">
      <c r="A4336">
        <v>4335</v>
      </c>
      <c r="B4336" t="s">
        <v>9</v>
      </c>
      <c r="C4336">
        <v>208220.83</v>
      </c>
      <c r="D4336" t="s">
        <v>10</v>
      </c>
      <c r="E4336" t="s">
        <v>16</v>
      </c>
      <c r="F4336" t="s">
        <v>12</v>
      </c>
      <c r="G4336" t="s">
        <v>12</v>
      </c>
      <c r="H4336" t="s">
        <v>13</v>
      </c>
      <c r="I4336">
        <v>54</v>
      </c>
      <c r="J4336">
        <f t="shared" si="270"/>
        <v>-0.55402234606946155</v>
      </c>
      <c r="K4336">
        <f t="shared" si="271"/>
        <v>0.85351377771094117</v>
      </c>
      <c r="L4336" t="str">
        <f t="shared" si="272"/>
        <v>NO</v>
      </c>
      <c r="M4336" t="str">
        <f t="shared" si="273"/>
        <v>NO</v>
      </c>
    </row>
    <row r="4337" spans="1:13" x14ac:dyDescent="0.25">
      <c r="A4337">
        <v>4336</v>
      </c>
      <c r="B4337" t="s">
        <v>15</v>
      </c>
      <c r="C4337">
        <v>423276.21</v>
      </c>
      <c r="D4337" t="s">
        <v>10</v>
      </c>
      <c r="E4337" t="s">
        <v>16</v>
      </c>
      <c r="F4337" t="s">
        <v>12</v>
      </c>
      <c r="G4337" t="s">
        <v>13</v>
      </c>
      <c r="H4337" t="s">
        <v>13</v>
      </c>
      <c r="I4337">
        <v>18</v>
      </c>
      <c r="J4337">
        <f t="shared" si="270"/>
        <v>-0.28885004178633561</v>
      </c>
      <c r="K4337">
        <f t="shared" si="271"/>
        <v>-1.687198105066009</v>
      </c>
      <c r="L4337" t="str">
        <f t="shared" si="272"/>
        <v>NO</v>
      </c>
      <c r="M4337" t="str">
        <f t="shared" si="273"/>
        <v>NO</v>
      </c>
    </row>
    <row r="4338" spans="1:13" x14ac:dyDescent="0.25">
      <c r="A4338">
        <v>4337</v>
      </c>
      <c r="B4338" t="s">
        <v>15</v>
      </c>
      <c r="C4338">
        <v>179230</v>
      </c>
      <c r="D4338" t="s">
        <v>10</v>
      </c>
      <c r="E4338" t="s">
        <v>16</v>
      </c>
      <c r="F4338" t="s">
        <v>12</v>
      </c>
      <c r="G4338" t="s">
        <v>13</v>
      </c>
      <c r="H4338" t="s">
        <v>13</v>
      </c>
      <c r="I4338">
        <v>43</v>
      </c>
      <c r="J4338">
        <f t="shared" si="270"/>
        <v>-0.58976925551288195</v>
      </c>
      <c r="K4338">
        <f t="shared" si="271"/>
        <v>7.7185146862428639E-2</v>
      </c>
      <c r="L4338" t="str">
        <f t="shared" si="272"/>
        <v>NO</v>
      </c>
      <c r="M4338" t="str">
        <f t="shared" si="273"/>
        <v>NO</v>
      </c>
    </row>
    <row r="4339" spans="1:13" x14ac:dyDescent="0.25">
      <c r="A4339">
        <v>4338</v>
      </c>
      <c r="B4339" t="s">
        <v>15</v>
      </c>
      <c r="C4339">
        <v>356455</v>
      </c>
      <c r="D4339" t="s">
        <v>18</v>
      </c>
      <c r="E4339" t="s">
        <v>16</v>
      </c>
      <c r="F4339" t="s">
        <v>12</v>
      </c>
      <c r="G4339" t="s">
        <v>13</v>
      </c>
      <c r="H4339" t="s">
        <v>12</v>
      </c>
      <c r="I4339">
        <v>47</v>
      </c>
      <c r="J4339">
        <f t="shared" si="270"/>
        <v>-0.3712433966081804</v>
      </c>
      <c r="K4339">
        <f t="shared" si="271"/>
        <v>0.35948646717097865</v>
      </c>
      <c r="L4339" t="str">
        <f t="shared" si="272"/>
        <v>NO</v>
      </c>
      <c r="M4339" t="str">
        <f t="shared" si="273"/>
        <v>NO</v>
      </c>
    </row>
    <row r="4340" spans="1:13" x14ac:dyDescent="0.25">
      <c r="A4340">
        <v>4339</v>
      </c>
      <c r="B4340" t="s">
        <v>15</v>
      </c>
      <c r="C4340">
        <v>729260.25</v>
      </c>
      <c r="D4340" t="s">
        <v>10</v>
      </c>
      <c r="E4340" t="s">
        <v>16</v>
      </c>
      <c r="F4340" t="s">
        <v>12</v>
      </c>
      <c r="G4340" t="s">
        <v>13</v>
      </c>
      <c r="H4340" t="s">
        <v>13</v>
      </c>
      <c r="I4340">
        <v>28</v>
      </c>
      <c r="J4340">
        <f t="shared" si="270"/>
        <v>8.8441114383113154E-2</v>
      </c>
      <c r="K4340">
        <f t="shared" si="271"/>
        <v>-0.98144480429463388</v>
      </c>
      <c r="L4340" t="str">
        <f t="shared" si="272"/>
        <v>NO</v>
      </c>
      <c r="M4340" t="str">
        <f t="shared" si="273"/>
        <v>NO</v>
      </c>
    </row>
    <row r="4341" spans="1:13" x14ac:dyDescent="0.25">
      <c r="A4341">
        <v>4340</v>
      </c>
      <c r="B4341" t="s">
        <v>9</v>
      </c>
      <c r="C4341">
        <v>514804</v>
      </c>
      <c r="D4341" t="s">
        <v>18</v>
      </c>
      <c r="E4341" t="s">
        <v>16</v>
      </c>
      <c r="F4341" t="s">
        <v>12</v>
      </c>
      <c r="G4341" t="s">
        <v>12</v>
      </c>
      <c r="H4341" t="s">
        <v>12</v>
      </c>
      <c r="I4341">
        <v>34</v>
      </c>
      <c r="J4341">
        <f t="shared" si="270"/>
        <v>-0.17599243747882171</v>
      </c>
      <c r="K4341">
        <f t="shared" si="271"/>
        <v>-0.55799282383180893</v>
      </c>
      <c r="L4341" t="str">
        <f t="shared" si="272"/>
        <v>NO</v>
      </c>
      <c r="M4341" t="str">
        <f t="shared" si="273"/>
        <v>NO</v>
      </c>
    </row>
    <row r="4342" spans="1:13" x14ac:dyDescent="0.25">
      <c r="A4342">
        <v>4341</v>
      </c>
      <c r="B4342" t="s">
        <v>9</v>
      </c>
      <c r="C4342">
        <v>460000</v>
      </c>
      <c r="D4342" t="s">
        <v>10</v>
      </c>
      <c r="E4342" t="s">
        <v>16</v>
      </c>
      <c r="F4342" t="s">
        <v>12</v>
      </c>
      <c r="G4342" t="s">
        <v>13</v>
      </c>
      <c r="H4342" t="s">
        <v>12</v>
      </c>
      <c r="I4342">
        <v>25</v>
      </c>
      <c r="J4342">
        <f t="shared" si="270"/>
        <v>-0.24356806829509067</v>
      </c>
      <c r="K4342">
        <f t="shared" si="271"/>
        <v>-1.1931707945260464</v>
      </c>
      <c r="L4342" t="str">
        <f t="shared" si="272"/>
        <v>NO</v>
      </c>
      <c r="M4342" t="str">
        <f t="shared" si="273"/>
        <v>NO</v>
      </c>
    </row>
    <row r="4343" spans="1:13" x14ac:dyDescent="0.25">
      <c r="A4343">
        <v>4342</v>
      </c>
      <c r="B4343" t="s">
        <v>9</v>
      </c>
      <c r="C4343">
        <v>2012772</v>
      </c>
      <c r="D4343" t="s">
        <v>10</v>
      </c>
      <c r="E4343" t="s">
        <v>11</v>
      </c>
      <c r="F4343" t="s">
        <v>12</v>
      </c>
      <c r="G4343" t="s">
        <v>13</v>
      </c>
      <c r="H4343" t="s">
        <v>13</v>
      </c>
      <c r="I4343">
        <v>43</v>
      </c>
      <c r="J4343">
        <f t="shared" si="270"/>
        <v>1.6710649404969606</v>
      </c>
      <c r="K4343">
        <f t="shared" si="271"/>
        <v>7.7185146862428639E-2</v>
      </c>
      <c r="L4343" t="str">
        <f t="shared" si="272"/>
        <v>NO</v>
      </c>
      <c r="M4343" t="str">
        <f t="shared" si="273"/>
        <v>NO</v>
      </c>
    </row>
    <row r="4344" spans="1:13" x14ac:dyDescent="0.25">
      <c r="A4344">
        <v>4343</v>
      </c>
      <c r="B4344" t="s">
        <v>15</v>
      </c>
      <c r="C4344">
        <v>504535</v>
      </c>
      <c r="D4344" t="s">
        <v>10</v>
      </c>
      <c r="E4344" t="s">
        <v>16</v>
      </c>
      <c r="F4344" t="s">
        <v>12</v>
      </c>
      <c r="G4344" t="s">
        <v>13</v>
      </c>
      <c r="H4344" t="s">
        <v>13</v>
      </c>
      <c r="I4344">
        <v>59</v>
      </c>
      <c r="J4344">
        <f t="shared" si="270"/>
        <v>-0.1886545452237357</v>
      </c>
      <c r="K4344">
        <f t="shared" si="271"/>
        <v>1.2063904280966287</v>
      </c>
      <c r="L4344" t="str">
        <f t="shared" si="272"/>
        <v>NO</v>
      </c>
      <c r="M4344" t="str">
        <f t="shared" si="273"/>
        <v>NO</v>
      </c>
    </row>
    <row r="4345" spans="1:13" x14ac:dyDescent="0.25">
      <c r="A4345">
        <v>4344</v>
      </c>
      <c r="B4345" t="s">
        <v>15</v>
      </c>
      <c r="C4345">
        <v>900088.68</v>
      </c>
      <c r="D4345" t="s">
        <v>10</v>
      </c>
      <c r="E4345" t="s">
        <v>11</v>
      </c>
      <c r="F4345" t="s">
        <v>12</v>
      </c>
      <c r="G4345" t="s">
        <v>13</v>
      </c>
      <c r="H4345" t="s">
        <v>13</v>
      </c>
      <c r="I4345">
        <v>62</v>
      </c>
      <c r="J4345">
        <f t="shared" si="270"/>
        <v>0.29907973416639261</v>
      </c>
      <c r="K4345">
        <f t="shared" si="271"/>
        <v>1.4181164183280413</v>
      </c>
      <c r="L4345" t="str">
        <f t="shared" si="272"/>
        <v>NO</v>
      </c>
      <c r="M4345" t="str">
        <f t="shared" si="273"/>
        <v>NO</v>
      </c>
    </row>
    <row r="4346" spans="1:13" x14ac:dyDescent="0.25">
      <c r="A4346">
        <v>4345</v>
      </c>
      <c r="B4346" t="s">
        <v>9</v>
      </c>
      <c r="C4346">
        <v>430000</v>
      </c>
      <c r="D4346" t="s">
        <v>10</v>
      </c>
      <c r="E4346" t="s">
        <v>16</v>
      </c>
      <c r="F4346" t="s">
        <v>12</v>
      </c>
      <c r="G4346" t="s">
        <v>13</v>
      </c>
      <c r="H4346" t="s">
        <v>13</v>
      </c>
      <c r="I4346">
        <v>21</v>
      </c>
      <c r="J4346">
        <f t="shared" si="270"/>
        <v>-0.28055932667929745</v>
      </c>
      <c r="K4346">
        <f t="shared" si="271"/>
        <v>-1.4754721148345964</v>
      </c>
      <c r="L4346" t="str">
        <f t="shared" si="272"/>
        <v>NO</v>
      </c>
      <c r="M4346" t="str">
        <f t="shared" si="273"/>
        <v>NO</v>
      </c>
    </row>
    <row r="4347" spans="1:13" x14ac:dyDescent="0.25">
      <c r="A4347">
        <v>4346</v>
      </c>
      <c r="B4347" t="s">
        <v>15</v>
      </c>
      <c r="C4347">
        <v>314416.67</v>
      </c>
      <c r="D4347" t="s">
        <v>10</v>
      </c>
      <c r="E4347" t="s">
        <v>16</v>
      </c>
      <c r="F4347" t="s">
        <v>12</v>
      </c>
      <c r="G4347" t="s">
        <v>13</v>
      </c>
      <c r="H4347" t="s">
        <v>13</v>
      </c>
      <c r="I4347">
        <v>21</v>
      </c>
      <c r="J4347">
        <f t="shared" si="270"/>
        <v>-0.42307842084386549</v>
      </c>
      <c r="K4347">
        <f t="shared" si="271"/>
        <v>-1.4754721148345964</v>
      </c>
      <c r="L4347" t="str">
        <f t="shared" si="272"/>
        <v>NO</v>
      </c>
      <c r="M4347" t="str">
        <f t="shared" si="273"/>
        <v>NO</v>
      </c>
    </row>
    <row r="4348" spans="1:13" x14ac:dyDescent="0.25">
      <c r="A4348">
        <v>4347</v>
      </c>
      <c r="B4348" t="s">
        <v>9</v>
      </c>
      <c r="C4348">
        <v>3057059.8</v>
      </c>
      <c r="D4348" t="s">
        <v>10</v>
      </c>
      <c r="E4348" t="s">
        <v>11</v>
      </c>
      <c r="F4348" t="s">
        <v>12</v>
      </c>
      <c r="G4348" t="s">
        <v>13</v>
      </c>
      <c r="H4348" t="s">
        <v>13</v>
      </c>
      <c r="I4348">
        <v>46</v>
      </c>
      <c r="J4348">
        <f t="shared" si="270"/>
        <v>2.9587156017394554</v>
      </c>
      <c r="K4348">
        <f t="shared" si="271"/>
        <v>0.28891113709384114</v>
      </c>
      <c r="L4348" t="str">
        <f t="shared" si="272"/>
        <v>SI</v>
      </c>
      <c r="M4348" t="str">
        <f t="shared" si="273"/>
        <v>NO</v>
      </c>
    </row>
    <row r="4349" spans="1:13" x14ac:dyDescent="0.25">
      <c r="A4349">
        <v>4348</v>
      </c>
      <c r="B4349" t="s">
        <v>9</v>
      </c>
      <c r="C4349">
        <v>364892</v>
      </c>
      <c r="D4349" t="s">
        <v>10</v>
      </c>
      <c r="E4349" t="s">
        <v>11</v>
      </c>
      <c r="F4349" t="s">
        <v>12</v>
      </c>
      <c r="G4349" t="s">
        <v>13</v>
      </c>
      <c r="H4349" t="s">
        <v>13</v>
      </c>
      <c r="I4349">
        <v>55</v>
      </c>
      <c r="J4349">
        <f t="shared" si="270"/>
        <v>-0.36084022170859531</v>
      </c>
      <c r="K4349">
        <f t="shared" si="271"/>
        <v>0.92408910778807873</v>
      </c>
      <c r="L4349" t="str">
        <f t="shared" si="272"/>
        <v>NO</v>
      </c>
      <c r="M4349" t="str">
        <f t="shared" si="273"/>
        <v>NO</v>
      </c>
    </row>
    <row r="4350" spans="1:13" x14ac:dyDescent="0.25">
      <c r="A4350">
        <v>4349</v>
      </c>
      <c r="B4350" t="s">
        <v>9</v>
      </c>
      <c r="C4350">
        <v>138475</v>
      </c>
      <c r="D4350" t="s">
        <v>10</v>
      </c>
      <c r="E4350" t="s">
        <v>16</v>
      </c>
      <c r="F4350" t="s">
        <v>12</v>
      </c>
      <c r="G4350" t="s">
        <v>12</v>
      </c>
      <c r="H4350" t="s">
        <v>13</v>
      </c>
      <c r="I4350">
        <v>21</v>
      </c>
      <c r="J4350">
        <f t="shared" si="270"/>
        <v>-0.64002188002782689</v>
      </c>
      <c r="K4350">
        <f t="shared" si="271"/>
        <v>-1.4754721148345964</v>
      </c>
      <c r="L4350" t="str">
        <f t="shared" si="272"/>
        <v>NO</v>
      </c>
      <c r="M4350" t="str">
        <f t="shared" si="273"/>
        <v>NO</v>
      </c>
    </row>
    <row r="4351" spans="1:13" x14ac:dyDescent="0.25">
      <c r="A4351">
        <v>4350</v>
      </c>
      <c r="B4351" t="s">
        <v>9</v>
      </c>
      <c r="C4351">
        <v>687800</v>
      </c>
      <c r="D4351" t="s">
        <v>10</v>
      </c>
      <c r="E4351" t="s">
        <v>16</v>
      </c>
      <c r="F4351" t="s">
        <v>12</v>
      </c>
      <c r="G4351" t="s">
        <v>13</v>
      </c>
      <c r="H4351" t="s">
        <v>13</v>
      </c>
      <c r="I4351">
        <v>57</v>
      </c>
      <c r="J4351">
        <f t="shared" si="270"/>
        <v>3.7318887035652844E-2</v>
      </c>
      <c r="K4351">
        <f t="shared" si="271"/>
        <v>1.0652397679423538</v>
      </c>
      <c r="L4351" t="str">
        <f t="shared" si="272"/>
        <v>NO</v>
      </c>
      <c r="M4351" t="str">
        <f t="shared" si="273"/>
        <v>NO</v>
      </c>
    </row>
    <row r="4352" spans="1:13" x14ac:dyDescent="0.25">
      <c r="A4352">
        <v>4351</v>
      </c>
      <c r="B4352" t="s">
        <v>9</v>
      </c>
      <c r="C4352">
        <v>728392</v>
      </c>
      <c r="D4352" t="s">
        <v>10</v>
      </c>
      <c r="E4352" t="s">
        <v>16</v>
      </c>
      <c r="F4352" t="s">
        <v>12</v>
      </c>
      <c r="G4352" t="s">
        <v>13</v>
      </c>
      <c r="H4352" t="s">
        <v>13</v>
      </c>
      <c r="I4352">
        <v>53</v>
      </c>
      <c r="J4352">
        <f t="shared" si="270"/>
        <v>8.7370525713376904E-2</v>
      </c>
      <c r="K4352">
        <f t="shared" si="271"/>
        <v>0.78293844763380371</v>
      </c>
      <c r="L4352" t="str">
        <f t="shared" si="272"/>
        <v>NO</v>
      </c>
      <c r="M4352" t="str">
        <f t="shared" si="273"/>
        <v>NO</v>
      </c>
    </row>
    <row r="4353" spans="1:13" x14ac:dyDescent="0.25">
      <c r="A4353">
        <v>4352</v>
      </c>
      <c r="B4353" t="s">
        <v>15</v>
      </c>
      <c r="C4353">
        <v>2922222.6</v>
      </c>
      <c r="D4353" t="s">
        <v>10</v>
      </c>
      <c r="E4353" t="s">
        <v>11</v>
      </c>
      <c r="F4353" t="s">
        <v>12</v>
      </c>
      <c r="G4353" t="s">
        <v>13</v>
      </c>
      <c r="H4353" t="s">
        <v>13</v>
      </c>
      <c r="I4353">
        <v>57</v>
      </c>
      <c r="J4353">
        <f t="shared" si="270"/>
        <v>2.792455678239357</v>
      </c>
      <c r="K4353">
        <f t="shared" si="271"/>
        <v>1.0652397679423538</v>
      </c>
      <c r="L4353" t="str">
        <f t="shared" si="272"/>
        <v>SI</v>
      </c>
      <c r="M4353" t="str">
        <f t="shared" si="273"/>
        <v>NO</v>
      </c>
    </row>
    <row r="4354" spans="1:13" x14ac:dyDescent="0.25">
      <c r="A4354">
        <v>4353</v>
      </c>
      <c r="B4354" t="s">
        <v>9</v>
      </c>
      <c r="C4354">
        <v>451422</v>
      </c>
      <c r="D4354" t="s">
        <v>10</v>
      </c>
      <c r="E4354" t="s">
        <v>16</v>
      </c>
      <c r="F4354" t="s">
        <v>12</v>
      </c>
      <c r="G4354" t="s">
        <v>13</v>
      </c>
      <c r="H4354" t="s">
        <v>13</v>
      </c>
      <c r="I4354">
        <v>48</v>
      </c>
      <c r="J4354">
        <f t="shared" ref="J4354:J4417" si="274">(C4354-$Q$13)/$Q$14</f>
        <v>-0.25414510210908153</v>
      </c>
      <c r="K4354">
        <f t="shared" si="271"/>
        <v>0.43006179724811616</v>
      </c>
      <c r="L4354" t="str">
        <f t="shared" si="272"/>
        <v>NO</v>
      </c>
      <c r="M4354" t="str">
        <f t="shared" si="273"/>
        <v>NO</v>
      </c>
    </row>
    <row r="4355" spans="1:13" x14ac:dyDescent="0.25">
      <c r="A4355">
        <v>4354</v>
      </c>
      <c r="B4355" t="s">
        <v>15</v>
      </c>
      <c r="C4355">
        <v>381331</v>
      </c>
      <c r="D4355" t="s">
        <v>10</v>
      </c>
      <c r="E4355" t="s">
        <v>16</v>
      </c>
      <c r="F4355" t="s">
        <v>12</v>
      </c>
      <c r="G4355" t="s">
        <v>12</v>
      </c>
      <c r="H4355" t="s">
        <v>13</v>
      </c>
      <c r="I4355">
        <v>33</v>
      </c>
      <c r="J4355">
        <f t="shared" si="274"/>
        <v>-0.3405702451559961</v>
      </c>
      <c r="K4355">
        <f t="shared" ref="K4355:K4418" si="275">(I4355-$R$13)/$R$14</f>
        <v>-0.62856815390894638</v>
      </c>
      <c r="L4355" t="str">
        <f t="shared" ref="L4355:L4418" si="276">IF(ABS(J4355)&gt; 1.96, "SI", "NO")</f>
        <v>NO</v>
      </c>
      <c r="M4355" t="str">
        <f t="shared" ref="M4355:M4418" si="277">IF(ABS(K4355)&gt; 1.96, "SI", "NO")</f>
        <v>NO</v>
      </c>
    </row>
    <row r="4356" spans="1:13" x14ac:dyDescent="0.25">
      <c r="A4356">
        <v>4355</v>
      </c>
      <c r="B4356" t="s">
        <v>15</v>
      </c>
      <c r="C4356">
        <v>369600</v>
      </c>
      <c r="D4356" t="s">
        <v>10</v>
      </c>
      <c r="E4356" t="s">
        <v>16</v>
      </c>
      <c r="F4356" t="s">
        <v>12</v>
      </c>
      <c r="G4356" t="s">
        <v>13</v>
      </c>
      <c r="H4356" t="s">
        <v>13</v>
      </c>
      <c r="I4356">
        <v>32</v>
      </c>
      <c r="J4356">
        <f t="shared" si="274"/>
        <v>-0.3550350602261671</v>
      </c>
      <c r="K4356">
        <f t="shared" si="275"/>
        <v>-0.69914348398608395</v>
      </c>
      <c r="L4356" t="str">
        <f t="shared" si="276"/>
        <v>NO</v>
      </c>
      <c r="M4356" t="str">
        <f t="shared" si="277"/>
        <v>NO</v>
      </c>
    </row>
    <row r="4357" spans="1:13" x14ac:dyDescent="0.25">
      <c r="A4357">
        <v>4356</v>
      </c>
      <c r="B4357" t="s">
        <v>15</v>
      </c>
      <c r="C4357">
        <v>587278</v>
      </c>
      <c r="D4357" t="s">
        <v>14</v>
      </c>
      <c r="E4357" t="s">
        <v>11</v>
      </c>
      <c r="F4357" t="s">
        <v>12</v>
      </c>
      <c r="G4357" t="s">
        <v>13</v>
      </c>
      <c r="H4357" t="s">
        <v>13</v>
      </c>
      <c r="I4357">
        <v>68</v>
      </c>
      <c r="J4357">
        <f t="shared" si="274"/>
        <v>-8.6628955474254976E-2</v>
      </c>
      <c r="K4357">
        <f t="shared" si="275"/>
        <v>1.8415683987908662</v>
      </c>
      <c r="L4357" t="str">
        <f t="shared" si="276"/>
        <v>NO</v>
      </c>
      <c r="M4357" t="str">
        <f t="shared" si="277"/>
        <v>NO</v>
      </c>
    </row>
    <row r="4358" spans="1:13" x14ac:dyDescent="0.25">
      <c r="A4358">
        <v>4357</v>
      </c>
      <c r="B4358" t="s">
        <v>9</v>
      </c>
      <c r="C4358">
        <v>585255</v>
      </c>
      <c r="D4358" t="s">
        <v>10</v>
      </c>
      <c r="E4358" t="s">
        <v>16</v>
      </c>
      <c r="F4358" t="s">
        <v>12</v>
      </c>
      <c r="G4358" t="s">
        <v>13</v>
      </c>
      <c r="H4358" t="s">
        <v>13</v>
      </c>
      <c r="I4358">
        <v>27</v>
      </c>
      <c r="J4358">
        <f t="shared" si="274"/>
        <v>-8.9123399331296649E-2</v>
      </c>
      <c r="K4358">
        <f t="shared" si="275"/>
        <v>-1.0520201343717714</v>
      </c>
      <c r="L4358" t="str">
        <f t="shared" si="276"/>
        <v>NO</v>
      </c>
      <c r="M4358" t="str">
        <f t="shared" si="277"/>
        <v>NO</v>
      </c>
    </row>
    <row r="4359" spans="1:13" x14ac:dyDescent="0.25">
      <c r="A4359">
        <v>4358</v>
      </c>
      <c r="B4359" t="s">
        <v>9</v>
      </c>
      <c r="C4359">
        <v>301948</v>
      </c>
      <c r="D4359" t="s">
        <v>19</v>
      </c>
      <c r="E4359" t="s">
        <v>16</v>
      </c>
      <c r="F4359" t="s">
        <v>12</v>
      </c>
      <c r="G4359" t="s">
        <v>13</v>
      </c>
      <c r="H4359" t="s">
        <v>13</v>
      </c>
      <c r="I4359">
        <v>63</v>
      </c>
      <c r="J4359">
        <f t="shared" si="274"/>
        <v>-0.4384528139664457</v>
      </c>
      <c r="K4359">
        <f t="shared" si="275"/>
        <v>1.4886917484051787</v>
      </c>
      <c r="L4359" t="str">
        <f t="shared" si="276"/>
        <v>NO</v>
      </c>
      <c r="M4359" t="str">
        <f t="shared" si="277"/>
        <v>NO</v>
      </c>
    </row>
    <row r="4360" spans="1:13" x14ac:dyDescent="0.25">
      <c r="A4360">
        <v>4359</v>
      </c>
      <c r="B4360" t="s">
        <v>9</v>
      </c>
      <c r="C4360">
        <v>1100000</v>
      </c>
      <c r="D4360" t="s">
        <v>10</v>
      </c>
      <c r="E4360" t="s">
        <v>16</v>
      </c>
      <c r="F4360" t="s">
        <v>12</v>
      </c>
      <c r="G4360" t="s">
        <v>13</v>
      </c>
      <c r="H4360" t="s">
        <v>13</v>
      </c>
      <c r="I4360">
        <v>34</v>
      </c>
      <c r="J4360">
        <f t="shared" si="274"/>
        <v>0.54557877723465409</v>
      </c>
      <c r="K4360">
        <f t="shared" si="275"/>
        <v>-0.55799282383180893</v>
      </c>
      <c r="L4360" t="str">
        <f t="shared" si="276"/>
        <v>NO</v>
      </c>
      <c r="M4360" t="str">
        <f t="shared" si="277"/>
        <v>NO</v>
      </c>
    </row>
    <row r="4361" spans="1:13" x14ac:dyDescent="0.25">
      <c r="A4361">
        <v>4360</v>
      </c>
      <c r="B4361" t="s">
        <v>15</v>
      </c>
      <c r="C4361">
        <v>297046</v>
      </c>
      <c r="D4361" t="s">
        <v>17</v>
      </c>
      <c r="E4361" t="s">
        <v>16</v>
      </c>
      <c r="F4361" t="s">
        <v>12</v>
      </c>
      <c r="G4361" t="s">
        <v>13</v>
      </c>
      <c r="H4361" t="s">
        <v>12</v>
      </c>
      <c r="I4361">
        <v>24</v>
      </c>
      <c r="J4361">
        <f t="shared" si="274"/>
        <v>-0.44449718558642509</v>
      </c>
      <c r="K4361">
        <f t="shared" si="275"/>
        <v>-1.263746124603184</v>
      </c>
      <c r="L4361" t="str">
        <f t="shared" si="276"/>
        <v>NO</v>
      </c>
      <c r="M4361" t="str">
        <f t="shared" si="277"/>
        <v>NO</v>
      </c>
    </row>
    <row r="4362" spans="1:13" x14ac:dyDescent="0.25">
      <c r="A4362">
        <v>4361</v>
      </c>
      <c r="B4362" t="s">
        <v>15</v>
      </c>
      <c r="C4362">
        <v>380000</v>
      </c>
      <c r="D4362" t="s">
        <v>10</v>
      </c>
      <c r="E4362" t="s">
        <v>16</v>
      </c>
      <c r="F4362" t="s">
        <v>12</v>
      </c>
      <c r="G4362" t="s">
        <v>13</v>
      </c>
      <c r="H4362" t="s">
        <v>12</v>
      </c>
      <c r="I4362">
        <v>44</v>
      </c>
      <c r="J4362">
        <f t="shared" si="274"/>
        <v>-0.34221142398630877</v>
      </c>
      <c r="K4362">
        <f t="shared" si="275"/>
        <v>0.14776047693956615</v>
      </c>
      <c r="L4362" t="str">
        <f t="shared" si="276"/>
        <v>NO</v>
      </c>
      <c r="M4362" t="str">
        <f t="shared" si="277"/>
        <v>NO</v>
      </c>
    </row>
    <row r="4363" spans="1:13" x14ac:dyDescent="0.25">
      <c r="A4363">
        <v>4362</v>
      </c>
      <c r="B4363" t="s">
        <v>9</v>
      </c>
      <c r="C4363">
        <v>297046</v>
      </c>
      <c r="D4363" t="s">
        <v>18</v>
      </c>
      <c r="E4363" t="s">
        <v>16</v>
      </c>
      <c r="F4363" t="s">
        <v>12</v>
      </c>
      <c r="G4363" t="s">
        <v>13</v>
      </c>
      <c r="H4363" t="s">
        <v>12</v>
      </c>
      <c r="I4363">
        <v>25</v>
      </c>
      <c r="J4363">
        <f t="shared" si="274"/>
        <v>-0.44449718558642509</v>
      </c>
      <c r="K4363">
        <f t="shared" si="275"/>
        <v>-1.1931707945260464</v>
      </c>
      <c r="L4363" t="str">
        <f t="shared" si="276"/>
        <v>NO</v>
      </c>
      <c r="M4363" t="str">
        <f t="shared" si="277"/>
        <v>NO</v>
      </c>
    </row>
    <row r="4364" spans="1:13" x14ac:dyDescent="0.25">
      <c r="A4364">
        <v>4363</v>
      </c>
      <c r="B4364" t="s">
        <v>15</v>
      </c>
      <c r="C4364">
        <v>1277622</v>
      </c>
      <c r="D4364" t="s">
        <v>10</v>
      </c>
      <c r="E4364" t="s">
        <v>11</v>
      </c>
      <c r="F4364" t="s">
        <v>12</v>
      </c>
      <c r="G4364" t="s">
        <v>13</v>
      </c>
      <c r="H4364" t="s">
        <v>12</v>
      </c>
      <c r="I4364">
        <v>48</v>
      </c>
      <c r="J4364">
        <f t="shared" si="274"/>
        <v>0.76459415379197326</v>
      </c>
      <c r="K4364">
        <f t="shared" si="275"/>
        <v>0.43006179724811616</v>
      </c>
      <c r="L4364" t="str">
        <f t="shared" si="276"/>
        <v>NO</v>
      </c>
      <c r="M4364" t="str">
        <f t="shared" si="277"/>
        <v>NO</v>
      </c>
    </row>
    <row r="4365" spans="1:13" x14ac:dyDescent="0.25">
      <c r="A4365">
        <v>4364</v>
      </c>
      <c r="B4365" t="s">
        <v>9</v>
      </c>
      <c r="C4365">
        <v>450000</v>
      </c>
      <c r="D4365" t="s">
        <v>10</v>
      </c>
      <c r="E4365" t="s">
        <v>16</v>
      </c>
      <c r="F4365" t="s">
        <v>12</v>
      </c>
      <c r="G4365" t="s">
        <v>13</v>
      </c>
      <c r="H4365" t="s">
        <v>12</v>
      </c>
      <c r="I4365">
        <v>28</v>
      </c>
      <c r="J4365">
        <f t="shared" si="274"/>
        <v>-0.25589848775649293</v>
      </c>
      <c r="K4365">
        <f t="shared" si="275"/>
        <v>-0.98144480429463388</v>
      </c>
      <c r="L4365" t="str">
        <f t="shared" si="276"/>
        <v>NO</v>
      </c>
      <c r="M4365" t="str">
        <f t="shared" si="277"/>
        <v>NO</v>
      </c>
    </row>
    <row r="4366" spans="1:13" x14ac:dyDescent="0.25">
      <c r="A4366">
        <v>4365</v>
      </c>
      <c r="B4366" t="s">
        <v>9</v>
      </c>
      <c r="C4366">
        <v>300018</v>
      </c>
      <c r="D4366" t="s">
        <v>17</v>
      </c>
      <c r="E4366" t="s">
        <v>16</v>
      </c>
      <c r="F4366" t="s">
        <v>12</v>
      </c>
      <c r="G4366" t="s">
        <v>13</v>
      </c>
      <c r="H4366" t="s">
        <v>12</v>
      </c>
      <c r="I4366">
        <v>90</v>
      </c>
      <c r="J4366">
        <f t="shared" si="274"/>
        <v>-0.44083258492249633</v>
      </c>
      <c r="K4366">
        <f t="shared" si="275"/>
        <v>3.3942256604878915</v>
      </c>
      <c r="L4366" t="str">
        <f t="shared" si="276"/>
        <v>NO</v>
      </c>
      <c r="M4366" t="str">
        <f t="shared" si="277"/>
        <v>SI</v>
      </c>
    </row>
    <row r="4367" spans="1:13" x14ac:dyDescent="0.25">
      <c r="A4367">
        <v>4366</v>
      </c>
      <c r="B4367" t="s">
        <v>9</v>
      </c>
      <c r="C4367">
        <v>969375</v>
      </c>
      <c r="D4367" t="s">
        <v>10</v>
      </c>
      <c r="E4367" t="s">
        <v>16</v>
      </c>
      <c r="F4367" t="s">
        <v>12</v>
      </c>
      <c r="G4367" t="s">
        <v>12</v>
      </c>
      <c r="H4367" t="s">
        <v>13</v>
      </c>
      <c r="I4367">
        <v>53</v>
      </c>
      <c r="J4367">
        <f t="shared" si="274"/>
        <v>0.38451267302008701</v>
      </c>
      <c r="K4367">
        <f t="shared" si="275"/>
        <v>0.78293844763380371</v>
      </c>
      <c r="L4367" t="str">
        <f t="shared" si="276"/>
        <v>NO</v>
      </c>
      <c r="M4367" t="str">
        <f t="shared" si="277"/>
        <v>NO</v>
      </c>
    </row>
    <row r="4368" spans="1:13" x14ac:dyDescent="0.25">
      <c r="A4368">
        <v>4367</v>
      </c>
      <c r="B4368" t="s">
        <v>15</v>
      </c>
      <c r="C4368">
        <v>1464318</v>
      </c>
      <c r="D4368" t="s">
        <v>10</v>
      </c>
      <c r="E4368" t="s">
        <v>11</v>
      </c>
      <c r="F4368" t="s">
        <v>12</v>
      </c>
      <c r="G4368" t="s">
        <v>13</v>
      </c>
      <c r="H4368" t="s">
        <v>13</v>
      </c>
      <c r="I4368">
        <v>55</v>
      </c>
      <c r="J4368">
        <f t="shared" si="274"/>
        <v>0.99479815296856899</v>
      </c>
      <c r="K4368">
        <f t="shared" si="275"/>
        <v>0.92408910778807873</v>
      </c>
      <c r="L4368" t="str">
        <f t="shared" si="276"/>
        <v>NO</v>
      </c>
      <c r="M4368" t="str">
        <f t="shared" si="277"/>
        <v>NO</v>
      </c>
    </row>
    <row r="4369" spans="1:13" x14ac:dyDescent="0.25">
      <c r="A4369">
        <v>4368</v>
      </c>
      <c r="B4369" t="s">
        <v>9</v>
      </c>
      <c r="C4369">
        <v>127335.61</v>
      </c>
      <c r="D4369" t="s">
        <v>14</v>
      </c>
      <c r="E4369" t="s">
        <v>11</v>
      </c>
      <c r="F4369" t="s">
        <v>12</v>
      </c>
      <c r="G4369" t="s">
        <v>13</v>
      </c>
      <c r="H4369" t="s">
        <v>13</v>
      </c>
      <c r="I4369">
        <v>70</v>
      </c>
      <c r="J4369">
        <f t="shared" si="274"/>
        <v>-0.65375721515224183</v>
      </c>
      <c r="K4369">
        <f t="shared" si="275"/>
        <v>1.9827190589451413</v>
      </c>
      <c r="L4369" t="str">
        <f t="shared" si="276"/>
        <v>NO</v>
      </c>
      <c r="M4369" t="str">
        <f t="shared" si="277"/>
        <v>SI</v>
      </c>
    </row>
    <row r="4370" spans="1:13" x14ac:dyDescent="0.25">
      <c r="A4370">
        <v>4369</v>
      </c>
      <c r="B4370" t="s">
        <v>15</v>
      </c>
      <c r="C4370">
        <v>355899.18</v>
      </c>
      <c r="D4370" t="s">
        <v>14</v>
      </c>
      <c r="E4370" t="s">
        <v>11</v>
      </c>
      <c r="F4370" t="s">
        <v>12</v>
      </c>
      <c r="G4370" t="s">
        <v>13</v>
      </c>
      <c r="H4370" t="s">
        <v>13</v>
      </c>
      <c r="I4370">
        <v>17</v>
      </c>
      <c r="J4370">
        <f t="shared" si="274"/>
        <v>-0.37192874598268405</v>
      </c>
      <c r="K4370">
        <f t="shared" si="275"/>
        <v>-1.7577734351431464</v>
      </c>
      <c r="L4370" t="str">
        <f t="shared" si="276"/>
        <v>NO</v>
      </c>
      <c r="M4370" t="str">
        <f t="shared" si="277"/>
        <v>NO</v>
      </c>
    </row>
    <row r="4371" spans="1:13" x14ac:dyDescent="0.25">
      <c r="A4371">
        <v>4370</v>
      </c>
      <c r="B4371" t="s">
        <v>9</v>
      </c>
      <c r="C4371">
        <v>760293.64</v>
      </c>
      <c r="D4371" t="s">
        <v>10</v>
      </c>
      <c r="E4371" t="s">
        <v>16</v>
      </c>
      <c r="F4371" t="s">
        <v>12</v>
      </c>
      <c r="G4371" t="s">
        <v>12</v>
      </c>
      <c r="H4371" t="s">
        <v>13</v>
      </c>
      <c r="I4371">
        <v>57</v>
      </c>
      <c r="J4371">
        <f t="shared" si="274"/>
        <v>0.1267065859840418</v>
      </c>
      <c r="K4371">
        <f t="shared" si="275"/>
        <v>1.0652397679423538</v>
      </c>
      <c r="L4371" t="str">
        <f t="shared" si="276"/>
        <v>NO</v>
      </c>
      <c r="M4371" t="str">
        <f t="shared" si="277"/>
        <v>NO</v>
      </c>
    </row>
    <row r="4372" spans="1:13" x14ac:dyDescent="0.25">
      <c r="A4372">
        <v>4371</v>
      </c>
      <c r="B4372" t="s">
        <v>15</v>
      </c>
      <c r="C4372">
        <v>902500</v>
      </c>
      <c r="D4372" t="s">
        <v>10</v>
      </c>
      <c r="E4372" t="s">
        <v>16</v>
      </c>
      <c r="F4372" t="s">
        <v>12</v>
      </c>
      <c r="G4372" t="s">
        <v>13</v>
      </c>
      <c r="H4372" t="s">
        <v>13</v>
      </c>
      <c r="I4372">
        <v>27</v>
      </c>
      <c r="J4372">
        <f t="shared" si="274"/>
        <v>0.30205299287195941</v>
      </c>
      <c r="K4372">
        <f t="shared" si="275"/>
        <v>-1.0520201343717714</v>
      </c>
      <c r="L4372" t="str">
        <f t="shared" si="276"/>
        <v>NO</v>
      </c>
      <c r="M4372" t="str">
        <f t="shared" si="277"/>
        <v>NO</v>
      </c>
    </row>
    <row r="4373" spans="1:13" x14ac:dyDescent="0.25">
      <c r="A4373">
        <v>4372</v>
      </c>
      <c r="B4373" t="s">
        <v>15</v>
      </c>
      <c r="C4373">
        <v>346500</v>
      </c>
      <c r="D4373" t="s">
        <v>10</v>
      </c>
      <c r="E4373" t="s">
        <v>16</v>
      </c>
      <c r="F4373" t="s">
        <v>12</v>
      </c>
      <c r="G4373" t="s">
        <v>13</v>
      </c>
      <c r="H4373" t="s">
        <v>13</v>
      </c>
      <c r="I4373">
        <v>45</v>
      </c>
      <c r="J4373">
        <f t="shared" si="274"/>
        <v>-0.38351832918200635</v>
      </c>
      <c r="K4373">
        <f t="shared" si="275"/>
        <v>0.21833580701670366</v>
      </c>
      <c r="L4373" t="str">
        <f t="shared" si="276"/>
        <v>NO</v>
      </c>
      <c r="M4373" t="str">
        <f t="shared" si="277"/>
        <v>NO</v>
      </c>
    </row>
    <row r="4374" spans="1:13" x14ac:dyDescent="0.25">
      <c r="A4374">
        <v>4373</v>
      </c>
      <c r="B4374" t="s">
        <v>9</v>
      </c>
      <c r="C4374">
        <v>343000</v>
      </c>
      <c r="D4374" t="s">
        <v>10</v>
      </c>
      <c r="E4374" t="s">
        <v>16</v>
      </c>
      <c r="F4374" t="s">
        <v>12</v>
      </c>
      <c r="G4374" t="s">
        <v>13</v>
      </c>
      <c r="H4374" t="s">
        <v>13</v>
      </c>
      <c r="I4374">
        <v>51</v>
      </c>
      <c r="J4374">
        <f t="shared" si="274"/>
        <v>-0.38783397599349712</v>
      </c>
      <c r="K4374">
        <f t="shared" si="275"/>
        <v>0.64178778747952869</v>
      </c>
      <c r="L4374" t="str">
        <f t="shared" si="276"/>
        <v>NO</v>
      </c>
      <c r="M4374" t="str">
        <f t="shared" si="277"/>
        <v>NO</v>
      </c>
    </row>
    <row r="4375" spans="1:13" x14ac:dyDescent="0.25">
      <c r="A4375">
        <v>4374</v>
      </c>
      <c r="B4375" t="s">
        <v>9</v>
      </c>
      <c r="C4375">
        <v>297502</v>
      </c>
      <c r="D4375" t="s">
        <v>18</v>
      </c>
      <c r="E4375" t="s">
        <v>16</v>
      </c>
      <c r="F4375" t="s">
        <v>12</v>
      </c>
      <c r="G4375" t="s">
        <v>13</v>
      </c>
      <c r="H4375" t="s">
        <v>13</v>
      </c>
      <c r="I4375">
        <v>63</v>
      </c>
      <c r="J4375">
        <f t="shared" si="274"/>
        <v>-0.44393491845898514</v>
      </c>
      <c r="K4375">
        <f t="shared" si="275"/>
        <v>1.4886917484051787</v>
      </c>
      <c r="L4375" t="str">
        <f t="shared" si="276"/>
        <v>NO</v>
      </c>
      <c r="M4375" t="str">
        <f t="shared" si="277"/>
        <v>NO</v>
      </c>
    </row>
    <row r="4376" spans="1:13" x14ac:dyDescent="0.25">
      <c r="A4376">
        <v>4375</v>
      </c>
      <c r="B4376" t="s">
        <v>15</v>
      </c>
      <c r="C4376">
        <v>315617</v>
      </c>
      <c r="D4376" t="s">
        <v>17</v>
      </c>
      <c r="E4376" t="s">
        <v>16</v>
      </c>
      <c r="F4376" t="s">
        <v>12</v>
      </c>
      <c r="G4376" t="s">
        <v>12</v>
      </c>
      <c r="H4376" t="s">
        <v>13</v>
      </c>
      <c r="I4376">
        <v>60</v>
      </c>
      <c r="J4376">
        <f t="shared" si="274"/>
        <v>-0.42159836360465497</v>
      </c>
      <c r="K4376">
        <f t="shared" si="275"/>
        <v>1.2769657581737661</v>
      </c>
      <c r="L4376" t="str">
        <f t="shared" si="276"/>
        <v>NO</v>
      </c>
      <c r="M4376" t="str">
        <f t="shared" si="277"/>
        <v>NO</v>
      </c>
    </row>
    <row r="4377" spans="1:13" x14ac:dyDescent="0.25">
      <c r="A4377">
        <v>4376</v>
      </c>
      <c r="B4377" t="s">
        <v>9</v>
      </c>
      <c r="C4377">
        <v>100000</v>
      </c>
      <c r="D4377" t="s">
        <v>10</v>
      </c>
      <c r="E4377" t="s">
        <v>16</v>
      </c>
      <c r="F4377" t="s">
        <v>12</v>
      </c>
      <c r="G4377" t="s">
        <v>13</v>
      </c>
      <c r="H4377" t="s">
        <v>12</v>
      </c>
      <c r="I4377">
        <v>37</v>
      </c>
      <c r="J4377">
        <f t="shared" si="274"/>
        <v>-0.68746316890557213</v>
      </c>
      <c r="K4377">
        <f t="shared" si="275"/>
        <v>-0.3462668336003964</v>
      </c>
      <c r="L4377" t="str">
        <f t="shared" si="276"/>
        <v>NO</v>
      </c>
      <c r="M4377" t="str">
        <f t="shared" si="277"/>
        <v>NO</v>
      </c>
    </row>
    <row r="4378" spans="1:13" x14ac:dyDescent="0.25">
      <c r="A4378">
        <v>4377</v>
      </c>
      <c r="B4378" t="s">
        <v>9</v>
      </c>
      <c r="C4378">
        <v>100000</v>
      </c>
      <c r="D4378" t="s">
        <v>10</v>
      </c>
      <c r="E4378" t="s">
        <v>16</v>
      </c>
      <c r="F4378" t="s">
        <v>12</v>
      </c>
      <c r="G4378" t="s">
        <v>12</v>
      </c>
      <c r="H4378" t="s">
        <v>12</v>
      </c>
      <c r="I4378">
        <v>36</v>
      </c>
      <c r="J4378">
        <f t="shared" si="274"/>
        <v>-0.68746316890557213</v>
      </c>
      <c r="K4378">
        <f t="shared" si="275"/>
        <v>-0.41684216367753391</v>
      </c>
      <c r="L4378" t="str">
        <f t="shared" si="276"/>
        <v>NO</v>
      </c>
      <c r="M4378" t="str">
        <f t="shared" si="277"/>
        <v>NO</v>
      </c>
    </row>
    <row r="4379" spans="1:13" x14ac:dyDescent="0.25">
      <c r="A4379">
        <v>4378</v>
      </c>
      <c r="B4379" t="s">
        <v>15</v>
      </c>
      <c r="C4379">
        <v>292533.03999999998</v>
      </c>
      <c r="D4379" t="s">
        <v>10</v>
      </c>
      <c r="E4379" t="s">
        <v>11</v>
      </c>
      <c r="F4379" t="s">
        <v>12</v>
      </c>
      <c r="G4379" t="s">
        <v>13</v>
      </c>
      <c r="H4379" t="s">
        <v>13</v>
      </c>
      <c r="I4379">
        <v>25</v>
      </c>
      <c r="J4379">
        <f t="shared" si="274"/>
        <v>-0.45006185456767811</v>
      </c>
      <c r="K4379">
        <f t="shared" si="275"/>
        <v>-1.1931707945260464</v>
      </c>
      <c r="L4379" t="str">
        <f t="shared" si="276"/>
        <v>NO</v>
      </c>
      <c r="M4379" t="str">
        <f t="shared" si="277"/>
        <v>NO</v>
      </c>
    </row>
    <row r="4380" spans="1:13" x14ac:dyDescent="0.25">
      <c r="A4380">
        <v>4379</v>
      </c>
      <c r="B4380" t="s">
        <v>15</v>
      </c>
      <c r="C4380">
        <v>297046</v>
      </c>
      <c r="D4380" t="s">
        <v>17</v>
      </c>
      <c r="E4380" t="s">
        <v>16</v>
      </c>
      <c r="F4380" t="s">
        <v>12</v>
      </c>
      <c r="G4380" t="s">
        <v>13</v>
      </c>
      <c r="H4380" t="s">
        <v>13</v>
      </c>
      <c r="I4380">
        <v>55</v>
      </c>
      <c r="J4380">
        <f t="shared" si="274"/>
        <v>-0.44449718558642509</v>
      </c>
      <c r="K4380">
        <f t="shared" si="275"/>
        <v>0.92408910778807873</v>
      </c>
      <c r="L4380" t="str">
        <f t="shared" si="276"/>
        <v>NO</v>
      </c>
      <c r="M4380" t="str">
        <f t="shared" si="277"/>
        <v>NO</v>
      </c>
    </row>
    <row r="4381" spans="1:13" x14ac:dyDescent="0.25">
      <c r="A4381">
        <v>4380</v>
      </c>
      <c r="B4381" t="s">
        <v>9</v>
      </c>
      <c r="C4381">
        <v>382136</v>
      </c>
      <c r="D4381" t="s">
        <v>18</v>
      </c>
      <c r="E4381" t="s">
        <v>16</v>
      </c>
      <c r="F4381" t="s">
        <v>12</v>
      </c>
      <c r="G4381" t="s">
        <v>13</v>
      </c>
      <c r="H4381" t="s">
        <v>12</v>
      </c>
      <c r="I4381">
        <v>63</v>
      </c>
      <c r="J4381">
        <f t="shared" si="274"/>
        <v>-0.33957764638935323</v>
      </c>
      <c r="K4381">
        <f t="shared" si="275"/>
        <v>1.4886917484051787</v>
      </c>
      <c r="L4381" t="str">
        <f t="shared" si="276"/>
        <v>NO</v>
      </c>
      <c r="M4381" t="str">
        <f t="shared" si="277"/>
        <v>NO</v>
      </c>
    </row>
    <row r="4382" spans="1:13" x14ac:dyDescent="0.25">
      <c r="A4382">
        <v>4381</v>
      </c>
      <c r="B4382" t="s">
        <v>9</v>
      </c>
      <c r="C4382">
        <v>48857.39</v>
      </c>
      <c r="D4382" t="s">
        <v>10</v>
      </c>
      <c r="E4382" t="s">
        <v>16</v>
      </c>
      <c r="F4382" t="s">
        <v>12</v>
      </c>
      <c r="G4382" t="s">
        <v>13</v>
      </c>
      <c r="H4382" t="s">
        <v>13</v>
      </c>
      <c r="I4382">
        <v>41</v>
      </c>
      <c r="J4382">
        <f t="shared" si="274"/>
        <v>-0.7505241522706626</v>
      </c>
      <c r="K4382">
        <f t="shared" si="275"/>
        <v>-6.3965513291846368E-2</v>
      </c>
      <c r="L4382" t="str">
        <f t="shared" si="276"/>
        <v>NO</v>
      </c>
      <c r="M4382" t="str">
        <f t="shared" si="277"/>
        <v>NO</v>
      </c>
    </row>
    <row r="4383" spans="1:13" x14ac:dyDescent="0.25">
      <c r="A4383">
        <v>4382</v>
      </c>
      <c r="B4383" t="s">
        <v>15</v>
      </c>
      <c r="C4383">
        <v>550000</v>
      </c>
      <c r="D4383" t="s">
        <v>10</v>
      </c>
      <c r="E4383" t="s">
        <v>16</v>
      </c>
      <c r="F4383" t="s">
        <v>12</v>
      </c>
      <c r="G4383" t="s">
        <v>13</v>
      </c>
      <c r="H4383" t="s">
        <v>13</v>
      </c>
      <c r="I4383">
        <v>27</v>
      </c>
      <c r="J4383">
        <f t="shared" si="274"/>
        <v>-0.13259429314247032</v>
      </c>
      <c r="K4383">
        <f t="shared" si="275"/>
        <v>-1.0520201343717714</v>
      </c>
      <c r="L4383" t="str">
        <f t="shared" si="276"/>
        <v>NO</v>
      </c>
      <c r="M4383" t="str">
        <f t="shared" si="277"/>
        <v>NO</v>
      </c>
    </row>
    <row r="4384" spans="1:13" x14ac:dyDescent="0.25">
      <c r="A4384">
        <v>4383</v>
      </c>
      <c r="B4384" t="s">
        <v>15</v>
      </c>
      <c r="C4384">
        <v>1843614</v>
      </c>
      <c r="D4384" t="s">
        <v>10</v>
      </c>
      <c r="E4384" t="s">
        <v>11</v>
      </c>
      <c r="F4384" t="s">
        <v>12</v>
      </c>
      <c r="G4384" t="s">
        <v>13</v>
      </c>
      <c r="H4384" t="s">
        <v>13</v>
      </c>
      <c r="I4384">
        <v>59</v>
      </c>
      <c r="J4384">
        <f t="shared" si="274"/>
        <v>1.4624860309717722</v>
      </c>
      <c r="K4384">
        <f t="shared" si="275"/>
        <v>1.2063904280966287</v>
      </c>
      <c r="L4384" t="str">
        <f t="shared" si="276"/>
        <v>NO</v>
      </c>
      <c r="M4384" t="str">
        <f t="shared" si="277"/>
        <v>NO</v>
      </c>
    </row>
    <row r="4385" spans="1:13" x14ac:dyDescent="0.25">
      <c r="A4385">
        <v>4384</v>
      </c>
      <c r="B4385" t="s">
        <v>9</v>
      </c>
      <c r="C4385">
        <v>547158</v>
      </c>
      <c r="D4385" t="s">
        <v>10</v>
      </c>
      <c r="E4385" t="s">
        <v>11</v>
      </c>
      <c r="F4385" t="s">
        <v>12</v>
      </c>
      <c r="G4385" t="s">
        <v>13</v>
      </c>
      <c r="H4385" t="s">
        <v>12</v>
      </c>
      <c r="I4385">
        <v>22</v>
      </c>
      <c r="J4385">
        <f t="shared" si="274"/>
        <v>-0.13609859835340085</v>
      </c>
      <c r="K4385">
        <f t="shared" si="275"/>
        <v>-1.4048967847574589</v>
      </c>
      <c r="L4385" t="str">
        <f t="shared" si="276"/>
        <v>NO</v>
      </c>
      <c r="M4385" t="str">
        <f t="shared" si="277"/>
        <v>NO</v>
      </c>
    </row>
    <row r="4386" spans="1:13" x14ac:dyDescent="0.25">
      <c r="A4386">
        <v>4385</v>
      </c>
      <c r="B4386" t="s">
        <v>15</v>
      </c>
      <c r="C4386">
        <v>1482847</v>
      </c>
      <c r="D4386" t="s">
        <v>10</v>
      </c>
      <c r="E4386" t="s">
        <v>11</v>
      </c>
      <c r="F4386" t="s">
        <v>12</v>
      </c>
      <c r="G4386" t="s">
        <v>13</v>
      </c>
      <c r="H4386" t="s">
        <v>12</v>
      </c>
      <c r="I4386">
        <v>29</v>
      </c>
      <c r="J4386">
        <f t="shared" si="274"/>
        <v>1.0176451871886012</v>
      </c>
      <c r="K4386">
        <f t="shared" si="275"/>
        <v>-0.91086947421749642</v>
      </c>
      <c r="L4386" t="str">
        <f t="shared" si="276"/>
        <v>NO</v>
      </c>
      <c r="M4386" t="str">
        <f t="shared" si="277"/>
        <v>NO</v>
      </c>
    </row>
    <row r="4387" spans="1:13" x14ac:dyDescent="0.25">
      <c r="A4387">
        <v>4386</v>
      </c>
      <c r="B4387" t="s">
        <v>15</v>
      </c>
      <c r="C4387">
        <v>927503.14</v>
      </c>
      <c r="D4387" t="s">
        <v>10</v>
      </c>
      <c r="E4387" t="s">
        <v>16</v>
      </c>
      <c r="F4387" t="s">
        <v>12</v>
      </c>
      <c r="G4387" t="s">
        <v>13</v>
      </c>
      <c r="H4387" t="s">
        <v>13</v>
      </c>
      <c r="I4387">
        <v>50</v>
      </c>
      <c r="J4387">
        <f t="shared" si="274"/>
        <v>0.33288291327717595</v>
      </c>
      <c r="K4387">
        <f t="shared" si="275"/>
        <v>0.57121245740239113</v>
      </c>
      <c r="L4387" t="str">
        <f t="shared" si="276"/>
        <v>NO</v>
      </c>
      <c r="M4387" t="str">
        <f t="shared" si="277"/>
        <v>NO</v>
      </c>
    </row>
    <row r="4388" spans="1:13" x14ac:dyDescent="0.25">
      <c r="A4388">
        <v>4387</v>
      </c>
      <c r="B4388" t="s">
        <v>9</v>
      </c>
      <c r="C4388">
        <v>299647</v>
      </c>
      <c r="D4388" t="s">
        <v>18</v>
      </c>
      <c r="E4388" t="s">
        <v>16</v>
      </c>
      <c r="F4388" t="s">
        <v>12</v>
      </c>
      <c r="G4388" t="s">
        <v>13</v>
      </c>
      <c r="H4388" t="s">
        <v>12</v>
      </c>
      <c r="I4388">
        <v>36</v>
      </c>
      <c r="J4388">
        <f t="shared" si="274"/>
        <v>-0.44129004348451434</v>
      </c>
      <c r="K4388">
        <f t="shared" si="275"/>
        <v>-0.41684216367753391</v>
      </c>
      <c r="L4388" t="str">
        <f t="shared" si="276"/>
        <v>NO</v>
      </c>
      <c r="M4388" t="str">
        <f t="shared" si="277"/>
        <v>NO</v>
      </c>
    </row>
    <row r="4389" spans="1:13" x14ac:dyDescent="0.25">
      <c r="A4389">
        <v>4388</v>
      </c>
      <c r="B4389" t="s">
        <v>9</v>
      </c>
      <c r="C4389">
        <v>967077</v>
      </c>
      <c r="D4389" t="s">
        <v>10</v>
      </c>
      <c r="E4389" t="s">
        <v>11</v>
      </c>
      <c r="F4389" t="s">
        <v>12</v>
      </c>
      <c r="G4389" t="s">
        <v>13</v>
      </c>
      <c r="H4389" t="s">
        <v>13</v>
      </c>
      <c r="I4389">
        <v>53</v>
      </c>
      <c r="J4389">
        <f t="shared" si="274"/>
        <v>0.38167914262785679</v>
      </c>
      <c r="K4389">
        <f t="shared" si="275"/>
        <v>0.78293844763380371</v>
      </c>
      <c r="L4389" t="str">
        <f t="shared" si="276"/>
        <v>NO</v>
      </c>
      <c r="M4389" t="str">
        <f t="shared" si="277"/>
        <v>NO</v>
      </c>
    </row>
    <row r="4390" spans="1:13" x14ac:dyDescent="0.25">
      <c r="A4390">
        <v>4389</v>
      </c>
      <c r="B4390" t="s">
        <v>9</v>
      </c>
      <c r="C4390">
        <v>326749</v>
      </c>
      <c r="D4390" t="s">
        <v>18</v>
      </c>
      <c r="E4390" t="s">
        <v>16</v>
      </c>
      <c r="F4390" t="s">
        <v>12</v>
      </c>
      <c r="G4390" t="s">
        <v>13</v>
      </c>
      <c r="H4390" t="s">
        <v>12</v>
      </c>
      <c r="I4390">
        <v>54</v>
      </c>
      <c r="J4390">
        <f t="shared" si="274"/>
        <v>-0.40787214066022193</v>
      </c>
      <c r="K4390">
        <f t="shared" si="275"/>
        <v>0.85351377771094117</v>
      </c>
      <c r="L4390" t="str">
        <f t="shared" si="276"/>
        <v>NO</v>
      </c>
      <c r="M4390" t="str">
        <f t="shared" si="277"/>
        <v>NO</v>
      </c>
    </row>
    <row r="4391" spans="1:13" x14ac:dyDescent="0.25">
      <c r="A4391">
        <v>4390</v>
      </c>
      <c r="B4391" t="s">
        <v>9</v>
      </c>
      <c r="C4391">
        <v>5122871.99</v>
      </c>
      <c r="D4391" t="s">
        <v>10</v>
      </c>
      <c r="E4391" t="s">
        <v>11</v>
      </c>
      <c r="F4391" t="s">
        <v>12</v>
      </c>
      <c r="G4391" t="s">
        <v>13</v>
      </c>
      <c r="H4391" t="s">
        <v>13</v>
      </c>
      <c r="I4391">
        <v>47</v>
      </c>
      <c r="J4391">
        <f t="shared" si="274"/>
        <v>5.505948684857259</v>
      </c>
      <c r="K4391">
        <f t="shared" si="275"/>
        <v>0.35948646717097865</v>
      </c>
      <c r="L4391" t="str">
        <f t="shared" si="276"/>
        <v>SI</v>
      </c>
      <c r="M4391" t="str">
        <f t="shared" si="277"/>
        <v>NO</v>
      </c>
    </row>
    <row r="4392" spans="1:13" x14ac:dyDescent="0.25">
      <c r="A4392">
        <v>4391</v>
      </c>
      <c r="B4392" t="s">
        <v>15</v>
      </c>
      <c r="C4392">
        <v>530434.05000000005</v>
      </c>
      <c r="D4392" t="s">
        <v>10</v>
      </c>
      <c r="E4392" t="s">
        <v>16</v>
      </c>
      <c r="F4392" t="s">
        <v>12</v>
      </c>
      <c r="G4392" t="s">
        <v>13</v>
      </c>
      <c r="H4392" t="s">
        <v>13</v>
      </c>
      <c r="I4392">
        <v>25</v>
      </c>
      <c r="J4392">
        <f t="shared" si="274"/>
        <v>-0.15671993020855263</v>
      </c>
      <c r="K4392">
        <f t="shared" si="275"/>
        <v>-1.1931707945260464</v>
      </c>
      <c r="L4392" t="str">
        <f t="shared" si="276"/>
        <v>NO</v>
      </c>
      <c r="M4392" t="str">
        <f t="shared" si="277"/>
        <v>NO</v>
      </c>
    </row>
    <row r="4393" spans="1:13" x14ac:dyDescent="0.25">
      <c r="A4393">
        <v>4392</v>
      </c>
      <c r="B4393" t="s">
        <v>9</v>
      </c>
      <c r="C4393">
        <v>182182</v>
      </c>
      <c r="D4393" t="s">
        <v>10</v>
      </c>
      <c r="E4393" t="s">
        <v>16</v>
      </c>
      <c r="F4393" t="s">
        <v>12</v>
      </c>
      <c r="G4393" t="s">
        <v>13</v>
      </c>
      <c r="H4393" t="s">
        <v>13</v>
      </c>
      <c r="I4393">
        <v>26</v>
      </c>
      <c r="J4393">
        <f t="shared" si="274"/>
        <v>-0.58612931568787596</v>
      </c>
      <c r="K4393">
        <f t="shared" si="275"/>
        <v>-1.1225954644489089</v>
      </c>
      <c r="L4393" t="str">
        <f t="shared" si="276"/>
        <v>NO</v>
      </c>
      <c r="M4393" t="str">
        <f t="shared" si="277"/>
        <v>NO</v>
      </c>
    </row>
    <row r="4394" spans="1:13" x14ac:dyDescent="0.25">
      <c r="A4394">
        <v>4393</v>
      </c>
      <c r="B4394" t="s">
        <v>9</v>
      </c>
      <c r="C4394">
        <v>278030.99</v>
      </c>
      <c r="D4394" t="s">
        <v>19</v>
      </c>
      <c r="E4394" t="s">
        <v>16</v>
      </c>
      <c r="F4394" t="s">
        <v>12</v>
      </c>
      <c r="G4394" t="s">
        <v>13</v>
      </c>
      <c r="H4394" t="s">
        <v>13</v>
      </c>
      <c r="I4394">
        <v>27</v>
      </c>
      <c r="J4394">
        <f t="shared" si="274"/>
        <v>-0.46794349052270096</v>
      </c>
      <c r="K4394">
        <f t="shared" si="275"/>
        <v>-1.0520201343717714</v>
      </c>
      <c r="L4394" t="str">
        <f t="shared" si="276"/>
        <v>NO</v>
      </c>
      <c r="M4394" t="str">
        <f t="shared" si="277"/>
        <v>NO</v>
      </c>
    </row>
    <row r="4395" spans="1:13" x14ac:dyDescent="0.25">
      <c r="A4395">
        <v>4394</v>
      </c>
      <c r="B4395" t="s">
        <v>15</v>
      </c>
      <c r="C4395">
        <v>302470</v>
      </c>
      <c r="D4395" t="s">
        <v>17</v>
      </c>
      <c r="E4395" t="s">
        <v>16</v>
      </c>
      <c r="F4395" t="s">
        <v>12</v>
      </c>
      <c r="G4395" t="s">
        <v>13</v>
      </c>
      <c r="H4395" t="s">
        <v>13</v>
      </c>
      <c r="I4395">
        <v>54</v>
      </c>
      <c r="J4395">
        <f t="shared" si="274"/>
        <v>-0.43780916607056047</v>
      </c>
      <c r="K4395">
        <f t="shared" si="275"/>
        <v>0.85351377771094117</v>
      </c>
      <c r="L4395" t="str">
        <f t="shared" si="276"/>
        <v>NO</v>
      </c>
      <c r="M4395" t="str">
        <f t="shared" si="277"/>
        <v>NO</v>
      </c>
    </row>
    <row r="4396" spans="1:13" x14ac:dyDescent="0.25">
      <c r="A4396">
        <v>4395</v>
      </c>
      <c r="B4396" t="s">
        <v>9</v>
      </c>
      <c r="C4396">
        <v>347719.55</v>
      </c>
      <c r="D4396" t="s">
        <v>10</v>
      </c>
      <c r="E4396" t="s">
        <v>16</v>
      </c>
      <c r="F4396" t="s">
        <v>12</v>
      </c>
      <c r="G4396" t="s">
        <v>13</v>
      </c>
      <c r="H4396" t="s">
        <v>13</v>
      </c>
      <c r="I4396">
        <v>19</v>
      </c>
      <c r="J4396">
        <f t="shared" si="274"/>
        <v>-0.38201457287659102</v>
      </c>
      <c r="K4396">
        <f t="shared" si="275"/>
        <v>-1.6166227749888715</v>
      </c>
      <c r="L4396" t="str">
        <f t="shared" si="276"/>
        <v>NO</v>
      </c>
      <c r="M4396" t="str">
        <f t="shared" si="277"/>
        <v>NO</v>
      </c>
    </row>
    <row r="4397" spans="1:13" x14ac:dyDescent="0.25">
      <c r="A4397">
        <v>4396</v>
      </c>
      <c r="B4397" t="s">
        <v>9</v>
      </c>
      <c r="C4397">
        <v>312000</v>
      </c>
      <c r="D4397" t="s">
        <v>10</v>
      </c>
      <c r="E4397" t="s">
        <v>16</v>
      </c>
      <c r="F4397" t="s">
        <v>12</v>
      </c>
      <c r="G4397" t="s">
        <v>13</v>
      </c>
      <c r="H4397" t="s">
        <v>12</v>
      </c>
      <c r="I4397">
        <v>64</v>
      </c>
      <c r="J4397">
        <f t="shared" si="274"/>
        <v>-0.42605827632384413</v>
      </c>
      <c r="K4397">
        <f t="shared" si="275"/>
        <v>1.5592670784823162</v>
      </c>
      <c r="L4397" t="str">
        <f t="shared" si="276"/>
        <v>NO</v>
      </c>
      <c r="M4397" t="str">
        <f t="shared" si="277"/>
        <v>NO</v>
      </c>
    </row>
    <row r="4398" spans="1:13" x14ac:dyDescent="0.25">
      <c r="A4398">
        <v>4397</v>
      </c>
      <c r="B4398" t="s">
        <v>9</v>
      </c>
      <c r="C4398">
        <v>310124</v>
      </c>
      <c r="D4398" t="s">
        <v>18</v>
      </c>
      <c r="E4398" t="s">
        <v>16</v>
      </c>
      <c r="F4398" t="s">
        <v>12</v>
      </c>
      <c r="G4398" t="s">
        <v>13</v>
      </c>
      <c r="H4398" t="s">
        <v>13</v>
      </c>
      <c r="I4398">
        <v>43</v>
      </c>
      <c r="J4398">
        <f t="shared" si="274"/>
        <v>-0.42837146301480322</v>
      </c>
      <c r="K4398">
        <f t="shared" si="275"/>
        <v>7.7185146862428639E-2</v>
      </c>
      <c r="L4398" t="str">
        <f t="shared" si="276"/>
        <v>NO</v>
      </c>
      <c r="M4398" t="str">
        <f t="shared" si="277"/>
        <v>NO</v>
      </c>
    </row>
    <row r="4399" spans="1:13" x14ac:dyDescent="0.25">
      <c r="A4399">
        <v>4398</v>
      </c>
      <c r="B4399" t="s">
        <v>15</v>
      </c>
      <c r="C4399">
        <v>297046</v>
      </c>
      <c r="D4399" t="s">
        <v>18</v>
      </c>
      <c r="E4399" t="s">
        <v>16</v>
      </c>
      <c r="F4399" t="s">
        <v>12</v>
      </c>
      <c r="G4399" t="s">
        <v>13</v>
      </c>
      <c r="H4399" t="s">
        <v>13</v>
      </c>
      <c r="I4399">
        <v>27</v>
      </c>
      <c r="J4399">
        <f t="shared" si="274"/>
        <v>-0.44449718558642509</v>
      </c>
      <c r="K4399">
        <f t="shared" si="275"/>
        <v>-1.0520201343717714</v>
      </c>
      <c r="L4399" t="str">
        <f t="shared" si="276"/>
        <v>NO</v>
      </c>
      <c r="M4399" t="str">
        <f t="shared" si="277"/>
        <v>NO</v>
      </c>
    </row>
    <row r="4400" spans="1:13" x14ac:dyDescent="0.25">
      <c r="A4400">
        <v>4399</v>
      </c>
      <c r="B4400" t="s">
        <v>9</v>
      </c>
      <c r="C4400">
        <v>403776</v>
      </c>
      <c r="D4400" t="s">
        <v>10</v>
      </c>
      <c r="E4400" t="s">
        <v>16</v>
      </c>
      <c r="F4400" t="s">
        <v>12</v>
      </c>
      <c r="G4400" t="s">
        <v>13</v>
      </c>
      <c r="H4400" t="s">
        <v>13</v>
      </c>
      <c r="I4400">
        <v>23</v>
      </c>
      <c r="J4400">
        <f t="shared" si="274"/>
        <v>-0.31289461867487872</v>
      </c>
      <c r="K4400">
        <f t="shared" si="275"/>
        <v>-1.3343214546803215</v>
      </c>
      <c r="L4400" t="str">
        <f t="shared" si="276"/>
        <v>NO</v>
      </c>
      <c r="M4400" t="str">
        <f t="shared" si="277"/>
        <v>NO</v>
      </c>
    </row>
    <row r="4401" spans="1:13" x14ac:dyDescent="0.25">
      <c r="A4401">
        <v>4400</v>
      </c>
      <c r="B4401" t="s">
        <v>15</v>
      </c>
      <c r="C4401">
        <v>1101203</v>
      </c>
      <c r="D4401" t="s">
        <v>10</v>
      </c>
      <c r="E4401" t="s">
        <v>11</v>
      </c>
      <c r="F4401" t="s">
        <v>12</v>
      </c>
      <c r="G4401" t="s">
        <v>13</v>
      </c>
      <c r="H4401" t="s">
        <v>13</v>
      </c>
      <c r="I4401">
        <v>28</v>
      </c>
      <c r="J4401">
        <f t="shared" si="274"/>
        <v>0.54706212669586074</v>
      </c>
      <c r="K4401">
        <f t="shared" si="275"/>
        <v>-0.98144480429463388</v>
      </c>
      <c r="L4401" t="str">
        <f t="shared" si="276"/>
        <v>NO</v>
      </c>
      <c r="M4401" t="str">
        <f t="shared" si="277"/>
        <v>NO</v>
      </c>
    </row>
    <row r="4402" spans="1:13" x14ac:dyDescent="0.25">
      <c r="A4402">
        <v>4401</v>
      </c>
      <c r="B4402" t="s">
        <v>9</v>
      </c>
      <c r="C4402">
        <v>615017.5</v>
      </c>
      <c r="D4402" t="s">
        <v>10</v>
      </c>
      <c r="E4402" t="s">
        <v>11</v>
      </c>
      <c r="F4402" t="s">
        <v>12</v>
      </c>
      <c r="G4402" t="s">
        <v>13</v>
      </c>
      <c r="H4402" t="s">
        <v>13</v>
      </c>
      <c r="I4402">
        <v>44</v>
      </c>
      <c r="J4402">
        <f t="shared" si="274"/>
        <v>-5.242498840929817E-2</v>
      </c>
      <c r="K4402">
        <f t="shared" si="275"/>
        <v>0.14776047693956615</v>
      </c>
      <c r="L4402" t="str">
        <f t="shared" si="276"/>
        <v>NO</v>
      </c>
      <c r="M4402" t="str">
        <f t="shared" si="277"/>
        <v>NO</v>
      </c>
    </row>
    <row r="4403" spans="1:13" x14ac:dyDescent="0.25">
      <c r="A4403">
        <v>4402</v>
      </c>
      <c r="B4403" t="s">
        <v>15</v>
      </c>
      <c r="C4403">
        <v>639148</v>
      </c>
      <c r="D4403" t="s">
        <v>17</v>
      </c>
      <c r="E4403" t="s">
        <v>16</v>
      </c>
      <c r="F4403" t="s">
        <v>12</v>
      </c>
      <c r="G4403" t="s">
        <v>12</v>
      </c>
      <c r="H4403" t="s">
        <v>13</v>
      </c>
      <c r="I4403">
        <v>66</v>
      </c>
      <c r="J4403">
        <f t="shared" si="274"/>
        <v>-2.267106972796144E-2</v>
      </c>
      <c r="K4403">
        <f t="shared" si="275"/>
        <v>1.7004177386365913</v>
      </c>
      <c r="L4403" t="str">
        <f t="shared" si="276"/>
        <v>NO</v>
      </c>
      <c r="M4403" t="str">
        <f t="shared" si="277"/>
        <v>NO</v>
      </c>
    </row>
    <row r="4404" spans="1:13" x14ac:dyDescent="0.25">
      <c r="A4404">
        <v>4403</v>
      </c>
      <c r="B4404" t="s">
        <v>9</v>
      </c>
      <c r="C4404">
        <v>297046</v>
      </c>
      <c r="D4404" t="s">
        <v>17</v>
      </c>
      <c r="E4404" t="s">
        <v>16</v>
      </c>
      <c r="F4404" t="s">
        <v>12</v>
      </c>
      <c r="G4404" t="s">
        <v>12</v>
      </c>
      <c r="H4404" t="s">
        <v>13</v>
      </c>
      <c r="I4404">
        <v>50</v>
      </c>
      <c r="J4404">
        <f t="shared" si="274"/>
        <v>-0.44449718558642509</v>
      </c>
      <c r="K4404">
        <f t="shared" si="275"/>
        <v>0.57121245740239113</v>
      </c>
      <c r="L4404" t="str">
        <f t="shared" si="276"/>
        <v>NO</v>
      </c>
      <c r="M4404" t="str">
        <f t="shared" si="277"/>
        <v>NO</v>
      </c>
    </row>
    <row r="4405" spans="1:13" x14ac:dyDescent="0.25">
      <c r="A4405">
        <v>4404</v>
      </c>
      <c r="B4405" t="s">
        <v>15</v>
      </c>
      <c r="C4405">
        <v>150000</v>
      </c>
      <c r="D4405" t="s">
        <v>10</v>
      </c>
      <c r="E4405" t="s">
        <v>16</v>
      </c>
      <c r="F4405" t="s">
        <v>12</v>
      </c>
      <c r="G4405" t="s">
        <v>13</v>
      </c>
      <c r="H4405" t="s">
        <v>13</v>
      </c>
      <c r="I4405">
        <v>32</v>
      </c>
      <c r="J4405">
        <f t="shared" si="274"/>
        <v>-0.62581107159856075</v>
      </c>
      <c r="K4405">
        <f t="shared" si="275"/>
        <v>-0.69914348398608395</v>
      </c>
      <c r="L4405" t="str">
        <f t="shared" si="276"/>
        <v>NO</v>
      </c>
      <c r="M4405" t="str">
        <f t="shared" si="277"/>
        <v>NO</v>
      </c>
    </row>
    <row r="4406" spans="1:13" x14ac:dyDescent="0.25">
      <c r="A4406">
        <v>4405</v>
      </c>
      <c r="B4406" t="s">
        <v>9</v>
      </c>
      <c r="C4406">
        <v>360960</v>
      </c>
      <c r="D4406" t="s">
        <v>10</v>
      </c>
      <c r="E4406" t="s">
        <v>16</v>
      </c>
      <c r="F4406" t="s">
        <v>12</v>
      </c>
      <c r="G4406" t="s">
        <v>13</v>
      </c>
      <c r="H4406" t="s">
        <v>13</v>
      </c>
      <c r="I4406">
        <v>38</v>
      </c>
      <c r="J4406">
        <f t="shared" si="274"/>
        <v>-0.36568854264081868</v>
      </c>
      <c r="K4406">
        <f t="shared" si="275"/>
        <v>-0.27569150352325889</v>
      </c>
      <c r="L4406" t="str">
        <f t="shared" si="276"/>
        <v>NO</v>
      </c>
      <c r="M4406" t="str">
        <f t="shared" si="277"/>
        <v>NO</v>
      </c>
    </row>
    <row r="4407" spans="1:13" x14ac:dyDescent="0.25">
      <c r="A4407">
        <v>4406</v>
      </c>
      <c r="B4407" t="s">
        <v>15</v>
      </c>
      <c r="C4407">
        <v>338629</v>
      </c>
      <c r="D4407" t="s">
        <v>18</v>
      </c>
      <c r="E4407" t="s">
        <v>16</v>
      </c>
      <c r="F4407" t="s">
        <v>12</v>
      </c>
      <c r="G4407" t="s">
        <v>13</v>
      </c>
      <c r="H4407" t="s">
        <v>12</v>
      </c>
      <c r="I4407">
        <v>66</v>
      </c>
      <c r="J4407">
        <f t="shared" si="274"/>
        <v>-0.39322360234007608</v>
      </c>
      <c r="K4407">
        <f t="shared" si="275"/>
        <v>1.7004177386365913</v>
      </c>
      <c r="L4407" t="str">
        <f t="shared" si="276"/>
        <v>NO</v>
      </c>
      <c r="M4407" t="str">
        <f t="shared" si="277"/>
        <v>NO</v>
      </c>
    </row>
    <row r="4408" spans="1:13" x14ac:dyDescent="0.25">
      <c r="A4408">
        <v>4407</v>
      </c>
      <c r="B4408" t="s">
        <v>9</v>
      </c>
      <c r="C4408">
        <v>360000</v>
      </c>
      <c r="D4408" t="s">
        <v>10</v>
      </c>
      <c r="E4408" t="s">
        <v>16</v>
      </c>
      <c r="F4408" t="s">
        <v>12</v>
      </c>
      <c r="G4408" t="s">
        <v>12</v>
      </c>
      <c r="H4408" t="s">
        <v>13</v>
      </c>
      <c r="I4408">
        <v>32</v>
      </c>
      <c r="J4408">
        <f t="shared" si="274"/>
        <v>-0.36687226290911329</v>
      </c>
      <c r="K4408">
        <f t="shared" si="275"/>
        <v>-0.69914348398608395</v>
      </c>
      <c r="L4408" t="str">
        <f t="shared" si="276"/>
        <v>NO</v>
      </c>
      <c r="M4408" t="str">
        <f t="shared" si="277"/>
        <v>NO</v>
      </c>
    </row>
    <row r="4409" spans="1:13" x14ac:dyDescent="0.25">
      <c r="A4409">
        <v>4408</v>
      </c>
      <c r="B4409" t="s">
        <v>9</v>
      </c>
      <c r="C4409">
        <v>470000</v>
      </c>
      <c r="D4409" t="s">
        <v>10</v>
      </c>
      <c r="E4409" t="s">
        <v>16</v>
      </c>
      <c r="F4409" t="s">
        <v>12</v>
      </c>
      <c r="G4409" t="s">
        <v>13</v>
      </c>
      <c r="H4409" t="s">
        <v>13</v>
      </c>
      <c r="I4409">
        <v>52</v>
      </c>
      <c r="J4409">
        <f t="shared" si="274"/>
        <v>-0.23123764883368841</v>
      </c>
      <c r="K4409">
        <f t="shared" si="275"/>
        <v>0.71236311755666615</v>
      </c>
      <c r="L4409" t="str">
        <f t="shared" si="276"/>
        <v>NO</v>
      </c>
      <c r="M4409" t="str">
        <f t="shared" si="277"/>
        <v>NO</v>
      </c>
    </row>
    <row r="4410" spans="1:13" x14ac:dyDescent="0.25">
      <c r="A4410">
        <v>4409</v>
      </c>
      <c r="B4410" t="s">
        <v>15</v>
      </c>
      <c r="C4410">
        <v>418415</v>
      </c>
      <c r="D4410" t="s">
        <v>10</v>
      </c>
      <c r="E4410" t="s">
        <v>16</v>
      </c>
      <c r="F4410" t="s">
        <v>12</v>
      </c>
      <c r="G4410" t="s">
        <v>13</v>
      </c>
      <c r="H4410" t="s">
        <v>13</v>
      </c>
      <c r="I4410">
        <v>30</v>
      </c>
      <c r="J4410">
        <f t="shared" si="274"/>
        <v>-0.29484411762533197</v>
      </c>
      <c r="K4410">
        <f t="shared" si="275"/>
        <v>-0.84029414414035897</v>
      </c>
      <c r="L4410" t="str">
        <f t="shared" si="276"/>
        <v>NO</v>
      </c>
      <c r="M4410" t="str">
        <f t="shared" si="277"/>
        <v>NO</v>
      </c>
    </row>
    <row r="4411" spans="1:13" x14ac:dyDescent="0.25">
      <c r="A4411">
        <v>4410</v>
      </c>
      <c r="B4411" t="s">
        <v>15</v>
      </c>
      <c r="C4411">
        <v>430627.35</v>
      </c>
      <c r="D4411" t="s">
        <v>10</v>
      </c>
      <c r="E4411" t="s">
        <v>16</v>
      </c>
      <c r="F4411" t="s">
        <v>12</v>
      </c>
      <c r="G4411" t="s">
        <v>13</v>
      </c>
      <c r="H4411" t="s">
        <v>13</v>
      </c>
      <c r="I4411">
        <v>31</v>
      </c>
      <c r="J4411">
        <f t="shared" si="274"/>
        <v>-0.2797857778143864</v>
      </c>
      <c r="K4411">
        <f t="shared" si="275"/>
        <v>-0.7697188140632214</v>
      </c>
      <c r="L4411" t="str">
        <f t="shared" si="276"/>
        <v>NO</v>
      </c>
      <c r="M4411" t="str">
        <f t="shared" si="277"/>
        <v>NO</v>
      </c>
    </row>
    <row r="4412" spans="1:13" x14ac:dyDescent="0.25">
      <c r="A4412">
        <v>4411</v>
      </c>
      <c r="B4412" t="s">
        <v>9</v>
      </c>
      <c r="C4412">
        <v>325394.86</v>
      </c>
      <c r="D4412" t="s">
        <v>10</v>
      </c>
      <c r="E4412" t="s">
        <v>11</v>
      </c>
      <c r="F4412" t="s">
        <v>12</v>
      </c>
      <c r="G4412" t="s">
        <v>13</v>
      </c>
      <c r="H4412" t="s">
        <v>13</v>
      </c>
      <c r="I4412">
        <v>25</v>
      </c>
      <c r="J4412">
        <f t="shared" si="274"/>
        <v>-0.40954185208116828</v>
      </c>
      <c r="K4412">
        <f t="shared" si="275"/>
        <v>-1.1931707945260464</v>
      </c>
      <c r="L4412" t="str">
        <f t="shared" si="276"/>
        <v>NO</v>
      </c>
      <c r="M4412" t="str">
        <f t="shared" si="277"/>
        <v>NO</v>
      </c>
    </row>
    <row r="4413" spans="1:13" x14ac:dyDescent="0.25">
      <c r="A4413">
        <v>4412</v>
      </c>
      <c r="B4413" t="s">
        <v>9</v>
      </c>
      <c r="C4413">
        <v>332233.40000000002</v>
      </c>
      <c r="D4413" t="s">
        <v>10</v>
      </c>
      <c r="E4413" t="s">
        <v>16</v>
      </c>
      <c r="F4413" t="s">
        <v>12</v>
      </c>
      <c r="G4413" t="s">
        <v>13</v>
      </c>
      <c r="H4413" t="s">
        <v>13</v>
      </c>
      <c r="I4413">
        <v>30</v>
      </c>
      <c r="J4413">
        <f t="shared" si="274"/>
        <v>-0.40110964541081046</v>
      </c>
      <c r="K4413">
        <f t="shared" si="275"/>
        <v>-0.84029414414035897</v>
      </c>
      <c r="L4413" t="str">
        <f t="shared" si="276"/>
        <v>NO</v>
      </c>
      <c r="M4413" t="str">
        <f t="shared" si="277"/>
        <v>NO</v>
      </c>
    </row>
    <row r="4414" spans="1:13" x14ac:dyDescent="0.25">
      <c r="A4414">
        <v>4413</v>
      </c>
      <c r="B4414" t="s">
        <v>15</v>
      </c>
      <c r="C4414">
        <v>377248.7</v>
      </c>
      <c r="D4414" t="s">
        <v>14</v>
      </c>
      <c r="E4414" t="s">
        <v>11</v>
      </c>
      <c r="F4414" t="s">
        <v>12</v>
      </c>
      <c r="G4414" t="s">
        <v>13</v>
      </c>
      <c r="H4414" t="s">
        <v>13</v>
      </c>
      <c r="I4414">
        <v>83</v>
      </c>
      <c r="J4414">
        <f t="shared" si="274"/>
        <v>-0.34560389229272437</v>
      </c>
      <c r="K4414">
        <f t="shared" si="275"/>
        <v>2.9001983499479289</v>
      </c>
      <c r="L4414" t="str">
        <f t="shared" si="276"/>
        <v>NO</v>
      </c>
      <c r="M4414" t="str">
        <f t="shared" si="277"/>
        <v>SI</v>
      </c>
    </row>
    <row r="4415" spans="1:13" x14ac:dyDescent="0.25">
      <c r="A4415">
        <v>4414</v>
      </c>
      <c r="B4415" t="s">
        <v>15</v>
      </c>
      <c r="C4415">
        <v>150000</v>
      </c>
      <c r="D4415" t="s">
        <v>10</v>
      </c>
      <c r="E4415" t="s">
        <v>16</v>
      </c>
      <c r="F4415" t="s">
        <v>12</v>
      </c>
      <c r="G4415" t="s">
        <v>12</v>
      </c>
      <c r="H4415" t="s">
        <v>13</v>
      </c>
      <c r="I4415">
        <v>40</v>
      </c>
      <c r="J4415">
        <f t="shared" si="274"/>
        <v>-0.62581107159856075</v>
      </c>
      <c r="K4415">
        <f t="shared" si="275"/>
        <v>-0.13454084336898386</v>
      </c>
      <c r="L4415" t="str">
        <f t="shared" si="276"/>
        <v>NO</v>
      </c>
      <c r="M4415" t="str">
        <f t="shared" si="277"/>
        <v>NO</v>
      </c>
    </row>
    <row r="4416" spans="1:13" x14ac:dyDescent="0.25">
      <c r="A4416">
        <v>4415</v>
      </c>
      <c r="B4416" t="s">
        <v>9</v>
      </c>
      <c r="C4416">
        <v>310544</v>
      </c>
      <c r="D4416" t="s">
        <v>18</v>
      </c>
      <c r="E4416" t="s">
        <v>16</v>
      </c>
      <c r="F4416" t="s">
        <v>12</v>
      </c>
      <c r="G4416" t="s">
        <v>12</v>
      </c>
      <c r="H4416" t="s">
        <v>12</v>
      </c>
      <c r="I4416">
        <v>66</v>
      </c>
      <c r="J4416">
        <f t="shared" si="274"/>
        <v>-0.4278535853974243</v>
      </c>
      <c r="K4416">
        <f t="shared" si="275"/>
        <v>1.7004177386365913</v>
      </c>
      <c r="L4416" t="str">
        <f t="shared" si="276"/>
        <v>NO</v>
      </c>
      <c r="M4416" t="str">
        <f t="shared" si="277"/>
        <v>NO</v>
      </c>
    </row>
    <row r="4417" spans="1:13" x14ac:dyDescent="0.25">
      <c r="A4417">
        <v>4416</v>
      </c>
      <c r="B4417" t="s">
        <v>9</v>
      </c>
      <c r="C4417">
        <v>391000</v>
      </c>
      <c r="D4417" t="s">
        <v>10</v>
      </c>
      <c r="E4417" t="s">
        <v>16</v>
      </c>
      <c r="F4417" t="s">
        <v>12</v>
      </c>
      <c r="G4417" t="s">
        <v>13</v>
      </c>
      <c r="H4417" t="s">
        <v>13</v>
      </c>
      <c r="I4417">
        <v>36</v>
      </c>
      <c r="J4417">
        <f t="shared" si="274"/>
        <v>-0.32864796257876627</v>
      </c>
      <c r="K4417">
        <f t="shared" si="275"/>
        <v>-0.41684216367753391</v>
      </c>
      <c r="L4417" t="str">
        <f t="shared" si="276"/>
        <v>NO</v>
      </c>
      <c r="M4417" t="str">
        <f t="shared" si="277"/>
        <v>NO</v>
      </c>
    </row>
    <row r="4418" spans="1:13" x14ac:dyDescent="0.25">
      <c r="A4418">
        <v>4417</v>
      </c>
      <c r="B4418" t="s">
        <v>9</v>
      </c>
      <c r="C4418">
        <v>356455</v>
      </c>
      <c r="D4418" t="s">
        <v>18</v>
      </c>
      <c r="E4418" t="s">
        <v>16</v>
      </c>
      <c r="F4418" t="s">
        <v>12</v>
      </c>
      <c r="G4418" t="s">
        <v>13</v>
      </c>
      <c r="H4418" t="s">
        <v>13</v>
      </c>
      <c r="I4418">
        <v>35</v>
      </c>
      <c r="J4418">
        <f t="shared" ref="J4418:J4481" si="278">(C4418-$Q$13)/$Q$14</f>
        <v>-0.3712433966081804</v>
      </c>
      <c r="K4418">
        <f t="shared" si="275"/>
        <v>-0.48741749375467142</v>
      </c>
      <c r="L4418" t="str">
        <f t="shared" si="276"/>
        <v>NO</v>
      </c>
      <c r="M4418" t="str">
        <f t="shared" si="277"/>
        <v>NO</v>
      </c>
    </row>
    <row r="4419" spans="1:13" x14ac:dyDescent="0.25">
      <c r="A4419">
        <v>4418</v>
      </c>
      <c r="B4419" t="s">
        <v>9</v>
      </c>
      <c r="C4419">
        <v>639148</v>
      </c>
      <c r="D4419" t="s">
        <v>18</v>
      </c>
      <c r="E4419" t="s">
        <v>16</v>
      </c>
      <c r="F4419" t="s">
        <v>12</v>
      </c>
      <c r="G4419" t="s">
        <v>13</v>
      </c>
      <c r="H4419" t="s">
        <v>12</v>
      </c>
      <c r="I4419">
        <v>65</v>
      </c>
      <c r="J4419">
        <f t="shared" si="278"/>
        <v>-2.267106972796144E-2</v>
      </c>
      <c r="K4419">
        <f t="shared" ref="K4419:K4482" si="279">(I4419-$R$13)/$R$14</f>
        <v>1.6298424085594538</v>
      </c>
      <c r="L4419" t="str">
        <f t="shared" ref="L4419:L4482" si="280">IF(ABS(J4419)&gt; 1.96, "SI", "NO")</f>
        <v>NO</v>
      </c>
      <c r="M4419" t="str">
        <f t="shared" ref="M4419:M4482" si="281">IF(ABS(K4419)&gt; 1.96, "SI", "NO")</f>
        <v>NO</v>
      </c>
    </row>
    <row r="4420" spans="1:13" x14ac:dyDescent="0.25">
      <c r="A4420">
        <v>4419</v>
      </c>
      <c r="B4420" t="s">
        <v>15</v>
      </c>
      <c r="C4420">
        <v>53466</v>
      </c>
      <c r="D4420" t="s">
        <v>10</v>
      </c>
      <c r="E4420" t="s">
        <v>11</v>
      </c>
      <c r="F4420" t="s">
        <v>12</v>
      </c>
      <c r="G4420" t="s">
        <v>13</v>
      </c>
      <c r="H4420" t="s">
        <v>13</v>
      </c>
      <c r="I4420">
        <v>59</v>
      </c>
      <c r="J4420">
        <f t="shared" si="278"/>
        <v>-0.74484154282726134</v>
      </c>
      <c r="K4420">
        <f t="shared" si="279"/>
        <v>1.2063904280966287</v>
      </c>
      <c r="L4420" t="str">
        <f t="shared" si="280"/>
        <v>NO</v>
      </c>
      <c r="M4420" t="str">
        <f t="shared" si="281"/>
        <v>NO</v>
      </c>
    </row>
    <row r="4421" spans="1:13" x14ac:dyDescent="0.25">
      <c r="A4421">
        <v>4420</v>
      </c>
      <c r="B4421" t="s">
        <v>9</v>
      </c>
      <c r="C4421">
        <v>423038.54</v>
      </c>
      <c r="D4421" t="s">
        <v>10</v>
      </c>
      <c r="E4421" t="s">
        <v>16</v>
      </c>
      <c r="F4421" t="s">
        <v>12</v>
      </c>
      <c r="G4421" t="s">
        <v>13</v>
      </c>
      <c r="H4421" t="s">
        <v>13</v>
      </c>
      <c r="I4421">
        <v>32</v>
      </c>
      <c r="J4421">
        <f t="shared" si="278"/>
        <v>-0.2891430988656748</v>
      </c>
      <c r="K4421">
        <f t="shared" si="279"/>
        <v>-0.69914348398608395</v>
      </c>
      <c r="L4421" t="str">
        <f t="shared" si="280"/>
        <v>NO</v>
      </c>
      <c r="M4421" t="str">
        <f t="shared" si="281"/>
        <v>NO</v>
      </c>
    </row>
    <row r="4422" spans="1:13" x14ac:dyDescent="0.25">
      <c r="A4422">
        <v>4421</v>
      </c>
      <c r="B4422" t="s">
        <v>9</v>
      </c>
      <c r="C4422">
        <v>332063.19</v>
      </c>
      <c r="D4422" t="s">
        <v>10</v>
      </c>
      <c r="E4422" t="s">
        <v>16</v>
      </c>
      <c r="F4422" t="s">
        <v>12</v>
      </c>
      <c r="G4422" t="s">
        <v>13</v>
      </c>
      <c r="H4422" t="s">
        <v>13</v>
      </c>
      <c r="I4422">
        <v>22</v>
      </c>
      <c r="J4422">
        <f t="shared" si="278"/>
        <v>-0.40131952148046302</v>
      </c>
      <c r="K4422">
        <f t="shared" si="279"/>
        <v>-1.4048967847574589</v>
      </c>
      <c r="L4422" t="str">
        <f t="shared" si="280"/>
        <v>NO</v>
      </c>
      <c r="M4422" t="str">
        <f t="shared" si="281"/>
        <v>NO</v>
      </c>
    </row>
    <row r="4423" spans="1:13" x14ac:dyDescent="0.25">
      <c r="A4423">
        <v>4422</v>
      </c>
      <c r="B4423" t="s">
        <v>9</v>
      </c>
      <c r="C4423">
        <v>491465.63</v>
      </c>
      <c r="D4423" t="s">
        <v>10</v>
      </c>
      <c r="E4423" t="s">
        <v>16</v>
      </c>
      <c r="F4423" t="s">
        <v>12</v>
      </c>
      <c r="G4423" t="s">
        <v>12</v>
      </c>
      <c r="H4423" t="s">
        <v>13</v>
      </c>
      <c r="I4423">
        <v>26</v>
      </c>
      <c r="J4423">
        <f t="shared" si="278"/>
        <v>-0.20476962664336237</v>
      </c>
      <c r="K4423">
        <f t="shared" si="279"/>
        <v>-1.1225954644489089</v>
      </c>
      <c r="L4423" t="str">
        <f t="shared" si="280"/>
        <v>NO</v>
      </c>
      <c r="M4423" t="str">
        <f t="shared" si="281"/>
        <v>NO</v>
      </c>
    </row>
    <row r="4424" spans="1:13" x14ac:dyDescent="0.25">
      <c r="A4424">
        <v>4423</v>
      </c>
      <c r="B4424" t="s">
        <v>9</v>
      </c>
      <c r="C4424">
        <v>633433</v>
      </c>
      <c r="D4424" t="s">
        <v>18</v>
      </c>
      <c r="E4424" t="s">
        <v>16</v>
      </c>
      <c r="F4424" t="s">
        <v>12</v>
      </c>
      <c r="G4424" t="s">
        <v>13</v>
      </c>
      <c r="H4424" t="s">
        <v>13</v>
      </c>
      <c r="I4424">
        <v>27</v>
      </c>
      <c r="J4424">
        <f t="shared" si="278"/>
        <v>-2.9717904450152835E-2</v>
      </c>
      <c r="K4424">
        <f t="shared" si="279"/>
        <v>-1.0520201343717714</v>
      </c>
      <c r="L4424" t="str">
        <f t="shared" si="280"/>
        <v>NO</v>
      </c>
      <c r="M4424" t="str">
        <f t="shared" si="281"/>
        <v>NO</v>
      </c>
    </row>
    <row r="4425" spans="1:13" x14ac:dyDescent="0.25">
      <c r="A4425">
        <v>4424</v>
      </c>
      <c r="B4425" t="s">
        <v>15</v>
      </c>
      <c r="C4425">
        <v>1021562</v>
      </c>
      <c r="D4425" t="s">
        <v>10</v>
      </c>
      <c r="E4425" t="s">
        <v>11</v>
      </c>
      <c r="F4425" t="s">
        <v>12</v>
      </c>
      <c r="G4425" t="s">
        <v>13</v>
      </c>
      <c r="H4425" t="s">
        <v>13</v>
      </c>
      <c r="I4425">
        <v>36</v>
      </c>
      <c r="J4425">
        <f t="shared" si="278"/>
        <v>0.448861433063307</v>
      </c>
      <c r="K4425">
        <f t="shared" si="279"/>
        <v>-0.41684216367753391</v>
      </c>
      <c r="L4425" t="str">
        <f t="shared" si="280"/>
        <v>NO</v>
      </c>
      <c r="M4425" t="str">
        <f t="shared" si="281"/>
        <v>NO</v>
      </c>
    </row>
    <row r="4426" spans="1:13" x14ac:dyDescent="0.25">
      <c r="A4426">
        <v>4425</v>
      </c>
      <c r="B4426" t="s">
        <v>9</v>
      </c>
      <c r="C4426">
        <v>307850</v>
      </c>
      <c r="D4426" t="s">
        <v>10</v>
      </c>
      <c r="E4426" t="s">
        <v>16</v>
      </c>
      <c r="F4426" t="s">
        <v>12</v>
      </c>
      <c r="G4426" t="s">
        <v>13</v>
      </c>
      <c r="H4426" t="s">
        <v>13</v>
      </c>
      <c r="I4426">
        <v>41</v>
      </c>
      <c r="J4426">
        <f t="shared" si="278"/>
        <v>-0.43117540040032609</v>
      </c>
      <c r="K4426">
        <f t="shared" si="279"/>
        <v>-6.3965513291846368E-2</v>
      </c>
      <c r="L4426" t="str">
        <f t="shared" si="280"/>
        <v>NO</v>
      </c>
      <c r="M4426" t="str">
        <f t="shared" si="281"/>
        <v>NO</v>
      </c>
    </row>
    <row r="4427" spans="1:13" x14ac:dyDescent="0.25">
      <c r="A4427">
        <v>4426</v>
      </c>
      <c r="B4427" t="s">
        <v>9</v>
      </c>
      <c r="C4427">
        <v>337925.96</v>
      </c>
      <c r="D4427" t="s">
        <v>10</v>
      </c>
      <c r="E4427" t="s">
        <v>16</v>
      </c>
      <c r="F4427" t="s">
        <v>12</v>
      </c>
      <c r="G4427" t="s">
        <v>13</v>
      </c>
      <c r="H4427" t="s">
        <v>13</v>
      </c>
      <c r="I4427">
        <v>23</v>
      </c>
      <c r="J4427">
        <f t="shared" si="278"/>
        <v>-0.39409048014989045</v>
      </c>
      <c r="K4427">
        <f t="shared" si="279"/>
        <v>-1.3343214546803215</v>
      </c>
      <c r="L4427" t="str">
        <f t="shared" si="280"/>
        <v>NO</v>
      </c>
      <c r="M4427" t="str">
        <f t="shared" si="281"/>
        <v>NO</v>
      </c>
    </row>
    <row r="4428" spans="1:13" x14ac:dyDescent="0.25">
      <c r="A4428">
        <v>4427</v>
      </c>
      <c r="B4428" t="s">
        <v>9</v>
      </c>
      <c r="C4428">
        <v>884003.5</v>
      </c>
      <c r="D4428" t="s">
        <v>10</v>
      </c>
      <c r="E4428" t="s">
        <v>16</v>
      </c>
      <c r="F4428" t="s">
        <v>12</v>
      </c>
      <c r="G4428" t="s">
        <v>13</v>
      </c>
      <c r="H4428" t="s">
        <v>13</v>
      </c>
      <c r="I4428">
        <v>25</v>
      </c>
      <c r="J4428">
        <f t="shared" si="278"/>
        <v>0.27924603251517671</v>
      </c>
      <c r="K4428">
        <f t="shared" si="279"/>
        <v>-1.1931707945260464</v>
      </c>
      <c r="L4428" t="str">
        <f t="shared" si="280"/>
        <v>NO</v>
      </c>
      <c r="M4428" t="str">
        <f t="shared" si="281"/>
        <v>NO</v>
      </c>
    </row>
    <row r="4429" spans="1:13" x14ac:dyDescent="0.25">
      <c r="A4429">
        <v>4428</v>
      </c>
      <c r="B4429" t="s">
        <v>9</v>
      </c>
      <c r="C4429">
        <v>514062</v>
      </c>
      <c r="D4429" t="s">
        <v>18</v>
      </c>
      <c r="E4429" t="s">
        <v>16</v>
      </c>
      <c r="F4429" t="s">
        <v>12</v>
      </c>
      <c r="G4429" t="s">
        <v>13</v>
      </c>
      <c r="H4429" t="s">
        <v>13</v>
      </c>
      <c r="I4429">
        <v>60</v>
      </c>
      <c r="J4429">
        <f t="shared" si="278"/>
        <v>-0.17690735460285778</v>
      </c>
      <c r="K4429">
        <f t="shared" si="279"/>
        <v>1.2769657581737661</v>
      </c>
      <c r="L4429" t="str">
        <f t="shared" si="280"/>
        <v>NO</v>
      </c>
      <c r="M4429" t="str">
        <f t="shared" si="281"/>
        <v>NO</v>
      </c>
    </row>
    <row r="4430" spans="1:13" x14ac:dyDescent="0.25">
      <c r="A4430">
        <v>4429</v>
      </c>
      <c r="B4430" t="s">
        <v>9</v>
      </c>
      <c r="C4430">
        <v>724000</v>
      </c>
      <c r="D4430" t="s">
        <v>10</v>
      </c>
      <c r="E4430" t="s">
        <v>16</v>
      </c>
      <c r="F4430" t="s">
        <v>12</v>
      </c>
      <c r="G4430" t="s">
        <v>13</v>
      </c>
      <c r="H4430" t="s">
        <v>13</v>
      </c>
      <c r="I4430">
        <v>29</v>
      </c>
      <c r="J4430">
        <f t="shared" si="278"/>
        <v>8.1955005485929031E-2</v>
      </c>
      <c r="K4430">
        <f t="shared" si="279"/>
        <v>-0.91086947421749642</v>
      </c>
      <c r="L4430" t="str">
        <f t="shared" si="280"/>
        <v>NO</v>
      </c>
      <c r="M4430" t="str">
        <f t="shared" si="281"/>
        <v>NO</v>
      </c>
    </row>
    <row r="4431" spans="1:13" x14ac:dyDescent="0.25">
      <c r="A4431">
        <v>4430</v>
      </c>
      <c r="B4431" t="s">
        <v>9</v>
      </c>
      <c r="C4431">
        <v>297045</v>
      </c>
      <c r="D4431" t="s">
        <v>18</v>
      </c>
      <c r="E4431" t="s">
        <v>16</v>
      </c>
      <c r="F4431" t="s">
        <v>12</v>
      </c>
      <c r="G4431" t="s">
        <v>13</v>
      </c>
      <c r="H4431" t="s">
        <v>12</v>
      </c>
      <c r="I4431">
        <v>56</v>
      </c>
      <c r="J4431">
        <f t="shared" si="278"/>
        <v>-0.44449841862837125</v>
      </c>
      <c r="K4431">
        <f t="shared" si="279"/>
        <v>0.99466443786521619</v>
      </c>
      <c r="L4431" t="str">
        <f t="shared" si="280"/>
        <v>NO</v>
      </c>
      <c r="M4431" t="str">
        <f t="shared" si="281"/>
        <v>NO</v>
      </c>
    </row>
    <row r="4432" spans="1:13" x14ac:dyDescent="0.25">
      <c r="A4432">
        <v>4431</v>
      </c>
      <c r="B4432" t="s">
        <v>9</v>
      </c>
      <c r="C4432">
        <v>487739</v>
      </c>
      <c r="D4432" t="s">
        <v>18</v>
      </c>
      <c r="E4432" t="s">
        <v>16</v>
      </c>
      <c r="F4432" t="s">
        <v>12</v>
      </c>
      <c r="G4432" t="s">
        <v>13</v>
      </c>
      <c r="H4432" t="s">
        <v>12</v>
      </c>
      <c r="I4432">
        <v>45</v>
      </c>
      <c r="J4432">
        <f t="shared" si="278"/>
        <v>-0.20936471775110693</v>
      </c>
      <c r="K4432">
        <f t="shared" si="279"/>
        <v>0.21833580701670366</v>
      </c>
      <c r="L4432" t="str">
        <f t="shared" si="280"/>
        <v>NO</v>
      </c>
      <c r="M4432" t="str">
        <f t="shared" si="281"/>
        <v>NO</v>
      </c>
    </row>
    <row r="4433" spans="1:13" x14ac:dyDescent="0.25">
      <c r="A4433">
        <v>4432</v>
      </c>
      <c r="B4433" t="s">
        <v>9</v>
      </c>
      <c r="C4433">
        <v>370609.6</v>
      </c>
      <c r="D4433" t="s">
        <v>10</v>
      </c>
      <c r="E4433" t="s">
        <v>16</v>
      </c>
      <c r="F4433" t="s">
        <v>12</v>
      </c>
      <c r="G4433" t="s">
        <v>12</v>
      </c>
      <c r="H4433" t="s">
        <v>13</v>
      </c>
      <c r="I4433">
        <v>59</v>
      </c>
      <c r="J4433">
        <f t="shared" si="278"/>
        <v>-0.35379018107734395</v>
      </c>
      <c r="K4433">
        <f t="shared" si="279"/>
        <v>1.2063904280966287</v>
      </c>
      <c r="L4433" t="str">
        <f t="shared" si="280"/>
        <v>NO</v>
      </c>
      <c r="M4433" t="str">
        <f t="shared" si="281"/>
        <v>NO</v>
      </c>
    </row>
    <row r="4434" spans="1:13" x14ac:dyDescent="0.25">
      <c r="A4434">
        <v>4433</v>
      </c>
      <c r="B4434" t="s">
        <v>9</v>
      </c>
      <c r="C4434">
        <v>287000</v>
      </c>
      <c r="D4434" t="s">
        <v>10</v>
      </c>
      <c r="E4434" t="s">
        <v>16</v>
      </c>
      <c r="F4434" t="s">
        <v>12</v>
      </c>
      <c r="G4434" t="s">
        <v>13</v>
      </c>
      <c r="H4434" t="s">
        <v>13</v>
      </c>
      <c r="I4434">
        <v>19</v>
      </c>
      <c r="J4434">
        <f t="shared" si="278"/>
        <v>-0.45688432497734982</v>
      </c>
      <c r="K4434">
        <f t="shared" si="279"/>
        <v>-1.6166227749888715</v>
      </c>
      <c r="L4434" t="str">
        <f t="shared" si="280"/>
        <v>NO</v>
      </c>
      <c r="M4434" t="str">
        <f t="shared" si="281"/>
        <v>NO</v>
      </c>
    </row>
    <row r="4435" spans="1:13" x14ac:dyDescent="0.25">
      <c r="A4435">
        <v>4434</v>
      </c>
      <c r="B4435" t="s">
        <v>15</v>
      </c>
      <c r="C4435">
        <v>501367.89</v>
      </c>
      <c r="D4435" t="s">
        <v>10</v>
      </c>
      <c r="E4435" t="s">
        <v>16</v>
      </c>
      <c r="F4435" t="s">
        <v>12</v>
      </c>
      <c r="G4435" t="s">
        <v>13</v>
      </c>
      <c r="H4435" t="s">
        <v>13</v>
      </c>
      <c r="I4435">
        <v>27</v>
      </c>
      <c r="J4435">
        <f t="shared" si="278"/>
        <v>-0.19255972470177585</v>
      </c>
      <c r="K4435">
        <f t="shared" si="279"/>
        <v>-1.0520201343717714</v>
      </c>
      <c r="L4435" t="str">
        <f t="shared" si="280"/>
        <v>NO</v>
      </c>
      <c r="M4435" t="str">
        <f t="shared" si="281"/>
        <v>NO</v>
      </c>
    </row>
    <row r="4436" spans="1:13" x14ac:dyDescent="0.25">
      <c r="A4436">
        <v>4435</v>
      </c>
      <c r="B4436" t="s">
        <v>9</v>
      </c>
      <c r="C4436">
        <v>644894.4</v>
      </c>
      <c r="D4436" t="s">
        <v>10</v>
      </c>
      <c r="E4436" t="s">
        <v>16</v>
      </c>
      <c r="F4436" t="s">
        <v>12</v>
      </c>
      <c r="G4436" t="s">
        <v>13</v>
      </c>
      <c r="H4436" t="s">
        <v>13</v>
      </c>
      <c r="I4436">
        <v>37</v>
      </c>
      <c r="J4436">
        <f t="shared" si="278"/>
        <v>-1.5585517488661218E-2</v>
      </c>
      <c r="K4436">
        <f t="shared" si="279"/>
        <v>-0.3462668336003964</v>
      </c>
      <c r="L4436" t="str">
        <f t="shared" si="280"/>
        <v>NO</v>
      </c>
      <c r="M4436" t="str">
        <f t="shared" si="281"/>
        <v>NO</v>
      </c>
    </row>
    <row r="4437" spans="1:13" x14ac:dyDescent="0.25">
      <c r="A4437">
        <v>4436</v>
      </c>
      <c r="B4437" t="s">
        <v>15</v>
      </c>
      <c r="C4437">
        <v>278030.99</v>
      </c>
      <c r="D4437" t="s">
        <v>19</v>
      </c>
      <c r="E4437" t="s">
        <v>16</v>
      </c>
      <c r="F4437" t="s">
        <v>12</v>
      </c>
      <c r="G4437" t="s">
        <v>13</v>
      </c>
      <c r="H4437" t="s">
        <v>13</v>
      </c>
      <c r="I4437">
        <v>20</v>
      </c>
      <c r="J4437">
        <f t="shared" si="278"/>
        <v>-0.46794349052270096</v>
      </c>
      <c r="K4437">
        <f t="shared" si="279"/>
        <v>-1.5460474449117341</v>
      </c>
      <c r="L4437" t="str">
        <f t="shared" si="280"/>
        <v>NO</v>
      </c>
      <c r="M4437" t="str">
        <f t="shared" si="281"/>
        <v>NO</v>
      </c>
    </row>
    <row r="4438" spans="1:13" x14ac:dyDescent="0.25">
      <c r="A4438">
        <v>4437</v>
      </c>
      <c r="B4438" t="s">
        <v>15</v>
      </c>
      <c r="C4438">
        <v>327716</v>
      </c>
      <c r="D4438" t="s">
        <v>17</v>
      </c>
      <c r="E4438" t="s">
        <v>16</v>
      </c>
      <c r="F4438" t="s">
        <v>12</v>
      </c>
      <c r="G4438" t="s">
        <v>13</v>
      </c>
      <c r="H4438" t="s">
        <v>13</v>
      </c>
      <c r="I4438">
        <v>61</v>
      </c>
      <c r="J4438">
        <f t="shared" si="278"/>
        <v>-0.40667978909830432</v>
      </c>
      <c r="K4438">
        <f t="shared" si="279"/>
        <v>1.3475410882509038</v>
      </c>
      <c r="L4438" t="str">
        <f t="shared" si="280"/>
        <v>NO</v>
      </c>
      <c r="M4438" t="str">
        <f t="shared" si="281"/>
        <v>NO</v>
      </c>
    </row>
    <row r="4439" spans="1:13" x14ac:dyDescent="0.25">
      <c r="A4439">
        <v>4438</v>
      </c>
      <c r="B4439" t="s">
        <v>15</v>
      </c>
      <c r="C4439">
        <v>1064074.55</v>
      </c>
      <c r="D4439" t="s">
        <v>10</v>
      </c>
      <c r="E4439" t="s">
        <v>16</v>
      </c>
      <c r="F4439" t="s">
        <v>12</v>
      </c>
      <c r="G4439" t="s">
        <v>13</v>
      </c>
      <c r="H4439" t="s">
        <v>13</v>
      </c>
      <c r="I4439">
        <v>21</v>
      </c>
      <c r="J4439">
        <f t="shared" si="278"/>
        <v>0.50128119045069075</v>
      </c>
      <c r="K4439">
        <f t="shared" si="279"/>
        <v>-1.4754721148345964</v>
      </c>
      <c r="L4439" t="str">
        <f t="shared" si="280"/>
        <v>NO</v>
      </c>
      <c r="M4439" t="str">
        <f t="shared" si="281"/>
        <v>NO</v>
      </c>
    </row>
    <row r="4440" spans="1:13" x14ac:dyDescent="0.25">
      <c r="A4440">
        <v>4439</v>
      </c>
      <c r="B4440" t="s">
        <v>9</v>
      </c>
      <c r="C4440">
        <v>419207.05</v>
      </c>
      <c r="D4440" t="s">
        <v>10</v>
      </c>
      <c r="E4440" t="s">
        <v>16</v>
      </c>
      <c r="F4440" t="s">
        <v>12</v>
      </c>
      <c r="G4440" t="s">
        <v>13</v>
      </c>
      <c r="H4440" t="s">
        <v>13</v>
      </c>
      <c r="I4440">
        <v>48</v>
      </c>
      <c r="J4440">
        <f t="shared" si="278"/>
        <v>-0.29386748675189162</v>
      </c>
      <c r="K4440">
        <f t="shared" si="279"/>
        <v>0.43006179724811616</v>
      </c>
      <c r="L4440" t="str">
        <f t="shared" si="280"/>
        <v>NO</v>
      </c>
      <c r="M4440" t="str">
        <f t="shared" si="281"/>
        <v>NO</v>
      </c>
    </row>
    <row r="4441" spans="1:13" x14ac:dyDescent="0.25">
      <c r="A4441">
        <v>4440</v>
      </c>
      <c r="B4441" t="s">
        <v>9</v>
      </c>
      <c r="C4441">
        <v>1277200</v>
      </c>
      <c r="D4441" t="s">
        <v>10</v>
      </c>
      <c r="E4441" t="s">
        <v>16</v>
      </c>
      <c r="F4441" t="s">
        <v>12</v>
      </c>
      <c r="G4441" t="s">
        <v>13</v>
      </c>
      <c r="H4441" t="s">
        <v>13</v>
      </c>
      <c r="I4441">
        <v>24</v>
      </c>
      <c r="J4441">
        <f t="shared" si="278"/>
        <v>0.76407381009070208</v>
      </c>
      <c r="K4441">
        <f t="shared" si="279"/>
        <v>-1.263746124603184</v>
      </c>
      <c r="L4441" t="str">
        <f t="shared" si="280"/>
        <v>NO</v>
      </c>
      <c r="M4441" t="str">
        <f t="shared" si="281"/>
        <v>NO</v>
      </c>
    </row>
    <row r="4442" spans="1:13" x14ac:dyDescent="0.25">
      <c r="A4442">
        <v>4441</v>
      </c>
      <c r="B4442" t="s">
        <v>9</v>
      </c>
      <c r="C4442">
        <v>1228919.8500000001</v>
      </c>
      <c r="D4442" t="s">
        <v>19</v>
      </c>
      <c r="E4442" t="s">
        <v>16</v>
      </c>
      <c r="F4442" t="s">
        <v>12</v>
      </c>
      <c r="G4442" t="s">
        <v>13</v>
      </c>
      <c r="H4442" t="s">
        <v>13</v>
      </c>
      <c r="I4442">
        <v>53</v>
      </c>
      <c r="J4442">
        <f t="shared" si="278"/>
        <v>0.70454235997476022</v>
      </c>
      <c r="K4442">
        <f t="shared" si="279"/>
        <v>0.78293844763380371</v>
      </c>
      <c r="L4442" t="str">
        <f t="shared" si="280"/>
        <v>NO</v>
      </c>
      <c r="M4442" t="str">
        <f t="shared" si="281"/>
        <v>NO</v>
      </c>
    </row>
    <row r="4443" spans="1:13" x14ac:dyDescent="0.25">
      <c r="A4443">
        <v>4442</v>
      </c>
      <c r="B4443" t="s">
        <v>9</v>
      </c>
      <c r="C4443">
        <v>1446221.81</v>
      </c>
      <c r="D4443" t="s">
        <v>10</v>
      </c>
      <c r="E4443" t="s">
        <v>11</v>
      </c>
      <c r="F4443" t="s">
        <v>12</v>
      </c>
      <c r="G4443" t="s">
        <v>13</v>
      </c>
      <c r="H4443" t="s">
        <v>13</v>
      </c>
      <c r="I4443">
        <v>60</v>
      </c>
      <c r="J4443">
        <f t="shared" si="278"/>
        <v>0.97248479163324575</v>
      </c>
      <c r="K4443">
        <f t="shared" si="279"/>
        <v>1.2769657581737661</v>
      </c>
      <c r="L4443" t="str">
        <f t="shared" si="280"/>
        <v>NO</v>
      </c>
      <c r="M4443" t="str">
        <f t="shared" si="281"/>
        <v>NO</v>
      </c>
    </row>
    <row r="4444" spans="1:13" x14ac:dyDescent="0.25">
      <c r="A4444">
        <v>4443</v>
      </c>
      <c r="B4444" t="s">
        <v>9</v>
      </c>
      <c r="C4444">
        <v>270900</v>
      </c>
      <c r="D4444" t="s">
        <v>10</v>
      </c>
      <c r="E4444" t="s">
        <v>16</v>
      </c>
      <c r="F4444" t="s">
        <v>12</v>
      </c>
      <c r="G4444" t="s">
        <v>12</v>
      </c>
      <c r="H4444" t="s">
        <v>13</v>
      </c>
      <c r="I4444">
        <v>43</v>
      </c>
      <c r="J4444">
        <f t="shared" si="278"/>
        <v>-0.47673630031020742</v>
      </c>
      <c r="K4444">
        <f t="shared" si="279"/>
        <v>7.7185146862428639E-2</v>
      </c>
      <c r="L4444" t="str">
        <f t="shared" si="280"/>
        <v>NO</v>
      </c>
      <c r="M4444" t="str">
        <f t="shared" si="281"/>
        <v>NO</v>
      </c>
    </row>
    <row r="4445" spans="1:13" x14ac:dyDescent="0.25">
      <c r="A4445">
        <v>4444</v>
      </c>
      <c r="B4445" t="s">
        <v>9</v>
      </c>
      <c r="C4445">
        <v>561517</v>
      </c>
      <c r="D4445" t="s">
        <v>10</v>
      </c>
      <c r="E4445" t="s">
        <v>11</v>
      </c>
      <c r="F4445" t="s">
        <v>12</v>
      </c>
      <c r="G4445" t="s">
        <v>13</v>
      </c>
      <c r="H4445" t="s">
        <v>13</v>
      </c>
      <c r="I4445">
        <v>42</v>
      </c>
      <c r="J4445">
        <f t="shared" si="278"/>
        <v>-0.11839334904877334</v>
      </c>
      <c r="K4445">
        <f t="shared" si="279"/>
        <v>6.6098167852911317E-3</v>
      </c>
      <c r="L4445" t="str">
        <f t="shared" si="280"/>
        <v>NO</v>
      </c>
      <c r="M4445" t="str">
        <f t="shared" si="281"/>
        <v>NO</v>
      </c>
    </row>
    <row r="4446" spans="1:13" x14ac:dyDescent="0.25">
      <c r="A4446">
        <v>4445</v>
      </c>
      <c r="B4446" t="s">
        <v>9</v>
      </c>
      <c r="C4446">
        <v>297046</v>
      </c>
      <c r="D4446" t="s">
        <v>18</v>
      </c>
      <c r="E4446" t="s">
        <v>16</v>
      </c>
      <c r="F4446" t="s">
        <v>12</v>
      </c>
      <c r="G4446" t="s">
        <v>13</v>
      </c>
      <c r="H4446" t="s">
        <v>12</v>
      </c>
      <c r="I4446">
        <v>26</v>
      </c>
      <c r="J4446">
        <f t="shared" si="278"/>
        <v>-0.44449718558642509</v>
      </c>
      <c r="K4446">
        <f t="shared" si="279"/>
        <v>-1.1225954644489089</v>
      </c>
      <c r="L4446" t="str">
        <f t="shared" si="280"/>
        <v>NO</v>
      </c>
      <c r="M4446" t="str">
        <f t="shared" si="281"/>
        <v>NO</v>
      </c>
    </row>
    <row r="4447" spans="1:13" x14ac:dyDescent="0.25">
      <c r="A4447">
        <v>4446</v>
      </c>
      <c r="B4447" t="s">
        <v>9</v>
      </c>
      <c r="C4447">
        <v>278030</v>
      </c>
      <c r="D4447" t="s">
        <v>18</v>
      </c>
      <c r="E4447" t="s">
        <v>16</v>
      </c>
      <c r="F4447" t="s">
        <v>12</v>
      </c>
      <c r="G4447" t="s">
        <v>13</v>
      </c>
      <c r="H4447" t="s">
        <v>13</v>
      </c>
      <c r="I4447">
        <v>29</v>
      </c>
      <c r="J4447">
        <f t="shared" si="278"/>
        <v>-0.46794471123422759</v>
      </c>
      <c r="K4447">
        <f t="shared" si="279"/>
        <v>-0.91086947421749642</v>
      </c>
      <c r="L4447" t="str">
        <f t="shared" si="280"/>
        <v>NO</v>
      </c>
      <c r="M4447" t="str">
        <f t="shared" si="281"/>
        <v>NO</v>
      </c>
    </row>
    <row r="4448" spans="1:13" x14ac:dyDescent="0.25">
      <c r="A4448">
        <v>4447</v>
      </c>
      <c r="B4448" t="s">
        <v>9</v>
      </c>
      <c r="C4448">
        <v>885877.44</v>
      </c>
      <c r="D4448" t="s">
        <v>10</v>
      </c>
      <c r="E4448" t="s">
        <v>16</v>
      </c>
      <c r="F4448" t="s">
        <v>12</v>
      </c>
      <c r="G4448" t="s">
        <v>13</v>
      </c>
      <c r="H4448" t="s">
        <v>13</v>
      </c>
      <c r="I4448">
        <v>31</v>
      </c>
      <c r="J4448">
        <f t="shared" si="278"/>
        <v>0.28155667913972665</v>
      </c>
      <c r="K4448">
        <f t="shared" si="279"/>
        <v>-0.7697188140632214</v>
      </c>
      <c r="L4448" t="str">
        <f t="shared" si="280"/>
        <v>NO</v>
      </c>
      <c r="M4448" t="str">
        <f t="shared" si="281"/>
        <v>NO</v>
      </c>
    </row>
    <row r="4449" spans="1:13" x14ac:dyDescent="0.25">
      <c r="A4449">
        <v>4448</v>
      </c>
      <c r="B4449" t="s">
        <v>9</v>
      </c>
      <c r="C4449">
        <v>597978</v>
      </c>
      <c r="D4449" t="s">
        <v>10</v>
      </c>
      <c r="E4449" t="s">
        <v>16</v>
      </c>
      <c r="F4449" t="s">
        <v>12</v>
      </c>
      <c r="G4449" t="s">
        <v>13</v>
      </c>
      <c r="H4449" t="s">
        <v>13</v>
      </c>
      <c r="I4449">
        <v>41</v>
      </c>
      <c r="J4449">
        <f t="shared" si="278"/>
        <v>-7.3435406650554549E-2</v>
      </c>
      <c r="K4449">
        <f t="shared" si="279"/>
        <v>-6.3965513291846368E-2</v>
      </c>
      <c r="L4449" t="str">
        <f t="shared" si="280"/>
        <v>NO</v>
      </c>
      <c r="M4449" t="str">
        <f t="shared" si="281"/>
        <v>NO</v>
      </c>
    </row>
    <row r="4450" spans="1:13" x14ac:dyDescent="0.25">
      <c r="A4450">
        <v>4449</v>
      </c>
      <c r="B4450" t="s">
        <v>15</v>
      </c>
      <c r="C4450">
        <v>322634</v>
      </c>
      <c r="D4450" t="s">
        <v>17</v>
      </c>
      <c r="E4450" t="s">
        <v>16</v>
      </c>
      <c r="F4450" t="s">
        <v>12</v>
      </c>
      <c r="G4450" t="s">
        <v>13</v>
      </c>
      <c r="H4450" t="s">
        <v>13</v>
      </c>
      <c r="I4450">
        <v>79</v>
      </c>
      <c r="J4450">
        <f t="shared" si="278"/>
        <v>-0.41294610826858896</v>
      </c>
      <c r="K4450">
        <f t="shared" si="279"/>
        <v>2.6178970296393786</v>
      </c>
      <c r="L4450" t="str">
        <f t="shared" si="280"/>
        <v>NO</v>
      </c>
      <c r="M4450" t="str">
        <f t="shared" si="281"/>
        <v>SI</v>
      </c>
    </row>
    <row r="4451" spans="1:13" x14ac:dyDescent="0.25">
      <c r="A4451">
        <v>4450</v>
      </c>
      <c r="B4451" t="s">
        <v>9</v>
      </c>
      <c r="C4451">
        <v>680463.53</v>
      </c>
      <c r="D4451" t="s">
        <v>10</v>
      </c>
      <c r="E4451" t="s">
        <v>16</v>
      </c>
      <c r="F4451" t="s">
        <v>12</v>
      </c>
      <c r="G4451" t="s">
        <v>13</v>
      </c>
      <c r="H4451" t="s">
        <v>13</v>
      </c>
      <c r="I4451">
        <v>21</v>
      </c>
      <c r="J4451">
        <f t="shared" si="278"/>
        <v>2.8272711789053492E-2</v>
      </c>
      <c r="K4451">
        <f t="shared" si="279"/>
        <v>-1.4754721148345964</v>
      </c>
      <c r="L4451" t="str">
        <f t="shared" si="280"/>
        <v>NO</v>
      </c>
      <c r="M4451" t="str">
        <f t="shared" si="281"/>
        <v>NO</v>
      </c>
    </row>
    <row r="4452" spans="1:13" x14ac:dyDescent="0.25">
      <c r="A4452">
        <v>4451</v>
      </c>
      <c r="B4452" t="s">
        <v>9</v>
      </c>
      <c r="C4452">
        <v>358595.15</v>
      </c>
      <c r="D4452" t="s">
        <v>10</v>
      </c>
      <c r="E4452" t="s">
        <v>16</v>
      </c>
      <c r="F4452" t="s">
        <v>12</v>
      </c>
      <c r="G4452" t="s">
        <v>13</v>
      </c>
      <c r="H4452" t="s">
        <v>13</v>
      </c>
      <c r="I4452">
        <v>21</v>
      </c>
      <c r="J4452">
        <f t="shared" si="278"/>
        <v>-0.36860450188714833</v>
      </c>
      <c r="K4452">
        <f t="shared" si="279"/>
        <v>-1.4754721148345964</v>
      </c>
      <c r="L4452" t="str">
        <f t="shared" si="280"/>
        <v>NO</v>
      </c>
      <c r="M4452" t="str">
        <f t="shared" si="281"/>
        <v>NO</v>
      </c>
    </row>
    <row r="4453" spans="1:13" x14ac:dyDescent="0.25">
      <c r="A4453">
        <v>4452</v>
      </c>
      <c r="B4453" t="s">
        <v>9</v>
      </c>
      <c r="C4453">
        <v>358784.06</v>
      </c>
      <c r="D4453" t="s">
        <v>10</v>
      </c>
      <c r="E4453" t="s">
        <v>16</v>
      </c>
      <c r="F4453" t="s">
        <v>12</v>
      </c>
      <c r="G4453" t="s">
        <v>12</v>
      </c>
      <c r="H4453" t="s">
        <v>13</v>
      </c>
      <c r="I4453">
        <v>40</v>
      </c>
      <c r="J4453">
        <f t="shared" si="278"/>
        <v>-0.36837156793310305</v>
      </c>
      <c r="K4453">
        <f t="shared" si="279"/>
        <v>-0.13454084336898386</v>
      </c>
      <c r="L4453" t="str">
        <f t="shared" si="280"/>
        <v>NO</v>
      </c>
      <c r="M4453" t="str">
        <f t="shared" si="281"/>
        <v>NO</v>
      </c>
    </row>
    <row r="4454" spans="1:13" x14ac:dyDescent="0.25">
      <c r="A4454">
        <v>4453</v>
      </c>
      <c r="B4454" t="s">
        <v>9</v>
      </c>
      <c r="C4454">
        <v>639148</v>
      </c>
      <c r="D4454" t="s">
        <v>18</v>
      </c>
      <c r="E4454" t="s">
        <v>16</v>
      </c>
      <c r="F4454" t="s">
        <v>12</v>
      </c>
      <c r="G4454" t="s">
        <v>13</v>
      </c>
      <c r="H4454" t="s">
        <v>12</v>
      </c>
      <c r="I4454">
        <v>40</v>
      </c>
      <c r="J4454">
        <f t="shared" si="278"/>
        <v>-2.267106972796144E-2</v>
      </c>
      <c r="K4454">
        <f t="shared" si="279"/>
        <v>-0.13454084336898386</v>
      </c>
      <c r="L4454" t="str">
        <f t="shared" si="280"/>
        <v>NO</v>
      </c>
      <c r="M4454" t="str">
        <f t="shared" si="281"/>
        <v>NO</v>
      </c>
    </row>
    <row r="4455" spans="1:13" x14ac:dyDescent="0.25">
      <c r="A4455">
        <v>4454</v>
      </c>
      <c r="B4455" t="s">
        <v>15</v>
      </c>
      <c r="C4455">
        <v>1428002.29</v>
      </c>
      <c r="D4455" t="s">
        <v>14</v>
      </c>
      <c r="E4455" t="s">
        <v>11</v>
      </c>
      <c r="F4455" t="s">
        <v>12</v>
      </c>
      <c r="G4455" t="s">
        <v>13</v>
      </c>
      <c r="H4455" t="s">
        <v>13</v>
      </c>
      <c r="I4455">
        <v>69</v>
      </c>
      <c r="J4455">
        <f t="shared" si="278"/>
        <v>0.95001935923470493</v>
      </c>
      <c r="K4455">
        <f t="shared" si="279"/>
        <v>1.9121437288680037</v>
      </c>
      <c r="L4455" t="str">
        <f t="shared" si="280"/>
        <v>NO</v>
      </c>
      <c r="M4455" t="str">
        <f t="shared" si="281"/>
        <v>NO</v>
      </c>
    </row>
    <row r="4456" spans="1:13" x14ac:dyDescent="0.25">
      <c r="A4456">
        <v>4455</v>
      </c>
      <c r="B4456" t="s">
        <v>9</v>
      </c>
      <c r="C4456">
        <v>297719</v>
      </c>
      <c r="D4456" t="s">
        <v>17</v>
      </c>
      <c r="E4456" t="s">
        <v>16</v>
      </c>
      <c r="F4456" t="s">
        <v>12</v>
      </c>
      <c r="G4456" t="s">
        <v>13</v>
      </c>
      <c r="H4456" t="s">
        <v>13</v>
      </c>
      <c r="I4456">
        <v>37</v>
      </c>
      <c r="J4456">
        <f t="shared" si="278"/>
        <v>-0.44366734835667271</v>
      </c>
      <c r="K4456">
        <f t="shared" si="279"/>
        <v>-0.3462668336003964</v>
      </c>
      <c r="L4456" t="str">
        <f t="shared" si="280"/>
        <v>NO</v>
      </c>
      <c r="M4456" t="str">
        <f t="shared" si="281"/>
        <v>NO</v>
      </c>
    </row>
    <row r="4457" spans="1:13" x14ac:dyDescent="0.25">
      <c r="A4457">
        <v>4456</v>
      </c>
      <c r="B4457" t="s">
        <v>15</v>
      </c>
      <c r="C4457">
        <v>1228568</v>
      </c>
      <c r="D4457" t="s">
        <v>10</v>
      </c>
      <c r="E4457" t="s">
        <v>11</v>
      </c>
      <c r="F4457" t="s">
        <v>12</v>
      </c>
      <c r="G4457" t="s">
        <v>13</v>
      </c>
      <c r="H4457" t="s">
        <v>13</v>
      </c>
      <c r="I4457">
        <v>44</v>
      </c>
      <c r="J4457">
        <f t="shared" si="278"/>
        <v>0.70410851416601061</v>
      </c>
      <c r="K4457">
        <f t="shared" si="279"/>
        <v>0.14776047693956615</v>
      </c>
      <c r="L4457" t="str">
        <f t="shared" si="280"/>
        <v>NO</v>
      </c>
      <c r="M4457" t="str">
        <f t="shared" si="281"/>
        <v>NO</v>
      </c>
    </row>
    <row r="4458" spans="1:13" x14ac:dyDescent="0.25">
      <c r="A4458">
        <v>4457</v>
      </c>
      <c r="B4458" t="s">
        <v>15</v>
      </c>
      <c r="C4458">
        <v>764837.91</v>
      </c>
      <c r="D4458" t="s">
        <v>14</v>
      </c>
      <c r="E4458" t="s">
        <v>11</v>
      </c>
      <c r="F4458" t="s">
        <v>12</v>
      </c>
      <c r="G4458" t="s">
        <v>13</v>
      </c>
      <c r="H4458" t="s">
        <v>13</v>
      </c>
      <c r="I4458">
        <v>82</v>
      </c>
      <c r="J4458">
        <f t="shared" si="278"/>
        <v>0.13230986150862847</v>
      </c>
      <c r="K4458">
        <f t="shared" si="279"/>
        <v>2.8296230198707915</v>
      </c>
      <c r="L4458" t="str">
        <f t="shared" si="280"/>
        <v>NO</v>
      </c>
      <c r="M4458" t="str">
        <f t="shared" si="281"/>
        <v>SI</v>
      </c>
    </row>
    <row r="4459" spans="1:13" x14ac:dyDescent="0.25">
      <c r="A4459">
        <v>4458</v>
      </c>
      <c r="B4459" t="s">
        <v>9</v>
      </c>
      <c r="C4459">
        <v>647500</v>
      </c>
      <c r="D4459" t="s">
        <v>10</v>
      </c>
      <c r="E4459" t="s">
        <v>16</v>
      </c>
      <c r="F4459" t="s">
        <v>12</v>
      </c>
      <c r="G4459" t="s">
        <v>13</v>
      </c>
      <c r="H4459" t="s">
        <v>13</v>
      </c>
      <c r="I4459">
        <v>25</v>
      </c>
      <c r="J4459">
        <f t="shared" si="278"/>
        <v>-1.2372703393798272E-2</v>
      </c>
      <c r="K4459">
        <f t="shared" si="279"/>
        <v>-1.1931707945260464</v>
      </c>
      <c r="L4459" t="str">
        <f t="shared" si="280"/>
        <v>NO</v>
      </c>
      <c r="M4459" t="str">
        <f t="shared" si="281"/>
        <v>NO</v>
      </c>
    </row>
    <row r="4460" spans="1:13" x14ac:dyDescent="0.25">
      <c r="A4460">
        <v>4459</v>
      </c>
      <c r="B4460" t="s">
        <v>9</v>
      </c>
      <c r="C4460">
        <v>230000</v>
      </c>
      <c r="D4460" t="s">
        <v>10</v>
      </c>
      <c r="E4460" t="s">
        <v>16</v>
      </c>
      <c r="F4460" t="s">
        <v>12</v>
      </c>
      <c r="G4460" t="s">
        <v>13</v>
      </c>
      <c r="H4460" t="s">
        <v>12</v>
      </c>
      <c r="I4460">
        <v>53</v>
      </c>
      <c r="J4460">
        <f t="shared" si="278"/>
        <v>-0.52716771590734268</v>
      </c>
      <c r="K4460">
        <f t="shared" si="279"/>
        <v>0.78293844763380371</v>
      </c>
      <c r="L4460" t="str">
        <f t="shared" si="280"/>
        <v>NO</v>
      </c>
      <c r="M4460" t="str">
        <f t="shared" si="281"/>
        <v>NO</v>
      </c>
    </row>
    <row r="4461" spans="1:13" x14ac:dyDescent="0.25">
      <c r="A4461">
        <v>4460</v>
      </c>
      <c r="B4461" t="s">
        <v>9</v>
      </c>
      <c r="C4461">
        <v>407769.25</v>
      </c>
      <c r="D4461" t="s">
        <v>10</v>
      </c>
      <c r="E4461" t="s">
        <v>16</v>
      </c>
      <c r="F4461" t="s">
        <v>12</v>
      </c>
      <c r="G4461" t="s">
        <v>13</v>
      </c>
      <c r="H4461" t="s">
        <v>13</v>
      </c>
      <c r="I4461">
        <v>29</v>
      </c>
      <c r="J4461">
        <f t="shared" si="278"/>
        <v>-0.30797077392345429</v>
      </c>
      <c r="K4461">
        <f t="shared" si="279"/>
        <v>-0.91086947421749642</v>
      </c>
      <c r="L4461" t="str">
        <f t="shared" si="280"/>
        <v>NO</v>
      </c>
      <c r="M4461" t="str">
        <f t="shared" si="281"/>
        <v>NO</v>
      </c>
    </row>
    <row r="4462" spans="1:13" x14ac:dyDescent="0.25">
      <c r="A4462">
        <v>4461</v>
      </c>
      <c r="B4462" t="s">
        <v>9</v>
      </c>
      <c r="C4462">
        <v>372000</v>
      </c>
      <c r="D4462" t="s">
        <v>10</v>
      </c>
      <c r="E4462" t="s">
        <v>16</v>
      </c>
      <c r="F4462" t="s">
        <v>12</v>
      </c>
      <c r="G4462" t="s">
        <v>13</v>
      </c>
      <c r="H4462" t="s">
        <v>13</v>
      </c>
      <c r="I4462">
        <v>27</v>
      </c>
      <c r="J4462">
        <f t="shared" si="278"/>
        <v>-0.35207575955543058</v>
      </c>
      <c r="K4462">
        <f t="shared" si="279"/>
        <v>-1.0520201343717714</v>
      </c>
      <c r="L4462" t="str">
        <f t="shared" si="280"/>
        <v>NO</v>
      </c>
      <c r="M4462" t="str">
        <f t="shared" si="281"/>
        <v>NO</v>
      </c>
    </row>
    <row r="4463" spans="1:13" x14ac:dyDescent="0.25">
      <c r="A4463">
        <v>4462</v>
      </c>
      <c r="B4463" t="s">
        <v>9</v>
      </c>
      <c r="C4463">
        <v>361806.78</v>
      </c>
      <c r="D4463" t="s">
        <v>10</v>
      </c>
      <c r="E4463" t="s">
        <v>16</v>
      </c>
      <c r="F4463" t="s">
        <v>12</v>
      </c>
      <c r="G4463" t="s">
        <v>13</v>
      </c>
      <c r="H4463" t="s">
        <v>13</v>
      </c>
      <c r="I4463">
        <v>22</v>
      </c>
      <c r="J4463">
        <f t="shared" si="278"/>
        <v>-0.36464442738166603</v>
      </c>
      <c r="K4463">
        <f t="shared" si="279"/>
        <v>-1.4048967847574589</v>
      </c>
      <c r="L4463" t="str">
        <f t="shared" si="280"/>
        <v>NO</v>
      </c>
      <c r="M4463" t="str">
        <f t="shared" si="281"/>
        <v>NO</v>
      </c>
    </row>
    <row r="4464" spans="1:13" x14ac:dyDescent="0.25">
      <c r="A4464">
        <v>4463</v>
      </c>
      <c r="B4464" t="s">
        <v>15</v>
      </c>
      <c r="C4464">
        <v>514285.71</v>
      </c>
      <c r="D4464" t="s">
        <v>10</v>
      </c>
      <c r="E4464" t="s">
        <v>16</v>
      </c>
      <c r="F4464" t="s">
        <v>12</v>
      </c>
      <c r="G4464" t="s">
        <v>13</v>
      </c>
      <c r="H4464" t="s">
        <v>13</v>
      </c>
      <c r="I4464">
        <v>39</v>
      </c>
      <c r="J4464">
        <f t="shared" si="278"/>
        <v>-0.1766315107890867</v>
      </c>
      <c r="K4464">
        <f t="shared" si="279"/>
        <v>-0.20511617344612137</v>
      </c>
      <c r="L4464" t="str">
        <f t="shared" si="280"/>
        <v>NO</v>
      </c>
      <c r="M4464" t="str">
        <f t="shared" si="281"/>
        <v>NO</v>
      </c>
    </row>
    <row r="4465" spans="1:13" x14ac:dyDescent="0.25">
      <c r="A4465">
        <v>4464</v>
      </c>
      <c r="B4465" t="s">
        <v>9</v>
      </c>
      <c r="C4465">
        <v>356455</v>
      </c>
      <c r="D4465" t="s">
        <v>18</v>
      </c>
      <c r="E4465" t="s">
        <v>16</v>
      </c>
      <c r="F4465" t="s">
        <v>12</v>
      </c>
      <c r="G4465" t="s">
        <v>12</v>
      </c>
      <c r="H4465" t="s">
        <v>12</v>
      </c>
      <c r="I4465">
        <v>46</v>
      </c>
      <c r="J4465">
        <f t="shared" si="278"/>
        <v>-0.3712433966081804</v>
      </c>
      <c r="K4465">
        <f t="shared" si="279"/>
        <v>0.28891113709384114</v>
      </c>
      <c r="L4465" t="str">
        <f t="shared" si="280"/>
        <v>NO</v>
      </c>
      <c r="M4465" t="str">
        <f t="shared" si="281"/>
        <v>NO</v>
      </c>
    </row>
    <row r="4466" spans="1:13" x14ac:dyDescent="0.25">
      <c r="A4466">
        <v>4465</v>
      </c>
      <c r="B4466" t="s">
        <v>15</v>
      </c>
      <c r="C4466">
        <v>278030</v>
      </c>
      <c r="D4466" t="s">
        <v>17</v>
      </c>
      <c r="E4466" t="s">
        <v>16</v>
      </c>
      <c r="F4466" t="s">
        <v>12</v>
      </c>
      <c r="G4466" t="s">
        <v>12</v>
      </c>
      <c r="H4466" t="s">
        <v>12</v>
      </c>
      <c r="I4466">
        <v>35</v>
      </c>
      <c r="J4466">
        <f t="shared" si="278"/>
        <v>-0.46794471123422759</v>
      </c>
      <c r="K4466">
        <f t="shared" si="279"/>
        <v>-0.48741749375467142</v>
      </c>
      <c r="L4466" t="str">
        <f t="shared" si="280"/>
        <v>NO</v>
      </c>
      <c r="M4466" t="str">
        <f t="shared" si="281"/>
        <v>NO</v>
      </c>
    </row>
    <row r="4467" spans="1:13" x14ac:dyDescent="0.25">
      <c r="A4467">
        <v>4466</v>
      </c>
      <c r="B4467" t="s">
        <v>9</v>
      </c>
      <c r="C4467">
        <v>949839.65</v>
      </c>
      <c r="D4467" t="s">
        <v>10</v>
      </c>
      <c r="E4467" t="s">
        <v>16</v>
      </c>
      <c r="F4467" t="s">
        <v>12</v>
      </c>
      <c r="G4467" t="s">
        <v>13</v>
      </c>
      <c r="H4467" t="s">
        <v>13</v>
      </c>
      <c r="I4467">
        <v>25</v>
      </c>
      <c r="J4467">
        <f t="shared" si="278"/>
        <v>0.3604247670375566</v>
      </c>
      <c r="K4467">
        <f t="shared" si="279"/>
        <v>-1.1931707945260464</v>
      </c>
      <c r="L4467" t="str">
        <f t="shared" si="280"/>
        <v>NO</v>
      </c>
      <c r="M4467" t="str">
        <f t="shared" si="281"/>
        <v>NO</v>
      </c>
    </row>
    <row r="4468" spans="1:13" x14ac:dyDescent="0.25">
      <c r="A4468">
        <v>4467</v>
      </c>
      <c r="B4468" t="s">
        <v>9</v>
      </c>
      <c r="C4468">
        <v>410480.22</v>
      </c>
      <c r="D4468" t="s">
        <v>10</v>
      </c>
      <c r="E4468" t="s">
        <v>16</v>
      </c>
      <c r="F4468" t="s">
        <v>12</v>
      </c>
      <c r="G4468" t="s">
        <v>13</v>
      </c>
      <c r="H4468" t="s">
        <v>13</v>
      </c>
      <c r="I4468">
        <v>38</v>
      </c>
      <c r="J4468">
        <f t="shared" si="278"/>
        <v>-0.30462803419872653</v>
      </c>
      <c r="K4468">
        <f t="shared" si="279"/>
        <v>-0.27569150352325889</v>
      </c>
      <c r="L4468" t="str">
        <f t="shared" si="280"/>
        <v>NO</v>
      </c>
      <c r="M4468" t="str">
        <f t="shared" si="281"/>
        <v>NO</v>
      </c>
    </row>
    <row r="4469" spans="1:13" x14ac:dyDescent="0.25">
      <c r="A4469">
        <v>4468</v>
      </c>
      <c r="B4469" t="s">
        <v>9</v>
      </c>
      <c r="C4469">
        <v>4677217.59</v>
      </c>
      <c r="D4469" t="s">
        <v>10</v>
      </c>
      <c r="E4469" t="s">
        <v>11</v>
      </c>
      <c r="F4469" t="s">
        <v>12</v>
      </c>
      <c r="G4469" t="s">
        <v>13</v>
      </c>
      <c r="H4469" t="s">
        <v>13</v>
      </c>
      <c r="I4469">
        <v>52</v>
      </c>
      <c r="J4469">
        <f t="shared" si="278"/>
        <v>4.9564381161753035</v>
      </c>
      <c r="K4469">
        <f t="shared" si="279"/>
        <v>0.71236311755666615</v>
      </c>
      <c r="L4469" t="str">
        <f t="shared" si="280"/>
        <v>SI</v>
      </c>
      <c r="M4469" t="str">
        <f t="shared" si="281"/>
        <v>NO</v>
      </c>
    </row>
    <row r="4470" spans="1:13" x14ac:dyDescent="0.25">
      <c r="A4470">
        <v>4469</v>
      </c>
      <c r="B4470" t="s">
        <v>9</v>
      </c>
      <c r="C4470">
        <v>466652.81</v>
      </c>
      <c r="D4470" t="s">
        <v>10</v>
      </c>
      <c r="E4470" t="s">
        <v>16</v>
      </c>
      <c r="F4470" t="s">
        <v>12</v>
      </c>
      <c r="G4470" t="s">
        <v>13</v>
      </c>
      <c r="H4470" t="s">
        <v>13</v>
      </c>
      <c r="I4470">
        <v>49</v>
      </c>
      <c r="J4470">
        <f t="shared" si="278"/>
        <v>-0.23536487450538951</v>
      </c>
      <c r="K4470">
        <f t="shared" si="279"/>
        <v>0.50063712732525367</v>
      </c>
      <c r="L4470" t="str">
        <f t="shared" si="280"/>
        <v>NO</v>
      </c>
      <c r="M4470" t="str">
        <f t="shared" si="281"/>
        <v>NO</v>
      </c>
    </row>
    <row r="4471" spans="1:13" x14ac:dyDescent="0.25">
      <c r="A4471">
        <v>4470</v>
      </c>
      <c r="B4471" t="s">
        <v>9</v>
      </c>
      <c r="C4471">
        <v>400000</v>
      </c>
      <c r="D4471" t="s">
        <v>10</v>
      </c>
      <c r="E4471" t="s">
        <v>16</v>
      </c>
      <c r="F4471" t="s">
        <v>12</v>
      </c>
      <c r="G4471" t="s">
        <v>13</v>
      </c>
      <c r="H4471" t="s">
        <v>13</v>
      </c>
      <c r="I4471">
        <v>21</v>
      </c>
      <c r="J4471">
        <f t="shared" si="278"/>
        <v>-0.31755058506350425</v>
      </c>
      <c r="K4471">
        <f t="shared" si="279"/>
        <v>-1.4754721148345964</v>
      </c>
      <c r="L4471" t="str">
        <f t="shared" si="280"/>
        <v>NO</v>
      </c>
      <c r="M4471" t="str">
        <f t="shared" si="281"/>
        <v>NO</v>
      </c>
    </row>
    <row r="4472" spans="1:13" x14ac:dyDescent="0.25">
      <c r="A4472">
        <v>4471</v>
      </c>
      <c r="B4472" t="s">
        <v>15</v>
      </c>
      <c r="C4472">
        <v>365825</v>
      </c>
      <c r="D4472" t="s">
        <v>10</v>
      </c>
      <c r="E4472" t="s">
        <v>16</v>
      </c>
      <c r="F4472" t="s">
        <v>12</v>
      </c>
      <c r="G4472" t="s">
        <v>13</v>
      </c>
      <c r="H4472" t="s">
        <v>13</v>
      </c>
      <c r="I4472">
        <v>42</v>
      </c>
      <c r="J4472">
        <f t="shared" si="278"/>
        <v>-0.35968979357284647</v>
      </c>
      <c r="K4472">
        <f t="shared" si="279"/>
        <v>6.6098167852911317E-3</v>
      </c>
      <c r="L4472" t="str">
        <f t="shared" si="280"/>
        <v>NO</v>
      </c>
      <c r="M4472" t="str">
        <f t="shared" si="281"/>
        <v>NO</v>
      </c>
    </row>
    <row r="4473" spans="1:13" x14ac:dyDescent="0.25">
      <c r="A4473">
        <v>4472</v>
      </c>
      <c r="B4473" t="s">
        <v>9</v>
      </c>
      <c r="C4473">
        <v>615550</v>
      </c>
      <c r="D4473" t="s">
        <v>18</v>
      </c>
      <c r="E4473" t="s">
        <v>16</v>
      </c>
      <c r="F4473" t="s">
        <v>12</v>
      </c>
      <c r="G4473" t="s">
        <v>13</v>
      </c>
      <c r="H4473" t="s">
        <v>12</v>
      </c>
      <c r="I4473">
        <v>42</v>
      </c>
      <c r="J4473">
        <f t="shared" si="278"/>
        <v>-5.1768393572978494E-2</v>
      </c>
      <c r="K4473">
        <f t="shared" si="279"/>
        <v>6.6098167852911317E-3</v>
      </c>
      <c r="L4473" t="str">
        <f t="shared" si="280"/>
        <v>NO</v>
      </c>
      <c r="M4473" t="str">
        <f t="shared" si="281"/>
        <v>NO</v>
      </c>
    </row>
    <row r="4474" spans="1:13" x14ac:dyDescent="0.25">
      <c r="A4474">
        <v>4473</v>
      </c>
      <c r="B4474" t="s">
        <v>15</v>
      </c>
      <c r="C4474">
        <v>1124365</v>
      </c>
      <c r="D4474" t="s">
        <v>10</v>
      </c>
      <c r="E4474" t="s">
        <v>11</v>
      </c>
      <c r="F4474" t="s">
        <v>12</v>
      </c>
      <c r="G4474" t="s">
        <v>13</v>
      </c>
      <c r="H4474" t="s">
        <v>13</v>
      </c>
      <c r="I4474">
        <v>41</v>
      </c>
      <c r="J4474">
        <f t="shared" si="278"/>
        <v>0.57562184425236063</v>
      </c>
      <c r="K4474">
        <f t="shared" si="279"/>
        <v>-6.3965513291846368E-2</v>
      </c>
      <c r="L4474" t="str">
        <f t="shared" si="280"/>
        <v>NO</v>
      </c>
      <c r="M4474" t="str">
        <f t="shared" si="281"/>
        <v>NO</v>
      </c>
    </row>
    <row r="4475" spans="1:13" x14ac:dyDescent="0.25">
      <c r="A4475">
        <v>4474</v>
      </c>
      <c r="B4475" t="s">
        <v>9</v>
      </c>
      <c r="C4475">
        <v>456300.02</v>
      </c>
      <c r="D4475" t="s">
        <v>10</v>
      </c>
      <c r="E4475" t="s">
        <v>16</v>
      </c>
      <c r="F4475" t="s">
        <v>12</v>
      </c>
      <c r="G4475" t="s">
        <v>12</v>
      </c>
      <c r="H4475" t="s">
        <v>13</v>
      </c>
      <c r="I4475">
        <v>49</v>
      </c>
      <c r="J4475">
        <f t="shared" si="278"/>
        <v>-0.24813029883497056</v>
      </c>
      <c r="K4475">
        <f t="shared" si="279"/>
        <v>0.50063712732525367</v>
      </c>
      <c r="L4475" t="str">
        <f t="shared" si="280"/>
        <v>NO</v>
      </c>
      <c r="M4475" t="str">
        <f t="shared" si="281"/>
        <v>NO</v>
      </c>
    </row>
    <row r="4476" spans="1:13" x14ac:dyDescent="0.25">
      <c r="A4476">
        <v>4475</v>
      </c>
      <c r="B4476" t="s">
        <v>15</v>
      </c>
      <c r="C4476">
        <v>214584.3</v>
      </c>
      <c r="D4476" t="s">
        <v>10</v>
      </c>
      <c r="E4476" t="s">
        <v>11</v>
      </c>
      <c r="F4476" t="s">
        <v>12</v>
      </c>
      <c r="G4476" t="s">
        <v>13</v>
      </c>
      <c r="H4476" t="s">
        <v>13</v>
      </c>
      <c r="I4476">
        <v>51</v>
      </c>
      <c r="J4476">
        <f t="shared" si="278"/>
        <v>-0.54617592063645659</v>
      </c>
      <c r="K4476">
        <f t="shared" si="279"/>
        <v>0.64178778747952869</v>
      </c>
      <c r="L4476" t="str">
        <f t="shared" si="280"/>
        <v>NO</v>
      </c>
      <c r="M4476" t="str">
        <f t="shared" si="281"/>
        <v>NO</v>
      </c>
    </row>
    <row r="4477" spans="1:13" x14ac:dyDescent="0.25">
      <c r="A4477">
        <v>4476</v>
      </c>
      <c r="B4477" t="s">
        <v>9</v>
      </c>
      <c r="C4477">
        <v>361811</v>
      </c>
      <c r="D4477" t="s">
        <v>18</v>
      </c>
      <c r="E4477" t="s">
        <v>16</v>
      </c>
      <c r="F4477" t="s">
        <v>12</v>
      </c>
      <c r="G4477" t="s">
        <v>13</v>
      </c>
      <c r="H4477" t="s">
        <v>13</v>
      </c>
      <c r="I4477">
        <v>31</v>
      </c>
      <c r="J4477">
        <f t="shared" si="278"/>
        <v>-0.36463922394465331</v>
      </c>
      <c r="K4477">
        <f t="shared" si="279"/>
        <v>-0.7697188140632214</v>
      </c>
      <c r="L4477" t="str">
        <f t="shared" si="280"/>
        <v>NO</v>
      </c>
      <c r="M4477" t="str">
        <f t="shared" si="281"/>
        <v>NO</v>
      </c>
    </row>
    <row r="4478" spans="1:13" x14ac:dyDescent="0.25">
      <c r="A4478">
        <v>4477</v>
      </c>
      <c r="B4478" t="s">
        <v>9</v>
      </c>
      <c r="C4478">
        <v>382136</v>
      </c>
      <c r="D4478" t="s">
        <v>18</v>
      </c>
      <c r="E4478" t="s">
        <v>16</v>
      </c>
      <c r="F4478" t="s">
        <v>12</v>
      </c>
      <c r="G4478" t="s">
        <v>12</v>
      </c>
      <c r="H4478" t="s">
        <v>12</v>
      </c>
      <c r="I4478">
        <v>40</v>
      </c>
      <c r="J4478">
        <f t="shared" si="278"/>
        <v>-0.33957764638935323</v>
      </c>
      <c r="K4478">
        <f t="shared" si="279"/>
        <v>-0.13454084336898386</v>
      </c>
      <c r="L4478" t="str">
        <f t="shared" si="280"/>
        <v>NO</v>
      </c>
      <c r="M4478" t="str">
        <f t="shared" si="281"/>
        <v>NO</v>
      </c>
    </row>
    <row r="4479" spans="1:13" x14ac:dyDescent="0.25">
      <c r="A4479">
        <v>4478</v>
      </c>
      <c r="B4479" t="s">
        <v>9</v>
      </c>
      <c r="C4479">
        <v>1491283.5</v>
      </c>
      <c r="D4479" t="s">
        <v>10</v>
      </c>
      <c r="E4479" t="s">
        <v>11</v>
      </c>
      <c r="F4479" t="s">
        <v>12</v>
      </c>
      <c r="G4479" t="s">
        <v>13</v>
      </c>
      <c r="H4479" t="s">
        <v>13</v>
      </c>
      <c r="I4479">
        <v>43</v>
      </c>
      <c r="J4479">
        <f t="shared" si="278"/>
        <v>1.0280477455672132</v>
      </c>
      <c r="K4479">
        <f t="shared" si="279"/>
        <v>7.7185146862428639E-2</v>
      </c>
      <c r="L4479" t="str">
        <f t="shared" si="280"/>
        <v>NO</v>
      </c>
      <c r="M4479" t="str">
        <f t="shared" si="281"/>
        <v>NO</v>
      </c>
    </row>
    <row r="4480" spans="1:13" x14ac:dyDescent="0.25">
      <c r="A4480">
        <v>4479</v>
      </c>
      <c r="B4480" t="s">
        <v>9</v>
      </c>
      <c r="C4480">
        <v>618762.76</v>
      </c>
      <c r="D4480" t="s">
        <v>10</v>
      </c>
      <c r="E4480" t="s">
        <v>16</v>
      </c>
      <c r="F4480" t="s">
        <v>12</v>
      </c>
      <c r="G4480" t="s">
        <v>12</v>
      </c>
      <c r="H4480" t="s">
        <v>13</v>
      </c>
      <c r="I4480">
        <v>47</v>
      </c>
      <c r="J4480">
        <f t="shared" si="278"/>
        <v>-4.7806925730097011E-2</v>
      </c>
      <c r="K4480">
        <f t="shared" si="279"/>
        <v>0.35948646717097865</v>
      </c>
      <c r="L4480" t="str">
        <f t="shared" si="280"/>
        <v>NO</v>
      </c>
      <c r="M4480" t="str">
        <f t="shared" si="281"/>
        <v>NO</v>
      </c>
    </row>
    <row r="4481" spans="1:13" x14ac:dyDescent="0.25">
      <c r="A4481">
        <v>4480</v>
      </c>
      <c r="B4481" t="s">
        <v>15</v>
      </c>
      <c r="C4481">
        <v>60000</v>
      </c>
      <c r="D4481" t="s">
        <v>10</v>
      </c>
      <c r="E4481" t="s">
        <v>16</v>
      </c>
      <c r="F4481" t="s">
        <v>12</v>
      </c>
      <c r="G4481" t="s">
        <v>13</v>
      </c>
      <c r="H4481" t="s">
        <v>12</v>
      </c>
      <c r="I4481">
        <v>46</v>
      </c>
      <c r="J4481">
        <f t="shared" si="278"/>
        <v>-0.73678484675118117</v>
      </c>
      <c r="K4481">
        <f t="shared" si="279"/>
        <v>0.28891113709384114</v>
      </c>
      <c r="L4481" t="str">
        <f t="shared" si="280"/>
        <v>NO</v>
      </c>
      <c r="M4481" t="str">
        <f t="shared" si="281"/>
        <v>NO</v>
      </c>
    </row>
    <row r="4482" spans="1:13" x14ac:dyDescent="0.25">
      <c r="A4482">
        <v>4481</v>
      </c>
      <c r="B4482" t="s">
        <v>9</v>
      </c>
      <c r="C4482">
        <v>297046</v>
      </c>
      <c r="D4482" t="s">
        <v>17</v>
      </c>
      <c r="E4482" t="s">
        <v>16</v>
      </c>
      <c r="F4482" t="s">
        <v>12</v>
      </c>
      <c r="G4482" t="s">
        <v>13</v>
      </c>
      <c r="H4482" t="s">
        <v>13</v>
      </c>
      <c r="I4482">
        <v>32</v>
      </c>
      <c r="J4482">
        <f t="shared" ref="J4482:J4545" si="282">(C4482-$Q$13)/$Q$14</f>
        <v>-0.44449718558642509</v>
      </c>
      <c r="K4482">
        <f t="shared" si="279"/>
        <v>-0.69914348398608395</v>
      </c>
      <c r="L4482" t="str">
        <f t="shared" si="280"/>
        <v>NO</v>
      </c>
      <c r="M4482" t="str">
        <f t="shared" si="281"/>
        <v>NO</v>
      </c>
    </row>
    <row r="4483" spans="1:13" x14ac:dyDescent="0.25">
      <c r="A4483">
        <v>4482</v>
      </c>
      <c r="B4483" t="s">
        <v>15</v>
      </c>
      <c r="C4483">
        <v>320000</v>
      </c>
      <c r="D4483" t="s">
        <v>10</v>
      </c>
      <c r="E4483" t="s">
        <v>16</v>
      </c>
      <c r="F4483" t="s">
        <v>12</v>
      </c>
      <c r="G4483" t="s">
        <v>12</v>
      </c>
      <c r="H4483" t="s">
        <v>12</v>
      </c>
      <c r="I4483">
        <v>38</v>
      </c>
      <c r="J4483">
        <f t="shared" si="282"/>
        <v>-0.41619394075472232</v>
      </c>
      <c r="K4483">
        <f t="shared" ref="K4483:K4546" si="283">(I4483-$R$13)/$R$14</f>
        <v>-0.27569150352325889</v>
      </c>
      <c r="L4483" t="str">
        <f t="shared" ref="L4483:L4546" si="284">IF(ABS(J4483)&gt; 1.96, "SI", "NO")</f>
        <v>NO</v>
      </c>
      <c r="M4483" t="str">
        <f t="shared" ref="M4483:M4546" si="285">IF(ABS(K4483)&gt; 1.96, "SI", "NO")</f>
        <v>NO</v>
      </c>
    </row>
    <row r="4484" spans="1:13" x14ac:dyDescent="0.25">
      <c r="A4484">
        <v>4483</v>
      </c>
      <c r="B4484" t="s">
        <v>9</v>
      </c>
      <c r="C4484">
        <v>1160779</v>
      </c>
      <c r="D4484" t="s">
        <v>10</v>
      </c>
      <c r="E4484" t="s">
        <v>11</v>
      </c>
      <c r="F4484" t="s">
        <v>12</v>
      </c>
      <c r="G4484" t="s">
        <v>13</v>
      </c>
      <c r="H4484" t="s">
        <v>13</v>
      </c>
      <c r="I4484">
        <v>28</v>
      </c>
      <c r="J4484">
        <f t="shared" si="282"/>
        <v>0.62052183367911085</v>
      </c>
      <c r="K4484">
        <f t="shared" si="283"/>
        <v>-0.98144480429463388</v>
      </c>
      <c r="L4484" t="str">
        <f t="shared" si="284"/>
        <v>NO</v>
      </c>
      <c r="M4484" t="str">
        <f t="shared" si="285"/>
        <v>NO</v>
      </c>
    </row>
    <row r="4485" spans="1:13" x14ac:dyDescent="0.25">
      <c r="A4485">
        <v>4484</v>
      </c>
      <c r="B4485" t="s">
        <v>15</v>
      </c>
      <c r="C4485">
        <v>1034000</v>
      </c>
      <c r="D4485" t="s">
        <v>10</v>
      </c>
      <c r="E4485" t="s">
        <v>16</v>
      </c>
      <c r="F4485" t="s">
        <v>12</v>
      </c>
      <c r="G4485" t="s">
        <v>13</v>
      </c>
      <c r="H4485" t="s">
        <v>13</v>
      </c>
      <c r="I4485">
        <v>35</v>
      </c>
      <c r="J4485">
        <f t="shared" si="282"/>
        <v>0.46419800878939915</v>
      </c>
      <c r="K4485">
        <f t="shared" si="283"/>
        <v>-0.48741749375467142</v>
      </c>
      <c r="L4485" t="str">
        <f t="shared" si="284"/>
        <v>NO</v>
      </c>
      <c r="M4485" t="str">
        <f t="shared" si="285"/>
        <v>NO</v>
      </c>
    </row>
    <row r="4486" spans="1:13" x14ac:dyDescent="0.25">
      <c r="A4486">
        <v>4485</v>
      </c>
      <c r="B4486" t="s">
        <v>9</v>
      </c>
      <c r="C4486">
        <v>526558</v>
      </c>
      <c r="D4486" t="s">
        <v>10</v>
      </c>
      <c r="E4486" t="s">
        <v>16</v>
      </c>
      <c r="F4486" t="s">
        <v>12</v>
      </c>
      <c r="G4486" t="s">
        <v>12</v>
      </c>
      <c r="H4486" t="s">
        <v>13</v>
      </c>
      <c r="I4486">
        <v>47</v>
      </c>
      <c r="J4486">
        <f t="shared" si="282"/>
        <v>-0.16149926244388951</v>
      </c>
      <c r="K4486">
        <f t="shared" si="283"/>
        <v>0.35948646717097865</v>
      </c>
      <c r="L4486" t="str">
        <f t="shared" si="284"/>
        <v>NO</v>
      </c>
      <c r="M4486" t="str">
        <f t="shared" si="285"/>
        <v>NO</v>
      </c>
    </row>
    <row r="4487" spans="1:13" x14ac:dyDescent="0.25">
      <c r="A4487">
        <v>4486</v>
      </c>
      <c r="B4487" t="s">
        <v>9</v>
      </c>
      <c r="C4487">
        <v>957698</v>
      </c>
      <c r="D4487" t="s">
        <v>10</v>
      </c>
      <c r="E4487" t="s">
        <v>16</v>
      </c>
      <c r="F4487" t="s">
        <v>12</v>
      </c>
      <c r="G4487" t="s">
        <v>13</v>
      </c>
      <c r="H4487" t="s">
        <v>13</v>
      </c>
      <c r="I4487">
        <v>26</v>
      </c>
      <c r="J4487">
        <f t="shared" si="282"/>
        <v>0.37011444221500761</v>
      </c>
      <c r="K4487">
        <f t="shared" si="283"/>
        <v>-1.1225954644489089</v>
      </c>
      <c r="L4487" t="str">
        <f t="shared" si="284"/>
        <v>NO</v>
      </c>
      <c r="M4487" t="str">
        <f t="shared" si="285"/>
        <v>NO</v>
      </c>
    </row>
    <row r="4488" spans="1:13" x14ac:dyDescent="0.25">
      <c r="A4488">
        <v>4487</v>
      </c>
      <c r="B4488" t="s">
        <v>9</v>
      </c>
      <c r="C4488">
        <v>243270.86</v>
      </c>
      <c r="D4488" t="s">
        <v>10</v>
      </c>
      <c r="E4488" t="s">
        <v>16</v>
      </c>
      <c r="F4488" t="s">
        <v>12</v>
      </c>
      <c r="G4488" t="s">
        <v>13</v>
      </c>
      <c r="H4488" t="s">
        <v>13</v>
      </c>
      <c r="I4488">
        <v>49</v>
      </c>
      <c r="J4488">
        <f t="shared" si="282"/>
        <v>-0.51080418886598822</v>
      </c>
      <c r="K4488">
        <f t="shared" si="283"/>
        <v>0.50063712732525367</v>
      </c>
      <c r="L4488" t="str">
        <f t="shared" si="284"/>
        <v>NO</v>
      </c>
      <c r="M4488" t="str">
        <f t="shared" si="285"/>
        <v>NO</v>
      </c>
    </row>
    <row r="4489" spans="1:13" x14ac:dyDescent="0.25">
      <c r="A4489">
        <v>4488</v>
      </c>
      <c r="B4489" t="s">
        <v>9</v>
      </c>
      <c r="C4489">
        <v>709423.79</v>
      </c>
      <c r="D4489" t="s">
        <v>10</v>
      </c>
      <c r="E4489" t="s">
        <v>16</v>
      </c>
      <c r="F4489" t="s">
        <v>12</v>
      </c>
      <c r="G4489" t="s">
        <v>13</v>
      </c>
      <c r="H4489" t="s">
        <v>13</v>
      </c>
      <c r="I4489">
        <v>34</v>
      </c>
      <c r="J4489">
        <f t="shared" si="282"/>
        <v>6.3981927140180445E-2</v>
      </c>
      <c r="K4489">
        <f t="shared" si="283"/>
        <v>-0.55799282383180893</v>
      </c>
      <c r="L4489" t="str">
        <f t="shared" si="284"/>
        <v>NO</v>
      </c>
      <c r="M4489" t="str">
        <f t="shared" si="285"/>
        <v>NO</v>
      </c>
    </row>
    <row r="4490" spans="1:13" x14ac:dyDescent="0.25">
      <c r="A4490">
        <v>4489</v>
      </c>
      <c r="B4490" t="s">
        <v>9</v>
      </c>
      <c r="C4490">
        <v>297046</v>
      </c>
      <c r="D4490" t="s">
        <v>18</v>
      </c>
      <c r="E4490" t="s">
        <v>16</v>
      </c>
      <c r="F4490" t="s">
        <v>12</v>
      </c>
      <c r="G4490" t="s">
        <v>13</v>
      </c>
      <c r="H4490" t="s">
        <v>13</v>
      </c>
      <c r="I4490">
        <v>54</v>
      </c>
      <c r="J4490">
        <f t="shared" si="282"/>
        <v>-0.44449718558642509</v>
      </c>
      <c r="K4490">
        <f t="shared" si="283"/>
        <v>0.85351377771094117</v>
      </c>
      <c r="L4490" t="str">
        <f t="shared" si="284"/>
        <v>NO</v>
      </c>
      <c r="M4490" t="str">
        <f t="shared" si="285"/>
        <v>NO</v>
      </c>
    </row>
    <row r="4491" spans="1:13" x14ac:dyDescent="0.25">
      <c r="A4491">
        <v>4490</v>
      </c>
      <c r="B4491" t="s">
        <v>15</v>
      </c>
      <c r="C4491">
        <v>297050</v>
      </c>
      <c r="D4491" t="s">
        <v>17</v>
      </c>
      <c r="E4491" t="s">
        <v>16</v>
      </c>
      <c r="F4491" t="s">
        <v>12</v>
      </c>
      <c r="G4491" t="s">
        <v>13</v>
      </c>
      <c r="H4491" t="s">
        <v>13</v>
      </c>
      <c r="I4491">
        <v>52</v>
      </c>
      <c r="J4491">
        <f t="shared" si="282"/>
        <v>-0.44449225341864051</v>
      </c>
      <c r="K4491">
        <f t="shared" si="283"/>
        <v>0.71236311755666615</v>
      </c>
      <c r="L4491" t="str">
        <f t="shared" si="284"/>
        <v>NO</v>
      </c>
      <c r="M4491" t="str">
        <f t="shared" si="285"/>
        <v>NO</v>
      </c>
    </row>
    <row r="4492" spans="1:13" x14ac:dyDescent="0.25">
      <c r="A4492">
        <v>4491</v>
      </c>
      <c r="B4492" t="s">
        <v>9</v>
      </c>
      <c r="C4492">
        <v>299647</v>
      </c>
      <c r="D4492" t="s">
        <v>17</v>
      </c>
      <c r="E4492" t="s">
        <v>16</v>
      </c>
      <c r="F4492" t="s">
        <v>12</v>
      </c>
      <c r="G4492" t="s">
        <v>13</v>
      </c>
      <c r="H4492" t="s">
        <v>13</v>
      </c>
      <c r="I4492">
        <v>73</v>
      </c>
      <c r="J4492">
        <f t="shared" si="282"/>
        <v>-0.44129004348451434</v>
      </c>
      <c r="K4492">
        <f t="shared" si="283"/>
        <v>2.1944450491765539</v>
      </c>
      <c r="L4492" t="str">
        <f t="shared" si="284"/>
        <v>NO</v>
      </c>
      <c r="M4492" t="str">
        <f t="shared" si="285"/>
        <v>SI</v>
      </c>
    </row>
    <row r="4493" spans="1:13" x14ac:dyDescent="0.25">
      <c r="A4493">
        <v>4492</v>
      </c>
      <c r="B4493" t="s">
        <v>9</v>
      </c>
      <c r="C4493">
        <v>372659.25</v>
      </c>
      <c r="D4493" t="s">
        <v>10</v>
      </c>
      <c r="E4493" t="s">
        <v>16</v>
      </c>
      <c r="F4493" t="s">
        <v>12</v>
      </c>
      <c r="G4493" t="s">
        <v>12</v>
      </c>
      <c r="H4493" t="s">
        <v>13</v>
      </c>
      <c r="I4493">
        <v>48</v>
      </c>
      <c r="J4493">
        <f t="shared" si="282"/>
        <v>-0.35126287665243761</v>
      </c>
      <c r="K4493">
        <f t="shared" si="283"/>
        <v>0.43006179724811616</v>
      </c>
      <c r="L4493" t="str">
        <f t="shared" si="284"/>
        <v>NO</v>
      </c>
      <c r="M4493" t="str">
        <f t="shared" si="285"/>
        <v>NO</v>
      </c>
    </row>
    <row r="4494" spans="1:13" x14ac:dyDescent="0.25">
      <c r="A4494">
        <v>4493</v>
      </c>
      <c r="B4494" t="s">
        <v>9</v>
      </c>
      <c r="C4494">
        <v>297050</v>
      </c>
      <c r="D4494" t="s">
        <v>17</v>
      </c>
      <c r="E4494" t="s">
        <v>16</v>
      </c>
      <c r="F4494" t="s">
        <v>12</v>
      </c>
      <c r="G4494" t="s">
        <v>13</v>
      </c>
      <c r="H4494" t="s">
        <v>13</v>
      </c>
      <c r="I4494">
        <v>27</v>
      </c>
      <c r="J4494">
        <f t="shared" si="282"/>
        <v>-0.44449225341864051</v>
      </c>
      <c r="K4494">
        <f t="shared" si="283"/>
        <v>-1.0520201343717714</v>
      </c>
      <c r="L4494" t="str">
        <f t="shared" si="284"/>
        <v>NO</v>
      </c>
      <c r="M4494" t="str">
        <f t="shared" si="285"/>
        <v>NO</v>
      </c>
    </row>
    <row r="4495" spans="1:13" x14ac:dyDescent="0.25">
      <c r="A4495">
        <v>4494</v>
      </c>
      <c r="B4495" t="s">
        <v>9</v>
      </c>
      <c r="C4495">
        <v>337933.18</v>
      </c>
      <c r="D4495" t="s">
        <v>10</v>
      </c>
      <c r="E4495" t="s">
        <v>11</v>
      </c>
      <c r="F4495" t="s">
        <v>12</v>
      </c>
      <c r="G4495" t="s">
        <v>13</v>
      </c>
      <c r="H4495" t="s">
        <v>13</v>
      </c>
      <c r="I4495">
        <v>24</v>
      </c>
      <c r="J4495">
        <f t="shared" si="282"/>
        <v>-0.39408157758703938</v>
      </c>
      <c r="K4495">
        <f t="shared" si="283"/>
        <v>-1.263746124603184</v>
      </c>
      <c r="L4495" t="str">
        <f t="shared" si="284"/>
        <v>NO</v>
      </c>
      <c r="M4495" t="str">
        <f t="shared" si="285"/>
        <v>NO</v>
      </c>
    </row>
    <row r="4496" spans="1:13" x14ac:dyDescent="0.25">
      <c r="A4496">
        <v>4495</v>
      </c>
      <c r="B4496" t="s">
        <v>9</v>
      </c>
      <c r="C4496">
        <v>557416</v>
      </c>
      <c r="D4496" t="s">
        <v>18</v>
      </c>
      <c r="E4496" t="s">
        <v>16</v>
      </c>
      <c r="F4496" t="s">
        <v>12</v>
      </c>
      <c r="G4496" t="s">
        <v>13</v>
      </c>
      <c r="H4496" t="s">
        <v>13</v>
      </c>
      <c r="I4496">
        <v>33</v>
      </c>
      <c r="J4496">
        <f t="shared" si="282"/>
        <v>-0.1234500540698944</v>
      </c>
      <c r="K4496">
        <f t="shared" si="283"/>
        <v>-0.62856815390894638</v>
      </c>
      <c r="L4496" t="str">
        <f t="shared" si="284"/>
        <v>NO</v>
      </c>
      <c r="M4496" t="str">
        <f t="shared" si="285"/>
        <v>NO</v>
      </c>
    </row>
    <row r="4497" spans="1:13" x14ac:dyDescent="0.25">
      <c r="A4497">
        <v>4496</v>
      </c>
      <c r="B4497" t="s">
        <v>15</v>
      </c>
      <c r="C4497">
        <v>316663</v>
      </c>
      <c r="D4497" t="s">
        <v>18</v>
      </c>
      <c r="E4497" t="s">
        <v>16</v>
      </c>
      <c r="F4497" t="s">
        <v>12</v>
      </c>
      <c r="G4497" t="s">
        <v>13</v>
      </c>
      <c r="H4497" t="s">
        <v>12</v>
      </c>
      <c r="I4497">
        <v>32</v>
      </c>
      <c r="J4497">
        <f t="shared" si="282"/>
        <v>-0.42030860172899226</v>
      </c>
      <c r="K4497">
        <f t="shared" si="283"/>
        <v>-0.69914348398608395</v>
      </c>
      <c r="L4497" t="str">
        <f t="shared" si="284"/>
        <v>NO</v>
      </c>
      <c r="M4497" t="str">
        <f t="shared" si="285"/>
        <v>NO</v>
      </c>
    </row>
    <row r="4498" spans="1:13" x14ac:dyDescent="0.25">
      <c r="A4498">
        <v>4497</v>
      </c>
      <c r="B4498" t="s">
        <v>15</v>
      </c>
      <c r="C4498">
        <v>779424.25</v>
      </c>
      <c r="D4498" t="s">
        <v>10</v>
      </c>
      <c r="E4498" t="s">
        <v>11</v>
      </c>
      <c r="F4498" t="s">
        <v>12</v>
      </c>
      <c r="G4498" t="s">
        <v>13</v>
      </c>
      <c r="H4498" t="s">
        <v>13</v>
      </c>
      <c r="I4498">
        <v>28</v>
      </c>
      <c r="J4498">
        <f t="shared" si="282"/>
        <v>0.15029543056929145</v>
      </c>
      <c r="K4498">
        <f t="shared" si="283"/>
        <v>-0.98144480429463388</v>
      </c>
      <c r="L4498" t="str">
        <f t="shared" si="284"/>
        <v>NO</v>
      </c>
      <c r="M4498" t="str">
        <f t="shared" si="285"/>
        <v>NO</v>
      </c>
    </row>
    <row r="4499" spans="1:13" x14ac:dyDescent="0.25">
      <c r="A4499">
        <v>4498</v>
      </c>
      <c r="B4499" t="s">
        <v>9</v>
      </c>
      <c r="C4499">
        <v>535842.93000000005</v>
      </c>
      <c r="D4499" t="s">
        <v>10</v>
      </c>
      <c r="E4499" t="s">
        <v>16</v>
      </c>
      <c r="F4499" t="s">
        <v>12</v>
      </c>
      <c r="G4499" t="s">
        <v>13</v>
      </c>
      <c r="H4499" t="s">
        <v>13</v>
      </c>
      <c r="I4499">
        <v>36</v>
      </c>
      <c r="J4499">
        <f t="shared" si="282"/>
        <v>-0.15005055428691366</v>
      </c>
      <c r="K4499">
        <f t="shared" si="283"/>
        <v>-0.41684216367753391</v>
      </c>
      <c r="L4499" t="str">
        <f t="shared" si="284"/>
        <v>NO</v>
      </c>
      <c r="M4499" t="str">
        <f t="shared" si="285"/>
        <v>NO</v>
      </c>
    </row>
    <row r="4500" spans="1:13" x14ac:dyDescent="0.25">
      <c r="A4500">
        <v>4499</v>
      </c>
      <c r="B4500" t="s">
        <v>15</v>
      </c>
      <c r="C4500">
        <v>400000</v>
      </c>
      <c r="D4500" t="s">
        <v>10</v>
      </c>
      <c r="E4500" t="s">
        <v>16</v>
      </c>
      <c r="F4500" t="s">
        <v>12</v>
      </c>
      <c r="G4500" t="s">
        <v>13</v>
      </c>
      <c r="H4500" t="s">
        <v>13</v>
      </c>
      <c r="I4500">
        <v>42</v>
      </c>
      <c r="J4500">
        <f t="shared" si="282"/>
        <v>-0.31755058506350425</v>
      </c>
      <c r="K4500">
        <f t="shared" si="283"/>
        <v>6.6098167852911317E-3</v>
      </c>
      <c r="L4500" t="str">
        <f t="shared" si="284"/>
        <v>NO</v>
      </c>
      <c r="M4500" t="str">
        <f t="shared" si="285"/>
        <v>NO</v>
      </c>
    </row>
    <row r="4501" spans="1:13" x14ac:dyDescent="0.25">
      <c r="A4501">
        <v>4500</v>
      </c>
      <c r="B4501" t="s">
        <v>15</v>
      </c>
      <c r="C4501">
        <v>639148</v>
      </c>
      <c r="D4501" t="s">
        <v>18</v>
      </c>
      <c r="E4501" t="s">
        <v>16</v>
      </c>
      <c r="F4501" t="s">
        <v>12</v>
      </c>
      <c r="G4501" t="s">
        <v>13</v>
      </c>
      <c r="H4501" t="s">
        <v>13</v>
      </c>
      <c r="I4501">
        <v>56</v>
      </c>
      <c r="J4501">
        <f t="shared" si="282"/>
        <v>-2.267106972796144E-2</v>
      </c>
      <c r="K4501">
        <f t="shared" si="283"/>
        <v>0.99466443786521619</v>
      </c>
      <c r="L4501" t="str">
        <f t="shared" si="284"/>
        <v>NO</v>
      </c>
      <c r="M4501" t="str">
        <f t="shared" si="285"/>
        <v>NO</v>
      </c>
    </row>
    <row r="4502" spans="1:13" x14ac:dyDescent="0.25">
      <c r="A4502">
        <v>4501</v>
      </c>
      <c r="B4502" t="s">
        <v>15</v>
      </c>
      <c r="C4502">
        <v>404459</v>
      </c>
      <c r="D4502" t="s">
        <v>18</v>
      </c>
      <c r="E4502" t="s">
        <v>16</v>
      </c>
      <c r="F4502" t="s">
        <v>12</v>
      </c>
      <c r="G4502" t="s">
        <v>13</v>
      </c>
      <c r="H4502" t="s">
        <v>12</v>
      </c>
      <c r="I4502">
        <v>29</v>
      </c>
      <c r="J4502">
        <f t="shared" si="282"/>
        <v>-0.31205245102566498</v>
      </c>
      <c r="K4502">
        <f t="shared" si="283"/>
        <v>-0.91086947421749642</v>
      </c>
      <c r="L4502" t="str">
        <f t="shared" si="284"/>
        <v>NO</v>
      </c>
      <c r="M4502" t="str">
        <f t="shared" si="285"/>
        <v>NO</v>
      </c>
    </row>
    <row r="4503" spans="1:13" x14ac:dyDescent="0.25">
      <c r="A4503">
        <v>4502</v>
      </c>
      <c r="B4503" t="s">
        <v>15</v>
      </c>
      <c r="C4503">
        <v>333320</v>
      </c>
      <c r="D4503" t="s">
        <v>10</v>
      </c>
      <c r="E4503" t="s">
        <v>16</v>
      </c>
      <c r="F4503" t="s">
        <v>12</v>
      </c>
      <c r="G4503" t="s">
        <v>13</v>
      </c>
      <c r="H4503" t="s">
        <v>13</v>
      </c>
      <c r="I4503">
        <v>20</v>
      </c>
      <c r="J4503">
        <f t="shared" si="282"/>
        <v>-0.39976982203213451</v>
      </c>
      <c r="K4503">
        <f t="shared" si="283"/>
        <v>-1.5460474449117341</v>
      </c>
      <c r="L4503" t="str">
        <f t="shared" si="284"/>
        <v>NO</v>
      </c>
      <c r="M4503" t="str">
        <f t="shared" si="285"/>
        <v>NO</v>
      </c>
    </row>
    <row r="4504" spans="1:13" x14ac:dyDescent="0.25">
      <c r="A4504">
        <v>4503</v>
      </c>
      <c r="B4504" t="s">
        <v>9</v>
      </c>
      <c r="C4504">
        <v>452198.21</v>
      </c>
      <c r="D4504" t="s">
        <v>10</v>
      </c>
      <c r="E4504" t="s">
        <v>16</v>
      </c>
      <c r="F4504" t="s">
        <v>12</v>
      </c>
      <c r="G4504" t="s">
        <v>13</v>
      </c>
      <c r="H4504" t="s">
        <v>13</v>
      </c>
      <c r="I4504">
        <v>31</v>
      </c>
      <c r="J4504">
        <f t="shared" si="282"/>
        <v>-0.25318800262006802</v>
      </c>
      <c r="K4504">
        <f t="shared" si="283"/>
        <v>-0.7697188140632214</v>
      </c>
      <c r="L4504" t="str">
        <f t="shared" si="284"/>
        <v>NO</v>
      </c>
      <c r="M4504" t="str">
        <f t="shared" si="285"/>
        <v>NO</v>
      </c>
    </row>
    <row r="4505" spans="1:13" x14ac:dyDescent="0.25">
      <c r="A4505">
        <v>4504</v>
      </c>
      <c r="B4505" t="s">
        <v>9</v>
      </c>
      <c r="C4505">
        <v>1260076.52</v>
      </c>
      <c r="D4505" t="s">
        <v>10</v>
      </c>
      <c r="E4505" t="s">
        <v>16</v>
      </c>
      <c r="F4505" t="s">
        <v>12</v>
      </c>
      <c r="G4505" t="s">
        <v>13</v>
      </c>
      <c r="H4505" t="s">
        <v>13</v>
      </c>
      <c r="I4505">
        <v>30</v>
      </c>
      <c r="J4505">
        <f t="shared" si="282"/>
        <v>0.74295984098680889</v>
      </c>
      <c r="K4505">
        <f t="shared" si="283"/>
        <v>-0.84029414414035897</v>
      </c>
      <c r="L4505" t="str">
        <f t="shared" si="284"/>
        <v>NO</v>
      </c>
      <c r="M4505" t="str">
        <f t="shared" si="285"/>
        <v>NO</v>
      </c>
    </row>
    <row r="4506" spans="1:13" x14ac:dyDescent="0.25">
      <c r="A4506">
        <v>4505</v>
      </c>
      <c r="B4506" t="s">
        <v>9</v>
      </c>
      <c r="C4506">
        <v>1045500</v>
      </c>
      <c r="D4506" t="s">
        <v>10</v>
      </c>
      <c r="E4506" t="s">
        <v>16</v>
      </c>
      <c r="F4506" t="s">
        <v>12</v>
      </c>
      <c r="G4506" t="s">
        <v>13</v>
      </c>
      <c r="H4506" t="s">
        <v>13</v>
      </c>
      <c r="I4506">
        <v>39</v>
      </c>
      <c r="J4506">
        <f t="shared" si="282"/>
        <v>0.47837799117001173</v>
      </c>
      <c r="K4506">
        <f t="shared" si="283"/>
        <v>-0.20511617344612137</v>
      </c>
      <c r="L4506" t="str">
        <f t="shared" si="284"/>
        <v>NO</v>
      </c>
      <c r="M4506" t="str">
        <f t="shared" si="285"/>
        <v>NO</v>
      </c>
    </row>
    <row r="4507" spans="1:13" x14ac:dyDescent="0.25">
      <c r="A4507">
        <v>4506</v>
      </c>
      <c r="B4507" t="s">
        <v>15</v>
      </c>
      <c r="C4507">
        <v>1084830.8400000001</v>
      </c>
      <c r="D4507" t="s">
        <v>10</v>
      </c>
      <c r="E4507" t="s">
        <v>11</v>
      </c>
      <c r="F4507" t="s">
        <v>12</v>
      </c>
      <c r="G4507" t="s">
        <v>13</v>
      </c>
      <c r="H4507" t="s">
        <v>13</v>
      </c>
      <c r="I4507">
        <v>36</v>
      </c>
      <c r="J4507">
        <f t="shared" si="282"/>
        <v>0.52687456666694166</v>
      </c>
      <c r="K4507">
        <f t="shared" si="283"/>
        <v>-0.41684216367753391</v>
      </c>
      <c r="L4507" t="str">
        <f t="shared" si="284"/>
        <v>NO</v>
      </c>
      <c r="M4507" t="str">
        <f t="shared" si="285"/>
        <v>NO</v>
      </c>
    </row>
    <row r="4508" spans="1:13" x14ac:dyDescent="0.25">
      <c r="A4508">
        <v>4507</v>
      </c>
      <c r="B4508" t="s">
        <v>9</v>
      </c>
      <c r="C4508">
        <v>322474</v>
      </c>
      <c r="D4508" t="s">
        <v>17</v>
      </c>
      <c r="E4508" t="s">
        <v>16</v>
      </c>
      <c r="F4508" t="s">
        <v>12</v>
      </c>
      <c r="G4508" t="s">
        <v>13</v>
      </c>
      <c r="H4508" t="s">
        <v>13</v>
      </c>
      <c r="I4508">
        <v>64</v>
      </c>
      <c r="J4508">
        <f t="shared" si="282"/>
        <v>-0.41314339497997143</v>
      </c>
      <c r="K4508">
        <f t="shared" si="283"/>
        <v>1.5592670784823162</v>
      </c>
      <c r="L4508" t="str">
        <f t="shared" si="284"/>
        <v>NO</v>
      </c>
      <c r="M4508" t="str">
        <f t="shared" si="285"/>
        <v>NO</v>
      </c>
    </row>
    <row r="4509" spans="1:13" x14ac:dyDescent="0.25">
      <c r="A4509">
        <v>4508</v>
      </c>
      <c r="B4509" t="s">
        <v>9</v>
      </c>
      <c r="C4509">
        <v>400000</v>
      </c>
      <c r="D4509" t="s">
        <v>10</v>
      </c>
      <c r="E4509" t="s">
        <v>16</v>
      </c>
      <c r="F4509" t="s">
        <v>12</v>
      </c>
      <c r="G4509" t="s">
        <v>13</v>
      </c>
      <c r="H4509" t="s">
        <v>12</v>
      </c>
      <c r="I4509">
        <v>46</v>
      </c>
      <c r="J4509">
        <f t="shared" si="282"/>
        <v>-0.31755058506350425</v>
      </c>
      <c r="K4509">
        <f t="shared" si="283"/>
        <v>0.28891113709384114</v>
      </c>
      <c r="L4509" t="str">
        <f t="shared" si="284"/>
        <v>NO</v>
      </c>
      <c r="M4509" t="str">
        <f t="shared" si="285"/>
        <v>NO</v>
      </c>
    </row>
    <row r="4510" spans="1:13" x14ac:dyDescent="0.25">
      <c r="A4510">
        <v>4509</v>
      </c>
      <c r="B4510" t="s">
        <v>9</v>
      </c>
      <c r="C4510">
        <v>549600</v>
      </c>
      <c r="D4510" t="s">
        <v>18</v>
      </c>
      <c r="E4510" t="s">
        <v>16</v>
      </c>
      <c r="F4510" t="s">
        <v>12</v>
      </c>
      <c r="G4510" t="s">
        <v>13</v>
      </c>
      <c r="H4510" t="s">
        <v>13</v>
      </c>
      <c r="I4510">
        <v>57</v>
      </c>
      <c r="J4510">
        <f t="shared" si="282"/>
        <v>-0.13308750992092641</v>
      </c>
      <c r="K4510">
        <f t="shared" si="283"/>
        <v>1.0652397679423538</v>
      </c>
      <c r="L4510" t="str">
        <f t="shared" si="284"/>
        <v>NO</v>
      </c>
      <c r="M4510" t="str">
        <f t="shared" si="285"/>
        <v>NO</v>
      </c>
    </row>
    <row r="4511" spans="1:13" x14ac:dyDescent="0.25">
      <c r="A4511">
        <v>4510</v>
      </c>
      <c r="B4511" t="s">
        <v>15</v>
      </c>
      <c r="C4511">
        <v>280000</v>
      </c>
      <c r="D4511" t="s">
        <v>10</v>
      </c>
      <c r="E4511" t="s">
        <v>16</v>
      </c>
      <c r="F4511" t="s">
        <v>12</v>
      </c>
      <c r="G4511" t="s">
        <v>13</v>
      </c>
      <c r="H4511" t="s">
        <v>12</v>
      </c>
      <c r="I4511">
        <v>48</v>
      </c>
      <c r="J4511">
        <f t="shared" si="282"/>
        <v>-0.46551561860033136</v>
      </c>
      <c r="K4511">
        <f t="shared" si="283"/>
        <v>0.43006179724811616</v>
      </c>
      <c r="L4511" t="str">
        <f t="shared" si="284"/>
        <v>NO</v>
      </c>
      <c r="M4511" t="str">
        <f t="shared" si="285"/>
        <v>NO</v>
      </c>
    </row>
    <row r="4512" spans="1:13" x14ac:dyDescent="0.25">
      <c r="A4512">
        <v>4511</v>
      </c>
      <c r="B4512" t="s">
        <v>15</v>
      </c>
      <c r="C4512">
        <v>114474</v>
      </c>
      <c r="D4512" t="s">
        <v>10</v>
      </c>
      <c r="E4512" t="s">
        <v>16</v>
      </c>
      <c r="F4512" t="s">
        <v>12</v>
      </c>
      <c r="G4512" t="s">
        <v>13</v>
      </c>
      <c r="H4512" t="s">
        <v>13</v>
      </c>
      <c r="I4512">
        <v>55</v>
      </c>
      <c r="J4512">
        <f t="shared" si="282"/>
        <v>-0.66961611977713842</v>
      </c>
      <c r="K4512">
        <f t="shared" si="283"/>
        <v>0.92408910778807873</v>
      </c>
      <c r="L4512" t="str">
        <f t="shared" si="284"/>
        <v>NO</v>
      </c>
      <c r="M4512" t="str">
        <f t="shared" si="285"/>
        <v>NO</v>
      </c>
    </row>
    <row r="4513" spans="1:13" x14ac:dyDescent="0.25">
      <c r="A4513">
        <v>4512</v>
      </c>
      <c r="B4513" t="s">
        <v>15</v>
      </c>
      <c r="C4513">
        <v>321509.09000000003</v>
      </c>
      <c r="D4513" t="s">
        <v>10</v>
      </c>
      <c r="E4513" t="s">
        <v>16</v>
      </c>
      <c r="F4513" t="s">
        <v>12</v>
      </c>
      <c r="G4513" t="s">
        <v>13</v>
      </c>
      <c r="H4513" t="s">
        <v>13</v>
      </c>
      <c r="I4513">
        <v>37</v>
      </c>
      <c r="J4513">
        <f t="shared" si="282"/>
        <v>-0.41433316948422155</v>
      </c>
      <c r="K4513">
        <f t="shared" si="283"/>
        <v>-0.3462668336003964</v>
      </c>
      <c r="L4513" t="str">
        <f t="shared" si="284"/>
        <v>NO</v>
      </c>
      <c r="M4513" t="str">
        <f t="shared" si="285"/>
        <v>NO</v>
      </c>
    </row>
    <row r="4514" spans="1:13" x14ac:dyDescent="0.25">
      <c r="A4514">
        <v>4513</v>
      </c>
      <c r="B4514" t="s">
        <v>9</v>
      </c>
      <c r="C4514">
        <v>438418.45</v>
      </c>
      <c r="D4514" t="s">
        <v>10</v>
      </c>
      <c r="E4514" t="s">
        <v>16</v>
      </c>
      <c r="F4514" t="s">
        <v>12</v>
      </c>
      <c r="G4514" t="s">
        <v>13</v>
      </c>
      <c r="H4514" t="s">
        <v>13</v>
      </c>
      <c r="I4514">
        <v>43</v>
      </c>
      <c r="J4514">
        <f t="shared" si="282"/>
        <v>-0.27017902470781324</v>
      </c>
      <c r="K4514">
        <f t="shared" si="283"/>
        <v>7.7185146862428639E-2</v>
      </c>
      <c r="L4514" t="str">
        <f t="shared" si="284"/>
        <v>NO</v>
      </c>
      <c r="M4514" t="str">
        <f t="shared" si="285"/>
        <v>NO</v>
      </c>
    </row>
    <row r="4515" spans="1:13" x14ac:dyDescent="0.25">
      <c r="A4515">
        <v>4514</v>
      </c>
      <c r="B4515" t="s">
        <v>9</v>
      </c>
      <c r="C4515">
        <v>617575</v>
      </c>
      <c r="D4515" t="s">
        <v>18</v>
      </c>
      <c r="E4515" t="s">
        <v>16</v>
      </c>
      <c r="F4515" t="s">
        <v>12</v>
      </c>
      <c r="G4515" t="s">
        <v>13</v>
      </c>
      <c r="H4515" t="s">
        <v>12</v>
      </c>
      <c r="I4515">
        <v>45</v>
      </c>
      <c r="J4515">
        <f t="shared" si="282"/>
        <v>-4.927148363204454E-2</v>
      </c>
      <c r="K4515">
        <f t="shared" si="283"/>
        <v>0.21833580701670366</v>
      </c>
      <c r="L4515" t="str">
        <f t="shared" si="284"/>
        <v>NO</v>
      </c>
      <c r="M4515" t="str">
        <f t="shared" si="285"/>
        <v>NO</v>
      </c>
    </row>
    <row r="4516" spans="1:13" x14ac:dyDescent="0.25">
      <c r="A4516">
        <v>4515</v>
      </c>
      <c r="B4516" t="s">
        <v>15</v>
      </c>
      <c r="C4516">
        <v>542628</v>
      </c>
      <c r="D4516" t="s">
        <v>18</v>
      </c>
      <c r="E4516" t="s">
        <v>16</v>
      </c>
      <c r="F4516" t="s">
        <v>12</v>
      </c>
      <c r="G4516" t="s">
        <v>13</v>
      </c>
      <c r="H4516" t="s">
        <v>13</v>
      </c>
      <c r="I4516">
        <v>55</v>
      </c>
      <c r="J4516">
        <f t="shared" si="282"/>
        <v>-0.14168427836941608</v>
      </c>
      <c r="K4516">
        <f t="shared" si="283"/>
        <v>0.92408910778807873</v>
      </c>
      <c r="L4516" t="str">
        <f t="shared" si="284"/>
        <v>NO</v>
      </c>
      <c r="M4516" t="str">
        <f t="shared" si="285"/>
        <v>NO</v>
      </c>
    </row>
    <row r="4517" spans="1:13" x14ac:dyDescent="0.25">
      <c r="A4517">
        <v>4516</v>
      </c>
      <c r="B4517" t="s">
        <v>9</v>
      </c>
      <c r="C4517">
        <v>319070.05</v>
      </c>
      <c r="D4517" t="s">
        <v>10</v>
      </c>
      <c r="E4517" t="s">
        <v>16</v>
      </c>
      <c r="F4517" t="s">
        <v>12</v>
      </c>
      <c r="G4517" t="s">
        <v>13</v>
      </c>
      <c r="H4517" t="s">
        <v>13</v>
      </c>
      <c r="I4517">
        <v>40</v>
      </c>
      <c r="J4517">
        <f t="shared" si="282"/>
        <v>-0.41734060811253543</v>
      </c>
      <c r="K4517">
        <f t="shared" si="283"/>
        <v>-0.13454084336898386</v>
      </c>
      <c r="L4517" t="str">
        <f t="shared" si="284"/>
        <v>NO</v>
      </c>
      <c r="M4517" t="str">
        <f t="shared" si="285"/>
        <v>NO</v>
      </c>
    </row>
    <row r="4518" spans="1:13" x14ac:dyDescent="0.25">
      <c r="A4518">
        <v>4517</v>
      </c>
      <c r="B4518" t="s">
        <v>9</v>
      </c>
      <c r="C4518">
        <v>440000</v>
      </c>
      <c r="D4518" t="s">
        <v>10</v>
      </c>
      <c r="E4518" t="s">
        <v>16</v>
      </c>
      <c r="F4518" t="s">
        <v>12</v>
      </c>
      <c r="G4518" t="s">
        <v>13</v>
      </c>
      <c r="H4518" t="s">
        <v>12</v>
      </c>
      <c r="I4518">
        <v>58</v>
      </c>
      <c r="J4518">
        <f t="shared" si="282"/>
        <v>-0.26822890721789522</v>
      </c>
      <c r="K4518">
        <f t="shared" si="283"/>
        <v>1.1358150980194912</v>
      </c>
      <c r="L4518" t="str">
        <f t="shared" si="284"/>
        <v>NO</v>
      </c>
      <c r="M4518" t="str">
        <f t="shared" si="285"/>
        <v>NO</v>
      </c>
    </row>
    <row r="4519" spans="1:13" x14ac:dyDescent="0.25">
      <c r="A4519">
        <v>4518</v>
      </c>
      <c r="B4519" t="s">
        <v>15</v>
      </c>
      <c r="C4519">
        <v>585136.5</v>
      </c>
      <c r="D4519" t="s">
        <v>10</v>
      </c>
      <c r="E4519" t="s">
        <v>11</v>
      </c>
      <c r="F4519" t="s">
        <v>12</v>
      </c>
      <c r="G4519" t="s">
        <v>13</v>
      </c>
      <c r="H4519" t="s">
        <v>13</v>
      </c>
      <c r="I4519">
        <v>43</v>
      </c>
      <c r="J4519">
        <f t="shared" si="282"/>
        <v>-8.9269514801914265E-2</v>
      </c>
      <c r="K4519">
        <f t="shared" si="283"/>
        <v>7.7185146862428639E-2</v>
      </c>
      <c r="L4519" t="str">
        <f t="shared" si="284"/>
        <v>NO</v>
      </c>
      <c r="M4519" t="str">
        <f t="shared" si="285"/>
        <v>NO</v>
      </c>
    </row>
    <row r="4520" spans="1:13" x14ac:dyDescent="0.25">
      <c r="A4520">
        <v>4519</v>
      </c>
      <c r="B4520" t="s">
        <v>15</v>
      </c>
      <c r="C4520">
        <v>350000</v>
      </c>
      <c r="D4520" t="s">
        <v>10</v>
      </c>
      <c r="E4520" t="s">
        <v>16</v>
      </c>
      <c r="F4520" t="s">
        <v>12</v>
      </c>
      <c r="G4520" t="s">
        <v>13</v>
      </c>
      <c r="H4520" t="s">
        <v>12</v>
      </c>
      <c r="I4520">
        <v>36</v>
      </c>
      <c r="J4520">
        <f t="shared" si="282"/>
        <v>-0.37920268237051552</v>
      </c>
      <c r="K4520">
        <f t="shared" si="283"/>
        <v>-0.41684216367753391</v>
      </c>
      <c r="L4520" t="str">
        <f t="shared" si="284"/>
        <v>NO</v>
      </c>
      <c r="M4520" t="str">
        <f t="shared" si="285"/>
        <v>NO</v>
      </c>
    </row>
    <row r="4521" spans="1:13" x14ac:dyDescent="0.25">
      <c r="A4521">
        <v>4520</v>
      </c>
      <c r="B4521" t="s">
        <v>9</v>
      </c>
      <c r="C4521">
        <v>403293</v>
      </c>
      <c r="D4521" t="s">
        <v>18</v>
      </c>
      <c r="E4521" t="s">
        <v>16</v>
      </c>
      <c r="F4521" t="s">
        <v>12</v>
      </c>
      <c r="G4521" t="s">
        <v>13</v>
      </c>
      <c r="H4521" t="s">
        <v>12</v>
      </c>
      <c r="I4521">
        <v>62</v>
      </c>
      <c r="J4521">
        <f t="shared" si="282"/>
        <v>-0.3134901779348645</v>
      </c>
      <c r="K4521">
        <f t="shared" si="283"/>
        <v>1.4181164183280413</v>
      </c>
      <c r="L4521" t="str">
        <f t="shared" si="284"/>
        <v>NO</v>
      </c>
      <c r="M4521" t="str">
        <f t="shared" si="285"/>
        <v>NO</v>
      </c>
    </row>
    <row r="4522" spans="1:13" x14ac:dyDescent="0.25">
      <c r="A4522">
        <v>4521</v>
      </c>
      <c r="B4522" t="s">
        <v>9</v>
      </c>
      <c r="C4522">
        <v>323500</v>
      </c>
      <c r="D4522" t="s">
        <v>10</v>
      </c>
      <c r="E4522" t="s">
        <v>16</v>
      </c>
      <c r="F4522" t="s">
        <v>12</v>
      </c>
      <c r="G4522" t="s">
        <v>13</v>
      </c>
      <c r="H4522" t="s">
        <v>13</v>
      </c>
      <c r="I4522">
        <v>37</v>
      </c>
      <c r="J4522">
        <f t="shared" si="282"/>
        <v>-0.41187829394323155</v>
      </c>
      <c r="K4522">
        <f t="shared" si="283"/>
        <v>-0.3462668336003964</v>
      </c>
      <c r="L4522" t="str">
        <f t="shared" si="284"/>
        <v>NO</v>
      </c>
      <c r="M4522" t="str">
        <f t="shared" si="285"/>
        <v>NO</v>
      </c>
    </row>
    <row r="4523" spans="1:13" x14ac:dyDescent="0.25">
      <c r="A4523">
        <v>4522</v>
      </c>
      <c r="B4523" t="s">
        <v>9</v>
      </c>
      <c r="C4523">
        <v>78000</v>
      </c>
      <c r="D4523" t="s">
        <v>10</v>
      </c>
      <c r="E4523" t="s">
        <v>16</v>
      </c>
      <c r="F4523" t="s">
        <v>12</v>
      </c>
      <c r="G4523" t="s">
        <v>13</v>
      </c>
      <c r="H4523" t="s">
        <v>12</v>
      </c>
      <c r="I4523">
        <v>71</v>
      </c>
      <c r="J4523">
        <f t="shared" si="282"/>
        <v>-0.71459009172065702</v>
      </c>
      <c r="K4523">
        <f t="shared" si="283"/>
        <v>2.0532943890222786</v>
      </c>
      <c r="L4523" t="str">
        <f t="shared" si="284"/>
        <v>NO</v>
      </c>
      <c r="M4523" t="str">
        <f t="shared" si="285"/>
        <v>SI</v>
      </c>
    </row>
    <row r="4524" spans="1:13" x14ac:dyDescent="0.25">
      <c r="A4524">
        <v>4523</v>
      </c>
      <c r="B4524" t="s">
        <v>15</v>
      </c>
      <c r="C4524">
        <v>857753.11</v>
      </c>
      <c r="D4524" t="s">
        <v>10</v>
      </c>
      <c r="E4524" t="s">
        <v>16</v>
      </c>
      <c r="F4524" t="s">
        <v>12</v>
      </c>
      <c r="G4524" t="s">
        <v>13</v>
      </c>
      <c r="H4524" t="s">
        <v>13</v>
      </c>
      <c r="I4524">
        <v>32</v>
      </c>
      <c r="J4524">
        <f t="shared" si="282"/>
        <v>0.24687820054263676</v>
      </c>
      <c r="K4524">
        <f t="shared" si="283"/>
        <v>-0.69914348398608395</v>
      </c>
      <c r="L4524" t="str">
        <f t="shared" si="284"/>
        <v>NO</v>
      </c>
      <c r="M4524" t="str">
        <f t="shared" si="285"/>
        <v>NO</v>
      </c>
    </row>
    <row r="4525" spans="1:13" x14ac:dyDescent="0.25">
      <c r="A4525">
        <v>4524</v>
      </c>
      <c r="B4525" t="s">
        <v>9</v>
      </c>
      <c r="C4525">
        <v>509509</v>
      </c>
      <c r="D4525" t="s">
        <v>18</v>
      </c>
      <c r="E4525" t="s">
        <v>16</v>
      </c>
      <c r="F4525" t="s">
        <v>12</v>
      </c>
      <c r="G4525" t="s">
        <v>13</v>
      </c>
      <c r="H4525" t="s">
        <v>12</v>
      </c>
      <c r="I4525">
        <v>40</v>
      </c>
      <c r="J4525">
        <f t="shared" si="282"/>
        <v>-0.18252139458363423</v>
      </c>
      <c r="K4525">
        <f t="shared" si="283"/>
        <v>-0.13454084336898386</v>
      </c>
      <c r="L4525" t="str">
        <f t="shared" si="284"/>
        <v>NO</v>
      </c>
      <c r="M4525" t="str">
        <f t="shared" si="285"/>
        <v>NO</v>
      </c>
    </row>
    <row r="4526" spans="1:13" x14ac:dyDescent="0.25">
      <c r="A4526">
        <v>4525</v>
      </c>
      <c r="B4526" t="s">
        <v>9</v>
      </c>
      <c r="C4526">
        <v>1523214</v>
      </c>
      <c r="D4526" t="s">
        <v>10</v>
      </c>
      <c r="E4526" t="s">
        <v>11</v>
      </c>
      <c r="F4526" t="s">
        <v>12</v>
      </c>
      <c r="G4526" t="s">
        <v>13</v>
      </c>
      <c r="H4526" t="s">
        <v>13</v>
      </c>
      <c r="I4526">
        <v>38</v>
      </c>
      <c r="J4526">
        <f t="shared" si="282"/>
        <v>1.0674193914284438</v>
      </c>
      <c r="K4526">
        <f t="shared" si="283"/>
        <v>-0.27569150352325889</v>
      </c>
      <c r="L4526" t="str">
        <f t="shared" si="284"/>
        <v>NO</v>
      </c>
      <c r="M4526" t="str">
        <f t="shared" si="285"/>
        <v>NO</v>
      </c>
    </row>
    <row r="4527" spans="1:13" x14ac:dyDescent="0.25">
      <c r="A4527">
        <v>4526</v>
      </c>
      <c r="B4527" t="s">
        <v>9</v>
      </c>
      <c r="C4527">
        <v>810799.74</v>
      </c>
      <c r="D4527" t="s">
        <v>10</v>
      </c>
      <c r="E4527" t="s">
        <v>16</v>
      </c>
      <c r="F4527" t="s">
        <v>12</v>
      </c>
      <c r="G4527" t="s">
        <v>13</v>
      </c>
      <c r="H4527" t="s">
        <v>13</v>
      </c>
      <c r="I4527">
        <v>47</v>
      </c>
      <c r="J4527">
        <f t="shared" si="282"/>
        <v>0.18898272581999465</v>
      </c>
      <c r="K4527">
        <f t="shared" si="283"/>
        <v>0.35948646717097865</v>
      </c>
      <c r="L4527" t="str">
        <f t="shared" si="284"/>
        <v>NO</v>
      </c>
      <c r="M4527" t="str">
        <f t="shared" si="285"/>
        <v>NO</v>
      </c>
    </row>
    <row r="4528" spans="1:13" x14ac:dyDescent="0.25">
      <c r="A4528">
        <v>4527</v>
      </c>
      <c r="B4528" t="s">
        <v>15</v>
      </c>
      <c r="C4528">
        <v>1143318.2</v>
      </c>
      <c r="D4528" t="s">
        <v>10</v>
      </c>
      <c r="E4528" t="s">
        <v>11</v>
      </c>
      <c r="F4528" t="s">
        <v>12</v>
      </c>
      <c r="G4528" t="s">
        <v>13</v>
      </c>
      <c r="H4528" t="s">
        <v>13</v>
      </c>
      <c r="I4528">
        <v>59</v>
      </c>
      <c r="J4528">
        <f t="shared" si="282"/>
        <v>0.59899193486594549</v>
      </c>
      <c r="K4528">
        <f t="shared" si="283"/>
        <v>1.2063904280966287</v>
      </c>
      <c r="L4528" t="str">
        <f t="shared" si="284"/>
        <v>NO</v>
      </c>
      <c r="M4528" t="str">
        <f t="shared" si="285"/>
        <v>NO</v>
      </c>
    </row>
    <row r="4529" spans="1:13" x14ac:dyDescent="0.25">
      <c r="A4529">
        <v>4528</v>
      </c>
      <c r="B4529" t="s">
        <v>9</v>
      </c>
      <c r="C4529">
        <v>297045</v>
      </c>
      <c r="D4529" t="s">
        <v>17</v>
      </c>
      <c r="E4529" t="s">
        <v>16</v>
      </c>
      <c r="F4529" t="s">
        <v>12</v>
      </c>
      <c r="G4529" t="s">
        <v>12</v>
      </c>
      <c r="H4529" t="s">
        <v>13</v>
      </c>
      <c r="I4529">
        <v>76</v>
      </c>
      <c r="J4529">
        <f t="shared" si="282"/>
        <v>-0.44449841862837125</v>
      </c>
      <c r="K4529">
        <f t="shared" si="283"/>
        <v>2.4061710394079663</v>
      </c>
      <c r="L4529" t="str">
        <f t="shared" si="284"/>
        <v>NO</v>
      </c>
      <c r="M4529" t="str">
        <f t="shared" si="285"/>
        <v>SI</v>
      </c>
    </row>
    <row r="4530" spans="1:13" x14ac:dyDescent="0.25">
      <c r="A4530">
        <v>4529</v>
      </c>
      <c r="B4530" t="s">
        <v>9</v>
      </c>
      <c r="C4530">
        <v>365464</v>
      </c>
      <c r="D4530" t="s">
        <v>10</v>
      </c>
      <c r="E4530" t="s">
        <v>11</v>
      </c>
      <c r="F4530" t="s">
        <v>12</v>
      </c>
      <c r="G4530" t="s">
        <v>13</v>
      </c>
      <c r="H4530" t="s">
        <v>13</v>
      </c>
      <c r="I4530">
        <v>31</v>
      </c>
      <c r="J4530">
        <f t="shared" si="282"/>
        <v>-0.36013492171540307</v>
      </c>
      <c r="K4530">
        <f t="shared" si="283"/>
        <v>-0.7697188140632214</v>
      </c>
      <c r="L4530" t="str">
        <f t="shared" si="284"/>
        <v>NO</v>
      </c>
      <c r="M4530" t="str">
        <f t="shared" si="285"/>
        <v>NO</v>
      </c>
    </row>
    <row r="4531" spans="1:13" x14ac:dyDescent="0.25">
      <c r="A4531">
        <v>4530</v>
      </c>
      <c r="B4531" t="s">
        <v>15</v>
      </c>
      <c r="C4531">
        <v>1957708.6</v>
      </c>
      <c r="D4531" t="s">
        <v>10</v>
      </c>
      <c r="E4531" t="s">
        <v>11</v>
      </c>
      <c r="F4531" t="s">
        <v>12</v>
      </c>
      <c r="G4531" t="s">
        <v>13</v>
      </c>
      <c r="H4531" t="s">
        <v>13</v>
      </c>
      <c r="I4531">
        <v>52</v>
      </c>
      <c r="J4531">
        <f t="shared" si="282"/>
        <v>1.603169458599863</v>
      </c>
      <c r="K4531">
        <f t="shared" si="283"/>
        <v>0.71236311755666615</v>
      </c>
      <c r="L4531" t="str">
        <f t="shared" si="284"/>
        <v>NO</v>
      </c>
      <c r="M4531" t="str">
        <f t="shared" si="285"/>
        <v>NO</v>
      </c>
    </row>
    <row r="4532" spans="1:13" x14ac:dyDescent="0.25">
      <c r="A4532">
        <v>4531</v>
      </c>
      <c r="B4532" t="s">
        <v>9</v>
      </c>
      <c r="C4532">
        <v>600000</v>
      </c>
      <c r="D4532" t="s">
        <v>10</v>
      </c>
      <c r="E4532" t="s">
        <v>16</v>
      </c>
      <c r="F4532" t="s">
        <v>12</v>
      </c>
      <c r="G4532" t="s">
        <v>13</v>
      </c>
      <c r="H4532" t="s">
        <v>13</v>
      </c>
      <c r="I4532">
        <v>32</v>
      </c>
      <c r="J4532">
        <f t="shared" si="282"/>
        <v>-7.0942195835459007E-2</v>
      </c>
      <c r="K4532">
        <f t="shared" si="283"/>
        <v>-0.69914348398608395</v>
      </c>
      <c r="L4532" t="str">
        <f t="shared" si="284"/>
        <v>NO</v>
      </c>
      <c r="M4532" t="str">
        <f t="shared" si="285"/>
        <v>NO</v>
      </c>
    </row>
    <row r="4533" spans="1:13" x14ac:dyDescent="0.25">
      <c r="A4533">
        <v>4532</v>
      </c>
      <c r="B4533" t="s">
        <v>9</v>
      </c>
      <c r="C4533">
        <v>161084.29999999999</v>
      </c>
      <c r="D4533" t="s">
        <v>10</v>
      </c>
      <c r="E4533" t="s">
        <v>11</v>
      </c>
      <c r="F4533" t="s">
        <v>12</v>
      </c>
      <c r="G4533" t="s">
        <v>13</v>
      </c>
      <c r="H4533" t="s">
        <v>13</v>
      </c>
      <c r="I4533">
        <v>42</v>
      </c>
      <c r="J4533">
        <f t="shared" si="282"/>
        <v>-0.61214366475495863</v>
      </c>
      <c r="K4533">
        <f t="shared" si="283"/>
        <v>6.6098167852911317E-3</v>
      </c>
      <c r="L4533" t="str">
        <f t="shared" si="284"/>
        <v>NO</v>
      </c>
      <c r="M4533" t="str">
        <f t="shared" si="285"/>
        <v>NO</v>
      </c>
    </row>
    <row r="4534" spans="1:13" x14ac:dyDescent="0.25">
      <c r="A4534">
        <v>4533</v>
      </c>
      <c r="B4534" t="s">
        <v>9</v>
      </c>
      <c r="C4534">
        <v>31927.439999999999</v>
      </c>
      <c r="D4534" t="s">
        <v>10</v>
      </c>
      <c r="E4534" t="s">
        <v>16</v>
      </c>
      <c r="F4534" t="s">
        <v>12</v>
      </c>
      <c r="G4534" t="s">
        <v>12</v>
      </c>
      <c r="H4534" t="s">
        <v>13</v>
      </c>
      <c r="I4534">
        <v>36</v>
      </c>
      <c r="J4534">
        <f t="shared" si="282"/>
        <v>-0.77139949076671943</v>
      </c>
      <c r="K4534">
        <f t="shared" si="283"/>
        <v>-0.41684216367753391</v>
      </c>
      <c r="L4534" t="str">
        <f t="shared" si="284"/>
        <v>NO</v>
      </c>
      <c r="M4534" t="str">
        <f t="shared" si="285"/>
        <v>NO</v>
      </c>
    </row>
    <row r="4535" spans="1:13" x14ac:dyDescent="0.25">
      <c r="A4535">
        <v>4534</v>
      </c>
      <c r="B4535" t="s">
        <v>9</v>
      </c>
      <c r="C4535">
        <v>427590.98</v>
      </c>
      <c r="D4535" t="s">
        <v>10</v>
      </c>
      <c r="E4535" t="s">
        <v>16</v>
      </c>
      <c r="F4535" t="s">
        <v>12</v>
      </c>
      <c r="G4535" t="s">
        <v>13</v>
      </c>
      <c r="H4535" t="s">
        <v>12</v>
      </c>
      <c r="I4535">
        <v>61</v>
      </c>
      <c r="J4535">
        <f t="shared" si="282"/>
        <v>-0.28352974938838821</v>
      </c>
      <c r="K4535">
        <f t="shared" si="283"/>
        <v>1.3475410882509038</v>
      </c>
      <c r="L4535" t="str">
        <f t="shared" si="284"/>
        <v>NO</v>
      </c>
      <c r="M4535" t="str">
        <f t="shared" si="285"/>
        <v>NO</v>
      </c>
    </row>
    <row r="4536" spans="1:13" x14ac:dyDescent="0.25">
      <c r="A4536">
        <v>4535</v>
      </c>
      <c r="B4536" t="s">
        <v>9</v>
      </c>
      <c r="C4536">
        <v>543427.36</v>
      </c>
      <c r="D4536" t="s">
        <v>10</v>
      </c>
      <c r="E4536" t="s">
        <v>16</v>
      </c>
      <c r="F4536" t="s">
        <v>12</v>
      </c>
      <c r="G4536" t="s">
        <v>13</v>
      </c>
      <c r="H4536" t="s">
        <v>13</v>
      </c>
      <c r="I4536">
        <v>27</v>
      </c>
      <c r="J4536">
        <f t="shared" si="282"/>
        <v>-0.14069863395934942</v>
      </c>
      <c r="K4536">
        <f t="shared" si="283"/>
        <v>-1.0520201343717714</v>
      </c>
      <c r="L4536" t="str">
        <f t="shared" si="284"/>
        <v>NO</v>
      </c>
      <c r="M4536" t="str">
        <f t="shared" si="285"/>
        <v>NO</v>
      </c>
    </row>
    <row r="4537" spans="1:13" x14ac:dyDescent="0.25">
      <c r="A4537">
        <v>4536</v>
      </c>
      <c r="B4537" t="s">
        <v>9</v>
      </c>
      <c r="C4537">
        <v>342059.63</v>
      </c>
      <c r="D4537" t="s">
        <v>10</v>
      </c>
      <c r="E4537" t="s">
        <v>16</v>
      </c>
      <c r="F4537" t="s">
        <v>12</v>
      </c>
      <c r="G4537" t="s">
        <v>13</v>
      </c>
      <c r="H4537" t="s">
        <v>13</v>
      </c>
      <c r="I4537">
        <v>49</v>
      </c>
      <c r="J4537">
        <f t="shared" si="282"/>
        <v>-0.38899349164838903</v>
      </c>
      <c r="K4537">
        <f t="shared" si="283"/>
        <v>0.50063712732525367</v>
      </c>
      <c r="L4537" t="str">
        <f t="shared" si="284"/>
        <v>NO</v>
      </c>
      <c r="M4537" t="str">
        <f t="shared" si="285"/>
        <v>NO</v>
      </c>
    </row>
    <row r="4538" spans="1:13" x14ac:dyDescent="0.25">
      <c r="A4538">
        <v>4537</v>
      </c>
      <c r="B4538" t="s">
        <v>15</v>
      </c>
      <c r="C4538">
        <v>1870704.54</v>
      </c>
      <c r="D4538" t="s">
        <v>10</v>
      </c>
      <c r="E4538" t="s">
        <v>16</v>
      </c>
      <c r="F4538" t="s">
        <v>12</v>
      </c>
      <c r="G4538" t="s">
        <v>13</v>
      </c>
      <c r="H4538" t="s">
        <v>13</v>
      </c>
      <c r="I4538">
        <v>28</v>
      </c>
      <c r="J4538">
        <f t="shared" si="282"/>
        <v>1.4958898031353618</v>
      </c>
      <c r="K4538">
        <f t="shared" si="283"/>
        <v>-0.98144480429463388</v>
      </c>
      <c r="L4538" t="str">
        <f t="shared" si="284"/>
        <v>NO</v>
      </c>
      <c r="M4538" t="str">
        <f t="shared" si="285"/>
        <v>NO</v>
      </c>
    </row>
    <row r="4539" spans="1:13" x14ac:dyDescent="0.25">
      <c r="A4539">
        <v>4538</v>
      </c>
      <c r="B4539" t="s">
        <v>9</v>
      </c>
      <c r="C4539">
        <v>317000</v>
      </c>
      <c r="D4539" t="s">
        <v>10</v>
      </c>
      <c r="E4539" t="s">
        <v>16</v>
      </c>
      <c r="F4539" t="s">
        <v>12</v>
      </c>
      <c r="G4539" t="s">
        <v>12</v>
      </c>
      <c r="H4539" t="s">
        <v>13</v>
      </c>
      <c r="I4539">
        <v>53</v>
      </c>
      <c r="J4539">
        <f t="shared" si="282"/>
        <v>-0.41989306659314302</v>
      </c>
      <c r="K4539">
        <f t="shared" si="283"/>
        <v>0.78293844763380371</v>
      </c>
      <c r="L4539" t="str">
        <f t="shared" si="284"/>
        <v>NO</v>
      </c>
      <c r="M4539" t="str">
        <f t="shared" si="285"/>
        <v>NO</v>
      </c>
    </row>
    <row r="4540" spans="1:13" x14ac:dyDescent="0.25">
      <c r="A4540">
        <v>4539</v>
      </c>
      <c r="B4540" t="s">
        <v>15</v>
      </c>
      <c r="C4540">
        <v>403806.82</v>
      </c>
      <c r="D4540" t="s">
        <v>10</v>
      </c>
      <c r="E4540" t="s">
        <v>16</v>
      </c>
      <c r="F4540" t="s">
        <v>12</v>
      </c>
      <c r="G4540" t="s">
        <v>13</v>
      </c>
      <c r="H4540" t="s">
        <v>13</v>
      </c>
      <c r="I4540">
        <v>45</v>
      </c>
      <c r="J4540">
        <f t="shared" si="282"/>
        <v>-0.31285661632209871</v>
      </c>
      <c r="K4540">
        <f t="shared" si="283"/>
        <v>0.21833580701670366</v>
      </c>
      <c r="L4540" t="str">
        <f t="shared" si="284"/>
        <v>NO</v>
      </c>
      <c r="M4540" t="str">
        <f t="shared" si="285"/>
        <v>NO</v>
      </c>
    </row>
    <row r="4541" spans="1:13" x14ac:dyDescent="0.25">
      <c r="A4541">
        <v>4540</v>
      </c>
      <c r="B4541" t="s">
        <v>15</v>
      </c>
      <c r="C4541">
        <v>1709089.1</v>
      </c>
      <c r="D4541" t="s">
        <v>10</v>
      </c>
      <c r="E4541" t="s">
        <v>11</v>
      </c>
      <c r="F4541" t="s">
        <v>12</v>
      </c>
      <c r="G4541" t="s">
        <v>13</v>
      </c>
      <c r="H4541" t="s">
        <v>13</v>
      </c>
      <c r="I4541">
        <v>49</v>
      </c>
      <c r="J4541">
        <f t="shared" si="282"/>
        <v>1.2966111864714529</v>
      </c>
      <c r="K4541">
        <f t="shared" si="283"/>
        <v>0.50063712732525367</v>
      </c>
      <c r="L4541" t="str">
        <f t="shared" si="284"/>
        <v>NO</v>
      </c>
      <c r="M4541" t="str">
        <f t="shared" si="285"/>
        <v>NO</v>
      </c>
    </row>
    <row r="4542" spans="1:13" x14ac:dyDescent="0.25">
      <c r="A4542">
        <v>4541</v>
      </c>
      <c r="B4542" t="s">
        <v>9</v>
      </c>
      <c r="C4542">
        <v>278030</v>
      </c>
      <c r="D4542" t="s">
        <v>19</v>
      </c>
      <c r="E4542" t="s">
        <v>16</v>
      </c>
      <c r="F4542" t="s">
        <v>12</v>
      </c>
      <c r="G4542" t="s">
        <v>13</v>
      </c>
      <c r="H4542" t="s">
        <v>13</v>
      </c>
      <c r="I4542">
        <v>43</v>
      </c>
      <c r="J4542">
        <f t="shared" si="282"/>
        <v>-0.46794471123422759</v>
      </c>
      <c r="K4542">
        <f t="shared" si="283"/>
        <v>7.7185146862428639E-2</v>
      </c>
      <c r="L4542" t="str">
        <f t="shared" si="284"/>
        <v>NO</v>
      </c>
      <c r="M4542" t="str">
        <f t="shared" si="285"/>
        <v>NO</v>
      </c>
    </row>
    <row r="4543" spans="1:13" x14ac:dyDescent="0.25">
      <c r="A4543">
        <v>4542</v>
      </c>
      <c r="B4543" t="s">
        <v>15</v>
      </c>
      <c r="C4543">
        <v>351531.84</v>
      </c>
      <c r="D4543" t="s">
        <v>10</v>
      </c>
      <c r="E4543" t="s">
        <v>16</v>
      </c>
      <c r="F4543" t="s">
        <v>12</v>
      </c>
      <c r="G4543" t="s">
        <v>13</v>
      </c>
      <c r="H4543" t="s">
        <v>13</v>
      </c>
      <c r="I4543">
        <v>35</v>
      </c>
      <c r="J4543">
        <f t="shared" si="282"/>
        <v>-0.37731385939574008</v>
      </c>
      <c r="K4543">
        <f t="shared" si="283"/>
        <v>-0.48741749375467142</v>
      </c>
      <c r="L4543" t="str">
        <f t="shared" si="284"/>
        <v>NO</v>
      </c>
      <c r="M4543" t="str">
        <f t="shared" si="285"/>
        <v>NO</v>
      </c>
    </row>
    <row r="4544" spans="1:13" x14ac:dyDescent="0.25">
      <c r="A4544">
        <v>4543</v>
      </c>
      <c r="B4544" t="s">
        <v>15</v>
      </c>
      <c r="C4544">
        <v>568492</v>
      </c>
      <c r="D4544" t="s">
        <v>10</v>
      </c>
      <c r="E4544" t="s">
        <v>11</v>
      </c>
      <c r="F4544" t="s">
        <v>12</v>
      </c>
      <c r="G4544" t="s">
        <v>13</v>
      </c>
      <c r="H4544" t="s">
        <v>13</v>
      </c>
      <c r="I4544">
        <v>28</v>
      </c>
      <c r="J4544">
        <f t="shared" si="282"/>
        <v>-0.10979288147444526</v>
      </c>
      <c r="K4544">
        <f t="shared" si="283"/>
        <v>-0.98144480429463388</v>
      </c>
      <c r="L4544" t="str">
        <f t="shared" si="284"/>
        <v>NO</v>
      </c>
      <c r="M4544" t="str">
        <f t="shared" si="285"/>
        <v>NO</v>
      </c>
    </row>
    <row r="4545" spans="1:13" x14ac:dyDescent="0.25">
      <c r="A4545">
        <v>4544</v>
      </c>
      <c r="B4545" t="s">
        <v>9</v>
      </c>
      <c r="C4545">
        <v>353607</v>
      </c>
      <c r="D4545" t="s">
        <v>10</v>
      </c>
      <c r="E4545" t="s">
        <v>16</v>
      </c>
      <c r="F4545" t="s">
        <v>12</v>
      </c>
      <c r="G4545" t="s">
        <v>13</v>
      </c>
      <c r="H4545" t="s">
        <v>13</v>
      </c>
      <c r="I4545">
        <v>51</v>
      </c>
      <c r="J4545">
        <f t="shared" si="282"/>
        <v>-0.37475510007078777</v>
      </c>
      <c r="K4545">
        <f t="shared" si="283"/>
        <v>0.64178778747952869</v>
      </c>
      <c r="L4545" t="str">
        <f t="shared" si="284"/>
        <v>NO</v>
      </c>
      <c r="M4545" t="str">
        <f t="shared" si="285"/>
        <v>NO</v>
      </c>
    </row>
    <row r="4546" spans="1:13" x14ac:dyDescent="0.25">
      <c r="A4546">
        <v>4545</v>
      </c>
      <c r="B4546" t="s">
        <v>15</v>
      </c>
      <c r="C4546">
        <v>1932000</v>
      </c>
      <c r="D4546" t="s">
        <v>10</v>
      </c>
      <c r="E4546" t="s">
        <v>16</v>
      </c>
      <c r="F4546" t="s">
        <v>12</v>
      </c>
      <c r="G4546" t="s">
        <v>13</v>
      </c>
      <c r="H4546" t="s">
        <v>13</v>
      </c>
      <c r="I4546">
        <v>51</v>
      </c>
      <c r="J4546">
        <f t="shared" ref="J4546:J4609" si="286">(C4546-$Q$13)/$Q$14</f>
        <v>1.5714696764233222</v>
      </c>
      <c r="K4546">
        <f t="shared" si="283"/>
        <v>0.64178778747952869</v>
      </c>
      <c r="L4546" t="str">
        <f t="shared" si="284"/>
        <v>NO</v>
      </c>
      <c r="M4546" t="str">
        <f t="shared" si="285"/>
        <v>NO</v>
      </c>
    </row>
    <row r="4547" spans="1:13" x14ac:dyDescent="0.25">
      <c r="A4547">
        <v>4546</v>
      </c>
      <c r="B4547" t="s">
        <v>15</v>
      </c>
      <c r="C4547">
        <v>560498</v>
      </c>
      <c r="D4547" t="s">
        <v>18</v>
      </c>
      <c r="E4547" t="s">
        <v>16</v>
      </c>
      <c r="F4547" t="s">
        <v>12</v>
      </c>
      <c r="G4547" t="s">
        <v>13</v>
      </c>
      <c r="H4547" t="s">
        <v>12</v>
      </c>
      <c r="I4547">
        <v>51</v>
      </c>
      <c r="J4547">
        <f t="shared" si="286"/>
        <v>-0.11964981879189023</v>
      </c>
      <c r="K4547">
        <f t="shared" ref="K4547:K4610" si="287">(I4547-$R$13)/$R$14</f>
        <v>0.64178778747952869</v>
      </c>
      <c r="L4547" t="str">
        <f t="shared" ref="L4547:L4610" si="288">IF(ABS(J4547)&gt; 1.96, "SI", "NO")</f>
        <v>NO</v>
      </c>
      <c r="M4547" t="str">
        <f t="shared" ref="M4547:M4610" si="289">IF(ABS(K4547)&gt; 1.96, "SI", "NO")</f>
        <v>NO</v>
      </c>
    </row>
    <row r="4548" spans="1:13" x14ac:dyDescent="0.25">
      <c r="A4548">
        <v>4547</v>
      </c>
      <c r="B4548" t="s">
        <v>9</v>
      </c>
      <c r="C4548">
        <v>566297</v>
      </c>
      <c r="D4548" t="s">
        <v>17</v>
      </c>
      <c r="E4548" t="s">
        <v>16</v>
      </c>
      <c r="F4548" t="s">
        <v>12</v>
      </c>
      <c r="G4548" t="s">
        <v>13</v>
      </c>
      <c r="H4548" t="s">
        <v>13</v>
      </c>
      <c r="I4548">
        <v>55</v>
      </c>
      <c r="J4548">
        <f t="shared" si="286"/>
        <v>-0.11249940854622306</v>
      </c>
      <c r="K4548">
        <f t="shared" si="287"/>
        <v>0.92408910778807873</v>
      </c>
      <c r="L4548" t="str">
        <f t="shared" si="288"/>
        <v>NO</v>
      </c>
      <c r="M4548" t="str">
        <f t="shared" si="289"/>
        <v>NO</v>
      </c>
    </row>
    <row r="4549" spans="1:13" x14ac:dyDescent="0.25">
      <c r="A4549">
        <v>4548</v>
      </c>
      <c r="B4549" t="s">
        <v>15</v>
      </c>
      <c r="C4549">
        <v>133037.29999999999</v>
      </c>
      <c r="D4549" t="s">
        <v>10</v>
      </c>
      <c r="E4549" t="s">
        <v>11</v>
      </c>
      <c r="F4549" t="s">
        <v>12</v>
      </c>
      <c r="G4549" t="s">
        <v>13</v>
      </c>
      <c r="H4549" t="s">
        <v>13</v>
      </c>
      <c r="I4549">
        <v>25</v>
      </c>
      <c r="J4549">
        <f t="shared" si="286"/>
        <v>-0.6467267922183535</v>
      </c>
      <c r="K4549">
        <f t="shared" si="287"/>
        <v>-1.1931707945260464</v>
      </c>
      <c r="L4549" t="str">
        <f t="shared" si="288"/>
        <v>NO</v>
      </c>
      <c r="M4549" t="str">
        <f t="shared" si="289"/>
        <v>NO</v>
      </c>
    </row>
    <row r="4550" spans="1:13" x14ac:dyDescent="0.25">
      <c r="A4550">
        <v>4549</v>
      </c>
      <c r="B4550" t="s">
        <v>9</v>
      </c>
      <c r="C4550">
        <v>1848072</v>
      </c>
      <c r="D4550" t="s">
        <v>10</v>
      </c>
      <c r="E4550" t="s">
        <v>11</v>
      </c>
      <c r="F4550" t="s">
        <v>12</v>
      </c>
      <c r="G4550" t="s">
        <v>13</v>
      </c>
      <c r="H4550" t="s">
        <v>12</v>
      </c>
      <c r="I4550">
        <v>63</v>
      </c>
      <c r="J4550">
        <f t="shared" si="286"/>
        <v>1.4679829319676654</v>
      </c>
      <c r="K4550">
        <f t="shared" si="287"/>
        <v>1.4886917484051787</v>
      </c>
      <c r="L4550" t="str">
        <f t="shared" si="288"/>
        <v>NO</v>
      </c>
      <c r="M4550" t="str">
        <f t="shared" si="289"/>
        <v>NO</v>
      </c>
    </row>
    <row r="4551" spans="1:13" x14ac:dyDescent="0.25">
      <c r="A4551">
        <v>4550</v>
      </c>
      <c r="B4551" t="s">
        <v>9</v>
      </c>
      <c r="C4551">
        <v>1624745.95</v>
      </c>
      <c r="D4551" t="s">
        <v>10</v>
      </c>
      <c r="E4551" t="s">
        <v>16</v>
      </c>
      <c r="F4551" t="s">
        <v>12</v>
      </c>
      <c r="G4551" t="s">
        <v>13</v>
      </c>
      <c r="H4551" t="s">
        <v>13</v>
      </c>
      <c r="I4551">
        <v>38</v>
      </c>
      <c r="J4551">
        <f t="shared" si="286"/>
        <v>1.1926125446518558</v>
      </c>
      <c r="K4551">
        <f t="shared" si="287"/>
        <v>-0.27569150352325889</v>
      </c>
      <c r="L4551" t="str">
        <f t="shared" si="288"/>
        <v>NO</v>
      </c>
      <c r="M4551" t="str">
        <f t="shared" si="289"/>
        <v>NO</v>
      </c>
    </row>
    <row r="4552" spans="1:13" x14ac:dyDescent="0.25">
      <c r="A4552">
        <v>4551</v>
      </c>
      <c r="B4552" t="s">
        <v>9</v>
      </c>
      <c r="C4552">
        <v>693063.36</v>
      </c>
      <c r="D4552" t="s">
        <v>10</v>
      </c>
      <c r="E4552" t="s">
        <v>16</v>
      </c>
      <c r="F4552" t="s">
        <v>12</v>
      </c>
      <c r="G4552" t="s">
        <v>13</v>
      </c>
      <c r="H4552" t="s">
        <v>13</v>
      </c>
      <c r="I4552">
        <v>45</v>
      </c>
      <c r="J4552">
        <f t="shared" si="286"/>
        <v>4.3808830693289447E-2</v>
      </c>
      <c r="K4552">
        <f t="shared" si="287"/>
        <v>0.21833580701670366</v>
      </c>
      <c r="L4552" t="str">
        <f t="shared" si="288"/>
        <v>NO</v>
      </c>
      <c r="M4552" t="str">
        <f t="shared" si="289"/>
        <v>NO</v>
      </c>
    </row>
    <row r="4553" spans="1:13" x14ac:dyDescent="0.25">
      <c r="A4553">
        <v>4552</v>
      </c>
      <c r="B4553" t="s">
        <v>9</v>
      </c>
      <c r="C4553">
        <v>476566.67</v>
      </c>
      <c r="D4553" t="s">
        <v>10</v>
      </c>
      <c r="E4553" t="s">
        <v>16</v>
      </c>
      <c r="F4553" t="s">
        <v>12</v>
      </c>
      <c r="G4553" t="s">
        <v>13</v>
      </c>
      <c r="H4553" t="s">
        <v>13</v>
      </c>
      <c r="I4553">
        <v>33</v>
      </c>
      <c r="J4553">
        <f t="shared" si="286"/>
        <v>-0.22314066927722778</v>
      </c>
      <c r="K4553">
        <f t="shared" si="287"/>
        <v>-0.62856815390894638</v>
      </c>
      <c r="L4553" t="str">
        <f t="shared" si="288"/>
        <v>NO</v>
      </c>
      <c r="M4553" t="str">
        <f t="shared" si="289"/>
        <v>NO</v>
      </c>
    </row>
    <row r="4554" spans="1:13" x14ac:dyDescent="0.25">
      <c r="A4554">
        <v>4553</v>
      </c>
      <c r="B4554" t="s">
        <v>15</v>
      </c>
      <c r="C4554">
        <v>297429</v>
      </c>
      <c r="D4554" t="s">
        <v>18</v>
      </c>
      <c r="E4554" t="s">
        <v>16</v>
      </c>
      <c r="F4554" t="s">
        <v>12</v>
      </c>
      <c r="G4554" t="s">
        <v>13</v>
      </c>
      <c r="H4554" t="s">
        <v>12</v>
      </c>
      <c r="I4554">
        <v>65</v>
      </c>
      <c r="J4554">
        <f t="shared" si="286"/>
        <v>-0.44402493052105335</v>
      </c>
      <c r="K4554">
        <f t="shared" si="287"/>
        <v>1.6298424085594538</v>
      </c>
      <c r="L4554" t="str">
        <f t="shared" si="288"/>
        <v>NO</v>
      </c>
      <c r="M4554" t="str">
        <f t="shared" si="289"/>
        <v>NO</v>
      </c>
    </row>
    <row r="4555" spans="1:13" x14ac:dyDescent="0.25">
      <c r="A4555">
        <v>4554</v>
      </c>
      <c r="B4555" t="s">
        <v>9</v>
      </c>
      <c r="C4555">
        <v>35530</v>
      </c>
      <c r="D4555" t="s">
        <v>10</v>
      </c>
      <c r="E4555" t="s">
        <v>16</v>
      </c>
      <c r="F4555" t="s">
        <v>12</v>
      </c>
      <c r="G4555" t="s">
        <v>12</v>
      </c>
      <c r="H4555" t="s">
        <v>13</v>
      </c>
      <c r="I4555">
        <v>37</v>
      </c>
      <c r="J4555">
        <f t="shared" si="286"/>
        <v>-0.76695738317323248</v>
      </c>
      <c r="K4555">
        <f t="shared" si="287"/>
        <v>-0.3462668336003964</v>
      </c>
      <c r="L4555" t="str">
        <f t="shared" si="288"/>
        <v>NO</v>
      </c>
      <c r="M4555" t="str">
        <f t="shared" si="289"/>
        <v>NO</v>
      </c>
    </row>
    <row r="4556" spans="1:13" x14ac:dyDescent="0.25">
      <c r="A4556">
        <v>4555</v>
      </c>
      <c r="B4556" t="s">
        <v>9</v>
      </c>
      <c r="C4556">
        <v>476562.94</v>
      </c>
      <c r="D4556" t="s">
        <v>10</v>
      </c>
      <c r="E4556" t="s">
        <v>16</v>
      </c>
      <c r="F4556" t="s">
        <v>12</v>
      </c>
      <c r="G4556" t="s">
        <v>12</v>
      </c>
      <c r="H4556" t="s">
        <v>13</v>
      </c>
      <c r="I4556">
        <v>32</v>
      </c>
      <c r="J4556">
        <f t="shared" si="286"/>
        <v>-0.22314526852368688</v>
      </c>
      <c r="K4556">
        <f t="shared" si="287"/>
        <v>-0.69914348398608395</v>
      </c>
      <c r="L4556" t="str">
        <f t="shared" si="288"/>
        <v>NO</v>
      </c>
      <c r="M4556" t="str">
        <f t="shared" si="289"/>
        <v>NO</v>
      </c>
    </row>
    <row r="4557" spans="1:13" x14ac:dyDescent="0.25">
      <c r="A4557">
        <v>4556</v>
      </c>
      <c r="B4557" t="s">
        <v>15</v>
      </c>
      <c r="C4557">
        <v>297046</v>
      </c>
      <c r="D4557" t="s">
        <v>17</v>
      </c>
      <c r="E4557" t="s">
        <v>16</v>
      </c>
      <c r="F4557" t="s">
        <v>12</v>
      </c>
      <c r="G4557" t="s">
        <v>12</v>
      </c>
      <c r="H4557" t="s">
        <v>13</v>
      </c>
      <c r="I4557">
        <v>38</v>
      </c>
      <c r="J4557">
        <f t="shared" si="286"/>
        <v>-0.44449718558642509</v>
      </c>
      <c r="K4557">
        <f t="shared" si="287"/>
        <v>-0.27569150352325889</v>
      </c>
      <c r="L4557" t="str">
        <f t="shared" si="288"/>
        <v>NO</v>
      </c>
      <c r="M4557" t="str">
        <f t="shared" si="289"/>
        <v>NO</v>
      </c>
    </row>
    <row r="4558" spans="1:13" x14ac:dyDescent="0.25">
      <c r="A4558">
        <v>4557</v>
      </c>
      <c r="B4558" t="s">
        <v>9</v>
      </c>
      <c r="C4558">
        <v>381640</v>
      </c>
      <c r="D4558" t="s">
        <v>10</v>
      </c>
      <c r="E4558" t="s">
        <v>16</v>
      </c>
      <c r="F4558" t="s">
        <v>12</v>
      </c>
      <c r="G4558" t="s">
        <v>13</v>
      </c>
      <c r="H4558" t="s">
        <v>13</v>
      </c>
      <c r="I4558">
        <v>53</v>
      </c>
      <c r="J4558">
        <f t="shared" si="286"/>
        <v>-0.34018923519463878</v>
      </c>
      <c r="K4558">
        <f t="shared" si="287"/>
        <v>0.78293844763380371</v>
      </c>
      <c r="L4558" t="str">
        <f t="shared" si="288"/>
        <v>NO</v>
      </c>
      <c r="M4558" t="str">
        <f t="shared" si="289"/>
        <v>NO</v>
      </c>
    </row>
    <row r="4559" spans="1:13" x14ac:dyDescent="0.25">
      <c r="A4559">
        <v>4558</v>
      </c>
      <c r="B4559" t="s">
        <v>9</v>
      </c>
      <c r="C4559">
        <v>323296</v>
      </c>
      <c r="D4559" t="s">
        <v>17</v>
      </c>
      <c r="E4559" t="s">
        <v>16</v>
      </c>
      <c r="F4559" t="s">
        <v>12</v>
      </c>
      <c r="G4559" t="s">
        <v>13</v>
      </c>
      <c r="H4559" t="s">
        <v>13</v>
      </c>
      <c r="I4559">
        <v>31</v>
      </c>
      <c r="J4559">
        <f t="shared" si="286"/>
        <v>-0.41212983450024415</v>
      </c>
      <c r="K4559">
        <f t="shared" si="287"/>
        <v>-0.7697188140632214</v>
      </c>
      <c r="L4559" t="str">
        <f t="shared" si="288"/>
        <v>NO</v>
      </c>
      <c r="M4559" t="str">
        <f t="shared" si="289"/>
        <v>NO</v>
      </c>
    </row>
    <row r="4560" spans="1:13" x14ac:dyDescent="0.25">
      <c r="A4560">
        <v>4559</v>
      </c>
      <c r="B4560" t="s">
        <v>9</v>
      </c>
      <c r="C4560">
        <v>1730544</v>
      </c>
      <c r="D4560" t="s">
        <v>10</v>
      </c>
      <c r="E4560" t="s">
        <v>16</v>
      </c>
      <c r="F4560" t="s">
        <v>12</v>
      </c>
      <c r="G4560" t="s">
        <v>13</v>
      </c>
      <c r="H4560" t="s">
        <v>13</v>
      </c>
      <c r="I4560">
        <v>31</v>
      </c>
      <c r="J4560">
        <f t="shared" si="286"/>
        <v>1.3230659781216969</v>
      </c>
      <c r="K4560">
        <f t="shared" si="287"/>
        <v>-0.7697188140632214</v>
      </c>
      <c r="L4560" t="str">
        <f t="shared" si="288"/>
        <v>NO</v>
      </c>
      <c r="M4560" t="str">
        <f t="shared" si="289"/>
        <v>NO</v>
      </c>
    </row>
    <row r="4561" spans="1:13" x14ac:dyDescent="0.25">
      <c r="A4561">
        <v>4560</v>
      </c>
      <c r="B4561" t="s">
        <v>9</v>
      </c>
      <c r="C4561">
        <v>670740</v>
      </c>
      <c r="D4561" t="s">
        <v>10</v>
      </c>
      <c r="E4561" t="s">
        <v>16</v>
      </c>
      <c r="F4561" t="s">
        <v>12</v>
      </c>
      <c r="G4561" t="s">
        <v>13</v>
      </c>
      <c r="H4561" t="s">
        <v>13</v>
      </c>
      <c r="I4561">
        <v>27</v>
      </c>
      <c r="J4561">
        <f t="shared" si="286"/>
        <v>1.6283191434500584E-2</v>
      </c>
      <c r="K4561">
        <f t="shared" si="287"/>
        <v>-1.0520201343717714</v>
      </c>
      <c r="L4561" t="str">
        <f t="shared" si="288"/>
        <v>NO</v>
      </c>
      <c r="M4561" t="str">
        <f t="shared" si="289"/>
        <v>NO</v>
      </c>
    </row>
    <row r="4562" spans="1:13" x14ac:dyDescent="0.25">
      <c r="A4562">
        <v>4561</v>
      </c>
      <c r="B4562" t="s">
        <v>9</v>
      </c>
      <c r="C4562">
        <v>290000</v>
      </c>
      <c r="D4562" t="s">
        <v>10</v>
      </c>
      <c r="E4562" t="s">
        <v>16</v>
      </c>
      <c r="F4562" t="s">
        <v>12</v>
      </c>
      <c r="G4562" t="s">
        <v>12</v>
      </c>
      <c r="H4562" t="s">
        <v>13</v>
      </c>
      <c r="I4562">
        <v>42</v>
      </c>
      <c r="J4562">
        <f t="shared" si="286"/>
        <v>-0.45318519913892913</v>
      </c>
      <c r="K4562">
        <f t="shared" si="287"/>
        <v>6.6098167852911317E-3</v>
      </c>
      <c r="L4562" t="str">
        <f t="shared" si="288"/>
        <v>NO</v>
      </c>
      <c r="M4562" t="str">
        <f t="shared" si="289"/>
        <v>NO</v>
      </c>
    </row>
    <row r="4563" spans="1:13" x14ac:dyDescent="0.25">
      <c r="A4563">
        <v>4562</v>
      </c>
      <c r="B4563" t="s">
        <v>9</v>
      </c>
      <c r="C4563">
        <v>542095.31999999995</v>
      </c>
      <c r="D4563" t="s">
        <v>14</v>
      </c>
      <c r="E4563" t="s">
        <v>11</v>
      </c>
      <c r="F4563" t="s">
        <v>12</v>
      </c>
      <c r="G4563" t="s">
        <v>13</v>
      </c>
      <c r="H4563" t="s">
        <v>13</v>
      </c>
      <c r="I4563">
        <v>64</v>
      </c>
      <c r="J4563">
        <f t="shared" si="286"/>
        <v>-0.14234109515328611</v>
      </c>
      <c r="K4563">
        <f t="shared" si="287"/>
        <v>1.5592670784823162</v>
      </c>
      <c r="L4563" t="str">
        <f t="shared" si="288"/>
        <v>NO</v>
      </c>
      <c r="M4563" t="str">
        <f t="shared" si="289"/>
        <v>NO</v>
      </c>
    </row>
    <row r="4564" spans="1:13" x14ac:dyDescent="0.25">
      <c r="A4564">
        <v>4563</v>
      </c>
      <c r="B4564" t="s">
        <v>9</v>
      </c>
      <c r="C4564">
        <v>695574.7</v>
      </c>
      <c r="D4564" t="s">
        <v>10</v>
      </c>
      <c r="E4564" t="s">
        <v>16</v>
      </c>
      <c r="F4564" t="s">
        <v>12</v>
      </c>
      <c r="G4564" t="s">
        <v>13</v>
      </c>
      <c r="H4564" t="s">
        <v>13</v>
      </c>
      <c r="I4564">
        <v>55</v>
      </c>
      <c r="J4564">
        <f t="shared" si="286"/>
        <v>4.6905418254309203E-2</v>
      </c>
      <c r="K4564">
        <f t="shared" si="287"/>
        <v>0.92408910778807873</v>
      </c>
      <c r="L4564" t="str">
        <f t="shared" si="288"/>
        <v>NO</v>
      </c>
      <c r="M4564" t="str">
        <f t="shared" si="289"/>
        <v>NO</v>
      </c>
    </row>
    <row r="4565" spans="1:13" x14ac:dyDescent="0.25">
      <c r="A4565">
        <v>4564</v>
      </c>
      <c r="B4565" t="s">
        <v>9</v>
      </c>
      <c r="C4565">
        <v>299784</v>
      </c>
      <c r="D4565" t="s">
        <v>18</v>
      </c>
      <c r="E4565" t="s">
        <v>16</v>
      </c>
      <c r="F4565" t="s">
        <v>12</v>
      </c>
      <c r="G4565" t="s">
        <v>13</v>
      </c>
      <c r="H4565" t="s">
        <v>13</v>
      </c>
      <c r="I4565">
        <v>39</v>
      </c>
      <c r="J4565">
        <f t="shared" si="286"/>
        <v>-0.44112111673789317</v>
      </c>
      <c r="K4565">
        <f t="shared" si="287"/>
        <v>-0.20511617344612137</v>
      </c>
      <c r="L4565" t="str">
        <f t="shared" si="288"/>
        <v>NO</v>
      </c>
      <c r="M4565" t="str">
        <f t="shared" si="289"/>
        <v>NO</v>
      </c>
    </row>
    <row r="4566" spans="1:13" x14ac:dyDescent="0.25">
      <c r="A4566">
        <v>4565</v>
      </c>
      <c r="B4566" t="s">
        <v>9</v>
      </c>
      <c r="C4566">
        <v>1166115</v>
      </c>
      <c r="D4566" t="s">
        <v>10</v>
      </c>
      <c r="E4566" t="s">
        <v>11</v>
      </c>
      <c r="F4566" t="s">
        <v>12</v>
      </c>
      <c r="G4566" t="s">
        <v>13</v>
      </c>
      <c r="H4566" t="s">
        <v>12</v>
      </c>
      <c r="I4566">
        <v>64</v>
      </c>
      <c r="J4566">
        <f t="shared" si="286"/>
        <v>0.6271013455037151</v>
      </c>
      <c r="K4566">
        <f t="shared" si="287"/>
        <v>1.5592670784823162</v>
      </c>
      <c r="L4566" t="str">
        <f t="shared" si="288"/>
        <v>NO</v>
      </c>
      <c r="M4566" t="str">
        <f t="shared" si="289"/>
        <v>NO</v>
      </c>
    </row>
    <row r="4567" spans="1:13" x14ac:dyDescent="0.25">
      <c r="A4567">
        <v>4566</v>
      </c>
      <c r="B4567" t="s">
        <v>9</v>
      </c>
      <c r="C4567">
        <v>300018</v>
      </c>
      <c r="D4567" t="s">
        <v>18</v>
      </c>
      <c r="E4567" t="s">
        <v>16</v>
      </c>
      <c r="F4567" t="s">
        <v>12</v>
      </c>
      <c r="G4567" t="s">
        <v>13</v>
      </c>
      <c r="H4567" t="s">
        <v>12</v>
      </c>
      <c r="I4567">
        <v>51</v>
      </c>
      <c r="J4567">
        <f t="shared" si="286"/>
        <v>-0.44083258492249633</v>
      </c>
      <c r="K4567">
        <f t="shared" si="287"/>
        <v>0.64178778747952869</v>
      </c>
      <c r="L4567" t="str">
        <f t="shared" si="288"/>
        <v>NO</v>
      </c>
      <c r="M4567" t="str">
        <f t="shared" si="289"/>
        <v>NO</v>
      </c>
    </row>
    <row r="4568" spans="1:13" x14ac:dyDescent="0.25">
      <c r="A4568">
        <v>4567</v>
      </c>
      <c r="B4568" t="s">
        <v>9</v>
      </c>
      <c r="C4568">
        <v>524236.19</v>
      </c>
      <c r="D4568" t="s">
        <v>10</v>
      </c>
      <c r="E4568" t="s">
        <v>16</v>
      </c>
      <c r="F4568" t="s">
        <v>12</v>
      </c>
      <c r="G4568" t="s">
        <v>13</v>
      </c>
      <c r="H4568" t="s">
        <v>13</v>
      </c>
      <c r="I4568">
        <v>54</v>
      </c>
      <c r="J4568">
        <f t="shared" si="286"/>
        <v>-0.16436215156485734</v>
      </c>
      <c r="K4568">
        <f t="shared" si="287"/>
        <v>0.85351377771094117</v>
      </c>
      <c r="L4568" t="str">
        <f t="shared" si="288"/>
        <v>NO</v>
      </c>
      <c r="M4568" t="str">
        <f t="shared" si="289"/>
        <v>NO</v>
      </c>
    </row>
    <row r="4569" spans="1:13" x14ac:dyDescent="0.25">
      <c r="A4569">
        <v>4568</v>
      </c>
      <c r="B4569" t="s">
        <v>15</v>
      </c>
      <c r="C4569">
        <v>298155</v>
      </c>
      <c r="D4569" t="s">
        <v>17</v>
      </c>
      <c r="E4569" t="s">
        <v>16</v>
      </c>
      <c r="F4569" t="s">
        <v>12</v>
      </c>
      <c r="G4569" t="s">
        <v>13</v>
      </c>
      <c r="H4569" t="s">
        <v>13</v>
      </c>
      <c r="I4569">
        <v>75</v>
      </c>
      <c r="J4569">
        <f t="shared" si="286"/>
        <v>-0.44312974206815559</v>
      </c>
      <c r="K4569">
        <f t="shared" si="287"/>
        <v>2.3355957093308288</v>
      </c>
      <c r="L4569" t="str">
        <f t="shared" si="288"/>
        <v>NO</v>
      </c>
      <c r="M4569" t="str">
        <f t="shared" si="289"/>
        <v>SI</v>
      </c>
    </row>
    <row r="4570" spans="1:13" x14ac:dyDescent="0.25">
      <c r="A4570">
        <v>4569</v>
      </c>
      <c r="B4570" t="s">
        <v>9</v>
      </c>
      <c r="C4570">
        <v>347501.19</v>
      </c>
      <c r="D4570" t="s">
        <v>10</v>
      </c>
      <c r="E4570" t="s">
        <v>16</v>
      </c>
      <c r="F4570" t="s">
        <v>12</v>
      </c>
      <c r="G4570" t="s">
        <v>13</v>
      </c>
      <c r="H4570" t="s">
        <v>13</v>
      </c>
      <c r="I4570">
        <v>68</v>
      </c>
      <c r="J4570">
        <f t="shared" si="286"/>
        <v>-0.38228381991595023</v>
      </c>
      <c r="K4570">
        <f t="shared" si="287"/>
        <v>1.8415683987908662</v>
      </c>
      <c r="L4570" t="str">
        <f t="shared" si="288"/>
        <v>NO</v>
      </c>
      <c r="M4570" t="str">
        <f t="shared" si="289"/>
        <v>NO</v>
      </c>
    </row>
    <row r="4571" spans="1:13" x14ac:dyDescent="0.25">
      <c r="A4571">
        <v>4570</v>
      </c>
      <c r="B4571" t="s">
        <v>9</v>
      </c>
      <c r="C4571">
        <v>280000</v>
      </c>
      <c r="D4571" t="s">
        <v>10</v>
      </c>
      <c r="E4571" t="s">
        <v>16</v>
      </c>
      <c r="F4571" t="s">
        <v>12</v>
      </c>
      <c r="G4571" t="s">
        <v>13</v>
      </c>
      <c r="H4571" t="s">
        <v>13</v>
      </c>
      <c r="I4571">
        <v>24</v>
      </c>
      <c r="J4571">
        <f t="shared" si="286"/>
        <v>-0.46551561860033136</v>
      </c>
      <c r="K4571">
        <f t="shared" si="287"/>
        <v>-1.263746124603184</v>
      </c>
      <c r="L4571" t="str">
        <f t="shared" si="288"/>
        <v>NO</v>
      </c>
      <c r="M4571" t="str">
        <f t="shared" si="289"/>
        <v>NO</v>
      </c>
    </row>
    <row r="4572" spans="1:13" x14ac:dyDescent="0.25">
      <c r="A4572">
        <v>4571</v>
      </c>
      <c r="B4572" t="s">
        <v>9</v>
      </c>
      <c r="C4572">
        <v>350112.18</v>
      </c>
      <c r="D4572" t="s">
        <v>10</v>
      </c>
      <c r="E4572" t="s">
        <v>16</v>
      </c>
      <c r="F4572" t="s">
        <v>12</v>
      </c>
      <c r="G4572" t="s">
        <v>13</v>
      </c>
      <c r="H4572" t="s">
        <v>13</v>
      </c>
      <c r="I4572">
        <v>29</v>
      </c>
      <c r="J4572">
        <f t="shared" si="286"/>
        <v>-0.37906435972499752</v>
      </c>
      <c r="K4572">
        <f t="shared" si="287"/>
        <v>-0.91086947421749642</v>
      </c>
      <c r="L4572" t="str">
        <f t="shared" si="288"/>
        <v>NO</v>
      </c>
      <c r="M4572" t="str">
        <f t="shared" si="289"/>
        <v>NO</v>
      </c>
    </row>
    <row r="4573" spans="1:13" x14ac:dyDescent="0.25">
      <c r="A4573">
        <v>4572</v>
      </c>
      <c r="B4573" t="s">
        <v>15</v>
      </c>
      <c r="C4573">
        <v>815000</v>
      </c>
      <c r="D4573" t="s">
        <v>10</v>
      </c>
      <c r="E4573" t="s">
        <v>16</v>
      </c>
      <c r="F4573" t="s">
        <v>12</v>
      </c>
      <c r="G4573" t="s">
        <v>13</v>
      </c>
      <c r="H4573" t="s">
        <v>13</v>
      </c>
      <c r="I4573">
        <v>28</v>
      </c>
      <c r="J4573">
        <f t="shared" si="286"/>
        <v>0.19416182258468961</v>
      </c>
      <c r="K4573">
        <f t="shared" si="287"/>
        <v>-0.98144480429463388</v>
      </c>
      <c r="L4573" t="str">
        <f t="shared" si="288"/>
        <v>NO</v>
      </c>
      <c r="M4573" t="str">
        <f t="shared" si="289"/>
        <v>NO</v>
      </c>
    </row>
    <row r="4574" spans="1:13" x14ac:dyDescent="0.25">
      <c r="A4574">
        <v>4573</v>
      </c>
      <c r="B4574" t="s">
        <v>9</v>
      </c>
      <c r="C4574">
        <v>1207124</v>
      </c>
      <c r="D4574" t="s">
        <v>17</v>
      </c>
      <c r="E4574" t="s">
        <v>16</v>
      </c>
      <c r="F4574" t="s">
        <v>12</v>
      </c>
      <c r="G4574" t="s">
        <v>13</v>
      </c>
      <c r="H4574" t="s">
        <v>13</v>
      </c>
      <c r="I4574">
        <v>52</v>
      </c>
      <c r="J4574">
        <f t="shared" si="286"/>
        <v>0.67766716267297966</v>
      </c>
      <c r="K4574">
        <f t="shared" si="287"/>
        <v>0.71236311755666615</v>
      </c>
      <c r="L4574" t="str">
        <f t="shared" si="288"/>
        <v>NO</v>
      </c>
      <c r="M4574" t="str">
        <f t="shared" si="289"/>
        <v>NO</v>
      </c>
    </row>
    <row r="4575" spans="1:13" x14ac:dyDescent="0.25">
      <c r="A4575">
        <v>4574</v>
      </c>
      <c r="B4575" t="s">
        <v>9</v>
      </c>
      <c r="C4575">
        <v>860750.63</v>
      </c>
      <c r="D4575" t="s">
        <v>10</v>
      </c>
      <c r="E4575" t="s">
        <v>16</v>
      </c>
      <c r="F4575" t="s">
        <v>12</v>
      </c>
      <c r="G4575" t="s">
        <v>13</v>
      </c>
      <c r="H4575" t="s">
        <v>13</v>
      </c>
      <c r="I4575">
        <v>25</v>
      </c>
      <c r="J4575">
        <f t="shared" si="286"/>
        <v>0.25057426843703101</v>
      </c>
      <c r="K4575">
        <f t="shared" si="287"/>
        <v>-1.1931707945260464</v>
      </c>
      <c r="L4575" t="str">
        <f t="shared" si="288"/>
        <v>NO</v>
      </c>
      <c r="M4575" t="str">
        <f t="shared" si="289"/>
        <v>NO</v>
      </c>
    </row>
    <row r="4576" spans="1:13" x14ac:dyDescent="0.25">
      <c r="A4576">
        <v>4575</v>
      </c>
      <c r="B4576" t="s">
        <v>9</v>
      </c>
      <c r="C4576">
        <v>278030</v>
      </c>
      <c r="D4576" t="s">
        <v>18</v>
      </c>
      <c r="E4576" t="s">
        <v>16</v>
      </c>
      <c r="F4576" t="s">
        <v>12</v>
      </c>
      <c r="G4576" t="s">
        <v>13</v>
      </c>
      <c r="H4576" t="s">
        <v>13</v>
      </c>
      <c r="I4576">
        <v>35</v>
      </c>
      <c r="J4576">
        <f t="shared" si="286"/>
        <v>-0.46794471123422759</v>
      </c>
      <c r="K4576">
        <f t="shared" si="287"/>
        <v>-0.48741749375467142</v>
      </c>
      <c r="L4576" t="str">
        <f t="shared" si="288"/>
        <v>NO</v>
      </c>
      <c r="M4576" t="str">
        <f t="shared" si="289"/>
        <v>NO</v>
      </c>
    </row>
    <row r="4577" spans="1:13" x14ac:dyDescent="0.25">
      <c r="A4577">
        <v>4576</v>
      </c>
      <c r="B4577" t="s">
        <v>9</v>
      </c>
      <c r="C4577">
        <v>297046</v>
      </c>
      <c r="D4577" t="s">
        <v>17</v>
      </c>
      <c r="E4577" t="s">
        <v>16</v>
      </c>
      <c r="F4577" t="s">
        <v>12</v>
      </c>
      <c r="G4577" t="s">
        <v>13</v>
      </c>
      <c r="H4577" t="s">
        <v>13</v>
      </c>
      <c r="I4577">
        <v>56</v>
      </c>
      <c r="J4577">
        <f t="shared" si="286"/>
        <v>-0.44449718558642509</v>
      </c>
      <c r="K4577">
        <f t="shared" si="287"/>
        <v>0.99466443786521619</v>
      </c>
      <c r="L4577" t="str">
        <f t="shared" si="288"/>
        <v>NO</v>
      </c>
      <c r="M4577" t="str">
        <f t="shared" si="289"/>
        <v>NO</v>
      </c>
    </row>
    <row r="4578" spans="1:13" x14ac:dyDescent="0.25">
      <c r="A4578">
        <v>4577</v>
      </c>
      <c r="B4578" t="s">
        <v>15</v>
      </c>
      <c r="C4578">
        <v>391916.75</v>
      </c>
      <c r="D4578" t="s">
        <v>10</v>
      </c>
      <c r="E4578" t="s">
        <v>16</v>
      </c>
      <c r="F4578" t="s">
        <v>12</v>
      </c>
      <c r="G4578" t="s">
        <v>12</v>
      </c>
      <c r="H4578" t="s">
        <v>13</v>
      </c>
      <c r="I4578">
        <v>33</v>
      </c>
      <c r="J4578">
        <f t="shared" si="286"/>
        <v>-0.32751757137464221</v>
      </c>
      <c r="K4578">
        <f t="shared" si="287"/>
        <v>-0.62856815390894638</v>
      </c>
      <c r="L4578" t="str">
        <f t="shared" si="288"/>
        <v>NO</v>
      </c>
      <c r="M4578" t="str">
        <f t="shared" si="289"/>
        <v>NO</v>
      </c>
    </row>
    <row r="4579" spans="1:13" x14ac:dyDescent="0.25">
      <c r="A4579">
        <v>4578</v>
      </c>
      <c r="B4579" t="s">
        <v>9</v>
      </c>
      <c r="C4579">
        <v>442458</v>
      </c>
      <c r="D4579" t="s">
        <v>10</v>
      </c>
      <c r="E4579" t="s">
        <v>16</v>
      </c>
      <c r="F4579" t="s">
        <v>12</v>
      </c>
      <c r="G4579" t="s">
        <v>12</v>
      </c>
      <c r="H4579" t="s">
        <v>13</v>
      </c>
      <c r="I4579">
        <v>27</v>
      </c>
      <c r="J4579">
        <f t="shared" si="286"/>
        <v>-0.26519809011428253</v>
      </c>
      <c r="K4579">
        <f t="shared" si="287"/>
        <v>-1.0520201343717714</v>
      </c>
      <c r="L4579" t="str">
        <f t="shared" si="288"/>
        <v>NO</v>
      </c>
      <c r="M4579" t="str">
        <f t="shared" si="289"/>
        <v>NO</v>
      </c>
    </row>
    <row r="4580" spans="1:13" x14ac:dyDescent="0.25">
      <c r="A4580">
        <v>4579</v>
      </c>
      <c r="B4580" t="s">
        <v>9</v>
      </c>
      <c r="C4580">
        <v>639148</v>
      </c>
      <c r="D4580" t="s">
        <v>18</v>
      </c>
      <c r="E4580" t="s">
        <v>16</v>
      </c>
      <c r="F4580" t="s">
        <v>12</v>
      </c>
      <c r="G4580" t="s">
        <v>13</v>
      </c>
      <c r="H4580" t="s">
        <v>12</v>
      </c>
      <c r="I4580">
        <v>42</v>
      </c>
      <c r="J4580">
        <f t="shared" si="286"/>
        <v>-2.267106972796144E-2</v>
      </c>
      <c r="K4580">
        <f t="shared" si="287"/>
        <v>6.6098167852911317E-3</v>
      </c>
      <c r="L4580" t="str">
        <f t="shared" si="288"/>
        <v>NO</v>
      </c>
      <c r="M4580" t="str">
        <f t="shared" si="289"/>
        <v>NO</v>
      </c>
    </row>
    <row r="4581" spans="1:13" x14ac:dyDescent="0.25">
      <c r="A4581">
        <v>4580</v>
      </c>
      <c r="B4581" t="s">
        <v>9</v>
      </c>
      <c r="C4581">
        <v>46091.09</v>
      </c>
      <c r="D4581" t="s">
        <v>10</v>
      </c>
      <c r="E4581" t="s">
        <v>16</v>
      </c>
      <c r="F4581" t="s">
        <v>12</v>
      </c>
      <c r="G4581" t="s">
        <v>13</v>
      </c>
      <c r="H4581" t="s">
        <v>13</v>
      </c>
      <c r="I4581">
        <v>43</v>
      </c>
      <c r="J4581">
        <f t="shared" si="286"/>
        <v>-0.75393511620627041</v>
      </c>
      <c r="K4581">
        <f t="shared" si="287"/>
        <v>7.7185146862428639E-2</v>
      </c>
      <c r="L4581" t="str">
        <f t="shared" si="288"/>
        <v>NO</v>
      </c>
      <c r="M4581" t="str">
        <f t="shared" si="289"/>
        <v>NO</v>
      </c>
    </row>
    <row r="4582" spans="1:13" x14ac:dyDescent="0.25">
      <c r="A4582">
        <v>4581</v>
      </c>
      <c r="B4582" t="s">
        <v>15</v>
      </c>
      <c r="C4582">
        <v>361420</v>
      </c>
      <c r="D4582" t="s">
        <v>18</v>
      </c>
      <c r="E4582" t="s">
        <v>16</v>
      </c>
      <c r="F4582" t="s">
        <v>12</v>
      </c>
      <c r="G4582" t="s">
        <v>13</v>
      </c>
      <c r="H4582" t="s">
        <v>12</v>
      </c>
      <c r="I4582">
        <v>52</v>
      </c>
      <c r="J4582">
        <f t="shared" si="286"/>
        <v>-0.36512134334559415</v>
      </c>
      <c r="K4582">
        <f t="shared" si="287"/>
        <v>0.71236311755666615</v>
      </c>
      <c r="L4582" t="str">
        <f t="shared" si="288"/>
        <v>NO</v>
      </c>
      <c r="M4582" t="str">
        <f t="shared" si="289"/>
        <v>NO</v>
      </c>
    </row>
    <row r="4583" spans="1:13" x14ac:dyDescent="0.25">
      <c r="A4583">
        <v>4582</v>
      </c>
      <c r="B4583" t="s">
        <v>9</v>
      </c>
      <c r="C4583">
        <v>301853</v>
      </c>
      <c r="D4583" t="s">
        <v>18</v>
      </c>
      <c r="E4583" t="s">
        <v>16</v>
      </c>
      <c r="F4583" t="s">
        <v>12</v>
      </c>
      <c r="G4583" t="s">
        <v>13</v>
      </c>
      <c r="H4583" t="s">
        <v>13</v>
      </c>
      <c r="I4583">
        <v>25</v>
      </c>
      <c r="J4583">
        <f t="shared" si="286"/>
        <v>-0.438569952951329</v>
      </c>
      <c r="K4583">
        <f t="shared" si="287"/>
        <v>-1.1931707945260464</v>
      </c>
      <c r="L4583" t="str">
        <f t="shared" si="288"/>
        <v>NO</v>
      </c>
      <c r="M4583" t="str">
        <f t="shared" si="289"/>
        <v>NO</v>
      </c>
    </row>
    <row r="4584" spans="1:13" x14ac:dyDescent="0.25">
      <c r="A4584">
        <v>4583</v>
      </c>
      <c r="B4584" t="s">
        <v>9</v>
      </c>
      <c r="C4584">
        <v>263622.26</v>
      </c>
      <c r="D4584" t="s">
        <v>10</v>
      </c>
      <c r="E4584" t="s">
        <v>16</v>
      </c>
      <c r="F4584" t="s">
        <v>12</v>
      </c>
      <c r="G4584" t="s">
        <v>13</v>
      </c>
      <c r="H4584" t="s">
        <v>13</v>
      </c>
      <c r="I4584">
        <v>20</v>
      </c>
      <c r="J4584">
        <f t="shared" si="286"/>
        <v>-0.48571005900330999</v>
      </c>
      <c r="K4584">
        <f t="shared" si="287"/>
        <v>-1.5460474449117341</v>
      </c>
      <c r="L4584" t="str">
        <f t="shared" si="288"/>
        <v>NO</v>
      </c>
      <c r="M4584" t="str">
        <f t="shared" si="289"/>
        <v>NO</v>
      </c>
    </row>
    <row r="4585" spans="1:13" x14ac:dyDescent="0.25">
      <c r="A4585">
        <v>4584</v>
      </c>
      <c r="B4585" t="s">
        <v>9</v>
      </c>
      <c r="C4585">
        <v>511600</v>
      </c>
      <c r="D4585" t="s">
        <v>10</v>
      </c>
      <c r="E4585" t="s">
        <v>16</v>
      </c>
      <c r="F4585" t="s">
        <v>12</v>
      </c>
      <c r="G4585" t="s">
        <v>13</v>
      </c>
      <c r="H4585" t="s">
        <v>13</v>
      </c>
      <c r="I4585">
        <v>22</v>
      </c>
      <c r="J4585">
        <f t="shared" si="286"/>
        <v>-0.17994310387425499</v>
      </c>
      <c r="K4585">
        <f t="shared" si="287"/>
        <v>-1.4048967847574589</v>
      </c>
      <c r="L4585" t="str">
        <f t="shared" si="288"/>
        <v>NO</v>
      </c>
      <c r="M4585" t="str">
        <f t="shared" si="289"/>
        <v>NO</v>
      </c>
    </row>
    <row r="4586" spans="1:13" x14ac:dyDescent="0.25">
      <c r="A4586">
        <v>4585</v>
      </c>
      <c r="B4586" t="s">
        <v>15</v>
      </c>
      <c r="C4586">
        <v>831771.12</v>
      </c>
      <c r="D4586" t="s">
        <v>10</v>
      </c>
      <c r="E4586" t="s">
        <v>16</v>
      </c>
      <c r="F4586" t="s">
        <v>12</v>
      </c>
      <c r="G4586" t="s">
        <v>13</v>
      </c>
      <c r="H4586" t="s">
        <v>13</v>
      </c>
      <c r="I4586">
        <v>29</v>
      </c>
      <c r="J4586">
        <f t="shared" si="286"/>
        <v>0.21484131702844086</v>
      </c>
      <c r="K4586">
        <f t="shared" si="287"/>
        <v>-0.91086947421749642</v>
      </c>
      <c r="L4586" t="str">
        <f t="shared" si="288"/>
        <v>NO</v>
      </c>
      <c r="M4586" t="str">
        <f t="shared" si="289"/>
        <v>NO</v>
      </c>
    </row>
    <row r="4587" spans="1:13" x14ac:dyDescent="0.25">
      <c r="A4587">
        <v>4586</v>
      </c>
      <c r="B4587" t="s">
        <v>15</v>
      </c>
      <c r="C4587">
        <v>297045</v>
      </c>
      <c r="D4587" t="s">
        <v>17</v>
      </c>
      <c r="E4587" t="s">
        <v>16</v>
      </c>
      <c r="F4587" t="s">
        <v>12</v>
      </c>
      <c r="G4587" t="s">
        <v>13</v>
      </c>
      <c r="H4587" t="s">
        <v>13</v>
      </c>
      <c r="I4587">
        <v>20</v>
      </c>
      <c r="J4587">
        <f t="shared" si="286"/>
        <v>-0.44449841862837125</v>
      </c>
      <c r="K4587">
        <f t="shared" si="287"/>
        <v>-1.5460474449117341</v>
      </c>
      <c r="L4587" t="str">
        <f t="shared" si="288"/>
        <v>NO</v>
      </c>
      <c r="M4587" t="str">
        <f t="shared" si="289"/>
        <v>NO</v>
      </c>
    </row>
    <row r="4588" spans="1:13" x14ac:dyDescent="0.25">
      <c r="A4588">
        <v>4587</v>
      </c>
      <c r="B4588" t="s">
        <v>9</v>
      </c>
      <c r="C4588">
        <v>518519</v>
      </c>
      <c r="D4588" t="s">
        <v>18</v>
      </c>
      <c r="E4588" t="s">
        <v>16</v>
      </c>
      <c r="F4588" t="s">
        <v>12</v>
      </c>
      <c r="G4588" t="s">
        <v>13</v>
      </c>
      <c r="H4588" t="s">
        <v>12</v>
      </c>
      <c r="I4588">
        <v>43</v>
      </c>
      <c r="J4588">
        <f t="shared" si="286"/>
        <v>-0.17141168664891077</v>
      </c>
      <c r="K4588">
        <f t="shared" si="287"/>
        <v>7.7185146862428639E-2</v>
      </c>
      <c r="L4588" t="str">
        <f t="shared" si="288"/>
        <v>NO</v>
      </c>
      <c r="M4588" t="str">
        <f t="shared" si="289"/>
        <v>NO</v>
      </c>
    </row>
    <row r="4589" spans="1:13" x14ac:dyDescent="0.25">
      <c r="A4589">
        <v>4588</v>
      </c>
      <c r="B4589" t="s">
        <v>9</v>
      </c>
      <c r="C4589">
        <v>239200</v>
      </c>
      <c r="D4589" t="s">
        <v>10</v>
      </c>
      <c r="E4589" t="s">
        <v>16</v>
      </c>
      <c r="F4589" t="s">
        <v>12</v>
      </c>
      <c r="G4589" t="s">
        <v>13</v>
      </c>
      <c r="H4589" t="s">
        <v>13</v>
      </c>
      <c r="I4589">
        <v>27</v>
      </c>
      <c r="J4589">
        <f t="shared" si="286"/>
        <v>-0.51582373000285264</v>
      </c>
      <c r="K4589">
        <f t="shared" si="287"/>
        <v>-1.0520201343717714</v>
      </c>
      <c r="L4589" t="str">
        <f t="shared" si="288"/>
        <v>NO</v>
      </c>
      <c r="M4589" t="str">
        <f t="shared" si="289"/>
        <v>NO</v>
      </c>
    </row>
    <row r="4590" spans="1:13" x14ac:dyDescent="0.25">
      <c r="A4590">
        <v>4589</v>
      </c>
      <c r="B4590" t="s">
        <v>9</v>
      </c>
      <c r="C4590">
        <v>445567</v>
      </c>
      <c r="D4590" t="s">
        <v>18</v>
      </c>
      <c r="E4590" t="s">
        <v>16</v>
      </c>
      <c r="F4590" t="s">
        <v>12</v>
      </c>
      <c r="G4590" t="s">
        <v>13</v>
      </c>
      <c r="H4590" t="s">
        <v>13</v>
      </c>
      <c r="I4590">
        <v>46</v>
      </c>
      <c r="J4590">
        <f t="shared" si="286"/>
        <v>-0.26136456270373254</v>
      </c>
      <c r="K4590">
        <f t="shared" si="287"/>
        <v>0.28891113709384114</v>
      </c>
      <c r="L4590" t="str">
        <f t="shared" si="288"/>
        <v>NO</v>
      </c>
      <c r="M4590" t="str">
        <f t="shared" si="289"/>
        <v>NO</v>
      </c>
    </row>
    <row r="4591" spans="1:13" x14ac:dyDescent="0.25">
      <c r="A4591">
        <v>4590</v>
      </c>
      <c r="B4591" t="s">
        <v>15</v>
      </c>
      <c r="C4591">
        <v>211216</v>
      </c>
      <c r="D4591" t="s">
        <v>10</v>
      </c>
      <c r="E4591" t="s">
        <v>11</v>
      </c>
      <c r="F4591" t="s">
        <v>12</v>
      </c>
      <c r="G4591" t="s">
        <v>13</v>
      </c>
      <c r="H4591" t="s">
        <v>13</v>
      </c>
      <c r="I4591">
        <v>34</v>
      </c>
      <c r="J4591">
        <f t="shared" si="286"/>
        <v>-0.55032917582364071</v>
      </c>
      <c r="K4591">
        <f t="shared" si="287"/>
        <v>-0.55799282383180893</v>
      </c>
      <c r="L4591" t="str">
        <f t="shared" si="288"/>
        <v>NO</v>
      </c>
      <c r="M4591" t="str">
        <f t="shared" si="289"/>
        <v>NO</v>
      </c>
    </row>
    <row r="4592" spans="1:13" x14ac:dyDescent="0.25">
      <c r="A4592">
        <v>4591</v>
      </c>
      <c r="B4592" t="s">
        <v>9</v>
      </c>
      <c r="C4592">
        <v>410000.02</v>
      </c>
      <c r="D4592" t="s">
        <v>10</v>
      </c>
      <c r="E4592" t="s">
        <v>16</v>
      </c>
      <c r="F4592" t="s">
        <v>12</v>
      </c>
      <c r="G4592" t="s">
        <v>13</v>
      </c>
      <c r="H4592" t="s">
        <v>13</v>
      </c>
      <c r="I4592">
        <v>25</v>
      </c>
      <c r="J4592">
        <f t="shared" si="286"/>
        <v>-0.30522014094126304</v>
      </c>
      <c r="K4592">
        <f t="shared" si="287"/>
        <v>-1.1931707945260464</v>
      </c>
      <c r="L4592" t="str">
        <f t="shared" si="288"/>
        <v>NO</v>
      </c>
      <c r="M4592" t="str">
        <f t="shared" si="289"/>
        <v>NO</v>
      </c>
    </row>
    <row r="4593" spans="1:13" x14ac:dyDescent="0.25">
      <c r="A4593">
        <v>4592</v>
      </c>
      <c r="B4593" t="s">
        <v>9</v>
      </c>
      <c r="C4593">
        <v>3325777.9</v>
      </c>
      <c r="D4593" t="s">
        <v>10</v>
      </c>
      <c r="E4593" t="s">
        <v>11</v>
      </c>
      <c r="F4593" t="s">
        <v>12</v>
      </c>
      <c r="G4593" t="s">
        <v>13</v>
      </c>
      <c r="H4593" t="s">
        <v>13</v>
      </c>
      <c r="I4593">
        <v>62</v>
      </c>
      <c r="J4593">
        <f t="shared" si="286"/>
        <v>3.2900562907265596</v>
      </c>
      <c r="K4593">
        <f t="shared" si="287"/>
        <v>1.4181164183280413</v>
      </c>
      <c r="L4593" t="str">
        <f t="shared" si="288"/>
        <v>SI</v>
      </c>
      <c r="M4593" t="str">
        <f t="shared" si="289"/>
        <v>NO</v>
      </c>
    </row>
    <row r="4594" spans="1:13" x14ac:dyDescent="0.25">
      <c r="A4594">
        <v>4593</v>
      </c>
      <c r="B4594" t="s">
        <v>15</v>
      </c>
      <c r="C4594">
        <v>306669.62</v>
      </c>
      <c r="D4594" t="s">
        <v>10</v>
      </c>
      <c r="E4594" t="s">
        <v>11</v>
      </c>
      <c r="F4594" t="s">
        <v>12</v>
      </c>
      <c r="G4594" t="s">
        <v>12</v>
      </c>
      <c r="H4594" t="s">
        <v>13</v>
      </c>
      <c r="I4594">
        <v>49</v>
      </c>
      <c r="J4594">
        <f t="shared" si="286"/>
        <v>-0.4326308584527111</v>
      </c>
      <c r="K4594">
        <f t="shared" si="287"/>
        <v>0.50063712732525367</v>
      </c>
      <c r="L4594" t="str">
        <f t="shared" si="288"/>
        <v>NO</v>
      </c>
      <c r="M4594" t="str">
        <f t="shared" si="289"/>
        <v>NO</v>
      </c>
    </row>
    <row r="4595" spans="1:13" x14ac:dyDescent="0.25">
      <c r="A4595">
        <v>4594</v>
      </c>
      <c r="B4595" t="s">
        <v>15</v>
      </c>
      <c r="C4595">
        <v>405464.55</v>
      </c>
      <c r="D4595" t="s">
        <v>10</v>
      </c>
      <c r="E4595" t="s">
        <v>16</v>
      </c>
      <c r="F4595" t="s">
        <v>12</v>
      </c>
      <c r="G4595" t="s">
        <v>13</v>
      </c>
      <c r="H4595" t="s">
        <v>13</v>
      </c>
      <c r="I4595">
        <v>35</v>
      </c>
      <c r="J4595">
        <f t="shared" si="286"/>
        <v>-0.31081256569672366</v>
      </c>
      <c r="K4595">
        <f t="shared" si="287"/>
        <v>-0.48741749375467142</v>
      </c>
      <c r="L4595" t="str">
        <f t="shared" si="288"/>
        <v>NO</v>
      </c>
      <c r="M4595" t="str">
        <f t="shared" si="289"/>
        <v>NO</v>
      </c>
    </row>
    <row r="4596" spans="1:13" x14ac:dyDescent="0.25">
      <c r="A4596">
        <v>4595</v>
      </c>
      <c r="B4596" t="s">
        <v>15</v>
      </c>
      <c r="C4596">
        <v>560987.56000000006</v>
      </c>
      <c r="D4596" t="s">
        <v>14</v>
      </c>
      <c r="E4596" t="s">
        <v>11</v>
      </c>
      <c r="F4596" t="s">
        <v>12</v>
      </c>
      <c r="G4596" t="s">
        <v>13</v>
      </c>
      <c r="H4596" t="s">
        <v>13</v>
      </c>
      <c r="I4596">
        <v>69</v>
      </c>
      <c r="J4596">
        <f t="shared" si="286"/>
        <v>-0.11904617077673775</v>
      </c>
      <c r="K4596">
        <f t="shared" si="287"/>
        <v>1.9121437288680037</v>
      </c>
      <c r="L4596" t="str">
        <f t="shared" si="288"/>
        <v>NO</v>
      </c>
      <c r="M4596" t="str">
        <f t="shared" si="289"/>
        <v>NO</v>
      </c>
    </row>
    <row r="4597" spans="1:13" x14ac:dyDescent="0.25">
      <c r="A4597">
        <v>4596</v>
      </c>
      <c r="B4597" t="s">
        <v>9</v>
      </c>
      <c r="C4597">
        <v>374731.55</v>
      </c>
      <c r="D4597" t="s">
        <v>10</v>
      </c>
      <c r="E4597" t="s">
        <v>16</v>
      </c>
      <c r="F4597" t="s">
        <v>12</v>
      </c>
      <c r="G4597" t="s">
        <v>12</v>
      </c>
      <c r="H4597" t="s">
        <v>13</v>
      </c>
      <c r="I4597">
        <v>36</v>
      </c>
      <c r="J4597">
        <f t="shared" si="286"/>
        <v>-0.34870764382745123</v>
      </c>
      <c r="K4597">
        <f t="shared" si="287"/>
        <v>-0.41684216367753391</v>
      </c>
      <c r="L4597" t="str">
        <f t="shared" si="288"/>
        <v>NO</v>
      </c>
      <c r="M4597" t="str">
        <f t="shared" si="289"/>
        <v>NO</v>
      </c>
    </row>
    <row r="4598" spans="1:13" x14ac:dyDescent="0.25">
      <c r="A4598">
        <v>4597</v>
      </c>
      <c r="B4598" t="s">
        <v>9</v>
      </c>
      <c r="C4598">
        <v>650000</v>
      </c>
      <c r="D4598" t="s">
        <v>10</v>
      </c>
      <c r="E4598" t="s">
        <v>16</v>
      </c>
      <c r="F4598" t="s">
        <v>12</v>
      </c>
      <c r="G4598" t="s">
        <v>13</v>
      </c>
      <c r="H4598" t="s">
        <v>13</v>
      </c>
      <c r="I4598">
        <v>45</v>
      </c>
      <c r="J4598">
        <f t="shared" si="286"/>
        <v>-9.2900985284477076E-3</v>
      </c>
      <c r="K4598">
        <f t="shared" si="287"/>
        <v>0.21833580701670366</v>
      </c>
      <c r="L4598" t="str">
        <f t="shared" si="288"/>
        <v>NO</v>
      </c>
      <c r="M4598" t="str">
        <f t="shared" si="289"/>
        <v>NO</v>
      </c>
    </row>
    <row r="4599" spans="1:13" x14ac:dyDescent="0.25">
      <c r="A4599">
        <v>4598</v>
      </c>
      <c r="B4599" t="s">
        <v>9</v>
      </c>
      <c r="C4599">
        <v>358640</v>
      </c>
      <c r="D4599" t="s">
        <v>17</v>
      </c>
      <c r="E4599" t="s">
        <v>16</v>
      </c>
      <c r="F4599" t="s">
        <v>12</v>
      </c>
      <c r="G4599" t="s">
        <v>12</v>
      </c>
      <c r="H4599" t="s">
        <v>13</v>
      </c>
      <c r="I4599">
        <v>29</v>
      </c>
      <c r="J4599">
        <f t="shared" si="286"/>
        <v>-0.36854919995586399</v>
      </c>
      <c r="K4599">
        <f t="shared" si="287"/>
        <v>-0.91086947421749642</v>
      </c>
      <c r="L4599" t="str">
        <f t="shared" si="288"/>
        <v>NO</v>
      </c>
      <c r="M4599" t="str">
        <f t="shared" si="289"/>
        <v>NO</v>
      </c>
    </row>
    <row r="4600" spans="1:13" x14ac:dyDescent="0.25">
      <c r="A4600">
        <v>4599</v>
      </c>
      <c r="B4600" t="s">
        <v>9</v>
      </c>
      <c r="C4600">
        <v>838786.3</v>
      </c>
      <c r="D4600" t="s">
        <v>10</v>
      </c>
      <c r="E4600" t="s">
        <v>16</v>
      </c>
      <c r="F4600" t="s">
        <v>12</v>
      </c>
      <c r="G4600" t="s">
        <v>13</v>
      </c>
      <c r="H4600" t="s">
        <v>13</v>
      </c>
      <c r="I4600">
        <v>79</v>
      </c>
      <c r="J4600">
        <f t="shared" si="286"/>
        <v>0.22349132822816492</v>
      </c>
      <c r="K4600">
        <f t="shared" si="287"/>
        <v>2.6178970296393786</v>
      </c>
      <c r="L4600" t="str">
        <f t="shared" si="288"/>
        <v>NO</v>
      </c>
      <c r="M4600" t="str">
        <f t="shared" si="289"/>
        <v>SI</v>
      </c>
    </row>
    <row r="4601" spans="1:13" x14ac:dyDescent="0.25">
      <c r="A4601">
        <v>4600</v>
      </c>
      <c r="B4601" t="s">
        <v>9</v>
      </c>
      <c r="C4601">
        <v>34458</v>
      </c>
      <c r="D4601" t="s">
        <v>10</v>
      </c>
      <c r="E4601" t="s">
        <v>16</v>
      </c>
      <c r="F4601" t="s">
        <v>12</v>
      </c>
      <c r="G4601" t="s">
        <v>13</v>
      </c>
      <c r="H4601" t="s">
        <v>13</v>
      </c>
      <c r="I4601">
        <v>43</v>
      </c>
      <c r="J4601">
        <f t="shared" si="286"/>
        <v>-0.7682792041394948</v>
      </c>
      <c r="K4601">
        <f t="shared" si="287"/>
        <v>7.7185146862428639E-2</v>
      </c>
      <c r="L4601" t="str">
        <f t="shared" si="288"/>
        <v>NO</v>
      </c>
      <c r="M4601" t="str">
        <f t="shared" si="289"/>
        <v>NO</v>
      </c>
    </row>
    <row r="4602" spans="1:13" x14ac:dyDescent="0.25">
      <c r="A4602">
        <v>4601</v>
      </c>
      <c r="B4602" t="s">
        <v>9</v>
      </c>
      <c r="C4602">
        <v>640000</v>
      </c>
      <c r="D4602" t="s">
        <v>10</v>
      </c>
      <c r="E4602" t="s">
        <v>16</v>
      </c>
      <c r="F4602" t="s">
        <v>12</v>
      </c>
      <c r="G4602" t="s">
        <v>12</v>
      </c>
      <c r="H4602" t="s">
        <v>13</v>
      </c>
      <c r="I4602">
        <v>44</v>
      </c>
      <c r="J4602">
        <f t="shared" si="286"/>
        <v>-2.1620517989849968E-2</v>
      </c>
      <c r="K4602">
        <f t="shared" si="287"/>
        <v>0.14776047693956615</v>
      </c>
      <c r="L4602" t="str">
        <f t="shared" si="288"/>
        <v>NO</v>
      </c>
      <c r="M4602" t="str">
        <f t="shared" si="289"/>
        <v>NO</v>
      </c>
    </row>
    <row r="4603" spans="1:13" x14ac:dyDescent="0.25">
      <c r="A4603">
        <v>4602</v>
      </c>
      <c r="B4603" t="s">
        <v>15</v>
      </c>
      <c r="C4603">
        <v>736259</v>
      </c>
      <c r="D4603" t="s">
        <v>14</v>
      </c>
      <c r="E4603" t="s">
        <v>11</v>
      </c>
      <c r="F4603" t="s">
        <v>12</v>
      </c>
      <c r="G4603" t="s">
        <v>13</v>
      </c>
      <c r="H4603" t="s">
        <v>13</v>
      </c>
      <c r="I4603">
        <v>82</v>
      </c>
      <c r="J4603">
        <f t="shared" si="286"/>
        <v>9.7070866703662065E-2</v>
      </c>
      <c r="K4603">
        <f t="shared" si="287"/>
        <v>2.8296230198707915</v>
      </c>
      <c r="L4603" t="str">
        <f t="shared" si="288"/>
        <v>NO</v>
      </c>
      <c r="M4603" t="str">
        <f t="shared" si="289"/>
        <v>SI</v>
      </c>
    </row>
    <row r="4604" spans="1:13" x14ac:dyDescent="0.25">
      <c r="A4604">
        <v>4603</v>
      </c>
      <c r="B4604" t="s">
        <v>9</v>
      </c>
      <c r="C4604">
        <v>366300</v>
      </c>
      <c r="D4604" t="s">
        <v>10</v>
      </c>
      <c r="E4604" t="s">
        <v>16</v>
      </c>
      <c r="F4604" t="s">
        <v>12</v>
      </c>
      <c r="G4604" t="s">
        <v>12</v>
      </c>
      <c r="H4604" t="s">
        <v>13</v>
      </c>
      <c r="I4604">
        <v>27</v>
      </c>
      <c r="J4604">
        <f t="shared" si="286"/>
        <v>-0.35910409864842985</v>
      </c>
      <c r="K4604">
        <f t="shared" si="287"/>
        <v>-1.0520201343717714</v>
      </c>
      <c r="L4604" t="str">
        <f t="shared" si="288"/>
        <v>NO</v>
      </c>
      <c r="M4604" t="str">
        <f t="shared" si="289"/>
        <v>NO</v>
      </c>
    </row>
    <row r="4605" spans="1:13" x14ac:dyDescent="0.25">
      <c r="A4605">
        <v>4604</v>
      </c>
      <c r="B4605" t="s">
        <v>15</v>
      </c>
      <c r="C4605">
        <v>989476.56</v>
      </c>
      <c r="D4605" t="s">
        <v>10</v>
      </c>
      <c r="E4605" t="s">
        <v>11</v>
      </c>
      <c r="F4605" t="s">
        <v>12</v>
      </c>
      <c r="G4605" t="s">
        <v>13</v>
      </c>
      <c r="H4605" t="s">
        <v>13</v>
      </c>
      <c r="I4605">
        <v>31</v>
      </c>
      <c r="J4605">
        <f t="shared" si="286"/>
        <v>0.40929873968294161</v>
      </c>
      <c r="K4605">
        <f t="shared" si="287"/>
        <v>-0.7697188140632214</v>
      </c>
      <c r="L4605" t="str">
        <f t="shared" si="288"/>
        <v>NO</v>
      </c>
      <c r="M4605" t="str">
        <f t="shared" si="289"/>
        <v>NO</v>
      </c>
    </row>
    <row r="4606" spans="1:13" x14ac:dyDescent="0.25">
      <c r="A4606">
        <v>4605</v>
      </c>
      <c r="B4606" t="s">
        <v>9</v>
      </c>
      <c r="C4606">
        <v>664852.56000000006</v>
      </c>
      <c r="D4606" t="s">
        <v>10</v>
      </c>
      <c r="E4606" t="s">
        <v>11</v>
      </c>
      <c r="F4606" t="s">
        <v>12</v>
      </c>
      <c r="G4606" t="s">
        <v>13</v>
      </c>
      <c r="H4606" t="s">
        <v>13</v>
      </c>
      <c r="I4606">
        <v>57</v>
      </c>
      <c r="J4606">
        <f t="shared" si="286"/>
        <v>9.0237309591168387E-3</v>
      </c>
      <c r="K4606">
        <f t="shared" si="287"/>
        <v>1.0652397679423538</v>
      </c>
      <c r="L4606" t="str">
        <f t="shared" si="288"/>
        <v>NO</v>
      </c>
      <c r="M4606" t="str">
        <f t="shared" si="289"/>
        <v>NO</v>
      </c>
    </row>
    <row r="4607" spans="1:13" x14ac:dyDescent="0.25">
      <c r="A4607">
        <v>4606</v>
      </c>
      <c r="B4607" t="s">
        <v>15</v>
      </c>
      <c r="C4607">
        <v>355573.78</v>
      </c>
      <c r="D4607" t="s">
        <v>10</v>
      </c>
      <c r="E4607" t="s">
        <v>16</v>
      </c>
      <c r="F4607" t="s">
        <v>12</v>
      </c>
      <c r="G4607" t="s">
        <v>13</v>
      </c>
      <c r="H4607" t="s">
        <v>13</v>
      </c>
      <c r="I4607">
        <v>33</v>
      </c>
      <c r="J4607">
        <f t="shared" si="286"/>
        <v>-0.37232997783195804</v>
      </c>
      <c r="K4607">
        <f t="shared" si="287"/>
        <v>-0.62856815390894638</v>
      </c>
      <c r="L4607" t="str">
        <f t="shared" si="288"/>
        <v>NO</v>
      </c>
      <c r="M4607" t="str">
        <f t="shared" si="289"/>
        <v>NO</v>
      </c>
    </row>
    <row r="4608" spans="1:13" x14ac:dyDescent="0.25">
      <c r="A4608">
        <v>4607</v>
      </c>
      <c r="B4608" t="s">
        <v>15</v>
      </c>
      <c r="C4608">
        <v>353478.67</v>
      </c>
      <c r="D4608" t="s">
        <v>10</v>
      </c>
      <c r="E4608" t="s">
        <v>16</v>
      </c>
      <c r="F4608" t="s">
        <v>12</v>
      </c>
      <c r="G4608" t="s">
        <v>13</v>
      </c>
      <c r="H4608" t="s">
        <v>13</v>
      </c>
      <c r="I4608">
        <v>26</v>
      </c>
      <c r="J4608">
        <f t="shared" si="286"/>
        <v>-0.37491333634373597</v>
      </c>
      <c r="K4608">
        <f t="shared" si="287"/>
        <v>-1.1225954644489089</v>
      </c>
      <c r="L4608" t="str">
        <f t="shared" si="288"/>
        <v>NO</v>
      </c>
      <c r="M4608" t="str">
        <f t="shared" si="289"/>
        <v>NO</v>
      </c>
    </row>
    <row r="4609" spans="1:13" x14ac:dyDescent="0.25">
      <c r="A4609">
        <v>4608</v>
      </c>
      <c r="B4609" t="s">
        <v>9</v>
      </c>
      <c r="C4609">
        <v>308439</v>
      </c>
      <c r="D4609" t="s">
        <v>17</v>
      </c>
      <c r="E4609" t="s">
        <v>16</v>
      </c>
      <c r="F4609" t="s">
        <v>12</v>
      </c>
      <c r="G4609" t="s">
        <v>12</v>
      </c>
      <c r="H4609" t="s">
        <v>13</v>
      </c>
      <c r="I4609">
        <v>88</v>
      </c>
      <c r="J4609">
        <f t="shared" si="286"/>
        <v>-0.43044913869404949</v>
      </c>
      <c r="K4609">
        <f t="shared" si="287"/>
        <v>3.2530750003336162</v>
      </c>
      <c r="L4609" t="str">
        <f t="shared" si="288"/>
        <v>NO</v>
      </c>
      <c r="M4609" t="str">
        <f t="shared" si="289"/>
        <v>SI</v>
      </c>
    </row>
    <row r="4610" spans="1:13" x14ac:dyDescent="0.25">
      <c r="A4610">
        <v>4609</v>
      </c>
      <c r="B4610" t="s">
        <v>9</v>
      </c>
      <c r="C4610">
        <v>278030</v>
      </c>
      <c r="D4610" t="s">
        <v>19</v>
      </c>
      <c r="E4610" t="s">
        <v>16</v>
      </c>
      <c r="F4610" t="s">
        <v>12</v>
      </c>
      <c r="G4610" t="s">
        <v>13</v>
      </c>
      <c r="H4610" t="s">
        <v>13</v>
      </c>
      <c r="I4610">
        <v>52</v>
      </c>
      <c r="J4610">
        <f t="shared" ref="J4610:J4673" si="290">(C4610-$Q$13)/$Q$14</f>
        <v>-0.46794471123422759</v>
      </c>
      <c r="K4610">
        <f t="shared" si="287"/>
        <v>0.71236311755666615</v>
      </c>
      <c r="L4610" t="str">
        <f t="shared" si="288"/>
        <v>NO</v>
      </c>
      <c r="M4610" t="str">
        <f t="shared" si="289"/>
        <v>NO</v>
      </c>
    </row>
    <row r="4611" spans="1:13" x14ac:dyDescent="0.25">
      <c r="A4611">
        <v>4610</v>
      </c>
      <c r="B4611" t="s">
        <v>15</v>
      </c>
      <c r="C4611">
        <v>445567</v>
      </c>
      <c r="D4611" t="s">
        <v>17</v>
      </c>
      <c r="E4611" t="s">
        <v>16</v>
      </c>
      <c r="F4611" t="s">
        <v>13</v>
      </c>
      <c r="G4611" t="s">
        <v>13</v>
      </c>
      <c r="H4611" t="s">
        <v>13</v>
      </c>
      <c r="I4611">
        <v>78</v>
      </c>
      <c r="J4611">
        <f t="shared" si="290"/>
        <v>-0.26136456270373254</v>
      </c>
      <c r="K4611">
        <f t="shared" ref="K4611:K4674" si="291">(I4611-$R$13)/$R$14</f>
        <v>2.5473216995622412</v>
      </c>
      <c r="L4611" t="str">
        <f t="shared" ref="L4611:L4674" si="292">IF(ABS(J4611)&gt; 1.96, "SI", "NO")</f>
        <v>NO</v>
      </c>
      <c r="M4611" t="str">
        <f t="shared" ref="M4611:M4674" si="293">IF(ABS(K4611)&gt; 1.96, "SI", "NO")</f>
        <v>SI</v>
      </c>
    </row>
    <row r="4612" spans="1:13" x14ac:dyDescent="0.25">
      <c r="A4612">
        <v>4611</v>
      </c>
      <c r="B4612" t="s">
        <v>9</v>
      </c>
      <c r="C4612">
        <v>390662.05</v>
      </c>
      <c r="D4612" t="s">
        <v>10</v>
      </c>
      <c r="E4612" t="s">
        <v>16</v>
      </c>
      <c r="F4612" t="s">
        <v>12</v>
      </c>
      <c r="G4612" t="s">
        <v>13</v>
      </c>
      <c r="H4612" t="s">
        <v>12</v>
      </c>
      <c r="I4612">
        <v>35</v>
      </c>
      <c r="J4612">
        <f t="shared" si="290"/>
        <v>-0.32906466910446436</v>
      </c>
      <c r="K4612">
        <f t="shared" si="291"/>
        <v>-0.48741749375467142</v>
      </c>
      <c r="L4612" t="str">
        <f t="shared" si="292"/>
        <v>NO</v>
      </c>
      <c r="M4612" t="str">
        <f t="shared" si="293"/>
        <v>NO</v>
      </c>
    </row>
    <row r="4613" spans="1:13" x14ac:dyDescent="0.25">
      <c r="A4613">
        <v>4612</v>
      </c>
      <c r="B4613" t="s">
        <v>9</v>
      </c>
      <c r="C4613">
        <v>212000</v>
      </c>
      <c r="D4613" t="s">
        <v>10</v>
      </c>
      <c r="E4613" t="s">
        <v>16</v>
      </c>
      <c r="F4613" t="s">
        <v>12</v>
      </c>
      <c r="G4613" t="s">
        <v>13</v>
      </c>
      <c r="H4613" t="s">
        <v>13</v>
      </c>
      <c r="I4613">
        <v>24</v>
      </c>
      <c r="J4613">
        <f t="shared" si="290"/>
        <v>-0.54936247093786672</v>
      </c>
      <c r="K4613">
        <f t="shared" si="291"/>
        <v>-1.263746124603184</v>
      </c>
      <c r="L4613" t="str">
        <f t="shared" si="292"/>
        <v>NO</v>
      </c>
      <c r="M4613" t="str">
        <f t="shared" si="293"/>
        <v>NO</v>
      </c>
    </row>
    <row r="4614" spans="1:13" x14ac:dyDescent="0.25">
      <c r="A4614">
        <v>4613</v>
      </c>
      <c r="B4614" t="s">
        <v>15</v>
      </c>
      <c r="C4614">
        <v>308568</v>
      </c>
      <c r="D4614" t="s">
        <v>18</v>
      </c>
      <c r="E4614" t="s">
        <v>16</v>
      </c>
      <c r="F4614" t="s">
        <v>12</v>
      </c>
      <c r="G4614" t="s">
        <v>13</v>
      </c>
      <c r="H4614" t="s">
        <v>12</v>
      </c>
      <c r="I4614">
        <v>50</v>
      </c>
      <c r="J4614">
        <f t="shared" si="290"/>
        <v>-0.43029007628299737</v>
      </c>
      <c r="K4614">
        <f t="shared" si="291"/>
        <v>0.57121245740239113</v>
      </c>
      <c r="L4614" t="str">
        <f t="shared" si="292"/>
        <v>NO</v>
      </c>
      <c r="M4614" t="str">
        <f t="shared" si="293"/>
        <v>NO</v>
      </c>
    </row>
    <row r="4615" spans="1:13" x14ac:dyDescent="0.25">
      <c r="A4615">
        <v>4614</v>
      </c>
      <c r="B4615" t="s">
        <v>9</v>
      </c>
      <c r="C4615">
        <v>560465</v>
      </c>
      <c r="D4615" t="s">
        <v>18</v>
      </c>
      <c r="E4615" t="s">
        <v>16</v>
      </c>
      <c r="F4615" t="s">
        <v>12</v>
      </c>
      <c r="G4615" t="s">
        <v>13</v>
      </c>
      <c r="H4615" t="s">
        <v>12</v>
      </c>
      <c r="I4615">
        <v>34</v>
      </c>
      <c r="J4615">
        <f t="shared" si="290"/>
        <v>-0.11969050917611286</v>
      </c>
      <c r="K4615">
        <f t="shared" si="291"/>
        <v>-0.55799282383180893</v>
      </c>
      <c r="L4615" t="str">
        <f t="shared" si="292"/>
        <v>NO</v>
      </c>
      <c r="M4615" t="str">
        <f t="shared" si="293"/>
        <v>NO</v>
      </c>
    </row>
    <row r="4616" spans="1:13" x14ac:dyDescent="0.25">
      <c r="A4616">
        <v>4615</v>
      </c>
      <c r="B4616" t="s">
        <v>15</v>
      </c>
      <c r="C4616">
        <v>323296</v>
      </c>
      <c r="D4616" t="s">
        <v>18</v>
      </c>
      <c r="E4616" t="s">
        <v>16</v>
      </c>
      <c r="F4616" t="s">
        <v>12</v>
      </c>
      <c r="G4616" t="s">
        <v>13</v>
      </c>
      <c r="H4616" t="s">
        <v>12</v>
      </c>
      <c r="I4616">
        <v>48</v>
      </c>
      <c r="J4616">
        <f t="shared" si="290"/>
        <v>-0.41212983450024415</v>
      </c>
      <c r="K4616">
        <f t="shared" si="291"/>
        <v>0.43006179724811616</v>
      </c>
      <c r="L4616" t="str">
        <f t="shared" si="292"/>
        <v>NO</v>
      </c>
      <c r="M4616" t="str">
        <f t="shared" si="293"/>
        <v>NO</v>
      </c>
    </row>
    <row r="4617" spans="1:13" x14ac:dyDescent="0.25">
      <c r="A4617">
        <v>4616</v>
      </c>
      <c r="B4617" t="s">
        <v>9</v>
      </c>
      <c r="C4617">
        <v>392034</v>
      </c>
      <c r="D4617" t="s">
        <v>10</v>
      </c>
      <c r="E4617" t="s">
        <v>16</v>
      </c>
      <c r="F4617" t="s">
        <v>12</v>
      </c>
      <c r="G4617" t="s">
        <v>13</v>
      </c>
      <c r="H4617" t="s">
        <v>13</v>
      </c>
      <c r="I4617">
        <v>42</v>
      </c>
      <c r="J4617">
        <f t="shared" si="290"/>
        <v>-0.32737299720645729</v>
      </c>
      <c r="K4617">
        <f t="shared" si="291"/>
        <v>6.6098167852911317E-3</v>
      </c>
      <c r="L4617" t="str">
        <f t="shared" si="292"/>
        <v>NO</v>
      </c>
      <c r="M4617" t="str">
        <f t="shared" si="293"/>
        <v>NO</v>
      </c>
    </row>
    <row r="4618" spans="1:13" x14ac:dyDescent="0.25">
      <c r="A4618">
        <v>4617</v>
      </c>
      <c r="B4618" t="s">
        <v>15</v>
      </c>
      <c r="C4618">
        <v>1700000</v>
      </c>
      <c r="D4618" t="s">
        <v>10</v>
      </c>
      <c r="E4618" t="s">
        <v>16</v>
      </c>
      <c r="F4618" t="s">
        <v>12</v>
      </c>
      <c r="G4618" t="s">
        <v>13</v>
      </c>
      <c r="H4618" t="s">
        <v>13</v>
      </c>
      <c r="I4618">
        <v>22</v>
      </c>
      <c r="J4618">
        <f t="shared" si="290"/>
        <v>1.2854039449187897</v>
      </c>
      <c r="K4618">
        <f t="shared" si="291"/>
        <v>-1.4048967847574589</v>
      </c>
      <c r="L4618" t="str">
        <f t="shared" si="292"/>
        <v>NO</v>
      </c>
      <c r="M4618" t="str">
        <f t="shared" si="293"/>
        <v>NO</v>
      </c>
    </row>
    <row r="4619" spans="1:13" x14ac:dyDescent="0.25">
      <c r="A4619">
        <v>4618</v>
      </c>
      <c r="B4619" t="s">
        <v>15</v>
      </c>
      <c r="C4619">
        <v>674375</v>
      </c>
      <c r="D4619" t="s">
        <v>10</v>
      </c>
      <c r="E4619" t="s">
        <v>16</v>
      </c>
      <c r="F4619" t="s">
        <v>12</v>
      </c>
      <c r="G4619" t="s">
        <v>13</v>
      </c>
      <c r="H4619" t="s">
        <v>13</v>
      </c>
      <c r="I4619">
        <v>37</v>
      </c>
      <c r="J4619">
        <f t="shared" si="290"/>
        <v>2.0765298908720305E-2</v>
      </c>
      <c r="K4619">
        <f t="shared" si="291"/>
        <v>-0.3462668336003964</v>
      </c>
      <c r="L4619" t="str">
        <f t="shared" si="292"/>
        <v>NO</v>
      </c>
      <c r="M4619" t="str">
        <f t="shared" si="293"/>
        <v>NO</v>
      </c>
    </row>
    <row r="4620" spans="1:13" x14ac:dyDescent="0.25">
      <c r="A4620">
        <v>4619</v>
      </c>
      <c r="B4620" t="s">
        <v>9</v>
      </c>
      <c r="C4620">
        <v>402257.7</v>
      </c>
      <c r="D4620" t="s">
        <v>10</v>
      </c>
      <c r="E4620" t="s">
        <v>16</v>
      </c>
      <c r="F4620" t="s">
        <v>12</v>
      </c>
      <c r="G4620" t="s">
        <v>13</v>
      </c>
      <c r="H4620" t="s">
        <v>13</v>
      </c>
      <c r="I4620">
        <v>50</v>
      </c>
      <c r="J4620">
        <f t="shared" si="290"/>
        <v>-0.31476674626170342</v>
      </c>
      <c r="K4620">
        <f t="shared" si="291"/>
        <v>0.57121245740239113</v>
      </c>
      <c r="L4620" t="str">
        <f t="shared" si="292"/>
        <v>NO</v>
      </c>
      <c r="M4620" t="str">
        <f t="shared" si="293"/>
        <v>NO</v>
      </c>
    </row>
    <row r="4621" spans="1:13" x14ac:dyDescent="0.25">
      <c r="A4621">
        <v>4620</v>
      </c>
      <c r="B4621" t="s">
        <v>9</v>
      </c>
      <c r="C4621">
        <v>445433</v>
      </c>
      <c r="D4621" t="s">
        <v>10</v>
      </c>
      <c r="E4621" t="s">
        <v>16</v>
      </c>
      <c r="F4621" t="s">
        <v>12</v>
      </c>
      <c r="G4621" t="s">
        <v>13</v>
      </c>
      <c r="H4621" t="s">
        <v>13</v>
      </c>
      <c r="I4621">
        <v>31</v>
      </c>
      <c r="J4621">
        <f t="shared" si="290"/>
        <v>-0.26152979032451534</v>
      </c>
      <c r="K4621">
        <f t="shared" si="291"/>
        <v>-0.7697188140632214</v>
      </c>
      <c r="L4621" t="str">
        <f t="shared" si="292"/>
        <v>NO</v>
      </c>
      <c r="M4621" t="str">
        <f t="shared" si="293"/>
        <v>NO</v>
      </c>
    </row>
    <row r="4622" spans="1:13" x14ac:dyDescent="0.25">
      <c r="A4622">
        <v>4621</v>
      </c>
      <c r="B4622" t="s">
        <v>15</v>
      </c>
      <c r="C4622">
        <v>605498</v>
      </c>
      <c r="D4622" t="s">
        <v>10</v>
      </c>
      <c r="E4622" t="s">
        <v>16</v>
      </c>
      <c r="F4622" t="s">
        <v>12</v>
      </c>
      <c r="G4622" t="s">
        <v>13</v>
      </c>
      <c r="H4622" t="s">
        <v>13</v>
      </c>
      <c r="I4622">
        <v>26</v>
      </c>
      <c r="J4622">
        <f t="shared" si="290"/>
        <v>-6.4162931215580046E-2</v>
      </c>
      <c r="K4622">
        <f t="shared" si="291"/>
        <v>-1.1225954644489089</v>
      </c>
      <c r="L4622" t="str">
        <f t="shared" si="292"/>
        <v>NO</v>
      </c>
      <c r="M4622" t="str">
        <f t="shared" si="293"/>
        <v>NO</v>
      </c>
    </row>
    <row r="4623" spans="1:13" x14ac:dyDescent="0.25">
      <c r="A4623">
        <v>4622</v>
      </c>
      <c r="B4623" t="s">
        <v>15</v>
      </c>
      <c r="C4623">
        <v>897388</v>
      </c>
      <c r="D4623" t="s">
        <v>10</v>
      </c>
      <c r="E4623" t="s">
        <v>11</v>
      </c>
      <c r="F4623" t="s">
        <v>12</v>
      </c>
      <c r="G4623" t="s">
        <v>13</v>
      </c>
      <c r="H4623" t="s">
        <v>12</v>
      </c>
      <c r="I4623">
        <v>48</v>
      </c>
      <c r="J4623">
        <f t="shared" si="290"/>
        <v>0.29574968244329053</v>
      </c>
      <c r="K4623">
        <f t="shared" si="291"/>
        <v>0.43006179724811616</v>
      </c>
      <c r="L4623" t="str">
        <f t="shared" si="292"/>
        <v>NO</v>
      </c>
      <c r="M4623" t="str">
        <f t="shared" si="293"/>
        <v>NO</v>
      </c>
    </row>
    <row r="4624" spans="1:13" x14ac:dyDescent="0.25">
      <c r="A4624">
        <v>4623</v>
      </c>
      <c r="B4624" t="s">
        <v>15</v>
      </c>
      <c r="C4624">
        <v>1167986</v>
      </c>
      <c r="D4624" t="s">
        <v>10</v>
      </c>
      <c r="E4624" t="s">
        <v>11</v>
      </c>
      <c r="F4624" t="s">
        <v>12</v>
      </c>
      <c r="G4624" t="s">
        <v>13</v>
      </c>
      <c r="H4624" t="s">
        <v>12</v>
      </c>
      <c r="I4624">
        <v>61</v>
      </c>
      <c r="J4624">
        <f t="shared" si="290"/>
        <v>0.62940836698494351</v>
      </c>
      <c r="K4624">
        <f t="shared" si="291"/>
        <v>1.3475410882509038</v>
      </c>
      <c r="L4624" t="str">
        <f t="shared" si="292"/>
        <v>NO</v>
      </c>
      <c r="M4624" t="str">
        <f t="shared" si="293"/>
        <v>NO</v>
      </c>
    </row>
    <row r="4625" spans="1:13" x14ac:dyDescent="0.25">
      <c r="A4625">
        <v>4624</v>
      </c>
      <c r="B4625" t="s">
        <v>9</v>
      </c>
      <c r="C4625">
        <v>509509</v>
      </c>
      <c r="D4625" t="s">
        <v>18</v>
      </c>
      <c r="E4625" t="s">
        <v>16</v>
      </c>
      <c r="F4625" t="s">
        <v>12</v>
      </c>
      <c r="G4625" t="s">
        <v>12</v>
      </c>
      <c r="H4625" t="s">
        <v>13</v>
      </c>
      <c r="I4625">
        <v>30</v>
      </c>
      <c r="J4625">
        <f t="shared" si="290"/>
        <v>-0.18252139458363423</v>
      </c>
      <c r="K4625">
        <f t="shared" si="291"/>
        <v>-0.84029414414035897</v>
      </c>
      <c r="L4625" t="str">
        <f t="shared" si="292"/>
        <v>NO</v>
      </c>
      <c r="M4625" t="str">
        <f t="shared" si="293"/>
        <v>NO</v>
      </c>
    </row>
    <row r="4626" spans="1:13" x14ac:dyDescent="0.25">
      <c r="A4626">
        <v>4625</v>
      </c>
      <c r="B4626" t="s">
        <v>9</v>
      </c>
      <c r="C4626">
        <v>609986</v>
      </c>
      <c r="D4626" t="s">
        <v>10</v>
      </c>
      <c r="E4626" t="s">
        <v>16</v>
      </c>
      <c r="F4626" t="s">
        <v>12</v>
      </c>
      <c r="G4626" t="s">
        <v>13</v>
      </c>
      <c r="H4626" t="s">
        <v>13</v>
      </c>
      <c r="I4626">
        <v>26</v>
      </c>
      <c r="J4626">
        <f t="shared" si="290"/>
        <v>-5.8629038961302712E-2</v>
      </c>
      <c r="K4626">
        <f t="shared" si="291"/>
        <v>-1.1225954644489089</v>
      </c>
      <c r="L4626" t="str">
        <f t="shared" si="292"/>
        <v>NO</v>
      </c>
      <c r="M4626" t="str">
        <f t="shared" si="293"/>
        <v>NO</v>
      </c>
    </row>
    <row r="4627" spans="1:13" x14ac:dyDescent="0.25">
      <c r="A4627">
        <v>4626</v>
      </c>
      <c r="B4627" t="s">
        <v>15</v>
      </c>
      <c r="C4627">
        <v>775258.33</v>
      </c>
      <c r="D4627" t="s">
        <v>10</v>
      </c>
      <c r="E4627" t="s">
        <v>16</v>
      </c>
      <c r="F4627" t="s">
        <v>12</v>
      </c>
      <c r="G4627" t="s">
        <v>13</v>
      </c>
      <c r="H4627" t="s">
        <v>13</v>
      </c>
      <c r="I4627">
        <v>23</v>
      </c>
      <c r="J4627">
        <f t="shared" si="290"/>
        <v>0.14515867646502692</v>
      </c>
      <c r="K4627">
        <f t="shared" si="291"/>
        <v>-1.3343214546803215</v>
      </c>
      <c r="L4627" t="str">
        <f t="shared" si="292"/>
        <v>NO</v>
      </c>
      <c r="M4627" t="str">
        <f t="shared" si="293"/>
        <v>NO</v>
      </c>
    </row>
    <row r="4628" spans="1:13" x14ac:dyDescent="0.25">
      <c r="A4628">
        <v>4627</v>
      </c>
      <c r="B4628" t="s">
        <v>9</v>
      </c>
      <c r="C4628">
        <v>541379.75</v>
      </c>
      <c r="D4628" t="s">
        <v>10</v>
      </c>
      <c r="E4628" t="s">
        <v>16</v>
      </c>
      <c r="F4628" t="s">
        <v>12</v>
      </c>
      <c r="G4628" t="s">
        <v>12</v>
      </c>
      <c r="H4628" t="s">
        <v>13</v>
      </c>
      <c r="I4628">
        <v>77</v>
      </c>
      <c r="J4628">
        <f t="shared" si="290"/>
        <v>-0.14322342297868559</v>
      </c>
      <c r="K4628">
        <f t="shared" si="291"/>
        <v>2.4767463694851037</v>
      </c>
      <c r="L4628" t="str">
        <f t="shared" si="292"/>
        <v>NO</v>
      </c>
      <c r="M4628" t="str">
        <f t="shared" si="293"/>
        <v>SI</v>
      </c>
    </row>
    <row r="4629" spans="1:13" x14ac:dyDescent="0.25">
      <c r="A4629">
        <v>4628</v>
      </c>
      <c r="B4629" t="s">
        <v>15</v>
      </c>
      <c r="C4629">
        <v>426935.93</v>
      </c>
      <c r="D4629" t="s">
        <v>10</v>
      </c>
      <c r="E4629" t="s">
        <v>16</v>
      </c>
      <c r="F4629" t="s">
        <v>12</v>
      </c>
      <c r="G4629" t="s">
        <v>13</v>
      </c>
      <c r="H4629" t="s">
        <v>13</v>
      </c>
      <c r="I4629">
        <v>28</v>
      </c>
      <c r="J4629">
        <f t="shared" si="290"/>
        <v>-0.28433745351520734</v>
      </c>
      <c r="K4629">
        <f t="shared" si="291"/>
        <v>-0.98144480429463388</v>
      </c>
      <c r="L4629" t="str">
        <f t="shared" si="292"/>
        <v>NO</v>
      </c>
      <c r="M4629" t="str">
        <f t="shared" si="293"/>
        <v>NO</v>
      </c>
    </row>
    <row r="4630" spans="1:13" x14ac:dyDescent="0.25">
      <c r="A4630">
        <v>4629</v>
      </c>
      <c r="B4630" t="s">
        <v>9</v>
      </c>
      <c r="C4630">
        <v>13780</v>
      </c>
      <c r="D4630" t="s">
        <v>10</v>
      </c>
      <c r="E4630" t="s">
        <v>16</v>
      </c>
      <c r="F4630" t="s">
        <v>12</v>
      </c>
      <c r="G4630" t="s">
        <v>13</v>
      </c>
      <c r="H4630" t="s">
        <v>13</v>
      </c>
      <c r="I4630">
        <v>38</v>
      </c>
      <c r="J4630">
        <f t="shared" si="290"/>
        <v>-0.79377604550178238</v>
      </c>
      <c r="K4630">
        <f t="shared" si="291"/>
        <v>-0.27569150352325889</v>
      </c>
      <c r="L4630" t="str">
        <f t="shared" si="292"/>
        <v>NO</v>
      </c>
      <c r="M4630" t="str">
        <f t="shared" si="293"/>
        <v>NO</v>
      </c>
    </row>
    <row r="4631" spans="1:13" x14ac:dyDescent="0.25">
      <c r="A4631">
        <v>4630</v>
      </c>
      <c r="B4631" t="s">
        <v>9</v>
      </c>
      <c r="C4631">
        <v>300018</v>
      </c>
      <c r="D4631" t="s">
        <v>18</v>
      </c>
      <c r="E4631" t="s">
        <v>16</v>
      </c>
      <c r="F4631" t="s">
        <v>12</v>
      </c>
      <c r="G4631" t="s">
        <v>13</v>
      </c>
      <c r="H4631" t="s">
        <v>12</v>
      </c>
      <c r="I4631">
        <v>53</v>
      </c>
      <c r="J4631">
        <f t="shared" si="290"/>
        <v>-0.44083258492249633</v>
      </c>
      <c r="K4631">
        <f t="shared" si="291"/>
        <v>0.78293844763380371</v>
      </c>
      <c r="L4631" t="str">
        <f t="shared" si="292"/>
        <v>NO</v>
      </c>
      <c r="M4631" t="str">
        <f t="shared" si="293"/>
        <v>NO</v>
      </c>
    </row>
    <row r="4632" spans="1:13" x14ac:dyDescent="0.25">
      <c r="A4632">
        <v>4631</v>
      </c>
      <c r="B4632" t="s">
        <v>9</v>
      </c>
      <c r="C4632">
        <v>1162023.5</v>
      </c>
      <c r="D4632" t="s">
        <v>10</v>
      </c>
      <c r="E4632" t="s">
        <v>11</v>
      </c>
      <c r="F4632" t="s">
        <v>12</v>
      </c>
      <c r="G4632" t="s">
        <v>13</v>
      </c>
      <c r="H4632" t="s">
        <v>13</v>
      </c>
      <c r="I4632">
        <v>38</v>
      </c>
      <c r="J4632">
        <f t="shared" si="290"/>
        <v>0.62205635438108242</v>
      </c>
      <c r="K4632">
        <f t="shared" si="291"/>
        <v>-0.27569150352325889</v>
      </c>
      <c r="L4632" t="str">
        <f t="shared" si="292"/>
        <v>NO</v>
      </c>
      <c r="M4632" t="str">
        <f t="shared" si="293"/>
        <v>NO</v>
      </c>
    </row>
    <row r="4633" spans="1:13" x14ac:dyDescent="0.25">
      <c r="A4633">
        <v>4632</v>
      </c>
      <c r="B4633" t="s">
        <v>15</v>
      </c>
      <c r="C4633">
        <v>297973.5</v>
      </c>
      <c r="D4633" t="s">
        <v>10</v>
      </c>
      <c r="E4633" t="s">
        <v>11</v>
      </c>
      <c r="F4633" t="s">
        <v>12</v>
      </c>
      <c r="G4633" t="s">
        <v>13</v>
      </c>
      <c r="H4633" t="s">
        <v>13</v>
      </c>
      <c r="I4633">
        <v>25</v>
      </c>
      <c r="J4633">
        <f t="shared" si="290"/>
        <v>-0.44335353918138004</v>
      </c>
      <c r="K4633">
        <f t="shared" si="291"/>
        <v>-1.1931707945260464</v>
      </c>
      <c r="L4633" t="str">
        <f t="shared" si="292"/>
        <v>NO</v>
      </c>
      <c r="M4633" t="str">
        <f t="shared" si="293"/>
        <v>NO</v>
      </c>
    </row>
    <row r="4634" spans="1:13" x14ac:dyDescent="0.25">
      <c r="A4634">
        <v>4633</v>
      </c>
      <c r="B4634" t="s">
        <v>9</v>
      </c>
      <c r="C4634">
        <v>311901.48</v>
      </c>
      <c r="D4634" t="s">
        <v>10</v>
      </c>
      <c r="E4634" t="s">
        <v>16</v>
      </c>
      <c r="F4634" t="s">
        <v>12</v>
      </c>
      <c r="G4634" t="s">
        <v>13</v>
      </c>
      <c r="H4634" t="s">
        <v>13</v>
      </c>
      <c r="I4634">
        <v>22</v>
      </c>
      <c r="J4634">
        <f t="shared" si="290"/>
        <v>-0.42617975561637789</v>
      </c>
      <c r="K4634">
        <f t="shared" si="291"/>
        <v>-1.4048967847574589</v>
      </c>
      <c r="L4634" t="str">
        <f t="shared" si="292"/>
        <v>NO</v>
      </c>
      <c r="M4634" t="str">
        <f t="shared" si="293"/>
        <v>NO</v>
      </c>
    </row>
    <row r="4635" spans="1:13" x14ac:dyDescent="0.25">
      <c r="A4635">
        <v>4634</v>
      </c>
      <c r="B4635" t="s">
        <v>9</v>
      </c>
      <c r="C4635">
        <v>493312.35</v>
      </c>
      <c r="D4635" t="s">
        <v>10</v>
      </c>
      <c r="E4635" t="s">
        <v>16</v>
      </c>
      <c r="F4635" t="s">
        <v>12</v>
      </c>
      <c r="G4635" t="s">
        <v>13</v>
      </c>
      <c r="H4635" t="s">
        <v>13</v>
      </c>
      <c r="I4635">
        <v>51</v>
      </c>
      <c r="J4635">
        <f t="shared" si="290"/>
        <v>-0.20249254342058634</v>
      </c>
      <c r="K4635">
        <f t="shared" si="291"/>
        <v>0.64178778747952869</v>
      </c>
      <c r="L4635" t="str">
        <f t="shared" si="292"/>
        <v>NO</v>
      </c>
      <c r="M4635" t="str">
        <f t="shared" si="293"/>
        <v>NO</v>
      </c>
    </row>
    <row r="4636" spans="1:13" x14ac:dyDescent="0.25">
      <c r="A4636">
        <v>4635</v>
      </c>
      <c r="B4636" t="s">
        <v>15</v>
      </c>
      <c r="C4636">
        <v>1717983</v>
      </c>
      <c r="D4636" t="s">
        <v>14</v>
      </c>
      <c r="E4636" t="s">
        <v>11</v>
      </c>
      <c r="F4636" t="s">
        <v>12</v>
      </c>
      <c r="G4636" t="s">
        <v>13</v>
      </c>
      <c r="H4636" t="s">
        <v>13</v>
      </c>
      <c r="I4636">
        <v>68</v>
      </c>
      <c r="J4636">
        <f t="shared" si="290"/>
        <v>1.3075777382362295</v>
      </c>
      <c r="K4636">
        <f t="shared" si="291"/>
        <v>1.8415683987908662</v>
      </c>
      <c r="L4636" t="str">
        <f t="shared" si="292"/>
        <v>NO</v>
      </c>
      <c r="M4636" t="str">
        <f t="shared" si="293"/>
        <v>NO</v>
      </c>
    </row>
    <row r="4637" spans="1:13" x14ac:dyDescent="0.25">
      <c r="A4637">
        <v>4636</v>
      </c>
      <c r="B4637" t="s">
        <v>15</v>
      </c>
      <c r="C4637">
        <v>343953</v>
      </c>
      <c r="D4637" t="s">
        <v>10</v>
      </c>
      <c r="E4637" t="s">
        <v>16</v>
      </c>
      <c r="F4637" t="s">
        <v>12</v>
      </c>
      <c r="G4637" t="s">
        <v>13</v>
      </c>
      <c r="H4637" t="s">
        <v>13</v>
      </c>
      <c r="I4637">
        <v>42</v>
      </c>
      <c r="J4637">
        <f t="shared" si="290"/>
        <v>-0.3866588870188255</v>
      </c>
      <c r="K4637">
        <f t="shared" si="291"/>
        <v>6.6098167852911317E-3</v>
      </c>
      <c r="L4637" t="str">
        <f t="shared" si="292"/>
        <v>NO</v>
      </c>
      <c r="M4637" t="str">
        <f t="shared" si="293"/>
        <v>NO</v>
      </c>
    </row>
    <row r="4638" spans="1:13" x14ac:dyDescent="0.25">
      <c r="A4638">
        <v>4637</v>
      </c>
      <c r="B4638" t="s">
        <v>9</v>
      </c>
      <c r="C4638">
        <v>2766444.9</v>
      </c>
      <c r="D4638" t="s">
        <v>10</v>
      </c>
      <c r="E4638" t="s">
        <v>16</v>
      </c>
      <c r="F4638" t="s">
        <v>12</v>
      </c>
      <c r="G4638" t="s">
        <v>13</v>
      </c>
      <c r="H4638" t="s">
        <v>13</v>
      </c>
      <c r="I4638">
        <v>37</v>
      </c>
      <c r="J4638">
        <f t="shared" si="290"/>
        <v>2.6003752398661084</v>
      </c>
      <c r="K4638">
        <f t="shared" si="291"/>
        <v>-0.3462668336003964</v>
      </c>
      <c r="L4638" t="str">
        <f t="shared" si="292"/>
        <v>SI</v>
      </c>
      <c r="M4638" t="str">
        <f t="shared" si="293"/>
        <v>NO</v>
      </c>
    </row>
    <row r="4639" spans="1:13" x14ac:dyDescent="0.25">
      <c r="A4639">
        <v>4638</v>
      </c>
      <c r="B4639" t="s">
        <v>15</v>
      </c>
      <c r="C4639">
        <v>634886.40000000002</v>
      </c>
      <c r="D4639" t="s">
        <v>10</v>
      </c>
      <c r="E4639" t="s">
        <v>11</v>
      </c>
      <c r="F4639" t="s">
        <v>12</v>
      </c>
      <c r="G4639" t="s">
        <v>13</v>
      </c>
      <c r="H4639" t="s">
        <v>13</v>
      </c>
      <c r="I4639">
        <v>39</v>
      </c>
      <c r="J4639">
        <f t="shared" si="290"/>
        <v>-2.7925801285632601E-2</v>
      </c>
      <c r="K4639">
        <f t="shared" si="291"/>
        <v>-0.20511617344612137</v>
      </c>
      <c r="L4639" t="str">
        <f t="shared" si="292"/>
        <v>NO</v>
      </c>
      <c r="M4639" t="str">
        <f t="shared" si="293"/>
        <v>NO</v>
      </c>
    </row>
    <row r="4640" spans="1:13" x14ac:dyDescent="0.25">
      <c r="A4640">
        <v>4639</v>
      </c>
      <c r="B4640" t="s">
        <v>9</v>
      </c>
      <c r="C4640">
        <v>297046</v>
      </c>
      <c r="D4640" t="s">
        <v>17</v>
      </c>
      <c r="E4640" t="s">
        <v>16</v>
      </c>
      <c r="F4640" t="s">
        <v>12</v>
      </c>
      <c r="G4640" t="s">
        <v>13</v>
      </c>
      <c r="H4640" t="s">
        <v>12</v>
      </c>
      <c r="I4640">
        <v>64</v>
      </c>
      <c r="J4640">
        <f t="shared" si="290"/>
        <v>-0.44449718558642509</v>
      </c>
      <c r="K4640">
        <f t="shared" si="291"/>
        <v>1.5592670784823162</v>
      </c>
      <c r="L4640" t="str">
        <f t="shared" si="292"/>
        <v>NO</v>
      </c>
      <c r="M4640" t="str">
        <f t="shared" si="293"/>
        <v>NO</v>
      </c>
    </row>
    <row r="4641" spans="1:13" x14ac:dyDescent="0.25">
      <c r="A4641">
        <v>4640</v>
      </c>
      <c r="B4641" t="s">
        <v>15</v>
      </c>
      <c r="C4641">
        <v>1337734.1000000001</v>
      </c>
      <c r="D4641" t="s">
        <v>10</v>
      </c>
      <c r="E4641" t="s">
        <v>16</v>
      </c>
      <c r="F4641" t="s">
        <v>12</v>
      </c>
      <c r="G4641" t="s">
        <v>13</v>
      </c>
      <c r="H4641" t="s">
        <v>13</v>
      </c>
      <c r="I4641">
        <v>26</v>
      </c>
      <c r="J4641">
        <f t="shared" si="290"/>
        <v>0.83871489456254933</v>
      </c>
      <c r="K4641">
        <f t="shared" si="291"/>
        <v>-1.1225954644489089</v>
      </c>
      <c r="L4641" t="str">
        <f t="shared" si="292"/>
        <v>NO</v>
      </c>
      <c r="M4641" t="str">
        <f t="shared" si="293"/>
        <v>NO</v>
      </c>
    </row>
    <row r="4642" spans="1:13" x14ac:dyDescent="0.25">
      <c r="A4642">
        <v>4641</v>
      </c>
      <c r="B4642" t="s">
        <v>9</v>
      </c>
      <c r="C4642">
        <v>193905.3</v>
      </c>
      <c r="D4642" t="s">
        <v>10</v>
      </c>
      <c r="E4642" t="s">
        <v>11</v>
      </c>
      <c r="F4642" t="s">
        <v>12</v>
      </c>
      <c r="G4642" t="s">
        <v>13</v>
      </c>
      <c r="H4642" t="s">
        <v>13</v>
      </c>
      <c r="I4642">
        <v>51</v>
      </c>
      <c r="J4642">
        <f t="shared" si="290"/>
        <v>-0.57167399504069027</v>
      </c>
      <c r="K4642">
        <f t="shared" si="291"/>
        <v>0.64178778747952869</v>
      </c>
      <c r="L4642" t="str">
        <f t="shared" si="292"/>
        <v>NO</v>
      </c>
      <c r="M4642" t="str">
        <f t="shared" si="293"/>
        <v>NO</v>
      </c>
    </row>
    <row r="4643" spans="1:13" x14ac:dyDescent="0.25">
      <c r="A4643">
        <v>4642</v>
      </c>
      <c r="B4643" t="s">
        <v>15</v>
      </c>
      <c r="C4643">
        <v>696716</v>
      </c>
      <c r="D4643" t="s">
        <v>10</v>
      </c>
      <c r="E4643" t="s">
        <v>11</v>
      </c>
      <c r="F4643" t="s">
        <v>12</v>
      </c>
      <c r="G4643" t="s">
        <v>13</v>
      </c>
      <c r="H4643" t="s">
        <v>12</v>
      </c>
      <c r="I4643">
        <v>35</v>
      </c>
      <c r="J4643">
        <f t="shared" si="290"/>
        <v>4.8312689027439099E-2</v>
      </c>
      <c r="K4643">
        <f t="shared" si="291"/>
        <v>-0.48741749375467142</v>
      </c>
      <c r="L4643" t="str">
        <f t="shared" si="292"/>
        <v>NO</v>
      </c>
      <c r="M4643" t="str">
        <f t="shared" si="293"/>
        <v>NO</v>
      </c>
    </row>
    <row r="4644" spans="1:13" x14ac:dyDescent="0.25">
      <c r="A4644">
        <v>4643</v>
      </c>
      <c r="B4644" t="s">
        <v>9</v>
      </c>
      <c r="C4644">
        <v>312000</v>
      </c>
      <c r="D4644" t="s">
        <v>10</v>
      </c>
      <c r="E4644" t="s">
        <v>16</v>
      </c>
      <c r="F4644" t="s">
        <v>12</v>
      </c>
      <c r="G4644" t="s">
        <v>12</v>
      </c>
      <c r="H4644" t="s">
        <v>13</v>
      </c>
      <c r="I4644">
        <v>35</v>
      </c>
      <c r="J4644">
        <f t="shared" si="290"/>
        <v>-0.42605827632384413</v>
      </c>
      <c r="K4644">
        <f t="shared" si="291"/>
        <v>-0.48741749375467142</v>
      </c>
      <c r="L4644" t="str">
        <f t="shared" si="292"/>
        <v>NO</v>
      </c>
      <c r="M4644" t="str">
        <f t="shared" si="293"/>
        <v>NO</v>
      </c>
    </row>
    <row r="4645" spans="1:13" x14ac:dyDescent="0.25">
      <c r="A4645">
        <v>4644</v>
      </c>
      <c r="B4645" t="s">
        <v>9</v>
      </c>
      <c r="C4645">
        <v>297045</v>
      </c>
      <c r="D4645" t="s">
        <v>18</v>
      </c>
      <c r="E4645" t="s">
        <v>16</v>
      </c>
      <c r="F4645" t="s">
        <v>12</v>
      </c>
      <c r="G4645" t="s">
        <v>13</v>
      </c>
      <c r="H4645" t="s">
        <v>13</v>
      </c>
      <c r="I4645">
        <v>30</v>
      </c>
      <c r="J4645">
        <f t="shared" si="290"/>
        <v>-0.44449841862837125</v>
      </c>
      <c r="K4645">
        <f t="shared" si="291"/>
        <v>-0.84029414414035897</v>
      </c>
      <c r="L4645" t="str">
        <f t="shared" si="292"/>
        <v>NO</v>
      </c>
      <c r="M4645" t="str">
        <f t="shared" si="293"/>
        <v>NO</v>
      </c>
    </row>
    <row r="4646" spans="1:13" x14ac:dyDescent="0.25">
      <c r="A4646">
        <v>4645</v>
      </c>
      <c r="B4646" t="s">
        <v>15</v>
      </c>
      <c r="C4646">
        <v>295203</v>
      </c>
      <c r="D4646" t="s">
        <v>18</v>
      </c>
      <c r="E4646" t="s">
        <v>16</v>
      </c>
      <c r="F4646" t="s">
        <v>12</v>
      </c>
      <c r="G4646" t="s">
        <v>12</v>
      </c>
      <c r="H4646" t="s">
        <v>12</v>
      </c>
      <c r="I4646">
        <v>35</v>
      </c>
      <c r="J4646">
        <f t="shared" si="290"/>
        <v>-0.44676968189316152</v>
      </c>
      <c r="K4646">
        <f t="shared" si="291"/>
        <v>-0.48741749375467142</v>
      </c>
      <c r="L4646" t="str">
        <f t="shared" si="292"/>
        <v>NO</v>
      </c>
      <c r="M4646" t="str">
        <f t="shared" si="293"/>
        <v>NO</v>
      </c>
    </row>
    <row r="4647" spans="1:13" x14ac:dyDescent="0.25">
      <c r="A4647">
        <v>4646</v>
      </c>
      <c r="B4647" t="s">
        <v>15</v>
      </c>
      <c r="C4647">
        <v>392686</v>
      </c>
      <c r="D4647" t="s">
        <v>10</v>
      </c>
      <c r="E4647" t="s">
        <v>11</v>
      </c>
      <c r="F4647" t="s">
        <v>12</v>
      </c>
      <c r="G4647" t="s">
        <v>13</v>
      </c>
      <c r="H4647" t="s">
        <v>13</v>
      </c>
      <c r="I4647">
        <v>56</v>
      </c>
      <c r="J4647">
        <f t="shared" si="290"/>
        <v>-0.32656905385757384</v>
      </c>
      <c r="K4647">
        <f t="shared" si="291"/>
        <v>0.99466443786521619</v>
      </c>
      <c r="L4647" t="str">
        <f t="shared" si="292"/>
        <v>NO</v>
      </c>
      <c r="M4647" t="str">
        <f t="shared" si="293"/>
        <v>NO</v>
      </c>
    </row>
    <row r="4648" spans="1:13" x14ac:dyDescent="0.25">
      <c r="A4648">
        <v>4647</v>
      </c>
      <c r="B4648" t="s">
        <v>9</v>
      </c>
      <c r="C4648">
        <v>1544128</v>
      </c>
      <c r="D4648" t="s">
        <v>10</v>
      </c>
      <c r="E4648" t="s">
        <v>11</v>
      </c>
      <c r="F4648" t="s">
        <v>12</v>
      </c>
      <c r="G4648" t="s">
        <v>13</v>
      </c>
      <c r="H4648" t="s">
        <v>13</v>
      </c>
      <c r="I4648">
        <v>49</v>
      </c>
      <c r="J4648">
        <f t="shared" si="290"/>
        <v>1.0932072306900205</v>
      </c>
      <c r="K4648">
        <f t="shared" si="291"/>
        <v>0.50063712732525367</v>
      </c>
      <c r="L4648" t="str">
        <f t="shared" si="292"/>
        <v>NO</v>
      </c>
      <c r="M4648" t="str">
        <f t="shared" si="293"/>
        <v>NO</v>
      </c>
    </row>
    <row r="4649" spans="1:13" x14ac:dyDescent="0.25">
      <c r="A4649">
        <v>4648</v>
      </c>
      <c r="B4649" t="s">
        <v>9</v>
      </c>
      <c r="C4649">
        <v>25000</v>
      </c>
      <c r="D4649" t="s">
        <v>10</v>
      </c>
      <c r="E4649" t="s">
        <v>16</v>
      </c>
      <c r="F4649" t="s">
        <v>12</v>
      </c>
      <c r="G4649" t="s">
        <v>13</v>
      </c>
      <c r="H4649" t="s">
        <v>13</v>
      </c>
      <c r="I4649">
        <v>24</v>
      </c>
      <c r="J4649">
        <f t="shared" si="290"/>
        <v>-0.77994131486608909</v>
      </c>
      <c r="K4649">
        <f t="shared" si="291"/>
        <v>-1.263746124603184</v>
      </c>
      <c r="L4649" t="str">
        <f t="shared" si="292"/>
        <v>NO</v>
      </c>
      <c r="M4649" t="str">
        <f t="shared" si="293"/>
        <v>NO</v>
      </c>
    </row>
    <row r="4650" spans="1:13" x14ac:dyDescent="0.25">
      <c r="A4650">
        <v>4649</v>
      </c>
      <c r="B4650" t="s">
        <v>9</v>
      </c>
      <c r="C4650">
        <v>589772.12</v>
      </c>
      <c r="D4650" t="s">
        <v>10</v>
      </c>
      <c r="E4650" t="s">
        <v>16</v>
      </c>
      <c r="F4650" t="s">
        <v>12</v>
      </c>
      <c r="G4650" t="s">
        <v>13</v>
      </c>
      <c r="H4650" t="s">
        <v>13</v>
      </c>
      <c r="I4650">
        <v>23</v>
      </c>
      <c r="J4650">
        <f t="shared" si="290"/>
        <v>-8.3553600895547711E-2</v>
      </c>
      <c r="K4650">
        <f t="shared" si="291"/>
        <v>-1.3343214546803215</v>
      </c>
      <c r="L4650" t="str">
        <f t="shared" si="292"/>
        <v>NO</v>
      </c>
      <c r="M4650" t="str">
        <f t="shared" si="293"/>
        <v>NO</v>
      </c>
    </row>
    <row r="4651" spans="1:13" x14ac:dyDescent="0.25">
      <c r="A4651">
        <v>4650</v>
      </c>
      <c r="B4651" t="s">
        <v>9</v>
      </c>
      <c r="C4651">
        <v>297045</v>
      </c>
      <c r="D4651" t="s">
        <v>17</v>
      </c>
      <c r="E4651" t="s">
        <v>16</v>
      </c>
      <c r="F4651" t="s">
        <v>12</v>
      </c>
      <c r="G4651" t="s">
        <v>12</v>
      </c>
      <c r="H4651" t="s">
        <v>13</v>
      </c>
      <c r="I4651">
        <v>62</v>
      </c>
      <c r="J4651">
        <f t="shared" si="290"/>
        <v>-0.44449841862837125</v>
      </c>
      <c r="K4651">
        <f t="shared" si="291"/>
        <v>1.4181164183280413</v>
      </c>
      <c r="L4651" t="str">
        <f t="shared" si="292"/>
        <v>NO</v>
      </c>
      <c r="M4651" t="str">
        <f t="shared" si="293"/>
        <v>NO</v>
      </c>
    </row>
    <row r="4652" spans="1:13" x14ac:dyDescent="0.25">
      <c r="A4652">
        <v>4651</v>
      </c>
      <c r="B4652" t="s">
        <v>9</v>
      </c>
      <c r="C4652">
        <v>640424.22</v>
      </c>
      <c r="D4652" t="s">
        <v>10</v>
      </c>
      <c r="E4652" t="s">
        <v>16</v>
      </c>
      <c r="F4652" t="s">
        <v>12</v>
      </c>
      <c r="G4652" t="s">
        <v>13</v>
      </c>
      <c r="H4652" t="s">
        <v>13</v>
      </c>
      <c r="I4652">
        <v>37</v>
      </c>
      <c r="J4652">
        <f t="shared" si="290"/>
        <v>-2.1097436935458395E-2</v>
      </c>
      <c r="K4652">
        <f t="shared" si="291"/>
        <v>-0.3462668336003964</v>
      </c>
      <c r="L4652" t="str">
        <f t="shared" si="292"/>
        <v>NO</v>
      </c>
      <c r="M4652" t="str">
        <f t="shared" si="293"/>
        <v>NO</v>
      </c>
    </row>
    <row r="4653" spans="1:13" x14ac:dyDescent="0.25">
      <c r="A4653">
        <v>4652</v>
      </c>
      <c r="B4653" t="s">
        <v>9</v>
      </c>
      <c r="C4653">
        <v>332791</v>
      </c>
      <c r="D4653" t="s">
        <v>10</v>
      </c>
      <c r="E4653" t="s">
        <v>16</v>
      </c>
      <c r="F4653" t="s">
        <v>12</v>
      </c>
      <c r="G4653" t="s">
        <v>13</v>
      </c>
      <c r="H4653" t="s">
        <v>12</v>
      </c>
      <c r="I4653">
        <v>37</v>
      </c>
      <c r="J4653">
        <f t="shared" si="290"/>
        <v>-0.40042210122164268</v>
      </c>
      <c r="K4653">
        <f t="shared" si="291"/>
        <v>-0.3462668336003964</v>
      </c>
      <c r="L4653" t="str">
        <f t="shared" si="292"/>
        <v>NO</v>
      </c>
      <c r="M4653" t="str">
        <f t="shared" si="293"/>
        <v>NO</v>
      </c>
    </row>
    <row r="4654" spans="1:13" x14ac:dyDescent="0.25">
      <c r="A4654">
        <v>4653</v>
      </c>
      <c r="B4654" t="s">
        <v>9</v>
      </c>
      <c r="C4654">
        <v>297046</v>
      </c>
      <c r="D4654" t="s">
        <v>18</v>
      </c>
      <c r="E4654" t="s">
        <v>16</v>
      </c>
      <c r="F4654" t="s">
        <v>12</v>
      </c>
      <c r="G4654" t="s">
        <v>13</v>
      </c>
      <c r="H4654" t="s">
        <v>12</v>
      </c>
      <c r="I4654">
        <v>55</v>
      </c>
      <c r="J4654">
        <f t="shared" si="290"/>
        <v>-0.44449718558642509</v>
      </c>
      <c r="K4654">
        <f t="shared" si="291"/>
        <v>0.92408910778807873</v>
      </c>
      <c r="L4654" t="str">
        <f t="shared" si="292"/>
        <v>NO</v>
      </c>
      <c r="M4654" t="str">
        <f t="shared" si="293"/>
        <v>NO</v>
      </c>
    </row>
    <row r="4655" spans="1:13" x14ac:dyDescent="0.25">
      <c r="A4655">
        <v>4654</v>
      </c>
      <c r="B4655" t="s">
        <v>9</v>
      </c>
      <c r="C4655">
        <v>424277</v>
      </c>
      <c r="D4655" t="s">
        <v>18</v>
      </c>
      <c r="E4655" t="s">
        <v>16</v>
      </c>
      <c r="F4655" t="s">
        <v>12</v>
      </c>
      <c r="G4655" t="s">
        <v>13</v>
      </c>
      <c r="H4655" t="s">
        <v>12</v>
      </c>
      <c r="I4655">
        <v>49</v>
      </c>
      <c r="J4655">
        <f t="shared" si="290"/>
        <v>-0.28761602573705797</v>
      </c>
      <c r="K4655">
        <f t="shared" si="291"/>
        <v>0.50063712732525367</v>
      </c>
      <c r="L4655" t="str">
        <f t="shared" si="292"/>
        <v>NO</v>
      </c>
      <c r="M4655" t="str">
        <f t="shared" si="293"/>
        <v>NO</v>
      </c>
    </row>
    <row r="4656" spans="1:13" x14ac:dyDescent="0.25">
      <c r="A4656">
        <v>4655</v>
      </c>
      <c r="B4656" t="s">
        <v>15</v>
      </c>
      <c r="C4656">
        <v>462065</v>
      </c>
      <c r="D4656" t="s">
        <v>10</v>
      </c>
      <c r="E4656" t="s">
        <v>16</v>
      </c>
      <c r="F4656" t="s">
        <v>12</v>
      </c>
      <c r="G4656" t="s">
        <v>13</v>
      </c>
      <c r="H4656" t="s">
        <v>13</v>
      </c>
      <c r="I4656">
        <v>31</v>
      </c>
      <c r="J4656">
        <f t="shared" si="290"/>
        <v>-0.24102183667631111</v>
      </c>
      <c r="K4656">
        <f t="shared" si="291"/>
        <v>-0.7697188140632214</v>
      </c>
      <c r="L4656" t="str">
        <f t="shared" si="292"/>
        <v>NO</v>
      </c>
      <c r="M4656" t="str">
        <f t="shared" si="293"/>
        <v>NO</v>
      </c>
    </row>
    <row r="4657" spans="1:13" x14ac:dyDescent="0.25">
      <c r="A4657">
        <v>4656</v>
      </c>
      <c r="B4657" t="s">
        <v>9</v>
      </c>
      <c r="C4657">
        <v>914169.91</v>
      </c>
      <c r="D4657" t="s">
        <v>10</v>
      </c>
      <c r="E4657" t="s">
        <v>16</v>
      </c>
      <c r="F4657" t="s">
        <v>12</v>
      </c>
      <c r="G4657" t="s">
        <v>13</v>
      </c>
      <c r="H4657" t="s">
        <v>13</v>
      </c>
      <c r="I4657">
        <v>40</v>
      </c>
      <c r="J4657">
        <f t="shared" si="290"/>
        <v>0.31644248140964071</v>
      </c>
      <c r="K4657">
        <f t="shared" si="291"/>
        <v>-0.13454084336898386</v>
      </c>
      <c r="L4657" t="str">
        <f t="shared" si="292"/>
        <v>NO</v>
      </c>
      <c r="M4657" t="str">
        <f t="shared" si="293"/>
        <v>NO</v>
      </c>
    </row>
    <row r="4658" spans="1:13" x14ac:dyDescent="0.25">
      <c r="A4658">
        <v>4657</v>
      </c>
      <c r="B4658" t="s">
        <v>9</v>
      </c>
      <c r="C4658">
        <v>550000</v>
      </c>
      <c r="D4658" t="s">
        <v>10</v>
      </c>
      <c r="E4658" t="s">
        <v>16</v>
      </c>
      <c r="F4658" t="s">
        <v>12</v>
      </c>
      <c r="G4658" t="s">
        <v>13</v>
      </c>
      <c r="H4658" t="s">
        <v>12</v>
      </c>
      <c r="I4658">
        <v>34</v>
      </c>
      <c r="J4658">
        <f t="shared" si="290"/>
        <v>-0.13259429314247032</v>
      </c>
      <c r="K4658">
        <f t="shared" si="291"/>
        <v>-0.55799282383180893</v>
      </c>
      <c r="L4658" t="str">
        <f t="shared" si="292"/>
        <v>NO</v>
      </c>
      <c r="M4658" t="str">
        <f t="shared" si="293"/>
        <v>NO</v>
      </c>
    </row>
    <row r="4659" spans="1:13" x14ac:dyDescent="0.25">
      <c r="A4659">
        <v>4658</v>
      </c>
      <c r="B4659" t="s">
        <v>15</v>
      </c>
      <c r="C4659">
        <v>763375.1</v>
      </c>
      <c r="D4659" t="s">
        <v>10</v>
      </c>
      <c r="E4659" t="s">
        <v>11</v>
      </c>
      <c r="F4659" t="s">
        <v>12</v>
      </c>
      <c r="G4659" t="s">
        <v>13</v>
      </c>
      <c r="H4659" t="s">
        <v>13</v>
      </c>
      <c r="I4659">
        <v>35</v>
      </c>
      <c r="J4659">
        <f t="shared" si="290"/>
        <v>0.130506155419395</v>
      </c>
      <c r="K4659">
        <f t="shared" si="291"/>
        <v>-0.48741749375467142</v>
      </c>
      <c r="L4659" t="str">
        <f t="shared" si="292"/>
        <v>NO</v>
      </c>
      <c r="M4659" t="str">
        <f t="shared" si="293"/>
        <v>NO</v>
      </c>
    </row>
    <row r="4660" spans="1:13" x14ac:dyDescent="0.25">
      <c r="A4660">
        <v>4659</v>
      </c>
      <c r="B4660" t="s">
        <v>15</v>
      </c>
      <c r="C4660">
        <v>450000</v>
      </c>
      <c r="D4660" t="s">
        <v>10</v>
      </c>
      <c r="E4660" t="s">
        <v>16</v>
      </c>
      <c r="F4660" t="s">
        <v>12</v>
      </c>
      <c r="G4660" t="s">
        <v>13</v>
      </c>
      <c r="H4660" t="s">
        <v>13</v>
      </c>
      <c r="I4660">
        <v>22</v>
      </c>
      <c r="J4660">
        <f t="shared" si="290"/>
        <v>-0.25589848775649293</v>
      </c>
      <c r="K4660">
        <f t="shared" si="291"/>
        <v>-1.4048967847574589</v>
      </c>
      <c r="L4660" t="str">
        <f t="shared" si="292"/>
        <v>NO</v>
      </c>
      <c r="M4660" t="str">
        <f t="shared" si="293"/>
        <v>NO</v>
      </c>
    </row>
    <row r="4661" spans="1:13" x14ac:dyDescent="0.25">
      <c r="A4661">
        <v>4660</v>
      </c>
      <c r="B4661" t="s">
        <v>9</v>
      </c>
      <c r="C4661">
        <v>123924</v>
      </c>
      <c r="D4661" t="s">
        <v>10</v>
      </c>
      <c r="E4661" t="s">
        <v>16</v>
      </c>
      <c r="F4661" t="s">
        <v>12</v>
      </c>
      <c r="G4661" t="s">
        <v>13</v>
      </c>
      <c r="H4661" t="s">
        <v>13</v>
      </c>
      <c r="I4661">
        <v>19</v>
      </c>
      <c r="J4661">
        <f t="shared" si="290"/>
        <v>-0.65796387338611328</v>
      </c>
      <c r="K4661">
        <f t="shared" si="291"/>
        <v>-1.6166227749888715</v>
      </c>
      <c r="L4661" t="str">
        <f t="shared" si="292"/>
        <v>NO</v>
      </c>
      <c r="M4661" t="str">
        <f t="shared" si="293"/>
        <v>NO</v>
      </c>
    </row>
    <row r="4662" spans="1:13" x14ac:dyDescent="0.25">
      <c r="A4662">
        <v>4661</v>
      </c>
      <c r="B4662" t="s">
        <v>9</v>
      </c>
      <c r="C4662">
        <v>391012.95</v>
      </c>
      <c r="D4662" t="s">
        <v>10</v>
      </c>
      <c r="E4662" t="s">
        <v>16</v>
      </c>
      <c r="F4662" t="s">
        <v>12</v>
      </c>
      <c r="G4662" t="s">
        <v>13</v>
      </c>
      <c r="H4662" t="s">
        <v>13</v>
      </c>
      <c r="I4662">
        <v>21</v>
      </c>
      <c r="J4662">
        <f t="shared" si="290"/>
        <v>-0.32863199468556376</v>
      </c>
      <c r="K4662">
        <f t="shared" si="291"/>
        <v>-1.4754721148345964</v>
      </c>
      <c r="L4662" t="str">
        <f t="shared" si="292"/>
        <v>NO</v>
      </c>
      <c r="M4662" t="str">
        <f t="shared" si="293"/>
        <v>NO</v>
      </c>
    </row>
    <row r="4663" spans="1:13" x14ac:dyDescent="0.25">
      <c r="A4663">
        <v>4662</v>
      </c>
      <c r="B4663" t="s">
        <v>9</v>
      </c>
      <c r="C4663">
        <v>364900</v>
      </c>
      <c r="D4663" t="s">
        <v>10</v>
      </c>
      <c r="E4663" t="s">
        <v>16</v>
      </c>
      <c r="F4663" t="s">
        <v>12</v>
      </c>
      <c r="G4663" t="s">
        <v>12</v>
      </c>
      <c r="H4663" t="s">
        <v>13</v>
      </c>
      <c r="I4663">
        <v>62</v>
      </c>
      <c r="J4663">
        <f t="shared" si="290"/>
        <v>-0.36083035737302616</v>
      </c>
      <c r="K4663">
        <f t="shared" si="291"/>
        <v>1.4181164183280413</v>
      </c>
      <c r="L4663" t="str">
        <f t="shared" si="292"/>
        <v>NO</v>
      </c>
      <c r="M4663" t="str">
        <f t="shared" si="293"/>
        <v>NO</v>
      </c>
    </row>
    <row r="4664" spans="1:13" x14ac:dyDescent="0.25">
      <c r="A4664">
        <v>4663</v>
      </c>
      <c r="B4664" t="s">
        <v>9</v>
      </c>
      <c r="C4664">
        <v>796069</v>
      </c>
      <c r="D4664" t="s">
        <v>10</v>
      </c>
      <c r="E4664" t="s">
        <v>11</v>
      </c>
      <c r="F4664" t="s">
        <v>12</v>
      </c>
      <c r="G4664" t="s">
        <v>13</v>
      </c>
      <c r="H4664" t="s">
        <v>13</v>
      </c>
      <c r="I4664">
        <v>38</v>
      </c>
      <c r="J4664">
        <f t="shared" si="290"/>
        <v>0.17081910550230897</v>
      </c>
      <c r="K4664">
        <f t="shared" si="291"/>
        <v>-0.27569150352325889</v>
      </c>
      <c r="L4664" t="str">
        <f t="shared" si="292"/>
        <v>NO</v>
      </c>
      <c r="M4664" t="str">
        <f t="shared" si="293"/>
        <v>NO</v>
      </c>
    </row>
    <row r="4665" spans="1:13" x14ac:dyDescent="0.25">
      <c r="A4665">
        <v>4664</v>
      </c>
      <c r="B4665" t="s">
        <v>9</v>
      </c>
      <c r="C4665">
        <v>962757.1</v>
      </c>
      <c r="D4665" t="s">
        <v>14</v>
      </c>
      <c r="E4665" t="s">
        <v>11</v>
      </c>
      <c r="F4665" t="s">
        <v>12</v>
      </c>
      <c r="G4665" t="s">
        <v>13</v>
      </c>
      <c r="H4665" t="s">
        <v>13</v>
      </c>
      <c r="I4665">
        <v>63</v>
      </c>
      <c r="J4665">
        <f t="shared" si="290"/>
        <v>0.37635252472472558</v>
      </c>
      <c r="K4665">
        <f t="shared" si="291"/>
        <v>1.4886917484051787</v>
      </c>
      <c r="L4665" t="str">
        <f t="shared" si="292"/>
        <v>NO</v>
      </c>
      <c r="M4665" t="str">
        <f t="shared" si="293"/>
        <v>NO</v>
      </c>
    </row>
    <row r="4666" spans="1:13" x14ac:dyDescent="0.25">
      <c r="A4666">
        <v>4665</v>
      </c>
      <c r="B4666" t="s">
        <v>9</v>
      </c>
      <c r="C4666">
        <v>1453308</v>
      </c>
      <c r="D4666" t="s">
        <v>14</v>
      </c>
      <c r="E4666" t="s">
        <v>11</v>
      </c>
      <c r="F4666" t="s">
        <v>12</v>
      </c>
      <c r="G4666" t="s">
        <v>13</v>
      </c>
      <c r="H4666" t="s">
        <v>13</v>
      </c>
      <c r="I4666">
        <v>70</v>
      </c>
      <c r="J4666">
        <f t="shared" si="290"/>
        <v>0.98122236114156502</v>
      </c>
      <c r="K4666">
        <f t="shared" si="291"/>
        <v>1.9827190589451413</v>
      </c>
      <c r="L4666" t="str">
        <f t="shared" si="292"/>
        <v>NO</v>
      </c>
      <c r="M4666" t="str">
        <f t="shared" si="293"/>
        <v>SI</v>
      </c>
    </row>
    <row r="4667" spans="1:13" x14ac:dyDescent="0.25">
      <c r="A4667">
        <v>4666</v>
      </c>
      <c r="B4667" t="s">
        <v>9</v>
      </c>
      <c r="C4667">
        <v>746556.41</v>
      </c>
      <c r="D4667" t="s">
        <v>10</v>
      </c>
      <c r="E4667" t="s">
        <v>11</v>
      </c>
      <c r="F4667" t="s">
        <v>12</v>
      </c>
      <c r="G4667" t="s">
        <v>13</v>
      </c>
      <c r="H4667" t="s">
        <v>13</v>
      </c>
      <c r="I4667">
        <v>30</v>
      </c>
      <c r="J4667">
        <f t="shared" si="290"/>
        <v>0.10976800517026593</v>
      </c>
      <c r="K4667">
        <f t="shared" si="291"/>
        <v>-0.84029414414035897</v>
      </c>
      <c r="L4667" t="str">
        <f t="shared" si="292"/>
        <v>NO</v>
      </c>
      <c r="M4667" t="str">
        <f t="shared" si="293"/>
        <v>NO</v>
      </c>
    </row>
    <row r="4668" spans="1:13" x14ac:dyDescent="0.25">
      <c r="A4668">
        <v>4667</v>
      </c>
      <c r="B4668" t="s">
        <v>9</v>
      </c>
      <c r="C4668">
        <v>1422542.7</v>
      </c>
      <c r="D4668" t="s">
        <v>10</v>
      </c>
      <c r="E4668" t="s">
        <v>11</v>
      </c>
      <c r="F4668" t="s">
        <v>12</v>
      </c>
      <c r="G4668" t="s">
        <v>13</v>
      </c>
      <c r="H4668" t="s">
        <v>13</v>
      </c>
      <c r="I4668">
        <v>60</v>
      </c>
      <c r="J4668">
        <f t="shared" si="290"/>
        <v>0.94328745575597717</v>
      </c>
      <c r="K4668">
        <f t="shared" si="291"/>
        <v>1.2769657581737661</v>
      </c>
      <c r="L4668" t="str">
        <f t="shared" si="292"/>
        <v>NO</v>
      </c>
      <c r="M4668" t="str">
        <f t="shared" si="293"/>
        <v>NO</v>
      </c>
    </row>
    <row r="4669" spans="1:13" x14ac:dyDescent="0.25">
      <c r="A4669">
        <v>4668</v>
      </c>
      <c r="B4669" t="s">
        <v>9</v>
      </c>
      <c r="C4669">
        <v>1417996.5</v>
      </c>
      <c r="D4669" t="s">
        <v>10</v>
      </c>
      <c r="E4669" t="s">
        <v>11</v>
      </c>
      <c r="F4669" t="s">
        <v>12</v>
      </c>
      <c r="G4669" t="s">
        <v>13</v>
      </c>
      <c r="H4669" t="s">
        <v>13</v>
      </c>
      <c r="I4669">
        <v>32</v>
      </c>
      <c r="J4669">
        <f t="shared" si="290"/>
        <v>0.93768180046043448</v>
      </c>
      <c r="K4669">
        <f t="shared" si="291"/>
        <v>-0.69914348398608395</v>
      </c>
      <c r="L4669" t="str">
        <f t="shared" si="292"/>
        <v>NO</v>
      </c>
      <c r="M4669" t="str">
        <f t="shared" si="293"/>
        <v>NO</v>
      </c>
    </row>
    <row r="4670" spans="1:13" x14ac:dyDescent="0.25">
      <c r="A4670">
        <v>4669</v>
      </c>
      <c r="B4670" t="s">
        <v>15</v>
      </c>
      <c r="C4670">
        <v>375882.38</v>
      </c>
      <c r="D4670" t="s">
        <v>10</v>
      </c>
      <c r="E4670" t="s">
        <v>16</v>
      </c>
      <c r="F4670" t="s">
        <v>12</v>
      </c>
      <c r="G4670" t="s">
        <v>12</v>
      </c>
      <c r="H4670" t="s">
        <v>13</v>
      </c>
      <c r="I4670">
        <v>56</v>
      </c>
      <c r="J4670">
        <f t="shared" si="290"/>
        <v>-0.34728862216457468</v>
      </c>
      <c r="K4670">
        <f t="shared" si="291"/>
        <v>0.99466443786521619</v>
      </c>
      <c r="L4670" t="str">
        <f t="shared" si="292"/>
        <v>NO</v>
      </c>
      <c r="M4670" t="str">
        <f t="shared" si="293"/>
        <v>NO</v>
      </c>
    </row>
    <row r="4671" spans="1:13" x14ac:dyDescent="0.25">
      <c r="A4671">
        <v>4670</v>
      </c>
      <c r="B4671" t="s">
        <v>15</v>
      </c>
      <c r="C4671">
        <v>348148</v>
      </c>
      <c r="D4671" t="s">
        <v>14</v>
      </c>
      <c r="E4671" t="s">
        <v>11</v>
      </c>
      <c r="F4671" t="s">
        <v>12</v>
      </c>
      <c r="G4671" t="s">
        <v>13</v>
      </c>
      <c r="H4671" t="s">
        <v>13</v>
      </c>
      <c r="I4671">
        <v>83</v>
      </c>
      <c r="J4671">
        <f t="shared" si="290"/>
        <v>-0.38148627605476726</v>
      </c>
      <c r="K4671">
        <f t="shared" si="291"/>
        <v>2.9001983499479289</v>
      </c>
      <c r="L4671" t="str">
        <f t="shared" si="292"/>
        <v>NO</v>
      </c>
      <c r="M4671" t="str">
        <f t="shared" si="293"/>
        <v>SI</v>
      </c>
    </row>
    <row r="4672" spans="1:13" x14ac:dyDescent="0.25">
      <c r="A4672">
        <v>4671</v>
      </c>
      <c r="B4672" t="s">
        <v>15</v>
      </c>
      <c r="C4672">
        <v>1564419</v>
      </c>
      <c r="D4672" t="s">
        <v>10</v>
      </c>
      <c r="E4672" t="s">
        <v>16</v>
      </c>
      <c r="F4672" t="s">
        <v>12</v>
      </c>
      <c r="G4672" t="s">
        <v>13</v>
      </c>
      <c r="H4672" t="s">
        <v>13</v>
      </c>
      <c r="I4672">
        <v>43</v>
      </c>
      <c r="J4672">
        <f t="shared" si="290"/>
        <v>1.1182268848191517</v>
      </c>
      <c r="K4672">
        <f t="shared" si="291"/>
        <v>7.7185146862428639E-2</v>
      </c>
      <c r="L4672" t="str">
        <f t="shared" si="292"/>
        <v>NO</v>
      </c>
      <c r="M4672" t="str">
        <f t="shared" si="293"/>
        <v>NO</v>
      </c>
    </row>
    <row r="4673" spans="1:13" x14ac:dyDescent="0.25">
      <c r="A4673">
        <v>4672</v>
      </c>
      <c r="B4673" t="s">
        <v>9</v>
      </c>
      <c r="C4673">
        <v>298054</v>
      </c>
      <c r="D4673" t="s">
        <v>17</v>
      </c>
      <c r="E4673" t="s">
        <v>16</v>
      </c>
      <c r="F4673" t="s">
        <v>13</v>
      </c>
      <c r="G4673" t="s">
        <v>13</v>
      </c>
      <c r="H4673" t="s">
        <v>12</v>
      </c>
      <c r="I4673">
        <v>28</v>
      </c>
      <c r="J4673">
        <f t="shared" si="290"/>
        <v>-0.44325427930471573</v>
      </c>
      <c r="K4673">
        <f t="shared" si="291"/>
        <v>-0.98144480429463388</v>
      </c>
      <c r="L4673" t="str">
        <f t="shared" si="292"/>
        <v>NO</v>
      </c>
      <c r="M4673" t="str">
        <f t="shared" si="293"/>
        <v>NO</v>
      </c>
    </row>
    <row r="4674" spans="1:13" x14ac:dyDescent="0.25">
      <c r="A4674">
        <v>4673</v>
      </c>
      <c r="B4674" t="s">
        <v>9</v>
      </c>
      <c r="C4674">
        <v>535643.15</v>
      </c>
      <c r="D4674" t="s">
        <v>10</v>
      </c>
      <c r="E4674" t="s">
        <v>16</v>
      </c>
      <c r="F4674" t="s">
        <v>12</v>
      </c>
      <c r="G4674" t="s">
        <v>13</v>
      </c>
      <c r="H4674" t="s">
        <v>13</v>
      </c>
      <c r="I4674">
        <v>31</v>
      </c>
      <c r="J4674">
        <f t="shared" ref="J4674:J4737" si="294">(C4674-$Q$13)/$Q$14</f>
        <v>-0.1502968914069136</v>
      </c>
      <c r="K4674">
        <f t="shared" si="291"/>
        <v>-0.7697188140632214</v>
      </c>
      <c r="L4674" t="str">
        <f t="shared" si="292"/>
        <v>NO</v>
      </c>
      <c r="M4674" t="str">
        <f t="shared" si="293"/>
        <v>NO</v>
      </c>
    </row>
    <row r="4675" spans="1:13" x14ac:dyDescent="0.25">
      <c r="A4675">
        <v>4674</v>
      </c>
      <c r="B4675" t="s">
        <v>9</v>
      </c>
      <c r="C4675">
        <v>835000</v>
      </c>
      <c r="D4675" t="s">
        <v>10</v>
      </c>
      <c r="E4675" t="s">
        <v>16</v>
      </c>
      <c r="F4675" t="s">
        <v>12</v>
      </c>
      <c r="G4675" t="s">
        <v>13</v>
      </c>
      <c r="H4675" t="s">
        <v>13</v>
      </c>
      <c r="I4675">
        <v>32</v>
      </c>
      <c r="J4675">
        <f t="shared" si="294"/>
        <v>0.21882266150749413</v>
      </c>
      <c r="K4675">
        <f t="shared" ref="K4675:K4738" si="295">(I4675-$R$13)/$R$14</f>
        <v>-0.69914348398608395</v>
      </c>
      <c r="L4675" t="str">
        <f t="shared" ref="L4675:L4738" si="296">IF(ABS(J4675)&gt; 1.96, "SI", "NO")</f>
        <v>NO</v>
      </c>
      <c r="M4675" t="str">
        <f t="shared" ref="M4675:M4738" si="297">IF(ABS(K4675)&gt; 1.96, "SI", "NO")</f>
        <v>NO</v>
      </c>
    </row>
    <row r="4676" spans="1:13" x14ac:dyDescent="0.25">
      <c r="A4676">
        <v>4675</v>
      </c>
      <c r="B4676" t="s">
        <v>15</v>
      </c>
      <c r="C4676">
        <v>297046</v>
      </c>
      <c r="D4676" t="s">
        <v>17</v>
      </c>
      <c r="E4676" t="s">
        <v>16</v>
      </c>
      <c r="F4676" t="s">
        <v>12</v>
      </c>
      <c r="G4676" t="s">
        <v>13</v>
      </c>
      <c r="H4676" t="s">
        <v>13</v>
      </c>
      <c r="I4676">
        <v>25</v>
      </c>
      <c r="J4676">
        <f t="shared" si="294"/>
        <v>-0.44449718558642509</v>
      </c>
      <c r="K4676">
        <f t="shared" si="295"/>
        <v>-1.1931707945260464</v>
      </c>
      <c r="L4676" t="str">
        <f t="shared" si="296"/>
        <v>NO</v>
      </c>
      <c r="M4676" t="str">
        <f t="shared" si="297"/>
        <v>NO</v>
      </c>
    </row>
    <row r="4677" spans="1:13" x14ac:dyDescent="0.25">
      <c r="A4677">
        <v>4676</v>
      </c>
      <c r="B4677" t="s">
        <v>9</v>
      </c>
      <c r="C4677">
        <v>185000</v>
      </c>
      <c r="D4677" t="s">
        <v>10</v>
      </c>
      <c r="E4677" t="s">
        <v>16</v>
      </c>
      <c r="F4677" t="s">
        <v>12</v>
      </c>
      <c r="G4677" t="s">
        <v>13</v>
      </c>
      <c r="H4677" t="s">
        <v>13</v>
      </c>
      <c r="I4677">
        <v>58</v>
      </c>
      <c r="J4677">
        <f t="shared" si="294"/>
        <v>-0.58265460348365283</v>
      </c>
      <c r="K4677">
        <f t="shared" si="295"/>
        <v>1.1358150980194912</v>
      </c>
      <c r="L4677" t="str">
        <f t="shared" si="296"/>
        <v>NO</v>
      </c>
      <c r="M4677" t="str">
        <f t="shared" si="297"/>
        <v>NO</v>
      </c>
    </row>
    <row r="4678" spans="1:13" x14ac:dyDescent="0.25">
      <c r="A4678">
        <v>4677</v>
      </c>
      <c r="B4678" t="s">
        <v>9</v>
      </c>
      <c r="C4678">
        <v>117100.8</v>
      </c>
      <c r="D4678" t="s">
        <v>10</v>
      </c>
      <c r="E4678" t="s">
        <v>16</v>
      </c>
      <c r="F4678" t="s">
        <v>12</v>
      </c>
      <c r="G4678" t="s">
        <v>13</v>
      </c>
      <c r="H4678" t="s">
        <v>13</v>
      </c>
      <c r="I4678">
        <v>30</v>
      </c>
      <c r="J4678">
        <f t="shared" si="294"/>
        <v>-0.66637716519301726</v>
      </c>
      <c r="K4678">
        <f t="shared" si="295"/>
        <v>-0.84029414414035897</v>
      </c>
      <c r="L4678" t="str">
        <f t="shared" si="296"/>
        <v>NO</v>
      </c>
      <c r="M4678" t="str">
        <f t="shared" si="297"/>
        <v>NO</v>
      </c>
    </row>
    <row r="4679" spans="1:13" x14ac:dyDescent="0.25">
      <c r="A4679">
        <v>4678</v>
      </c>
      <c r="B4679" t="s">
        <v>15</v>
      </c>
      <c r="C4679">
        <v>515840</v>
      </c>
      <c r="D4679" t="s">
        <v>10</v>
      </c>
      <c r="E4679" t="s">
        <v>16</v>
      </c>
      <c r="F4679" t="s">
        <v>12</v>
      </c>
      <c r="G4679" t="s">
        <v>13</v>
      </c>
      <c r="H4679" t="s">
        <v>13</v>
      </c>
      <c r="I4679">
        <v>35</v>
      </c>
      <c r="J4679">
        <f t="shared" si="294"/>
        <v>-0.17471500602262044</v>
      </c>
      <c r="K4679">
        <f t="shared" si="295"/>
        <v>-0.48741749375467142</v>
      </c>
      <c r="L4679" t="str">
        <f t="shared" si="296"/>
        <v>NO</v>
      </c>
      <c r="M4679" t="str">
        <f t="shared" si="297"/>
        <v>NO</v>
      </c>
    </row>
    <row r="4680" spans="1:13" x14ac:dyDescent="0.25">
      <c r="A4680">
        <v>4679</v>
      </c>
      <c r="B4680" t="s">
        <v>15</v>
      </c>
      <c r="C4680">
        <v>817600</v>
      </c>
      <c r="D4680" t="s">
        <v>10</v>
      </c>
      <c r="E4680" t="s">
        <v>16</v>
      </c>
      <c r="F4680" t="s">
        <v>12</v>
      </c>
      <c r="G4680" t="s">
        <v>13</v>
      </c>
      <c r="H4680" t="s">
        <v>13</v>
      </c>
      <c r="I4680">
        <v>23</v>
      </c>
      <c r="J4680">
        <f t="shared" si="294"/>
        <v>0.19736773164465418</v>
      </c>
      <c r="K4680">
        <f t="shared" si="295"/>
        <v>-1.3343214546803215</v>
      </c>
      <c r="L4680" t="str">
        <f t="shared" si="296"/>
        <v>NO</v>
      </c>
      <c r="M4680" t="str">
        <f t="shared" si="297"/>
        <v>NO</v>
      </c>
    </row>
    <row r="4681" spans="1:13" x14ac:dyDescent="0.25">
      <c r="A4681">
        <v>4680</v>
      </c>
      <c r="B4681" t="s">
        <v>9</v>
      </c>
      <c r="C4681">
        <v>424222</v>
      </c>
      <c r="D4681" t="s">
        <v>10</v>
      </c>
      <c r="E4681" t="s">
        <v>16</v>
      </c>
      <c r="F4681" t="s">
        <v>12</v>
      </c>
      <c r="G4681" t="s">
        <v>13</v>
      </c>
      <c r="H4681" t="s">
        <v>13</v>
      </c>
      <c r="I4681">
        <v>59</v>
      </c>
      <c r="J4681">
        <f t="shared" si="294"/>
        <v>-0.28768384304409567</v>
      </c>
      <c r="K4681">
        <f t="shared" si="295"/>
        <v>1.2063904280966287</v>
      </c>
      <c r="L4681" t="str">
        <f t="shared" si="296"/>
        <v>NO</v>
      </c>
      <c r="M4681" t="str">
        <f t="shared" si="297"/>
        <v>NO</v>
      </c>
    </row>
    <row r="4682" spans="1:13" x14ac:dyDescent="0.25">
      <c r="A4682">
        <v>4681</v>
      </c>
      <c r="B4682" t="s">
        <v>9</v>
      </c>
      <c r="C4682">
        <v>298548</v>
      </c>
      <c r="D4682" t="s">
        <v>19</v>
      </c>
      <c r="E4682" t="s">
        <v>16</v>
      </c>
      <c r="F4682" t="s">
        <v>12</v>
      </c>
      <c r="G4682" t="s">
        <v>13</v>
      </c>
      <c r="H4682" t="s">
        <v>13</v>
      </c>
      <c r="I4682">
        <v>60</v>
      </c>
      <c r="J4682">
        <f t="shared" si="294"/>
        <v>-0.44264515658332249</v>
      </c>
      <c r="K4682">
        <f t="shared" si="295"/>
        <v>1.2769657581737661</v>
      </c>
      <c r="L4682" t="str">
        <f t="shared" si="296"/>
        <v>NO</v>
      </c>
      <c r="M4682" t="str">
        <f t="shared" si="297"/>
        <v>NO</v>
      </c>
    </row>
    <row r="4683" spans="1:13" x14ac:dyDescent="0.25">
      <c r="A4683">
        <v>4682</v>
      </c>
      <c r="B4683" t="s">
        <v>9</v>
      </c>
      <c r="C4683">
        <v>408978.27</v>
      </c>
      <c r="D4683" t="s">
        <v>10</v>
      </c>
      <c r="E4683" t="s">
        <v>16</v>
      </c>
      <c r="F4683" t="s">
        <v>12</v>
      </c>
      <c r="G4683" t="s">
        <v>12</v>
      </c>
      <c r="H4683" t="s">
        <v>13</v>
      </c>
      <c r="I4683">
        <v>27</v>
      </c>
      <c r="J4683">
        <f t="shared" si="294"/>
        <v>-0.30648000154973182</v>
      </c>
      <c r="K4683">
        <f t="shared" si="295"/>
        <v>-1.0520201343717714</v>
      </c>
      <c r="L4683" t="str">
        <f t="shared" si="296"/>
        <v>NO</v>
      </c>
      <c r="M4683" t="str">
        <f t="shared" si="297"/>
        <v>NO</v>
      </c>
    </row>
    <row r="4684" spans="1:13" x14ac:dyDescent="0.25">
      <c r="A4684">
        <v>4683</v>
      </c>
      <c r="B4684" t="s">
        <v>9</v>
      </c>
      <c r="C4684">
        <v>445000</v>
      </c>
      <c r="D4684" t="s">
        <v>10</v>
      </c>
      <c r="E4684" t="s">
        <v>16</v>
      </c>
      <c r="F4684" t="s">
        <v>12</v>
      </c>
      <c r="G4684" t="s">
        <v>12</v>
      </c>
      <c r="H4684" t="s">
        <v>13</v>
      </c>
      <c r="I4684">
        <v>34</v>
      </c>
      <c r="J4684">
        <f t="shared" si="294"/>
        <v>-0.26206369748719405</v>
      </c>
      <c r="K4684">
        <f t="shared" si="295"/>
        <v>-0.55799282383180893</v>
      </c>
      <c r="L4684" t="str">
        <f t="shared" si="296"/>
        <v>NO</v>
      </c>
      <c r="M4684" t="str">
        <f t="shared" si="297"/>
        <v>NO</v>
      </c>
    </row>
    <row r="4685" spans="1:13" x14ac:dyDescent="0.25">
      <c r="A4685">
        <v>4684</v>
      </c>
      <c r="B4685" t="s">
        <v>9</v>
      </c>
      <c r="C4685">
        <v>534683</v>
      </c>
      <c r="D4685" t="s">
        <v>18</v>
      </c>
      <c r="E4685" t="s">
        <v>16</v>
      </c>
      <c r="F4685" t="s">
        <v>12</v>
      </c>
      <c r="G4685" t="s">
        <v>13</v>
      </c>
      <c r="H4685" t="s">
        <v>12</v>
      </c>
      <c r="I4685">
        <v>62</v>
      </c>
      <c r="J4685">
        <f t="shared" si="294"/>
        <v>-0.15148079663150016</v>
      </c>
      <c r="K4685">
        <f t="shared" si="295"/>
        <v>1.4181164183280413</v>
      </c>
      <c r="L4685" t="str">
        <f t="shared" si="296"/>
        <v>NO</v>
      </c>
      <c r="M4685" t="str">
        <f t="shared" si="297"/>
        <v>NO</v>
      </c>
    </row>
    <row r="4686" spans="1:13" x14ac:dyDescent="0.25">
      <c r="A4686">
        <v>4685</v>
      </c>
      <c r="B4686" t="s">
        <v>15</v>
      </c>
      <c r="C4686">
        <v>544761.14</v>
      </c>
      <c r="D4686" t="s">
        <v>10</v>
      </c>
      <c r="E4686" t="s">
        <v>16</v>
      </c>
      <c r="F4686" t="s">
        <v>12</v>
      </c>
      <c r="G4686" t="s">
        <v>13</v>
      </c>
      <c r="H4686" t="s">
        <v>13</v>
      </c>
      <c r="I4686">
        <v>35</v>
      </c>
      <c r="J4686">
        <f t="shared" si="294"/>
        <v>-0.13905402727242649</v>
      </c>
      <c r="K4686">
        <f t="shared" si="295"/>
        <v>-0.48741749375467142</v>
      </c>
      <c r="L4686" t="str">
        <f t="shared" si="296"/>
        <v>NO</v>
      </c>
      <c r="M4686" t="str">
        <f t="shared" si="297"/>
        <v>NO</v>
      </c>
    </row>
    <row r="4687" spans="1:13" x14ac:dyDescent="0.25">
      <c r="A4687">
        <v>4686</v>
      </c>
      <c r="B4687" t="s">
        <v>15</v>
      </c>
      <c r="C4687">
        <v>360000</v>
      </c>
      <c r="D4687" t="s">
        <v>10</v>
      </c>
      <c r="E4687" t="s">
        <v>16</v>
      </c>
      <c r="F4687" t="s">
        <v>12</v>
      </c>
      <c r="G4687" t="s">
        <v>13</v>
      </c>
      <c r="H4687" t="s">
        <v>13</v>
      </c>
      <c r="I4687">
        <v>27</v>
      </c>
      <c r="J4687">
        <f t="shared" si="294"/>
        <v>-0.36687226290911329</v>
      </c>
      <c r="K4687">
        <f t="shared" si="295"/>
        <v>-1.0520201343717714</v>
      </c>
      <c r="L4687" t="str">
        <f t="shared" si="296"/>
        <v>NO</v>
      </c>
      <c r="M4687" t="str">
        <f t="shared" si="297"/>
        <v>NO</v>
      </c>
    </row>
    <row r="4688" spans="1:13" x14ac:dyDescent="0.25">
      <c r="A4688">
        <v>4687</v>
      </c>
      <c r="B4688" t="s">
        <v>9</v>
      </c>
      <c r="C4688">
        <v>339594</v>
      </c>
      <c r="D4688" t="s">
        <v>10</v>
      </c>
      <c r="E4688" t="s">
        <v>16</v>
      </c>
      <c r="F4688" t="s">
        <v>12</v>
      </c>
      <c r="G4688" t="s">
        <v>13</v>
      </c>
      <c r="H4688" t="s">
        <v>13</v>
      </c>
      <c r="I4688">
        <v>24</v>
      </c>
      <c r="J4688">
        <f t="shared" si="294"/>
        <v>-0.39203371686205074</v>
      </c>
      <c r="K4688">
        <f t="shared" si="295"/>
        <v>-1.263746124603184</v>
      </c>
      <c r="L4688" t="str">
        <f t="shared" si="296"/>
        <v>NO</v>
      </c>
      <c r="M4688" t="str">
        <f t="shared" si="297"/>
        <v>NO</v>
      </c>
    </row>
    <row r="4689" spans="1:13" x14ac:dyDescent="0.25">
      <c r="A4689">
        <v>4688</v>
      </c>
      <c r="B4689" t="s">
        <v>15</v>
      </c>
      <c r="C4689">
        <v>608956</v>
      </c>
      <c r="D4689" t="s">
        <v>10</v>
      </c>
      <c r="E4689" t="s">
        <v>16</v>
      </c>
      <c r="F4689" t="s">
        <v>12</v>
      </c>
      <c r="G4689" t="s">
        <v>13</v>
      </c>
      <c r="H4689" t="s">
        <v>13</v>
      </c>
      <c r="I4689">
        <v>35</v>
      </c>
      <c r="J4689">
        <f t="shared" si="294"/>
        <v>-5.9899072165827148E-2</v>
      </c>
      <c r="K4689">
        <f t="shared" si="295"/>
        <v>-0.48741749375467142</v>
      </c>
      <c r="L4689" t="str">
        <f t="shared" si="296"/>
        <v>NO</v>
      </c>
      <c r="M4689" t="str">
        <f t="shared" si="297"/>
        <v>NO</v>
      </c>
    </row>
    <row r="4690" spans="1:13" x14ac:dyDescent="0.25">
      <c r="A4690">
        <v>4689</v>
      </c>
      <c r="B4690" t="s">
        <v>15</v>
      </c>
      <c r="C4690">
        <v>149134.75</v>
      </c>
      <c r="D4690" t="s">
        <v>10</v>
      </c>
      <c r="E4690" t="s">
        <v>16</v>
      </c>
      <c r="F4690" t="s">
        <v>12</v>
      </c>
      <c r="G4690" t="s">
        <v>13</v>
      </c>
      <c r="H4690" t="s">
        <v>13</v>
      </c>
      <c r="I4690">
        <v>44</v>
      </c>
      <c r="J4690">
        <f t="shared" si="294"/>
        <v>-0.62687796114245864</v>
      </c>
      <c r="K4690">
        <f t="shared" si="295"/>
        <v>0.14776047693956615</v>
      </c>
      <c r="L4690" t="str">
        <f t="shared" si="296"/>
        <v>NO</v>
      </c>
      <c r="M4690" t="str">
        <f t="shared" si="297"/>
        <v>NO</v>
      </c>
    </row>
    <row r="4691" spans="1:13" x14ac:dyDescent="0.25">
      <c r="A4691">
        <v>4690</v>
      </c>
      <c r="B4691" t="s">
        <v>9</v>
      </c>
      <c r="C4691">
        <v>603283.5</v>
      </c>
      <c r="D4691" t="s">
        <v>10</v>
      </c>
      <c r="E4691" t="s">
        <v>11</v>
      </c>
      <c r="F4691" t="s">
        <v>12</v>
      </c>
      <c r="G4691" t="s">
        <v>13</v>
      </c>
      <c r="H4691" t="s">
        <v>13</v>
      </c>
      <c r="I4691">
        <v>30</v>
      </c>
      <c r="J4691">
        <f t="shared" si="294"/>
        <v>-6.6893502605307575E-2</v>
      </c>
      <c r="K4691">
        <f t="shared" si="295"/>
        <v>-0.84029414414035897</v>
      </c>
      <c r="L4691" t="str">
        <f t="shared" si="296"/>
        <v>NO</v>
      </c>
      <c r="M4691" t="str">
        <f t="shared" si="297"/>
        <v>NO</v>
      </c>
    </row>
    <row r="4692" spans="1:13" x14ac:dyDescent="0.25">
      <c r="A4692">
        <v>4691</v>
      </c>
      <c r="B4692" t="s">
        <v>9</v>
      </c>
      <c r="C4692">
        <v>897359.35999999999</v>
      </c>
      <c r="D4692" t="s">
        <v>10</v>
      </c>
      <c r="E4692" t="s">
        <v>16</v>
      </c>
      <c r="F4692" t="s">
        <v>12</v>
      </c>
      <c r="G4692" t="s">
        <v>13</v>
      </c>
      <c r="H4692" t="s">
        <v>13</v>
      </c>
      <c r="I4692">
        <v>23</v>
      </c>
      <c r="J4692">
        <f t="shared" si="294"/>
        <v>0.29571436812195306</v>
      </c>
      <c r="K4692">
        <f t="shared" si="295"/>
        <v>-1.3343214546803215</v>
      </c>
      <c r="L4692" t="str">
        <f t="shared" si="296"/>
        <v>NO</v>
      </c>
      <c r="M4692" t="str">
        <f t="shared" si="297"/>
        <v>NO</v>
      </c>
    </row>
    <row r="4693" spans="1:13" x14ac:dyDescent="0.25">
      <c r="A4693">
        <v>4692</v>
      </c>
      <c r="B4693" t="s">
        <v>15</v>
      </c>
      <c r="C4693">
        <v>297046</v>
      </c>
      <c r="D4693" t="s">
        <v>17</v>
      </c>
      <c r="E4693" t="s">
        <v>16</v>
      </c>
      <c r="F4693" t="s">
        <v>12</v>
      </c>
      <c r="G4693" t="s">
        <v>13</v>
      </c>
      <c r="H4693" t="s">
        <v>13</v>
      </c>
      <c r="I4693">
        <v>48</v>
      </c>
      <c r="J4693">
        <f t="shared" si="294"/>
        <v>-0.44449718558642509</v>
      </c>
      <c r="K4693">
        <f t="shared" si="295"/>
        <v>0.43006179724811616</v>
      </c>
      <c r="L4693" t="str">
        <f t="shared" si="296"/>
        <v>NO</v>
      </c>
      <c r="M4693" t="str">
        <f t="shared" si="297"/>
        <v>NO</v>
      </c>
    </row>
    <row r="4694" spans="1:13" x14ac:dyDescent="0.25">
      <c r="A4694">
        <v>4693</v>
      </c>
      <c r="B4694" t="s">
        <v>15</v>
      </c>
      <c r="C4694">
        <v>883830.32</v>
      </c>
      <c r="D4694" t="s">
        <v>10</v>
      </c>
      <c r="E4694" t="s">
        <v>11</v>
      </c>
      <c r="F4694" t="s">
        <v>12</v>
      </c>
      <c r="G4694" t="s">
        <v>13</v>
      </c>
      <c r="H4694" t="s">
        <v>13</v>
      </c>
      <c r="I4694">
        <v>40</v>
      </c>
      <c r="J4694">
        <f t="shared" si="294"/>
        <v>0.27903249431094407</v>
      </c>
      <c r="K4694">
        <f t="shared" si="295"/>
        <v>-0.13454084336898386</v>
      </c>
      <c r="L4694" t="str">
        <f t="shared" si="296"/>
        <v>NO</v>
      </c>
      <c r="M4694" t="str">
        <f t="shared" si="297"/>
        <v>NO</v>
      </c>
    </row>
    <row r="4695" spans="1:13" x14ac:dyDescent="0.25">
      <c r="A4695">
        <v>4694</v>
      </c>
      <c r="B4695" t="s">
        <v>9</v>
      </c>
      <c r="C4695">
        <v>8962309</v>
      </c>
      <c r="D4695" t="s">
        <v>14</v>
      </c>
      <c r="E4695" t="s">
        <v>11</v>
      </c>
      <c r="F4695" t="s">
        <v>12</v>
      </c>
      <c r="G4695" t="s">
        <v>13</v>
      </c>
      <c r="H4695" t="s">
        <v>13</v>
      </c>
      <c r="I4695">
        <v>68</v>
      </c>
      <c r="J4695">
        <f t="shared" si="294"/>
        <v>10.240135567750469</v>
      </c>
      <c r="K4695">
        <f t="shared" si="295"/>
        <v>1.8415683987908662</v>
      </c>
      <c r="L4695" t="str">
        <f t="shared" si="296"/>
        <v>SI</v>
      </c>
      <c r="M4695" t="str">
        <f t="shared" si="297"/>
        <v>NO</v>
      </c>
    </row>
    <row r="4696" spans="1:13" x14ac:dyDescent="0.25">
      <c r="A4696">
        <v>4695</v>
      </c>
      <c r="B4696" t="s">
        <v>9</v>
      </c>
      <c r="C4696">
        <v>297046</v>
      </c>
      <c r="D4696" t="s">
        <v>17</v>
      </c>
      <c r="E4696" t="s">
        <v>16</v>
      </c>
      <c r="F4696" t="s">
        <v>12</v>
      </c>
      <c r="G4696" t="s">
        <v>13</v>
      </c>
      <c r="H4696" t="s">
        <v>12</v>
      </c>
      <c r="I4696">
        <v>54</v>
      </c>
      <c r="J4696">
        <f t="shared" si="294"/>
        <v>-0.44449718558642509</v>
      </c>
      <c r="K4696">
        <f t="shared" si="295"/>
        <v>0.85351377771094117</v>
      </c>
      <c r="L4696" t="str">
        <f t="shared" si="296"/>
        <v>NO</v>
      </c>
      <c r="M4696" t="str">
        <f t="shared" si="297"/>
        <v>NO</v>
      </c>
    </row>
    <row r="4697" spans="1:13" x14ac:dyDescent="0.25">
      <c r="A4697">
        <v>4696</v>
      </c>
      <c r="B4697" t="s">
        <v>9</v>
      </c>
      <c r="C4697">
        <v>432301.35</v>
      </c>
      <c r="D4697" t="s">
        <v>10</v>
      </c>
      <c r="E4697" t="s">
        <v>16</v>
      </c>
      <c r="F4697" t="s">
        <v>12</v>
      </c>
      <c r="G4697" t="s">
        <v>13</v>
      </c>
      <c r="H4697" t="s">
        <v>13</v>
      </c>
      <c r="I4697">
        <v>30</v>
      </c>
      <c r="J4697">
        <f t="shared" si="294"/>
        <v>-0.27772166559654765</v>
      </c>
      <c r="K4697">
        <f t="shared" si="295"/>
        <v>-0.84029414414035897</v>
      </c>
      <c r="L4697" t="str">
        <f t="shared" si="296"/>
        <v>NO</v>
      </c>
      <c r="M4697" t="str">
        <f t="shared" si="297"/>
        <v>NO</v>
      </c>
    </row>
    <row r="4698" spans="1:13" x14ac:dyDescent="0.25">
      <c r="A4698">
        <v>4697</v>
      </c>
      <c r="B4698" t="s">
        <v>9</v>
      </c>
      <c r="C4698">
        <v>578941.44999999995</v>
      </c>
      <c r="D4698" t="s">
        <v>10</v>
      </c>
      <c r="E4698" t="s">
        <v>16</v>
      </c>
      <c r="F4698" t="s">
        <v>12</v>
      </c>
      <c r="G4698" t="s">
        <v>13</v>
      </c>
      <c r="H4698" t="s">
        <v>13</v>
      </c>
      <c r="I4698">
        <v>23</v>
      </c>
      <c r="J4698">
        <f t="shared" si="294"/>
        <v>-9.6908271310350333E-2</v>
      </c>
      <c r="K4698">
        <f t="shared" si="295"/>
        <v>-1.3343214546803215</v>
      </c>
      <c r="L4698" t="str">
        <f t="shared" si="296"/>
        <v>NO</v>
      </c>
      <c r="M4698" t="str">
        <f t="shared" si="297"/>
        <v>NO</v>
      </c>
    </row>
    <row r="4699" spans="1:13" x14ac:dyDescent="0.25">
      <c r="A4699">
        <v>4698</v>
      </c>
      <c r="B4699" t="s">
        <v>15</v>
      </c>
      <c r="C4699">
        <v>2923075.5</v>
      </c>
      <c r="D4699" t="s">
        <v>10</v>
      </c>
      <c r="E4699" t="s">
        <v>11</v>
      </c>
      <c r="F4699" t="s">
        <v>12</v>
      </c>
      <c r="G4699" t="s">
        <v>13</v>
      </c>
      <c r="H4699" t="s">
        <v>13</v>
      </c>
      <c r="I4699">
        <v>53</v>
      </c>
      <c r="J4699">
        <f t="shared" si="294"/>
        <v>2.7935073397152199</v>
      </c>
      <c r="K4699">
        <f t="shared" si="295"/>
        <v>0.78293844763380371</v>
      </c>
      <c r="L4699" t="str">
        <f t="shared" si="296"/>
        <v>SI</v>
      </c>
      <c r="M4699" t="str">
        <f t="shared" si="297"/>
        <v>NO</v>
      </c>
    </row>
    <row r="4700" spans="1:13" x14ac:dyDescent="0.25">
      <c r="A4700">
        <v>4699</v>
      </c>
      <c r="B4700" t="s">
        <v>15</v>
      </c>
      <c r="C4700">
        <v>540376</v>
      </c>
      <c r="D4700" t="s">
        <v>10</v>
      </c>
      <c r="E4700" t="s">
        <v>16</v>
      </c>
      <c r="F4700" t="s">
        <v>12</v>
      </c>
      <c r="G4700" t="s">
        <v>13</v>
      </c>
      <c r="H4700" t="s">
        <v>13</v>
      </c>
      <c r="I4700">
        <v>35</v>
      </c>
      <c r="J4700">
        <f t="shared" si="294"/>
        <v>-0.14446108883212386</v>
      </c>
      <c r="K4700">
        <f t="shared" si="295"/>
        <v>-0.48741749375467142</v>
      </c>
      <c r="L4700" t="str">
        <f t="shared" si="296"/>
        <v>NO</v>
      </c>
      <c r="M4700" t="str">
        <f t="shared" si="297"/>
        <v>NO</v>
      </c>
    </row>
    <row r="4701" spans="1:13" x14ac:dyDescent="0.25">
      <c r="A4701">
        <v>4700</v>
      </c>
      <c r="B4701" t="s">
        <v>15</v>
      </c>
      <c r="C4701">
        <v>1040470</v>
      </c>
      <c r="D4701" t="s">
        <v>10</v>
      </c>
      <c r="E4701" t="s">
        <v>11</v>
      </c>
      <c r="F4701" t="s">
        <v>12</v>
      </c>
      <c r="G4701" t="s">
        <v>13</v>
      </c>
      <c r="H4701" t="s">
        <v>12</v>
      </c>
      <c r="I4701">
        <v>53</v>
      </c>
      <c r="J4701">
        <f t="shared" si="294"/>
        <v>0.47217579018092637</v>
      </c>
      <c r="K4701">
        <f t="shared" si="295"/>
        <v>0.78293844763380371</v>
      </c>
      <c r="L4701" t="str">
        <f t="shared" si="296"/>
        <v>NO</v>
      </c>
      <c r="M4701" t="str">
        <f t="shared" si="297"/>
        <v>NO</v>
      </c>
    </row>
    <row r="4702" spans="1:13" x14ac:dyDescent="0.25">
      <c r="A4702">
        <v>4701</v>
      </c>
      <c r="B4702" t="s">
        <v>9</v>
      </c>
      <c r="C4702">
        <v>297046</v>
      </c>
      <c r="D4702" t="s">
        <v>18</v>
      </c>
      <c r="E4702" t="s">
        <v>16</v>
      </c>
      <c r="F4702" t="s">
        <v>12</v>
      </c>
      <c r="G4702" t="s">
        <v>13</v>
      </c>
      <c r="H4702" t="s">
        <v>13</v>
      </c>
      <c r="I4702">
        <v>21</v>
      </c>
      <c r="J4702">
        <f t="shared" si="294"/>
        <v>-0.44449718558642509</v>
      </c>
      <c r="K4702">
        <f t="shared" si="295"/>
        <v>-1.4754721148345964</v>
      </c>
      <c r="L4702" t="str">
        <f t="shared" si="296"/>
        <v>NO</v>
      </c>
      <c r="M4702" t="str">
        <f t="shared" si="297"/>
        <v>NO</v>
      </c>
    </row>
    <row r="4703" spans="1:13" x14ac:dyDescent="0.25">
      <c r="A4703">
        <v>4702</v>
      </c>
      <c r="B4703" t="s">
        <v>9</v>
      </c>
      <c r="C4703">
        <v>500136.83</v>
      </c>
      <c r="D4703" t="s">
        <v>10</v>
      </c>
      <c r="E4703" t="s">
        <v>16</v>
      </c>
      <c r="F4703" t="s">
        <v>12</v>
      </c>
      <c r="G4703" t="s">
        <v>13</v>
      </c>
      <c r="H4703" t="s">
        <v>13</v>
      </c>
      <c r="I4703">
        <v>35</v>
      </c>
      <c r="J4703">
        <f t="shared" si="294"/>
        <v>-0.19407767331999123</v>
      </c>
      <c r="K4703">
        <f t="shared" si="295"/>
        <v>-0.48741749375467142</v>
      </c>
      <c r="L4703" t="str">
        <f t="shared" si="296"/>
        <v>NO</v>
      </c>
      <c r="M4703" t="str">
        <f t="shared" si="297"/>
        <v>NO</v>
      </c>
    </row>
    <row r="4704" spans="1:13" x14ac:dyDescent="0.25">
      <c r="A4704">
        <v>4703</v>
      </c>
      <c r="B4704" t="s">
        <v>9</v>
      </c>
      <c r="C4704">
        <v>353539</v>
      </c>
      <c r="D4704" t="s">
        <v>18</v>
      </c>
      <c r="E4704" t="s">
        <v>16</v>
      </c>
      <c r="F4704" t="s">
        <v>12</v>
      </c>
      <c r="G4704" t="s">
        <v>13</v>
      </c>
      <c r="H4704" t="s">
        <v>13</v>
      </c>
      <c r="I4704">
        <v>56</v>
      </c>
      <c r="J4704">
        <f t="shared" si="294"/>
        <v>-0.3748389469231253</v>
      </c>
      <c r="K4704">
        <f t="shared" si="295"/>
        <v>0.99466443786521619</v>
      </c>
      <c r="L4704" t="str">
        <f t="shared" si="296"/>
        <v>NO</v>
      </c>
      <c r="M4704" t="str">
        <f t="shared" si="297"/>
        <v>NO</v>
      </c>
    </row>
    <row r="4705" spans="1:13" x14ac:dyDescent="0.25">
      <c r="A4705">
        <v>4704</v>
      </c>
      <c r="B4705" t="s">
        <v>9</v>
      </c>
      <c r="C4705">
        <v>450677.08</v>
      </c>
      <c r="D4705" t="s">
        <v>10</v>
      </c>
      <c r="E4705" t="s">
        <v>16</v>
      </c>
      <c r="F4705" t="s">
        <v>12</v>
      </c>
      <c r="G4705" t="s">
        <v>13</v>
      </c>
      <c r="H4705" t="s">
        <v>13</v>
      </c>
      <c r="I4705">
        <v>28</v>
      </c>
      <c r="J4705">
        <f t="shared" si="294"/>
        <v>-0.25506361971560026</v>
      </c>
      <c r="K4705">
        <f t="shared" si="295"/>
        <v>-0.98144480429463388</v>
      </c>
      <c r="L4705" t="str">
        <f t="shared" si="296"/>
        <v>NO</v>
      </c>
      <c r="M4705" t="str">
        <f t="shared" si="297"/>
        <v>NO</v>
      </c>
    </row>
    <row r="4706" spans="1:13" x14ac:dyDescent="0.25">
      <c r="A4706">
        <v>4705</v>
      </c>
      <c r="B4706" t="s">
        <v>9</v>
      </c>
      <c r="C4706">
        <v>65449</v>
      </c>
      <c r="D4706" t="s">
        <v>10</v>
      </c>
      <c r="E4706" t="s">
        <v>16</v>
      </c>
      <c r="F4706" t="s">
        <v>12</v>
      </c>
      <c r="G4706" t="s">
        <v>12</v>
      </c>
      <c r="H4706" t="s">
        <v>13</v>
      </c>
      <c r="I4706">
        <v>59</v>
      </c>
      <c r="J4706">
        <f t="shared" si="294"/>
        <v>-0.73006600118666298</v>
      </c>
      <c r="K4706">
        <f t="shared" si="295"/>
        <v>1.2063904280966287</v>
      </c>
      <c r="L4706" t="str">
        <f t="shared" si="296"/>
        <v>NO</v>
      </c>
      <c r="M4706" t="str">
        <f t="shared" si="297"/>
        <v>NO</v>
      </c>
    </row>
    <row r="4707" spans="1:13" x14ac:dyDescent="0.25">
      <c r="A4707">
        <v>4706</v>
      </c>
      <c r="B4707" t="s">
        <v>9</v>
      </c>
      <c r="C4707">
        <v>505464</v>
      </c>
      <c r="D4707" t="s">
        <v>18</v>
      </c>
      <c r="E4707" t="s">
        <v>16</v>
      </c>
      <c r="F4707" t="s">
        <v>12</v>
      </c>
      <c r="G4707" t="s">
        <v>13</v>
      </c>
      <c r="H4707" t="s">
        <v>13</v>
      </c>
      <c r="I4707">
        <v>61</v>
      </c>
      <c r="J4707">
        <f t="shared" si="294"/>
        <v>-0.18750904925577144</v>
      </c>
      <c r="K4707">
        <f t="shared" si="295"/>
        <v>1.3475410882509038</v>
      </c>
      <c r="L4707" t="str">
        <f t="shared" si="296"/>
        <v>NO</v>
      </c>
      <c r="M4707" t="str">
        <f t="shared" si="297"/>
        <v>NO</v>
      </c>
    </row>
    <row r="4708" spans="1:13" x14ac:dyDescent="0.25">
      <c r="A4708">
        <v>4707</v>
      </c>
      <c r="B4708" t="s">
        <v>9</v>
      </c>
      <c r="C4708">
        <v>1594555.67</v>
      </c>
      <c r="D4708" t="s">
        <v>10</v>
      </c>
      <c r="E4708" t="s">
        <v>11</v>
      </c>
      <c r="F4708" t="s">
        <v>12</v>
      </c>
      <c r="G4708" t="s">
        <v>13</v>
      </c>
      <c r="H4708" t="s">
        <v>13</v>
      </c>
      <c r="I4708">
        <v>49</v>
      </c>
      <c r="J4708">
        <f t="shared" si="294"/>
        <v>1.1553866630461374</v>
      </c>
      <c r="K4708">
        <f t="shared" si="295"/>
        <v>0.50063712732525367</v>
      </c>
      <c r="L4708" t="str">
        <f t="shared" si="296"/>
        <v>NO</v>
      </c>
      <c r="M4708" t="str">
        <f t="shared" si="297"/>
        <v>NO</v>
      </c>
    </row>
    <row r="4709" spans="1:13" x14ac:dyDescent="0.25">
      <c r="A4709">
        <v>4708</v>
      </c>
      <c r="B4709" t="s">
        <v>15</v>
      </c>
      <c r="C4709">
        <v>359544.27</v>
      </c>
      <c r="D4709" t="s">
        <v>20</v>
      </c>
      <c r="E4709" t="s">
        <v>16</v>
      </c>
      <c r="F4709" t="s">
        <v>12</v>
      </c>
      <c r="G4709" t="s">
        <v>12</v>
      </c>
      <c r="H4709" t="s">
        <v>13</v>
      </c>
      <c r="I4709">
        <v>44</v>
      </c>
      <c r="J4709">
        <f t="shared" si="294"/>
        <v>-0.36743419711522773</v>
      </c>
      <c r="K4709">
        <f t="shared" si="295"/>
        <v>0.14776047693956615</v>
      </c>
      <c r="L4709" t="str">
        <f t="shared" si="296"/>
        <v>NO</v>
      </c>
      <c r="M4709" t="str">
        <f t="shared" si="297"/>
        <v>NO</v>
      </c>
    </row>
    <row r="4710" spans="1:13" x14ac:dyDescent="0.25">
      <c r="A4710">
        <v>4709</v>
      </c>
      <c r="B4710" t="s">
        <v>9</v>
      </c>
      <c r="C4710">
        <v>550000</v>
      </c>
      <c r="D4710" t="s">
        <v>10</v>
      </c>
      <c r="E4710" t="s">
        <v>16</v>
      </c>
      <c r="F4710" t="s">
        <v>12</v>
      </c>
      <c r="G4710" t="s">
        <v>13</v>
      </c>
      <c r="H4710" t="s">
        <v>13</v>
      </c>
      <c r="I4710">
        <v>39</v>
      </c>
      <c r="J4710">
        <f t="shared" si="294"/>
        <v>-0.13259429314247032</v>
      </c>
      <c r="K4710">
        <f t="shared" si="295"/>
        <v>-0.20511617344612137</v>
      </c>
      <c r="L4710" t="str">
        <f t="shared" si="296"/>
        <v>NO</v>
      </c>
      <c r="M4710" t="str">
        <f t="shared" si="297"/>
        <v>NO</v>
      </c>
    </row>
    <row r="4711" spans="1:13" x14ac:dyDescent="0.25">
      <c r="A4711">
        <v>4710</v>
      </c>
      <c r="B4711" t="s">
        <v>9</v>
      </c>
      <c r="C4711">
        <v>1482404.13</v>
      </c>
      <c r="D4711" t="s">
        <v>10</v>
      </c>
      <c r="E4711" t="s">
        <v>16</v>
      </c>
      <c r="F4711" t="s">
        <v>12</v>
      </c>
      <c r="G4711" t="s">
        <v>13</v>
      </c>
      <c r="H4711" t="s">
        <v>13</v>
      </c>
      <c r="I4711">
        <v>56</v>
      </c>
      <c r="J4711">
        <f t="shared" si="294"/>
        <v>1.017099109901914</v>
      </c>
      <c r="K4711">
        <f t="shared" si="295"/>
        <v>0.99466443786521619</v>
      </c>
      <c r="L4711" t="str">
        <f t="shared" si="296"/>
        <v>NO</v>
      </c>
      <c r="M4711" t="str">
        <f t="shared" si="297"/>
        <v>NO</v>
      </c>
    </row>
    <row r="4712" spans="1:13" x14ac:dyDescent="0.25">
      <c r="A4712">
        <v>4711</v>
      </c>
      <c r="B4712" t="s">
        <v>9</v>
      </c>
      <c r="C4712">
        <v>562232.44999999995</v>
      </c>
      <c r="D4712" t="s">
        <v>10</v>
      </c>
      <c r="E4712" t="s">
        <v>11</v>
      </c>
      <c r="F4712" t="s">
        <v>12</v>
      </c>
      <c r="G4712" t="s">
        <v>13</v>
      </c>
      <c r="H4712" t="s">
        <v>13</v>
      </c>
      <c r="I4712">
        <v>47</v>
      </c>
      <c r="J4712">
        <f t="shared" si="294"/>
        <v>-0.11751116918840737</v>
      </c>
      <c r="K4712">
        <f t="shared" si="295"/>
        <v>0.35948646717097865</v>
      </c>
      <c r="L4712" t="str">
        <f t="shared" si="296"/>
        <v>NO</v>
      </c>
      <c r="M4712" t="str">
        <f t="shared" si="297"/>
        <v>NO</v>
      </c>
    </row>
    <row r="4713" spans="1:13" x14ac:dyDescent="0.25">
      <c r="A4713">
        <v>4712</v>
      </c>
      <c r="B4713" t="s">
        <v>15</v>
      </c>
      <c r="C4713">
        <v>160481</v>
      </c>
      <c r="D4713" t="s">
        <v>10</v>
      </c>
      <c r="E4713" t="s">
        <v>11</v>
      </c>
      <c r="F4713" t="s">
        <v>12</v>
      </c>
      <c r="G4713" t="s">
        <v>13</v>
      </c>
      <c r="H4713" t="s">
        <v>13</v>
      </c>
      <c r="I4713">
        <v>26</v>
      </c>
      <c r="J4713">
        <f t="shared" si="294"/>
        <v>-0.61288755896106506</v>
      </c>
      <c r="K4713">
        <f t="shared" si="295"/>
        <v>-1.1225954644489089</v>
      </c>
      <c r="L4713" t="str">
        <f t="shared" si="296"/>
        <v>NO</v>
      </c>
      <c r="M4713" t="str">
        <f t="shared" si="297"/>
        <v>NO</v>
      </c>
    </row>
    <row r="4714" spans="1:13" x14ac:dyDescent="0.25">
      <c r="A4714">
        <v>4713</v>
      </c>
      <c r="B4714" t="s">
        <v>15</v>
      </c>
      <c r="C4714">
        <v>239681</v>
      </c>
      <c r="D4714" t="s">
        <v>10</v>
      </c>
      <c r="E4714" t="s">
        <v>16</v>
      </c>
      <c r="F4714" t="s">
        <v>12</v>
      </c>
      <c r="G4714" t="s">
        <v>13</v>
      </c>
      <c r="H4714" t="s">
        <v>13</v>
      </c>
      <c r="I4714">
        <v>34</v>
      </c>
      <c r="J4714">
        <f t="shared" si="294"/>
        <v>-0.51523063682675918</v>
      </c>
      <c r="K4714">
        <f t="shared" si="295"/>
        <v>-0.55799282383180893</v>
      </c>
      <c r="L4714" t="str">
        <f t="shared" si="296"/>
        <v>NO</v>
      </c>
      <c r="M4714" t="str">
        <f t="shared" si="297"/>
        <v>NO</v>
      </c>
    </row>
    <row r="4715" spans="1:13" x14ac:dyDescent="0.25">
      <c r="A4715">
        <v>4714</v>
      </c>
      <c r="B4715" t="s">
        <v>9</v>
      </c>
      <c r="C4715">
        <v>331398</v>
      </c>
      <c r="D4715" t="s">
        <v>10</v>
      </c>
      <c r="E4715" t="s">
        <v>16</v>
      </c>
      <c r="F4715" t="s">
        <v>12</v>
      </c>
      <c r="G4715" t="s">
        <v>13</v>
      </c>
      <c r="H4715" t="s">
        <v>13</v>
      </c>
      <c r="I4715">
        <v>30</v>
      </c>
      <c r="J4715">
        <f t="shared" si="294"/>
        <v>-0.40213972865261605</v>
      </c>
      <c r="K4715">
        <f t="shared" si="295"/>
        <v>-0.84029414414035897</v>
      </c>
      <c r="L4715" t="str">
        <f t="shared" si="296"/>
        <v>NO</v>
      </c>
      <c r="M4715" t="str">
        <f t="shared" si="297"/>
        <v>NO</v>
      </c>
    </row>
    <row r="4716" spans="1:13" x14ac:dyDescent="0.25">
      <c r="A4716">
        <v>4715</v>
      </c>
      <c r="B4716" t="s">
        <v>15</v>
      </c>
      <c r="C4716">
        <v>426396.51</v>
      </c>
      <c r="D4716" t="s">
        <v>10</v>
      </c>
      <c r="E4716" t="s">
        <v>16</v>
      </c>
      <c r="F4716" t="s">
        <v>12</v>
      </c>
      <c r="G4716" t="s">
        <v>13</v>
      </c>
      <c r="H4716" t="s">
        <v>13</v>
      </c>
      <c r="I4716">
        <v>22</v>
      </c>
      <c r="J4716">
        <f t="shared" si="294"/>
        <v>-0.28500258100179426</v>
      </c>
      <c r="K4716">
        <f t="shared" si="295"/>
        <v>-1.4048967847574589</v>
      </c>
      <c r="L4716" t="str">
        <f t="shared" si="296"/>
        <v>NO</v>
      </c>
      <c r="M4716" t="str">
        <f t="shared" si="297"/>
        <v>NO</v>
      </c>
    </row>
    <row r="4717" spans="1:13" x14ac:dyDescent="0.25">
      <c r="A4717">
        <v>4716</v>
      </c>
      <c r="B4717" t="s">
        <v>15</v>
      </c>
      <c r="C4717">
        <v>297046</v>
      </c>
      <c r="D4717" t="s">
        <v>17</v>
      </c>
      <c r="E4717" t="s">
        <v>16</v>
      </c>
      <c r="F4717" t="s">
        <v>12</v>
      </c>
      <c r="G4717" t="s">
        <v>12</v>
      </c>
      <c r="H4717" t="s">
        <v>13</v>
      </c>
      <c r="I4717">
        <v>27</v>
      </c>
      <c r="J4717">
        <f t="shared" si="294"/>
        <v>-0.44449718558642509</v>
      </c>
      <c r="K4717">
        <f t="shared" si="295"/>
        <v>-1.0520201343717714</v>
      </c>
      <c r="L4717" t="str">
        <f t="shared" si="296"/>
        <v>NO</v>
      </c>
      <c r="M4717" t="str">
        <f t="shared" si="297"/>
        <v>NO</v>
      </c>
    </row>
    <row r="4718" spans="1:13" x14ac:dyDescent="0.25">
      <c r="A4718">
        <v>4717</v>
      </c>
      <c r="B4718" t="s">
        <v>9</v>
      </c>
      <c r="C4718">
        <v>807660.97</v>
      </c>
      <c r="D4718" t="s">
        <v>10</v>
      </c>
      <c r="E4718" t="s">
        <v>16</v>
      </c>
      <c r="F4718" t="s">
        <v>12</v>
      </c>
      <c r="G4718" t="s">
        <v>13</v>
      </c>
      <c r="H4718" t="s">
        <v>13</v>
      </c>
      <c r="I4718">
        <v>28</v>
      </c>
      <c r="J4718">
        <f t="shared" si="294"/>
        <v>0.18511249075070807</v>
      </c>
      <c r="K4718">
        <f t="shared" si="295"/>
        <v>-0.98144480429463388</v>
      </c>
      <c r="L4718" t="str">
        <f t="shared" si="296"/>
        <v>NO</v>
      </c>
      <c r="M4718" t="str">
        <f t="shared" si="297"/>
        <v>NO</v>
      </c>
    </row>
    <row r="4719" spans="1:13" x14ac:dyDescent="0.25">
      <c r="A4719">
        <v>4718</v>
      </c>
      <c r="B4719" t="s">
        <v>15</v>
      </c>
      <c r="C4719">
        <v>346508.45</v>
      </c>
      <c r="D4719" t="s">
        <v>10</v>
      </c>
      <c r="E4719" t="s">
        <v>16</v>
      </c>
      <c r="F4719" t="s">
        <v>12</v>
      </c>
      <c r="G4719" t="s">
        <v>13</v>
      </c>
      <c r="H4719" t="s">
        <v>13</v>
      </c>
      <c r="I4719">
        <v>46</v>
      </c>
      <c r="J4719">
        <f t="shared" si="294"/>
        <v>-0.38350790997756146</v>
      </c>
      <c r="K4719">
        <f t="shared" si="295"/>
        <v>0.28891113709384114</v>
      </c>
      <c r="L4719" t="str">
        <f t="shared" si="296"/>
        <v>NO</v>
      </c>
      <c r="M4719" t="str">
        <f t="shared" si="297"/>
        <v>NO</v>
      </c>
    </row>
    <row r="4720" spans="1:13" x14ac:dyDescent="0.25">
      <c r="A4720">
        <v>4719</v>
      </c>
      <c r="B4720" t="s">
        <v>9</v>
      </c>
      <c r="C4720">
        <v>578500</v>
      </c>
      <c r="D4720" t="s">
        <v>10</v>
      </c>
      <c r="E4720" t="s">
        <v>16</v>
      </c>
      <c r="F4720" t="s">
        <v>12</v>
      </c>
      <c r="G4720" t="s">
        <v>12</v>
      </c>
      <c r="H4720" t="s">
        <v>13</v>
      </c>
      <c r="I4720">
        <v>56</v>
      </c>
      <c r="J4720">
        <f t="shared" si="294"/>
        <v>-9.7452597677473871E-2</v>
      </c>
      <c r="K4720">
        <f t="shared" si="295"/>
        <v>0.99466443786521619</v>
      </c>
      <c r="L4720" t="str">
        <f t="shared" si="296"/>
        <v>NO</v>
      </c>
      <c r="M4720" t="str">
        <f t="shared" si="297"/>
        <v>NO</v>
      </c>
    </row>
    <row r="4721" spans="1:13" x14ac:dyDescent="0.25">
      <c r="A4721">
        <v>4720</v>
      </c>
      <c r="B4721" t="s">
        <v>9</v>
      </c>
      <c r="C4721">
        <v>278030</v>
      </c>
      <c r="D4721" t="s">
        <v>19</v>
      </c>
      <c r="E4721" t="s">
        <v>16</v>
      </c>
      <c r="F4721" t="s">
        <v>12</v>
      </c>
      <c r="G4721" t="s">
        <v>13</v>
      </c>
      <c r="H4721" t="s">
        <v>13</v>
      </c>
      <c r="I4721">
        <v>36</v>
      </c>
      <c r="J4721">
        <f t="shared" si="294"/>
        <v>-0.46794471123422759</v>
      </c>
      <c r="K4721">
        <f t="shared" si="295"/>
        <v>-0.41684216367753391</v>
      </c>
      <c r="L4721" t="str">
        <f t="shared" si="296"/>
        <v>NO</v>
      </c>
      <c r="M4721" t="str">
        <f t="shared" si="297"/>
        <v>NO</v>
      </c>
    </row>
    <row r="4722" spans="1:13" x14ac:dyDescent="0.25">
      <c r="A4722">
        <v>4721</v>
      </c>
      <c r="B4722" t="s">
        <v>9</v>
      </c>
      <c r="C4722">
        <v>439367.6</v>
      </c>
      <c r="D4722" t="s">
        <v>10</v>
      </c>
      <c r="E4722" t="s">
        <v>16</v>
      </c>
      <c r="F4722" t="s">
        <v>12</v>
      </c>
      <c r="G4722" t="s">
        <v>12</v>
      </c>
      <c r="H4722" t="s">
        <v>13</v>
      </c>
      <c r="I4722">
        <v>57</v>
      </c>
      <c r="J4722">
        <f t="shared" si="294"/>
        <v>-0.26900868294463431</v>
      </c>
      <c r="K4722">
        <f t="shared" si="295"/>
        <v>1.0652397679423538</v>
      </c>
      <c r="L4722" t="str">
        <f t="shared" si="296"/>
        <v>NO</v>
      </c>
      <c r="M4722" t="str">
        <f t="shared" si="297"/>
        <v>NO</v>
      </c>
    </row>
    <row r="4723" spans="1:13" x14ac:dyDescent="0.25">
      <c r="A4723">
        <v>4722</v>
      </c>
      <c r="B4723" t="s">
        <v>15</v>
      </c>
      <c r="C4723">
        <v>297046</v>
      </c>
      <c r="D4723" t="s">
        <v>17</v>
      </c>
      <c r="E4723" t="s">
        <v>16</v>
      </c>
      <c r="F4723" t="s">
        <v>12</v>
      </c>
      <c r="G4723" t="s">
        <v>13</v>
      </c>
      <c r="H4723" t="s">
        <v>13</v>
      </c>
      <c r="I4723">
        <v>41</v>
      </c>
      <c r="J4723">
        <f t="shared" si="294"/>
        <v>-0.44449718558642509</v>
      </c>
      <c r="K4723">
        <f t="shared" si="295"/>
        <v>-6.3965513291846368E-2</v>
      </c>
      <c r="L4723" t="str">
        <f t="shared" si="296"/>
        <v>NO</v>
      </c>
      <c r="M4723" t="str">
        <f t="shared" si="297"/>
        <v>NO</v>
      </c>
    </row>
    <row r="4724" spans="1:13" x14ac:dyDescent="0.25">
      <c r="A4724">
        <v>4723</v>
      </c>
      <c r="B4724" t="s">
        <v>9</v>
      </c>
      <c r="C4724">
        <v>744485.75</v>
      </c>
      <c r="D4724" t="s">
        <v>10</v>
      </c>
      <c r="E4724" t="s">
        <v>11</v>
      </c>
      <c r="F4724" t="s">
        <v>12</v>
      </c>
      <c r="G4724" t="s">
        <v>13</v>
      </c>
      <c r="H4724" t="s">
        <v>13</v>
      </c>
      <c r="I4724">
        <v>54</v>
      </c>
      <c r="J4724">
        <f t="shared" si="294"/>
        <v>0.10721479453407116</v>
      </c>
      <c r="K4724">
        <f t="shared" si="295"/>
        <v>0.85351377771094117</v>
      </c>
      <c r="L4724" t="str">
        <f t="shared" si="296"/>
        <v>NO</v>
      </c>
      <c r="M4724" t="str">
        <f t="shared" si="297"/>
        <v>NO</v>
      </c>
    </row>
    <row r="4725" spans="1:13" x14ac:dyDescent="0.25">
      <c r="A4725">
        <v>4724</v>
      </c>
      <c r="B4725" t="s">
        <v>15</v>
      </c>
      <c r="C4725">
        <v>587429</v>
      </c>
      <c r="D4725" t="s">
        <v>10</v>
      </c>
      <c r="E4725" t="s">
        <v>16</v>
      </c>
      <c r="F4725" t="s">
        <v>12</v>
      </c>
      <c r="G4725" t="s">
        <v>13</v>
      </c>
      <c r="H4725" t="s">
        <v>13</v>
      </c>
      <c r="I4725">
        <v>43</v>
      </c>
      <c r="J4725">
        <f t="shared" si="294"/>
        <v>-8.6442766140387803E-2</v>
      </c>
      <c r="K4725">
        <f t="shared" si="295"/>
        <v>7.7185146862428639E-2</v>
      </c>
      <c r="L4725" t="str">
        <f t="shared" si="296"/>
        <v>NO</v>
      </c>
      <c r="M4725" t="str">
        <f t="shared" si="297"/>
        <v>NO</v>
      </c>
    </row>
    <row r="4726" spans="1:13" x14ac:dyDescent="0.25">
      <c r="A4726">
        <v>4725</v>
      </c>
      <c r="B4726" t="s">
        <v>9</v>
      </c>
      <c r="C4726">
        <v>297045</v>
      </c>
      <c r="D4726" t="s">
        <v>18</v>
      </c>
      <c r="E4726" t="s">
        <v>16</v>
      </c>
      <c r="F4726" t="s">
        <v>12</v>
      </c>
      <c r="G4726" t="s">
        <v>13</v>
      </c>
      <c r="H4726" t="s">
        <v>13</v>
      </c>
      <c r="I4726">
        <v>45</v>
      </c>
      <c r="J4726">
        <f t="shared" si="294"/>
        <v>-0.44449841862837125</v>
      </c>
      <c r="K4726">
        <f t="shared" si="295"/>
        <v>0.21833580701670366</v>
      </c>
      <c r="L4726" t="str">
        <f t="shared" si="296"/>
        <v>NO</v>
      </c>
      <c r="M4726" t="str">
        <f t="shared" si="297"/>
        <v>NO</v>
      </c>
    </row>
    <row r="4727" spans="1:13" x14ac:dyDescent="0.25">
      <c r="A4727">
        <v>4726</v>
      </c>
      <c r="B4727" t="s">
        <v>9</v>
      </c>
      <c r="C4727">
        <v>600000</v>
      </c>
      <c r="D4727" t="s">
        <v>10</v>
      </c>
      <c r="E4727" t="s">
        <v>16</v>
      </c>
      <c r="F4727" t="s">
        <v>12</v>
      </c>
      <c r="G4727" t="s">
        <v>12</v>
      </c>
      <c r="H4727" t="s">
        <v>13</v>
      </c>
      <c r="I4727">
        <v>46</v>
      </c>
      <c r="J4727">
        <f t="shared" si="294"/>
        <v>-7.0942195835459007E-2</v>
      </c>
      <c r="K4727">
        <f t="shared" si="295"/>
        <v>0.28891113709384114</v>
      </c>
      <c r="L4727" t="str">
        <f t="shared" si="296"/>
        <v>NO</v>
      </c>
      <c r="M4727" t="str">
        <f t="shared" si="297"/>
        <v>NO</v>
      </c>
    </row>
    <row r="4728" spans="1:13" x14ac:dyDescent="0.25">
      <c r="A4728">
        <v>4727</v>
      </c>
      <c r="B4728" t="s">
        <v>9</v>
      </c>
      <c r="C4728">
        <v>471303</v>
      </c>
      <c r="D4728" t="s">
        <v>10</v>
      </c>
      <c r="E4728" t="s">
        <v>11</v>
      </c>
      <c r="F4728" t="s">
        <v>12</v>
      </c>
      <c r="G4728" t="s">
        <v>13</v>
      </c>
      <c r="H4728" t="s">
        <v>12</v>
      </c>
      <c r="I4728">
        <v>56</v>
      </c>
      <c r="J4728">
        <f t="shared" si="294"/>
        <v>-0.2296309951778677</v>
      </c>
      <c r="K4728">
        <f t="shared" si="295"/>
        <v>0.99466443786521619</v>
      </c>
      <c r="L4728" t="str">
        <f t="shared" si="296"/>
        <v>NO</v>
      </c>
      <c r="M4728" t="str">
        <f t="shared" si="297"/>
        <v>NO</v>
      </c>
    </row>
    <row r="4729" spans="1:13" x14ac:dyDescent="0.25">
      <c r="A4729">
        <v>4728</v>
      </c>
      <c r="B4729" t="s">
        <v>9</v>
      </c>
      <c r="C4729">
        <v>584267</v>
      </c>
      <c r="D4729" t="s">
        <v>10</v>
      </c>
      <c r="E4729" t="s">
        <v>16</v>
      </c>
      <c r="F4729" t="s">
        <v>12</v>
      </c>
      <c r="G4729" t="s">
        <v>13</v>
      </c>
      <c r="H4729" t="s">
        <v>13</v>
      </c>
      <c r="I4729">
        <v>34</v>
      </c>
      <c r="J4729">
        <f t="shared" si="294"/>
        <v>-9.0341644774083185E-2</v>
      </c>
      <c r="K4729">
        <f t="shared" si="295"/>
        <v>-0.55799282383180893</v>
      </c>
      <c r="L4729" t="str">
        <f t="shared" si="296"/>
        <v>NO</v>
      </c>
      <c r="M4729" t="str">
        <f t="shared" si="297"/>
        <v>NO</v>
      </c>
    </row>
    <row r="4730" spans="1:13" x14ac:dyDescent="0.25">
      <c r="A4730">
        <v>4729</v>
      </c>
      <c r="B4730" t="s">
        <v>15</v>
      </c>
      <c r="C4730">
        <v>455696</v>
      </c>
      <c r="D4730" t="s">
        <v>10</v>
      </c>
      <c r="E4730" t="s">
        <v>11</v>
      </c>
      <c r="F4730" t="s">
        <v>12</v>
      </c>
      <c r="G4730" t="s">
        <v>13</v>
      </c>
      <c r="H4730" t="s">
        <v>13</v>
      </c>
      <c r="I4730">
        <v>35</v>
      </c>
      <c r="J4730">
        <f t="shared" si="294"/>
        <v>-0.24887508083127821</v>
      </c>
      <c r="K4730">
        <f t="shared" si="295"/>
        <v>-0.48741749375467142</v>
      </c>
      <c r="L4730" t="str">
        <f t="shared" si="296"/>
        <v>NO</v>
      </c>
      <c r="M4730" t="str">
        <f t="shared" si="297"/>
        <v>NO</v>
      </c>
    </row>
    <row r="4731" spans="1:13" x14ac:dyDescent="0.25">
      <c r="A4731">
        <v>4730</v>
      </c>
      <c r="B4731" t="s">
        <v>9</v>
      </c>
      <c r="C4731">
        <v>508567.57</v>
      </c>
      <c r="D4731" t="s">
        <v>10</v>
      </c>
      <c r="E4731" t="s">
        <v>16</v>
      </c>
      <c r="F4731" t="s">
        <v>12</v>
      </c>
      <c r="G4731" t="s">
        <v>13</v>
      </c>
      <c r="H4731" t="s">
        <v>13</v>
      </c>
      <c r="I4731">
        <v>28</v>
      </c>
      <c r="J4731">
        <f t="shared" si="294"/>
        <v>-0.183682217262989</v>
      </c>
      <c r="K4731">
        <f t="shared" si="295"/>
        <v>-0.98144480429463388</v>
      </c>
      <c r="L4731" t="str">
        <f t="shared" si="296"/>
        <v>NO</v>
      </c>
      <c r="M4731" t="str">
        <f t="shared" si="297"/>
        <v>NO</v>
      </c>
    </row>
    <row r="4732" spans="1:13" x14ac:dyDescent="0.25">
      <c r="A4732">
        <v>4731</v>
      </c>
      <c r="B4732" t="s">
        <v>9</v>
      </c>
      <c r="C4732">
        <v>780062.6</v>
      </c>
      <c r="D4732" t="s">
        <v>10</v>
      </c>
      <c r="E4732" t="s">
        <v>16</v>
      </c>
      <c r="F4732" t="s">
        <v>12</v>
      </c>
      <c r="G4732" t="s">
        <v>13</v>
      </c>
      <c r="H4732" t="s">
        <v>13</v>
      </c>
      <c r="I4732">
        <v>41</v>
      </c>
      <c r="J4732">
        <f t="shared" si="294"/>
        <v>0.15108254289561004</v>
      </c>
      <c r="K4732">
        <f t="shared" si="295"/>
        <v>-6.3965513291846368E-2</v>
      </c>
      <c r="L4732" t="str">
        <f t="shared" si="296"/>
        <v>NO</v>
      </c>
      <c r="M4732" t="str">
        <f t="shared" si="297"/>
        <v>NO</v>
      </c>
    </row>
    <row r="4733" spans="1:13" x14ac:dyDescent="0.25">
      <c r="A4733">
        <v>4732</v>
      </c>
      <c r="B4733" t="s">
        <v>15</v>
      </c>
      <c r="C4733">
        <v>299152</v>
      </c>
      <c r="D4733" t="s">
        <v>10</v>
      </c>
      <c r="E4733" t="s">
        <v>11</v>
      </c>
      <c r="F4733" t="s">
        <v>12</v>
      </c>
      <c r="G4733" t="s">
        <v>13</v>
      </c>
      <c r="H4733" t="s">
        <v>13</v>
      </c>
      <c r="I4733">
        <v>48</v>
      </c>
      <c r="J4733">
        <f t="shared" si="294"/>
        <v>-0.44190039924785379</v>
      </c>
      <c r="K4733">
        <f t="shared" si="295"/>
        <v>0.43006179724811616</v>
      </c>
      <c r="L4733" t="str">
        <f t="shared" si="296"/>
        <v>NO</v>
      </c>
      <c r="M4733" t="str">
        <f t="shared" si="297"/>
        <v>NO</v>
      </c>
    </row>
    <row r="4734" spans="1:13" x14ac:dyDescent="0.25">
      <c r="A4734">
        <v>4733</v>
      </c>
      <c r="B4734" t="s">
        <v>9</v>
      </c>
      <c r="C4734">
        <v>83752.679999999993</v>
      </c>
      <c r="D4734" t="s">
        <v>10</v>
      </c>
      <c r="E4734" t="s">
        <v>16</v>
      </c>
      <c r="F4734" t="s">
        <v>12</v>
      </c>
      <c r="G4734" t="s">
        <v>12</v>
      </c>
      <c r="H4734" t="s">
        <v>13</v>
      </c>
      <c r="I4734">
        <v>33</v>
      </c>
      <c r="J4734">
        <f t="shared" si="294"/>
        <v>-0.70749679597793513</v>
      </c>
      <c r="K4734">
        <f t="shared" si="295"/>
        <v>-0.62856815390894638</v>
      </c>
      <c r="L4734" t="str">
        <f t="shared" si="296"/>
        <v>NO</v>
      </c>
      <c r="M4734" t="str">
        <f t="shared" si="297"/>
        <v>NO</v>
      </c>
    </row>
    <row r="4735" spans="1:13" x14ac:dyDescent="0.25">
      <c r="A4735">
        <v>4734</v>
      </c>
      <c r="B4735" t="s">
        <v>15</v>
      </c>
      <c r="C4735">
        <v>566297</v>
      </c>
      <c r="D4735" t="s">
        <v>18</v>
      </c>
      <c r="E4735" t="s">
        <v>16</v>
      </c>
      <c r="F4735" t="s">
        <v>12</v>
      </c>
      <c r="G4735" t="s">
        <v>12</v>
      </c>
      <c r="H4735" t="s">
        <v>13</v>
      </c>
      <c r="I4735">
        <v>59</v>
      </c>
      <c r="J4735">
        <f t="shared" si="294"/>
        <v>-0.11249940854622306</v>
      </c>
      <c r="K4735">
        <f t="shared" si="295"/>
        <v>1.2063904280966287</v>
      </c>
      <c r="L4735" t="str">
        <f t="shared" si="296"/>
        <v>NO</v>
      </c>
      <c r="M4735" t="str">
        <f t="shared" si="297"/>
        <v>NO</v>
      </c>
    </row>
    <row r="4736" spans="1:13" x14ac:dyDescent="0.25">
      <c r="A4736">
        <v>4735</v>
      </c>
      <c r="B4736" t="s">
        <v>9</v>
      </c>
      <c r="C4736">
        <v>515703.75</v>
      </c>
      <c r="D4736" t="s">
        <v>10</v>
      </c>
      <c r="E4736" t="s">
        <v>11</v>
      </c>
      <c r="F4736" t="s">
        <v>12</v>
      </c>
      <c r="G4736" t="s">
        <v>13</v>
      </c>
      <c r="H4736" t="s">
        <v>13</v>
      </c>
      <c r="I4736">
        <v>49</v>
      </c>
      <c r="J4736">
        <f t="shared" si="294"/>
        <v>-0.17488300798778206</v>
      </c>
      <c r="K4736">
        <f t="shared" si="295"/>
        <v>0.50063712732525367</v>
      </c>
      <c r="L4736" t="str">
        <f t="shared" si="296"/>
        <v>NO</v>
      </c>
      <c r="M4736" t="str">
        <f t="shared" si="297"/>
        <v>NO</v>
      </c>
    </row>
    <row r="4737" spans="1:13" x14ac:dyDescent="0.25">
      <c r="A4737">
        <v>4736</v>
      </c>
      <c r="B4737" t="s">
        <v>9</v>
      </c>
      <c r="C4737">
        <v>666888.57999999996</v>
      </c>
      <c r="D4737" t="s">
        <v>10</v>
      </c>
      <c r="E4737" t="s">
        <v>16</v>
      </c>
      <c r="F4737" t="s">
        <v>12</v>
      </c>
      <c r="G4737" t="s">
        <v>13</v>
      </c>
      <c r="H4737" t="s">
        <v>13</v>
      </c>
      <c r="I4737">
        <v>57</v>
      </c>
      <c r="J4737">
        <f t="shared" si="294"/>
        <v>1.1534229022297142E-2</v>
      </c>
      <c r="K4737">
        <f t="shared" si="295"/>
        <v>1.0652397679423538</v>
      </c>
      <c r="L4737" t="str">
        <f t="shared" si="296"/>
        <v>NO</v>
      </c>
      <c r="M4737" t="str">
        <f t="shared" si="297"/>
        <v>NO</v>
      </c>
    </row>
    <row r="4738" spans="1:13" x14ac:dyDescent="0.25">
      <c r="A4738">
        <v>4737</v>
      </c>
      <c r="B4738" t="s">
        <v>15</v>
      </c>
      <c r="C4738">
        <v>597692</v>
      </c>
      <c r="D4738" t="s">
        <v>10</v>
      </c>
      <c r="E4738" t="s">
        <v>16</v>
      </c>
      <c r="F4738" t="s">
        <v>12</v>
      </c>
      <c r="G4738" t="s">
        <v>13</v>
      </c>
      <c r="H4738" t="s">
        <v>13</v>
      </c>
      <c r="I4738">
        <v>40</v>
      </c>
      <c r="J4738">
        <f t="shared" ref="J4738:J4801" si="298">(C4738-$Q$13)/$Q$14</f>
        <v>-7.3788056647150657E-2</v>
      </c>
      <c r="K4738">
        <f t="shared" si="295"/>
        <v>-0.13454084336898386</v>
      </c>
      <c r="L4738" t="str">
        <f t="shared" si="296"/>
        <v>NO</v>
      </c>
      <c r="M4738" t="str">
        <f t="shared" si="297"/>
        <v>NO</v>
      </c>
    </row>
    <row r="4739" spans="1:13" x14ac:dyDescent="0.25">
      <c r="A4739">
        <v>4738</v>
      </c>
      <c r="B4739" t="s">
        <v>9</v>
      </c>
      <c r="C4739">
        <v>377274.53</v>
      </c>
      <c r="D4739" t="s">
        <v>10</v>
      </c>
      <c r="E4739" t="s">
        <v>16</v>
      </c>
      <c r="F4739" t="s">
        <v>12</v>
      </c>
      <c r="G4739" t="s">
        <v>12</v>
      </c>
      <c r="H4739" t="s">
        <v>13</v>
      </c>
      <c r="I4739">
        <v>21</v>
      </c>
      <c r="J4739">
        <f t="shared" si="298"/>
        <v>-0.34557204281925552</v>
      </c>
      <c r="K4739">
        <f t="shared" ref="K4739:K4802" si="299">(I4739-$R$13)/$R$14</f>
        <v>-1.4754721148345964</v>
      </c>
      <c r="L4739" t="str">
        <f t="shared" ref="L4739:L4802" si="300">IF(ABS(J4739)&gt; 1.96, "SI", "NO")</f>
        <v>NO</v>
      </c>
      <c r="M4739" t="str">
        <f t="shared" ref="M4739:M4802" si="301">IF(ABS(K4739)&gt; 1.96, "SI", "NO")</f>
        <v>NO</v>
      </c>
    </row>
    <row r="4740" spans="1:13" x14ac:dyDescent="0.25">
      <c r="A4740">
        <v>4739</v>
      </c>
      <c r="B4740" t="s">
        <v>9</v>
      </c>
      <c r="C4740">
        <v>426954</v>
      </c>
      <c r="D4740" t="s">
        <v>10</v>
      </c>
      <c r="E4740" t="s">
        <v>11</v>
      </c>
      <c r="F4740" t="s">
        <v>12</v>
      </c>
      <c r="G4740" t="s">
        <v>13</v>
      </c>
      <c r="H4740" t="s">
        <v>13</v>
      </c>
      <c r="I4740">
        <v>27</v>
      </c>
      <c r="J4740">
        <f t="shared" si="298"/>
        <v>-0.28431517244724058</v>
      </c>
      <c r="K4740">
        <f t="shared" si="299"/>
        <v>-1.0520201343717714</v>
      </c>
      <c r="L4740" t="str">
        <f t="shared" si="300"/>
        <v>NO</v>
      </c>
      <c r="M4740" t="str">
        <f t="shared" si="301"/>
        <v>NO</v>
      </c>
    </row>
    <row r="4741" spans="1:13" x14ac:dyDescent="0.25">
      <c r="A4741">
        <v>4740</v>
      </c>
      <c r="B4741" t="s">
        <v>9</v>
      </c>
      <c r="C4741">
        <v>406273.76</v>
      </c>
      <c r="D4741" t="s">
        <v>10</v>
      </c>
      <c r="E4741" t="s">
        <v>16</v>
      </c>
      <c r="F4741" t="s">
        <v>12</v>
      </c>
      <c r="G4741" t="s">
        <v>13</v>
      </c>
      <c r="H4741" t="s">
        <v>13</v>
      </c>
      <c r="I4741">
        <v>30</v>
      </c>
      <c r="J4741">
        <f t="shared" si="298"/>
        <v>-0.30981477582348754</v>
      </c>
      <c r="K4741">
        <f t="shared" si="299"/>
        <v>-0.84029414414035897</v>
      </c>
      <c r="L4741" t="str">
        <f t="shared" si="300"/>
        <v>NO</v>
      </c>
      <c r="M4741" t="str">
        <f t="shared" si="301"/>
        <v>NO</v>
      </c>
    </row>
    <row r="4742" spans="1:13" x14ac:dyDescent="0.25">
      <c r="A4742">
        <v>4741</v>
      </c>
      <c r="B4742" t="s">
        <v>15</v>
      </c>
      <c r="C4742">
        <v>278030</v>
      </c>
      <c r="D4742" t="s">
        <v>17</v>
      </c>
      <c r="E4742" t="s">
        <v>16</v>
      </c>
      <c r="F4742" t="s">
        <v>12</v>
      </c>
      <c r="G4742" t="s">
        <v>13</v>
      </c>
      <c r="H4742" t="s">
        <v>13</v>
      </c>
      <c r="I4742">
        <v>34</v>
      </c>
      <c r="J4742">
        <f t="shared" si="298"/>
        <v>-0.46794471123422759</v>
      </c>
      <c r="K4742">
        <f t="shared" si="299"/>
        <v>-0.55799282383180893</v>
      </c>
      <c r="L4742" t="str">
        <f t="shared" si="300"/>
        <v>NO</v>
      </c>
      <c r="M4742" t="str">
        <f t="shared" si="301"/>
        <v>NO</v>
      </c>
    </row>
    <row r="4743" spans="1:13" x14ac:dyDescent="0.25">
      <c r="A4743">
        <v>4742</v>
      </c>
      <c r="B4743" t="s">
        <v>9</v>
      </c>
      <c r="C4743">
        <v>478916.7</v>
      </c>
      <c r="D4743" t="s">
        <v>10</v>
      </c>
      <c r="E4743" t="s">
        <v>16</v>
      </c>
      <c r="F4743" t="s">
        <v>12</v>
      </c>
      <c r="G4743" t="s">
        <v>12</v>
      </c>
      <c r="H4743" t="s">
        <v>13</v>
      </c>
      <c r="I4743">
        <v>48</v>
      </c>
      <c r="J4743">
        <f t="shared" si="298"/>
        <v>-0.22024298371253984</v>
      </c>
      <c r="K4743">
        <f t="shared" si="299"/>
        <v>0.43006179724811616</v>
      </c>
      <c r="L4743" t="str">
        <f t="shared" si="300"/>
        <v>NO</v>
      </c>
      <c r="M4743" t="str">
        <f t="shared" si="301"/>
        <v>NO</v>
      </c>
    </row>
    <row r="4744" spans="1:13" x14ac:dyDescent="0.25">
      <c r="A4744">
        <v>4743</v>
      </c>
      <c r="B4744" t="s">
        <v>9</v>
      </c>
      <c r="C4744">
        <v>713217</v>
      </c>
      <c r="D4744" t="s">
        <v>10</v>
      </c>
      <c r="E4744" t="s">
        <v>11</v>
      </c>
      <c r="F4744" t="s">
        <v>12</v>
      </c>
      <c r="G4744" t="s">
        <v>13</v>
      </c>
      <c r="H4744" t="s">
        <v>13</v>
      </c>
      <c r="I4744">
        <v>32</v>
      </c>
      <c r="J4744">
        <f t="shared" si="298"/>
        <v>6.8659114180698963E-2</v>
      </c>
      <c r="K4744">
        <f t="shared" si="299"/>
        <v>-0.69914348398608395</v>
      </c>
      <c r="L4744" t="str">
        <f t="shared" si="300"/>
        <v>NO</v>
      </c>
      <c r="M4744" t="str">
        <f t="shared" si="301"/>
        <v>NO</v>
      </c>
    </row>
    <row r="4745" spans="1:13" x14ac:dyDescent="0.25">
      <c r="A4745">
        <v>4744</v>
      </c>
      <c r="B4745" t="s">
        <v>9</v>
      </c>
      <c r="C4745">
        <v>380000</v>
      </c>
      <c r="D4745" t="s">
        <v>10</v>
      </c>
      <c r="E4745" t="s">
        <v>16</v>
      </c>
      <c r="F4745" t="s">
        <v>12</v>
      </c>
      <c r="G4745" t="s">
        <v>13</v>
      </c>
      <c r="H4745" t="s">
        <v>12</v>
      </c>
      <c r="I4745">
        <v>22</v>
      </c>
      <c r="J4745">
        <f t="shared" si="298"/>
        <v>-0.34221142398630877</v>
      </c>
      <c r="K4745">
        <f t="shared" si="299"/>
        <v>-1.4048967847574589</v>
      </c>
      <c r="L4745" t="str">
        <f t="shared" si="300"/>
        <v>NO</v>
      </c>
      <c r="M4745" t="str">
        <f t="shared" si="301"/>
        <v>NO</v>
      </c>
    </row>
    <row r="4746" spans="1:13" x14ac:dyDescent="0.25">
      <c r="A4746">
        <v>4745</v>
      </c>
      <c r="B4746" t="s">
        <v>9</v>
      </c>
      <c r="C4746">
        <v>371789</v>
      </c>
      <c r="D4746" t="s">
        <v>18</v>
      </c>
      <c r="E4746" t="s">
        <v>16</v>
      </c>
      <c r="F4746" t="s">
        <v>12</v>
      </c>
      <c r="G4746" t="s">
        <v>13</v>
      </c>
      <c r="H4746" t="s">
        <v>13</v>
      </c>
      <c r="I4746">
        <v>55</v>
      </c>
      <c r="J4746">
        <f t="shared" si="298"/>
        <v>-0.35233593140606617</v>
      </c>
      <c r="K4746">
        <f t="shared" si="299"/>
        <v>0.92408910778807873</v>
      </c>
      <c r="L4746" t="str">
        <f t="shared" si="300"/>
        <v>NO</v>
      </c>
      <c r="M4746" t="str">
        <f t="shared" si="301"/>
        <v>NO</v>
      </c>
    </row>
    <row r="4747" spans="1:13" x14ac:dyDescent="0.25">
      <c r="A4747">
        <v>4746</v>
      </c>
      <c r="B4747" t="s">
        <v>9</v>
      </c>
      <c r="C4747">
        <v>409656.48</v>
      </c>
      <c r="D4747" t="s">
        <v>10</v>
      </c>
      <c r="E4747" t="s">
        <v>16</v>
      </c>
      <c r="F4747" t="s">
        <v>12</v>
      </c>
      <c r="G4747" t="s">
        <v>12</v>
      </c>
      <c r="H4747" t="s">
        <v>13</v>
      </c>
      <c r="I4747">
        <v>59</v>
      </c>
      <c r="J4747">
        <f t="shared" si="298"/>
        <v>-0.30564374017144008</v>
      </c>
      <c r="K4747">
        <f t="shared" si="299"/>
        <v>1.2063904280966287</v>
      </c>
      <c r="L4747" t="str">
        <f t="shared" si="300"/>
        <v>NO</v>
      </c>
      <c r="M4747" t="str">
        <f t="shared" si="301"/>
        <v>NO</v>
      </c>
    </row>
    <row r="4748" spans="1:13" x14ac:dyDescent="0.25">
      <c r="A4748">
        <v>4747</v>
      </c>
      <c r="B4748" t="s">
        <v>9</v>
      </c>
      <c r="C4748">
        <v>297045</v>
      </c>
      <c r="D4748" t="s">
        <v>17</v>
      </c>
      <c r="E4748" t="s">
        <v>16</v>
      </c>
      <c r="F4748" t="s">
        <v>12</v>
      </c>
      <c r="G4748" t="s">
        <v>12</v>
      </c>
      <c r="H4748" t="s">
        <v>13</v>
      </c>
      <c r="I4748">
        <v>27</v>
      </c>
      <c r="J4748">
        <f t="shared" si="298"/>
        <v>-0.44449841862837125</v>
      </c>
      <c r="K4748">
        <f t="shared" si="299"/>
        <v>-1.0520201343717714</v>
      </c>
      <c r="L4748" t="str">
        <f t="shared" si="300"/>
        <v>NO</v>
      </c>
      <c r="M4748" t="str">
        <f t="shared" si="301"/>
        <v>NO</v>
      </c>
    </row>
    <row r="4749" spans="1:13" x14ac:dyDescent="0.25">
      <c r="A4749">
        <v>4748</v>
      </c>
      <c r="B4749" t="s">
        <v>9</v>
      </c>
      <c r="C4749">
        <v>554879.49</v>
      </c>
      <c r="D4749" t="s">
        <v>10</v>
      </c>
      <c r="E4749" t="s">
        <v>16</v>
      </c>
      <c r="F4749" t="s">
        <v>12</v>
      </c>
      <c r="G4749" t="s">
        <v>13</v>
      </c>
      <c r="H4749" t="s">
        <v>13</v>
      </c>
      <c r="I4749">
        <v>30</v>
      </c>
      <c r="J4749">
        <f t="shared" si="298"/>
        <v>-0.12657767729669855</v>
      </c>
      <c r="K4749">
        <f t="shared" si="299"/>
        <v>-0.84029414414035897</v>
      </c>
      <c r="L4749" t="str">
        <f t="shared" si="300"/>
        <v>NO</v>
      </c>
      <c r="M4749" t="str">
        <f t="shared" si="301"/>
        <v>NO</v>
      </c>
    </row>
    <row r="4750" spans="1:13" x14ac:dyDescent="0.25">
      <c r="A4750">
        <v>4749</v>
      </c>
      <c r="B4750" t="s">
        <v>15</v>
      </c>
      <c r="C4750">
        <v>686166</v>
      </c>
      <c r="D4750" t="s">
        <v>18</v>
      </c>
      <c r="E4750" t="s">
        <v>16</v>
      </c>
      <c r="F4750" t="s">
        <v>12</v>
      </c>
      <c r="G4750" t="s">
        <v>13</v>
      </c>
      <c r="H4750" t="s">
        <v>13</v>
      </c>
      <c r="I4750">
        <v>37</v>
      </c>
      <c r="J4750">
        <f t="shared" si="298"/>
        <v>3.5304096495659715E-2</v>
      </c>
      <c r="K4750">
        <f t="shared" si="299"/>
        <v>-0.3462668336003964</v>
      </c>
      <c r="L4750" t="str">
        <f t="shared" si="300"/>
        <v>NO</v>
      </c>
      <c r="M4750" t="str">
        <f t="shared" si="301"/>
        <v>NO</v>
      </c>
    </row>
    <row r="4751" spans="1:13" x14ac:dyDescent="0.25">
      <c r="A4751">
        <v>4750</v>
      </c>
      <c r="B4751" t="s">
        <v>15</v>
      </c>
      <c r="C4751">
        <v>919460.32</v>
      </c>
      <c r="D4751" t="s">
        <v>10</v>
      </c>
      <c r="E4751" t="s">
        <v>11</v>
      </c>
      <c r="F4751" t="s">
        <v>12</v>
      </c>
      <c r="G4751" t="s">
        <v>13</v>
      </c>
      <c r="H4751" t="s">
        <v>13</v>
      </c>
      <c r="I4751">
        <v>57</v>
      </c>
      <c r="J4751">
        <f t="shared" si="298"/>
        <v>0.32296577885192035</v>
      </c>
      <c r="K4751">
        <f t="shared" si="299"/>
        <v>1.0652397679423538</v>
      </c>
      <c r="L4751" t="str">
        <f t="shared" si="300"/>
        <v>NO</v>
      </c>
      <c r="M4751" t="str">
        <f t="shared" si="301"/>
        <v>NO</v>
      </c>
    </row>
    <row r="4752" spans="1:13" x14ac:dyDescent="0.25">
      <c r="A4752">
        <v>4751</v>
      </c>
      <c r="B4752" t="s">
        <v>9</v>
      </c>
      <c r="C4752">
        <v>426614.9</v>
      </c>
      <c r="D4752" t="s">
        <v>10</v>
      </c>
      <c r="E4752" t="s">
        <v>16</v>
      </c>
      <c r="F4752" t="s">
        <v>12</v>
      </c>
      <c r="G4752" t="s">
        <v>13</v>
      </c>
      <c r="H4752" t="s">
        <v>13</v>
      </c>
      <c r="I4752">
        <v>33</v>
      </c>
      <c r="J4752">
        <f t="shared" si="298"/>
        <v>-0.28473329697117672</v>
      </c>
      <c r="K4752">
        <f t="shared" si="299"/>
        <v>-0.62856815390894638</v>
      </c>
      <c r="L4752" t="str">
        <f t="shared" si="300"/>
        <v>NO</v>
      </c>
      <c r="M4752" t="str">
        <f t="shared" si="301"/>
        <v>NO</v>
      </c>
    </row>
    <row r="4753" spans="1:13" x14ac:dyDescent="0.25">
      <c r="A4753">
        <v>4752</v>
      </c>
      <c r="B4753" t="s">
        <v>15</v>
      </c>
      <c r="C4753">
        <v>297046</v>
      </c>
      <c r="D4753" t="s">
        <v>17</v>
      </c>
      <c r="E4753" t="s">
        <v>16</v>
      </c>
      <c r="F4753" t="s">
        <v>12</v>
      </c>
      <c r="G4753" t="s">
        <v>13</v>
      </c>
      <c r="H4753" t="s">
        <v>13</v>
      </c>
      <c r="I4753">
        <v>47</v>
      </c>
      <c r="J4753">
        <f t="shared" si="298"/>
        <v>-0.44449718558642509</v>
      </c>
      <c r="K4753">
        <f t="shared" si="299"/>
        <v>0.35948646717097865</v>
      </c>
      <c r="L4753" t="str">
        <f t="shared" si="300"/>
        <v>NO</v>
      </c>
      <c r="M4753" t="str">
        <f t="shared" si="301"/>
        <v>NO</v>
      </c>
    </row>
    <row r="4754" spans="1:13" x14ac:dyDescent="0.25">
      <c r="A4754">
        <v>4753</v>
      </c>
      <c r="B4754" t="s">
        <v>9</v>
      </c>
      <c r="C4754">
        <v>54143</v>
      </c>
      <c r="D4754" t="s">
        <v>10</v>
      </c>
      <c r="E4754" t="s">
        <v>16</v>
      </c>
      <c r="F4754" t="s">
        <v>12</v>
      </c>
      <c r="G4754" t="s">
        <v>13</v>
      </c>
      <c r="H4754" t="s">
        <v>13</v>
      </c>
      <c r="I4754">
        <v>28</v>
      </c>
      <c r="J4754">
        <f t="shared" si="298"/>
        <v>-0.74400677342972443</v>
      </c>
      <c r="K4754">
        <f t="shared" si="299"/>
        <v>-0.98144480429463388</v>
      </c>
      <c r="L4754" t="str">
        <f t="shared" si="300"/>
        <v>NO</v>
      </c>
      <c r="M4754" t="str">
        <f t="shared" si="301"/>
        <v>NO</v>
      </c>
    </row>
    <row r="4755" spans="1:13" x14ac:dyDescent="0.25">
      <c r="A4755">
        <v>4754</v>
      </c>
      <c r="B4755" t="s">
        <v>9</v>
      </c>
      <c r="C4755">
        <v>289033.15000000002</v>
      </c>
      <c r="D4755" t="s">
        <v>10</v>
      </c>
      <c r="E4755" t="s">
        <v>16</v>
      </c>
      <c r="F4755" t="s">
        <v>12</v>
      </c>
      <c r="G4755" t="s">
        <v>12</v>
      </c>
      <c r="H4755" t="s">
        <v>13</v>
      </c>
      <c r="I4755">
        <v>21</v>
      </c>
      <c r="J4755">
        <f t="shared" si="298"/>
        <v>-0.45437736574455478</v>
      </c>
      <c r="K4755">
        <f t="shared" si="299"/>
        <v>-1.4754721148345964</v>
      </c>
      <c r="L4755" t="str">
        <f t="shared" si="300"/>
        <v>NO</v>
      </c>
      <c r="M4755" t="str">
        <f t="shared" si="301"/>
        <v>NO</v>
      </c>
    </row>
    <row r="4756" spans="1:13" x14ac:dyDescent="0.25">
      <c r="A4756">
        <v>4755</v>
      </c>
      <c r="B4756" t="s">
        <v>9</v>
      </c>
      <c r="C4756">
        <v>485785</v>
      </c>
      <c r="D4756" t="s">
        <v>10</v>
      </c>
      <c r="E4756" t="s">
        <v>16</v>
      </c>
      <c r="F4756" t="s">
        <v>12</v>
      </c>
      <c r="G4756" t="s">
        <v>13</v>
      </c>
      <c r="H4756" t="s">
        <v>12</v>
      </c>
      <c r="I4756">
        <v>28</v>
      </c>
      <c r="J4756">
        <f t="shared" si="298"/>
        <v>-0.21177408171386494</v>
      </c>
      <c r="K4756">
        <f t="shared" si="299"/>
        <v>-0.98144480429463388</v>
      </c>
      <c r="L4756" t="str">
        <f t="shared" si="300"/>
        <v>NO</v>
      </c>
      <c r="M4756" t="str">
        <f t="shared" si="301"/>
        <v>NO</v>
      </c>
    </row>
    <row r="4757" spans="1:13" x14ac:dyDescent="0.25">
      <c r="A4757">
        <v>4756</v>
      </c>
      <c r="B4757" t="s">
        <v>9</v>
      </c>
      <c r="C4757">
        <v>349627.57</v>
      </c>
      <c r="D4757" t="s">
        <v>10</v>
      </c>
      <c r="E4757" t="s">
        <v>16</v>
      </c>
      <c r="F4757" t="s">
        <v>12</v>
      </c>
      <c r="G4757" t="s">
        <v>13</v>
      </c>
      <c r="H4757" t="s">
        <v>13</v>
      </c>
      <c r="I4757">
        <v>21</v>
      </c>
      <c r="J4757">
        <f t="shared" si="298"/>
        <v>-0.37966190418251655</v>
      </c>
      <c r="K4757">
        <f t="shared" si="299"/>
        <v>-1.4754721148345964</v>
      </c>
      <c r="L4757" t="str">
        <f t="shared" si="300"/>
        <v>NO</v>
      </c>
      <c r="M4757" t="str">
        <f t="shared" si="301"/>
        <v>NO</v>
      </c>
    </row>
    <row r="4758" spans="1:13" x14ac:dyDescent="0.25">
      <c r="A4758">
        <v>4757</v>
      </c>
      <c r="B4758" t="s">
        <v>15</v>
      </c>
      <c r="C4758">
        <v>173160</v>
      </c>
      <c r="D4758" t="s">
        <v>10</v>
      </c>
      <c r="E4758" t="s">
        <v>16</v>
      </c>
      <c r="F4758" t="s">
        <v>12</v>
      </c>
      <c r="G4758" t="s">
        <v>13</v>
      </c>
      <c r="H4758" t="s">
        <v>13</v>
      </c>
      <c r="I4758">
        <v>35</v>
      </c>
      <c r="J4758">
        <f t="shared" si="298"/>
        <v>-0.59725382012595318</v>
      </c>
      <c r="K4758">
        <f t="shared" si="299"/>
        <v>-0.48741749375467142</v>
      </c>
      <c r="L4758" t="str">
        <f t="shared" si="300"/>
        <v>NO</v>
      </c>
      <c r="M4758" t="str">
        <f t="shared" si="301"/>
        <v>NO</v>
      </c>
    </row>
    <row r="4759" spans="1:13" x14ac:dyDescent="0.25">
      <c r="A4759">
        <v>4758</v>
      </c>
      <c r="B4759" t="s">
        <v>15</v>
      </c>
      <c r="C4759">
        <v>40000</v>
      </c>
      <c r="D4759" t="s">
        <v>10</v>
      </c>
      <c r="E4759" t="s">
        <v>16</v>
      </c>
      <c r="F4759" t="s">
        <v>12</v>
      </c>
      <c r="G4759" t="s">
        <v>12</v>
      </c>
      <c r="H4759" t="s">
        <v>13</v>
      </c>
      <c r="I4759">
        <v>58</v>
      </c>
      <c r="J4759">
        <f t="shared" si="298"/>
        <v>-0.76144568567398563</v>
      </c>
      <c r="K4759">
        <f t="shared" si="299"/>
        <v>1.1358150980194912</v>
      </c>
      <c r="L4759" t="str">
        <f t="shared" si="300"/>
        <v>NO</v>
      </c>
      <c r="M4759" t="str">
        <f t="shared" si="301"/>
        <v>NO</v>
      </c>
    </row>
    <row r="4760" spans="1:13" x14ac:dyDescent="0.25">
      <c r="A4760">
        <v>4759</v>
      </c>
      <c r="B4760" t="s">
        <v>9</v>
      </c>
      <c r="C4760">
        <v>904989</v>
      </c>
      <c r="D4760" t="s">
        <v>10</v>
      </c>
      <c r="E4760" t="s">
        <v>11</v>
      </c>
      <c r="F4760" t="s">
        <v>12</v>
      </c>
      <c r="G4760" t="s">
        <v>13</v>
      </c>
      <c r="H4760" t="s">
        <v>13</v>
      </c>
      <c r="I4760">
        <v>39</v>
      </c>
      <c r="J4760">
        <f t="shared" si="298"/>
        <v>0.3051220342759024</v>
      </c>
      <c r="K4760">
        <f t="shared" si="299"/>
        <v>-0.20511617344612137</v>
      </c>
      <c r="L4760" t="str">
        <f t="shared" si="300"/>
        <v>NO</v>
      </c>
      <c r="M4760" t="str">
        <f t="shared" si="301"/>
        <v>NO</v>
      </c>
    </row>
    <row r="4761" spans="1:13" x14ac:dyDescent="0.25">
      <c r="A4761">
        <v>4760</v>
      </c>
      <c r="B4761" t="s">
        <v>9</v>
      </c>
      <c r="C4761">
        <v>648302.5</v>
      </c>
      <c r="D4761" t="s">
        <v>10</v>
      </c>
      <c r="E4761" t="s">
        <v>11</v>
      </c>
      <c r="F4761" t="s">
        <v>12</v>
      </c>
      <c r="G4761" t="s">
        <v>13</v>
      </c>
      <c r="H4761" t="s">
        <v>13</v>
      </c>
      <c r="I4761">
        <v>59</v>
      </c>
      <c r="J4761">
        <f t="shared" si="298"/>
        <v>-1.1383187232020741E-2</v>
      </c>
      <c r="K4761">
        <f t="shared" si="299"/>
        <v>1.2063904280966287</v>
      </c>
      <c r="L4761" t="str">
        <f t="shared" si="300"/>
        <v>NO</v>
      </c>
      <c r="M4761" t="str">
        <f t="shared" si="301"/>
        <v>NO</v>
      </c>
    </row>
    <row r="4762" spans="1:13" x14ac:dyDescent="0.25">
      <c r="A4762">
        <v>4761</v>
      </c>
      <c r="B4762" t="s">
        <v>9</v>
      </c>
      <c r="C4762">
        <v>278030</v>
      </c>
      <c r="D4762" t="s">
        <v>19</v>
      </c>
      <c r="E4762" t="s">
        <v>16</v>
      </c>
      <c r="F4762" t="s">
        <v>12</v>
      </c>
      <c r="G4762" t="s">
        <v>13</v>
      </c>
      <c r="H4762" t="s">
        <v>13</v>
      </c>
      <c r="I4762">
        <v>55</v>
      </c>
      <c r="J4762">
        <f t="shared" si="298"/>
        <v>-0.46794471123422759</v>
      </c>
      <c r="K4762">
        <f t="shared" si="299"/>
        <v>0.92408910778807873</v>
      </c>
      <c r="L4762" t="str">
        <f t="shared" si="300"/>
        <v>NO</v>
      </c>
      <c r="M4762" t="str">
        <f t="shared" si="301"/>
        <v>NO</v>
      </c>
    </row>
    <row r="4763" spans="1:13" x14ac:dyDescent="0.25">
      <c r="A4763">
        <v>4762</v>
      </c>
      <c r="B4763" t="s">
        <v>15</v>
      </c>
      <c r="C4763">
        <v>639148</v>
      </c>
      <c r="D4763" t="s">
        <v>18</v>
      </c>
      <c r="E4763" t="s">
        <v>16</v>
      </c>
      <c r="F4763" t="s">
        <v>12</v>
      </c>
      <c r="G4763" t="s">
        <v>13</v>
      </c>
      <c r="H4763" t="s">
        <v>12</v>
      </c>
      <c r="I4763">
        <v>73</v>
      </c>
      <c r="J4763">
        <f t="shared" si="298"/>
        <v>-2.267106972796144E-2</v>
      </c>
      <c r="K4763">
        <f t="shared" si="299"/>
        <v>2.1944450491765539</v>
      </c>
      <c r="L4763" t="str">
        <f t="shared" si="300"/>
        <v>NO</v>
      </c>
      <c r="M4763" t="str">
        <f t="shared" si="301"/>
        <v>SI</v>
      </c>
    </row>
    <row r="4764" spans="1:13" x14ac:dyDescent="0.25">
      <c r="A4764">
        <v>4763</v>
      </c>
      <c r="B4764" t="s">
        <v>9</v>
      </c>
      <c r="C4764">
        <v>488672.53</v>
      </c>
      <c r="D4764" t="s">
        <v>10</v>
      </c>
      <c r="E4764" t="s">
        <v>16</v>
      </c>
      <c r="F4764" t="s">
        <v>12</v>
      </c>
      <c r="G4764" t="s">
        <v>13</v>
      </c>
      <c r="H4764" t="s">
        <v>13</v>
      </c>
      <c r="I4764">
        <v>34</v>
      </c>
      <c r="J4764">
        <f t="shared" si="298"/>
        <v>-0.20821363610312663</v>
      </c>
      <c r="K4764">
        <f t="shared" si="299"/>
        <v>-0.55799282383180893</v>
      </c>
      <c r="L4764" t="str">
        <f t="shared" si="300"/>
        <v>NO</v>
      </c>
      <c r="M4764" t="str">
        <f t="shared" si="301"/>
        <v>NO</v>
      </c>
    </row>
    <row r="4765" spans="1:13" x14ac:dyDescent="0.25">
      <c r="A4765">
        <v>4764</v>
      </c>
      <c r="B4765" t="s">
        <v>9</v>
      </c>
      <c r="C4765">
        <v>278030</v>
      </c>
      <c r="D4765" t="s">
        <v>19</v>
      </c>
      <c r="E4765" t="s">
        <v>16</v>
      </c>
      <c r="F4765" t="s">
        <v>12</v>
      </c>
      <c r="G4765" t="s">
        <v>13</v>
      </c>
      <c r="H4765" t="s">
        <v>12</v>
      </c>
      <c r="I4765">
        <v>49</v>
      </c>
      <c r="J4765">
        <f t="shared" si="298"/>
        <v>-0.46794471123422759</v>
      </c>
      <c r="K4765">
        <f t="shared" si="299"/>
        <v>0.50063712732525367</v>
      </c>
      <c r="L4765" t="str">
        <f t="shared" si="300"/>
        <v>NO</v>
      </c>
      <c r="M4765" t="str">
        <f t="shared" si="301"/>
        <v>NO</v>
      </c>
    </row>
    <row r="4766" spans="1:13" x14ac:dyDescent="0.25">
      <c r="A4766">
        <v>4765</v>
      </c>
      <c r="B4766" t="s">
        <v>15</v>
      </c>
      <c r="C4766">
        <v>700000</v>
      </c>
      <c r="D4766" t="s">
        <v>10</v>
      </c>
      <c r="E4766" t="s">
        <v>16</v>
      </c>
      <c r="F4766" t="s">
        <v>12</v>
      </c>
      <c r="G4766" t="s">
        <v>13</v>
      </c>
      <c r="H4766" t="s">
        <v>13</v>
      </c>
      <c r="I4766">
        <v>32</v>
      </c>
      <c r="J4766">
        <f t="shared" si="298"/>
        <v>5.2361998778563602E-2</v>
      </c>
      <c r="K4766">
        <f t="shared" si="299"/>
        <v>-0.69914348398608395</v>
      </c>
      <c r="L4766" t="str">
        <f t="shared" si="300"/>
        <v>NO</v>
      </c>
      <c r="M4766" t="str">
        <f t="shared" si="301"/>
        <v>NO</v>
      </c>
    </row>
    <row r="4767" spans="1:13" x14ac:dyDescent="0.25">
      <c r="A4767">
        <v>4766</v>
      </c>
      <c r="B4767" t="s">
        <v>15</v>
      </c>
      <c r="C4767">
        <v>1214806</v>
      </c>
      <c r="D4767" t="s">
        <v>10</v>
      </c>
      <c r="E4767" t="s">
        <v>11</v>
      </c>
      <c r="F4767" t="s">
        <v>12</v>
      </c>
      <c r="G4767" t="s">
        <v>13</v>
      </c>
      <c r="H4767" t="s">
        <v>13</v>
      </c>
      <c r="I4767">
        <v>32</v>
      </c>
      <c r="J4767">
        <f t="shared" si="298"/>
        <v>0.68713939090322884</v>
      </c>
      <c r="K4767">
        <f t="shared" si="299"/>
        <v>-0.69914348398608395</v>
      </c>
      <c r="L4767" t="str">
        <f t="shared" si="300"/>
        <v>NO</v>
      </c>
      <c r="M4767" t="str">
        <f t="shared" si="301"/>
        <v>NO</v>
      </c>
    </row>
    <row r="4768" spans="1:13" x14ac:dyDescent="0.25">
      <c r="A4768">
        <v>4767</v>
      </c>
      <c r="B4768" t="s">
        <v>15</v>
      </c>
      <c r="C4768">
        <v>299784</v>
      </c>
      <c r="D4768" t="s">
        <v>18</v>
      </c>
      <c r="E4768" t="s">
        <v>16</v>
      </c>
      <c r="F4768" t="s">
        <v>12</v>
      </c>
      <c r="G4768" t="s">
        <v>12</v>
      </c>
      <c r="H4768" t="s">
        <v>12</v>
      </c>
      <c r="I4768">
        <v>32</v>
      </c>
      <c r="J4768">
        <f t="shared" si="298"/>
        <v>-0.44112111673789317</v>
      </c>
      <c r="K4768">
        <f t="shared" si="299"/>
        <v>-0.69914348398608395</v>
      </c>
      <c r="L4768" t="str">
        <f t="shared" si="300"/>
        <v>NO</v>
      </c>
      <c r="M4768" t="str">
        <f t="shared" si="301"/>
        <v>NO</v>
      </c>
    </row>
    <row r="4769" spans="1:13" x14ac:dyDescent="0.25">
      <c r="A4769">
        <v>4768</v>
      </c>
      <c r="B4769" t="s">
        <v>15</v>
      </c>
      <c r="C4769">
        <v>1590894.7</v>
      </c>
      <c r="D4769" t="s">
        <v>10</v>
      </c>
      <c r="E4769" t="s">
        <v>11</v>
      </c>
      <c r="F4769" t="s">
        <v>12</v>
      </c>
      <c r="G4769" t="s">
        <v>13</v>
      </c>
      <c r="H4769" t="s">
        <v>13</v>
      </c>
      <c r="I4769">
        <v>44</v>
      </c>
      <c r="J4769">
        <f t="shared" si="298"/>
        <v>1.1508725334725765</v>
      </c>
      <c r="K4769">
        <f t="shared" si="299"/>
        <v>0.14776047693956615</v>
      </c>
      <c r="L4769" t="str">
        <f t="shared" si="300"/>
        <v>NO</v>
      </c>
      <c r="M4769" t="str">
        <f t="shared" si="301"/>
        <v>NO</v>
      </c>
    </row>
    <row r="4770" spans="1:13" x14ac:dyDescent="0.25">
      <c r="A4770">
        <v>4769</v>
      </c>
      <c r="B4770" t="s">
        <v>9</v>
      </c>
      <c r="C4770">
        <v>259227</v>
      </c>
      <c r="D4770" t="s">
        <v>10</v>
      </c>
      <c r="E4770" t="s">
        <v>16</v>
      </c>
      <c r="F4770" t="s">
        <v>12</v>
      </c>
      <c r="G4770" t="s">
        <v>13</v>
      </c>
      <c r="H4770" t="s">
        <v>13</v>
      </c>
      <c r="I4770">
        <v>31</v>
      </c>
      <c r="J4770">
        <f t="shared" si="298"/>
        <v>-0.4911295989475023</v>
      </c>
      <c r="K4770">
        <f t="shared" si="299"/>
        <v>-0.7697188140632214</v>
      </c>
      <c r="L4770" t="str">
        <f t="shared" si="300"/>
        <v>NO</v>
      </c>
      <c r="M4770" t="str">
        <f t="shared" si="301"/>
        <v>NO</v>
      </c>
    </row>
    <row r="4771" spans="1:13" x14ac:dyDescent="0.25">
      <c r="A4771">
        <v>4770</v>
      </c>
      <c r="B4771" t="s">
        <v>15</v>
      </c>
      <c r="C4771">
        <v>756936.6</v>
      </c>
      <c r="D4771" t="s">
        <v>10</v>
      </c>
      <c r="E4771" t="s">
        <v>11</v>
      </c>
      <c r="F4771" t="s">
        <v>12</v>
      </c>
      <c r="G4771" t="s">
        <v>13</v>
      </c>
      <c r="H4771" t="s">
        <v>13</v>
      </c>
      <c r="I4771">
        <v>48</v>
      </c>
      <c r="J4771">
        <f t="shared" si="298"/>
        <v>0.12256721484917117</v>
      </c>
      <c r="K4771">
        <f t="shared" si="299"/>
        <v>0.43006179724811616</v>
      </c>
      <c r="L4771" t="str">
        <f t="shared" si="300"/>
        <v>NO</v>
      </c>
      <c r="M4771" t="str">
        <f t="shared" si="301"/>
        <v>NO</v>
      </c>
    </row>
    <row r="4772" spans="1:13" x14ac:dyDescent="0.25">
      <c r="A4772">
        <v>4771</v>
      </c>
      <c r="B4772" t="s">
        <v>9</v>
      </c>
      <c r="C4772">
        <v>1744589.38</v>
      </c>
      <c r="D4772" t="s">
        <v>10</v>
      </c>
      <c r="E4772" t="s">
        <v>11</v>
      </c>
      <c r="F4772" t="s">
        <v>12</v>
      </c>
      <c r="G4772" t="s">
        <v>13</v>
      </c>
      <c r="H4772" t="s">
        <v>13</v>
      </c>
      <c r="I4772">
        <v>35</v>
      </c>
      <c r="J4772">
        <f t="shared" si="298"/>
        <v>1.3403845208111758</v>
      </c>
      <c r="K4772">
        <f t="shared" si="299"/>
        <v>-0.48741749375467142</v>
      </c>
      <c r="L4772" t="str">
        <f t="shared" si="300"/>
        <v>NO</v>
      </c>
      <c r="M4772" t="str">
        <f t="shared" si="301"/>
        <v>NO</v>
      </c>
    </row>
    <row r="4773" spans="1:13" x14ac:dyDescent="0.25">
      <c r="A4773">
        <v>4772</v>
      </c>
      <c r="B4773" t="s">
        <v>9</v>
      </c>
      <c r="C4773">
        <v>288287</v>
      </c>
      <c r="D4773" t="s">
        <v>10</v>
      </c>
      <c r="E4773" t="s">
        <v>16</v>
      </c>
      <c r="F4773" t="s">
        <v>12</v>
      </c>
      <c r="G4773" t="s">
        <v>13</v>
      </c>
      <c r="H4773" t="s">
        <v>13</v>
      </c>
      <c r="I4773">
        <v>21</v>
      </c>
      <c r="J4773">
        <f t="shared" si="298"/>
        <v>-0.45529739999266733</v>
      </c>
      <c r="K4773">
        <f t="shared" si="299"/>
        <v>-1.4754721148345964</v>
      </c>
      <c r="L4773" t="str">
        <f t="shared" si="300"/>
        <v>NO</v>
      </c>
      <c r="M4773" t="str">
        <f t="shared" si="301"/>
        <v>NO</v>
      </c>
    </row>
    <row r="4774" spans="1:13" x14ac:dyDescent="0.25">
      <c r="A4774">
        <v>4773</v>
      </c>
      <c r="B4774" t="s">
        <v>9</v>
      </c>
      <c r="C4774">
        <v>278031</v>
      </c>
      <c r="D4774" t="s">
        <v>17</v>
      </c>
      <c r="E4774" t="s">
        <v>16</v>
      </c>
      <c r="F4774" t="s">
        <v>12</v>
      </c>
      <c r="G4774" t="s">
        <v>13</v>
      </c>
      <c r="H4774" t="s">
        <v>13</v>
      </c>
      <c r="I4774">
        <v>39</v>
      </c>
      <c r="J4774">
        <f t="shared" si="298"/>
        <v>-0.46794347819228149</v>
      </c>
      <c r="K4774">
        <f t="shared" si="299"/>
        <v>-0.20511617344612137</v>
      </c>
      <c r="L4774" t="str">
        <f t="shared" si="300"/>
        <v>NO</v>
      </c>
      <c r="M4774" t="str">
        <f t="shared" si="301"/>
        <v>NO</v>
      </c>
    </row>
    <row r="4775" spans="1:13" x14ac:dyDescent="0.25">
      <c r="A4775">
        <v>4774</v>
      </c>
      <c r="B4775" t="s">
        <v>15</v>
      </c>
      <c r="C4775">
        <v>297046</v>
      </c>
      <c r="D4775" t="s">
        <v>18</v>
      </c>
      <c r="E4775" t="s">
        <v>16</v>
      </c>
      <c r="F4775" t="s">
        <v>12</v>
      </c>
      <c r="G4775" t="s">
        <v>13</v>
      </c>
      <c r="H4775" t="s">
        <v>12</v>
      </c>
      <c r="I4775">
        <v>24</v>
      </c>
      <c r="J4775">
        <f t="shared" si="298"/>
        <v>-0.44449718558642509</v>
      </c>
      <c r="K4775">
        <f t="shared" si="299"/>
        <v>-1.263746124603184</v>
      </c>
      <c r="L4775" t="str">
        <f t="shared" si="300"/>
        <v>NO</v>
      </c>
      <c r="M4775" t="str">
        <f t="shared" si="301"/>
        <v>NO</v>
      </c>
    </row>
    <row r="4776" spans="1:13" x14ac:dyDescent="0.25">
      <c r="A4776">
        <v>4775</v>
      </c>
      <c r="B4776" t="s">
        <v>15</v>
      </c>
      <c r="C4776">
        <v>334110</v>
      </c>
      <c r="D4776" t="s">
        <v>10</v>
      </c>
      <c r="E4776" t="s">
        <v>16</v>
      </c>
      <c r="F4776" t="s">
        <v>12</v>
      </c>
      <c r="G4776" t="s">
        <v>13</v>
      </c>
      <c r="H4776" t="s">
        <v>12</v>
      </c>
      <c r="I4776">
        <v>31</v>
      </c>
      <c r="J4776">
        <f t="shared" si="298"/>
        <v>-0.39879571889468374</v>
      </c>
      <c r="K4776">
        <f t="shared" si="299"/>
        <v>-0.7697188140632214</v>
      </c>
      <c r="L4776" t="str">
        <f t="shared" si="300"/>
        <v>NO</v>
      </c>
      <c r="M4776" t="str">
        <f t="shared" si="301"/>
        <v>NO</v>
      </c>
    </row>
    <row r="4777" spans="1:13" x14ac:dyDescent="0.25">
      <c r="A4777">
        <v>4776</v>
      </c>
      <c r="B4777" t="s">
        <v>9</v>
      </c>
      <c r="C4777">
        <v>121288.4</v>
      </c>
      <c r="D4777" t="s">
        <v>10</v>
      </c>
      <c r="E4777" t="s">
        <v>16</v>
      </c>
      <c r="F4777" t="s">
        <v>12</v>
      </c>
      <c r="G4777" t="s">
        <v>12</v>
      </c>
      <c r="H4777" t="s">
        <v>13</v>
      </c>
      <c r="I4777">
        <v>28</v>
      </c>
      <c r="J4777">
        <f t="shared" si="298"/>
        <v>-0.66121367873936043</v>
      </c>
      <c r="K4777">
        <f t="shared" si="299"/>
        <v>-0.98144480429463388</v>
      </c>
      <c r="L4777" t="str">
        <f t="shared" si="300"/>
        <v>NO</v>
      </c>
      <c r="M4777" t="str">
        <f t="shared" si="301"/>
        <v>NO</v>
      </c>
    </row>
    <row r="4778" spans="1:13" x14ac:dyDescent="0.25">
      <c r="A4778">
        <v>4777</v>
      </c>
      <c r="B4778" t="s">
        <v>9</v>
      </c>
      <c r="C4778">
        <v>617386</v>
      </c>
      <c r="D4778" t="s">
        <v>18</v>
      </c>
      <c r="E4778" t="s">
        <v>16</v>
      </c>
      <c r="F4778" t="s">
        <v>12</v>
      </c>
      <c r="G4778" t="s">
        <v>13</v>
      </c>
      <c r="H4778" t="s">
        <v>13</v>
      </c>
      <c r="I4778">
        <v>40</v>
      </c>
      <c r="J4778">
        <f t="shared" si="298"/>
        <v>-4.9504528559865042E-2</v>
      </c>
      <c r="K4778">
        <f t="shared" si="299"/>
        <v>-0.13454084336898386</v>
      </c>
      <c r="L4778" t="str">
        <f t="shared" si="300"/>
        <v>NO</v>
      </c>
      <c r="M4778" t="str">
        <f t="shared" si="301"/>
        <v>NO</v>
      </c>
    </row>
    <row r="4779" spans="1:13" x14ac:dyDescent="0.25">
      <c r="A4779">
        <v>4778</v>
      </c>
      <c r="B4779" t="s">
        <v>9</v>
      </c>
      <c r="C4779">
        <v>50000</v>
      </c>
      <c r="D4779" t="s">
        <v>10</v>
      </c>
      <c r="E4779" t="s">
        <v>16</v>
      </c>
      <c r="F4779" t="s">
        <v>12</v>
      </c>
      <c r="G4779" t="s">
        <v>12</v>
      </c>
      <c r="H4779" t="s">
        <v>12</v>
      </c>
      <c r="I4779">
        <v>41</v>
      </c>
      <c r="J4779">
        <f t="shared" si="298"/>
        <v>-0.7491152662125834</v>
      </c>
      <c r="K4779">
        <f t="shared" si="299"/>
        <v>-6.3965513291846368E-2</v>
      </c>
      <c r="L4779" t="str">
        <f t="shared" si="300"/>
        <v>NO</v>
      </c>
      <c r="M4779" t="str">
        <f t="shared" si="301"/>
        <v>NO</v>
      </c>
    </row>
    <row r="4780" spans="1:13" x14ac:dyDescent="0.25">
      <c r="A4780">
        <v>4779</v>
      </c>
      <c r="B4780" t="s">
        <v>15</v>
      </c>
      <c r="C4780">
        <v>179772.13</v>
      </c>
      <c r="D4780" t="s">
        <v>10</v>
      </c>
      <c r="E4780" t="s">
        <v>16</v>
      </c>
      <c r="F4780" t="s">
        <v>12</v>
      </c>
      <c r="G4780" t="s">
        <v>13</v>
      </c>
      <c r="H4780" t="s">
        <v>13</v>
      </c>
      <c r="I4780">
        <v>23</v>
      </c>
      <c r="J4780">
        <f t="shared" si="298"/>
        <v>-0.58910078648262099</v>
      </c>
      <c r="K4780">
        <f t="shared" si="299"/>
        <v>-1.3343214546803215</v>
      </c>
      <c r="L4780" t="str">
        <f t="shared" si="300"/>
        <v>NO</v>
      </c>
      <c r="M4780" t="str">
        <f t="shared" si="301"/>
        <v>NO</v>
      </c>
    </row>
    <row r="4781" spans="1:13" x14ac:dyDescent="0.25">
      <c r="A4781">
        <v>4780</v>
      </c>
      <c r="B4781" t="s">
        <v>15</v>
      </c>
      <c r="C4781">
        <v>1602859</v>
      </c>
      <c r="D4781" t="s">
        <v>10</v>
      </c>
      <c r="E4781" t="s">
        <v>11</v>
      </c>
      <c r="F4781" t="s">
        <v>12</v>
      </c>
      <c r="G4781" t="s">
        <v>13</v>
      </c>
      <c r="H4781" t="s">
        <v>12</v>
      </c>
      <c r="I4781">
        <v>36</v>
      </c>
      <c r="J4781">
        <f t="shared" si="298"/>
        <v>1.1656250172287821</v>
      </c>
      <c r="K4781">
        <f t="shared" si="299"/>
        <v>-0.41684216367753391</v>
      </c>
      <c r="L4781" t="str">
        <f t="shared" si="300"/>
        <v>NO</v>
      </c>
      <c r="M4781" t="str">
        <f t="shared" si="301"/>
        <v>NO</v>
      </c>
    </row>
    <row r="4782" spans="1:13" x14ac:dyDescent="0.25">
      <c r="A4782">
        <v>4781</v>
      </c>
      <c r="B4782" t="s">
        <v>15</v>
      </c>
      <c r="C4782">
        <v>410351</v>
      </c>
      <c r="D4782" t="s">
        <v>18</v>
      </c>
      <c r="E4782" t="s">
        <v>16</v>
      </c>
      <c r="F4782" t="s">
        <v>12</v>
      </c>
      <c r="G4782" t="s">
        <v>12</v>
      </c>
      <c r="H4782" t="s">
        <v>13</v>
      </c>
      <c r="I4782">
        <v>54</v>
      </c>
      <c r="J4782">
        <f t="shared" si="298"/>
        <v>-0.30478736787900679</v>
      </c>
      <c r="K4782">
        <f t="shared" si="299"/>
        <v>0.85351377771094117</v>
      </c>
      <c r="L4782" t="str">
        <f t="shared" si="300"/>
        <v>NO</v>
      </c>
      <c r="M4782" t="str">
        <f t="shared" si="301"/>
        <v>NO</v>
      </c>
    </row>
    <row r="4783" spans="1:13" x14ac:dyDescent="0.25">
      <c r="A4783">
        <v>4782</v>
      </c>
      <c r="B4783" t="s">
        <v>9</v>
      </c>
      <c r="C4783">
        <v>339953</v>
      </c>
      <c r="D4783" t="s">
        <v>10</v>
      </c>
      <c r="E4783" t="s">
        <v>16</v>
      </c>
      <c r="F4783" t="s">
        <v>12</v>
      </c>
      <c r="G4783" t="s">
        <v>13</v>
      </c>
      <c r="H4783" t="s">
        <v>13</v>
      </c>
      <c r="I4783">
        <v>33</v>
      </c>
      <c r="J4783">
        <f t="shared" si="298"/>
        <v>-0.39159105480338641</v>
      </c>
      <c r="K4783">
        <f t="shared" si="299"/>
        <v>-0.62856815390894638</v>
      </c>
      <c r="L4783" t="str">
        <f t="shared" si="300"/>
        <v>NO</v>
      </c>
      <c r="M4783" t="str">
        <f t="shared" si="301"/>
        <v>NO</v>
      </c>
    </row>
    <row r="4784" spans="1:13" x14ac:dyDescent="0.25">
      <c r="A4784">
        <v>4783</v>
      </c>
      <c r="B4784" t="s">
        <v>9</v>
      </c>
      <c r="C4784">
        <v>753198</v>
      </c>
      <c r="D4784" t="s">
        <v>10</v>
      </c>
      <c r="E4784" t="s">
        <v>11</v>
      </c>
      <c r="F4784" t="s">
        <v>12</v>
      </c>
      <c r="G4784" t="s">
        <v>13</v>
      </c>
      <c r="H4784" t="s">
        <v>13</v>
      </c>
      <c r="I4784">
        <v>51</v>
      </c>
      <c r="J4784">
        <f t="shared" si="298"/>
        <v>0.11795736422933135</v>
      </c>
      <c r="K4784">
        <f t="shared" si="299"/>
        <v>0.64178778747952869</v>
      </c>
      <c r="L4784" t="str">
        <f t="shared" si="300"/>
        <v>NO</v>
      </c>
      <c r="M4784" t="str">
        <f t="shared" si="301"/>
        <v>NO</v>
      </c>
    </row>
    <row r="4785" spans="1:13" x14ac:dyDescent="0.25">
      <c r="A4785">
        <v>4784</v>
      </c>
      <c r="B4785" t="s">
        <v>9</v>
      </c>
      <c r="C4785">
        <v>697743.71</v>
      </c>
      <c r="D4785" t="s">
        <v>10</v>
      </c>
      <c r="E4785" t="s">
        <v>16</v>
      </c>
      <c r="F4785" t="s">
        <v>12</v>
      </c>
      <c r="G4785" t="s">
        <v>12</v>
      </c>
      <c r="H4785" t="s">
        <v>13</v>
      </c>
      <c r="I4785">
        <v>29</v>
      </c>
      <c r="J4785">
        <f t="shared" si="298"/>
        <v>4.9579898565906826E-2</v>
      </c>
      <c r="K4785">
        <f t="shared" si="299"/>
        <v>-0.91086947421749642</v>
      </c>
      <c r="L4785" t="str">
        <f t="shared" si="300"/>
        <v>NO</v>
      </c>
      <c r="M4785" t="str">
        <f t="shared" si="301"/>
        <v>NO</v>
      </c>
    </row>
    <row r="4786" spans="1:13" x14ac:dyDescent="0.25">
      <c r="A4786">
        <v>4785</v>
      </c>
      <c r="B4786" t="s">
        <v>15</v>
      </c>
      <c r="C4786">
        <v>445739.84</v>
      </c>
      <c r="D4786" t="s">
        <v>10</v>
      </c>
      <c r="E4786" t="s">
        <v>16</v>
      </c>
      <c r="F4786" t="s">
        <v>12</v>
      </c>
      <c r="G4786" t="s">
        <v>13</v>
      </c>
      <c r="H4786" t="s">
        <v>13</v>
      </c>
      <c r="I4786">
        <v>29</v>
      </c>
      <c r="J4786">
        <f t="shared" si="298"/>
        <v>-0.26115144373376165</v>
      </c>
      <c r="K4786">
        <f t="shared" si="299"/>
        <v>-0.91086947421749642</v>
      </c>
      <c r="L4786" t="str">
        <f t="shared" si="300"/>
        <v>NO</v>
      </c>
      <c r="M4786" t="str">
        <f t="shared" si="301"/>
        <v>NO</v>
      </c>
    </row>
    <row r="4787" spans="1:13" x14ac:dyDescent="0.25">
      <c r="A4787">
        <v>4786</v>
      </c>
      <c r="B4787" t="s">
        <v>15</v>
      </c>
      <c r="C4787">
        <v>660555.53</v>
      </c>
      <c r="D4787" t="s">
        <v>10</v>
      </c>
      <c r="E4787" t="s">
        <v>16</v>
      </c>
      <c r="F4787" t="s">
        <v>12</v>
      </c>
      <c r="G4787" t="s">
        <v>13</v>
      </c>
      <c r="H4787" t="s">
        <v>13</v>
      </c>
      <c r="I4787">
        <v>20</v>
      </c>
      <c r="J4787">
        <f t="shared" si="298"/>
        <v>3.7253127252938685E-3</v>
      </c>
      <c r="K4787">
        <f t="shared" si="299"/>
        <v>-1.5460474449117341</v>
      </c>
      <c r="L4787" t="str">
        <f t="shared" si="300"/>
        <v>NO</v>
      </c>
      <c r="M4787" t="str">
        <f t="shared" si="301"/>
        <v>NO</v>
      </c>
    </row>
    <row r="4788" spans="1:13" x14ac:dyDescent="0.25">
      <c r="A4788">
        <v>4787</v>
      </c>
      <c r="B4788" t="s">
        <v>15</v>
      </c>
      <c r="C4788">
        <v>278030</v>
      </c>
      <c r="D4788" t="s">
        <v>19</v>
      </c>
      <c r="E4788" t="s">
        <v>16</v>
      </c>
      <c r="F4788" t="s">
        <v>12</v>
      </c>
      <c r="G4788" t="s">
        <v>13</v>
      </c>
      <c r="H4788" t="s">
        <v>13</v>
      </c>
      <c r="I4788">
        <v>60</v>
      </c>
      <c r="J4788">
        <f t="shared" si="298"/>
        <v>-0.46794471123422759</v>
      </c>
      <c r="K4788">
        <f t="shared" si="299"/>
        <v>1.2769657581737661</v>
      </c>
      <c r="L4788" t="str">
        <f t="shared" si="300"/>
        <v>NO</v>
      </c>
      <c r="M4788" t="str">
        <f t="shared" si="301"/>
        <v>NO</v>
      </c>
    </row>
    <row r="4789" spans="1:13" x14ac:dyDescent="0.25">
      <c r="A4789">
        <v>4788</v>
      </c>
      <c r="B4789" t="s">
        <v>9</v>
      </c>
      <c r="C4789">
        <v>666625.48</v>
      </c>
      <c r="D4789" t="s">
        <v>10</v>
      </c>
      <c r="E4789" t="s">
        <v>11</v>
      </c>
      <c r="F4789" t="s">
        <v>12</v>
      </c>
      <c r="G4789" t="s">
        <v>13</v>
      </c>
      <c r="H4789" t="s">
        <v>13</v>
      </c>
      <c r="I4789">
        <v>37</v>
      </c>
      <c r="J4789">
        <f t="shared" si="298"/>
        <v>1.1209815686267676E-2</v>
      </c>
      <c r="K4789">
        <f t="shared" si="299"/>
        <v>-0.3462668336003964</v>
      </c>
      <c r="L4789" t="str">
        <f t="shared" si="300"/>
        <v>NO</v>
      </c>
      <c r="M4789" t="str">
        <f t="shared" si="301"/>
        <v>NO</v>
      </c>
    </row>
    <row r="4790" spans="1:13" x14ac:dyDescent="0.25">
      <c r="A4790">
        <v>4789</v>
      </c>
      <c r="B4790" t="s">
        <v>9</v>
      </c>
      <c r="C4790">
        <v>1024313.1</v>
      </c>
      <c r="D4790" t="s">
        <v>10</v>
      </c>
      <c r="E4790" t="s">
        <v>16</v>
      </c>
      <c r="F4790" t="s">
        <v>12</v>
      </c>
      <c r="G4790" t="s">
        <v>13</v>
      </c>
      <c r="H4790" t="s">
        <v>13</v>
      </c>
      <c r="I4790">
        <v>26</v>
      </c>
      <c r="J4790">
        <f t="shared" si="298"/>
        <v>0.45225365476133333</v>
      </c>
      <c r="K4790">
        <f t="shared" si="299"/>
        <v>-1.1225954644489089</v>
      </c>
      <c r="L4790" t="str">
        <f t="shared" si="300"/>
        <v>NO</v>
      </c>
      <c r="M4790" t="str">
        <f t="shared" si="301"/>
        <v>NO</v>
      </c>
    </row>
    <row r="4791" spans="1:13" x14ac:dyDescent="0.25">
      <c r="A4791">
        <v>4790</v>
      </c>
      <c r="B4791" t="s">
        <v>9</v>
      </c>
      <c r="C4791">
        <v>375000</v>
      </c>
      <c r="D4791" t="s">
        <v>10</v>
      </c>
      <c r="E4791" t="s">
        <v>16</v>
      </c>
      <c r="F4791" t="s">
        <v>12</v>
      </c>
      <c r="G4791" t="s">
        <v>13</v>
      </c>
      <c r="H4791" t="s">
        <v>13</v>
      </c>
      <c r="I4791">
        <v>60</v>
      </c>
      <c r="J4791">
        <f t="shared" si="298"/>
        <v>-0.34837663371700989</v>
      </c>
      <c r="K4791">
        <f t="shared" si="299"/>
        <v>1.2769657581737661</v>
      </c>
      <c r="L4791" t="str">
        <f t="shared" si="300"/>
        <v>NO</v>
      </c>
      <c r="M4791" t="str">
        <f t="shared" si="301"/>
        <v>NO</v>
      </c>
    </row>
    <row r="4792" spans="1:13" x14ac:dyDescent="0.25">
      <c r="A4792">
        <v>4791</v>
      </c>
      <c r="B4792" t="s">
        <v>9</v>
      </c>
      <c r="C4792">
        <v>445567</v>
      </c>
      <c r="D4792" t="s">
        <v>17</v>
      </c>
      <c r="E4792" t="s">
        <v>16</v>
      </c>
      <c r="F4792" t="s">
        <v>12</v>
      </c>
      <c r="G4792" t="s">
        <v>13</v>
      </c>
      <c r="H4792" t="s">
        <v>13</v>
      </c>
      <c r="I4792">
        <v>54</v>
      </c>
      <c r="J4792">
        <f t="shared" si="298"/>
        <v>-0.26136456270373254</v>
      </c>
      <c r="K4792">
        <f t="shared" si="299"/>
        <v>0.85351377771094117</v>
      </c>
      <c r="L4792" t="str">
        <f t="shared" si="300"/>
        <v>NO</v>
      </c>
      <c r="M4792" t="str">
        <f t="shared" si="301"/>
        <v>NO</v>
      </c>
    </row>
    <row r="4793" spans="1:13" x14ac:dyDescent="0.25">
      <c r="A4793">
        <v>4792</v>
      </c>
      <c r="B4793" t="s">
        <v>9</v>
      </c>
      <c r="C4793">
        <v>297139</v>
      </c>
      <c r="D4793" t="s">
        <v>17</v>
      </c>
      <c r="E4793" t="s">
        <v>16</v>
      </c>
      <c r="F4793" t="s">
        <v>12</v>
      </c>
      <c r="G4793" t="s">
        <v>13</v>
      </c>
      <c r="H4793" t="s">
        <v>13</v>
      </c>
      <c r="I4793">
        <v>56</v>
      </c>
      <c r="J4793">
        <f t="shared" si="298"/>
        <v>-0.44438251268543405</v>
      </c>
      <c r="K4793">
        <f t="shared" si="299"/>
        <v>0.99466443786521619</v>
      </c>
      <c r="L4793" t="str">
        <f t="shared" si="300"/>
        <v>NO</v>
      </c>
      <c r="M4793" t="str">
        <f t="shared" si="301"/>
        <v>NO</v>
      </c>
    </row>
    <row r="4794" spans="1:13" x14ac:dyDescent="0.25">
      <c r="A4794">
        <v>4793</v>
      </c>
      <c r="B4794" t="s">
        <v>9</v>
      </c>
      <c r="C4794">
        <v>2250000</v>
      </c>
      <c r="D4794" t="s">
        <v>10</v>
      </c>
      <c r="E4794" t="s">
        <v>16</v>
      </c>
      <c r="F4794" t="s">
        <v>12</v>
      </c>
      <c r="G4794" t="s">
        <v>13</v>
      </c>
      <c r="H4794" t="s">
        <v>13</v>
      </c>
      <c r="I4794">
        <v>54</v>
      </c>
      <c r="J4794">
        <f t="shared" si="298"/>
        <v>1.9635770152959142</v>
      </c>
      <c r="K4794">
        <f t="shared" si="299"/>
        <v>0.85351377771094117</v>
      </c>
      <c r="L4794" t="str">
        <f t="shared" si="300"/>
        <v>SI</v>
      </c>
      <c r="M4794" t="str">
        <f t="shared" si="301"/>
        <v>NO</v>
      </c>
    </row>
    <row r="4795" spans="1:13" x14ac:dyDescent="0.25">
      <c r="A4795">
        <v>4794</v>
      </c>
      <c r="B4795" t="s">
        <v>9</v>
      </c>
      <c r="C4795">
        <v>534619.65</v>
      </c>
      <c r="D4795" t="s">
        <v>10</v>
      </c>
      <c r="E4795" t="s">
        <v>16</v>
      </c>
      <c r="F4795" t="s">
        <v>12</v>
      </c>
      <c r="G4795" t="s">
        <v>13</v>
      </c>
      <c r="H4795" t="s">
        <v>13</v>
      </c>
      <c r="I4795">
        <v>25</v>
      </c>
      <c r="J4795">
        <f t="shared" si="298"/>
        <v>-0.15155890983878811</v>
      </c>
      <c r="K4795">
        <f t="shared" si="299"/>
        <v>-1.1931707945260464</v>
      </c>
      <c r="L4795" t="str">
        <f t="shared" si="300"/>
        <v>NO</v>
      </c>
      <c r="M4795" t="str">
        <f t="shared" si="301"/>
        <v>NO</v>
      </c>
    </row>
    <row r="4796" spans="1:13" x14ac:dyDescent="0.25">
      <c r="A4796">
        <v>4795</v>
      </c>
      <c r="B4796" t="s">
        <v>9</v>
      </c>
      <c r="C4796">
        <v>408532</v>
      </c>
      <c r="D4796" t="s">
        <v>10</v>
      </c>
      <c r="E4796" t="s">
        <v>16</v>
      </c>
      <c r="F4796" t="s">
        <v>12</v>
      </c>
      <c r="G4796" t="s">
        <v>13</v>
      </c>
      <c r="H4796" t="s">
        <v>13</v>
      </c>
      <c r="I4796">
        <v>29</v>
      </c>
      <c r="J4796">
        <f t="shared" si="298"/>
        <v>-0.30703027117903581</v>
      </c>
      <c r="K4796">
        <f t="shared" si="299"/>
        <v>-0.91086947421749642</v>
      </c>
      <c r="L4796" t="str">
        <f t="shared" si="300"/>
        <v>NO</v>
      </c>
      <c r="M4796" t="str">
        <f t="shared" si="301"/>
        <v>NO</v>
      </c>
    </row>
    <row r="4797" spans="1:13" x14ac:dyDescent="0.25">
      <c r="A4797">
        <v>4796</v>
      </c>
      <c r="B4797" t="s">
        <v>15</v>
      </c>
      <c r="C4797">
        <v>308439</v>
      </c>
      <c r="D4797" t="s">
        <v>17</v>
      </c>
      <c r="E4797" t="s">
        <v>16</v>
      </c>
      <c r="F4797" t="s">
        <v>12</v>
      </c>
      <c r="G4797" t="s">
        <v>13</v>
      </c>
      <c r="H4797" t="s">
        <v>13</v>
      </c>
      <c r="I4797">
        <v>31</v>
      </c>
      <c r="J4797">
        <f t="shared" si="298"/>
        <v>-0.43044913869404949</v>
      </c>
      <c r="K4797">
        <f t="shared" si="299"/>
        <v>-0.7697188140632214</v>
      </c>
      <c r="L4797" t="str">
        <f t="shared" si="300"/>
        <v>NO</v>
      </c>
      <c r="M4797" t="str">
        <f t="shared" si="301"/>
        <v>NO</v>
      </c>
    </row>
    <row r="4798" spans="1:13" x14ac:dyDescent="0.25">
      <c r="A4798">
        <v>4797</v>
      </c>
      <c r="B4798" t="s">
        <v>9</v>
      </c>
      <c r="C4798">
        <v>489279</v>
      </c>
      <c r="D4798" t="s">
        <v>10</v>
      </c>
      <c r="E4798" t="s">
        <v>16</v>
      </c>
      <c r="F4798" t="s">
        <v>12</v>
      </c>
      <c r="G4798" t="s">
        <v>13</v>
      </c>
      <c r="H4798" t="s">
        <v>13</v>
      </c>
      <c r="I4798">
        <v>49</v>
      </c>
      <c r="J4798">
        <f t="shared" si="298"/>
        <v>-0.20746583315405098</v>
      </c>
      <c r="K4798">
        <f t="shared" si="299"/>
        <v>0.50063712732525367</v>
      </c>
      <c r="L4798" t="str">
        <f t="shared" si="300"/>
        <v>NO</v>
      </c>
      <c r="M4798" t="str">
        <f t="shared" si="301"/>
        <v>NO</v>
      </c>
    </row>
    <row r="4799" spans="1:13" x14ac:dyDescent="0.25">
      <c r="A4799">
        <v>4798</v>
      </c>
      <c r="B4799" t="s">
        <v>15</v>
      </c>
      <c r="C4799">
        <v>56667</v>
      </c>
      <c r="D4799" t="s">
        <v>10</v>
      </c>
      <c r="E4799" t="s">
        <v>16</v>
      </c>
      <c r="F4799" t="s">
        <v>12</v>
      </c>
      <c r="G4799" t="s">
        <v>13</v>
      </c>
      <c r="H4799" t="s">
        <v>13</v>
      </c>
      <c r="I4799">
        <v>28</v>
      </c>
      <c r="J4799">
        <f t="shared" si="298"/>
        <v>-0.74089457555766647</v>
      </c>
      <c r="K4799">
        <f t="shared" si="299"/>
        <v>-0.98144480429463388</v>
      </c>
      <c r="L4799" t="str">
        <f t="shared" si="300"/>
        <v>NO</v>
      </c>
      <c r="M4799" t="str">
        <f t="shared" si="301"/>
        <v>NO</v>
      </c>
    </row>
    <row r="4800" spans="1:13" x14ac:dyDescent="0.25">
      <c r="A4800">
        <v>4799</v>
      </c>
      <c r="B4800" t="s">
        <v>15</v>
      </c>
      <c r="C4800">
        <v>297045</v>
      </c>
      <c r="D4800" t="s">
        <v>18</v>
      </c>
      <c r="E4800" t="s">
        <v>16</v>
      </c>
      <c r="F4800" t="s">
        <v>12</v>
      </c>
      <c r="G4800" t="s">
        <v>13</v>
      </c>
      <c r="H4800" t="s">
        <v>12</v>
      </c>
      <c r="I4800">
        <v>50</v>
      </c>
      <c r="J4800">
        <f t="shared" si="298"/>
        <v>-0.44449841862837125</v>
      </c>
      <c r="K4800">
        <f t="shared" si="299"/>
        <v>0.57121245740239113</v>
      </c>
      <c r="L4800" t="str">
        <f t="shared" si="300"/>
        <v>NO</v>
      </c>
      <c r="M4800" t="str">
        <f t="shared" si="301"/>
        <v>NO</v>
      </c>
    </row>
    <row r="4801" spans="1:13" x14ac:dyDescent="0.25">
      <c r="A4801">
        <v>4800</v>
      </c>
      <c r="B4801" t="s">
        <v>15</v>
      </c>
      <c r="C4801">
        <v>278030</v>
      </c>
      <c r="D4801" t="s">
        <v>19</v>
      </c>
      <c r="E4801" t="s">
        <v>16</v>
      </c>
      <c r="F4801" t="s">
        <v>12</v>
      </c>
      <c r="G4801" t="s">
        <v>13</v>
      </c>
      <c r="H4801" t="s">
        <v>13</v>
      </c>
      <c r="I4801">
        <v>55</v>
      </c>
      <c r="J4801">
        <f t="shared" si="298"/>
        <v>-0.46794471123422759</v>
      </c>
      <c r="K4801">
        <f t="shared" si="299"/>
        <v>0.92408910778807873</v>
      </c>
      <c r="L4801" t="str">
        <f t="shared" si="300"/>
        <v>NO</v>
      </c>
      <c r="M4801" t="str">
        <f t="shared" si="301"/>
        <v>NO</v>
      </c>
    </row>
    <row r="4802" spans="1:13" x14ac:dyDescent="0.25">
      <c r="A4802">
        <v>4801</v>
      </c>
      <c r="B4802" t="s">
        <v>15</v>
      </c>
      <c r="C4802">
        <v>468369</v>
      </c>
      <c r="D4802" t="s">
        <v>10</v>
      </c>
      <c r="E4802" t="s">
        <v>16</v>
      </c>
      <c r="F4802" t="s">
        <v>12</v>
      </c>
      <c r="G4802" t="s">
        <v>13</v>
      </c>
      <c r="H4802" t="s">
        <v>13</v>
      </c>
      <c r="I4802">
        <v>30</v>
      </c>
      <c r="J4802">
        <f t="shared" ref="J4802:J4865" si="302">(C4802-$Q$13)/$Q$14</f>
        <v>-0.23324874024784312</v>
      </c>
      <c r="K4802">
        <f t="shared" si="299"/>
        <v>-0.84029414414035897</v>
      </c>
      <c r="L4802" t="str">
        <f t="shared" si="300"/>
        <v>NO</v>
      </c>
      <c r="M4802" t="str">
        <f t="shared" si="301"/>
        <v>NO</v>
      </c>
    </row>
    <row r="4803" spans="1:13" x14ac:dyDescent="0.25">
      <c r="A4803">
        <v>4802</v>
      </c>
      <c r="B4803" t="s">
        <v>15</v>
      </c>
      <c r="C4803">
        <v>559270.94999999995</v>
      </c>
      <c r="D4803" t="s">
        <v>10</v>
      </c>
      <c r="E4803" t="s">
        <v>16</v>
      </c>
      <c r="F4803" t="s">
        <v>12</v>
      </c>
      <c r="G4803" t="s">
        <v>13</v>
      </c>
      <c r="H4803" t="s">
        <v>13</v>
      </c>
      <c r="I4803">
        <v>30</v>
      </c>
      <c r="J4803">
        <f t="shared" si="302"/>
        <v>-0.12116282291190165</v>
      </c>
      <c r="K4803">
        <f t="shared" ref="K4803:K4866" si="303">(I4803-$R$13)/$R$14</f>
        <v>-0.84029414414035897</v>
      </c>
      <c r="L4803" t="str">
        <f t="shared" ref="L4803:L4866" si="304">IF(ABS(J4803)&gt; 1.96, "SI", "NO")</f>
        <v>NO</v>
      </c>
      <c r="M4803" t="str">
        <f t="shared" ref="M4803:M4866" si="305">IF(ABS(K4803)&gt; 1.96, "SI", "NO")</f>
        <v>NO</v>
      </c>
    </row>
    <row r="4804" spans="1:13" x14ac:dyDescent="0.25">
      <c r="A4804">
        <v>4803</v>
      </c>
      <c r="B4804" t="s">
        <v>9</v>
      </c>
      <c r="C4804">
        <v>352855</v>
      </c>
      <c r="D4804" t="s">
        <v>10</v>
      </c>
      <c r="E4804" t="s">
        <v>16</v>
      </c>
      <c r="F4804" t="s">
        <v>12</v>
      </c>
      <c r="G4804" t="s">
        <v>13</v>
      </c>
      <c r="H4804" t="s">
        <v>13</v>
      </c>
      <c r="I4804">
        <v>35</v>
      </c>
      <c r="J4804">
        <f t="shared" si="302"/>
        <v>-0.37568234761428521</v>
      </c>
      <c r="K4804">
        <f t="shared" si="303"/>
        <v>-0.48741749375467142</v>
      </c>
      <c r="L4804" t="str">
        <f t="shared" si="304"/>
        <v>NO</v>
      </c>
      <c r="M4804" t="str">
        <f t="shared" si="305"/>
        <v>NO</v>
      </c>
    </row>
    <row r="4805" spans="1:13" x14ac:dyDescent="0.25">
      <c r="A4805">
        <v>4804</v>
      </c>
      <c r="B4805" t="s">
        <v>9</v>
      </c>
      <c r="C4805">
        <v>685483.06</v>
      </c>
      <c r="D4805" t="s">
        <v>10</v>
      </c>
      <c r="E4805" t="s">
        <v>11</v>
      </c>
      <c r="F4805" t="s">
        <v>12</v>
      </c>
      <c r="G4805" t="s">
        <v>13</v>
      </c>
      <c r="H4805" t="s">
        <v>13</v>
      </c>
      <c r="I4805">
        <v>41</v>
      </c>
      <c r="J4805">
        <f t="shared" si="302"/>
        <v>3.4462002828962772E-2</v>
      </c>
      <c r="K4805">
        <f t="shared" si="303"/>
        <v>-6.3965513291846368E-2</v>
      </c>
      <c r="L4805" t="str">
        <f t="shared" si="304"/>
        <v>NO</v>
      </c>
      <c r="M4805" t="str">
        <f t="shared" si="305"/>
        <v>NO</v>
      </c>
    </row>
    <row r="4806" spans="1:13" x14ac:dyDescent="0.25">
      <c r="A4806">
        <v>4805</v>
      </c>
      <c r="B4806" t="s">
        <v>9</v>
      </c>
      <c r="C4806">
        <v>105542.83</v>
      </c>
      <c r="D4806" t="s">
        <v>14</v>
      </c>
      <c r="E4806" t="s">
        <v>11</v>
      </c>
      <c r="F4806" t="s">
        <v>12</v>
      </c>
      <c r="G4806" t="s">
        <v>13</v>
      </c>
      <c r="H4806" t="s">
        <v>13</v>
      </c>
      <c r="I4806">
        <v>69</v>
      </c>
      <c r="J4806">
        <f t="shared" si="302"/>
        <v>-0.68062862701524773</v>
      </c>
      <c r="K4806">
        <f t="shared" si="303"/>
        <v>1.9121437288680037</v>
      </c>
      <c r="L4806" t="str">
        <f t="shared" si="304"/>
        <v>NO</v>
      </c>
      <c r="M4806" t="str">
        <f t="shared" si="305"/>
        <v>NO</v>
      </c>
    </row>
    <row r="4807" spans="1:13" x14ac:dyDescent="0.25">
      <c r="A4807">
        <v>4806</v>
      </c>
      <c r="B4807" t="s">
        <v>9</v>
      </c>
      <c r="C4807">
        <v>639148</v>
      </c>
      <c r="D4807" t="s">
        <v>18</v>
      </c>
      <c r="E4807" t="s">
        <v>16</v>
      </c>
      <c r="F4807" t="s">
        <v>12</v>
      </c>
      <c r="G4807" t="s">
        <v>13</v>
      </c>
      <c r="H4807" t="s">
        <v>13</v>
      </c>
      <c r="I4807">
        <v>64</v>
      </c>
      <c r="J4807">
        <f t="shared" si="302"/>
        <v>-2.267106972796144E-2</v>
      </c>
      <c r="K4807">
        <f t="shared" si="303"/>
        <v>1.5592670784823162</v>
      </c>
      <c r="L4807" t="str">
        <f t="shared" si="304"/>
        <v>NO</v>
      </c>
      <c r="M4807" t="str">
        <f t="shared" si="305"/>
        <v>NO</v>
      </c>
    </row>
    <row r="4808" spans="1:13" x14ac:dyDescent="0.25">
      <c r="A4808">
        <v>4807</v>
      </c>
      <c r="B4808" t="s">
        <v>9</v>
      </c>
      <c r="C4808">
        <v>80000</v>
      </c>
      <c r="D4808" t="s">
        <v>10</v>
      </c>
      <c r="E4808" t="s">
        <v>16</v>
      </c>
      <c r="F4808" t="s">
        <v>12</v>
      </c>
      <c r="G4808" t="s">
        <v>12</v>
      </c>
      <c r="H4808" t="s">
        <v>13</v>
      </c>
      <c r="I4808">
        <v>44</v>
      </c>
      <c r="J4808">
        <f t="shared" si="302"/>
        <v>-0.71212400782837659</v>
      </c>
      <c r="K4808">
        <f t="shared" si="303"/>
        <v>0.14776047693956615</v>
      </c>
      <c r="L4808" t="str">
        <f t="shared" si="304"/>
        <v>NO</v>
      </c>
      <c r="M4808" t="str">
        <f t="shared" si="305"/>
        <v>NO</v>
      </c>
    </row>
    <row r="4809" spans="1:13" x14ac:dyDescent="0.25">
      <c r="A4809">
        <v>4808</v>
      </c>
      <c r="B4809" t="s">
        <v>9</v>
      </c>
      <c r="C4809">
        <v>2624502</v>
      </c>
      <c r="D4809" t="s">
        <v>10</v>
      </c>
      <c r="E4809" t="s">
        <v>16</v>
      </c>
      <c r="F4809" t="s">
        <v>12</v>
      </c>
      <c r="G4809" t="s">
        <v>13</v>
      </c>
      <c r="H4809" t="s">
        <v>13</v>
      </c>
      <c r="I4809">
        <v>49</v>
      </c>
      <c r="J4809">
        <f t="shared" si="302"/>
        <v>2.4253536902093211</v>
      </c>
      <c r="K4809">
        <f t="shared" si="303"/>
        <v>0.50063712732525367</v>
      </c>
      <c r="L4809" t="str">
        <f t="shared" si="304"/>
        <v>SI</v>
      </c>
      <c r="M4809" t="str">
        <f t="shared" si="305"/>
        <v>NO</v>
      </c>
    </row>
    <row r="4810" spans="1:13" x14ac:dyDescent="0.25">
      <c r="A4810">
        <v>4809</v>
      </c>
      <c r="B4810" t="s">
        <v>9</v>
      </c>
      <c r="C4810">
        <v>536035.42000000004</v>
      </c>
      <c r="D4810" t="s">
        <v>10</v>
      </c>
      <c r="E4810" t="s">
        <v>16</v>
      </c>
      <c r="F4810" t="s">
        <v>12</v>
      </c>
      <c r="G4810" t="s">
        <v>13</v>
      </c>
      <c r="H4810" t="s">
        <v>13</v>
      </c>
      <c r="I4810">
        <v>61</v>
      </c>
      <c r="J4810">
        <f t="shared" si="302"/>
        <v>-0.14981320604270115</v>
      </c>
      <c r="K4810">
        <f t="shared" si="303"/>
        <v>1.3475410882509038</v>
      </c>
      <c r="L4810" t="str">
        <f t="shared" si="304"/>
        <v>NO</v>
      </c>
      <c r="M4810" t="str">
        <f t="shared" si="305"/>
        <v>NO</v>
      </c>
    </row>
    <row r="4811" spans="1:13" x14ac:dyDescent="0.25">
      <c r="A4811">
        <v>4810</v>
      </c>
      <c r="B4811" t="s">
        <v>15</v>
      </c>
      <c r="C4811">
        <v>371041.65</v>
      </c>
      <c r="D4811" t="s">
        <v>10</v>
      </c>
      <c r="E4811" t="s">
        <v>16</v>
      </c>
      <c r="F4811" t="s">
        <v>12</v>
      </c>
      <c r="G4811" t="s">
        <v>13</v>
      </c>
      <c r="H4811" t="s">
        <v>13</v>
      </c>
      <c r="I4811">
        <v>32</v>
      </c>
      <c r="J4811">
        <f t="shared" si="302"/>
        <v>-0.35325744530451403</v>
      </c>
      <c r="K4811">
        <f t="shared" si="303"/>
        <v>-0.69914348398608395</v>
      </c>
      <c r="L4811" t="str">
        <f t="shared" si="304"/>
        <v>NO</v>
      </c>
      <c r="M4811" t="str">
        <f t="shared" si="305"/>
        <v>NO</v>
      </c>
    </row>
    <row r="4812" spans="1:13" x14ac:dyDescent="0.25">
      <c r="A4812">
        <v>4811</v>
      </c>
      <c r="B4812" t="s">
        <v>15</v>
      </c>
      <c r="C4812">
        <v>696716</v>
      </c>
      <c r="D4812" t="s">
        <v>10</v>
      </c>
      <c r="E4812" t="s">
        <v>11</v>
      </c>
      <c r="F4812" t="s">
        <v>12</v>
      </c>
      <c r="G4812" t="s">
        <v>13</v>
      </c>
      <c r="H4812" t="s">
        <v>12</v>
      </c>
      <c r="I4812">
        <v>42</v>
      </c>
      <c r="J4812">
        <f t="shared" si="302"/>
        <v>4.8312689027439099E-2</v>
      </c>
      <c r="K4812">
        <f t="shared" si="303"/>
        <v>6.6098167852911317E-3</v>
      </c>
      <c r="L4812" t="str">
        <f t="shared" si="304"/>
        <v>NO</v>
      </c>
      <c r="M4812" t="str">
        <f t="shared" si="305"/>
        <v>NO</v>
      </c>
    </row>
    <row r="4813" spans="1:13" x14ac:dyDescent="0.25">
      <c r="A4813">
        <v>4812</v>
      </c>
      <c r="B4813" t="s">
        <v>9</v>
      </c>
      <c r="C4813">
        <v>384348.31</v>
      </c>
      <c r="D4813" t="s">
        <v>10</v>
      </c>
      <c r="E4813" t="s">
        <v>16</v>
      </c>
      <c r="F4813" t="s">
        <v>12</v>
      </c>
      <c r="G4813" t="s">
        <v>13</v>
      </c>
      <c r="H4813" t="s">
        <v>13</v>
      </c>
      <c r="I4813">
        <v>27</v>
      </c>
      <c r="J4813">
        <f t="shared" si="302"/>
        <v>-0.33684977536148775</v>
      </c>
      <c r="K4813">
        <f t="shared" si="303"/>
        <v>-1.0520201343717714</v>
      </c>
      <c r="L4813" t="str">
        <f t="shared" si="304"/>
        <v>NO</v>
      </c>
      <c r="M4813" t="str">
        <f t="shared" si="305"/>
        <v>NO</v>
      </c>
    </row>
    <row r="4814" spans="1:13" x14ac:dyDescent="0.25">
      <c r="A4814">
        <v>4813</v>
      </c>
      <c r="B4814" t="s">
        <v>15</v>
      </c>
      <c r="C4814">
        <v>240000</v>
      </c>
      <c r="D4814" t="s">
        <v>10</v>
      </c>
      <c r="E4814" t="s">
        <v>16</v>
      </c>
      <c r="F4814" t="s">
        <v>12</v>
      </c>
      <c r="G4814" t="s">
        <v>12</v>
      </c>
      <c r="H4814" t="s">
        <v>13</v>
      </c>
      <c r="I4814">
        <v>27</v>
      </c>
      <c r="J4814">
        <f t="shared" si="302"/>
        <v>-0.51483729644594045</v>
      </c>
      <c r="K4814">
        <f t="shared" si="303"/>
        <v>-1.0520201343717714</v>
      </c>
      <c r="L4814" t="str">
        <f t="shared" si="304"/>
        <v>NO</v>
      </c>
      <c r="M4814" t="str">
        <f t="shared" si="305"/>
        <v>NO</v>
      </c>
    </row>
    <row r="4815" spans="1:13" x14ac:dyDescent="0.25">
      <c r="A4815">
        <v>4814</v>
      </c>
      <c r="B4815" t="s">
        <v>9</v>
      </c>
      <c r="C4815">
        <v>141509.48000000001</v>
      </c>
      <c r="D4815" t="s">
        <v>14</v>
      </c>
      <c r="E4815" t="s">
        <v>11</v>
      </c>
      <c r="F4815" t="s">
        <v>12</v>
      </c>
      <c r="G4815" t="s">
        <v>13</v>
      </c>
      <c r="H4815" t="s">
        <v>13</v>
      </c>
      <c r="I4815">
        <v>82</v>
      </c>
      <c r="J4815">
        <f t="shared" si="302"/>
        <v>-0.63628023890310326</v>
      </c>
      <c r="K4815">
        <f t="shared" si="303"/>
        <v>2.8296230198707915</v>
      </c>
      <c r="L4815" t="str">
        <f t="shared" si="304"/>
        <v>NO</v>
      </c>
      <c r="M4815" t="str">
        <f t="shared" si="305"/>
        <v>SI</v>
      </c>
    </row>
    <row r="4816" spans="1:13" x14ac:dyDescent="0.25">
      <c r="A4816">
        <v>4815</v>
      </c>
      <c r="B4816" t="s">
        <v>15</v>
      </c>
      <c r="C4816">
        <v>2803065.68</v>
      </c>
      <c r="D4816" t="s">
        <v>10</v>
      </c>
      <c r="E4816" t="s">
        <v>11</v>
      </c>
      <c r="F4816" t="s">
        <v>12</v>
      </c>
      <c r="G4816" t="s">
        <v>13</v>
      </c>
      <c r="H4816" t="s">
        <v>13</v>
      </c>
      <c r="I4816">
        <v>49</v>
      </c>
      <c r="J4816">
        <f t="shared" si="302"/>
        <v>2.6455301977064818</v>
      </c>
      <c r="K4816">
        <f t="shared" si="303"/>
        <v>0.50063712732525367</v>
      </c>
      <c r="L4816" t="str">
        <f t="shared" si="304"/>
        <v>SI</v>
      </c>
      <c r="M4816" t="str">
        <f t="shared" si="305"/>
        <v>NO</v>
      </c>
    </row>
    <row r="4817" spans="1:13" x14ac:dyDescent="0.25">
      <c r="A4817">
        <v>4816</v>
      </c>
      <c r="B4817" t="s">
        <v>9</v>
      </c>
      <c r="C4817">
        <v>806339.27</v>
      </c>
      <c r="D4817" t="s">
        <v>10</v>
      </c>
      <c r="E4817" t="s">
        <v>11</v>
      </c>
      <c r="F4817" t="s">
        <v>12</v>
      </c>
      <c r="G4817" t="s">
        <v>13</v>
      </c>
      <c r="H4817" t="s">
        <v>13</v>
      </c>
      <c r="I4817">
        <v>51</v>
      </c>
      <c r="J4817">
        <f t="shared" si="302"/>
        <v>0.18348277921049458</v>
      </c>
      <c r="K4817">
        <f t="shared" si="303"/>
        <v>0.64178778747952869</v>
      </c>
      <c r="L4817" t="str">
        <f t="shared" si="304"/>
        <v>NO</v>
      </c>
      <c r="M4817" t="str">
        <f t="shared" si="305"/>
        <v>NO</v>
      </c>
    </row>
    <row r="4818" spans="1:13" x14ac:dyDescent="0.25">
      <c r="A4818">
        <v>4817</v>
      </c>
      <c r="B4818" t="s">
        <v>9</v>
      </c>
      <c r="C4818">
        <v>509509</v>
      </c>
      <c r="D4818" t="s">
        <v>18</v>
      </c>
      <c r="E4818" t="s">
        <v>16</v>
      </c>
      <c r="F4818" t="s">
        <v>12</v>
      </c>
      <c r="G4818" t="s">
        <v>13</v>
      </c>
      <c r="H4818" t="s">
        <v>12</v>
      </c>
      <c r="I4818">
        <v>58</v>
      </c>
      <c r="J4818">
        <f t="shared" si="302"/>
        <v>-0.18252139458363423</v>
      </c>
      <c r="K4818">
        <f t="shared" si="303"/>
        <v>1.1358150980194912</v>
      </c>
      <c r="L4818" t="str">
        <f t="shared" si="304"/>
        <v>NO</v>
      </c>
      <c r="M4818" t="str">
        <f t="shared" si="305"/>
        <v>NO</v>
      </c>
    </row>
    <row r="4819" spans="1:13" x14ac:dyDescent="0.25">
      <c r="A4819">
        <v>4818</v>
      </c>
      <c r="B4819" t="s">
        <v>9</v>
      </c>
      <c r="C4819">
        <v>384956</v>
      </c>
      <c r="D4819" t="s">
        <v>18</v>
      </c>
      <c r="E4819" t="s">
        <v>16</v>
      </c>
      <c r="F4819" t="s">
        <v>12</v>
      </c>
      <c r="G4819" t="s">
        <v>13</v>
      </c>
      <c r="H4819" t="s">
        <v>12</v>
      </c>
      <c r="I4819">
        <v>42</v>
      </c>
      <c r="J4819">
        <f t="shared" si="302"/>
        <v>-0.33610046810123778</v>
      </c>
      <c r="K4819">
        <f t="shared" si="303"/>
        <v>6.6098167852911317E-3</v>
      </c>
      <c r="L4819" t="str">
        <f t="shared" si="304"/>
        <v>NO</v>
      </c>
      <c r="M4819" t="str">
        <f t="shared" si="305"/>
        <v>NO</v>
      </c>
    </row>
    <row r="4820" spans="1:13" x14ac:dyDescent="0.25">
      <c r="A4820">
        <v>4819</v>
      </c>
      <c r="B4820" t="s">
        <v>15</v>
      </c>
      <c r="C4820">
        <v>1399635</v>
      </c>
      <c r="D4820" t="s">
        <v>14</v>
      </c>
      <c r="E4820" t="s">
        <v>11</v>
      </c>
      <c r="F4820" t="s">
        <v>12</v>
      </c>
      <c r="G4820" t="s">
        <v>13</v>
      </c>
      <c r="H4820" t="s">
        <v>13</v>
      </c>
      <c r="I4820">
        <v>66</v>
      </c>
      <c r="J4820">
        <f t="shared" si="302"/>
        <v>0.91504130076638068</v>
      </c>
      <c r="K4820">
        <f t="shared" si="303"/>
        <v>1.7004177386365913</v>
      </c>
      <c r="L4820" t="str">
        <f t="shared" si="304"/>
        <v>NO</v>
      </c>
      <c r="M4820" t="str">
        <f t="shared" si="305"/>
        <v>NO</v>
      </c>
    </row>
    <row r="4821" spans="1:13" x14ac:dyDescent="0.25">
      <c r="A4821">
        <v>4820</v>
      </c>
      <c r="B4821" t="s">
        <v>9</v>
      </c>
      <c r="C4821">
        <v>336308.54</v>
      </c>
      <c r="D4821" t="s">
        <v>10</v>
      </c>
      <c r="E4821" t="s">
        <v>16</v>
      </c>
      <c r="F4821" t="s">
        <v>12</v>
      </c>
      <c r="G4821" t="s">
        <v>12</v>
      </c>
      <c r="H4821" t="s">
        <v>13</v>
      </c>
      <c r="I4821">
        <v>21</v>
      </c>
      <c r="J4821">
        <f t="shared" si="302"/>
        <v>-0.39608482685441665</v>
      </c>
      <c r="K4821">
        <f t="shared" si="303"/>
        <v>-1.4754721148345964</v>
      </c>
      <c r="L4821" t="str">
        <f t="shared" si="304"/>
        <v>NO</v>
      </c>
      <c r="M4821" t="str">
        <f t="shared" si="305"/>
        <v>NO</v>
      </c>
    </row>
    <row r="4822" spans="1:13" x14ac:dyDescent="0.25">
      <c r="A4822">
        <v>4821</v>
      </c>
      <c r="B4822" t="s">
        <v>9</v>
      </c>
      <c r="C4822">
        <v>388655.68</v>
      </c>
      <c r="D4822" t="s">
        <v>10</v>
      </c>
      <c r="E4822" t="s">
        <v>16</v>
      </c>
      <c r="F4822" t="s">
        <v>12</v>
      </c>
      <c r="G4822" t="s">
        <v>13</v>
      </c>
      <c r="H4822" t="s">
        <v>13</v>
      </c>
      <c r="I4822">
        <v>36</v>
      </c>
      <c r="J4822">
        <f t="shared" si="302"/>
        <v>-0.33153860747394176</v>
      </c>
      <c r="K4822">
        <f t="shared" si="303"/>
        <v>-0.41684216367753391</v>
      </c>
      <c r="L4822" t="str">
        <f t="shared" si="304"/>
        <v>NO</v>
      </c>
      <c r="M4822" t="str">
        <f t="shared" si="305"/>
        <v>NO</v>
      </c>
    </row>
    <row r="4823" spans="1:13" x14ac:dyDescent="0.25">
      <c r="A4823">
        <v>4822</v>
      </c>
      <c r="B4823" t="s">
        <v>9</v>
      </c>
      <c r="C4823">
        <v>458950</v>
      </c>
      <c r="D4823" t="s">
        <v>10</v>
      </c>
      <c r="E4823" t="s">
        <v>16</v>
      </c>
      <c r="F4823" t="s">
        <v>12</v>
      </c>
      <c r="G4823" t="s">
        <v>13</v>
      </c>
      <c r="H4823" t="s">
        <v>13</v>
      </c>
      <c r="I4823">
        <v>40</v>
      </c>
      <c r="J4823">
        <f t="shared" si="302"/>
        <v>-0.2448627623385379</v>
      </c>
      <c r="K4823">
        <f t="shared" si="303"/>
        <v>-0.13454084336898386</v>
      </c>
      <c r="L4823" t="str">
        <f t="shared" si="304"/>
        <v>NO</v>
      </c>
      <c r="M4823" t="str">
        <f t="shared" si="305"/>
        <v>NO</v>
      </c>
    </row>
    <row r="4824" spans="1:13" x14ac:dyDescent="0.25">
      <c r="A4824">
        <v>4823</v>
      </c>
      <c r="B4824" t="s">
        <v>9</v>
      </c>
      <c r="C4824">
        <v>205604.33</v>
      </c>
      <c r="D4824" t="s">
        <v>10</v>
      </c>
      <c r="E4824" t="s">
        <v>16</v>
      </c>
      <c r="F4824" t="s">
        <v>12</v>
      </c>
      <c r="G4824" t="s">
        <v>13</v>
      </c>
      <c r="H4824" t="s">
        <v>13</v>
      </c>
      <c r="I4824">
        <v>31</v>
      </c>
      <c r="J4824">
        <f t="shared" si="302"/>
        <v>-0.55724860032153745</v>
      </c>
      <c r="K4824">
        <f t="shared" si="303"/>
        <v>-0.7697188140632214</v>
      </c>
      <c r="L4824" t="str">
        <f t="shared" si="304"/>
        <v>NO</v>
      </c>
      <c r="M4824" t="str">
        <f t="shared" si="305"/>
        <v>NO</v>
      </c>
    </row>
    <row r="4825" spans="1:13" x14ac:dyDescent="0.25">
      <c r="A4825">
        <v>4824</v>
      </c>
      <c r="B4825" t="s">
        <v>15</v>
      </c>
      <c r="C4825">
        <v>459530.58</v>
      </c>
      <c r="D4825" t="s">
        <v>10</v>
      </c>
      <c r="E4825" t="s">
        <v>16</v>
      </c>
      <c r="F4825" t="s">
        <v>12</v>
      </c>
      <c r="G4825" t="s">
        <v>13</v>
      </c>
      <c r="H4825" t="s">
        <v>13</v>
      </c>
      <c r="I4825">
        <v>50</v>
      </c>
      <c r="J4825">
        <f t="shared" si="302"/>
        <v>-0.2441468828454478</v>
      </c>
      <c r="K4825">
        <f t="shared" si="303"/>
        <v>0.57121245740239113</v>
      </c>
      <c r="L4825" t="str">
        <f t="shared" si="304"/>
        <v>NO</v>
      </c>
      <c r="M4825" t="str">
        <f t="shared" si="305"/>
        <v>NO</v>
      </c>
    </row>
    <row r="4826" spans="1:13" x14ac:dyDescent="0.25">
      <c r="A4826">
        <v>4825</v>
      </c>
      <c r="B4826" t="s">
        <v>9</v>
      </c>
      <c r="C4826">
        <v>507184</v>
      </c>
      <c r="D4826" t="s">
        <v>10</v>
      </c>
      <c r="E4826" t="s">
        <v>11</v>
      </c>
      <c r="F4826" t="s">
        <v>12</v>
      </c>
      <c r="G4826" t="s">
        <v>13</v>
      </c>
      <c r="H4826" t="s">
        <v>12</v>
      </c>
      <c r="I4826">
        <v>60</v>
      </c>
      <c r="J4826">
        <f t="shared" si="302"/>
        <v>-0.18538821710841025</v>
      </c>
      <c r="K4826">
        <f t="shared" si="303"/>
        <v>1.2769657581737661</v>
      </c>
      <c r="L4826" t="str">
        <f t="shared" si="304"/>
        <v>NO</v>
      </c>
      <c r="M4826" t="str">
        <f t="shared" si="305"/>
        <v>NO</v>
      </c>
    </row>
    <row r="4827" spans="1:13" x14ac:dyDescent="0.25">
      <c r="A4827">
        <v>4826</v>
      </c>
      <c r="B4827" t="s">
        <v>9</v>
      </c>
      <c r="C4827">
        <v>302709.55</v>
      </c>
      <c r="D4827" t="s">
        <v>10</v>
      </c>
      <c r="E4827" t="s">
        <v>16</v>
      </c>
      <c r="F4827" t="s">
        <v>12</v>
      </c>
      <c r="G4827" t="s">
        <v>13</v>
      </c>
      <c r="H4827" t="s">
        <v>13</v>
      </c>
      <c r="I4827">
        <v>32</v>
      </c>
      <c r="J4827">
        <f t="shared" si="302"/>
        <v>-0.43751379087236264</v>
      </c>
      <c r="K4827">
        <f t="shared" si="303"/>
        <v>-0.69914348398608395</v>
      </c>
      <c r="L4827" t="str">
        <f t="shared" si="304"/>
        <v>NO</v>
      </c>
      <c r="M4827" t="str">
        <f t="shared" si="305"/>
        <v>NO</v>
      </c>
    </row>
    <row r="4828" spans="1:13" x14ac:dyDescent="0.25">
      <c r="A4828">
        <v>4827</v>
      </c>
      <c r="B4828" t="s">
        <v>9</v>
      </c>
      <c r="C4828">
        <v>430371</v>
      </c>
      <c r="D4828" t="s">
        <v>18</v>
      </c>
      <c r="E4828" t="s">
        <v>16</v>
      </c>
      <c r="F4828" t="s">
        <v>12</v>
      </c>
      <c r="G4828" t="s">
        <v>13</v>
      </c>
      <c r="H4828" t="s">
        <v>13</v>
      </c>
      <c r="I4828">
        <v>35</v>
      </c>
      <c r="J4828">
        <f t="shared" si="302"/>
        <v>-0.28010186811727944</v>
      </c>
      <c r="K4828">
        <f t="shared" si="303"/>
        <v>-0.48741749375467142</v>
      </c>
      <c r="L4828" t="str">
        <f t="shared" si="304"/>
        <v>NO</v>
      </c>
      <c r="M4828" t="str">
        <f t="shared" si="305"/>
        <v>NO</v>
      </c>
    </row>
    <row r="4829" spans="1:13" x14ac:dyDescent="0.25">
      <c r="A4829">
        <v>4828</v>
      </c>
      <c r="B4829" t="s">
        <v>9</v>
      </c>
      <c r="C4829">
        <v>440373</v>
      </c>
      <c r="D4829" t="s">
        <v>10</v>
      </c>
      <c r="E4829" t="s">
        <v>11</v>
      </c>
      <c r="F4829" t="s">
        <v>12</v>
      </c>
      <c r="G4829" t="s">
        <v>13</v>
      </c>
      <c r="H4829" t="s">
        <v>13</v>
      </c>
      <c r="I4829">
        <v>35</v>
      </c>
      <c r="J4829">
        <f t="shared" si="302"/>
        <v>-0.26776898257198489</v>
      </c>
      <c r="K4829">
        <f t="shared" si="303"/>
        <v>-0.48741749375467142</v>
      </c>
      <c r="L4829" t="str">
        <f t="shared" si="304"/>
        <v>NO</v>
      </c>
      <c r="M4829" t="str">
        <f t="shared" si="305"/>
        <v>NO</v>
      </c>
    </row>
    <row r="4830" spans="1:13" x14ac:dyDescent="0.25">
      <c r="A4830">
        <v>4829</v>
      </c>
      <c r="B4830" t="s">
        <v>9</v>
      </c>
      <c r="C4830">
        <v>1871180.58</v>
      </c>
      <c r="D4830" t="s">
        <v>10</v>
      </c>
      <c r="E4830" t="s">
        <v>16</v>
      </c>
      <c r="F4830" t="s">
        <v>12</v>
      </c>
      <c r="G4830" t="s">
        <v>13</v>
      </c>
      <c r="H4830" t="s">
        <v>13</v>
      </c>
      <c r="I4830">
        <v>39</v>
      </c>
      <c r="J4830">
        <f t="shared" si="302"/>
        <v>1.4964767804234025</v>
      </c>
      <c r="K4830">
        <f t="shared" si="303"/>
        <v>-0.20511617344612137</v>
      </c>
      <c r="L4830" t="str">
        <f t="shared" si="304"/>
        <v>NO</v>
      </c>
      <c r="M4830" t="str">
        <f t="shared" si="305"/>
        <v>NO</v>
      </c>
    </row>
    <row r="4831" spans="1:13" x14ac:dyDescent="0.25">
      <c r="A4831">
        <v>4830</v>
      </c>
      <c r="B4831" t="s">
        <v>15</v>
      </c>
      <c r="C4831">
        <v>504571</v>
      </c>
      <c r="D4831" t="s">
        <v>10</v>
      </c>
      <c r="E4831" t="s">
        <v>11</v>
      </c>
      <c r="F4831" t="s">
        <v>12</v>
      </c>
      <c r="G4831" t="s">
        <v>13</v>
      </c>
      <c r="H4831" t="s">
        <v>12</v>
      </c>
      <c r="I4831">
        <v>59</v>
      </c>
      <c r="J4831">
        <f t="shared" si="302"/>
        <v>-0.18861015571367465</v>
      </c>
      <c r="K4831">
        <f t="shared" si="303"/>
        <v>1.2063904280966287</v>
      </c>
      <c r="L4831" t="str">
        <f t="shared" si="304"/>
        <v>NO</v>
      </c>
      <c r="M4831" t="str">
        <f t="shared" si="305"/>
        <v>NO</v>
      </c>
    </row>
    <row r="4832" spans="1:13" x14ac:dyDescent="0.25">
      <c r="A4832">
        <v>4831</v>
      </c>
      <c r="B4832" t="s">
        <v>15</v>
      </c>
      <c r="C4832">
        <v>686170</v>
      </c>
      <c r="D4832" t="s">
        <v>18</v>
      </c>
      <c r="E4832" t="s">
        <v>16</v>
      </c>
      <c r="F4832" t="s">
        <v>12</v>
      </c>
      <c r="G4832" t="s">
        <v>13</v>
      </c>
      <c r="H4832" t="s">
        <v>12</v>
      </c>
      <c r="I4832">
        <v>38</v>
      </c>
      <c r="J4832">
        <f t="shared" si="302"/>
        <v>3.5309028663444271E-2</v>
      </c>
      <c r="K4832">
        <f t="shared" si="303"/>
        <v>-0.27569150352325889</v>
      </c>
      <c r="L4832" t="str">
        <f t="shared" si="304"/>
        <v>NO</v>
      </c>
      <c r="M4832" t="str">
        <f t="shared" si="305"/>
        <v>NO</v>
      </c>
    </row>
    <row r="4833" spans="1:13" x14ac:dyDescent="0.25">
      <c r="A4833">
        <v>4832</v>
      </c>
      <c r="B4833" t="s">
        <v>15</v>
      </c>
      <c r="C4833">
        <v>1072765</v>
      </c>
      <c r="D4833" t="s">
        <v>10</v>
      </c>
      <c r="E4833" t="s">
        <v>11</v>
      </c>
      <c r="F4833" t="s">
        <v>12</v>
      </c>
      <c r="G4833" t="s">
        <v>13</v>
      </c>
      <c r="H4833" t="s">
        <v>12</v>
      </c>
      <c r="I4833">
        <v>41</v>
      </c>
      <c r="J4833">
        <f t="shared" si="302"/>
        <v>0.51199687983152498</v>
      </c>
      <c r="K4833">
        <f t="shared" si="303"/>
        <v>-6.3965513291846368E-2</v>
      </c>
      <c r="L4833" t="str">
        <f t="shared" si="304"/>
        <v>NO</v>
      </c>
      <c r="M4833" t="str">
        <f t="shared" si="305"/>
        <v>NO</v>
      </c>
    </row>
    <row r="4834" spans="1:13" x14ac:dyDescent="0.25">
      <c r="A4834">
        <v>4833</v>
      </c>
      <c r="B4834" t="s">
        <v>9</v>
      </c>
      <c r="C4834">
        <v>665586.97</v>
      </c>
      <c r="D4834" t="s">
        <v>10</v>
      </c>
      <c r="E4834" t="s">
        <v>16</v>
      </c>
      <c r="F4834" t="s">
        <v>12</v>
      </c>
      <c r="G4834" t="s">
        <v>13</v>
      </c>
      <c r="H4834" t="s">
        <v>13</v>
      </c>
      <c r="I4834">
        <v>27</v>
      </c>
      <c r="J4834">
        <f t="shared" si="302"/>
        <v>9.9292892947815785E-3</v>
      </c>
      <c r="K4834">
        <f t="shared" si="303"/>
        <v>-1.0520201343717714</v>
      </c>
      <c r="L4834" t="str">
        <f t="shared" si="304"/>
        <v>NO</v>
      </c>
      <c r="M4834" t="str">
        <f t="shared" si="305"/>
        <v>NO</v>
      </c>
    </row>
    <row r="4835" spans="1:13" x14ac:dyDescent="0.25">
      <c r="A4835">
        <v>4834</v>
      </c>
      <c r="B4835" t="s">
        <v>15</v>
      </c>
      <c r="C4835">
        <v>317915</v>
      </c>
      <c r="D4835" t="s">
        <v>10</v>
      </c>
      <c r="E4835" t="s">
        <v>16</v>
      </c>
      <c r="F4835" t="s">
        <v>12</v>
      </c>
      <c r="G4835" t="s">
        <v>12</v>
      </c>
      <c r="H4835" t="s">
        <v>13</v>
      </c>
      <c r="I4835">
        <v>54</v>
      </c>
      <c r="J4835">
        <f t="shared" si="302"/>
        <v>-0.41876483321242469</v>
      </c>
      <c r="K4835">
        <f t="shared" si="303"/>
        <v>0.85351377771094117</v>
      </c>
      <c r="L4835" t="str">
        <f t="shared" si="304"/>
        <v>NO</v>
      </c>
      <c r="M4835" t="str">
        <f t="shared" si="305"/>
        <v>NO</v>
      </c>
    </row>
    <row r="4836" spans="1:13" x14ac:dyDescent="0.25">
      <c r="A4836">
        <v>4835</v>
      </c>
      <c r="B4836" t="s">
        <v>9</v>
      </c>
      <c r="C4836">
        <v>297046</v>
      </c>
      <c r="D4836" t="s">
        <v>17</v>
      </c>
      <c r="E4836" t="s">
        <v>16</v>
      </c>
      <c r="F4836" t="s">
        <v>12</v>
      </c>
      <c r="G4836" t="s">
        <v>13</v>
      </c>
      <c r="H4836" t="s">
        <v>13</v>
      </c>
      <c r="I4836">
        <v>51</v>
      </c>
      <c r="J4836">
        <f t="shared" si="302"/>
        <v>-0.44449718558642509</v>
      </c>
      <c r="K4836">
        <f t="shared" si="303"/>
        <v>0.64178778747952869</v>
      </c>
      <c r="L4836" t="str">
        <f t="shared" si="304"/>
        <v>NO</v>
      </c>
      <c r="M4836" t="str">
        <f t="shared" si="305"/>
        <v>NO</v>
      </c>
    </row>
    <row r="4837" spans="1:13" x14ac:dyDescent="0.25">
      <c r="A4837">
        <v>4836</v>
      </c>
      <c r="B4837" t="s">
        <v>15</v>
      </c>
      <c r="C4837">
        <v>1182150</v>
      </c>
      <c r="D4837" t="s">
        <v>10</v>
      </c>
      <c r="E4837" t="s">
        <v>16</v>
      </c>
      <c r="F4837" t="s">
        <v>12</v>
      </c>
      <c r="G4837" t="s">
        <v>13</v>
      </c>
      <c r="H4837" t="s">
        <v>13</v>
      </c>
      <c r="I4837">
        <v>47</v>
      </c>
      <c r="J4837">
        <f t="shared" si="302"/>
        <v>0.64687317311007364</v>
      </c>
      <c r="K4837">
        <f t="shared" si="303"/>
        <v>0.35948646717097865</v>
      </c>
      <c r="L4837" t="str">
        <f t="shared" si="304"/>
        <v>NO</v>
      </c>
      <c r="M4837" t="str">
        <f t="shared" si="305"/>
        <v>NO</v>
      </c>
    </row>
    <row r="4838" spans="1:13" x14ac:dyDescent="0.25">
      <c r="A4838">
        <v>4837</v>
      </c>
      <c r="B4838" t="s">
        <v>9</v>
      </c>
      <c r="C4838">
        <v>278030</v>
      </c>
      <c r="D4838" t="s">
        <v>19</v>
      </c>
      <c r="E4838" t="s">
        <v>16</v>
      </c>
      <c r="F4838" t="s">
        <v>12</v>
      </c>
      <c r="G4838" t="s">
        <v>13</v>
      </c>
      <c r="H4838" t="s">
        <v>13</v>
      </c>
      <c r="I4838">
        <v>67</v>
      </c>
      <c r="J4838">
        <f t="shared" si="302"/>
        <v>-0.46794471123422759</v>
      </c>
      <c r="K4838">
        <f t="shared" si="303"/>
        <v>1.7709930687137287</v>
      </c>
      <c r="L4838" t="str">
        <f t="shared" si="304"/>
        <v>NO</v>
      </c>
      <c r="M4838" t="str">
        <f t="shared" si="305"/>
        <v>NO</v>
      </c>
    </row>
    <row r="4839" spans="1:13" x14ac:dyDescent="0.25">
      <c r="A4839">
        <v>4838</v>
      </c>
      <c r="B4839" t="s">
        <v>9</v>
      </c>
      <c r="C4839">
        <v>925292.5</v>
      </c>
      <c r="D4839" t="s">
        <v>10</v>
      </c>
      <c r="E4839" t="s">
        <v>11</v>
      </c>
      <c r="F4839" t="s">
        <v>12</v>
      </c>
      <c r="G4839" t="s">
        <v>13</v>
      </c>
      <c r="H4839" t="s">
        <v>13</v>
      </c>
      <c r="I4839">
        <v>59</v>
      </c>
      <c r="J4839">
        <f t="shared" si="302"/>
        <v>0.3301571014293605</v>
      </c>
      <c r="K4839">
        <f t="shared" si="303"/>
        <v>1.2063904280966287</v>
      </c>
      <c r="L4839" t="str">
        <f t="shared" si="304"/>
        <v>NO</v>
      </c>
      <c r="M4839" t="str">
        <f t="shared" si="305"/>
        <v>NO</v>
      </c>
    </row>
    <row r="4840" spans="1:13" x14ac:dyDescent="0.25">
      <c r="A4840">
        <v>4839</v>
      </c>
      <c r="B4840" t="s">
        <v>9</v>
      </c>
      <c r="C4840">
        <v>278030</v>
      </c>
      <c r="D4840" t="s">
        <v>18</v>
      </c>
      <c r="E4840" t="s">
        <v>16</v>
      </c>
      <c r="F4840" t="s">
        <v>12</v>
      </c>
      <c r="G4840" t="s">
        <v>13</v>
      </c>
      <c r="H4840" t="s">
        <v>13</v>
      </c>
      <c r="I4840">
        <v>46</v>
      </c>
      <c r="J4840">
        <f t="shared" si="302"/>
        <v>-0.46794471123422759</v>
      </c>
      <c r="K4840">
        <f t="shared" si="303"/>
        <v>0.28891113709384114</v>
      </c>
      <c r="L4840" t="str">
        <f t="shared" si="304"/>
        <v>NO</v>
      </c>
      <c r="M4840" t="str">
        <f t="shared" si="305"/>
        <v>NO</v>
      </c>
    </row>
    <row r="4841" spans="1:13" x14ac:dyDescent="0.25">
      <c r="A4841">
        <v>4840</v>
      </c>
      <c r="B4841" t="s">
        <v>9</v>
      </c>
      <c r="C4841">
        <v>411350</v>
      </c>
      <c r="D4841" t="s">
        <v>10</v>
      </c>
      <c r="E4841" t="s">
        <v>16</v>
      </c>
      <c r="F4841" t="s">
        <v>12</v>
      </c>
      <c r="G4841" t="s">
        <v>13</v>
      </c>
      <c r="H4841" t="s">
        <v>13</v>
      </c>
      <c r="I4841">
        <v>44</v>
      </c>
      <c r="J4841">
        <f t="shared" si="302"/>
        <v>-0.30355555897481268</v>
      </c>
      <c r="K4841">
        <f t="shared" si="303"/>
        <v>0.14776047693956615</v>
      </c>
      <c r="L4841" t="str">
        <f t="shared" si="304"/>
        <v>NO</v>
      </c>
      <c r="M4841" t="str">
        <f t="shared" si="305"/>
        <v>NO</v>
      </c>
    </row>
    <row r="4842" spans="1:13" x14ac:dyDescent="0.25">
      <c r="A4842">
        <v>4841</v>
      </c>
      <c r="B4842" t="s">
        <v>15</v>
      </c>
      <c r="C4842">
        <v>2186234</v>
      </c>
      <c r="D4842" t="s">
        <v>10</v>
      </c>
      <c r="E4842" t="s">
        <v>16</v>
      </c>
      <c r="F4842" t="s">
        <v>12</v>
      </c>
      <c r="G4842" t="s">
        <v>13</v>
      </c>
      <c r="H4842" t="s">
        <v>13</v>
      </c>
      <c r="I4842">
        <v>39</v>
      </c>
      <c r="J4842">
        <f t="shared" si="302"/>
        <v>1.8849508625583364</v>
      </c>
      <c r="K4842">
        <f t="shared" si="303"/>
        <v>-0.20511617344612137</v>
      </c>
      <c r="L4842" t="str">
        <f t="shared" si="304"/>
        <v>NO</v>
      </c>
      <c r="M4842" t="str">
        <f t="shared" si="305"/>
        <v>NO</v>
      </c>
    </row>
    <row r="4843" spans="1:13" x14ac:dyDescent="0.25">
      <c r="A4843">
        <v>4842</v>
      </c>
      <c r="B4843" t="s">
        <v>9</v>
      </c>
      <c r="C4843">
        <v>2153787.6800000002</v>
      </c>
      <c r="D4843" t="s">
        <v>10</v>
      </c>
      <c r="E4843" t="s">
        <v>16</v>
      </c>
      <c r="F4843" t="s">
        <v>12</v>
      </c>
      <c r="G4843" t="s">
        <v>13</v>
      </c>
      <c r="H4843" t="s">
        <v>13</v>
      </c>
      <c r="I4843">
        <v>41</v>
      </c>
      <c r="J4843">
        <f t="shared" si="302"/>
        <v>1.8449431890004482</v>
      </c>
      <c r="K4843">
        <f t="shared" si="303"/>
        <v>-6.3965513291846368E-2</v>
      </c>
      <c r="L4843" t="str">
        <f t="shared" si="304"/>
        <v>NO</v>
      </c>
      <c r="M4843" t="str">
        <f t="shared" si="305"/>
        <v>NO</v>
      </c>
    </row>
    <row r="4844" spans="1:13" x14ac:dyDescent="0.25">
      <c r="A4844">
        <v>4843</v>
      </c>
      <c r="B4844" t="s">
        <v>15</v>
      </c>
      <c r="C4844">
        <v>258118.56</v>
      </c>
      <c r="D4844" t="s">
        <v>10</v>
      </c>
      <c r="E4844" t="s">
        <v>16</v>
      </c>
      <c r="F4844" t="s">
        <v>12</v>
      </c>
      <c r="G4844" t="s">
        <v>13</v>
      </c>
      <c r="H4844" t="s">
        <v>13</v>
      </c>
      <c r="I4844">
        <v>21</v>
      </c>
      <c r="J4844">
        <f t="shared" si="302"/>
        <v>-0.49249635196228198</v>
      </c>
      <c r="K4844">
        <f t="shared" si="303"/>
        <v>-1.4754721148345964</v>
      </c>
      <c r="L4844" t="str">
        <f t="shared" si="304"/>
        <v>NO</v>
      </c>
      <c r="M4844" t="str">
        <f t="shared" si="305"/>
        <v>NO</v>
      </c>
    </row>
    <row r="4845" spans="1:13" x14ac:dyDescent="0.25">
      <c r="A4845">
        <v>4844</v>
      </c>
      <c r="B4845" t="s">
        <v>9</v>
      </c>
      <c r="C4845">
        <v>420248</v>
      </c>
      <c r="D4845" t="s">
        <v>18</v>
      </c>
      <c r="E4845" t="s">
        <v>16</v>
      </c>
      <c r="F4845" t="s">
        <v>12</v>
      </c>
      <c r="G4845" t="s">
        <v>13</v>
      </c>
      <c r="H4845" t="s">
        <v>12</v>
      </c>
      <c r="I4845">
        <v>33</v>
      </c>
      <c r="J4845">
        <f t="shared" si="302"/>
        <v>-0.29258395173805696</v>
      </c>
      <c r="K4845">
        <f t="shared" si="303"/>
        <v>-0.62856815390894638</v>
      </c>
      <c r="L4845" t="str">
        <f t="shared" si="304"/>
        <v>NO</v>
      </c>
      <c r="M4845" t="str">
        <f t="shared" si="305"/>
        <v>NO</v>
      </c>
    </row>
    <row r="4846" spans="1:13" x14ac:dyDescent="0.25">
      <c r="A4846">
        <v>4845</v>
      </c>
      <c r="B4846" t="s">
        <v>9</v>
      </c>
      <c r="C4846">
        <v>734210</v>
      </c>
      <c r="D4846" t="s">
        <v>10</v>
      </c>
      <c r="E4846" t="s">
        <v>16</v>
      </c>
      <c r="F4846" t="s">
        <v>12</v>
      </c>
      <c r="G4846" t="s">
        <v>13</v>
      </c>
      <c r="H4846" t="s">
        <v>13</v>
      </c>
      <c r="I4846">
        <v>54</v>
      </c>
      <c r="J4846">
        <f t="shared" si="302"/>
        <v>9.4544363756020738E-2</v>
      </c>
      <c r="K4846">
        <f t="shared" si="303"/>
        <v>0.85351377771094117</v>
      </c>
      <c r="L4846" t="str">
        <f t="shared" si="304"/>
        <v>NO</v>
      </c>
      <c r="M4846" t="str">
        <f t="shared" si="305"/>
        <v>NO</v>
      </c>
    </row>
    <row r="4847" spans="1:13" x14ac:dyDescent="0.25">
      <c r="A4847">
        <v>4846</v>
      </c>
      <c r="B4847" t="s">
        <v>15</v>
      </c>
      <c r="C4847">
        <v>406011</v>
      </c>
      <c r="D4847" t="s">
        <v>10</v>
      </c>
      <c r="E4847" t="s">
        <v>16</v>
      </c>
      <c r="F4847" t="s">
        <v>12</v>
      </c>
      <c r="G4847" t="s">
        <v>13</v>
      </c>
      <c r="H4847" t="s">
        <v>13</v>
      </c>
      <c r="I4847">
        <v>33</v>
      </c>
      <c r="J4847">
        <f t="shared" si="302"/>
        <v>-0.31013876992525535</v>
      </c>
      <c r="K4847">
        <f t="shared" si="303"/>
        <v>-0.62856815390894638</v>
      </c>
      <c r="L4847" t="str">
        <f t="shared" si="304"/>
        <v>NO</v>
      </c>
      <c r="M4847" t="str">
        <f t="shared" si="305"/>
        <v>NO</v>
      </c>
    </row>
    <row r="4848" spans="1:13" x14ac:dyDescent="0.25">
      <c r="A4848">
        <v>4847</v>
      </c>
      <c r="B4848" t="s">
        <v>9</v>
      </c>
      <c r="C4848">
        <v>500000</v>
      </c>
      <c r="D4848" t="s">
        <v>10</v>
      </c>
      <c r="E4848" t="s">
        <v>16</v>
      </c>
      <c r="F4848" t="s">
        <v>12</v>
      </c>
      <c r="G4848" t="s">
        <v>13</v>
      </c>
      <c r="H4848" t="s">
        <v>13</v>
      </c>
      <c r="I4848">
        <v>40</v>
      </c>
      <c r="J4848">
        <f t="shared" si="302"/>
        <v>-0.19424639044948164</v>
      </c>
      <c r="K4848">
        <f t="shared" si="303"/>
        <v>-0.13454084336898386</v>
      </c>
      <c r="L4848" t="str">
        <f t="shared" si="304"/>
        <v>NO</v>
      </c>
      <c r="M4848" t="str">
        <f t="shared" si="305"/>
        <v>NO</v>
      </c>
    </row>
    <row r="4849" spans="1:13" x14ac:dyDescent="0.25">
      <c r="A4849">
        <v>4848</v>
      </c>
      <c r="B4849" t="s">
        <v>9</v>
      </c>
      <c r="C4849">
        <v>81932.259999999995</v>
      </c>
      <c r="D4849" t="s">
        <v>10</v>
      </c>
      <c r="E4849" t="s">
        <v>16</v>
      </c>
      <c r="F4849" t="s">
        <v>12</v>
      </c>
      <c r="G4849" t="s">
        <v>13</v>
      </c>
      <c r="H4849" t="s">
        <v>13</v>
      </c>
      <c r="I4849">
        <v>39</v>
      </c>
      <c r="J4849">
        <f t="shared" si="302"/>
        <v>-0.70974145019752766</v>
      </c>
      <c r="K4849">
        <f t="shared" si="303"/>
        <v>-0.20511617344612137</v>
      </c>
      <c r="L4849" t="str">
        <f t="shared" si="304"/>
        <v>NO</v>
      </c>
      <c r="M4849" t="str">
        <f t="shared" si="305"/>
        <v>NO</v>
      </c>
    </row>
    <row r="4850" spans="1:13" x14ac:dyDescent="0.25">
      <c r="A4850">
        <v>4849</v>
      </c>
      <c r="B4850" t="s">
        <v>9</v>
      </c>
      <c r="C4850">
        <v>316920</v>
      </c>
      <c r="D4850" t="s">
        <v>10</v>
      </c>
      <c r="E4850" t="s">
        <v>16</v>
      </c>
      <c r="F4850" t="s">
        <v>12</v>
      </c>
      <c r="G4850" t="s">
        <v>13</v>
      </c>
      <c r="H4850" t="s">
        <v>13</v>
      </c>
      <c r="I4850">
        <v>34</v>
      </c>
      <c r="J4850">
        <f t="shared" si="302"/>
        <v>-0.41999170994883422</v>
      </c>
      <c r="K4850">
        <f t="shared" si="303"/>
        <v>-0.55799282383180893</v>
      </c>
      <c r="L4850" t="str">
        <f t="shared" si="304"/>
        <v>NO</v>
      </c>
      <c r="M4850" t="str">
        <f t="shared" si="305"/>
        <v>NO</v>
      </c>
    </row>
    <row r="4851" spans="1:13" x14ac:dyDescent="0.25">
      <c r="A4851">
        <v>4850</v>
      </c>
      <c r="B4851" t="s">
        <v>9</v>
      </c>
      <c r="C4851">
        <v>417792.18</v>
      </c>
      <c r="D4851" t="s">
        <v>10</v>
      </c>
      <c r="E4851" t="s">
        <v>16</v>
      </c>
      <c r="F4851" t="s">
        <v>12</v>
      </c>
      <c r="G4851" t="s">
        <v>13</v>
      </c>
      <c r="H4851" t="s">
        <v>13</v>
      </c>
      <c r="I4851">
        <v>37</v>
      </c>
      <c r="J4851">
        <f t="shared" si="302"/>
        <v>-0.29561208081022705</v>
      </c>
      <c r="K4851">
        <f t="shared" si="303"/>
        <v>-0.3462668336003964</v>
      </c>
      <c r="L4851" t="str">
        <f t="shared" si="304"/>
        <v>NO</v>
      </c>
      <c r="M4851" t="str">
        <f t="shared" si="305"/>
        <v>NO</v>
      </c>
    </row>
    <row r="4852" spans="1:13" x14ac:dyDescent="0.25">
      <c r="A4852">
        <v>4851</v>
      </c>
      <c r="B4852" t="s">
        <v>15</v>
      </c>
      <c r="C4852">
        <v>297046</v>
      </c>
      <c r="D4852" t="s">
        <v>17</v>
      </c>
      <c r="E4852" t="s">
        <v>16</v>
      </c>
      <c r="F4852" t="s">
        <v>12</v>
      </c>
      <c r="G4852" t="s">
        <v>13</v>
      </c>
      <c r="H4852" t="s">
        <v>13</v>
      </c>
      <c r="I4852">
        <v>55</v>
      </c>
      <c r="J4852">
        <f t="shared" si="302"/>
        <v>-0.44449718558642509</v>
      </c>
      <c r="K4852">
        <f t="shared" si="303"/>
        <v>0.92408910778807873</v>
      </c>
      <c r="L4852" t="str">
        <f t="shared" si="304"/>
        <v>NO</v>
      </c>
      <c r="M4852" t="str">
        <f t="shared" si="305"/>
        <v>NO</v>
      </c>
    </row>
    <row r="4853" spans="1:13" x14ac:dyDescent="0.25">
      <c r="A4853">
        <v>4852</v>
      </c>
      <c r="B4853" t="s">
        <v>9</v>
      </c>
      <c r="C4853">
        <v>371296.25</v>
      </c>
      <c r="D4853" t="s">
        <v>10</v>
      </c>
      <c r="E4853" t="s">
        <v>11</v>
      </c>
      <c r="F4853" t="s">
        <v>12</v>
      </c>
      <c r="G4853" t="s">
        <v>13</v>
      </c>
      <c r="H4853" t="s">
        <v>13</v>
      </c>
      <c r="I4853">
        <v>49</v>
      </c>
      <c r="J4853">
        <f t="shared" si="302"/>
        <v>-0.35294351282502678</v>
      </c>
      <c r="K4853">
        <f t="shared" si="303"/>
        <v>0.50063712732525367</v>
      </c>
      <c r="L4853" t="str">
        <f t="shared" si="304"/>
        <v>NO</v>
      </c>
      <c r="M4853" t="str">
        <f t="shared" si="305"/>
        <v>NO</v>
      </c>
    </row>
    <row r="4854" spans="1:13" x14ac:dyDescent="0.25">
      <c r="A4854">
        <v>4853</v>
      </c>
      <c r="B4854" t="s">
        <v>9</v>
      </c>
      <c r="C4854">
        <v>639148</v>
      </c>
      <c r="D4854" t="s">
        <v>18</v>
      </c>
      <c r="E4854" t="s">
        <v>16</v>
      </c>
      <c r="F4854" t="s">
        <v>12</v>
      </c>
      <c r="G4854" t="s">
        <v>13</v>
      </c>
      <c r="H4854" t="s">
        <v>13</v>
      </c>
      <c r="I4854">
        <v>63</v>
      </c>
      <c r="J4854">
        <f t="shared" si="302"/>
        <v>-2.267106972796144E-2</v>
      </c>
      <c r="K4854">
        <f t="shared" si="303"/>
        <v>1.4886917484051787</v>
      </c>
      <c r="L4854" t="str">
        <f t="shared" si="304"/>
        <v>NO</v>
      </c>
      <c r="M4854" t="str">
        <f t="shared" si="305"/>
        <v>NO</v>
      </c>
    </row>
    <row r="4855" spans="1:13" x14ac:dyDescent="0.25">
      <c r="A4855">
        <v>4854</v>
      </c>
      <c r="B4855" t="s">
        <v>15</v>
      </c>
      <c r="C4855">
        <v>453750</v>
      </c>
      <c r="D4855" t="s">
        <v>10</v>
      </c>
      <c r="E4855" t="s">
        <v>16</v>
      </c>
      <c r="F4855" t="s">
        <v>12</v>
      </c>
      <c r="G4855" t="s">
        <v>12</v>
      </c>
      <c r="H4855" t="s">
        <v>13</v>
      </c>
      <c r="I4855">
        <v>27</v>
      </c>
      <c r="J4855">
        <f t="shared" si="302"/>
        <v>-0.25127458045846707</v>
      </c>
      <c r="K4855">
        <f t="shared" si="303"/>
        <v>-1.0520201343717714</v>
      </c>
      <c r="L4855" t="str">
        <f t="shared" si="304"/>
        <v>NO</v>
      </c>
      <c r="M4855" t="str">
        <f t="shared" si="305"/>
        <v>NO</v>
      </c>
    </row>
    <row r="4856" spans="1:13" x14ac:dyDescent="0.25">
      <c r="A4856">
        <v>4855</v>
      </c>
      <c r="B4856" t="s">
        <v>9</v>
      </c>
      <c r="C4856">
        <v>889043.09</v>
      </c>
      <c r="D4856" t="s">
        <v>10</v>
      </c>
      <c r="E4856" t="s">
        <v>11</v>
      </c>
      <c r="F4856" t="s">
        <v>12</v>
      </c>
      <c r="G4856" t="s">
        <v>13</v>
      </c>
      <c r="H4856" t="s">
        <v>13</v>
      </c>
      <c r="I4856">
        <v>32</v>
      </c>
      <c r="J4856">
        <f t="shared" si="302"/>
        <v>0.28546005837652549</v>
      </c>
      <c r="K4856">
        <f t="shared" si="303"/>
        <v>-0.69914348398608395</v>
      </c>
      <c r="L4856" t="str">
        <f t="shared" si="304"/>
        <v>NO</v>
      </c>
      <c r="M4856" t="str">
        <f t="shared" si="305"/>
        <v>NO</v>
      </c>
    </row>
    <row r="4857" spans="1:13" x14ac:dyDescent="0.25">
      <c r="A4857">
        <v>4856</v>
      </c>
      <c r="B4857" t="s">
        <v>9</v>
      </c>
      <c r="C4857">
        <v>278030</v>
      </c>
      <c r="D4857" t="s">
        <v>17</v>
      </c>
      <c r="E4857" t="s">
        <v>16</v>
      </c>
      <c r="F4857" t="s">
        <v>12</v>
      </c>
      <c r="G4857" t="s">
        <v>12</v>
      </c>
      <c r="H4857" t="s">
        <v>13</v>
      </c>
      <c r="I4857">
        <v>48</v>
      </c>
      <c r="J4857">
        <f t="shared" si="302"/>
        <v>-0.46794471123422759</v>
      </c>
      <c r="K4857">
        <f t="shared" si="303"/>
        <v>0.43006179724811616</v>
      </c>
      <c r="L4857" t="str">
        <f t="shared" si="304"/>
        <v>NO</v>
      </c>
      <c r="M4857" t="str">
        <f t="shared" si="305"/>
        <v>NO</v>
      </c>
    </row>
    <row r="4858" spans="1:13" x14ac:dyDescent="0.25">
      <c r="A4858">
        <v>4857</v>
      </c>
      <c r="B4858" t="s">
        <v>9</v>
      </c>
      <c r="C4858">
        <v>660392</v>
      </c>
      <c r="D4858" t="s">
        <v>17</v>
      </c>
      <c r="E4858" t="s">
        <v>16</v>
      </c>
      <c r="F4858" t="s">
        <v>12</v>
      </c>
      <c r="G4858" t="s">
        <v>12</v>
      </c>
      <c r="H4858" t="s">
        <v>13</v>
      </c>
      <c r="I4858">
        <v>53</v>
      </c>
      <c r="J4858">
        <f t="shared" si="302"/>
        <v>3.523673375841523E-3</v>
      </c>
      <c r="K4858">
        <f t="shared" si="303"/>
        <v>0.78293844763380371</v>
      </c>
      <c r="L4858" t="str">
        <f t="shared" si="304"/>
        <v>NO</v>
      </c>
      <c r="M4858" t="str">
        <f t="shared" si="305"/>
        <v>NO</v>
      </c>
    </row>
    <row r="4859" spans="1:13" x14ac:dyDescent="0.25">
      <c r="A4859">
        <v>4858</v>
      </c>
      <c r="B4859" t="s">
        <v>9</v>
      </c>
      <c r="C4859">
        <v>491840</v>
      </c>
      <c r="D4859" t="s">
        <v>14</v>
      </c>
      <c r="E4859" t="s">
        <v>11</v>
      </c>
      <c r="F4859" t="s">
        <v>12</v>
      </c>
      <c r="G4859" t="s">
        <v>13</v>
      </c>
      <c r="H4859" t="s">
        <v>13</v>
      </c>
      <c r="I4859">
        <v>72</v>
      </c>
      <c r="J4859">
        <f t="shared" si="302"/>
        <v>-0.20430801272998586</v>
      </c>
      <c r="K4859">
        <f t="shared" si="303"/>
        <v>2.1238697190994165</v>
      </c>
      <c r="L4859" t="str">
        <f t="shared" si="304"/>
        <v>NO</v>
      </c>
      <c r="M4859" t="str">
        <f t="shared" si="305"/>
        <v>SI</v>
      </c>
    </row>
    <row r="4860" spans="1:13" x14ac:dyDescent="0.25">
      <c r="A4860">
        <v>4859</v>
      </c>
      <c r="B4860" t="s">
        <v>9</v>
      </c>
      <c r="C4860">
        <v>1089300</v>
      </c>
      <c r="D4860" t="s">
        <v>10</v>
      </c>
      <c r="E4860" t="s">
        <v>16</v>
      </c>
      <c r="F4860" t="s">
        <v>12</v>
      </c>
      <c r="G4860" t="s">
        <v>13</v>
      </c>
      <c r="H4860" t="s">
        <v>13</v>
      </c>
      <c r="I4860">
        <v>49</v>
      </c>
      <c r="J4860">
        <f t="shared" si="302"/>
        <v>0.53238522841095359</v>
      </c>
      <c r="K4860">
        <f t="shared" si="303"/>
        <v>0.50063712732525367</v>
      </c>
      <c r="L4860" t="str">
        <f t="shared" si="304"/>
        <v>NO</v>
      </c>
      <c r="M4860" t="str">
        <f t="shared" si="305"/>
        <v>NO</v>
      </c>
    </row>
    <row r="4861" spans="1:13" x14ac:dyDescent="0.25">
      <c r="A4861">
        <v>4860</v>
      </c>
      <c r="B4861" t="s">
        <v>15</v>
      </c>
      <c r="C4861">
        <v>352830</v>
      </c>
      <c r="D4861" t="s">
        <v>10</v>
      </c>
      <c r="E4861" t="s">
        <v>16</v>
      </c>
      <c r="F4861" t="s">
        <v>12</v>
      </c>
      <c r="G4861" t="s">
        <v>13</v>
      </c>
      <c r="H4861" t="s">
        <v>13</v>
      </c>
      <c r="I4861">
        <v>22</v>
      </c>
      <c r="J4861">
        <f t="shared" si="302"/>
        <v>-0.37571317366293872</v>
      </c>
      <c r="K4861">
        <f t="shared" si="303"/>
        <v>-1.4048967847574589</v>
      </c>
      <c r="L4861" t="str">
        <f t="shared" si="304"/>
        <v>NO</v>
      </c>
      <c r="M4861" t="str">
        <f t="shared" si="305"/>
        <v>NO</v>
      </c>
    </row>
    <row r="4862" spans="1:13" x14ac:dyDescent="0.25">
      <c r="A4862">
        <v>4861</v>
      </c>
      <c r="B4862" t="s">
        <v>9</v>
      </c>
      <c r="C4862">
        <v>1417056.5</v>
      </c>
      <c r="D4862" t="s">
        <v>10</v>
      </c>
      <c r="E4862" t="s">
        <v>11</v>
      </c>
      <c r="F4862" t="s">
        <v>12</v>
      </c>
      <c r="G4862" t="s">
        <v>13</v>
      </c>
      <c r="H4862" t="s">
        <v>13</v>
      </c>
      <c r="I4862">
        <v>55</v>
      </c>
      <c r="J4862">
        <f t="shared" si="302"/>
        <v>0.9365227410310627</v>
      </c>
      <c r="K4862">
        <f t="shared" si="303"/>
        <v>0.92408910778807873</v>
      </c>
      <c r="L4862" t="str">
        <f t="shared" si="304"/>
        <v>NO</v>
      </c>
      <c r="M4862" t="str">
        <f t="shared" si="305"/>
        <v>NO</v>
      </c>
    </row>
    <row r="4863" spans="1:13" x14ac:dyDescent="0.25">
      <c r="A4863">
        <v>4862</v>
      </c>
      <c r="B4863" t="s">
        <v>15</v>
      </c>
      <c r="C4863">
        <v>974906</v>
      </c>
      <c r="D4863" t="s">
        <v>10</v>
      </c>
      <c r="E4863" t="s">
        <v>11</v>
      </c>
      <c r="F4863" t="s">
        <v>12</v>
      </c>
      <c r="G4863" t="s">
        <v>13</v>
      </c>
      <c r="H4863" t="s">
        <v>13</v>
      </c>
      <c r="I4863">
        <v>50</v>
      </c>
      <c r="J4863">
        <f t="shared" si="302"/>
        <v>0.39133262802418861</v>
      </c>
      <c r="K4863">
        <f t="shared" si="303"/>
        <v>0.57121245740239113</v>
      </c>
      <c r="L4863" t="str">
        <f t="shared" si="304"/>
        <v>NO</v>
      </c>
      <c r="M4863" t="str">
        <f t="shared" si="305"/>
        <v>NO</v>
      </c>
    </row>
    <row r="4864" spans="1:13" x14ac:dyDescent="0.25">
      <c r="A4864">
        <v>4863</v>
      </c>
      <c r="B4864" t="s">
        <v>15</v>
      </c>
      <c r="C4864">
        <v>430924</v>
      </c>
      <c r="D4864" t="s">
        <v>10</v>
      </c>
      <c r="E4864" t="s">
        <v>16</v>
      </c>
      <c r="F4864" t="s">
        <v>12</v>
      </c>
      <c r="G4864" t="s">
        <v>13</v>
      </c>
      <c r="H4864" t="s">
        <v>13</v>
      </c>
      <c r="I4864">
        <v>45</v>
      </c>
      <c r="J4864">
        <f t="shared" si="302"/>
        <v>-0.27941999592106387</v>
      </c>
      <c r="K4864">
        <f t="shared" si="303"/>
        <v>0.21833580701670366</v>
      </c>
      <c r="L4864" t="str">
        <f t="shared" si="304"/>
        <v>NO</v>
      </c>
      <c r="M4864" t="str">
        <f t="shared" si="305"/>
        <v>NO</v>
      </c>
    </row>
    <row r="4865" spans="1:13" x14ac:dyDescent="0.25">
      <c r="A4865">
        <v>4864</v>
      </c>
      <c r="B4865" t="s">
        <v>15</v>
      </c>
      <c r="C4865">
        <v>218650</v>
      </c>
      <c r="D4865" t="s">
        <v>10</v>
      </c>
      <c r="E4865" t="s">
        <v>16</v>
      </c>
      <c r="F4865" t="s">
        <v>12</v>
      </c>
      <c r="G4865" t="s">
        <v>13</v>
      </c>
      <c r="H4865" t="s">
        <v>12</v>
      </c>
      <c r="I4865">
        <v>50</v>
      </c>
      <c r="J4865">
        <f t="shared" si="302"/>
        <v>-0.5411627419960342</v>
      </c>
      <c r="K4865">
        <f t="shared" si="303"/>
        <v>0.57121245740239113</v>
      </c>
      <c r="L4865" t="str">
        <f t="shared" si="304"/>
        <v>NO</v>
      </c>
      <c r="M4865" t="str">
        <f t="shared" si="305"/>
        <v>NO</v>
      </c>
    </row>
    <row r="4866" spans="1:13" x14ac:dyDescent="0.25">
      <c r="A4866">
        <v>4865</v>
      </c>
      <c r="B4866" t="s">
        <v>9</v>
      </c>
      <c r="C4866">
        <v>459223</v>
      </c>
      <c r="D4866" t="s">
        <v>18</v>
      </c>
      <c r="E4866" t="s">
        <v>16</v>
      </c>
      <c r="F4866" t="s">
        <v>12</v>
      </c>
      <c r="G4866" t="s">
        <v>13</v>
      </c>
      <c r="H4866" t="s">
        <v>13</v>
      </c>
      <c r="I4866">
        <v>58</v>
      </c>
      <c r="J4866">
        <f t="shared" ref="J4866:J4929" si="306">(C4866-$Q$13)/$Q$14</f>
        <v>-0.24452614188724162</v>
      </c>
      <c r="K4866">
        <f t="shared" si="303"/>
        <v>1.1358150980194912</v>
      </c>
      <c r="L4866" t="str">
        <f t="shared" si="304"/>
        <v>NO</v>
      </c>
      <c r="M4866" t="str">
        <f t="shared" si="305"/>
        <v>NO</v>
      </c>
    </row>
    <row r="4867" spans="1:13" x14ac:dyDescent="0.25">
      <c r="A4867">
        <v>4866</v>
      </c>
      <c r="B4867" t="s">
        <v>9</v>
      </c>
      <c r="C4867">
        <v>105750</v>
      </c>
      <c r="D4867" t="s">
        <v>10</v>
      </c>
      <c r="E4867" t="s">
        <v>16</v>
      </c>
      <c r="F4867" t="s">
        <v>12</v>
      </c>
      <c r="G4867" t="s">
        <v>13</v>
      </c>
      <c r="H4867" t="s">
        <v>13</v>
      </c>
      <c r="I4867">
        <v>38</v>
      </c>
      <c r="J4867">
        <f t="shared" si="306"/>
        <v>-0.68037317771526573</v>
      </c>
      <c r="K4867">
        <f t="shared" ref="K4867:K4930" si="307">(I4867-$R$13)/$R$14</f>
        <v>-0.27569150352325889</v>
      </c>
      <c r="L4867" t="str">
        <f t="shared" ref="L4867:L4930" si="308">IF(ABS(J4867)&gt; 1.96, "SI", "NO")</f>
        <v>NO</v>
      </c>
      <c r="M4867" t="str">
        <f t="shared" ref="M4867:M4930" si="309">IF(ABS(K4867)&gt; 1.96, "SI", "NO")</f>
        <v>NO</v>
      </c>
    </row>
    <row r="4868" spans="1:13" x14ac:dyDescent="0.25">
      <c r="A4868">
        <v>4867</v>
      </c>
      <c r="B4868" t="s">
        <v>9</v>
      </c>
      <c r="C4868">
        <v>341002</v>
      </c>
      <c r="D4868" t="s">
        <v>10</v>
      </c>
      <c r="E4868" t="s">
        <v>16</v>
      </c>
      <c r="F4868" t="s">
        <v>12</v>
      </c>
      <c r="G4868" t="s">
        <v>13</v>
      </c>
      <c r="H4868" t="s">
        <v>13</v>
      </c>
      <c r="I4868">
        <v>36</v>
      </c>
      <c r="J4868">
        <f t="shared" si="306"/>
        <v>-0.39029759380188528</v>
      </c>
      <c r="K4868">
        <f t="shared" si="307"/>
        <v>-0.41684216367753391</v>
      </c>
      <c r="L4868" t="str">
        <f t="shared" si="308"/>
        <v>NO</v>
      </c>
      <c r="M4868" t="str">
        <f t="shared" si="309"/>
        <v>NO</v>
      </c>
    </row>
    <row r="4869" spans="1:13" x14ac:dyDescent="0.25">
      <c r="A4869">
        <v>4868</v>
      </c>
      <c r="B4869" t="s">
        <v>9</v>
      </c>
      <c r="C4869">
        <v>497566.22</v>
      </c>
      <c r="D4869" t="s">
        <v>10</v>
      </c>
      <c r="E4869" t="s">
        <v>16</v>
      </c>
      <c r="F4869" t="s">
        <v>12</v>
      </c>
      <c r="G4869" t="s">
        <v>13</v>
      </c>
      <c r="H4869" t="s">
        <v>13</v>
      </c>
      <c r="I4869">
        <v>34</v>
      </c>
      <c r="J4869">
        <f t="shared" si="306"/>
        <v>-0.19724734327715882</v>
      </c>
      <c r="K4869">
        <f t="shared" si="307"/>
        <v>-0.55799282383180893</v>
      </c>
      <c r="L4869" t="str">
        <f t="shared" si="308"/>
        <v>NO</v>
      </c>
      <c r="M4869" t="str">
        <f t="shared" si="309"/>
        <v>NO</v>
      </c>
    </row>
    <row r="4870" spans="1:13" x14ac:dyDescent="0.25">
      <c r="A4870">
        <v>4869</v>
      </c>
      <c r="B4870" t="s">
        <v>15</v>
      </c>
      <c r="C4870">
        <v>407547.36</v>
      </c>
      <c r="D4870" t="s">
        <v>10</v>
      </c>
      <c r="E4870" t="s">
        <v>11</v>
      </c>
      <c r="F4870" t="s">
        <v>12</v>
      </c>
      <c r="G4870" t="s">
        <v>13</v>
      </c>
      <c r="H4870" t="s">
        <v>13</v>
      </c>
      <c r="I4870">
        <v>61</v>
      </c>
      <c r="J4870">
        <f t="shared" si="306"/>
        <v>-0.30824437360088336</v>
      </c>
      <c r="K4870">
        <f t="shared" si="307"/>
        <v>1.3475410882509038</v>
      </c>
      <c r="L4870" t="str">
        <f t="shared" si="308"/>
        <v>NO</v>
      </c>
      <c r="M4870" t="str">
        <f t="shared" si="309"/>
        <v>NO</v>
      </c>
    </row>
    <row r="4871" spans="1:13" x14ac:dyDescent="0.25">
      <c r="A4871">
        <v>4870</v>
      </c>
      <c r="B4871" t="s">
        <v>9</v>
      </c>
      <c r="C4871">
        <v>1190858.8</v>
      </c>
      <c r="D4871" t="s">
        <v>10</v>
      </c>
      <c r="E4871" t="s">
        <v>11</v>
      </c>
      <c r="F4871" t="s">
        <v>12</v>
      </c>
      <c r="G4871" t="s">
        <v>13</v>
      </c>
      <c r="H4871" t="s">
        <v>13</v>
      </c>
      <c r="I4871">
        <v>59</v>
      </c>
      <c r="J4871">
        <f t="shared" si="306"/>
        <v>0.6576114888106197</v>
      </c>
      <c r="K4871">
        <f t="shared" si="307"/>
        <v>1.2063904280966287</v>
      </c>
      <c r="L4871" t="str">
        <f t="shared" si="308"/>
        <v>NO</v>
      </c>
      <c r="M4871" t="str">
        <f t="shared" si="309"/>
        <v>NO</v>
      </c>
    </row>
    <row r="4872" spans="1:13" x14ac:dyDescent="0.25">
      <c r="A4872">
        <v>4871</v>
      </c>
      <c r="B4872" t="s">
        <v>15</v>
      </c>
      <c r="C4872">
        <v>297139</v>
      </c>
      <c r="D4872" t="s">
        <v>18</v>
      </c>
      <c r="E4872" t="s">
        <v>16</v>
      </c>
      <c r="F4872" t="s">
        <v>12</v>
      </c>
      <c r="G4872" t="s">
        <v>12</v>
      </c>
      <c r="H4872" t="s">
        <v>12</v>
      </c>
      <c r="I4872">
        <v>63</v>
      </c>
      <c r="J4872">
        <f t="shared" si="306"/>
        <v>-0.44438251268543405</v>
      </c>
      <c r="K4872">
        <f t="shared" si="307"/>
        <v>1.4886917484051787</v>
      </c>
      <c r="L4872" t="str">
        <f t="shared" si="308"/>
        <v>NO</v>
      </c>
      <c r="M4872" t="str">
        <f t="shared" si="309"/>
        <v>NO</v>
      </c>
    </row>
    <row r="4873" spans="1:13" x14ac:dyDescent="0.25">
      <c r="A4873">
        <v>4872</v>
      </c>
      <c r="B4873" t="s">
        <v>15</v>
      </c>
      <c r="C4873">
        <v>199099.7</v>
      </c>
      <c r="D4873" t="s">
        <v>10</v>
      </c>
      <c r="E4873" t="s">
        <v>11</v>
      </c>
      <c r="F4873" t="s">
        <v>12</v>
      </c>
      <c r="G4873" t="s">
        <v>13</v>
      </c>
      <c r="H4873" t="s">
        <v>13</v>
      </c>
      <c r="I4873">
        <v>24</v>
      </c>
      <c r="J4873">
        <f t="shared" si="306"/>
        <v>-0.5652690819556595</v>
      </c>
      <c r="K4873">
        <f t="shared" si="307"/>
        <v>-1.263746124603184</v>
      </c>
      <c r="L4873" t="str">
        <f t="shared" si="308"/>
        <v>NO</v>
      </c>
      <c r="M4873" t="str">
        <f t="shared" si="309"/>
        <v>NO</v>
      </c>
    </row>
    <row r="4874" spans="1:13" x14ac:dyDescent="0.25">
      <c r="A4874">
        <v>4873</v>
      </c>
      <c r="B4874" t="s">
        <v>15</v>
      </c>
      <c r="C4874">
        <v>368050</v>
      </c>
      <c r="D4874" t="s">
        <v>10</v>
      </c>
      <c r="E4874" t="s">
        <v>16</v>
      </c>
      <c r="F4874" t="s">
        <v>12</v>
      </c>
      <c r="G4874" t="s">
        <v>13</v>
      </c>
      <c r="H4874" t="s">
        <v>13</v>
      </c>
      <c r="I4874">
        <v>42</v>
      </c>
      <c r="J4874">
        <f t="shared" si="306"/>
        <v>-0.35694627524268446</v>
      </c>
      <c r="K4874">
        <f t="shared" si="307"/>
        <v>6.6098167852911317E-3</v>
      </c>
      <c r="L4874" t="str">
        <f t="shared" si="308"/>
        <v>NO</v>
      </c>
      <c r="M4874" t="str">
        <f t="shared" si="309"/>
        <v>NO</v>
      </c>
    </row>
    <row r="4875" spans="1:13" x14ac:dyDescent="0.25">
      <c r="A4875">
        <v>4874</v>
      </c>
      <c r="B4875" t="s">
        <v>9</v>
      </c>
      <c r="C4875">
        <v>433136</v>
      </c>
      <c r="D4875" t="s">
        <v>10</v>
      </c>
      <c r="E4875" t="s">
        <v>16</v>
      </c>
      <c r="F4875" t="s">
        <v>12</v>
      </c>
      <c r="G4875" t="s">
        <v>13</v>
      </c>
      <c r="H4875" t="s">
        <v>13</v>
      </c>
      <c r="I4875">
        <v>50</v>
      </c>
      <c r="J4875">
        <f t="shared" si="306"/>
        <v>-0.27669250713620169</v>
      </c>
      <c r="K4875">
        <f t="shared" si="307"/>
        <v>0.57121245740239113</v>
      </c>
      <c r="L4875" t="str">
        <f t="shared" si="308"/>
        <v>NO</v>
      </c>
      <c r="M4875" t="str">
        <f t="shared" si="309"/>
        <v>NO</v>
      </c>
    </row>
    <row r="4876" spans="1:13" x14ac:dyDescent="0.25">
      <c r="A4876">
        <v>4875</v>
      </c>
      <c r="B4876" t="s">
        <v>9</v>
      </c>
      <c r="C4876">
        <v>1295895</v>
      </c>
      <c r="D4876" t="s">
        <v>10</v>
      </c>
      <c r="E4876" t="s">
        <v>16</v>
      </c>
      <c r="F4876" t="s">
        <v>12</v>
      </c>
      <c r="G4876" t="s">
        <v>13</v>
      </c>
      <c r="H4876" t="s">
        <v>13</v>
      </c>
      <c r="I4876">
        <v>32</v>
      </c>
      <c r="J4876">
        <f t="shared" si="306"/>
        <v>0.78712552927379364</v>
      </c>
      <c r="K4876">
        <f t="shared" si="307"/>
        <v>-0.69914348398608395</v>
      </c>
      <c r="L4876" t="str">
        <f t="shared" si="308"/>
        <v>NO</v>
      </c>
      <c r="M4876" t="str">
        <f t="shared" si="309"/>
        <v>NO</v>
      </c>
    </row>
    <row r="4877" spans="1:13" x14ac:dyDescent="0.25">
      <c r="A4877">
        <v>4876</v>
      </c>
      <c r="B4877" t="s">
        <v>9</v>
      </c>
      <c r="C4877">
        <v>898140</v>
      </c>
      <c r="D4877" t="s">
        <v>10</v>
      </c>
      <c r="E4877" t="s">
        <v>16</v>
      </c>
      <c r="F4877" t="s">
        <v>12</v>
      </c>
      <c r="G4877" t="s">
        <v>13</v>
      </c>
      <c r="H4877" t="s">
        <v>13</v>
      </c>
      <c r="I4877">
        <v>28</v>
      </c>
      <c r="J4877">
        <f t="shared" si="306"/>
        <v>0.29667692998678802</v>
      </c>
      <c r="K4877">
        <f t="shared" si="307"/>
        <v>-0.98144480429463388</v>
      </c>
      <c r="L4877" t="str">
        <f t="shared" si="308"/>
        <v>NO</v>
      </c>
      <c r="M4877" t="str">
        <f t="shared" si="309"/>
        <v>NO</v>
      </c>
    </row>
    <row r="4878" spans="1:13" x14ac:dyDescent="0.25">
      <c r="A4878">
        <v>4877</v>
      </c>
      <c r="B4878" t="s">
        <v>9</v>
      </c>
      <c r="C4878">
        <v>532775.64</v>
      </c>
      <c r="D4878" t="s">
        <v>10</v>
      </c>
      <c r="E4878" t="s">
        <v>16</v>
      </c>
      <c r="F4878" t="s">
        <v>12</v>
      </c>
      <c r="G4878" t="s">
        <v>13</v>
      </c>
      <c r="H4878" t="s">
        <v>13</v>
      </c>
      <c r="I4878">
        <v>47</v>
      </c>
      <c r="J4878">
        <f t="shared" si="306"/>
        <v>-0.15383265151789016</v>
      </c>
      <c r="K4878">
        <f t="shared" si="307"/>
        <v>0.35948646717097865</v>
      </c>
      <c r="L4878" t="str">
        <f t="shared" si="308"/>
        <v>NO</v>
      </c>
      <c r="M4878" t="str">
        <f t="shared" si="309"/>
        <v>NO</v>
      </c>
    </row>
    <row r="4879" spans="1:13" x14ac:dyDescent="0.25">
      <c r="A4879">
        <v>4878</v>
      </c>
      <c r="B4879" t="s">
        <v>15</v>
      </c>
      <c r="C4879">
        <v>635080.35</v>
      </c>
      <c r="D4879" t="s">
        <v>14</v>
      </c>
      <c r="E4879" t="s">
        <v>11</v>
      </c>
      <c r="F4879" t="s">
        <v>12</v>
      </c>
      <c r="G4879" t="s">
        <v>13</v>
      </c>
      <c r="H4879" t="s">
        <v>13</v>
      </c>
      <c r="I4879">
        <v>65</v>
      </c>
      <c r="J4879">
        <f t="shared" si="306"/>
        <v>-2.7686652800178759E-2</v>
      </c>
      <c r="K4879">
        <f t="shared" si="307"/>
        <v>1.6298424085594538</v>
      </c>
      <c r="L4879" t="str">
        <f t="shared" si="308"/>
        <v>NO</v>
      </c>
      <c r="M4879" t="str">
        <f t="shared" si="309"/>
        <v>NO</v>
      </c>
    </row>
    <row r="4880" spans="1:13" x14ac:dyDescent="0.25">
      <c r="A4880">
        <v>4879</v>
      </c>
      <c r="B4880" t="s">
        <v>15</v>
      </c>
      <c r="C4880">
        <v>278030</v>
      </c>
      <c r="D4880" t="s">
        <v>19</v>
      </c>
      <c r="E4880" t="s">
        <v>16</v>
      </c>
      <c r="F4880" t="s">
        <v>12</v>
      </c>
      <c r="G4880" t="s">
        <v>13</v>
      </c>
      <c r="H4880" t="s">
        <v>13</v>
      </c>
      <c r="I4880">
        <v>59</v>
      </c>
      <c r="J4880">
        <f t="shared" si="306"/>
        <v>-0.46794471123422759</v>
      </c>
      <c r="K4880">
        <f t="shared" si="307"/>
        <v>1.2063904280966287</v>
      </c>
      <c r="L4880" t="str">
        <f t="shared" si="308"/>
        <v>NO</v>
      </c>
      <c r="M4880" t="str">
        <f t="shared" si="309"/>
        <v>NO</v>
      </c>
    </row>
    <row r="4881" spans="1:13" x14ac:dyDescent="0.25">
      <c r="A4881">
        <v>4880</v>
      </c>
      <c r="B4881" t="s">
        <v>9</v>
      </c>
      <c r="C4881">
        <v>3082593.2</v>
      </c>
      <c r="D4881" t="s">
        <v>10</v>
      </c>
      <c r="E4881" t="s">
        <v>11</v>
      </c>
      <c r="F4881" t="s">
        <v>12</v>
      </c>
      <c r="G4881" t="s">
        <v>13</v>
      </c>
      <c r="H4881" t="s">
        <v>13</v>
      </c>
      <c r="I4881">
        <v>55</v>
      </c>
      <c r="J4881">
        <f t="shared" si="306"/>
        <v>2.9901993549670327</v>
      </c>
      <c r="K4881">
        <f t="shared" si="307"/>
        <v>0.92408910778807873</v>
      </c>
      <c r="L4881" t="str">
        <f t="shared" si="308"/>
        <v>SI</v>
      </c>
      <c r="M4881" t="str">
        <f t="shared" si="309"/>
        <v>NO</v>
      </c>
    </row>
    <row r="4882" spans="1:13" x14ac:dyDescent="0.25">
      <c r="A4882">
        <v>4881</v>
      </c>
      <c r="B4882" t="s">
        <v>9</v>
      </c>
      <c r="C4882">
        <v>457783.1</v>
      </c>
      <c r="D4882" t="s">
        <v>10</v>
      </c>
      <c r="E4882" t="s">
        <v>16</v>
      </c>
      <c r="F4882" t="s">
        <v>12</v>
      </c>
      <c r="G4882" t="s">
        <v>13</v>
      </c>
      <c r="H4882" t="s">
        <v>13</v>
      </c>
      <c r="I4882">
        <v>30</v>
      </c>
      <c r="J4882">
        <f t="shared" si="306"/>
        <v>-0.24630159898548898</v>
      </c>
      <c r="K4882">
        <f t="shared" si="307"/>
        <v>-0.84029414414035897</v>
      </c>
      <c r="L4882" t="str">
        <f t="shared" si="308"/>
        <v>NO</v>
      </c>
      <c r="M4882" t="str">
        <f t="shared" si="309"/>
        <v>NO</v>
      </c>
    </row>
    <row r="4883" spans="1:13" x14ac:dyDescent="0.25">
      <c r="A4883">
        <v>4882</v>
      </c>
      <c r="B4883" t="s">
        <v>15</v>
      </c>
      <c r="C4883">
        <v>452286.93</v>
      </c>
      <c r="D4883" t="s">
        <v>10</v>
      </c>
      <c r="E4883" t="s">
        <v>11</v>
      </c>
      <c r="F4883" t="s">
        <v>12</v>
      </c>
      <c r="G4883" t="s">
        <v>13</v>
      </c>
      <c r="H4883" t="s">
        <v>13</v>
      </c>
      <c r="I4883">
        <v>40</v>
      </c>
      <c r="J4883">
        <f t="shared" si="306"/>
        <v>-0.25307860713860647</v>
      </c>
      <c r="K4883">
        <f t="shared" si="307"/>
        <v>-0.13454084336898386</v>
      </c>
      <c r="L4883" t="str">
        <f t="shared" si="308"/>
        <v>NO</v>
      </c>
      <c r="M4883" t="str">
        <f t="shared" si="309"/>
        <v>NO</v>
      </c>
    </row>
    <row r="4884" spans="1:13" x14ac:dyDescent="0.25">
      <c r="A4884">
        <v>4883</v>
      </c>
      <c r="B4884" t="s">
        <v>9</v>
      </c>
      <c r="C4884">
        <v>389877.39</v>
      </c>
      <c r="D4884" t="s">
        <v>10</v>
      </c>
      <c r="E4884" t="s">
        <v>16</v>
      </c>
      <c r="F4884" t="s">
        <v>12</v>
      </c>
      <c r="G4884" t="s">
        <v>13</v>
      </c>
      <c r="H4884" t="s">
        <v>13</v>
      </c>
      <c r="I4884">
        <v>31</v>
      </c>
      <c r="J4884">
        <f t="shared" si="306"/>
        <v>-0.33003218779792276</v>
      </c>
      <c r="K4884">
        <f t="shared" si="307"/>
        <v>-0.7697188140632214</v>
      </c>
      <c r="L4884" t="str">
        <f t="shared" si="308"/>
        <v>NO</v>
      </c>
      <c r="M4884" t="str">
        <f t="shared" si="309"/>
        <v>NO</v>
      </c>
    </row>
    <row r="4885" spans="1:13" x14ac:dyDescent="0.25">
      <c r="A4885">
        <v>4884</v>
      </c>
      <c r="B4885" t="s">
        <v>9</v>
      </c>
      <c r="C4885">
        <v>693332.47999999998</v>
      </c>
      <c r="D4885" t="s">
        <v>10</v>
      </c>
      <c r="E4885" t="s">
        <v>16</v>
      </c>
      <c r="F4885" t="s">
        <v>12</v>
      </c>
      <c r="G4885" t="s">
        <v>13</v>
      </c>
      <c r="H4885" t="s">
        <v>13</v>
      </c>
      <c r="I4885">
        <v>20</v>
      </c>
      <c r="J4885">
        <f t="shared" si="306"/>
        <v>4.4140666941834696E-2</v>
      </c>
      <c r="K4885">
        <f t="shared" si="307"/>
        <v>-1.5460474449117341</v>
      </c>
      <c r="L4885" t="str">
        <f t="shared" si="308"/>
        <v>NO</v>
      </c>
      <c r="M4885" t="str">
        <f t="shared" si="309"/>
        <v>NO</v>
      </c>
    </row>
    <row r="4886" spans="1:13" x14ac:dyDescent="0.25">
      <c r="A4886">
        <v>4885</v>
      </c>
      <c r="B4886" t="s">
        <v>9</v>
      </c>
      <c r="C4886">
        <v>278030</v>
      </c>
      <c r="D4886" t="s">
        <v>19</v>
      </c>
      <c r="E4886" t="s">
        <v>16</v>
      </c>
      <c r="F4886" t="s">
        <v>12</v>
      </c>
      <c r="G4886" t="s">
        <v>13</v>
      </c>
      <c r="H4886" t="s">
        <v>13</v>
      </c>
      <c r="I4886">
        <v>49</v>
      </c>
      <c r="J4886">
        <f t="shared" si="306"/>
        <v>-0.46794471123422759</v>
      </c>
      <c r="K4886">
        <f t="shared" si="307"/>
        <v>0.50063712732525367</v>
      </c>
      <c r="L4886" t="str">
        <f t="shared" si="308"/>
        <v>NO</v>
      </c>
      <c r="M4886" t="str">
        <f t="shared" si="309"/>
        <v>NO</v>
      </c>
    </row>
    <row r="4887" spans="1:13" x14ac:dyDescent="0.25">
      <c r="A4887">
        <v>4886</v>
      </c>
      <c r="B4887" t="s">
        <v>9</v>
      </c>
      <c r="C4887">
        <v>394319</v>
      </c>
      <c r="D4887" t="s">
        <v>10</v>
      </c>
      <c r="E4887" t="s">
        <v>16</v>
      </c>
      <c r="F4887" t="s">
        <v>12</v>
      </c>
      <c r="G4887" t="s">
        <v>13</v>
      </c>
      <c r="H4887" t="s">
        <v>13</v>
      </c>
      <c r="I4887">
        <v>34</v>
      </c>
      <c r="J4887">
        <f t="shared" si="306"/>
        <v>-0.32455549635952685</v>
      </c>
      <c r="K4887">
        <f t="shared" si="307"/>
        <v>-0.55799282383180893</v>
      </c>
      <c r="L4887" t="str">
        <f t="shared" si="308"/>
        <v>NO</v>
      </c>
      <c r="M4887" t="str">
        <f t="shared" si="309"/>
        <v>NO</v>
      </c>
    </row>
    <row r="4888" spans="1:13" x14ac:dyDescent="0.25">
      <c r="A4888">
        <v>4887</v>
      </c>
      <c r="B4888" t="s">
        <v>15</v>
      </c>
      <c r="C4888">
        <v>351823</v>
      </c>
      <c r="D4888" t="s">
        <v>10</v>
      </c>
      <c r="E4888" t="s">
        <v>11</v>
      </c>
      <c r="F4888" t="s">
        <v>12</v>
      </c>
      <c r="G4888" t="s">
        <v>13</v>
      </c>
      <c r="H4888" t="s">
        <v>13</v>
      </c>
      <c r="I4888">
        <v>27</v>
      </c>
      <c r="J4888">
        <f t="shared" si="306"/>
        <v>-0.37695484690270192</v>
      </c>
      <c r="K4888">
        <f t="shared" si="307"/>
        <v>-1.0520201343717714</v>
      </c>
      <c r="L4888" t="str">
        <f t="shared" si="308"/>
        <v>NO</v>
      </c>
      <c r="M4888" t="str">
        <f t="shared" si="309"/>
        <v>NO</v>
      </c>
    </row>
    <row r="4889" spans="1:13" x14ac:dyDescent="0.25">
      <c r="A4889">
        <v>4888</v>
      </c>
      <c r="B4889" t="s">
        <v>9</v>
      </c>
      <c r="C4889">
        <v>2326097.7000000002</v>
      </c>
      <c r="D4889" t="s">
        <v>10</v>
      </c>
      <c r="E4889" t="s">
        <v>11</v>
      </c>
      <c r="F4889" t="s">
        <v>12</v>
      </c>
      <c r="G4889" t="s">
        <v>13</v>
      </c>
      <c r="H4889" t="s">
        <v>13</v>
      </c>
      <c r="I4889">
        <v>54</v>
      </c>
      <c r="J4889">
        <f t="shared" si="306"/>
        <v>2.0574086714007094</v>
      </c>
      <c r="K4889">
        <f t="shared" si="307"/>
        <v>0.85351377771094117</v>
      </c>
      <c r="L4889" t="str">
        <f t="shared" si="308"/>
        <v>SI</v>
      </c>
      <c r="M4889" t="str">
        <f t="shared" si="309"/>
        <v>NO</v>
      </c>
    </row>
    <row r="4890" spans="1:13" x14ac:dyDescent="0.25">
      <c r="A4890">
        <v>4889</v>
      </c>
      <c r="B4890" t="s">
        <v>9</v>
      </c>
      <c r="C4890">
        <v>267520</v>
      </c>
      <c r="D4890" t="s">
        <v>10</v>
      </c>
      <c r="E4890" t="s">
        <v>16</v>
      </c>
      <c r="F4890" t="s">
        <v>12</v>
      </c>
      <c r="G4890" t="s">
        <v>13</v>
      </c>
      <c r="H4890" t="s">
        <v>13</v>
      </c>
      <c r="I4890">
        <v>56</v>
      </c>
      <c r="J4890">
        <f t="shared" si="306"/>
        <v>-0.48090398208816137</v>
      </c>
      <c r="K4890">
        <f t="shared" si="307"/>
        <v>0.99466443786521619</v>
      </c>
      <c r="L4890" t="str">
        <f t="shared" si="308"/>
        <v>NO</v>
      </c>
      <c r="M4890" t="str">
        <f t="shared" si="309"/>
        <v>NO</v>
      </c>
    </row>
    <row r="4891" spans="1:13" x14ac:dyDescent="0.25">
      <c r="A4891">
        <v>4890</v>
      </c>
      <c r="B4891" t="s">
        <v>9</v>
      </c>
      <c r="C4891">
        <v>1645618</v>
      </c>
      <c r="D4891" t="s">
        <v>10</v>
      </c>
      <c r="E4891" t="s">
        <v>16</v>
      </c>
      <c r="F4891" t="s">
        <v>12</v>
      </c>
      <c r="G4891" t="s">
        <v>13</v>
      </c>
      <c r="H4891" t="s">
        <v>13</v>
      </c>
      <c r="I4891">
        <v>28</v>
      </c>
      <c r="J4891">
        <f t="shared" si="306"/>
        <v>1.2183486578037919</v>
      </c>
      <c r="K4891">
        <f t="shared" si="307"/>
        <v>-0.98144480429463388</v>
      </c>
      <c r="L4891" t="str">
        <f t="shared" si="308"/>
        <v>NO</v>
      </c>
      <c r="M4891" t="str">
        <f t="shared" si="309"/>
        <v>NO</v>
      </c>
    </row>
    <row r="4892" spans="1:13" x14ac:dyDescent="0.25">
      <c r="A4892">
        <v>4891</v>
      </c>
      <c r="B4892" t="s">
        <v>9</v>
      </c>
      <c r="C4892">
        <v>278030</v>
      </c>
      <c r="D4892" t="s">
        <v>19</v>
      </c>
      <c r="E4892" t="s">
        <v>16</v>
      </c>
      <c r="F4892" t="s">
        <v>12</v>
      </c>
      <c r="G4892" t="s">
        <v>13</v>
      </c>
      <c r="H4892" t="s">
        <v>13</v>
      </c>
      <c r="I4892">
        <v>58</v>
      </c>
      <c r="J4892">
        <f t="shared" si="306"/>
        <v>-0.46794471123422759</v>
      </c>
      <c r="K4892">
        <f t="shared" si="307"/>
        <v>1.1358150980194912</v>
      </c>
      <c r="L4892" t="str">
        <f t="shared" si="308"/>
        <v>NO</v>
      </c>
      <c r="M4892" t="str">
        <f t="shared" si="309"/>
        <v>NO</v>
      </c>
    </row>
    <row r="4893" spans="1:13" x14ac:dyDescent="0.25">
      <c r="A4893">
        <v>4892</v>
      </c>
      <c r="B4893" t="s">
        <v>9</v>
      </c>
      <c r="C4893">
        <v>38615</v>
      </c>
      <c r="D4893" t="s">
        <v>10</v>
      </c>
      <c r="E4893" t="s">
        <v>16</v>
      </c>
      <c r="F4893" t="s">
        <v>12</v>
      </c>
      <c r="G4893" t="s">
        <v>13</v>
      </c>
      <c r="H4893" t="s">
        <v>13</v>
      </c>
      <c r="I4893">
        <v>26</v>
      </c>
      <c r="J4893">
        <f t="shared" si="306"/>
        <v>-0.76315344876938984</v>
      </c>
      <c r="K4893">
        <f t="shared" si="307"/>
        <v>-1.1225954644489089</v>
      </c>
      <c r="L4893" t="str">
        <f t="shared" si="308"/>
        <v>NO</v>
      </c>
      <c r="M4893" t="str">
        <f t="shared" si="309"/>
        <v>NO</v>
      </c>
    </row>
    <row r="4894" spans="1:13" x14ac:dyDescent="0.25">
      <c r="A4894">
        <v>4893</v>
      </c>
      <c r="B4894" t="s">
        <v>9</v>
      </c>
      <c r="C4894">
        <v>586357</v>
      </c>
      <c r="D4894" t="s">
        <v>14</v>
      </c>
      <c r="E4894" t="s">
        <v>11</v>
      </c>
      <c r="F4894" t="s">
        <v>12</v>
      </c>
      <c r="G4894" t="s">
        <v>13</v>
      </c>
      <c r="H4894" t="s">
        <v>13</v>
      </c>
      <c r="I4894">
        <v>91</v>
      </c>
      <c r="J4894">
        <f t="shared" si="306"/>
        <v>-8.7764587106650124E-2</v>
      </c>
      <c r="K4894">
        <f t="shared" si="307"/>
        <v>3.464800990565029</v>
      </c>
      <c r="L4894" t="str">
        <f t="shared" si="308"/>
        <v>NO</v>
      </c>
      <c r="M4894" t="str">
        <f t="shared" si="309"/>
        <v>SI</v>
      </c>
    </row>
    <row r="4895" spans="1:13" x14ac:dyDescent="0.25">
      <c r="A4895">
        <v>4894</v>
      </c>
      <c r="B4895" t="s">
        <v>9</v>
      </c>
      <c r="C4895">
        <v>633542.55000000005</v>
      </c>
      <c r="D4895" t="s">
        <v>10</v>
      </c>
      <c r="E4895" t="s">
        <v>16</v>
      </c>
      <c r="F4895" t="s">
        <v>12</v>
      </c>
      <c r="G4895" t="s">
        <v>13</v>
      </c>
      <c r="H4895" t="s">
        <v>13</v>
      </c>
      <c r="I4895">
        <v>37</v>
      </c>
      <c r="J4895">
        <f t="shared" si="306"/>
        <v>-2.9582824704953114E-2</v>
      </c>
      <c r="K4895">
        <f t="shared" si="307"/>
        <v>-0.3462668336003964</v>
      </c>
      <c r="L4895" t="str">
        <f t="shared" si="308"/>
        <v>NO</v>
      </c>
      <c r="M4895" t="str">
        <f t="shared" si="309"/>
        <v>NO</v>
      </c>
    </row>
    <row r="4896" spans="1:13" x14ac:dyDescent="0.25">
      <c r="A4896">
        <v>4895</v>
      </c>
      <c r="B4896" t="s">
        <v>9</v>
      </c>
      <c r="C4896">
        <v>501669</v>
      </c>
      <c r="D4896" t="s">
        <v>18</v>
      </c>
      <c r="E4896" t="s">
        <v>16</v>
      </c>
      <c r="F4896" t="s">
        <v>12</v>
      </c>
      <c r="G4896" t="s">
        <v>13</v>
      </c>
      <c r="H4896" t="s">
        <v>13</v>
      </c>
      <c r="I4896">
        <v>44</v>
      </c>
      <c r="J4896">
        <f t="shared" si="306"/>
        <v>-0.19218844344137359</v>
      </c>
      <c r="K4896">
        <f t="shared" si="307"/>
        <v>0.14776047693956615</v>
      </c>
      <c r="L4896" t="str">
        <f t="shared" si="308"/>
        <v>NO</v>
      </c>
      <c r="M4896" t="str">
        <f t="shared" si="309"/>
        <v>NO</v>
      </c>
    </row>
    <row r="4897" spans="1:13" x14ac:dyDescent="0.25">
      <c r="A4897">
        <v>4896</v>
      </c>
      <c r="B4897" t="s">
        <v>15</v>
      </c>
      <c r="C4897">
        <v>787199</v>
      </c>
      <c r="D4897" t="s">
        <v>14</v>
      </c>
      <c r="E4897" t="s">
        <v>11</v>
      </c>
      <c r="F4897" t="s">
        <v>12</v>
      </c>
      <c r="G4897" t="s">
        <v>13</v>
      </c>
      <c r="H4897" t="s">
        <v>13</v>
      </c>
      <c r="I4897">
        <v>78</v>
      </c>
      <c r="J4897">
        <f t="shared" si="306"/>
        <v>0.15988202344004518</v>
      </c>
      <c r="K4897">
        <f t="shared" si="307"/>
        <v>2.5473216995622412</v>
      </c>
      <c r="L4897" t="str">
        <f t="shared" si="308"/>
        <v>NO</v>
      </c>
      <c r="M4897" t="str">
        <f t="shared" si="309"/>
        <v>SI</v>
      </c>
    </row>
    <row r="4898" spans="1:13" x14ac:dyDescent="0.25">
      <c r="A4898">
        <v>4897</v>
      </c>
      <c r="B4898" t="s">
        <v>9</v>
      </c>
      <c r="C4898">
        <v>230792.07</v>
      </c>
      <c r="D4898" t="s">
        <v>10</v>
      </c>
      <c r="E4898" t="s">
        <v>11</v>
      </c>
      <c r="F4898" t="s">
        <v>12</v>
      </c>
      <c r="G4898" t="s">
        <v>13</v>
      </c>
      <c r="H4898" t="s">
        <v>13</v>
      </c>
      <c r="I4898">
        <v>48</v>
      </c>
      <c r="J4898">
        <f t="shared" si="306"/>
        <v>-0.5261910603730634</v>
      </c>
      <c r="K4898">
        <f t="shared" si="307"/>
        <v>0.43006179724811616</v>
      </c>
      <c r="L4898" t="str">
        <f t="shared" si="308"/>
        <v>NO</v>
      </c>
      <c r="M4898" t="str">
        <f t="shared" si="309"/>
        <v>NO</v>
      </c>
    </row>
    <row r="4899" spans="1:13" x14ac:dyDescent="0.25">
      <c r="A4899">
        <v>4898</v>
      </c>
      <c r="B4899" t="s">
        <v>9</v>
      </c>
      <c r="C4899">
        <v>295503</v>
      </c>
      <c r="D4899" t="s">
        <v>10</v>
      </c>
      <c r="E4899" t="s">
        <v>16</v>
      </c>
      <c r="F4899" t="s">
        <v>12</v>
      </c>
      <c r="G4899" t="s">
        <v>13</v>
      </c>
      <c r="H4899" t="s">
        <v>13</v>
      </c>
      <c r="I4899">
        <v>34</v>
      </c>
      <c r="J4899">
        <f t="shared" si="306"/>
        <v>-0.44639976930931946</v>
      </c>
      <c r="K4899">
        <f t="shared" si="307"/>
        <v>-0.55799282383180893</v>
      </c>
      <c r="L4899" t="str">
        <f t="shared" si="308"/>
        <v>NO</v>
      </c>
      <c r="M4899" t="str">
        <f t="shared" si="309"/>
        <v>NO</v>
      </c>
    </row>
    <row r="4900" spans="1:13" x14ac:dyDescent="0.25">
      <c r="A4900">
        <v>4899</v>
      </c>
      <c r="B4900" t="s">
        <v>9</v>
      </c>
      <c r="C4900">
        <v>1220204</v>
      </c>
      <c r="D4900" t="s">
        <v>10</v>
      </c>
      <c r="E4900" t="s">
        <v>11</v>
      </c>
      <c r="F4900" t="s">
        <v>12</v>
      </c>
      <c r="G4900" t="s">
        <v>13</v>
      </c>
      <c r="H4900" t="s">
        <v>13</v>
      </c>
      <c r="I4900">
        <v>45</v>
      </c>
      <c r="J4900">
        <f t="shared" si="306"/>
        <v>0.69379535132849379</v>
      </c>
      <c r="K4900">
        <f t="shared" si="307"/>
        <v>0.21833580701670366</v>
      </c>
      <c r="L4900" t="str">
        <f t="shared" si="308"/>
        <v>NO</v>
      </c>
      <c r="M4900" t="str">
        <f t="shared" si="309"/>
        <v>NO</v>
      </c>
    </row>
    <row r="4901" spans="1:13" x14ac:dyDescent="0.25">
      <c r="A4901">
        <v>4900</v>
      </c>
      <c r="B4901" t="s">
        <v>9</v>
      </c>
      <c r="C4901">
        <v>639148</v>
      </c>
      <c r="D4901" t="s">
        <v>18</v>
      </c>
      <c r="E4901" t="s">
        <v>16</v>
      </c>
      <c r="F4901" t="s">
        <v>12</v>
      </c>
      <c r="G4901" t="s">
        <v>13</v>
      </c>
      <c r="H4901" t="s">
        <v>12</v>
      </c>
      <c r="I4901">
        <v>60</v>
      </c>
      <c r="J4901">
        <f t="shared" si="306"/>
        <v>-2.267106972796144E-2</v>
      </c>
      <c r="K4901">
        <f t="shared" si="307"/>
        <v>1.2769657581737661</v>
      </c>
      <c r="L4901" t="str">
        <f t="shared" si="308"/>
        <v>NO</v>
      </c>
      <c r="M4901" t="str">
        <f t="shared" si="309"/>
        <v>NO</v>
      </c>
    </row>
    <row r="4902" spans="1:13" x14ac:dyDescent="0.25">
      <c r="A4902">
        <v>4901</v>
      </c>
      <c r="B4902" t="s">
        <v>15</v>
      </c>
      <c r="C4902">
        <v>898639.65</v>
      </c>
      <c r="D4902" t="s">
        <v>10</v>
      </c>
      <c r="E4902" t="s">
        <v>11</v>
      </c>
      <c r="F4902" t="s">
        <v>12</v>
      </c>
      <c r="G4902" t="s">
        <v>13</v>
      </c>
      <c r="H4902" t="s">
        <v>13</v>
      </c>
      <c r="I4902">
        <v>32</v>
      </c>
      <c r="J4902">
        <f t="shared" si="306"/>
        <v>0.29729301939517699</v>
      </c>
      <c r="K4902">
        <f t="shared" si="307"/>
        <v>-0.69914348398608395</v>
      </c>
      <c r="L4902" t="str">
        <f t="shared" si="308"/>
        <v>NO</v>
      </c>
      <c r="M4902" t="str">
        <f t="shared" si="309"/>
        <v>NO</v>
      </c>
    </row>
    <row r="4903" spans="1:13" x14ac:dyDescent="0.25">
      <c r="A4903">
        <v>4902</v>
      </c>
      <c r="B4903" t="s">
        <v>9</v>
      </c>
      <c r="C4903">
        <v>278030</v>
      </c>
      <c r="D4903" t="s">
        <v>19</v>
      </c>
      <c r="E4903" t="s">
        <v>16</v>
      </c>
      <c r="F4903" t="s">
        <v>12</v>
      </c>
      <c r="G4903" t="s">
        <v>13</v>
      </c>
      <c r="H4903" t="s">
        <v>13</v>
      </c>
      <c r="I4903">
        <v>53</v>
      </c>
      <c r="J4903">
        <f t="shared" si="306"/>
        <v>-0.46794471123422759</v>
      </c>
      <c r="K4903">
        <f t="shared" si="307"/>
        <v>0.78293844763380371</v>
      </c>
      <c r="L4903" t="str">
        <f t="shared" si="308"/>
        <v>NO</v>
      </c>
      <c r="M4903" t="str">
        <f t="shared" si="309"/>
        <v>NO</v>
      </c>
    </row>
    <row r="4904" spans="1:13" x14ac:dyDescent="0.25">
      <c r="A4904">
        <v>4903</v>
      </c>
      <c r="B4904" t="s">
        <v>9</v>
      </c>
      <c r="C4904">
        <v>310124</v>
      </c>
      <c r="D4904" t="s">
        <v>18</v>
      </c>
      <c r="E4904" t="s">
        <v>16</v>
      </c>
      <c r="F4904" t="s">
        <v>12</v>
      </c>
      <c r="G4904" t="s">
        <v>13</v>
      </c>
      <c r="H4904" t="s">
        <v>13</v>
      </c>
      <c r="I4904">
        <v>57</v>
      </c>
      <c r="J4904">
        <f t="shared" si="306"/>
        <v>-0.42837146301480322</v>
      </c>
      <c r="K4904">
        <f t="shared" si="307"/>
        <v>1.0652397679423538</v>
      </c>
      <c r="L4904" t="str">
        <f t="shared" si="308"/>
        <v>NO</v>
      </c>
      <c r="M4904" t="str">
        <f t="shared" si="309"/>
        <v>NO</v>
      </c>
    </row>
    <row r="4905" spans="1:13" x14ac:dyDescent="0.25">
      <c r="A4905">
        <v>4904</v>
      </c>
      <c r="B4905" t="s">
        <v>9</v>
      </c>
      <c r="C4905">
        <v>991376.88</v>
      </c>
      <c r="D4905" t="s">
        <v>10</v>
      </c>
      <c r="E4905" t="s">
        <v>16</v>
      </c>
      <c r="F4905" t="s">
        <v>12</v>
      </c>
      <c r="G4905" t="s">
        <v>13</v>
      </c>
      <c r="H4905" t="s">
        <v>13</v>
      </c>
      <c r="I4905">
        <v>45</v>
      </c>
      <c r="J4905">
        <f t="shared" si="306"/>
        <v>0.41164191395403071</v>
      </c>
      <c r="K4905">
        <f t="shared" si="307"/>
        <v>0.21833580701670366</v>
      </c>
      <c r="L4905" t="str">
        <f t="shared" si="308"/>
        <v>NO</v>
      </c>
      <c r="M4905" t="str">
        <f t="shared" si="309"/>
        <v>NO</v>
      </c>
    </row>
    <row r="4906" spans="1:13" x14ac:dyDescent="0.25">
      <c r="A4906">
        <v>4905</v>
      </c>
      <c r="B4906" t="s">
        <v>9</v>
      </c>
      <c r="C4906">
        <v>308921.96000000002</v>
      </c>
      <c r="D4906" t="s">
        <v>10</v>
      </c>
      <c r="E4906" t="s">
        <v>16</v>
      </c>
      <c r="F4906" t="s">
        <v>12</v>
      </c>
      <c r="G4906" t="s">
        <v>13</v>
      </c>
      <c r="H4906" t="s">
        <v>13</v>
      </c>
      <c r="I4906">
        <v>24</v>
      </c>
      <c r="J4906">
        <f t="shared" si="306"/>
        <v>-0.42985362875574157</v>
      </c>
      <c r="K4906">
        <f t="shared" si="307"/>
        <v>-1.263746124603184</v>
      </c>
      <c r="L4906" t="str">
        <f t="shared" si="308"/>
        <v>NO</v>
      </c>
      <c r="M4906" t="str">
        <f t="shared" si="309"/>
        <v>NO</v>
      </c>
    </row>
    <row r="4907" spans="1:13" x14ac:dyDescent="0.25">
      <c r="A4907">
        <v>4906</v>
      </c>
      <c r="B4907" t="s">
        <v>15</v>
      </c>
      <c r="C4907">
        <v>297046</v>
      </c>
      <c r="D4907" t="s">
        <v>17</v>
      </c>
      <c r="E4907" t="s">
        <v>16</v>
      </c>
      <c r="F4907" t="s">
        <v>12</v>
      </c>
      <c r="G4907" t="s">
        <v>12</v>
      </c>
      <c r="H4907" t="s">
        <v>13</v>
      </c>
      <c r="I4907">
        <v>39</v>
      </c>
      <c r="J4907">
        <f t="shared" si="306"/>
        <v>-0.44449718558642509</v>
      </c>
      <c r="K4907">
        <f t="shared" si="307"/>
        <v>-0.20511617344612137</v>
      </c>
      <c r="L4907" t="str">
        <f t="shared" si="308"/>
        <v>NO</v>
      </c>
      <c r="M4907" t="str">
        <f t="shared" si="309"/>
        <v>NO</v>
      </c>
    </row>
    <row r="4908" spans="1:13" x14ac:dyDescent="0.25">
      <c r="A4908">
        <v>4907</v>
      </c>
      <c r="B4908" t="s">
        <v>9</v>
      </c>
      <c r="C4908">
        <v>347568.48</v>
      </c>
      <c r="D4908" t="s">
        <v>10</v>
      </c>
      <c r="E4908" t="s">
        <v>16</v>
      </c>
      <c r="F4908" t="s">
        <v>12</v>
      </c>
      <c r="G4908" t="s">
        <v>13</v>
      </c>
      <c r="H4908" t="s">
        <v>13</v>
      </c>
      <c r="I4908">
        <v>27</v>
      </c>
      <c r="J4908">
        <f t="shared" si="306"/>
        <v>-0.38220084852339448</v>
      </c>
      <c r="K4908">
        <f t="shared" si="307"/>
        <v>-1.0520201343717714</v>
      </c>
      <c r="L4908" t="str">
        <f t="shared" si="308"/>
        <v>NO</v>
      </c>
      <c r="M4908" t="str">
        <f t="shared" si="309"/>
        <v>NO</v>
      </c>
    </row>
    <row r="4909" spans="1:13" x14ac:dyDescent="0.25">
      <c r="A4909">
        <v>4908</v>
      </c>
      <c r="B4909" t="s">
        <v>9</v>
      </c>
      <c r="C4909">
        <v>297045</v>
      </c>
      <c r="D4909" t="s">
        <v>18</v>
      </c>
      <c r="E4909" t="s">
        <v>16</v>
      </c>
      <c r="F4909" t="s">
        <v>12</v>
      </c>
      <c r="G4909" t="s">
        <v>13</v>
      </c>
      <c r="H4909" t="s">
        <v>12</v>
      </c>
      <c r="I4909">
        <v>57</v>
      </c>
      <c r="J4909">
        <f t="shared" si="306"/>
        <v>-0.44449841862837125</v>
      </c>
      <c r="K4909">
        <f t="shared" si="307"/>
        <v>1.0652397679423538</v>
      </c>
      <c r="L4909" t="str">
        <f t="shared" si="308"/>
        <v>NO</v>
      </c>
      <c r="M4909" t="str">
        <f t="shared" si="309"/>
        <v>NO</v>
      </c>
    </row>
    <row r="4910" spans="1:13" x14ac:dyDescent="0.25">
      <c r="A4910">
        <v>4909</v>
      </c>
      <c r="B4910" t="s">
        <v>9</v>
      </c>
      <c r="C4910">
        <v>353906</v>
      </c>
      <c r="D4910" t="s">
        <v>18</v>
      </c>
      <c r="E4910" t="s">
        <v>16</v>
      </c>
      <c r="F4910" t="s">
        <v>12</v>
      </c>
      <c r="G4910" t="s">
        <v>13</v>
      </c>
      <c r="H4910" t="s">
        <v>13</v>
      </c>
      <c r="I4910">
        <v>42</v>
      </c>
      <c r="J4910">
        <f t="shared" si="306"/>
        <v>-0.37438642052889182</v>
      </c>
      <c r="K4910">
        <f t="shared" si="307"/>
        <v>6.6098167852911317E-3</v>
      </c>
      <c r="L4910" t="str">
        <f t="shared" si="308"/>
        <v>NO</v>
      </c>
      <c r="M4910" t="str">
        <f t="shared" si="309"/>
        <v>NO</v>
      </c>
    </row>
    <row r="4911" spans="1:13" x14ac:dyDescent="0.25">
      <c r="A4911">
        <v>4910</v>
      </c>
      <c r="B4911" t="s">
        <v>9</v>
      </c>
      <c r="C4911">
        <v>77230</v>
      </c>
      <c r="D4911" t="s">
        <v>10</v>
      </c>
      <c r="E4911" t="s">
        <v>16</v>
      </c>
      <c r="F4911" t="s">
        <v>12</v>
      </c>
      <c r="G4911" t="s">
        <v>13</v>
      </c>
      <c r="H4911" t="s">
        <v>13</v>
      </c>
      <c r="I4911">
        <v>22</v>
      </c>
      <c r="J4911">
        <f t="shared" si="306"/>
        <v>-0.71553953401918502</v>
      </c>
      <c r="K4911">
        <f t="shared" si="307"/>
        <v>-1.4048967847574589</v>
      </c>
      <c r="L4911" t="str">
        <f t="shared" si="308"/>
        <v>NO</v>
      </c>
      <c r="M4911" t="str">
        <f t="shared" si="309"/>
        <v>NO</v>
      </c>
    </row>
    <row r="4912" spans="1:13" x14ac:dyDescent="0.25">
      <c r="A4912">
        <v>4911</v>
      </c>
      <c r="B4912" t="s">
        <v>9</v>
      </c>
      <c r="C4912">
        <v>335206</v>
      </c>
      <c r="D4912" t="s">
        <v>10</v>
      </c>
      <c r="E4912" t="s">
        <v>16</v>
      </c>
      <c r="F4912" t="s">
        <v>12</v>
      </c>
      <c r="G4912" t="s">
        <v>13</v>
      </c>
      <c r="H4912" t="s">
        <v>13</v>
      </c>
      <c r="I4912">
        <v>37</v>
      </c>
      <c r="J4912">
        <f t="shared" si="306"/>
        <v>-0.39744430492171406</v>
      </c>
      <c r="K4912">
        <f t="shared" si="307"/>
        <v>-0.3462668336003964</v>
      </c>
      <c r="L4912" t="str">
        <f t="shared" si="308"/>
        <v>NO</v>
      </c>
      <c r="M4912" t="str">
        <f t="shared" si="309"/>
        <v>NO</v>
      </c>
    </row>
    <row r="4913" spans="1:13" x14ac:dyDescent="0.25">
      <c r="A4913">
        <v>4912</v>
      </c>
      <c r="B4913" t="s">
        <v>9</v>
      </c>
      <c r="C4913">
        <v>328196</v>
      </c>
      <c r="D4913" t="s">
        <v>18</v>
      </c>
      <c r="E4913" t="s">
        <v>16</v>
      </c>
      <c r="F4913" t="s">
        <v>12</v>
      </c>
      <c r="G4913" t="s">
        <v>12</v>
      </c>
      <c r="H4913" t="s">
        <v>12</v>
      </c>
      <c r="I4913">
        <v>37</v>
      </c>
      <c r="J4913">
        <f t="shared" si="306"/>
        <v>-0.40608792896415702</v>
      </c>
      <c r="K4913">
        <f t="shared" si="307"/>
        <v>-0.3462668336003964</v>
      </c>
      <c r="L4913" t="str">
        <f t="shared" si="308"/>
        <v>NO</v>
      </c>
      <c r="M4913" t="str">
        <f t="shared" si="309"/>
        <v>NO</v>
      </c>
    </row>
    <row r="4914" spans="1:13" x14ac:dyDescent="0.25">
      <c r="A4914">
        <v>4913</v>
      </c>
      <c r="B4914" t="s">
        <v>15</v>
      </c>
      <c r="C4914">
        <v>1354854</v>
      </c>
      <c r="D4914" t="s">
        <v>10</v>
      </c>
      <c r="E4914" t="s">
        <v>11</v>
      </c>
      <c r="F4914" t="s">
        <v>12</v>
      </c>
      <c r="G4914" t="s">
        <v>13</v>
      </c>
      <c r="H4914" t="s">
        <v>12</v>
      </c>
      <c r="I4914">
        <v>42</v>
      </c>
      <c r="J4914">
        <f t="shared" si="306"/>
        <v>0.85982444937627522</v>
      </c>
      <c r="K4914">
        <f t="shared" si="307"/>
        <v>6.6098167852911317E-3</v>
      </c>
      <c r="L4914" t="str">
        <f t="shared" si="308"/>
        <v>NO</v>
      </c>
      <c r="M4914" t="str">
        <f t="shared" si="309"/>
        <v>NO</v>
      </c>
    </row>
    <row r="4915" spans="1:13" x14ac:dyDescent="0.25">
      <c r="A4915">
        <v>4914</v>
      </c>
      <c r="B4915" t="s">
        <v>15</v>
      </c>
      <c r="C4915">
        <v>2021471.57</v>
      </c>
      <c r="D4915" t="s">
        <v>10</v>
      </c>
      <c r="E4915" t="s">
        <v>11</v>
      </c>
      <c r="F4915" t="s">
        <v>12</v>
      </c>
      <c r="G4915" t="s">
        <v>13</v>
      </c>
      <c r="H4915" t="s">
        <v>13</v>
      </c>
      <c r="I4915">
        <v>38</v>
      </c>
      <c r="J4915">
        <f t="shared" si="306"/>
        <v>1.6817918752203438</v>
      </c>
      <c r="K4915">
        <f t="shared" si="307"/>
        <v>-0.27569150352325889</v>
      </c>
      <c r="L4915" t="str">
        <f t="shared" si="308"/>
        <v>NO</v>
      </c>
      <c r="M4915" t="str">
        <f t="shared" si="309"/>
        <v>NO</v>
      </c>
    </row>
    <row r="4916" spans="1:13" x14ac:dyDescent="0.25">
      <c r="A4916">
        <v>4915</v>
      </c>
      <c r="B4916" t="s">
        <v>9</v>
      </c>
      <c r="C4916">
        <v>2753365.06</v>
      </c>
      <c r="D4916" t="s">
        <v>10</v>
      </c>
      <c r="E4916" t="s">
        <v>11</v>
      </c>
      <c r="F4916" t="s">
        <v>12</v>
      </c>
      <c r="G4916" t="s">
        <v>13</v>
      </c>
      <c r="H4916" t="s">
        <v>13</v>
      </c>
      <c r="I4916">
        <v>27</v>
      </c>
      <c r="J4916">
        <f t="shared" si="306"/>
        <v>2.5842472484973058</v>
      </c>
      <c r="K4916">
        <f t="shared" si="307"/>
        <v>-1.0520201343717714</v>
      </c>
      <c r="L4916" t="str">
        <f t="shared" si="308"/>
        <v>SI</v>
      </c>
      <c r="M4916" t="str">
        <f t="shared" si="309"/>
        <v>NO</v>
      </c>
    </row>
    <row r="4917" spans="1:13" x14ac:dyDescent="0.25">
      <c r="A4917">
        <v>4916</v>
      </c>
      <c r="B4917" t="s">
        <v>9</v>
      </c>
      <c r="C4917">
        <v>242000</v>
      </c>
      <c r="D4917" t="s">
        <v>10</v>
      </c>
      <c r="E4917" t="s">
        <v>16</v>
      </c>
      <c r="F4917" t="s">
        <v>12</v>
      </c>
      <c r="G4917" t="s">
        <v>13</v>
      </c>
      <c r="H4917" t="s">
        <v>13</v>
      </c>
      <c r="I4917">
        <v>22</v>
      </c>
      <c r="J4917">
        <f t="shared" si="306"/>
        <v>-0.51237121255365992</v>
      </c>
      <c r="K4917">
        <f t="shared" si="307"/>
        <v>-1.4048967847574589</v>
      </c>
      <c r="L4917" t="str">
        <f t="shared" si="308"/>
        <v>NO</v>
      </c>
      <c r="M4917" t="str">
        <f t="shared" si="309"/>
        <v>NO</v>
      </c>
    </row>
    <row r="4918" spans="1:13" x14ac:dyDescent="0.25">
      <c r="A4918">
        <v>4917</v>
      </c>
      <c r="B4918" t="s">
        <v>15</v>
      </c>
      <c r="C4918">
        <v>278030</v>
      </c>
      <c r="D4918" t="s">
        <v>17</v>
      </c>
      <c r="E4918" t="s">
        <v>16</v>
      </c>
      <c r="F4918" t="s">
        <v>12</v>
      </c>
      <c r="G4918" t="s">
        <v>13</v>
      </c>
      <c r="H4918" t="s">
        <v>13</v>
      </c>
      <c r="I4918">
        <v>60</v>
      </c>
      <c r="J4918">
        <f t="shared" si="306"/>
        <v>-0.46794471123422759</v>
      </c>
      <c r="K4918">
        <f t="shared" si="307"/>
        <v>1.2769657581737661</v>
      </c>
      <c r="L4918" t="str">
        <f t="shared" si="308"/>
        <v>NO</v>
      </c>
      <c r="M4918" t="str">
        <f t="shared" si="309"/>
        <v>NO</v>
      </c>
    </row>
    <row r="4919" spans="1:13" x14ac:dyDescent="0.25">
      <c r="A4919">
        <v>4918</v>
      </c>
      <c r="B4919" t="s">
        <v>9</v>
      </c>
      <c r="C4919">
        <v>370681.59999999998</v>
      </c>
      <c r="D4919" t="s">
        <v>10</v>
      </c>
      <c r="E4919" t="s">
        <v>16</v>
      </c>
      <c r="F4919" t="s">
        <v>12</v>
      </c>
      <c r="G4919" t="s">
        <v>13</v>
      </c>
      <c r="H4919" t="s">
        <v>13</v>
      </c>
      <c r="I4919">
        <v>28</v>
      </c>
      <c r="J4919">
        <f t="shared" si="306"/>
        <v>-0.35370140205722189</v>
      </c>
      <c r="K4919">
        <f t="shared" si="307"/>
        <v>-0.98144480429463388</v>
      </c>
      <c r="L4919" t="str">
        <f t="shared" si="308"/>
        <v>NO</v>
      </c>
      <c r="M4919" t="str">
        <f t="shared" si="309"/>
        <v>NO</v>
      </c>
    </row>
    <row r="4920" spans="1:13" x14ac:dyDescent="0.25">
      <c r="A4920">
        <v>4919</v>
      </c>
      <c r="B4920" t="s">
        <v>9</v>
      </c>
      <c r="C4920">
        <v>195150</v>
      </c>
      <c r="D4920" t="s">
        <v>10</v>
      </c>
      <c r="E4920" t="s">
        <v>16</v>
      </c>
      <c r="F4920" t="s">
        <v>12</v>
      </c>
      <c r="G4920" t="s">
        <v>13</v>
      </c>
      <c r="H4920" t="s">
        <v>13</v>
      </c>
      <c r="I4920">
        <v>36</v>
      </c>
      <c r="J4920">
        <f t="shared" si="306"/>
        <v>-0.57013922773032955</v>
      </c>
      <c r="K4920">
        <f t="shared" si="307"/>
        <v>-0.41684216367753391</v>
      </c>
      <c r="L4920" t="str">
        <f t="shared" si="308"/>
        <v>NO</v>
      </c>
      <c r="M4920" t="str">
        <f t="shared" si="309"/>
        <v>NO</v>
      </c>
    </row>
    <row r="4921" spans="1:13" x14ac:dyDescent="0.25">
      <c r="A4921">
        <v>4920</v>
      </c>
      <c r="B4921" t="s">
        <v>9</v>
      </c>
      <c r="C4921">
        <v>404463</v>
      </c>
      <c r="D4921" t="s">
        <v>18</v>
      </c>
      <c r="E4921" t="s">
        <v>16</v>
      </c>
      <c r="F4921" t="s">
        <v>12</v>
      </c>
      <c r="G4921" t="s">
        <v>13</v>
      </c>
      <c r="H4921" t="s">
        <v>13</v>
      </c>
      <c r="I4921">
        <v>43</v>
      </c>
      <c r="J4921">
        <f t="shared" si="306"/>
        <v>-0.3120475188578804</v>
      </c>
      <c r="K4921">
        <f t="shared" si="307"/>
        <v>7.7185146862428639E-2</v>
      </c>
      <c r="L4921" t="str">
        <f t="shared" si="308"/>
        <v>NO</v>
      </c>
      <c r="M4921" t="str">
        <f t="shared" si="309"/>
        <v>NO</v>
      </c>
    </row>
    <row r="4922" spans="1:13" x14ac:dyDescent="0.25">
      <c r="A4922">
        <v>4921</v>
      </c>
      <c r="B4922" t="s">
        <v>9</v>
      </c>
      <c r="C4922">
        <v>581349.26</v>
      </c>
      <c r="D4922" t="s">
        <v>10</v>
      </c>
      <c r="E4922" t="s">
        <v>16</v>
      </c>
      <c r="F4922" t="s">
        <v>12</v>
      </c>
      <c r="G4922" t="s">
        <v>13</v>
      </c>
      <c r="H4922" t="s">
        <v>13</v>
      </c>
      <c r="I4922">
        <v>46</v>
      </c>
      <c r="J4922">
        <f t="shared" si="306"/>
        <v>-9.3939340582014363E-2</v>
      </c>
      <c r="K4922">
        <f t="shared" si="307"/>
        <v>0.28891113709384114</v>
      </c>
      <c r="L4922" t="str">
        <f t="shared" si="308"/>
        <v>NO</v>
      </c>
      <c r="M4922" t="str">
        <f t="shared" si="309"/>
        <v>NO</v>
      </c>
    </row>
    <row r="4923" spans="1:13" x14ac:dyDescent="0.25">
      <c r="A4923">
        <v>4922</v>
      </c>
      <c r="B4923" t="s">
        <v>9</v>
      </c>
      <c r="C4923">
        <v>903746</v>
      </c>
      <c r="D4923" t="s">
        <v>10</v>
      </c>
      <c r="E4923" t="s">
        <v>16</v>
      </c>
      <c r="F4923" t="s">
        <v>12</v>
      </c>
      <c r="G4923" t="s">
        <v>13</v>
      </c>
      <c r="H4923" t="s">
        <v>13</v>
      </c>
      <c r="I4923">
        <v>32</v>
      </c>
      <c r="J4923">
        <f t="shared" si="306"/>
        <v>0.30358936313685009</v>
      </c>
      <c r="K4923">
        <f t="shared" si="307"/>
        <v>-0.69914348398608395</v>
      </c>
      <c r="L4923" t="str">
        <f t="shared" si="308"/>
        <v>NO</v>
      </c>
      <c r="M4923" t="str">
        <f t="shared" si="309"/>
        <v>NO</v>
      </c>
    </row>
    <row r="4924" spans="1:13" x14ac:dyDescent="0.25">
      <c r="A4924">
        <v>4923</v>
      </c>
      <c r="B4924" t="s">
        <v>9</v>
      </c>
      <c r="C4924">
        <v>278030</v>
      </c>
      <c r="D4924" t="s">
        <v>19</v>
      </c>
      <c r="E4924" t="s">
        <v>16</v>
      </c>
      <c r="F4924" t="s">
        <v>12</v>
      </c>
      <c r="G4924" t="s">
        <v>13</v>
      </c>
      <c r="H4924" t="s">
        <v>13</v>
      </c>
      <c r="I4924">
        <v>69</v>
      </c>
      <c r="J4924">
        <f t="shared" si="306"/>
        <v>-0.46794471123422759</v>
      </c>
      <c r="K4924">
        <f t="shared" si="307"/>
        <v>1.9121437288680037</v>
      </c>
      <c r="L4924" t="str">
        <f t="shared" si="308"/>
        <v>NO</v>
      </c>
      <c r="M4924" t="str">
        <f t="shared" si="309"/>
        <v>NO</v>
      </c>
    </row>
    <row r="4925" spans="1:13" x14ac:dyDescent="0.25">
      <c r="A4925">
        <v>4924</v>
      </c>
      <c r="B4925" t="s">
        <v>15</v>
      </c>
      <c r="C4925">
        <v>25000</v>
      </c>
      <c r="D4925" t="s">
        <v>10</v>
      </c>
      <c r="E4925" t="s">
        <v>16</v>
      </c>
      <c r="F4925" t="s">
        <v>12</v>
      </c>
      <c r="G4925" t="s">
        <v>13</v>
      </c>
      <c r="H4925" t="s">
        <v>13</v>
      </c>
      <c r="I4925">
        <v>49</v>
      </c>
      <c r="J4925">
        <f t="shared" si="306"/>
        <v>-0.77994131486608909</v>
      </c>
      <c r="K4925">
        <f t="shared" si="307"/>
        <v>0.50063712732525367</v>
      </c>
      <c r="L4925" t="str">
        <f t="shared" si="308"/>
        <v>NO</v>
      </c>
      <c r="M4925" t="str">
        <f t="shared" si="309"/>
        <v>NO</v>
      </c>
    </row>
    <row r="4926" spans="1:13" x14ac:dyDescent="0.25">
      <c r="A4926">
        <v>4925</v>
      </c>
      <c r="B4926" t="s">
        <v>9</v>
      </c>
      <c r="C4926">
        <v>1558990</v>
      </c>
      <c r="D4926" t="s">
        <v>10</v>
      </c>
      <c r="E4926" t="s">
        <v>11</v>
      </c>
      <c r="F4926" t="s">
        <v>12</v>
      </c>
      <c r="G4926" t="s">
        <v>13</v>
      </c>
      <c r="H4926" t="s">
        <v>13</v>
      </c>
      <c r="I4926">
        <v>43</v>
      </c>
      <c r="J4926">
        <f t="shared" si="306"/>
        <v>1.1115327000935564</v>
      </c>
      <c r="K4926">
        <f t="shared" si="307"/>
        <v>7.7185146862428639E-2</v>
      </c>
      <c r="L4926" t="str">
        <f t="shared" si="308"/>
        <v>NO</v>
      </c>
      <c r="M4926" t="str">
        <f t="shared" si="309"/>
        <v>NO</v>
      </c>
    </row>
    <row r="4927" spans="1:13" x14ac:dyDescent="0.25">
      <c r="A4927">
        <v>4926</v>
      </c>
      <c r="B4927" t="s">
        <v>9</v>
      </c>
      <c r="C4927">
        <v>1177435.8899999999</v>
      </c>
      <c r="D4927" t="s">
        <v>10</v>
      </c>
      <c r="E4927" t="s">
        <v>16</v>
      </c>
      <c r="F4927" t="s">
        <v>12</v>
      </c>
      <c r="G4927" t="s">
        <v>13</v>
      </c>
      <c r="H4927" t="s">
        <v>13</v>
      </c>
      <c r="I4927">
        <v>28</v>
      </c>
      <c r="J4927">
        <f t="shared" si="306"/>
        <v>0.64106047774135444</v>
      </c>
      <c r="K4927">
        <f t="shared" si="307"/>
        <v>-0.98144480429463388</v>
      </c>
      <c r="L4927" t="str">
        <f t="shared" si="308"/>
        <v>NO</v>
      </c>
      <c r="M4927" t="str">
        <f t="shared" si="309"/>
        <v>NO</v>
      </c>
    </row>
    <row r="4928" spans="1:13" x14ac:dyDescent="0.25">
      <c r="A4928">
        <v>4927</v>
      </c>
      <c r="B4928" t="s">
        <v>15</v>
      </c>
      <c r="C4928">
        <v>199760.73</v>
      </c>
      <c r="D4928" t="s">
        <v>10</v>
      </c>
      <c r="E4928" t="s">
        <v>16</v>
      </c>
      <c r="F4928" t="s">
        <v>12</v>
      </c>
      <c r="G4928" t="s">
        <v>13</v>
      </c>
      <c r="H4928" t="s">
        <v>13</v>
      </c>
      <c r="I4928">
        <v>46</v>
      </c>
      <c r="J4928">
        <f t="shared" si="306"/>
        <v>-0.56445400423800252</v>
      </c>
      <c r="K4928">
        <f t="shared" si="307"/>
        <v>0.28891113709384114</v>
      </c>
      <c r="L4928" t="str">
        <f t="shared" si="308"/>
        <v>NO</v>
      </c>
      <c r="M4928" t="str">
        <f t="shared" si="309"/>
        <v>NO</v>
      </c>
    </row>
    <row r="4929" spans="1:13" x14ac:dyDescent="0.25">
      <c r="A4929">
        <v>4928</v>
      </c>
      <c r="B4929" t="s">
        <v>9</v>
      </c>
      <c r="C4929">
        <v>827454</v>
      </c>
      <c r="D4929" t="s">
        <v>10</v>
      </c>
      <c r="E4929" t="s">
        <v>16</v>
      </c>
      <c r="F4929" t="s">
        <v>12</v>
      </c>
      <c r="G4929" t="s">
        <v>13</v>
      </c>
      <c r="H4929" t="s">
        <v>13</v>
      </c>
      <c r="I4929">
        <v>22</v>
      </c>
      <c r="J4929">
        <f t="shared" si="306"/>
        <v>0.20951812698191999</v>
      </c>
      <c r="K4929">
        <f t="shared" si="307"/>
        <v>-1.4048967847574589</v>
      </c>
      <c r="L4929" t="str">
        <f t="shared" si="308"/>
        <v>NO</v>
      </c>
      <c r="M4929" t="str">
        <f t="shared" si="309"/>
        <v>NO</v>
      </c>
    </row>
    <row r="4930" spans="1:13" x14ac:dyDescent="0.25">
      <c r="A4930">
        <v>4929</v>
      </c>
      <c r="B4930" t="s">
        <v>9</v>
      </c>
      <c r="C4930">
        <v>297045</v>
      </c>
      <c r="D4930" t="s">
        <v>17</v>
      </c>
      <c r="E4930" t="s">
        <v>16</v>
      </c>
      <c r="F4930" t="s">
        <v>12</v>
      </c>
      <c r="G4930" t="s">
        <v>13</v>
      </c>
      <c r="H4930" t="s">
        <v>13</v>
      </c>
      <c r="I4930">
        <v>59</v>
      </c>
      <c r="J4930">
        <f t="shared" ref="J4930:J4993" si="310">(C4930-$Q$13)/$Q$14</f>
        <v>-0.44449841862837125</v>
      </c>
      <c r="K4930">
        <f t="shared" si="307"/>
        <v>1.2063904280966287</v>
      </c>
      <c r="L4930" t="str">
        <f t="shared" si="308"/>
        <v>NO</v>
      </c>
      <c r="M4930" t="str">
        <f t="shared" si="309"/>
        <v>NO</v>
      </c>
    </row>
    <row r="4931" spans="1:13" x14ac:dyDescent="0.25">
      <c r="A4931">
        <v>4930</v>
      </c>
      <c r="B4931" t="s">
        <v>9</v>
      </c>
      <c r="C4931">
        <v>842792.5</v>
      </c>
      <c r="D4931" t="s">
        <v>10</v>
      </c>
      <c r="E4931" t="s">
        <v>11</v>
      </c>
      <c r="F4931" t="s">
        <v>12</v>
      </c>
      <c r="G4931" t="s">
        <v>13</v>
      </c>
      <c r="H4931" t="s">
        <v>13</v>
      </c>
      <c r="I4931">
        <v>33</v>
      </c>
      <c r="J4931">
        <f t="shared" si="310"/>
        <v>0.22843114087279184</v>
      </c>
      <c r="K4931">
        <f t="shared" ref="K4931:K4994" si="311">(I4931-$R$13)/$R$14</f>
        <v>-0.62856815390894638</v>
      </c>
      <c r="L4931" t="str">
        <f t="shared" ref="L4931:L4994" si="312">IF(ABS(J4931)&gt; 1.96, "SI", "NO")</f>
        <v>NO</v>
      </c>
      <c r="M4931" t="str">
        <f t="shared" ref="M4931:M4994" si="313">IF(ABS(K4931)&gt; 1.96, "SI", "NO")</f>
        <v>NO</v>
      </c>
    </row>
    <row r="4932" spans="1:13" x14ac:dyDescent="0.25">
      <c r="A4932">
        <v>4931</v>
      </c>
      <c r="B4932" t="s">
        <v>15</v>
      </c>
      <c r="C4932">
        <v>297046</v>
      </c>
      <c r="D4932" t="s">
        <v>17</v>
      </c>
      <c r="E4932" t="s">
        <v>16</v>
      </c>
      <c r="F4932" t="s">
        <v>12</v>
      </c>
      <c r="G4932" t="s">
        <v>12</v>
      </c>
      <c r="H4932" t="s">
        <v>13</v>
      </c>
      <c r="I4932">
        <v>33</v>
      </c>
      <c r="J4932">
        <f t="shared" si="310"/>
        <v>-0.44449718558642509</v>
      </c>
      <c r="K4932">
        <f t="shared" si="311"/>
        <v>-0.62856815390894638</v>
      </c>
      <c r="L4932" t="str">
        <f t="shared" si="312"/>
        <v>NO</v>
      </c>
      <c r="M4932" t="str">
        <f t="shared" si="313"/>
        <v>NO</v>
      </c>
    </row>
    <row r="4933" spans="1:13" x14ac:dyDescent="0.25">
      <c r="A4933">
        <v>4932</v>
      </c>
      <c r="B4933" t="s">
        <v>9</v>
      </c>
      <c r="C4933">
        <v>268990.86</v>
      </c>
      <c r="D4933" t="s">
        <v>10</v>
      </c>
      <c r="E4933" t="s">
        <v>16</v>
      </c>
      <c r="F4933" t="s">
        <v>12</v>
      </c>
      <c r="G4933" t="s">
        <v>13</v>
      </c>
      <c r="H4933" t="s">
        <v>13</v>
      </c>
      <c r="I4933">
        <v>26</v>
      </c>
      <c r="J4933">
        <f t="shared" si="310"/>
        <v>-0.4790903500112616</v>
      </c>
      <c r="K4933">
        <f t="shared" si="311"/>
        <v>-1.1225954644489089</v>
      </c>
      <c r="L4933" t="str">
        <f t="shared" si="312"/>
        <v>NO</v>
      </c>
      <c r="M4933" t="str">
        <f t="shared" si="313"/>
        <v>NO</v>
      </c>
    </row>
    <row r="4934" spans="1:13" x14ac:dyDescent="0.25">
      <c r="A4934">
        <v>4933</v>
      </c>
      <c r="B4934" t="s">
        <v>15</v>
      </c>
      <c r="C4934">
        <v>953508</v>
      </c>
      <c r="D4934" t="s">
        <v>14</v>
      </c>
      <c r="E4934" t="s">
        <v>11</v>
      </c>
      <c r="F4934" t="s">
        <v>12</v>
      </c>
      <c r="G4934" t="s">
        <v>13</v>
      </c>
      <c r="H4934" t="s">
        <v>13</v>
      </c>
      <c r="I4934">
        <v>70</v>
      </c>
      <c r="J4934">
        <f t="shared" si="310"/>
        <v>0.36494799646068005</v>
      </c>
      <c r="K4934">
        <f t="shared" si="311"/>
        <v>1.9827190589451413</v>
      </c>
      <c r="L4934" t="str">
        <f t="shared" si="312"/>
        <v>NO</v>
      </c>
      <c r="M4934" t="str">
        <f t="shared" si="313"/>
        <v>SI</v>
      </c>
    </row>
    <row r="4935" spans="1:13" x14ac:dyDescent="0.25">
      <c r="A4935">
        <v>4934</v>
      </c>
      <c r="B4935" t="s">
        <v>15</v>
      </c>
      <c r="C4935">
        <v>292120</v>
      </c>
      <c r="D4935" t="s">
        <v>10</v>
      </c>
      <c r="E4935" t="s">
        <v>16</v>
      </c>
      <c r="F4935" t="s">
        <v>12</v>
      </c>
      <c r="G4935" t="s">
        <v>13</v>
      </c>
      <c r="H4935" t="s">
        <v>13</v>
      </c>
      <c r="I4935">
        <v>26</v>
      </c>
      <c r="J4935">
        <f t="shared" si="310"/>
        <v>-0.45057115021311184</v>
      </c>
      <c r="K4935">
        <f t="shared" si="311"/>
        <v>-1.1225954644489089</v>
      </c>
      <c r="L4935" t="str">
        <f t="shared" si="312"/>
        <v>NO</v>
      </c>
      <c r="M4935" t="str">
        <f t="shared" si="313"/>
        <v>NO</v>
      </c>
    </row>
    <row r="4936" spans="1:13" x14ac:dyDescent="0.25">
      <c r="A4936">
        <v>4935</v>
      </c>
      <c r="B4936" t="s">
        <v>15</v>
      </c>
      <c r="C4936">
        <v>2417560.34</v>
      </c>
      <c r="D4936" t="s">
        <v>10</v>
      </c>
      <c r="E4936" t="s">
        <v>11</v>
      </c>
      <c r="F4936" t="s">
        <v>12</v>
      </c>
      <c r="G4936" t="s">
        <v>13</v>
      </c>
      <c r="H4936" t="s">
        <v>13</v>
      </c>
      <c r="I4936">
        <v>53</v>
      </c>
      <c r="J4936">
        <f t="shared" si="310"/>
        <v>2.170185943025432</v>
      </c>
      <c r="K4936">
        <f t="shared" si="311"/>
        <v>0.78293844763380371</v>
      </c>
      <c r="L4936" t="str">
        <f t="shared" si="312"/>
        <v>SI</v>
      </c>
      <c r="M4936" t="str">
        <f t="shared" si="313"/>
        <v>NO</v>
      </c>
    </row>
    <row r="4937" spans="1:13" x14ac:dyDescent="0.25">
      <c r="A4937">
        <v>4936</v>
      </c>
      <c r="B4937" t="s">
        <v>15</v>
      </c>
      <c r="C4937">
        <v>5000</v>
      </c>
      <c r="D4937" t="s">
        <v>10</v>
      </c>
      <c r="E4937" t="s">
        <v>16</v>
      </c>
      <c r="F4937" t="s">
        <v>12</v>
      </c>
      <c r="G4937" t="s">
        <v>13</v>
      </c>
      <c r="H4937" t="s">
        <v>13</v>
      </c>
      <c r="I4937">
        <v>39</v>
      </c>
      <c r="J4937">
        <f t="shared" si="310"/>
        <v>-0.80460215378889355</v>
      </c>
      <c r="K4937">
        <f t="shared" si="311"/>
        <v>-0.20511617344612137</v>
      </c>
      <c r="L4937" t="str">
        <f t="shared" si="312"/>
        <v>NO</v>
      </c>
      <c r="M4937" t="str">
        <f t="shared" si="313"/>
        <v>NO</v>
      </c>
    </row>
    <row r="4938" spans="1:13" x14ac:dyDescent="0.25">
      <c r="A4938">
        <v>4937</v>
      </c>
      <c r="B4938" t="s">
        <v>9</v>
      </c>
      <c r="C4938">
        <v>631606.25</v>
      </c>
      <c r="D4938" t="s">
        <v>10</v>
      </c>
      <c r="E4938" t="s">
        <v>16</v>
      </c>
      <c r="F4938" t="s">
        <v>12</v>
      </c>
      <c r="G4938" t="s">
        <v>12</v>
      </c>
      <c r="H4938" t="s">
        <v>13</v>
      </c>
      <c r="I4938">
        <v>20</v>
      </c>
      <c r="J4938">
        <f t="shared" si="310"/>
        <v>-3.197036382526449E-2</v>
      </c>
      <c r="K4938">
        <f t="shared" si="311"/>
        <v>-1.5460474449117341</v>
      </c>
      <c r="L4938" t="str">
        <f t="shared" si="312"/>
        <v>NO</v>
      </c>
      <c r="M4938" t="str">
        <f t="shared" si="313"/>
        <v>NO</v>
      </c>
    </row>
    <row r="4939" spans="1:13" x14ac:dyDescent="0.25">
      <c r="A4939">
        <v>4938</v>
      </c>
      <c r="B4939" t="s">
        <v>9</v>
      </c>
      <c r="C4939">
        <v>299441</v>
      </c>
      <c r="D4939" t="s">
        <v>18</v>
      </c>
      <c r="E4939" t="s">
        <v>16</v>
      </c>
      <c r="F4939" t="s">
        <v>12</v>
      </c>
      <c r="G4939" t="s">
        <v>13</v>
      </c>
      <c r="H4939" t="s">
        <v>13</v>
      </c>
      <c r="I4939">
        <v>31</v>
      </c>
      <c r="J4939">
        <f t="shared" si="310"/>
        <v>-0.44154405012541925</v>
      </c>
      <c r="K4939">
        <f t="shared" si="311"/>
        <v>-0.7697188140632214</v>
      </c>
      <c r="L4939" t="str">
        <f t="shared" si="312"/>
        <v>NO</v>
      </c>
      <c r="M4939" t="str">
        <f t="shared" si="313"/>
        <v>NO</v>
      </c>
    </row>
    <row r="4940" spans="1:13" x14ac:dyDescent="0.25">
      <c r="A4940">
        <v>4939</v>
      </c>
      <c r="B4940" t="s">
        <v>15</v>
      </c>
      <c r="C4940">
        <v>233740</v>
      </c>
      <c r="D4940" t="s">
        <v>10</v>
      </c>
      <c r="E4940" t="s">
        <v>16</v>
      </c>
      <c r="F4940" t="s">
        <v>12</v>
      </c>
      <c r="G4940" t="s">
        <v>13</v>
      </c>
      <c r="H4940" t="s">
        <v>13</v>
      </c>
      <c r="I4940">
        <v>18</v>
      </c>
      <c r="J4940">
        <f t="shared" si="310"/>
        <v>-0.52255613902877829</v>
      </c>
      <c r="K4940">
        <f t="shared" si="311"/>
        <v>-1.687198105066009</v>
      </c>
      <c r="L4940" t="str">
        <f t="shared" si="312"/>
        <v>NO</v>
      </c>
      <c r="M4940" t="str">
        <f t="shared" si="313"/>
        <v>NO</v>
      </c>
    </row>
    <row r="4941" spans="1:13" x14ac:dyDescent="0.25">
      <c r="A4941">
        <v>4940</v>
      </c>
      <c r="B4941" t="s">
        <v>9</v>
      </c>
      <c r="C4941">
        <v>297046</v>
      </c>
      <c r="D4941" t="s">
        <v>17</v>
      </c>
      <c r="E4941" t="s">
        <v>16</v>
      </c>
      <c r="F4941" t="s">
        <v>12</v>
      </c>
      <c r="G4941" t="s">
        <v>13</v>
      </c>
      <c r="H4941" t="s">
        <v>13</v>
      </c>
      <c r="I4941">
        <v>40</v>
      </c>
      <c r="J4941">
        <f t="shared" si="310"/>
        <v>-0.44449718558642509</v>
      </c>
      <c r="K4941">
        <f t="shared" si="311"/>
        <v>-0.13454084336898386</v>
      </c>
      <c r="L4941" t="str">
        <f t="shared" si="312"/>
        <v>NO</v>
      </c>
      <c r="M4941" t="str">
        <f t="shared" si="313"/>
        <v>NO</v>
      </c>
    </row>
    <row r="4942" spans="1:13" x14ac:dyDescent="0.25">
      <c r="A4942">
        <v>4941</v>
      </c>
      <c r="B4942" t="s">
        <v>15</v>
      </c>
      <c r="C4942">
        <v>278030</v>
      </c>
      <c r="D4942" t="s">
        <v>17</v>
      </c>
      <c r="E4942" t="s">
        <v>16</v>
      </c>
      <c r="F4942" t="s">
        <v>12</v>
      </c>
      <c r="G4942" t="s">
        <v>13</v>
      </c>
      <c r="H4942" t="s">
        <v>13</v>
      </c>
      <c r="I4942">
        <v>50</v>
      </c>
      <c r="J4942">
        <f t="shared" si="310"/>
        <v>-0.46794471123422759</v>
      </c>
      <c r="K4942">
        <f t="shared" si="311"/>
        <v>0.57121245740239113</v>
      </c>
      <c r="L4942" t="str">
        <f t="shared" si="312"/>
        <v>NO</v>
      </c>
      <c r="M4942" t="str">
        <f t="shared" si="313"/>
        <v>NO</v>
      </c>
    </row>
    <row r="4943" spans="1:13" x14ac:dyDescent="0.25">
      <c r="A4943">
        <v>4942</v>
      </c>
      <c r="B4943" t="s">
        <v>9</v>
      </c>
      <c r="C4943">
        <v>3670341.6</v>
      </c>
      <c r="D4943" t="s">
        <v>10</v>
      </c>
      <c r="E4943" t="s">
        <v>16</v>
      </c>
      <c r="F4943" t="s">
        <v>12</v>
      </c>
      <c r="G4943" t="s">
        <v>13</v>
      </c>
      <c r="H4943" t="s">
        <v>13</v>
      </c>
      <c r="I4943">
        <v>42</v>
      </c>
      <c r="J4943">
        <f t="shared" si="310"/>
        <v>3.7149177859438369</v>
      </c>
      <c r="K4943">
        <f t="shared" si="311"/>
        <v>6.6098167852911317E-3</v>
      </c>
      <c r="L4943" t="str">
        <f t="shared" si="312"/>
        <v>SI</v>
      </c>
      <c r="M4943" t="str">
        <f t="shared" si="313"/>
        <v>NO</v>
      </c>
    </row>
    <row r="4944" spans="1:13" x14ac:dyDescent="0.25">
      <c r="A4944">
        <v>4943</v>
      </c>
      <c r="B4944" t="s">
        <v>9</v>
      </c>
      <c r="C4944">
        <v>350050.88</v>
      </c>
      <c r="D4944" t="s">
        <v>10</v>
      </c>
      <c r="E4944" t="s">
        <v>16</v>
      </c>
      <c r="F4944" t="s">
        <v>12</v>
      </c>
      <c r="G4944" t="s">
        <v>13</v>
      </c>
      <c r="H4944" t="s">
        <v>13</v>
      </c>
      <c r="I4944">
        <v>26</v>
      </c>
      <c r="J4944">
        <f t="shared" si="310"/>
        <v>-0.3791399451962959</v>
      </c>
      <c r="K4944">
        <f t="shared" si="311"/>
        <v>-1.1225954644489089</v>
      </c>
      <c r="L4944" t="str">
        <f t="shared" si="312"/>
        <v>NO</v>
      </c>
      <c r="M4944" t="str">
        <f t="shared" si="313"/>
        <v>NO</v>
      </c>
    </row>
    <row r="4945" spans="1:13" x14ac:dyDescent="0.25">
      <c r="A4945">
        <v>4944</v>
      </c>
      <c r="B4945" t="s">
        <v>9</v>
      </c>
      <c r="C4945">
        <v>1225741</v>
      </c>
      <c r="D4945" t="s">
        <v>10</v>
      </c>
      <c r="E4945" t="s">
        <v>16</v>
      </c>
      <c r="F4945" t="s">
        <v>12</v>
      </c>
      <c r="G4945" t="s">
        <v>13</v>
      </c>
      <c r="H4945" t="s">
        <v>13</v>
      </c>
      <c r="I4945">
        <v>57</v>
      </c>
      <c r="J4945">
        <f t="shared" si="310"/>
        <v>0.70062270458427223</v>
      </c>
      <c r="K4945">
        <f t="shared" si="311"/>
        <v>1.0652397679423538</v>
      </c>
      <c r="L4945" t="str">
        <f t="shared" si="312"/>
        <v>NO</v>
      </c>
      <c r="M4945" t="str">
        <f t="shared" si="313"/>
        <v>NO</v>
      </c>
    </row>
    <row r="4946" spans="1:13" x14ac:dyDescent="0.25">
      <c r="A4946">
        <v>4945</v>
      </c>
      <c r="B4946" t="s">
        <v>15</v>
      </c>
      <c r="C4946">
        <v>297045</v>
      </c>
      <c r="D4946" t="s">
        <v>17</v>
      </c>
      <c r="E4946" t="s">
        <v>16</v>
      </c>
      <c r="F4946" t="s">
        <v>12</v>
      </c>
      <c r="G4946" t="s">
        <v>13</v>
      </c>
      <c r="H4946" t="s">
        <v>13</v>
      </c>
      <c r="I4946">
        <v>35</v>
      </c>
      <c r="J4946">
        <f t="shared" si="310"/>
        <v>-0.44449841862837125</v>
      </c>
      <c r="K4946">
        <f t="shared" si="311"/>
        <v>-0.48741749375467142</v>
      </c>
      <c r="L4946" t="str">
        <f t="shared" si="312"/>
        <v>NO</v>
      </c>
      <c r="M4946" t="str">
        <f t="shared" si="313"/>
        <v>NO</v>
      </c>
    </row>
    <row r="4947" spans="1:13" x14ac:dyDescent="0.25">
      <c r="A4947">
        <v>4946</v>
      </c>
      <c r="B4947" t="s">
        <v>9</v>
      </c>
      <c r="C4947">
        <v>278030</v>
      </c>
      <c r="D4947" t="s">
        <v>19</v>
      </c>
      <c r="E4947" t="s">
        <v>16</v>
      </c>
      <c r="F4947" t="s">
        <v>12</v>
      </c>
      <c r="G4947" t="s">
        <v>13</v>
      </c>
      <c r="H4947" t="s">
        <v>13</v>
      </c>
      <c r="I4947">
        <v>37</v>
      </c>
      <c r="J4947">
        <f t="shared" si="310"/>
        <v>-0.46794471123422759</v>
      </c>
      <c r="K4947">
        <f t="shared" si="311"/>
        <v>-0.3462668336003964</v>
      </c>
      <c r="L4947" t="str">
        <f t="shared" si="312"/>
        <v>NO</v>
      </c>
      <c r="M4947" t="str">
        <f t="shared" si="313"/>
        <v>NO</v>
      </c>
    </row>
    <row r="4948" spans="1:13" x14ac:dyDescent="0.25">
      <c r="A4948">
        <v>4947</v>
      </c>
      <c r="B4948" t="s">
        <v>15</v>
      </c>
      <c r="C4948">
        <v>1158417</v>
      </c>
      <c r="D4948" t="s">
        <v>10</v>
      </c>
      <c r="E4948" t="s">
        <v>11</v>
      </c>
      <c r="F4948" t="s">
        <v>12</v>
      </c>
      <c r="G4948" t="s">
        <v>13</v>
      </c>
      <c r="H4948" t="s">
        <v>13</v>
      </c>
      <c r="I4948">
        <v>39</v>
      </c>
      <c r="J4948">
        <f t="shared" si="310"/>
        <v>0.61760938860232761</v>
      </c>
      <c r="K4948">
        <f t="shared" si="311"/>
        <v>-0.20511617344612137</v>
      </c>
      <c r="L4948" t="str">
        <f t="shared" si="312"/>
        <v>NO</v>
      </c>
      <c r="M4948" t="str">
        <f t="shared" si="313"/>
        <v>NO</v>
      </c>
    </row>
    <row r="4949" spans="1:13" x14ac:dyDescent="0.25">
      <c r="A4949">
        <v>4948</v>
      </c>
      <c r="B4949" t="s">
        <v>15</v>
      </c>
      <c r="C4949">
        <v>297046</v>
      </c>
      <c r="D4949" t="s">
        <v>17</v>
      </c>
      <c r="E4949" t="s">
        <v>16</v>
      </c>
      <c r="F4949" t="s">
        <v>12</v>
      </c>
      <c r="G4949" t="s">
        <v>13</v>
      </c>
      <c r="H4949" t="s">
        <v>13</v>
      </c>
      <c r="I4949">
        <v>24</v>
      </c>
      <c r="J4949">
        <f t="shared" si="310"/>
        <v>-0.44449718558642509</v>
      </c>
      <c r="K4949">
        <f t="shared" si="311"/>
        <v>-1.263746124603184</v>
      </c>
      <c r="L4949" t="str">
        <f t="shared" si="312"/>
        <v>NO</v>
      </c>
      <c r="M4949" t="str">
        <f t="shared" si="313"/>
        <v>NO</v>
      </c>
    </row>
    <row r="4950" spans="1:13" x14ac:dyDescent="0.25">
      <c r="A4950">
        <v>4949</v>
      </c>
      <c r="B4950" t="s">
        <v>9</v>
      </c>
      <c r="C4950">
        <v>1376386</v>
      </c>
      <c r="D4950" t="s">
        <v>14</v>
      </c>
      <c r="E4950" t="s">
        <v>11</v>
      </c>
      <c r="F4950" t="s">
        <v>12</v>
      </c>
      <c r="G4950" t="s">
        <v>13</v>
      </c>
      <c r="H4950" t="s">
        <v>13</v>
      </c>
      <c r="I4950">
        <v>67</v>
      </c>
      <c r="J4950">
        <f t="shared" si="310"/>
        <v>0.88637430856056665</v>
      </c>
      <c r="K4950">
        <f t="shared" si="311"/>
        <v>1.7709930687137287</v>
      </c>
      <c r="L4950" t="str">
        <f t="shared" si="312"/>
        <v>NO</v>
      </c>
      <c r="M4950" t="str">
        <f t="shared" si="313"/>
        <v>NO</v>
      </c>
    </row>
    <row r="4951" spans="1:13" x14ac:dyDescent="0.25">
      <c r="A4951">
        <v>4950</v>
      </c>
      <c r="B4951" t="s">
        <v>9</v>
      </c>
      <c r="C4951">
        <v>4206651</v>
      </c>
      <c r="D4951" t="s">
        <v>10</v>
      </c>
      <c r="E4951" t="s">
        <v>11</v>
      </c>
      <c r="F4951" t="s">
        <v>12</v>
      </c>
      <c r="G4951" t="s">
        <v>13</v>
      </c>
      <c r="H4951" t="s">
        <v>13</v>
      </c>
      <c r="I4951">
        <v>69</v>
      </c>
      <c r="J4951">
        <f t="shared" si="310"/>
        <v>4.3762097722531337</v>
      </c>
      <c r="K4951">
        <f t="shared" si="311"/>
        <v>1.9121437288680037</v>
      </c>
      <c r="L4951" t="str">
        <f t="shared" si="312"/>
        <v>SI</v>
      </c>
      <c r="M4951" t="str">
        <f t="shared" si="313"/>
        <v>NO</v>
      </c>
    </row>
    <row r="4952" spans="1:13" x14ac:dyDescent="0.25">
      <c r="A4952">
        <v>4951</v>
      </c>
      <c r="B4952" t="s">
        <v>9</v>
      </c>
      <c r="C4952">
        <v>545415</v>
      </c>
      <c r="D4952" t="s">
        <v>10</v>
      </c>
      <c r="E4952" t="s">
        <v>16</v>
      </c>
      <c r="F4952" t="s">
        <v>12</v>
      </c>
      <c r="G4952" t="s">
        <v>13</v>
      </c>
      <c r="H4952" t="s">
        <v>13</v>
      </c>
      <c r="I4952">
        <v>20</v>
      </c>
      <c r="J4952">
        <f t="shared" si="310"/>
        <v>-0.13824779046552327</v>
      </c>
      <c r="K4952">
        <f t="shared" si="311"/>
        <v>-1.5460474449117341</v>
      </c>
      <c r="L4952" t="str">
        <f t="shared" si="312"/>
        <v>NO</v>
      </c>
      <c r="M4952" t="str">
        <f t="shared" si="313"/>
        <v>NO</v>
      </c>
    </row>
    <row r="4953" spans="1:13" x14ac:dyDescent="0.25">
      <c r="A4953">
        <v>4952</v>
      </c>
      <c r="B4953" t="s">
        <v>15</v>
      </c>
      <c r="C4953">
        <v>330000</v>
      </c>
      <c r="D4953" t="s">
        <v>10</v>
      </c>
      <c r="E4953" t="s">
        <v>16</v>
      </c>
      <c r="F4953" t="s">
        <v>12</v>
      </c>
      <c r="G4953" t="s">
        <v>13</v>
      </c>
      <c r="H4953" t="s">
        <v>13</v>
      </c>
      <c r="I4953">
        <v>25</v>
      </c>
      <c r="J4953">
        <f t="shared" si="310"/>
        <v>-0.40386352129332009</v>
      </c>
      <c r="K4953">
        <f t="shared" si="311"/>
        <v>-1.1931707945260464</v>
      </c>
      <c r="L4953" t="str">
        <f t="shared" si="312"/>
        <v>NO</v>
      </c>
      <c r="M4953" t="str">
        <f t="shared" si="313"/>
        <v>NO</v>
      </c>
    </row>
    <row r="4954" spans="1:13" x14ac:dyDescent="0.25">
      <c r="A4954">
        <v>4953</v>
      </c>
      <c r="B4954" t="s">
        <v>9</v>
      </c>
      <c r="C4954">
        <v>297046</v>
      </c>
      <c r="D4954" t="s">
        <v>17</v>
      </c>
      <c r="E4954" t="s">
        <v>16</v>
      </c>
      <c r="F4954" t="s">
        <v>12</v>
      </c>
      <c r="G4954" t="s">
        <v>13</v>
      </c>
      <c r="H4954" t="s">
        <v>13</v>
      </c>
      <c r="I4954">
        <v>62</v>
      </c>
      <c r="J4954">
        <f t="shared" si="310"/>
        <v>-0.44449718558642509</v>
      </c>
      <c r="K4954">
        <f t="shared" si="311"/>
        <v>1.4181164183280413</v>
      </c>
      <c r="L4954" t="str">
        <f t="shared" si="312"/>
        <v>NO</v>
      </c>
      <c r="M4954" t="str">
        <f t="shared" si="313"/>
        <v>NO</v>
      </c>
    </row>
    <row r="4955" spans="1:13" x14ac:dyDescent="0.25">
      <c r="A4955">
        <v>4954</v>
      </c>
      <c r="B4955" t="s">
        <v>9</v>
      </c>
      <c r="C4955">
        <v>479252.04</v>
      </c>
      <c r="D4955" t="s">
        <v>10</v>
      </c>
      <c r="E4955" t="s">
        <v>16</v>
      </c>
      <c r="F4955" t="s">
        <v>12</v>
      </c>
      <c r="G4955" t="s">
        <v>13</v>
      </c>
      <c r="H4955" t="s">
        <v>13</v>
      </c>
      <c r="I4955">
        <v>25</v>
      </c>
      <c r="J4955">
        <f t="shared" si="310"/>
        <v>-0.21982949542632121</v>
      </c>
      <c r="K4955">
        <f t="shared" si="311"/>
        <v>-1.1931707945260464</v>
      </c>
      <c r="L4955" t="str">
        <f t="shared" si="312"/>
        <v>NO</v>
      </c>
      <c r="M4955" t="str">
        <f t="shared" si="313"/>
        <v>NO</v>
      </c>
    </row>
    <row r="4956" spans="1:13" x14ac:dyDescent="0.25">
      <c r="A4956">
        <v>4955</v>
      </c>
      <c r="B4956" t="s">
        <v>15</v>
      </c>
      <c r="C4956">
        <v>371690</v>
      </c>
      <c r="D4956" t="s">
        <v>10</v>
      </c>
      <c r="E4956" t="s">
        <v>16</v>
      </c>
      <c r="F4956" t="s">
        <v>12</v>
      </c>
      <c r="G4956" t="s">
        <v>13</v>
      </c>
      <c r="H4956" t="s">
        <v>13</v>
      </c>
      <c r="I4956">
        <v>48</v>
      </c>
      <c r="J4956">
        <f t="shared" si="310"/>
        <v>-0.35245800255873405</v>
      </c>
      <c r="K4956">
        <f t="shared" si="311"/>
        <v>0.43006179724811616</v>
      </c>
      <c r="L4956" t="str">
        <f t="shared" si="312"/>
        <v>NO</v>
      </c>
      <c r="M4956" t="str">
        <f t="shared" si="313"/>
        <v>NO</v>
      </c>
    </row>
    <row r="4957" spans="1:13" x14ac:dyDescent="0.25">
      <c r="A4957">
        <v>4956</v>
      </c>
      <c r="B4957" t="s">
        <v>15</v>
      </c>
      <c r="C4957">
        <v>1200000</v>
      </c>
      <c r="D4957" t="s">
        <v>10</v>
      </c>
      <c r="E4957" t="s">
        <v>16</v>
      </c>
      <c r="F4957" t="s">
        <v>12</v>
      </c>
      <c r="G4957" t="s">
        <v>12</v>
      </c>
      <c r="H4957" t="s">
        <v>13</v>
      </c>
      <c r="I4957">
        <v>78</v>
      </c>
      <c r="J4957">
        <f t="shared" si="310"/>
        <v>0.66888297184867662</v>
      </c>
      <c r="K4957">
        <f t="shared" si="311"/>
        <v>2.5473216995622412</v>
      </c>
      <c r="L4957" t="str">
        <f t="shared" si="312"/>
        <v>NO</v>
      </c>
      <c r="M4957" t="str">
        <f t="shared" si="313"/>
        <v>SI</v>
      </c>
    </row>
    <row r="4958" spans="1:13" x14ac:dyDescent="0.25">
      <c r="A4958">
        <v>4957</v>
      </c>
      <c r="B4958" t="s">
        <v>9</v>
      </c>
      <c r="C4958">
        <v>428960.15</v>
      </c>
      <c r="D4958" t="s">
        <v>10</v>
      </c>
      <c r="E4958" t="s">
        <v>16</v>
      </c>
      <c r="F4958" t="s">
        <v>12</v>
      </c>
      <c r="G4958" t="s">
        <v>13</v>
      </c>
      <c r="H4958" t="s">
        <v>13</v>
      </c>
      <c r="I4958">
        <v>41</v>
      </c>
      <c r="J4958">
        <f t="shared" si="310"/>
        <v>-0.28184150534699132</v>
      </c>
      <c r="K4958">
        <f t="shared" si="311"/>
        <v>-6.3965513291846368E-2</v>
      </c>
      <c r="L4958" t="str">
        <f t="shared" si="312"/>
        <v>NO</v>
      </c>
      <c r="M4958" t="str">
        <f t="shared" si="313"/>
        <v>NO</v>
      </c>
    </row>
    <row r="4959" spans="1:13" x14ac:dyDescent="0.25">
      <c r="A4959">
        <v>4958</v>
      </c>
      <c r="B4959" t="s">
        <v>9</v>
      </c>
      <c r="C4959">
        <v>290000</v>
      </c>
      <c r="D4959" t="s">
        <v>10</v>
      </c>
      <c r="E4959" t="s">
        <v>16</v>
      </c>
      <c r="F4959" t="s">
        <v>12</v>
      </c>
      <c r="G4959" t="s">
        <v>12</v>
      </c>
      <c r="H4959" t="s">
        <v>13</v>
      </c>
      <c r="I4959">
        <v>37</v>
      </c>
      <c r="J4959">
        <f t="shared" si="310"/>
        <v>-0.45318519913892913</v>
      </c>
      <c r="K4959">
        <f t="shared" si="311"/>
        <v>-0.3462668336003964</v>
      </c>
      <c r="L4959" t="str">
        <f t="shared" si="312"/>
        <v>NO</v>
      </c>
      <c r="M4959" t="str">
        <f t="shared" si="313"/>
        <v>NO</v>
      </c>
    </row>
    <row r="4960" spans="1:13" x14ac:dyDescent="0.25">
      <c r="A4960">
        <v>4959</v>
      </c>
      <c r="B4960" t="s">
        <v>9</v>
      </c>
      <c r="C4960">
        <v>543612.26</v>
      </c>
      <c r="D4960" t="s">
        <v>10</v>
      </c>
      <c r="E4960" t="s">
        <v>11</v>
      </c>
      <c r="F4960" t="s">
        <v>12</v>
      </c>
      <c r="G4960" t="s">
        <v>13</v>
      </c>
      <c r="H4960" t="s">
        <v>13</v>
      </c>
      <c r="I4960">
        <v>39</v>
      </c>
      <c r="J4960">
        <f t="shared" si="310"/>
        <v>-0.14047064450350807</v>
      </c>
      <c r="K4960">
        <f t="shared" si="311"/>
        <v>-0.20511617344612137</v>
      </c>
      <c r="L4960" t="str">
        <f t="shared" si="312"/>
        <v>NO</v>
      </c>
      <c r="M4960" t="str">
        <f t="shared" si="313"/>
        <v>NO</v>
      </c>
    </row>
    <row r="4961" spans="1:13" x14ac:dyDescent="0.25">
      <c r="A4961">
        <v>4960</v>
      </c>
      <c r="B4961" t="s">
        <v>9</v>
      </c>
      <c r="C4961">
        <v>149130</v>
      </c>
      <c r="D4961" t="s">
        <v>10</v>
      </c>
      <c r="E4961" t="s">
        <v>16</v>
      </c>
      <c r="F4961" t="s">
        <v>12</v>
      </c>
      <c r="G4961" t="s">
        <v>12</v>
      </c>
      <c r="H4961" t="s">
        <v>12</v>
      </c>
      <c r="I4961">
        <v>29</v>
      </c>
      <c r="J4961">
        <f t="shared" si="310"/>
        <v>-0.62688381809170279</v>
      </c>
      <c r="K4961">
        <f t="shared" si="311"/>
        <v>-0.91086947421749642</v>
      </c>
      <c r="L4961" t="str">
        <f t="shared" si="312"/>
        <v>NO</v>
      </c>
      <c r="M4961" t="str">
        <f t="shared" si="313"/>
        <v>NO</v>
      </c>
    </row>
    <row r="4962" spans="1:13" x14ac:dyDescent="0.25">
      <c r="A4962">
        <v>4961</v>
      </c>
      <c r="B4962" t="s">
        <v>9</v>
      </c>
      <c r="C4962">
        <v>347603</v>
      </c>
      <c r="D4962" t="s">
        <v>18</v>
      </c>
      <c r="E4962" t="s">
        <v>16</v>
      </c>
      <c r="F4962" t="s">
        <v>12</v>
      </c>
      <c r="G4962" t="s">
        <v>13</v>
      </c>
      <c r="H4962" t="s">
        <v>12</v>
      </c>
      <c r="I4962">
        <v>46</v>
      </c>
      <c r="J4962">
        <f t="shared" si="310"/>
        <v>-0.38215828391541368</v>
      </c>
      <c r="K4962">
        <f t="shared" si="311"/>
        <v>0.28891113709384114</v>
      </c>
      <c r="L4962" t="str">
        <f t="shared" si="312"/>
        <v>NO</v>
      </c>
      <c r="M4962" t="str">
        <f t="shared" si="313"/>
        <v>NO</v>
      </c>
    </row>
    <row r="4963" spans="1:13" x14ac:dyDescent="0.25">
      <c r="A4963">
        <v>4962</v>
      </c>
      <c r="B4963" t="s">
        <v>9</v>
      </c>
      <c r="C4963">
        <v>1211650.6299999999</v>
      </c>
      <c r="D4963" t="s">
        <v>10</v>
      </c>
      <c r="E4963" t="s">
        <v>16</v>
      </c>
      <c r="F4963" t="s">
        <v>12</v>
      </c>
      <c r="G4963" t="s">
        <v>13</v>
      </c>
      <c r="H4963" t="s">
        <v>13</v>
      </c>
      <c r="I4963">
        <v>61</v>
      </c>
      <c r="J4963">
        <f t="shared" si="310"/>
        <v>0.68324868733763622</v>
      </c>
      <c r="K4963">
        <f t="shared" si="311"/>
        <v>1.3475410882509038</v>
      </c>
      <c r="L4963" t="str">
        <f t="shared" si="312"/>
        <v>NO</v>
      </c>
      <c r="M4963" t="str">
        <f t="shared" si="313"/>
        <v>NO</v>
      </c>
    </row>
    <row r="4964" spans="1:13" x14ac:dyDescent="0.25">
      <c r="A4964">
        <v>4963</v>
      </c>
      <c r="B4964" t="s">
        <v>15</v>
      </c>
      <c r="C4964">
        <v>714152</v>
      </c>
      <c r="D4964" t="s">
        <v>10</v>
      </c>
      <c r="E4964" t="s">
        <v>16</v>
      </c>
      <c r="F4964" t="s">
        <v>12</v>
      </c>
      <c r="G4964" t="s">
        <v>13</v>
      </c>
      <c r="H4964" t="s">
        <v>13</v>
      </c>
      <c r="I4964">
        <v>31</v>
      </c>
      <c r="J4964">
        <f t="shared" si="310"/>
        <v>6.9812008400340075E-2</v>
      </c>
      <c r="K4964">
        <f t="shared" si="311"/>
        <v>-0.7697188140632214</v>
      </c>
      <c r="L4964" t="str">
        <f t="shared" si="312"/>
        <v>NO</v>
      </c>
      <c r="M4964" t="str">
        <f t="shared" si="313"/>
        <v>NO</v>
      </c>
    </row>
    <row r="4965" spans="1:13" x14ac:dyDescent="0.25">
      <c r="A4965">
        <v>4964</v>
      </c>
      <c r="B4965" t="s">
        <v>9</v>
      </c>
      <c r="C4965">
        <v>298000</v>
      </c>
      <c r="D4965" t="s">
        <v>17</v>
      </c>
      <c r="E4965" t="s">
        <v>16</v>
      </c>
      <c r="F4965" t="s">
        <v>12</v>
      </c>
      <c r="G4965" t="s">
        <v>12</v>
      </c>
      <c r="H4965" t="s">
        <v>13</v>
      </c>
      <c r="I4965">
        <v>31</v>
      </c>
      <c r="J4965">
        <f t="shared" si="310"/>
        <v>-0.44332086356980732</v>
      </c>
      <c r="K4965">
        <f t="shared" si="311"/>
        <v>-0.7697188140632214</v>
      </c>
      <c r="L4965" t="str">
        <f t="shared" si="312"/>
        <v>NO</v>
      </c>
      <c r="M4965" t="str">
        <f t="shared" si="313"/>
        <v>NO</v>
      </c>
    </row>
    <row r="4966" spans="1:13" x14ac:dyDescent="0.25">
      <c r="A4966">
        <v>4965</v>
      </c>
      <c r="B4966" t="s">
        <v>15</v>
      </c>
      <c r="C4966">
        <v>349768</v>
      </c>
      <c r="D4966" t="s">
        <v>10</v>
      </c>
      <c r="E4966" t="s">
        <v>11</v>
      </c>
      <c r="F4966" t="s">
        <v>12</v>
      </c>
      <c r="G4966" t="s">
        <v>13</v>
      </c>
      <c r="H4966" t="s">
        <v>12</v>
      </c>
      <c r="I4966">
        <v>55</v>
      </c>
      <c r="J4966">
        <f t="shared" si="310"/>
        <v>-0.3794887481020201</v>
      </c>
      <c r="K4966">
        <f t="shared" si="311"/>
        <v>0.92408910778807873</v>
      </c>
      <c r="L4966" t="str">
        <f t="shared" si="312"/>
        <v>NO</v>
      </c>
      <c r="M4966" t="str">
        <f t="shared" si="313"/>
        <v>NO</v>
      </c>
    </row>
    <row r="4967" spans="1:13" x14ac:dyDescent="0.25">
      <c r="A4967">
        <v>4966</v>
      </c>
      <c r="B4967" t="s">
        <v>15</v>
      </c>
      <c r="C4967">
        <v>297046</v>
      </c>
      <c r="D4967" t="s">
        <v>17</v>
      </c>
      <c r="E4967" t="s">
        <v>16</v>
      </c>
      <c r="F4967" t="s">
        <v>13</v>
      </c>
      <c r="G4967" t="s">
        <v>13</v>
      </c>
      <c r="H4967" t="s">
        <v>13</v>
      </c>
      <c r="I4967">
        <v>43</v>
      </c>
      <c r="J4967">
        <f t="shared" si="310"/>
        <v>-0.44449718558642509</v>
      </c>
      <c r="K4967">
        <f t="shared" si="311"/>
        <v>7.7185146862428639E-2</v>
      </c>
      <c r="L4967" t="str">
        <f t="shared" si="312"/>
        <v>NO</v>
      </c>
      <c r="M4967" t="str">
        <f t="shared" si="313"/>
        <v>NO</v>
      </c>
    </row>
    <row r="4968" spans="1:13" x14ac:dyDescent="0.25">
      <c r="A4968">
        <v>4967</v>
      </c>
      <c r="B4968" t="s">
        <v>9</v>
      </c>
      <c r="C4968">
        <v>428928.14</v>
      </c>
      <c r="D4968" t="s">
        <v>10</v>
      </c>
      <c r="E4968" t="s">
        <v>16</v>
      </c>
      <c r="F4968" t="s">
        <v>12</v>
      </c>
      <c r="G4968" t="s">
        <v>13</v>
      </c>
      <c r="H4968" t="s">
        <v>13</v>
      </c>
      <c r="I4968">
        <v>36</v>
      </c>
      <c r="J4968">
        <f t="shared" si="310"/>
        <v>-0.28188097501968729</v>
      </c>
      <c r="K4968">
        <f t="shared" si="311"/>
        <v>-0.41684216367753391</v>
      </c>
      <c r="L4968" t="str">
        <f t="shared" si="312"/>
        <v>NO</v>
      </c>
      <c r="M4968" t="str">
        <f t="shared" si="313"/>
        <v>NO</v>
      </c>
    </row>
    <row r="4969" spans="1:13" x14ac:dyDescent="0.25">
      <c r="A4969">
        <v>4968</v>
      </c>
      <c r="B4969" t="s">
        <v>15</v>
      </c>
      <c r="C4969">
        <v>446938.37</v>
      </c>
      <c r="D4969" t="s">
        <v>10</v>
      </c>
      <c r="E4969" t="s">
        <v>16</v>
      </c>
      <c r="F4969" t="s">
        <v>12</v>
      </c>
      <c r="G4969" t="s">
        <v>13</v>
      </c>
      <c r="H4969" t="s">
        <v>12</v>
      </c>
      <c r="I4969">
        <v>30</v>
      </c>
      <c r="J4969">
        <f t="shared" si="310"/>
        <v>-0.25967360597005423</v>
      </c>
      <c r="K4969">
        <f t="shared" si="311"/>
        <v>-0.84029414414035897</v>
      </c>
      <c r="L4969" t="str">
        <f t="shared" si="312"/>
        <v>NO</v>
      </c>
      <c r="M4969" t="str">
        <f t="shared" si="313"/>
        <v>NO</v>
      </c>
    </row>
    <row r="4970" spans="1:13" x14ac:dyDescent="0.25">
      <c r="A4970">
        <v>4969</v>
      </c>
      <c r="B4970" t="s">
        <v>15</v>
      </c>
      <c r="C4970">
        <v>968467.27</v>
      </c>
      <c r="D4970" t="s">
        <v>10</v>
      </c>
      <c r="E4970" t="s">
        <v>16</v>
      </c>
      <c r="F4970" t="s">
        <v>12</v>
      </c>
      <c r="G4970" t="s">
        <v>13</v>
      </c>
      <c r="H4970" t="s">
        <v>13</v>
      </c>
      <c r="I4970">
        <v>33</v>
      </c>
      <c r="J4970">
        <f t="shared" si="310"/>
        <v>0.38339340385431719</v>
      </c>
      <c r="K4970">
        <f t="shared" si="311"/>
        <v>-0.62856815390894638</v>
      </c>
      <c r="L4970" t="str">
        <f t="shared" si="312"/>
        <v>NO</v>
      </c>
      <c r="M4970" t="str">
        <f t="shared" si="313"/>
        <v>NO</v>
      </c>
    </row>
    <row r="4971" spans="1:13" x14ac:dyDescent="0.25">
      <c r="A4971">
        <v>4970</v>
      </c>
      <c r="B4971" t="s">
        <v>15</v>
      </c>
      <c r="C4971">
        <v>302470</v>
      </c>
      <c r="D4971" t="s">
        <v>18</v>
      </c>
      <c r="E4971" t="s">
        <v>16</v>
      </c>
      <c r="F4971" t="s">
        <v>12</v>
      </c>
      <c r="G4971" t="s">
        <v>13</v>
      </c>
      <c r="H4971" t="s">
        <v>13</v>
      </c>
      <c r="I4971">
        <v>23</v>
      </c>
      <c r="J4971">
        <f t="shared" si="310"/>
        <v>-0.43780916607056047</v>
      </c>
      <c r="K4971">
        <f t="shared" si="311"/>
        <v>-1.3343214546803215</v>
      </c>
      <c r="L4971" t="str">
        <f t="shared" si="312"/>
        <v>NO</v>
      </c>
      <c r="M4971" t="str">
        <f t="shared" si="313"/>
        <v>NO</v>
      </c>
    </row>
    <row r="4972" spans="1:13" x14ac:dyDescent="0.25">
      <c r="A4972">
        <v>4971</v>
      </c>
      <c r="B4972" t="s">
        <v>9</v>
      </c>
      <c r="C4972">
        <v>742053.13</v>
      </c>
      <c r="D4972" t="s">
        <v>10</v>
      </c>
      <c r="E4972" t="s">
        <v>11</v>
      </c>
      <c r="F4972" t="s">
        <v>12</v>
      </c>
      <c r="G4972" t="s">
        <v>13</v>
      </c>
      <c r="H4972" t="s">
        <v>13</v>
      </c>
      <c r="I4972">
        <v>39</v>
      </c>
      <c r="J4972">
        <f t="shared" si="310"/>
        <v>0.10421527203505153</v>
      </c>
      <c r="K4972">
        <f t="shared" si="311"/>
        <v>-0.20511617344612137</v>
      </c>
      <c r="L4972" t="str">
        <f t="shared" si="312"/>
        <v>NO</v>
      </c>
      <c r="M4972" t="str">
        <f t="shared" si="313"/>
        <v>NO</v>
      </c>
    </row>
    <row r="4973" spans="1:13" x14ac:dyDescent="0.25">
      <c r="A4973">
        <v>4972</v>
      </c>
      <c r="B4973" t="s">
        <v>9</v>
      </c>
      <c r="C4973">
        <v>442402.66</v>
      </c>
      <c r="D4973" t="s">
        <v>10</v>
      </c>
      <c r="E4973" t="s">
        <v>16</v>
      </c>
      <c r="F4973" t="s">
        <v>12</v>
      </c>
      <c r="G4973" t="s">
        <v>13</v>
      </c>
      <c r="H4973" t="s">
        <v>13</v>
      </c>
      <c r="I4973">
        <v>33</v>
      </c>
      <c r="J4973">
        <f t="shared" si="310"/>
        <v>-0.26526632665558197</v>
      </c>
      <c r="K4973">
        <f t="shared" si="311"/>
        <v>-0.62856815390894638</v>
      </c>
      <c r="L4973" t="str">
        <f t="shared" si="312"/>
        <v>NO</v>
      </c>
      <c r="M4973" t="str">
        <f t="shared" si="313"/>
        <v>NO</v>
      </c>
    </row>
    <row r="4974" spans="1:13" x14ac:dyDescent="0.25">
      <c r="A4974">
        <v>4973</v>
      </c>
      <c r="B4974" t="s">
        <v>9</v>
      </c>
      <c r="C4974">
        <v>911494.56</v>
      </c>
      <c r="D4974" t="s">
        <v>10</v>
      </c>
      <c r="E4974" t="s">
        <v>16</v>
      </c>
      <c r="F4974" t="s">
        <v>12</v>
      </c>
      <c r="G4974" t="s">
        <v>13</v>
      </c>
      <c r="H4974" t="s">
        <v>13</v>
      </c>
      <c r="I4974">
        <v>41</v>
      </c>
      <c r="J4974">
        <f t="shared" si="310"/>
        <v>0.31314366263903448</v>
      </c>
      <c r="K4974">
        <f t="shared" si="311"/>
        <v>-6.3965513291846368E-2</v>
      </c>
      <c r="L4974" t="str">
        <f t="shared" si="312"/>
        <v>NO</v>
      </c>
      <c r="M4974" t="str">
        <f t="shared" si="313"/>
        <v>NO</v>
      </c>
    </row>
    <row r="4975" spans="1:13" x14ac:dyDescent="0.25">
      <c r="A4975">
        <v>4974</v>
      </c>
      <c r="B4975" t="s">
        <v>15</v>
      </c>
      <c r="C4975">
        <v>1000000</v>
      </c>
      <c r="D4975" t="s">
        <v>10</v>
      </c>
      <c r="E4975" t="s">
        <v>16</v>
      </c>
      <c r="F4975" t="s">
        <v>12</v>
      </c>
      <c r="G4975" t="s">
        <v>13</v>
      </c>
      <c r="H4975" t="s">
        <v>13</v>
      </c>
      <c r="I4975">
        <v>37</v>
      </c>
      <c r="J4975">
        <f t="shared" si="310"/>
        <v>0.42227458262063144</v>
      </c>
      <c r="K4975">
        <f t="shared" si="311"/>
        <v>-0.3462668336003964</v>
      </c>
      <c r="L4975" t="str">
        <f t="shared" si="312"/>
        <v>NO</v>
      </c>
      <c r="M4975" t="str">
        <f t="shared" si="313"/>
        <v>NO</v>
      </c>
    </row>
    <row r="4976" spans="1:13" x14ac:dyDescent="0.25">
      <c r="A4976">
        <v>4975</v>
      </c>
      <c r="B4976" t="s">
        <v>15</v>
      </c>
      <c r="C4976">
        <v>415284</v>
      </c>
      <c r="D4976" t="s">
        <v>14</v>
      </c>
      <c r="E4976" t="s">
        <v>11</v>
      </c>
      <c r="F4976" t="s">
        <v>12</v>
      </c>
      <c r="G4976" t="s">
        <v>13</v>
      </c>
      <c r="H4976" t="s">
        <v>13</v>
      </c>
      <c r="I4976">
        <v>66</v>
      </c>
      <c r="J4976">
        <f t="shared" si="310"/>
        <v>-0.29870477195869705</v>
      </c>
      <c r="K4976">
        <f t="shared" si="311"/>
        <v>1.7004177386365913</v>
      </c>
      <c r="L4976" t="str">
        <f t="shared" si="312"/>
        <v>NO</v>
      </c>
      <c r="M4976" t="str">
        <f t="shared" si="313"/>
        <v>NO</v>
      </c>
    </row>
    <row r="4977" spans="1:13" x14ac:dyDescent="0.25">
      <c r="A4977">
        <v>4976</v>
      </c>
      <c r="B4977" t="s">
        <v>9</v>
      </c>
      <c r="C4977">
        <v>278030</v>
      </c>
      <c r="D4977" t="s">
        <v>18</v>
      </c>
      <c r="E4977" t="s">
        <v>16</v>
      </c>
      <c r="F4977" t="s">
        <v>12</v>
      </c>
      <c r="G4977" t="s">
        <v>13</v>
      </c>
      <c r="H4977" t="s">
        <v>12</v>
      </c>
      <c r="I4977">
        <v>25</v>
      </c>
      <c r="J4977">
        <f t="shared" si="310"/>
        <v>-0.46794471123422759</v>
      </c>
      <c r="K4977">
        <f t="shared" si="311"/>
        <v>-1.1931707945260464</v>
      </c>
      <c r="L4977" t="str">
        <f t="shared" si="312"/>
        <v>NO</v>
      </c>
      <c r="M4977" t="str">
        <f t="shared" si="313"/>
        <v>NO</v>
      </c>
    </row>
    <row r="4978" spans="1:13" x14ac:dyDescent="0.25">
      <c r="A4978">
        <v>4977</v>
      </c>
      <c r="B4978" t="s">
        <v>9</v>
      </c>
      <c r="C4978">
        <v>346518.97</v>
      </c>
      <c r="D4978" t="s">
        <v>10</v>
      </c>
      <c r="E4978" t="s">
        <v>16</v>
      </c>
      <c r="F4978" t="s">
        <v>12</v>
      </c>
      <c r="G4978" t="s">
        <v>13</v>
      </c>
      <c r="H4978" t="s">
        <v>13</v>
      </c>
      <c r="I4978">
        <v>22</v>
      </c>
      <c r="J4978">
        <f t="shared" si="310"/>
        <v>-0.38349493837628812</v>
      </c>
      <c r="K4978">
        <f t="shared" si="311"/>
        <v>-1.4048967847574589</v>
      </c>
      <c r="L4978" t="str">
        <f t="shared" si="312"/>
        <v>NO</v>
      </c>
      <c r="M4978" t="str">
        <f t="shared" si="313"/>
        <v>NO</v>
      </c>
    </row>
    <row r="4979" spans="1:13" x14ac:dyDescent="0.25">
      <c r="A4979">
        <v>4978</v>
      </c>
      <c r="B4979" t="s">
        <v>15</v>
      </c>
      <c r="C4979">
        <v>1261759.8799999999</v>
      </c>
      <c r="D4979" t="s">
        <v>10</v>
      </c>
      <c r="E4979" t="s">
        <v>11</v>
      </c>
      <c r="F4979" t="s">
        <v>12</v>
      </c>
      <c r="G4979" t="s">
        <v>13</v>
      </c>
      <c r="H4979" t="s">
        <v>13</v>
      </c>
      <c r="I4979">
        <v>35</v>
      </c>
      <c r="J4979">
        <f t="shared" si="310"/>
        <v>0.74503549447726336</v>
      </c>
      <c r="K4979">
        <f t="shared" si="311"/>
        <v>-0.48741749375467142</v>
      </c>
      <c r="L4979" t="str">
        <f t="shared" si="312"/>
        <v>NO</v>
      </c>
      <c r="M4979" t="str">
        <f t="shared" si="313"/>
        <v>NO</v>
      </c>
    </row>
    <row r="4980" spans="1:13" x14ac:dyDescent="0.25">
      <c r="A4980">
        <v>4979</v>
      </c>
      <c r="B4980" t="s">
        <v>9</v>
      </c>
      <c r="C4980">
        <v>889320.28</v>
      </c>
      <c r="D4980" t="s">
        <v>20</v>
      </c>
      <c r="E4980" t="s">
        <v>16</v>
      </c>
      <c r="F4980" t="s">
        <v>12</v>
      </c>
      <c r="G4980" t="s">
        <v>13</v>
      </c>
      <c r="H4980" t="s">
        <v>13</v>
      </c>
      <c r="I4980">
        <v>59</v>
      </c>
      <c r="J4980">
        <f t="shared" si="310"/>
        <v>0.28580184527357616</v>
      </c>
      <c r="K4980">
        <f t="shared" si="311"/>
        <v>1.2063904280966287</v>
      </c>
      <c r="L4980" t="str">
        <f t="shared" si="312"/>
        <v>NO</v>
      </c>
      <c r="M4980" t="str">
        <f t="shared" si="313"/>
        <v>NO</v>
      </c>
    </row>
    <row r="4981" spans="1:13" x14ac:dyDescent="0.25">
      <c r="A4981">
        <v>4980</v>
      </c>
      <c r="B4981" t="s">
        <v>9</v>
      </c>
      <c r="C4981">
        <v>297046</v>
      </c>
      <c r="D4981" t="s">
        <v>18</v>
      </c>
      <c r="E4981" t="s">
        <v>16</v>
      </c>
      <c r="F4981" t="s">
        <v>12</v>
      </c>
      <c r="G4981" t="s">
        <v>12</v>
      </c>
      <c r="H4981" t="s">
        <v>12</v>
      </c>
      <c r="I4981">
        <v>36</v>
      </c>
      <c r="J4981">
        <f t="shared" si="310"/>
        <v>-0.44449718558642509</v>
      </c>
      <c r="K4981">
        <f t="shared" si="311"/>
        <v>-0.41684216367753391</v>
      </c>
      <c r="L4981" t="str">
        <f t="shared" si="312"/>
        <v>NO</v>
      </c>
      <c r="M4981" t="str">
        <f t="shared" si="313"/>
        <v>NO</v>
      </c>
    </row>
    <row r="4982" spans="1:13" x14ac:dyDescent="0.25">
      <c r="A4982">
        <v>4981</v>
      </c>
      <c r="B4982" t="s">
        <v>9</v>
      </c>
      <c r="C4982">
        <v>385702</v>
      </c>
      <c r="D4982" t="s">
        <v>18</v>
      </c>
      <c r="E4982" t="s">
        <v>16</v>
      </c>
      <c r="F4982" t="s">
        <v>12</v>
      </c>
      <c r="G4982" t="s">
        <v>13</v>
      </c>
      <c r="H4982" t="s">
        <v>12</v>
      </c>
      <c r="I4982">
        <v>39</v>
      </c>
      <c r="J4982">
        <f t="shared" si="310"/>
        <v>-0.33518061880941719</v>
      </c>
      <c r="K4982">
        <f t="shared" si="311"/>
        <v>-0.20511617344612137</v>
      </c>
      <c r="L4982" t="str">
        <f t="shared" si="312"/>
        <v>NO</v>
      </c>
      <c r="M4982" t="str">
        <f t="shared" si="313"/>
        <v>NO</v>
      </c>
    </row>
    <row r="4983" spans="1:13" x14ac:dyDescent="0.25">
      <c r="A4983">
        <v>4982</v>
      </c>
      <c r="B4983" t="s">
        <v>9</v>
      </c>
      <c r="C4983">
        <v>299647</v>
      </c>
      <c r="D4983" t="s">
        <v>17</v>
      </c>
      <c r="E4983" t="s">
        <v>16</v>
      </c>
      <c r="F4983" t="s">
        <v>12</v>
      </c>
      <c r="G4983" t="s">
        <v>13</v>
      </c>
      <c r="H4983" t="s">
        <v>13</v>
      </c>
      <c r="I4983">
        <v>67</v>
      </c>
      <c r="J4983">
        <f t="shared" si="310"/>
        <v>-0.44129004348451434</v>
      </c>
      <c r="K4983">
        <f t="shared" si="311"/>
        <v>1.7709930687137287</v>
      </c>
      <c r="L4983" t="str">
        <f t="shared" si="312"/>
        <v>NO</v>
      </c>
      <c r="M4983" t="str">
        <f t="shared" si="313"/>
        <v>NO</v>
      </c>
    </row>
    <row r="4984" spans="1:13" x14ac:dyDescent="0.25">
      <c r="A4984">
        <v>4983</v>
      </c>
      <c r="B4984" t="s">
        <v>15</v>
      </c>
      <c r="C4984">
        <v>324345.28000000003</v>
      </c>
      <c r="D4984" t="s">
        <v>10</v>
      </c>
      <c r="E4984" t="s">
        <v>16</v>
      </c>
      <c r="F4984" t="s">
        <v>12</v>
      </c>
      <c r="G4984" t="s">
        <v>13</v>
      </c>
      <c r="H4984" t="s">
        <v>13</v>
      </c>
      <c r="I4984">
        <v>38</v>
      </c>
      <c r="J4984">
        <f t="shared" si="310"/>
        <v>-0.41083602824699811</v>
      </c>
      <c r="K4984">
        <f t="shared" si="311"/>
        <v>-0.27569150352325889</v>
      </c>
      <c r="L4984" t="str">
        <f t="shared" si="312"/>
        <v>NO</v>
      </c>
      <c r="M4984" t="str">
        <f t="shared" si="313"/>
        <v>NO</v>
      </c>
    </row>
    <row r="4985" spans="1:13" x14ac:dyDescent="0.25">
      <c r="A4985">
        <v>4984</v>
      </c>
      <c r="B4985" t="s">
        <v>9</v>
      </c>
      <c r="C4985">
        <v>331181</v>
      </c>
      <c r="D4985" t="s">
        <v>18</v>
      </c>
      <c r="E4985" t="s">
        <v>16</v>
      </c>
      <c r="F4985" t="s">
        <v>12</v>
      </c>
      <c r="G4985" t="s">
        <v>12</v>
      </c>
      <c r="H4985" t="s">
        <v>12</v>
      </c>
      <c r="I4985">
        <v>55</v>
      </c>
      <c r="J4985">
        <f t="shared" si="310"/>
        <v>-0.40240729875492848</v>
      </c>
      <c r="K4985">
        <f t="shared" si="311"/>
        <v>0.92408910778807873</v>
      </c>
      <c r="L4985" t="str">
        <f t="shared" si="312"/>
        <v>NO</v>
      </c>
      <c r="M4985" t="str">
        <f t="shared" si="313"/>
        <v>NO</v>
      </c>
    </row>
    <row r="4986" spans="1:13" x14ac:dyDescent="0.25">
      <c r="A4986">
        <v>4985</v>
      </c>
      <c r="B4986" t="s">
        <v>15</v>
      </c>
      <c r="C4986">
        <v>376777</v>
      </c>
      <c r="D4986" t="s">
        <v>10</v>
      </c>
      <c r="E4986" t="s">
        <v>16</v>
      </c>
      <c r="F4986" t="s">
        <v>12</v>
      </c>
      <c r="G4986" t="s">
        <v>13</v>
      </c>
      <c r="H4986" t="s">
        <v>12</v>
      </c>
      <c r="I4986">
        <v>33</v>
      </c>
      <c r="J4986">
        <f t="shared" si="310"/>
        <v>-0.34618551817871873</v>
      </c>
      <c r="K4986">
        <f t="shared" si="311"/>
        <v>-0.62856815390894638</v>
      </c>
      <c r="L4986" t="str">
        <f t="shared" si="312"/>
        <v>NO</v>
      </c>
      <c r="M4986" t="str">
        <f t="shared" si="313"/>
        <v>NO</v>
      </c>
    </row>
    <row r="4987" spans="1:13" x14ac:dyDescent="0.25">
      <c r="A4987">
        <v>4986</v>
      </c>
      <c r="B4987" t="s">
        <v>15</v>
      </c>
      <c r="C4987">
        <v>356455</v>
      </c>
      <c r="D4987" t="s">
        <v>18</v>
      </c>
      <c r="E4987" t="s">
        <v>16</v>
      </c>
      <c r="F4987" t="s">
        <v>12</v>
      </c>
      <c r="G4987" t="s">
        <v>13</v>
      </c>
      <c r="H4987" t="s">
        <v>13</v>
      </c>
      <c r="I4987">
        <v>63</v>
      </c>
      <c r="J4987">
        <f t="shared" si="310"/>
        <v>-0.3712433966081804</v>
      </c>
      <c r="K4987">
        <f t="shared" si="311"/>
        <v>1.4886917484051787</v>
      </c>
      <c r="L4987" t="str">
        <f t="shared" si="312"/>
        <v>NO</v>
      </c>
      <c r="M4987" t="str">
        <f t="shared" si="313"/>
        <v>NO</v>
      </c>
    </row>
    <row r="4988" spans="1:13" x14ac:dyDescent="0.25">
      <c r="A4988">
        <v>4987</v>
      </c>
      <c r="B4988" t="s">
        <v>9</v>
      </c>
      <c r="C4988">
        <v>1912797.11</v>
      </c>
      <c r="D4988" t="s">
        <v>10</v>
      </c>
      <c r="E4988" t="s">
        <v>16</v>
      </c>
      <c r="F4988" t="s">
        <v>12</v>
      </c>
      <c r="G4988" t="s">
        <v>13</v>
      </c>
      <c r="H4988" t="s">
        <v>13</v>
      </c>
      <c r="I4988">
        <v>49</v>
      </c>
      <c r="J4988">
        <f t="shared" si="310"/>
        <v>1.5477917075662055</v>
      </c>
      <c r="K4988">
        <f t="shared" si="311"/>
        <v>0.50063712732525367</v>
      </c>
      <c r="L4988" t="str">
        <f t="shared" si="312"/>
        <v>NO</v>
      </c>
      <c r="M4988" t="str">
        <f t="shared" si="313"/>
        <v>NO</v>
      </c>
    </row>
    <row r="4989" spans="1:13" x14ac:dyDescent="0.25">
      <c r="A4989">
        <v>4988</v>
      </c>
      <c r="B4989" t="s">
        <v>15</v>
      </c>
      <c r="C4989">
        <v>1709530</v>
      </c>
      <c r="D4989" t="s">
        <v>10</v>
      </c>
      <c r="E4989" t="s">
        <v>11</v>
      </c>
      <c r="F4989" t="s">
        <v>12</v>
      </c>
      <c r="G4989" t="s">
        <v>13</v>
      </c>
      <c r="H4989" t="s">
        <v>12</v>
      </c>
      <c r="I4989">
        <v>44</v>
      </c>
      <c r="J4989">
        <f t="shared" si="310"/>
        <v>1.2971548346655062</v>
      </c>
      <c r="K4989">
        <f t="shared" si="311"/>
        <v>0.14776047693956615</v>
      </c>
      <c r="L4989" t="str">
        <f t="shared" si="312"/>
        <v>NO</v>
      </c>
      <c r="M4989" t="str">
        <f t="shared" si="313"/>
        <v>NO</v>
      </c>
    </row>
    <row r="4990" spans="1:13" x14ac:dyDescent="0.25">
      <c r="A4990">
        <v>4989</v>
      </c>
      <c r="B4990" t="s">
        <v>9</v>
      </c>
      <c r="C4990">
        <v>882417.74</v>
      </c>
      <c r="D4990" t="s">
        <v>10</v>
      </c>
      <c r="E4990" t="s">
        <v>16</v>
      </c>
      <c r="F4990" t="s">
        <v>12</v>
      </c>
      <c r="G4990" t="s">
        <v>13</v>
      </c>
      <c r="H4990" t="s">
        <v>13</v>
      </c>
      <c r="I4990">
        <v>38</v>
      </c>
      <c r="J4990">
        <f t="shared" si="310"/>
        <v>0.27729072391866538</v>
      </c>
      <c r="K4990">
        <f t="shared" si="311"/>
        <v>-0.27569150352325889</v>
      </c>
      <c r="L4990" t="str">
        <f t="shared" si="312"/>
        <v>NO</v>
      </c>
      <c r="M4990" t="str">
        <f t="shared" si="313"/>
        <v>NO</v>
      </c>
    </row>
    <row r="4991" spans="1:13" x14ac:dyDescent="0.25">
      <c r="A4991">
        <v>4990</v>
      </c>
      <c r="B4991" t="s">
        <v>15</v>
      </c>
      <c r="C4991">
        <v>438889.6</v>
      </c>
      <c r="D4991" t="s">
        <v>10</v>
      </c>
      <c r="E4991" t="s">
        <v>16</v>
      </c>
      <c r="F4991" t="s">
        <v>12</v>
      </c>
      <c r="G4991" t="s">
        <v>13</v>
      </c>
      <c r="H4991" t="s">
        <v>13</v>
      </c>
      <c r="I4991">
        <v>31</v>
      </c>
      <c r="J4991">
        <f t="shared" si="310"/>
        <v>-0.26959807699488936</v>
      </c>
      <c r="K4991">
        <f t="shared" si="311"/>
        <v>-0.7697188140632214</v>
      </c>
      <c r="L4991" t="str">
        <f t="shared" si="312"/>
        <v>NO</v>
      </c>
      <c r="M4991" t="str">
        <f t="shared" si="313"/>
        <v>NO</v>
      </c>
    </row>
    <row r="4992" spans="1:13" x14ac:dyDescent="0.25">
      <c r="A4992">
        <v>4991</v>
      </c>
      <c r="B4992" t="s">
        <v>15</v>
      </c>
      <c r="C4992">
        <v>335860.17</v>
      </c>
      <c r="D4992" t="s">
        <v>10</v>
      </c>
      <c r="E4992" t="s">
        <v>11</v>
      </c>
      <c r="F4992" t="s">
        <v>12</v>
      </c>
      <c r="G4992" t="s">
        <v>13</v>
      </c>
      <c r="H4992" t="s">
        <v>13</v>
      </c>
      <c r="I4992">
        <v>35</v>
      </c>
      <c r="J4992">
        <f t="shared" si="310"/>
        <v>-0.39663768587180753</v>
      </c>
      <c r="K4992">
        <f t="shared" si="311"/>
        <v>-0.48741749375467142</v>
      </c>
      <c r="L4992" t="str">
        <f t="shared" si="312"/>
        <v>NO</v>
      </c>
      <c r="M4992" t="str">
        <f t="shared" si="313"/>
        <v>NO</v>
      </c>
    </row>
    <row r="4993" spans="1:13" x14ac:dyDescent="0.25">
      <c r="A4993">
        <v>4992</v>
      </c>
      <c r="B4993" t="s">
        <v>9</v>
      </c>
      <c r="C4993">
        <v>501500</v>
      </c>
      <c r="D4993" t="s">
        <v>10</v>
      </c>
      <c r="E4993" t="s">
        <v>16</v>
      </c>
      <c r="F4993" t="s">
        <v>12</v>
      </c>
      <c r="G4993" t="s">
        <v>13</v>
      </c>
      <c r="H4993" t="s">
        <v>13</v>
      </c>
      <c r="I4993">
        <v>29</v>
      </c>
      <c r="J4993">
        <f t="shared" si="310"/>
        <v>-0.19239682753027129</v>
      </c>
      <c r="K4993">
        <f t="shared" si="311"/>
        <v>-0.91086947421749642</v>
      </c>
      <c r="L4993" t="str">
        <f t="shared" si="312"/>
        <v>NO</v>
      </c>
      <c r="M4993" t="str">
        <f t="shared" si="313"/>
        <v>NO</v>
      </c>
    </row>
    <row r="4994" spans="1:13" x14ac:dyDescent="0.25">
      <c r="A4994">
        <v>4993</v>
      </c>
      <c r="B4994" t="s">
        <v>15</v>
      </c>
      <c r="C4994">
        <v>354835</v>
      </c>
      <c r="D4994" t="s">
        <v>10</v>
      </c>
      <c r="E4994" t="s">
        <v>16</v>
      </c>
      <c r="F4994" t="s">
        <v>12</v>
      </c>
      <c r="G4994" t="s">
        <v>13</v>
      </c>
      <c r="H4994" t="s">
        <v>12</v>
      </c>
      <c r="I4994">
        <v>26</v>
      </c>
      <c r="J4994">
        <f t="shared" ref="J4994:J5001" si="314">(C4994-$Q$13)/$Q$14</f>
        <v>-0.37324092456092756</v>
      </c>
      <c r="K4994">
        <f t="shared" si="311"/>
        <v>-1.1225954644489089</v>
      </c>
      <c r="L4994" t="str">
        <f t="shared" si="312"/>
        <v>NO</v>
      </c>
      <c r="M4994" t="str">
        <f t="shared" si="313"/>
        <v>NO</v>
      </c>
    </row>
    <row r="4995" spans="1:13" x14ac:dyDescent="0.25">
      <c r="A4995">
        <v>4994</v>
      </c>
      <c r="B4995" t="s">
        <v>9</v>
      </c>
      <c r="C4995">
        <v>501040.18</v>
      </c>
      <c r="D4995" t="s">
        <v>10</v>
      </c>
      <c r="E4995" t="s">
        <v>16</v>
      </c>
      <c r="F4995" t="s">
        <v>12</v>
      </c>
      <c r="G4995" t="s">
        <v>13</v>
      </c>
      <c r="H4995" t="s">
        <v>13</v>
      </c>
      <c r="I4995">
        <v>57</v>
      </c>
      <c r="J4995">
        <f t="shared" si="314"/>
        <v>-0.19296380487794548</v>
      </c>
      <c r="K4995">
        <f t="shared" ref="K4995:K5001" si="315">(I4995-$R$13)/$R$14</f>
        <v>1.0652397679423538</v>
      </c>
      <c r="L4995" t="str">
        <f t="shared" ref="L4995:L5001" si="316">IF(ABS(J4995)&gt; 1.96, "SI", "NO")</f>
        <v>NO</v>
      </c>
      <c r="M4995" t="str">
        <f t="shared" ref="M4995:M5001" si="317">IF(ABS(K4995)&gt; 1.96, "SI", "NO")</f>
        <v>NO</v>
      </c>
    </row>
    <row r="4996" spans="1:13" x14ac:dyDescent="0.25">
      <c r="A4996">
        <v>4995</v>
      </c>
      <c r="B4996" t="s">
        <v>15</v>
      </c>
      <c r="C4996">
        <v>958367.36</v>
      </c>
      <c r="D4996" t="s">
        <v>10</v>
      </c>
      <c r="E4996" t="s">
        <v>11</v>
      </c>
      <c r="F4996" t="s">
        <v>12</v>
      </c>
      <c r="G4996" t="s">
        <v>13</v>
      </c>
      <c r="H4996" t="s">
        <v>13</v>
      </c>
      <c r="I4996">
        <v>38</v>
      </c>
      <c r="J4996">
        <f t="shared" si="314"/>
        <v>0.37093979117207598</v>
      </c>
      <c r="K4996">
        <f t="shared" si="315"/>
        <v>-0.27569150352325889</v>
      </c>
      <c r="L4996" t="str">
        <f t="shared" si="316"/>
        <v>NO</v>
      </c>
      <c r="M4996" t="str">
        <f t="shared" si="317"/>
        <v>NO</v>
      </c>
    </row>
    <row r="4997" spans="1:13" x14ac:dyDescent="0.25">
      <c r="A4997">
        <v>4996</v>
      </c>
      <c r="B4997" t="s">
        <v>15</v>
      </c>
      <c r="C4997">
        <v>407579</v>
      </c>
      <c r="D4997" t="s">
        <v>10</v>
      </c>
      <c r="E4997" t="s">
        <v>11</v>
      </c>
      <c r="F4997" t="s">
        <v>12</v>
      </c>
      <c r="G4997" t="s">
        <v>13</v>
      </c>
      <c r="H4997" t="s">
        <v>13</v>
      </c>
      <c r="I4997">
        <v>43</v>
      </c>
      <c r="J4997">
        <f t="shared" si="314"/>
        <v>-0.30820536015370747</v>
      </c>
      <c r="K4997">
        <f t="shared" si="315"/>
        <v>7.7185146862428639E-2</v>
      </c>
      <c r="L4997" t="str">
        <f t="shared" si="316"/>
        <v>NO</v>
      </c>
      <c r="M4997" t="str">
        <f t="shared" si="317"/>
        <v>NO</v>
      </c>
    </row>
    <row r="4998" spans="1:13" x14ac:dyDescent="0.25">
      <c r="A4998">
        <v>4997</v>
      </c>
      <c r="B4998" t="s">
        <v>15</v>
      </c>
      <c r="C4998">
        <v>400000</v>
      </c>
      <c r="D4998" t="s">
        <v>10</v>
      </c>
      <c r="E4998" t="s">
        <v>16</v>
      </c>
      <c r="F4998" t="s">
        <v>12</v>
      </c>
      <c r="G4998" t="s">
        <v>13</v>
      </c>
      <c r="H4998" t="s">
        <v>13</v>
      </c>
      <c r="I4998">
        <v>62</v>
      </c>
      <c r="J4998">
        <f t="shared" si="314"/>
        <v>-0.31755058506350425</v>
      </c>
      <c r="K4998">
        <f t="shared" si="315"/>
        <v>1.4181164183280413</v>
      </c>
      <c r="L4998" t="str">
        <f t="shared" si="316"/>
        <v>NO</v>
      </c>
      <c r="M4998" t="str">
        <f t="shared" si="317"/>
        <v>NO</v>
      </c>
    </row>
    <row r="4999" spans="1:13" x14ac:dyDescent="0.25">
      <c r="A4999">
        <v>4998</v>
      </c>
      <c r="B4999" t="s">
        <v>15</v>
      </c>
      <c r="C4999">
        <v>1367154</v>
      </c>
      <c r="D4999" t="s">
        <v>10</v>
      </c>
      <c r="E4999" t="s">
        <v>11</v>
      </c>
      <c r="F4999" t="s">
        <v>12</v>
      </c>
      <c r="G4999" t="s">
        <v>13</v>
      </c>
      <c r="H4999" t="s">
        <v>12</v>
      </c>
      <c r="I4999">
        <v>56</v>
      </c>
      <c r="J4999">
        <f t="shared" si="314"/>
        <v>0.87499086531379999</v>
      </c>
      <c r="K4999">
        <f t="shared" si="315"/>
        <v>0.99466443786521619</v>
      </c>
      <c r="L4999" t="str">
        <f t="shared" si="316"/>
        <v>NO</v>
      </c>
      <c r="M4999" t="str">
        <f t="shared" si="317"/>
        <v>NO</v>
      </c>
    </row>
    <row r="5000" spans="1:13" x14ac:dyDescent="0.25">
      <c r="A5000">
        <v>4999</v>
      </c>
      <c r="B5000" t="s">
        <v>9</v>
      </c>
      <c r="C5000">
        <v>1898332.8</v>
      </c>
      <c r="D5000" t="s">
        <v>10</v>
      </c>
      <c r="E5000" t="s">
        <v>16</v>
      </c>
      <c r="F5000" t="s">
        <v>12</v>
      </c>
      <c r="G5000" t="s">
        <v>12</v>
      </c>
      <c r="H5000" t="s">
        <v>13</v>
      </c>
      <c r="I5000">
        <v>42</v>
      </c>
      <c r="J5000">
        <f t="shared" si="314"/>
        <v>1.5299566066142301</v>
      </c>
      <c r="K5000">
        <f t="shared" si="315"/>
        <v>6.6098167852911317E-3</v>
      </c>
      <c r="L5000" t="str">
        <f t="shared" si="316"/>
        <v>NO</v>
      </c>
      <c r="M5000" t="str">
        <f t="shared" si="317"/>
        <v>NO</v>
      </c>
    </row>
    <row r="5001" spans="1:13" x14ac:dyDescent="0.25">
      <c r="A5001">
        <v>5000</v>
      </c>
      <c r="B5001" t="s">
        <v>9</v>
      </c>
      <c r="C5001">
        <v>489078.33</v>
      </c>
      <c r="D5001" t="s">
        <v>10</v>
      </c>
      <c r="E5001" t="s">
        <v>16</v>
      </c>
      <c r="F5001" t="s">
        <v>12</v>
      </c>
      <c r="G5001" t="s">
        <v>13</v>
      </c>
      <c r="H5001" t="s">
        <v>13</v>
      </c>
      <c r="I5001">
        <v>41</v>
      </c>
      <c r="J5001">
        <f t="shared" si="314"/>
        <v>-0.20771326768138293</v>
      </c>
      <c r="K5001">
        <f t="shared" si="315"/>
        <v>-6.3965513291846368E-2</v>
      </c>
      <c r="L5001" t="str">
        <f t="shared" si="316"/>
        <v>NO</v>
      </c>
      <c r="M5001" t="str">
        <f t="shared" si="317"/>
        <v>NO</v>
      </c>
    </row>
  </sheetData>
  <mergeCells count="4">
    <mergeCell ref="P22:V22"/>
    <mergeCell ref="P23:S23"/>
    <mergeCell ref="R25:T25"/>
    <mergeCell ref="P43:P44"/>
  </mergeCells>
  <pageMargins left="0.7" right="0.7" top="0.75" bottom="0.75" header="0.3" footer="0.3"/>
  <pageSetup paperSize="9"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58381-FE78-4A01-B8DB-49F1A20BAE8F}">
  <dimension ref="A1:L5001"/>
  <sheetViews>
    <sheetView topLeftCell="E4957" zoomScale="85" zoomScaleNormal="85" workbookViewId="0">
      <selection activeCell="K1" activeCellId="1" sqref="H1:H5001 K1:K5001"/>
    </sheetView>
  </sheetViews>
  <sheetFormatPr baseColWidth="10" defaultRowHeight="15" x14ac:dyDescent="0.25"/>
  <cols>
    <col min="3" max="3" width="12" bestFit="1" customWidth="1"/>
    <col min="4" max="4" width="55.7109375" bestFit="1" customWidth="1"/>
    <col min="5" max="5" width="16.42578125" bestFit="1" customWidth="1"/>
    <col min="6" max="6" width="19" bestFit="1" customWidth="1"/>
    <col min="7" max="7" width="23.28515625" bestFit="1" customWidth="1"/>
    <col min="8" max="8" width="20.42578125" bestFit="1" customWidth="1"/>
    <col min="10" max="10" width="13.5703125" bestFit="1" customWidth="1"/>
    <col min="11" max="11" width="16.28515625" bestFit="1" customWidth="1"/>
    <col min="12" max="12" width="13.42578125" bestFit="1" customWidth="1"/>
  </cols>
  <sheetData>
    <row r="1" spans="1:12" x14ac:dyDescent="0.25">
      <c r="A1" t="s">
        <v>0</v>
      </c>
      <c r="B1" t="s">
        <v>1</v>
      </c>
      <c r="C1" t="s">
        <v>2</v>
      </c>
      <c r="D1" t="s">
        <v>3</v>
      </c>
      <c r="E1" t="s">
        <v>4</v>
      </c>
      <c r="F1" t="s">
        <v>5</v>
      </c>
      <c r="G1" t="s">
        <v>6</v>
      </c>
      <c r="H1" t="s">
        <v>7</v>
      </c>
      <c r="I1" t="s">
        <v>8</v>
      </c>
      <c r="J1" t="s">
        <v>47</v>
      </c>
      <c r="K1" t="s">
        <v>56</v>
      </c>
      <c r="L1" t="s">
        <v>55</v>
      </c>
    </row>
    <row r="2" spans="1:12" x14ac:dyDescent="0.25">
      <c r="A2">
        <v>1</v>
      </c>
      <c r="B2" t="s">
        <v>9</v>
      </c>
      <c r="C2">
        <f>IF(ISBLANK(Hoja1!C2),AVERAGE(Hoja1!$C$2:$C$5001),Hoja1!C2)</f>
        <v>657534.29237142205</v>
      </c>
      <c r="D2" t="str">
        <f>IF(ISBLANK(Hoja1!D2),"ASALARIADO",Hoja1!D2)</f>
        <v>ASALARIADO</v>
      </c>
      <c r="E2" t="s">
        <v>11</v>
      </c>
      <c r="F2" t="s">
        <v>12</v>
      </c>
      <c r="G2" t="s">
        <v>13</v>
      </c>
      <c r="H2" t="s">
        <v>13</v>
      </c>
      <c r="I2" s="1">
        <f>IF(ISBLANK(Hoja1!I2),AVERAGE(Hoja1!$I$2:$I$5001),Hoja1!I2)</f>
        <v>42</v>
      </c>
      <c r="J2">
        <f>IF(H2="SI",1,0)</f>
        <v>0</v>
      </c>
      <c r="K2" t="str">
        <f>IF(C2&lt;=400000,"0-400k",IF(C2&lt;=800000,"400k-800k",IF(C2&lt;=1200000,"800k-1.2M",IF(C2&lt;=2000000,"1.2M-2M","2M+"))))</f>
        <v>400k-800k</v>
      </c>
      <c r="L2" t="str">
        <f>IF(I2&lt;=30,"18-30",IF(I2&lt;=45,"31-45",IF(I2&lt;=60,"46-60",IF(I2&lt;=75,"61-75","76-100+"))))</f>
        <v>31-45</v>
      </c>
    </row>
    <row r="3" spans="1:12" x14ac:dyDescent="0.25">
      <c r="A3">
        <v>2</v>
      </c>
      <c r="B3" t="s">
        <v>9</v>
      </c>
      <c r="C3">
        <f>IF(ISBLANK(Hoja1!C3),AVERAGE(Hoja1!$C$2:$C$5001),Hoja1!C3)</f>
        <v>3315014</v>
      </c>
      <c r="D3" t="str">
        <f>IF(ISBLANK(Hoja1!D3),"ASALARIADO",Hoja1!D3)</f>
        <v>PENSIONADOS EN SU PROPIO SISTEMA</v>
      </c>
      <c r="E3" t="s">
        <v>11</v>
      </c>
      <c r="F3" t="s">
        <v>12</v>
      </c>
      <c r="G3" t="s">
        <v>13</v>
      </c>
      <c r="H3" t="s">
        <v>13</v>
      </c>
      <c r="I3" s="1">
        <f>IF(ISBLANK(Hoja1!I3),AVERAGE(Hoja1!$I$2:$I$5001),Hoja1!I3)</f>
        <v>77</v>
      </c>
      <c r="J3">
        <f t="shared" ref="J3:J66" si="0">IF(H3="SI",1,0)</f>
        <v>0</v>
      </c>
      <c r="K3" t="str">
        <f t="shared" ref="K3:K66" si="1">IF(C3&lt;=400000,"0-400k",IF(C3&lt;=800000,"400k-800k",IF(C3&lt;=1200000,"800k-1.2M",IF(C3&lt;=2000000,"1.2M-2M","2M+"))))</f>
        <v>2M+</v>
      </c>
      <c r="L3" t="str">
        <f t="shared" ref="L3:L66" si="2">IF(I3&lt;=30,"18-30",IF(I3&lt;=45,"31-45",IF(I3&lt;=60,"46-60",IF(I3&lt;=75,"61-75","76-100+"))))</f>
        <v>76-100+</v>
      </c>
    </row>
    <row r="4" spans="1:12" x14ac:dyDescent="0.25">
      <c r="A4">
        <v>3</v>
      </c>
      <c r="B4" t="s">
        <v>15</v>
      </c>
      <c r="C4">
        <f>IF(ISBLANK(Hoja1!C4),AVERAGE(Hoja1!$C$2:$C$5001),Hoja1!C4)</f>
        <v>270486.01</v>
      </c>
      <c r="D4" t="str">
        <f>IF(ISBLANK(Hoja1!D4),"ASALARIADO",Hoja1!D4)</f>
        <v>ASALARIADO</v>
      </c>
      <c r="E4" t="s">
        <v>16</v>
      </c>
      <c r="F4" t="s">
        <v>12</v>
      </c>
      <c r="G4" t="s">
        <v>13</v>
      </c>
      <c r="H4" t="s">
        <v>13</v>
      </c>
      <c r="I4" s="1">
        <f>IF(ISBLANK(Hoja1!I4),AVERAGE(Hoja1!$I$2:$I$5001),Hoja1!I4)</f>
        <v>45</v>
      </c>
      <c r="J4">
        <f t="shared" si="0"/>
        <v>0</v>
      </c>
      <c r="K4" t="str">
        <f t="shared" si="1"/>
        <v>0-400k</v>
      </c>
      <c r="L4" t="str">
        <f t="shared" si="2"/>
        <v>31-45</v>
      </c>
    </row>
    <row r="5" spans="1:12" x14ac:dyDescent="0.25">
      <c r="A5">
        <v>4</v>
      </c>
      <c r="B5" t="s">
        <v>15</v>
      </c>
      <c r="C5">
        <f>IF(ISBLANK(Hoja1!C5),AVERAGE(Hoja1!$C$2:$C$5001),Hoja1!C5)</f>
        <v>544949.82999999996</v>
      </c>
      <c r="D5" t="str">
        <f>IF(ISBLANK(Hoja1!D5),"ASALARIADO",Hoja1!D5)</f>
        <v>ASALARIADO</v>
      </c>
      <c r="E5" t="s">
        <v>16</v>
      </c>
      <c r="F5" t="s">
        <v>12</v>
      </c>
      <c r="G5" t="s">
        <v>13</v>
      </c>
      <c r="H5" t="s">
        <v>13</v>
      </c>
      <c r="I5" s="1">
        <f>IF(ISBLANK(Hoja1!I5),AVERAGE(Hoja1!$I$2:$I$5001),Hoja1!I5)</f>
        <v>49</v>
      </c>
      <c r="J5">
        <f t="shared" si="0"/>
        <v>0</v>
      </c>
      <c r="K5" t="str">
        <f t="shared" si="1"/>
        <v>400k-800k</v>
      </c>
      <c r="L5" t="str">
        <f t="shared" si="2"/>
        <v>46-60</v>
      </c>
    </row>
    <row r="6" spans="1:12" x14ac:dyDescent="0.25">
      <c r="A6">
        <v>5</v>
      </c>
      <c r="B6" t="s">
        <v>15</v>
      </c>
      <c r="C6">
        <f>IF(ISBLANK(Hoja1!C6),AVERAGE(Hoja1!$C$2:$C$5001),Hoja1!C6)</f>
        <v>210000</v>
      </c>
      <c r="D6" t="str">
        <f>IF(ISBLANK(Hoja1!D6),"ASALARIADO",Hoja1!D6)</f>
        <v>ASALARIADO</v>
      </c>
      <c r="E6" t="s">
        <v>16</v>
      </c>
      <c r="F6" t="s">
        <v>12</v>
      </c>
      <c r="G6" t="s">
        <v>13</v>
      </c>
      <c r="H6" t="s">
        <v>13</v>
      </c>
      <c r="I6" s="1">
        <f>IF(ISBLANK(Hoja1!I6),AVERAGE(Hoja1!$I$2:$I$5001),Hoja1!I6)</f>
        <v>42</v>
      </c>
      <c r="J6">
        <f t="shared" si="0"/>
        <v>0</v>
      </c>
      <c r="K6" t="str">
        <f t="shared" si="1"/>
        <v>0-400k</v>
      </c>
      <c r="L6" t="str">
        <f t="shared" si="2"/>
        <v>31-45</v>
      </c>
    </row>
    <row r="7" spans="1:12" x14ac:dyDescent="0.25">
      <c r="A7">
        <v>6</v>
      </c>
      <c r="B7" t="s">
        <v>9</v>
      </c>
      <c r="C7">
        <f>IF(ISBLANK(Hoja1!C7),AVERAGE(Hoja1!$C$2:$C$5001),Hoja1!C7)</f>
        <v>397150</v>
      </c>
      <c r="D7" t="str">
        <f>IF(ISBLANK(Hoja1!D7),"ASALARIADO",Hoja1!D7)</f>
        <v>ASALARIADO</v>
      </c>
      <c r="E7" t="s">
        <v>16</v>
      </c>
      <c r="F7" t="s">
        <v>12</v>
      </c>
      <c r="G7" t="s">
        <v>13</v>
      </c>
      <c r="H7" t="s">
        <v>13</v>
      </c>
      <c r="I7" s="1">
        <f>IF(ISBLANK(Hoja1!I7),AVERAGE(Hoja1!$I$2:$I$5001),Hoja1!I7)</f>
        <v>44</v>
      </c>
      <c r="J7">
        <f t="shared" si="0"/>
        <v>0</v>
      </c>
      <c r="K7" t="str">
        <f t="shared" si="1"/>
        <v>0-400k</v>
      </c>
      <c r="L7" t="str">
        <f t="shared" si="2"/>
        <v>31-45</v>
      </c>
    </row>
    <row r="8" spans="1:12" x14ac:dyDescent="0.25">
      <c r="A8">
        <v>7</v>
      </c>
      <c r="B8" t="s">
        <v>9</v>
      </c>
      <c r="C8">
        <f>IF(ISBLANK(Hoja1!C8),AVERAGE(Hoja1!$C$2:$C$5001),Hoja1!C8)</f>
        <v>854712</v>
      </c>
      <c r="D8" t="str">
        <f>IF(ISBLANK(Hoja1!D8),"ASALARIADO",Hoja1!D8)</f>
        <v>ASALARIADO</v>
      </c>
      <c r="E8" t="s">
        <v>16</v>
      </c>
      <c r="F8" t="s">
        <v>12</v>
      </c>
      <c r="G8" t="s">
        <v>13</v>
      </c>
      <c r="H8" t="s">
        <v>13</v>
      </c>
      <c r="I8" s="1">
        <f>IF(ISBLANK(Hoja1!I8),AVERAGE(Hoja1!$I$2:$I$5001),Hoja1!I8)</f>
        <v>38</v>
      </c>
      <c r="J8">
        <f t="shared" si="0"/>
        <v>0</v>
      </c>
      <c r="K8" t="str">
        <f t="shared" si="1"/>
        <v>800k-1.2M</v>
      </c>
      <c r="L8" t="str">
        <f t="shared" si="2"/>
        <v>31-45</v>
      </c>
    </row>
    <row r="9" spans="1:12" x14ac:dyDescent="0.25">
      <c r="A9">
        <v>8</v>
      </c>
      <c r="B9" t="s">
        <v>9</v>
      </c>
      <c r="C9">
        <f>IF(ISBLANK(Hoja1!C9),AVERAGE(Hoja1!$C$2:$C$5001),Hoja1!C9)</f>
        <v>401000</v>
      </c>
      <c r="D9" t="str">
        <f>IF(ISBLANK(Hoja1!D9),"ASALARIADO",Hoja1!D9)</f>
        <v>ASALARIADO</v>
      </c>
      <c r="E9" t="s">
        <v>16</v>
      </c>
      <c r="F9" t="s">
        <v>12</v>
      </c>
      <c r="G9" t="s">
        <v>12</v>
      </c>
      <c r="H9" t="s">
        <v>12</v>
      </c>
      <c r="I9" s="1">
        <f>IF(ISBLANK(Hoja1!I9),AVERAGE(Hoja1!$I$2:$I$5001),Hoja1!I9)</f>
        <v>36</v>
      </c>
      <c r="J9">
        <f t="shared" si="0"/>
        <v>1</v>
      </c>
      <c r="K9" t="str">
        <f t="shared" si="1"/>
        <v>400k-800k</v>
      </c>
      <c r="L9" t="str">
        <f t="shared" si="2"/>
        <v>31-45</v>
      </c>
    </row>
    <row r="10" spans="1:12" x14ac:dyDescent="0.25">
      <c r="A10">
        <v>9</v>
      </c>
      <c r="B10" t="s">
        <v>15</v>
      </c>
      <c r="C10">
        <f>IF(ISBLANK(Hoja1!C10),AVERAGE(Hoja1!$C$2:$C$5001),Hoja1!C10)</f>
        <v>264703.96000000002</v>
      </c>
      <c r="D10" t="str">
        <f>IF(ISBLANK(Hoja1!D10),"ASALARIADO",Hoja1!D10)</f>
        <v>ASALARIADO</v>
      </c>
      <c r="E10" t="s">
        <v>16</v>
      </c>
      <c r="F10" t="s">
        <v>12</v>
      </c>
      <c r="G10" t="s">
        <v>13</v>
      </c>
      <c r="H10" t="s">
        <v>13</v>
      </c>
      <c r="I10" s="1">
        <f>IF(ISBLANK(Hoja1!I10),AVERAGE(Hoja1!$I$2:$I$5001),Hoja1!I10)</f>
        <v>21</v>
      </c>
      <c r="J10">
        <f t="shared" si="0"/>
        <v>0</v>
      </c>
      <c r="K10" t="str">
        <f t="shared" si="1"/>
        <v>0-400k</v>
      </c>
      <c r="L10" t="str">
        <f t="shared" si="2"/>
        <v>18-30</v>
      </c>
    </row>
    <row r="11" spans="1:12" x14ac:dyDescent="0.25">
      <c r="A11">
        <v>10</v>
      </c>
      <c r="B11" t="s">
        <v>9</v>
      </c>
      <c r="C11">
        <f>IF(ISBLANK(Hoja1!C11),AVERAGE(Hoja1!$C$2:$C$5001),Hoja1!C11)</f>
        <v>4677126.8499999996</v>
      </c>
      <c r="D11" t="str">
        <f>IF(ISBLANK(Hoja1!D11),"ASALARIADO",Hoja1!D11)</f>
        <v>ASALARIADO</v>
      </c>
      <c r="E11" t="s">
        <v>16</v>
      </c>
      <c r="F11" t="s">
        <v>12</v>
      </c>
      <c r="G11" t="s">
        <v>13</v>
      </c>
      <c r="H11" t="s">
        <v>13</v>
      </c>
      <c r="I11" s="1">
        <f>IF(ISBLANK(Hoja1!I11),AVERAGE(Hoja1!$I$2:$I$5001),Hoja1!I11)</f>
        <v>40</v>
      </c>
      <c r="J11">
        <f t="shared" si="0"/>
        <v>0</v>
      </c>
      <c r="K11" t="str">
        <f t="shared" si="1"/>
        <v>2M+</v>
      </c>
      <c r="L11" t="str">
        <f t="shared" si="2"/>
        <v>31-45</v>
      </c>
    </row>
    <row r="12" spans="1:12" x14ac:dyDescent="0.25">
      <c r="A12">
        <v>11</v>
      </c>
      <c r="B12" t="s">
        <v>15</v>
      </c>
      <c r="C12">
        <f>IF(ISBLANK(Hoja1!C12),AVERAGE(Hoja1!$C$2:$C$5001),Hoja1!C12)</f>
        <v>1200000</v>
      </c>
      <c r="D12" t="str">
        <f>IF(ISBLANK(Hoja1!D12),"ASALARIADO",Hoja1!D12)</f>
        <v>ASALARIADO</v>
      </c>
      <c r="E12" t="s">
        <v>16</v>
      </c>
      <c r="F12" t="s">
        <v>12</v>
      </c>
      <c r="G12" t="s">
        <v>13</v>
      </c>
      <c r="H12" t="s">
        <v>13</v>
      </c>
      <c r="I12" s="1">
        <f>IF(ISBLANK(Hoja1!I12),AVERAGE(Hoja1!$I$2:$I$5001),Hoja1!I12)</f>
        <v>30</v>
      </c>
      <c r="J12">
        <f t="shared" si="0"/>
        <v>0</v>
      </c>
      <c r="K12" t="str">
        <f t="shared" si="1"/>
        <v>800k-1.2M</v>
      </c>
      <c r="L12" t="str">
        <f t="shared" si="2"/>
        <v>18-30</v>
      </c>
    </row>
    <row r="13" spans="1:12" x14ac:dyDescent="0.25">
      <c r="A13">
        <v>12</v>
      </c>
      <c r="B13" t="s">
        <v>15</v>
      </c>
      <c r="C13">
        <f>IF(ISBLANK(Hoja1!C13),AVERAGE(Hoja1!$C$2:$C$5001),Hoja1!C13)</f>
        <v>1030132</v>
      </c>
      <c r="D13" t="str">
        <f>IF(ISBLANK(Hoja1!D13),"ASALARIADO",Hoja1!D13)</f>
        <v>ASALARIADO</v>
      </c>
      <c r="E13" t="s">
        <v>11</v>
      </c>
      <c r="F13" t="s">
        <v>12</v>
      </c>
      <c r="G13" t="s">
        <v>13</v>
      </c>
      <c r="H13" t="s">
        <v>12</v>
      </c>
      <c r="I13" s="1">
        <f>IF(ISBLANK(Hoja1!I13),AVERAGE(Hoja1!$I$2:$I$5001),Hoja1!I13)</f>
        <v>58</v>
      </c>
      <c r="J13">
        <f t="shared" si="0"/>
        <v>1</v>
      </c>
      <c r="K13" t="str">
        <f t="shared" si="1"/>
        <v>800k-1.2M</v>
      </c>
      <c r="L13" t="str">
        <f t="shared" si="2"/>
        <v>46-60</v>
      </c>
    </row>
    <row r="14" spans="1:12" x14ac:dyDescent="0.25">
      <c r="A14">
        <v>13</v>
      </c>
      <c r="B14" t="s">
        <v>9</v>
      </c>
      <c r="C14">
        <f>IF(ISBLANK(Hoja1!C14),AVERAGE(Hoja1!$C$2:$C$5001),Hoja1!C14)</f>
        <v>731287.5</v>
      </c>
      <c r="D14" t="str">
        <f>IF(ISBLANK(Hoja1!D14),"ASALARIADO",Hoja1!D14)</f>
        <v>ASALARIADO</v>
      </c>
      <c r="E14" t="s">
        <v>11</v>
      </c>
      <c r="F14" t="s">
        <v>12</v>
      </c>
      <c r="G14" t="s">
        <v>13</v>
      </c>
      <c r="H14" t="s">
        <v>13</v>
      </c>
      <c r="I14" s="1">
        <f>IF(ISBLANK(Hoja1!I14),AVERAGE(Hoja1!$I$2:$I$5001),Hoja1!I14)</f>
        <v>40</v>
      </c>
      <c r="J14">
        <f t="shared" si="0"/>
        <v>0</v>
      </c>
      <c r="K14" t="str">
        <f t="shared" si="1"/>
        <v>400k-800k</v>
      </c>
      <c r="L14" t="str">
        <f t="shared" si="2"/>
        <v>31-45</v>
      </c>
    </row>
    <row r="15" spans="1:12" x14ac:dyDescent="0.25">
      <c r="A15">
        <v>14</v>
      </c>
      <c r="B15" t="s">
        <v>9</v>
      </c>
      <c r="C15">
        <f>IF(ISBLANK(Hoja1!C15),AVERAGE(Hoja1!$C$2:$C$5001),Hoja1!C15)</f>
        <v>282305</v>
      </c>
      <c r="D15" t="str">
        <f>IF(ISBLANK(Hoja1!D15),"ASALARIADO",Hoja1!D15)</f>
        <v>ASEGURADO VOLUNTARIO</v>
      </c>
      <c r="E15" t="s">
        <v>16</v>
      </c>
      <c r="F15" t="s">
        <v>12</v>
      </c>
      <c r="G15" t="s">
        <v>13</v>
      </c>
      <c r="H15" t="s">
        <v>13</v>
      </c>
      <c r="I15" s="1">
        <f>IF(ISBLANK(Hoja1!I15),AVERAGE(Hoja1!$I$2:$I$5001),Hoja1!I15)</f>
        <v>51</v>
      </c>
      <c r="J15">
        <f t="shared" si="0"/>
        <v>0</v>
      </c>
      <c r="K15" t="str">
        <f t="shared" si="1"/>
        <v>0-400k</v>
      </c>
      <c r="L15" t="str">
        <f t="shared" si="2"/>
        <v>46-60</v>
      </c>
    </row>
    <row r="16" spans="1:12" x14ac:dyDescent="0.25">
      <c r="A16">
        <v>15</v>
      </c>
      <c r="B16" t="s">
        <v>15</v>
      </c>
      <c r="C16">
        <f>IF(ISBLANK(Hoja1!C16),AVERAGE(Hoja1!$C$2:$C$5001),Hoja1!C16)</f>
        <v>343390.86</v>
      </c>
      <c r="D16" t="str">
        <f>IF(ISBLANK(Hoja1!D16),"ASALARIADO",Hoja1!D16)</f>
        <v>TRABAJADOR INDEPENDIENTE</v>
      </c>
      <c r="E16" t="s">
        <v>16</v>
      </c>
      <c r="F16" t="s">
        <v>12</v>
      </c>
      <c r="G16" t="s">
        <v>13</v>
      </c>
      <c r="H16" t="s">
        <v>13</v>
      </c>
      <c r="I16" s="1">
        <f>IF(ISBLANK(Hoja1!I16),AVERAGE(Hoja1!$I$2:$I$5001),Hoja1!I16)</f>
        <v>59</v>
      </c>
      <c r="J16">
        <f t="shared" si="0"/>
        <v>0</v>
      </c>
      <c r="K16" t="str">
        <f t="shared" si="1"/>
        <v>0-400k</v>
      </c>
      <c r="L16" t="str">
        <f t="shared" si="2"/>
        <v>46-60</v>
      </c>
    </row>
    <row r="17" spans="1:12" x14ac:dyDescent="0.25">
      <c r="A17">
        <v>16</v>
      </c>
      <c r="B17" t="s">
        <v>15</v>
      </c>
      <c r="C17">
        <f>IF(ISBLANK(Hoja1!C17),AVERAGE(Hoja1!$C$2:$C$5001),Hoja1!C17)</f>
        <v>1943489.5</v>
      </c>
      <c r="D17" t="str">
        <f>IF(ISBLANK(Hoja1!D17),"ASALARIADO",Hoja1!D17)</f>
        <v>ASALARIADO</v>
      </c>
      <c r="E17" t="s">
        <v>11</v>
      </c>
      <c r="F17" t="s">
        <v>12</v>
      </c>
      <c r="G17" t="s">
        <v>13</v>
      </c>
      <c r="H17" t="s">
        <v>13</v>
      </c>
      <c r="I17" s="1">
        <f>IF(ISBLANK(Hoja1!I17),AVERAGE(Hoja1!$I$2:$I$5001),Hoja1!I17)</f>
        <v>58</v>
      </c>
      <c r="J17">
        <f t="shared" si="0"/>
        <v>0</v>
      </c>
      <c r="K17" t="str">
        <f t="shared" si="1"/>
        <v>1.2M-2M</v>
      </c>
      <c r="L17" t="str">
        <f t="shared" si="2"/>
        <v>46-60</v>
      </c>
    </row>
    <row r="18" spans="1:12" x14ac:dyDescent="0.25">
      <c r="A18">
        <v>17</v>
      </c>
      <c r="B18" t="s">
        <v>15</v>
      </c>
      <c r="C18">
        <f>IF(ISBLANK(Hoja1!C18),AVERAGE(Hoja1!$C$2:$C$5001),Hoja1!C18)</f>
        <v>1108980</v>
      </c>
      <c r="D18" t="str">
        <f>IF(ISBLANK(Hoja1!D18),"ASALARIADO",Hoja1!D18)</f>
        <v>ASALARIADO</v>
      </c>
      <c r="E18" t="s">
        <v>11</v>
      </c>
      <c r="F18" t="s">
        <v>12</v>
      </c>
      <c r="G18" t="s">
        <v>13</v>
      </c>
      <c r="H18" t="s">
        <v>12</v>
      </c>
      <c r="I18" s="1">
        <f>IF(ISBLANK(Hoja1!I18),AVERAGE(Hoja1!$I$2:$I$5001),Hoja1!I18)</f>
        <v>36</v>
      </c>
      <c r="J18">
        <f t="shared" si="0"/>
        <v>1</v>
      </c>
      <c r="K18" t="str">
        <f t="shared" si="1"/>
        <v>800k-1.2M</v>
      </c>
      <c r="L18" t="str">
        <f t="shared" si="2"/>
        <v>31-45</v>
      </c>
    </row>
    <row r="19" spans="1:12" x14ac:dyDescent="0.25">
      <c r="A19">
        <v>18</v>
      </c>
      <c r="B19" t="s">
        <v>15</v>
      </c>
      <c r="C19">
        <f>IF(ISBLANK(Hoja1!C19),AVERAGE(Hoja1!$C$2:$C$5001),Hoja1!C19)</f>
        <v>133157</v>
      </c>
      <c r="D19" t="str">
        <f>IF(ISBLANK(Hoja1!D19),"ASALARIADO",Hoja1!D19)</f>
        <v>ASALARIADO</v>
      </c>
      <c r="E19" t="s">
        <v>16</v>
      </c>
      <c r="F19" t="s">
        <v>12</v>
      </c>
      <c r="G19" t="s">
        <v>13</v>
      </c>
      <c r="H19" t="s">
        <v>13</v>
      </c>
      <c r="I19" s="1">
        <f>IF(ISBLANK(Hoja1!I19),AVERAGE(Hoja1!$I$2:$I$5001),Hoja1!I19)</f>
        <v>39</v>
      </c>
      <c r="J19">
        <f t="shared" si="0"/>
        <v>0</v>
      </c>
      <c r="K19" t="str">
        <f t="shared" si="1"/>
        <v>0-400k</v>
      </c>
      <c r="L19" t="str">
        <f t="shared" si="2"/>
        <v>31-45</v>
      </c>
    </row>
    <row r="20" spans="1:12" x14ac:dyDescent="0.25">
      <c r="A20">
        <v>19</v>
      </c>
      <c r="B20" t="s">
        <v>9</v>
      </c>
      <c r="C20">
        <f>IF(ISBLANK(Hoja1!C20),AVERAGE(Hoja1!$C$2:$C$5001),Hoja1!C20)</f>
        <v>553939</v>
      </c>
      <c r="D20" t="str">
        <f>IF(ISBLANK(Hoja1!D20),"ASALARIADO",Hoja1!D20)</f>
        <v>ASALARIADO</v>
      </c>
      <c r="E20" t="s">
        <v>16</v>
      </c>
      <c r="F20" t="s">
        <v>12</v>
      </c>
      <c r="G20" t="s">
        <v>13</v>
      </c>
      <c r="H20" t="s">
        <v>13</v>
      </c>
      <c r="I20" s="1">
        <f>IF(ISBLANK(Hoja1!I20),AVERAGE(Hoja1!$I$2:$I$5001),Hoja1!I20)</f>
        <v>45</v>
      </c>
      <c r="J20">
        <f t="shared" si="0"/>
        <v>0</v>
      </c>
      <c r="K20" t="str">
        <f t="shared" si="1"/>
        <v>400k-800k</v>
      </c>
      <c r="L20" t="str">
        <f t="shared" si="2"/>
        <v>31-45</v>
      </c>
    </row>
    <row r="21" spans="1:12" x14ac:dyDescent="0.25">
      <c r="A21">
        <v>20</v>
      </c>
      <c r="B21" t="s">
        <v>15</v>
      </c>
      <c r="C21">
        <f>IF(ISBLANK(Hoja1!C21),AVERAGE(Hoja1!$C$2:$C$5001),Hoja1!C21)</f>
        <v>309820</v>
      </c>
      <c r="D21" t="str">
        <f>IF(ISBLANK(Hoja1!D21),"ASALARIADO",Hoja1!D21)</f>
        <v>ASEGURADO VOLUNTARIO</v>
      </c>
      <c r="E21" t="s">
        <v>16</v>
      </c>
      <c r="F21" t="s">
        <v>12</v>
      </c>
      <c r="G21" t="s">
        <v>12</v>
      </c>
      <c r="H21" t="s">
        <v>12</v>
      </c>
      <c r="I21" s="1">
        <f>IF(ISBLANK(Hoja1!I21),AVERAGE(Hoja1!$I$2:$I$5001),Hoja1!I21)</f>
        <v>52</v>
      </c>
      <c r="J21">
        <f t="shared" si="0"/>
        <v>1</v>
      </c>
      <c r="K21" t="str">
        <f t="shared" si="1"/>
        <v>0-400k</v>
      </c>
      <c r="L21" t="str">
        <f t="shared" si="2"/>
        <v>46-60</v>
      </c>
    </row>
    <row r="22" spans="1:12" x14ac:dyDescent="0.25">
      <c r="A22">
        <v>21</v>
      </c>
      <c r="B22" t="s">
        <v>15</v>
      </c>
      <c r="C22">
        <f>IF(ISBLANK(Hoja1!C22),AVERAGE(Hoja1!$C$2:$C$5001),Hoja1!C22)</f>
        <v>657534.29237142205</v>
      </c>
      <c r="D22" t="str">
        <f>IF(ISBLANK(Hoja1!D22),"ASALARIADO",Hoja1!D22)</f>
        <v>ASALARIADO</v>
      </c>
      <c r="E22" t="s">
        <v>16</v>
      </c>
      <c r="F22" t="s">
        <v>12</v>
      </c>
      <c r="G22" t="s">
        <v>12</v>
      </c>
      <c r="H22" t="s">
        <v>13</v>
      </c>
      <c r="I22" s="1">
        <f>IF(ISBLANK(Hoja1!I22),AVERAGE(Hoja1!$I$2:$I$5001),Hoja1!I22)</f>
        <v>28</v>
      </c>
      <c r="J22">
        <f t="shared" si="0"/>
        <v>0</v>
      </c>
      <c r="K22" t="str">
        <f t="shared" si="1"/>
        <v>400k-800k</v>
      </c>
      <c r="L22" t="str">
        <f t="shared" si="2"/>
        <v>18-30</v>
      </c>
    </row>
    <row r="23" spans="1:12" x14ac:dyDescent="0.25">
      <c r="A23">
        <v>22</v>
      </c>
      <c r="B23" t="s">
        <v>9</v>
      </c>
      <c r="C23">
        <f>IF(ISBLANK(Hoja1!C23),AVERAGE(Hoja1!$C$2:$C$5001),Hoja1!C23)</f>
        <v>278030</v>
      </c>
      <c r="D23" t="str">
        <f>IF(ISBLANK(Hoja1!D23),"ASALARIADO",Hoja1!D23)</f>
        <v>CONVENIOS ESPECIALES DE TRABAJADORES INDEPENDIENTES</v>
      </c>
      <c r="E23" t="s">
        <v>16</v>
      </c>
      <c r="F23" t="s">
        <v>12</v>
      </c>
      <c r="G23" t="s">
        <v>13</v>
      </c>
      <c r="H23" t="s">
        <v>13</v>
      </c>
      <c r="I23" s="1">
        <f>IF(ISBLANK(Hoja1!I23),AVERAGE(Hoja1!$I$2:$I$5001),Hoja1!I23)</f>
        <v>59</v>
      </c>
      <c r="J23">
        <f t="shared" si="0"/>
        <v>0</v>
      </c>
      <c r="K23" t="str">
        <f t="shared" si="1"/>
        <v>0-400k</v>
      </c>
      <c r="L23" t="str">
        <f t="shared" si="2"/>
        <v>46-60</v>
      </c>
    </row>
    <row r="24" spans="1:12" x14ac:dyDescent="0.25">
      <c r="A24">
        <v>23</v>
      </c>
      <c r="B24" t="s">
        <v>9</v>
      </c>
      <c r="C24">
        <f>IF(ISBLANK(Hoja1!C24),AVERAGE(Hoja1!$C$2:$C$5001),Hoja1!C24)</f>
        <v>2124814</v>
      </c>
      <c r="D24" t="str">
        <f>IF(ISBLANK(Hoja1!D24),"ASALARIADO",Hoja1!D24)</f>
        <v>ASALARIADO</v>
      </c>
      <c r="E24" t="s">
        <v>16</v>
      </c>
      <c r="F24" t="s">
        <v>12</v>
      </c>
      <c r="G24" t="s">
        <v>13</v>
      </c>
      <c r="H24" t="s">
        <v>13</v>
      </c>
      <c r="I24" s="1">
        <f>IF(ISBLANK(Hoja1!I24),AVERAGE(Hoja1!$I$2:$I$5001),Hoja1!I24)</f>
        <v>32</v>
      </c>
      <c r="J24">
        <f t="shared" si="0"/>
        <v>0</v>
      </c>
      <c r="K24" t="str">
        <f t="shared" si="1"/>
        <v>2M+</v>
      </c>
      <c r="L24" t="str">
        <f t="shared" si="2"/>
        <v>31-45</v>
      </c>
    </row>
    <row r="25" spans="1:12" x14ac:dyDescent="0.25">
      <c r="A25">
        <v>24</v>
      </c>
      <c r="B25" t="s">
        <v>9</v>
      </c>
      <c r="C25">
        <f>IF(ISBLANK(Hoja1!C25),AVERAGE(Hoja1!$C$2:$C$5001),Hoja1!C25)</f>
        <v>191744.68</v>
      </c>
      <c r="D25" t="str">
        <f>IF(ISBLANK(Hoja1!D25),"ASALARIADO",Hoja1!D25)</f>
        <v>ASALARIADO</v>
      </c>
      <c r="E25" t="s">
        <v>16</v>
      </c>
      <c r="F25" t="s">
        <v>12</v>
      </c>
      <c r="G25" t="s">
        <v>13</v>
      </c>
      <c r="H25" t="s">
        <v>13</v>
      </c>
      <c r="I25" s="1">
        <f>IF(ISBLANK(Hoja1!I25),AVERAGE(Hoja1!$I$2:$I$5001),Hoja1!I25)</f>
        <v>18</v>
      </c>
      <c r="J25">
        <f t="shared" si="0"/>
        <v>0</v>
      </c>
      <c r="K25" t="str">
        <f t="shared" si="1"/>
        <v>0-400k</v>
      </c>
      <c r="L25" t="str">
        <f t="shared" si="2"/>
        <v>18-30</v>
      </c>
    </row>
    <row r="26" spans="1:12" x14ac:dyDescent="0.25">
      <c r="A26">
        <v>25</v>
      </c>
      <c r="B26" t="s">
        <v>15</v>
      </c>
      <c r="C26">
        <f>IF(ISBLANK(Hoja1!C26),AVERAGE(Hoja1!$C$2:$C$5001),Hoja1!C26)</f>
        <v>1117489</v>
      </c>
      <c r="D26" t="str">
        <f>IF(ISBLANK(Hoja1!D26),"ASALARIADO",Hoja1!D26)</f>
        <v>ASALARIADO</v>
      </c>
      <c r="E26" t="s">
        <v>11</v>
      </c>
      <c r="F26" t="s">
        <v>12</v>
      </c>
      <c r="G26" t="s">
        <v>13</v>
      </c>
      <c r="H26" t="s">
        <v>12</v>
      </c>
      <c r="I26" s="1">
        <f>IF(ISBLANK(Hoja1!I26),AVERAGE(Hoja1!$I$2:$I$5001),Hoja1!I26)</f>
        <v>36</v>
      </c>
      <c r="J26">
        <f t="shared" si="0"/>
        <v>1</v>
      </c>
      <c r="K26" t="str">
        <f t="shared" si="1"/>
        <v>800k-1.2M</v>
      </c>
      <c r="L26" t="str">
        <f t="shared" si="2"/>
        <v>31-45</v>
      </c>
    </row>
    <row r="27" spans="1:12" x14ac:dyDescent="0.25">
      <c r="A27">
        <v>26</v>
      </c>
      <c r="B27" t="s">
        <v>9</v>
      </c>
      <c r="C27">
        <f>IF(ISBLANK(Hoja1!C27),AVERAGE(Hoja1!$C$2:$C$5001),Hoja1!C27)</f>
        <v>1451530</v>
      </c>
      <c r="D27" t="str">
        <f>IF(ISBLANK(Hoja1!D27),"ASALARIADO",Hoja1!D27)</f>
        <v>PENSIONADOS EN SU PROPIO SISTEMA</v>
      </c>
      <c r="E27" t="s">
        <v>11</v>
      </c>
      <c r="F27" t="s">
        <v>12</v>
      </c>
      <c r="G27" t="s">
        <v>13</v>
      </c>
      <c r="H27" t="s">
        <v>13</v>
      </c>
      <c r="I27" s="1">
        <f>IF(ISBLANK(Hoja1!I27),AVERAGE(Hoja1!$I$2:$I$5001),Hoja1!I27)</f>
        <v>62</v>
      </c>
      <c r="J27">
        <f t="shared" si="0"/>
        <v>0</v>
      </c>
      <c r="K27" t="str">
        <f t="shared" si="1"/>
        <v>1.2M-2M</v>
      </c>
      <c r="L27" t="str">
        <f t="shared" si="2"/>
        <v>61-75</v>
      </c>
    </row>
    <row r="28" spans="1:12" x14ac:dyDescent="0.25">
      <c r="A28">
        <v>27</v>
      </c>
      <c r="B28" t="s">
        <v>9</v>
      </c>
      <c r="C28">
        <f>IF(ISBLANK(Hoja1!C28),AVERAGE(Hoja1!$C$2:$C$5001),Hoja1!C28)</f>
        <v>66700</v>
      </c>
      <c r="D28" t="str">
        <f>IF(ISBLANK(Hoja1!D28),"ASALARIADO",Hoja1!D28)</f>
        <v>ASALARIADO</v>
      </c>
      <c r="E28" t="s">
        <v>16</v>
      </c>
      <c r="F28" t="s">
        <v>12</v>
      </c>
      <c r="G28" t="s">
        <v>13</v>
      </c>
      <c r="H28" t="s">
        <v>13</v>
      </c>
      <c r="I28" s="1">
        <f>IF(ISBLANK(Hoja1!I28),AVERAGE(Hoja1!$I$2:$I$5001),Hoja1!I28)</f>
        <v>38</v>
      </c>
      <c r="J28">
        <f t="shared" si="0"/>
        <v>0</v>
      </c>
      <c r="K28" t="str">
        <f t="shared" si="1"/>
        <v>0-400k</v>
      </c>
      <c r="L28" t="str">
        <f t="shared" si="2"/>
        <v>31-45</v>
      </c>
    </row>
    <row r="29" spans="1:12" x14ac:dyDescent="0.25">
      <c r="A29">
        <v>28</v>
      </c>
      <c r="B29" t="s">
        <v>15</v>
      </c>
      <c r="C29">
        <f>IF(ISBLANK(Hoja1!C29),AVERAGE(Hoja1!$C$2:$C$5001),Hoja1!C29)</f>
        <v>73410</v>
      </c>
      <c r="D29" t="str">
        <f>IF(ISBLANK(Hoja1!D29),"ASALARIADO",Hoja1!D29)</f>
        <v>ASALARIADO</v>
      </c>
      <c r="E29" t="s">
        <v>16</v>
      </c>
      <c r="F29" t="s">
        <v>12</v>
      </c>
      <c r="G29" t="s">
        <v>12</v>
      </c>
      <c r="H29" t="s">
        <v>13</v>
      </c>
      <c r="I29" s="1">
        <f>IF(ISBLANK(Hoja1!I29),AVERAGE(Hoja1!$I$2:$I$5001),Hoja1!I29)</f>
        <v>22</v>
      </c>
      <c r="J29">
        <f t="shared" si="0"/>
        <v>0</v>
      </c>
      <c r="K29" t="str">
        <f t="shared" si="1"/>
        <v>0-400k</v>
      </c>
      <c r="L29" t="str">
        <f t="shared" si="2"/>
        <v>18-30</v>
      </c>
    </row>
    <row r="30" spans="1:12" x14ac:dyDescent="0.25">
      <c r="A30">
        <v>29</v>
      </c>
      <c r="B30" t="s">
        <v>9</v>
      </c>
      <c r="C30">
        <f>IF(ISBLANK(Hoja1!C30),AVERAGE(Hoja1!$C$2:$C$5001),Hoja1!C30)</f>
        <v>815355.66</v>
      </c>
      <c r="D30" t="str">
        <f>IF(ISBLANK(Hoja1!D30),"ASALARIADO",Hoja1!D30)</f>
        <v>ASALARIADO</v>
      </c>
      <c r="E30" t="s">
        <v>11</v>
      </c>
      <c r="F30" t="s">
        <v>12</v>
      </c>
      <c r="G30" t="s">
        <v>13</v>
      </c>
      <c r="H30" t="s">
        <v>13</v>
      </c>
      <c r="I30" s="1">
        <f>IF(ISBLANK(Hoja1!I30),AVERAGE(Hoja1!$I$2:$I$5001),Hoja1!I30)</f>
        <v>42</v>
      </c>
      <c r="J30">
        <f t="shared" si="0"/>
        <v>0</v>
      </c>
      <c r="K30" t="str">
        <f t="shared" si="1"/>
        <v>800k-1.2M</v>
      </c>
      <c r="L30" t="str">
        <f t="shared" si="2"/>
        <v>31-45</v>
      </c>
    </row>
    <row r="31" spans="1:12" x14ac:dyDescent="0.25">
      <c r="A31">
        <v>30</v>
      </c>
      <c r="B31" t="s">
        <v>9</v>
      </c>
      <c r="C31">
        <f>IF(ISBLANK(Hoja1!C31),AVERAGE(Hoja1!$C$2:$C$5001),Hoja1!C31)</f>
        <v>398125</v>
      </c>
      <c r="D31" t="str">
        <f>IF(ISBLANK(Hoja1!D31),"ASALARIADO",Hoja1!D31)</f>
        <v>ASALARIADO</v>
      </c>
      <c r="E31" t="s">
        <v>16</v>
      </c>
      <c r="F31" t="s">
        <v>12</v>
      </c>
      <c r="G31" t="s">
        <v>13</v>
      </c>
      <c r="H31" t="s">
        <v>13</v>
      </c>
      <c r="I31" s="1">
        <f>IF(ISBLANK(Hoja1!I31),AVERAGE(Hoja1!$I$2:$I$5001),Hoja1!I31)</f>
        <v>38</v>
      </c>
      <c r="J31">
        <f t="shared" si="0"/>
        <v>0</v>
      </c>
      <c r="K31" t="str">
        <f t="shared" si="1"/>
        <v>0-400k</v>
      </c>
      <c r="L31" t="str">
        <f t="shared" si="2"/>
        <v>31-45</v>
      </c>
    </row>
    <row r="32" spans="1:12" x14ac:dyDescent="0.25">
      <c r="A32">
        <v>31</v>
      </c>
      <c r="B32" t="s">
        <v>9</v>
      </c>
      <c r="C32">
        <f>IF(ISBLANK(Hoja1!C32),AVERAGE(Hoja1!$C$2:$C$5001),Hoja1!C32)</f>
        <v>606763.96</v>
      </c>
      <c r="D32" t="str">
        <f>IF(ISBLANK(Hoja1!D32),"ASALARIADO",Hoja1!D32)</f>
        <v>ASALARIADO</v>
      </c>
      <c r="E32" t="s">
        <v>16</v>
      </c>
      <c r="F32" t="s">
        <v>12</v>
      </c>
      <c r="G32" t="s">
        <v>13</v>
      </c>
      <c r="H32" t="s">
        <v>13</v>
      </c>
      <c r="I32" s="1">
        <f>IF(ISBLANK(Hoja1!I32),AVERAGE(Hoja1!$I$2:$I$5001),Hoja1!I32)</f>
        <v>39</v>
      </c>
      <c r="J32">
        <f t="shared" si="0"/>
        <v>0</v>
      </c>
      <c r="K32" t="str">
        <f t="shared" si="1"/>
        <v>400k-800k</v>
      </c>
      <c r="L32" t="str">
        <f t="shared" si="2"/>
        <v>31-45</v>
      </c>
    </row>
    <row r="33" spans="1:12" x14ac:dyDescent="0.25">
      <c r="A33">
        <v>32</v>
      </c>
      <c r="B33" t="s">
        <v>9</v>
      </c>
      <c r="C33">
        <f>IF(ISBLANK(Hoja1!C33),AVERAGE(Hoja1!$C$2:$C$5001),Hoja1!C33)</f>
        <v>360420</v>
      </c>
      <c r="D33" t="str">
        <f>IF(ISBLANK(Hoja1!D33),"ASALARIADO",Hoja1!D33)</f>
        <v>TRABAJADOR INDEPENDIENTE</v>
      </c>
      <c r="E33" t="s">
        <v>16</v>
      </c>
      <c r="F33" t="s">
        <v>12</v>
      </c>
      <c r="G33" t="s">
        <v>13</v>
      </c>
      <c r="H33" t="s">
        <v>12</v>
      </c>
      <c r="I33" s="1">
        <f>IF(ISBLANK(Hoja1!I33),AVERAGE(Hoja1!$I$2:$I$5001),Hoja1!I33)</f>
        <v>53</v>
      </c>
      <c r="J33">
        <f t="shared" si="0"/>
        <v>1</v>
      </c>
      <c r="K33" t="str">
        <f t="shared" si="1"/>
        <v>0-400k</v>
      </c>
      <c r="L33" t="str">
        <f t="shared" si="2"/>
        <v>46-60</v>
      </c>
    </row>
    <row r="34" spans="1:12" x14ac:dyDescent="0.25">
      <c r="A34">
        <v>33</v>
      </c>
      <c r="B34" t="s">
        <v>15</v>
      </c>
      <c r="C34">
        <f>IF(ISBLANK(Hoja1!C34),AVERAGE(Hoja1!$C$2:$C$5001),Hoja1!C34)</f>
        <v>297046</v>
      </c>
      <c r="D34" t="str">
        <f>IF(ISBLANK(Hoja1!D34),"ASALARIADO",Hoja1!D34)</f>
        <v>ASALARIADO</v>
      </c>
      <c r="E34" t="s">
        <v>16</v>
      </c>
      <c r="F34" t="s">
        <v>12</v>
      </c>
      <c r="G34" t="s">
        <v>12</v>
      </c>
      <c r="H34" t="s">
        <v>13</v>
      </c>
      <c r="I34" s="1">
        <f>IF(ISBLANK(Hoja1!I34),AVERAGE(Hoja1!$I$2:$I$5001),Hoja1!I34)</f>
        <v>41</v>
      </c>
      <c r="J34">
        <f t="shared" si="0"/>
        <v>0</v>
      </c>
      <c r="K34" t="str">
        <f t="shared" si="1"/>
        <v>0-400k</v>
      </c>
      <c r="L34" t="str">
        <f t="shared" si="2"/>
        <v>31-45</v>
      </c>
    </row>
    <row r="35" spans="1:12" x14ac:dyDescent="0.25">
      <c r="A35">
        <v>34</v>
      </c>
      <c r="B35" t="s">
        <v>9</v>
      </c>
      <c r="C35">
        <f>IF(ISBLANK(Hoja1!C35),AVERAGE(Hoja1!$C$2:$C$5001),Hoja1!C35)</f>
        <v>558030</v>
      </c>
      <c r="D35" t="str">
        <f>IF(ISBLANK(Hoja1!D35),"ASALARIADO",Hoja1!D35)</f>
        <v>ASALARIADO</v>
      </c>
      <c r="E35" t="s">
        <v>16</v>
      </c>
      <c r="F35" t="s">
        <v>12</v>
      </c>
      <c r="G35" t="s">
        <v>13</v>
      </c>
      <c r="H35" t="s">
        <v>13</v>
      </c>
      <c r="I35" s="1">
        <f>IF(ISBLANK(Hoja1!I35),AVERAGE(Hoja1!$I$2:$I$5001),Hoja1!I35)</f>
        <v>28</v>
      </c>
      <c r="J35">
        <f t="shared" si="0"/>
        <v>0</v>
      </c>
      <c r="K35" t="str">
        <f t="shared" si="1"/>
        <v>400k-800k</v>
      </c>
      <c r="L35" t="str">
        <f t="shared" si="2"/>
        <v>18-30</v>
      </c>
    </row>
    <row r="36" spans="1:12" x14ac:dyDescent="0.25">
      <c r="A36">
        <v>35</v>
      </c>
      <c r="B36" t="s">
        <v>9</v>
      </c>
      <c r="C36">
        <f>IF(ISBLANK(Hoja1!C36),AVERAGE(Hoja1!$C$2:$C$5001),Hoja1!C36)</f>
        <v>68309.03</v>
      </c>
      <c r="D36" t="str">
        <f>IF(ISBLANK(Hoja1!D36),"ASALARIADO",Hoja1!D36)</f>
        <v>ASALARIADO</v>
      </c>
      <c r="E36" t="s">
        <v>16</v>
      </c>
      <c r="F36" t="s">
        <v>12</v>
      </c>
      <c r="G36" t="s">
        <v>13</v>
      </c>
      <c r="H36" t="s">
        <v>13</v>
      </c>
      <c r="I36" s="1">
        <f>IF(ISBLANK(Hoja1!I36),AVERAGE(Hoja1!$I$2:$I$5001),Hoja1!I36)</f>
        <v>43</v>
      </c>
      <c r="J36">
        <f t="shared" si="0"/>
        <v>0</v>
      </c>
      <c r="K36" t="str">
        <f t="shared" si="1"/>
        <v>0-400k</v>
      </c>
      <c r="L36" t="str">
        <f t="shared" si="2"/>
        <v>31-45</v>
      </c>
    </row>
    <row r="37" spans="1:12" x14ac:dyDescent="0.25">
      <c r="A37">
        <v>36</v>
      </c>
      <c r="B37" t="s">
        <v>9</v>
      </c>
      <c r="C37">
        <f>IF(ISBLANK(Hoja1!C37),AVERAGE(Hoja1!$C$2:$C$5001),Hoja1!C37)</f>
        <v>657534.29237142205</v>
      </c>
      <c r="D37" t="str">
        <f>IF(ISBLANK(Hoja1!D37),"ASALARIADO",Hoja1!D37)</f>
        <v>ASALARIADO</v>
      </c>
      <c r="E37" t="s">
        <v>11</v>
      </c>
      <c r="F37" t="s">
        <v>12</v>
      </c>
      <c r="G37" t="s">
        <v>13</v>
      </c>
      <c r="H37" t="s">
        <v>13</v>
      </c>
      <c r="I37" s="1">
        <f>IF(ISBLANK(Hoja1!I37),AVERAGE(Hoja1!$I$2:$I$5001),Hoja1!I37)</f>
        <v>62</v>
      </c>
      <c r="J37">
        <f t="shared" si="0"/>
        <v>0</v>
      </c>
      <c r="K37" t="str">
        <f t="shared" si="1"/>
        <v>400k-800k</v>
      </c>
      <c r="L37" t="str">
        <f t="shared" si="2"/>
        <v>61-75</v>
      </c>
    </row>
    <row r="38" spans="1:12" x14ac:dyDescent="0.25">
      <c r="A38">
        <v>37</v>
      </c>
      <c r="B38" t="s">
        <v>9</v>
      </c>
      <c r="C38">
        <f>IF(ISBLANK(Hoja1!C38),AVERAGE(Hoja1!$C$2:$C$5001),Hoja1!C38)</f>
        <v>1552307.5</v>
      </c>
      <c r="D38" t="str">
        <f>IF(ISBLANK(Hoja1!D38),"ASALARIADO",Hoja1!D38)</f>
        <v>ASALARIADO</v>
      </c>
      <c r="E38" t="s">
        <v>16</v>
      </c>
      <c r="F38" t="s">
        <v>12</v>
      </c>
      <c r="G38" t="s">
        <v>12</v>
      </c>
      <c r="H38" t="s">
        <v>13</v>
      </c>
      <c r="I38" s="1">
        <f>IF(ISBLANK(Hoja1!I38),AVERAGE(Hoja1!$I$2:$I$5001),Hoja1!I38)</f>
        <v>41</v>
      </c>
      <c r="J38">
        <f t="shared" si="0"/>
        <v>0</v>
      </c>
      <c r="K38" t="str">
        <f t="shared" si="1"/>
        <v>1.2M-2M</v>
      </c>
      <c r="L38" t="str">
        <f t="shared" si="2"/>
        <v>31-45</v>
      </c>
    </row>
    <row r="39" spans="1:12" x14ac:dyDescent="0.25">
      <c r="A39">
        <v>38</v>
      </c>
      <c r="B39" t="s">
        <v>9</v>
      </c>
      <c r="C39">
        <f>IF(ISBLANK(Hoja1!C39),AVERAGE(Hoja1!$C$2:$C$5001),Hoja1!C39)</f>
        <v>1531575</v>
      </c>
      <c r="D39" t="str">
        <f>IF(ISBLANK(Hoja1!D39),"ASALARIADO",Hoja1!D39)</f>
        <v>ASEGURADO VOLUNTARIO</v>
      </c>
      <c r="E39" t="s">
        <v>16</v>
      </c>
      <c r="F39" t="s">
        <v>12</v>
      </c>
      <c r="G39" t="s">
        <v>12</v>
      </c>
      <c r="H39" t="s">
        <v>13</v>
      </c>
      <c r="I39" s="1">
        <f>IF(ISBLANK(Hoja1!I39),AVERAGE(Hoja1!$I$2:$I$5001),Hoja1!I39)</f>
        <v>66</v>
      </c>
      <c r="J39">
        <f t="shared" si="0"/>
        <v>0</v>
      </c>
      <c r="K39" t="str">
        <f t="shared" si="1"/>
        <v>1.2M-2M</v>
      </c>
      <c r="L39" t="str">
        <f t="shared" si="2"/>
        <v>61-75</v>
      </c>
    </row>
    <row r="40" spans="1:12" x14ac:dyDescent="0.25">
      <c r="A40">
        <v>39</v>
      </c>
      <c r="B40" t="s">
        <v>9</v>
      </c>
      <c r="C40">
        <f>IF(ISBLANK(Hoja1!C40),AVERAGE(Hoja1!$C$2:$C$5001),Hoja1!C40)</f>
        <v>3220569.09</v>
      </c>
      <c r="D40" t="str">
        <f>IF(ISBLANK(Hoja1!D40),"ASALARIADO",Hoja1!D40)</f>
        <v>ASALARIADO</v>
      </c>
      <c r="E40" t="s">
        <v>16</v>
      </c>
      <c r="F40" t="s">
        <v>12</v>
      </c>
      <c r="G40" t="s">
        <v>13</v>
      </c>
      <c r="H40" t="s">
        <v>13</v>
      </c>
      <c r="I40" s="1">
        <f>IF(ISBLANK(Hoja1!I40),AVERAGE(Hoja1!$I$2:$I$5001),Hoja1!I40)</f>
        <v>48</v>
      </c>
      <c r="J40">
        <f t="shared" si="0"/>
        <v>0</v>
      </c>
      <c r="K40" t="str">
        <f t="shared" si="1"/>
        <v>2M+</v>
      </c>
      <c r="L40" t="str">
        <f t="shared" si="2"/>
        <v>46-60</v>
      </c>
    </row>
    <row r="41" spans="1:12" x14ac:dyDescent="0.25">
      <c r="A41">
        <v>40</v>
      </c>
      <c r="B41" t="s">
        <v>9</v>
      </c>
      <c r="C41">
        <f>IF(ISBLANK(Hoja1!C41),AVERAGE(Hoja1!$C$2:$C$5001),Hoja1!C41)</f>
        <v>658917</v>
      </c>
      <c r="D41" t="str">
        <f>IF(ISBLANK(Hoja1!D41),"ASALARIADO",Hoja1!D41)</f>
        <v>ASALARIADO</v>
      </c>
      <c r="E41" t="s">
        <v>11</v>
      </c>
      <c r="F41" t="s">
        <v>12</v>
      </c>
      <c r="G41" t="s">
        <v>13</v>
      </c>
      <c r="H41" t="s">
        <v>12</v>
      </c>
      <c r="I41" s="1">
        <f>IF(ISBLANK(Hoja1!I41),AVERAGE(Hoja1!$I$2:$I$5001),Hoja1!I41)</f>
        <v>56</v>
      </c>
      <c r="J41">
        <f t="shared" si="0"/>
        <v>1</v>
      </c>
      <c r="K41" t="str">
        <f t="shared" si="1"/>
        <v>400k-800k</v>
      </c>
      <c r="L41" t="str">
        <f t="shared" si="2"/>
        <v>46-60</v>
      </c>
    </row>
    <row r="42" spans="1:12" x14ac:dyDescent="0.25">
      <c r="A42">
        <v>41</v>
      </c>
      <c r="B42" t="s">
        <v>9</v>
      </c>
      <c r="C42">
        <f>IF(ISBLANK(Hoja1!C42),AVERAGE(Hoja1!$C$2:$C$5001),Hoja1!C42)</f>
        <v>631707.6</v>
      </c>
      <c r="D42" t="str">
        <f>IF(ISBLANK(Hoja1!D42),"ASALARIADO",Hoja1!D42)</f>
        <v>ASALARIADO</v>
      </c>
      <c r="E42" t="s">
        <v>16</v>
      </c>
      <c r="F42" t="s">
        <v>12</v>
      </c>
      <c r="G42" t="s">
        <v>13</v>
      </c>
      <c r="H42" t="s">
        <v>13</v>
      </c>
      <c r="I42" s="1">
        <f>IF(ISBLANK(Hoja1!I42),AVERAGE(Hoja1!$I$2:$I$5001),Hoja1!I42)</f>
        <v>25</v>
      </c>
      <c r="J42">
        <f t="shared" si="0"/>
        <v>0</v>
      </c>
      <c r="K42" t="str">
        <f t="shared" si="1"/>
        <v>400k-800k</v>
      </c>
      <c r="L42" t="str">
        <f t="shared" si="2"/>
        <v>18-30</v>
      </c>
    </row>
    <row r="43" spans="1:12" x14ac:dyDescent="0.25">
      <c r="A43">
        <v>42</v>
      </c>
      <c r="B43" t="s">
        <v>15</v>
      </c>
      <c r="C43">
        <f>IF(ISBLANK(Hoja1!C43),AVERAGE(Hoja1!$C$2:$C$5001),Hoja1!C43)</f>
        <v>977376</v>
      </c>
      <c r="D43" t="str">
        <f>IF(ISBLANK(Hoja1!D43),"ASALARIADO",Hoja1!D43)</f>
        <v>ASALARIADO</v>
      </c>
      <c r="E43" t="s">
        <v>16</v>
      </c>
      <c r="F43" t="s">
        <v>12</v>
      </c>
      <c r="G43" t="s">
        <v>13</v>
      </c>
      <c r="H43" t="s">
        <v>13</v>
      </c>
      <c r="I43" s="1">
        <f>IF(ISBLANK(Hoja1!I43),AVERAGE(Hoja1!$I$2:$I$5001),Hoja1!I43)</f>
        <v>33</v>
      </c>
      <c r="J43">
        <f t="shared" si="0"/>
        <v>0</v>
      </c>
      <c r="K43" t="str">
        <f t="shared" si="1"/>
        <v>800k-1.2M</v>
      </c>
      <c r="L43" t="str">
        <f t="shared" si="2"/>
        <v>31-45</v>
      </c>
    </row>
    <row r="44" spans="1:12" x14ac:dyDescent="0.25">
      <c r="A44">
        <v>43</v>
      </c>
      <c r="B44" t="s">
        <v>15</v>
      </c>
      <c r="C44">
        <f>IF(ISBLANK(Hoja1!C44),AVERAGE(Hoja1!$C$2:$C$5001),Hoja1!C44)</f>
        <v>278030</v>
      </c>
      <c r="D44" t="str">
        <f>IF(ISBLANK(Hoja1!D44),"ASALARIADO",Hoja1!D44)</f>
        <v>CONVENIOS ESPECIALES DE TRABAJADORES INDEPENDIENTES</v>
      </c>
      <c r="E44" t="s">
        <v>16</v>
      </c>
      <c r="F44" t="s">
        <v>12</v>
      </c>
      <c r="G44" t="s">
        <v>12</v>
      </c>
      <c r="H44" t="s">
        <v>13</v>
      </c>
      <c r="I44" s="1">
        <f>IF(ISBLANK(Hoja1!I44),AVERAGE(Hoja1!$I$2:$I$5001),Hoja1!I44)</f>
        <v>23</v>
      </c>
      <c r="J44">
        <f t="shared" si="0"/>
        <v>0</v>
      </c>
      <c r="K44" t="str">
        <f t="shared" si="1"/>
        <v>0-400k</v>
      </c>
      <c r="L44" t="str">
        <f t="shared" si="2"/>
        <v>18-30</v>
      </c>
    </row>
    <row r="45" spans="1:12" x14ac:dyDescent="0.25">
      <c r="A45">
        <v>44</v>
      </c>
      <c r="B45" t="s">
        <v>9</v>
      </c>
      <c r="C45">
        <f>IF(ISBLANK(Hoja1!C45),AVERAGE(Hoja1!$C$2:$C$5001),Hoja1!C45)</f>
        <v>633750</v>
      </c>
      <c r="D45" t="str">
        <f>IF(ISBLANK(Hoja1!D45),"ASALARIADO",Hoja1!D45)</f>
        <v>ASALARIADO</v>
      </c>
      <c r="E45" t="s">
        <v>16</v>
      </c>
      <c r="F45" t="s">
        <v>12</v>
      </c>
      <c r="G45" t="s">
        <v>13</v>
      </c>
      <c r="H45" t="s">
        <v>13</v>
      </c>
      <c r="I45" s="1">
        <f>IF(ISBLANK(Hoja1!I45),AVERAGE(Hoja1!$I$2:$I$5001),Hoja1!I45)</f>
        <v>43</v>
      </c>
      <c r="J45">
        <f t="shared" si="0"/>
        <v>0</v>
      </c>
      <c r="K45" t="str">
        <f t="shared" si="1"/>
        <v>400k-800k</v>
      </c>
      <c r="L45" t="str">
        <f t="shared" si="2"/>
        <v>31-45</v>
      </c>
    </row>
    <row r="46" spans="1:12" x14ac:dyDescent="0.25">
      <c r="A46">
        <v>45</v>
      </c>
      <c r="B46" t="s">
        <v>15</v>
      </c>
      <c r="C46">
        <f>IF(ISBLANK(Hoja1!C46),AVERAGE(Hoja1!$C$2:$C$5001),Hoja1!C46)</f>
        <v>376776</v>
      </c>
      <c r="D46" t="str">
        <f>IF(ISBLANK(Hoja1!D46),"ASALARIADO",Hoja1!D46)</f>
        <v>ASALARIADO</v>
      </c>
      <c r="E46" t="s">
        <v>16</v>
      </c>
      <c r="F46" t="s">
        <v>12</v>
      </c>
      <c r="G46" t="s">
        <v>13</v>
      </c>
      <c r="H46" t="s">
        <v>13</v>
      </c>
      <c r="I46" s="1">
        <f>IF(ISBLANK(Hoja1!I46),AVERAGE(Hoja1!$I$2:$I$5001),Hoja1!I46)</f>
        <v>27</v>
      </c>
      <c r="J46">
        <f t="shared" si="0"/>
        <v>0</v>
      </c>
      <c r="K46" t="str">
        <f t="shared" si="1"/>
        <v>0-400k</v>
      </c>
      <c r="L46" t="str">
        <f t="shared" si="2"/>
        <v>18-30</v>
      </c>
    </row>
    <row r="47" spans="1:12" x14ac:dyDescent="0.25">
      <c r="A47">
        <v>46</v>
      </c>
      <c r="B47" t="s">
        <v>15</v>
      </c>
      <c r="C47">
        <f>IF(ISBLANK(Hoja1!C47),AVERAGE(Hoja1!$C$2:$C$5001),Hoja1!C47)</f>
        <v>1878386.22</v>
      </c>
      <c r="D47" t="str">
        <f>IF(ISBLANK(Hoja1!D47),"ASALARIADO",Hoja1!D47)</f>
        <v>ASALARIADO</v>
      </c>
      <c r="E47" t="s">
        <v>16</v>
      </c>
      <c r="F47" t="s">
        <v>12</v>
      </c>
      <c r="G47" t="s">
        <v>13</v>
      </c>
      <c r="H47" t="s">
        <v>13</v>
      </c>
      <c r="I47" s="1">
        <f>IF(ISBLANK(Hoja1!I47),AVERAGE(Hoja1!$I$2:$I$5001),Hoja1!I47)</f>
        <v>28</v>
      </c>
      <c r="J47">
        <f t="shared" si="0"/>
        <v>0</v>
      </c>
      <c r="K47" t="str">
        <f t="shared" si="1"/>
        <v>1.2M-2M</v>
      </c>
      <c r="L47" t="str">
        <f t="shared" si="2"/>
        <v>18-30</v>
      </c>
    </row>
    <row r="48" spans="1:12" x14ac:dyDescent="0.25">
      <c r="A48">
        <v>47</v>
      </c>
      <c r="B48" t="s">
        <v>15</v>
      </c>
      <c r="C48">
        <f>IF(ISBLANK(Hoja1!C48),AVERAGE(Hoja1!$C$2:$C$5001),Hoja1!C48)</f>
        <v>2224883</v>
      </c>
      <c r="D48" t="str">
        <f>IF(ISBLANK(Hoja1!D48),"ASALARIADO",Hoja1!D48)</f>
        <v>ASALARIADO</v>
      </c>
      <c r="E48" t="s">
        <v>16</v>
      </c>
      <c r="F48" t="s">
        <v>12</v>
      </c>
      <c r="G48" t="s">
        <v>13</v>
      </c>
      <c r="H48" t="s">
        <v>13</v>
      </c>
      <c r="I48" s="1">
        <f>IF(ISBLANK(Hoja1!I48),AVERAGE(Hoja1!$I$2:$I$5001),Hoja1!I48)</f>
        <v>49</v>
      </c>
      <c r="J48">
        <f t="shared" si="0"/>
        <v>0</v>
      </c>
      <c r="K48" t="str">
        <f t="shared" si="1"/>
        <v>2M+</v>
      </c>
      <c r="L48" t="str">
        <f t="shared" si="2"/>
        <v>46-60</v>
      </c>
    </row>
    <row r="49" spans="1:12" x14ac:dyDescent="0.25">
      <c r="A49">
        <v>48</v>
      </c>
      <c r="B49" t="s">
        <v>15</v>
      </c>
      <c r="C49">
        <f>IF(ISBLANK(Hoja1!C49),AVERAGE(Hoja1!$C$2:$C$5001),Hoja1!C49)</f>
        <v>349000</v>
      </c>
      <c r="D49" t="str">
        <f>IF(ISBLANK(Hoja1!D49),"ASALARIADO",Hoja1!D49)</f>
        <v>ASALARIADO</v>
      </c>
      <c r="E49" t="s">
        <v>16</v>
      </c>
      <c r="F49" t="s">
        <v>12</v>
      </c>
      <c r="G49" t="s">
        <v>13</v>
      </c>
      <c r="H49" t="s">
        <v>13</v>
      </c>
      <c r="I49" s="1">
        <f>IF(ISBLANK(Hoja1!I49),AVERAGE(Hoja1!$I$2:$I$5001),Hoja1!I49)</f>
        <v>36</v>
      </c>
      <c r="J49">
        <f t="shared" si="0"/>
        <v>0</v>
      </c>
      <c r="K49" t="str">
        <f t="shared" si="1"/>
        <v>0-400k</v>
      </c>
      <c r="L49" t="str">
        <f t="shared" si="2"/>
        <v>31-45</v>
      </c>
    </row>
    <row r="50" spans="1:12" x14ac:dyDescent="0.25">
      <c r="A50">
        <v>49</v>
      </c>
      <c r="B50" t="s">
        <v>9</v>
      </c>
      <c r="C50">
        <f>IF(ISBLANK(Hoja1!C50),AVERAGE(Hoja1!$C$2:$C$5001),Hoja1!C50)</f>
        <v>675069.69</v>
      </c>
      <c r="D50" t="str">
        <f>IF(ISBLANK(Hoja1!D50),"ASALARIADO",Hoja1!D50)</f>
        <v>ASALARIADO</v>
      </c>
      <c r="E50" t="s">
        <v>16</v>
      </c>
      <c r="F50" t="s">
        <v>12</v>
      </c>
      <c r="G50" t="s">
        <v>13</v>
      </c>
      <c r="H50" t="s">
        <v>13</v>
      </c>
      <c r="I50" s="1">
        <f>IF(ISBLANK(Hoja1!I50),AVERAGE(Hoja1!$I$2:$I$5001),Hoja1!I50)</f>
        <v>39</v>
      </c>
      <c r="J50">
        <f t="shared" si="0"/>
        <v>0</v>
      </c>
      <c r="K50" t="str">
        <f t="shared" si="1"/>
        <v>400k-800k</v>
      </c>
      <c r="L50" t="str">
        <f t="shared" si="2"/>
        <v>31-45</v>
      </c>
    </row>
    <row r="51" spans="1:12" x14ac:dyDescent="0.25">
      <c r="A51">
        <v>50</v>
      </c>
      <c r="B51" t="s">
        <v>9</v>
      </c>
      <c r="C51">
        <f>IF(ISBLANK(Hoja1!C51),AVERAGE(Hoja1!$C$2:$C$5001),Hoja1!C51)</f>
        <v>443282</v>
      </c>
      <c r="D51" t="str">
        <f>IF(ISBLANK(Hoja1!D51),"ASALARIADO",Hoja1!D51)</f>
        <v>ASALARIADO</v>
      </c>
      <c r="E51" t="s">
        <v>16</v>
      </c>
      <c r="F51" t="s">
        <v>12</v>
      </c>
      <c r="G51" t="s">
        <v>12</v>
      </c>
      <c r="H51" t="s">
        <v>13</v>
      </c>
      <c r="I51" s="1">
        <f>IF(ISBLANK(Hoja1!I51),AVERAGE(Hoja1!$I$2:$I$5001),Hoja1!I51)</f>
        <v>41.906343806283772</v>
      </c>
      <c r="J51">
        <f t="shared" si="0"/>
        <v>0</v>
      </c>
      <c r="K51" t="str">
        <f t="shared" si="1"/>
        <v>400k-800k</v>
      </c>
      <c r="L51" t="str">
        <f t="shared" si="2"/>
        <v>31-45</v>
      </c>
    </row>
    <row r="52" spans="1:12" x14ac:dyDescent="0.25">
      <c r="A52">
        <v>51</v>
      </c>
      <c r="B52" t="s">
        <v>9</v>
      </c>
      <c r="C52">
        <f>IF(ISBLANK(Hoja1!C52),AVERAGE(Hoja1!$C$2:$C$5001),Hoja1!C52)</f>
        <v>297044.99</v>
      </c>
      <c r="D52" t="str">
        <f>IF(ISBLANK(Hoja1!D52),"ASALARIADO",Hoja1!D52)</f>
        <v>TRABAJADOR INDEPENDIENTE</v>
      </c>
      <c r="E52" t="s">
        <v>16</v>
      </c>
      <c r="F52" t="s">
        <v>12</v>
      </c>
      <c r="G52" t="s">
        <v>13</v>
      </c>
      <c r="H52" t="s">
        <v>13</v>
      </c>
      <c r="I52" s="1">
        <f>IF(ISBLANK(Hoja1!I52),AVERAGE(Hoja1!$I$2:$I$5001),Hoja1!I52)</f>
        <v>66</v>
      </c>
      <c r="J52">
        <f t="shared" si="0"/>
        <v>0</v>
      </c>
      <c r="K52" t="str">
        <f t="shared" si="1"/>
        <v>0-400k</v>
      </c>
      <c r="L52" t="str">
        <f t="shared" si="2"/>
        <v>61-75</v>
      </c>
    </row>
    <row r="53" spans="1:12" x14ac:dyDescent="0.25">
      <c r="A53">
        <v>52</v>
      </c>
      <c r="B53" t="s">
        <v>9</v>
      </c>
      <c r="C53">
        <f>IF(ISBLANK(Hoja1!C53),AVERAGE(Hoja1!$C$2:$C$5001),Hoja1!C53)</f>
        <v>1505458.92</v>
      </c>
      <c r="D53" t="str">
        <f>IF(ISBLANK(Hoja1!D53),"ASALARIADO",Hoja1!D53)</f>
        <v>ASALARIADO</v>
      </c>
      <c r="E53" t="s">
        <v>11</v>
      </c>
      <c r="F53" t="s">
        <v>12</v>
      </c>
      <c r="G53" t="s">
        <v>13</v>
      </c>
      <c r="H53" t="s">
        <v>13</v>
      </c>
      <c r="I53" s="1">
        <f>IF(ISBLANK(Hoja1!I53),AVERAGE(Hoja1!$I$2:$I$5001),Hoja1!I53)</f>
        <v>41.906343806283772</v>
      </c>
      <c r="J53">
        <f t="shared" si="0"/>
        <v>0</v>
      </c>
      <c r="K53" t="str">
        <f t="shared" si="1"/>
        <v>1.2M-2M</v>
      </c>
      <c r="L53" t="str">
        <f t="shared" si="2"/>
        <v>31-45</v>
      </c>
    </row>
    <row r="54" spans="1:12" x14ac:dyDescent="0.25">
      <c r="A54">
        <v>53</v>
      </c>
      <c r="B54" t="s">
        <v>15</v>
      </c>
      <c r="C54">
        <f>IF(ISBLANK(Hoja1!C54),AVERAGE(Hoja1!$C$2:$C$5001),Hoja1!C54)</f>
        <v>743436</v>
      </c>
      <c r="D54" t="str">
        <f>IF(ISBLANK(Hoja1!D54),"ASALARIADO",Hoja1!D54)</f>
        <v>ASALARIADO</v>
      </c>
      <c r="E54" t="s">
        <v>16</v>
      </c>
      <c r="F54" t="s">
        <v>12</v>
      </c>
      <c r="G54" t="s">
        <v>13</v>
      </c>
      <c r="H54" t="s">
        <v>13</v>
      </c>
      <c r="I54" s="1">
        <f>IF(ISBLANK(Hoja1!I54),AVERAGE(Hoja1!$I$2:$I$5001),Hoja1!I54)</f>
        <v>28</v>
      </c>
      <c r="J54">
        <f t="shared" si="0"/>
        <v>0</v>
      </c>
      <c r="K54" t="str">
        <f t="shared" si="1"/>
        <v>400k-800k</v>
      </c>
      <c r="L54" t="str">
        <f t="shared" si="2"/>
        <v>18-30</v>
      </c>
    </row>
    <row r="55" spans="1:12" x14ac:dyDescent="0.25">
      <c r="A55">
        <v>54</v>
      </c>
      <c r="B55" t="s">
        <v>9</v>
      </c>
      <c r="C55">
        <f>IF(ISBLANK(Hoja1!C55),AVERAGE(Hoja1!$C$2:$C$5001),Hoja1!C55)</f>
        <v>379422</v>
      </c>
      <c r="D55" t="str">
        <f>IF(ISBLANK(Hoja1!D55),"ASALARIADO",Hoja1!D55)</f>
        <v>TRABAJADOR INDEPENDIENTE</v>
      </c>
      <c r="E55" t="s">
        <v>16</v>
      </c>
      <c r="F55" t="s">
        <v>12</v>
      </c>
      <c r="G55" t="s">
        <v>13</v>
      </c>
      <c r="H55" t="s">
        <v>13</v>
      </c>
      <c r="I55" s="1">
        <f>IF(ISBLANK(Hoja1!I55),AVERAGE(Hoja1!$I$2:$I$5001),Hoja1!I55)</f>
        <v>43</v>
      </c>
      <c r="J55">
        <f t="shared" si="0"/>
        <v>0</v>
      </c>
      <c r="K55" t="str">
        <f t="shared" si="1"/>
        <v>0-400k</v>
      </c>
      <c r="L55" t="str">
        <f t="shared" si="2"/>
        <v>31-45</v>
      </c>
    </row>
    <row r="56" spans="1:12" x14ac:dyDescent="0.25">
      <c r="A56">
        <v>55</v>
      </c>
      <c r="B56" t="s">
        <v>9</v>
      </c>
      <c r="C56">
        <f>IF(ISBLANK(Hoja1!C56),AVERAGE(Hoja1!$C$2:$C$5001),Hoja1!C56)</f>
        <v>300000</v>
      </c>
      <c r="D56" t="str">
        <f>IF(ISBLANK(Hoja1!D56),"ASALARIADO",Hoja1!D56)</f>
        <v>ASEGURADO VOLUNTARIO</v>
      </c>
      <c r="E56" t="s">
        <v>16</v>
      </c>
      <c r="F56" t="s">
        <v>12</v>
      </c>
      <c r="G56" t="s">
        <v>13</v>
      </c>
      <c r="H56" t="s">
        <v>13</v>
      </c>
      <c r="I56" s="1">
        <f>IF(ISBLANK(Hoja1!I56),AVERAGE(Hoja1!$I$2:$I$5001),Hoja1!I56)</f>
        <v>44</v>
      </c>
      <c r="J56">
        <f t="shared" si="0"/>
        <v>0</v>
      </c>
      <c r="K56" t="str">
        <f t="shared" si="1"/>
        <v>0-400k</v>
      </c>
      <c r="L56" t="str">
        <f t="shared" si="2"/>
        <v>31-45</v>
      </c>
    </row>
    <row r="57" spans="1:12" x14ac:dyDescent="0.25">
      <c r="A57">
        <v>56</v>
      </c>
      <c r="B57" t="s">
        <v>15</v>
      </c>
      <c r="C57">
        <f>IF(ISBLANK(Hoja1!C57),AVERAGE(Hoja1!$C$2:$C$5001),Hoja1!C57)</f>
        <v>159787.22</v>
      </c>
      <c r="D57" t="str">
        <f>IF(ISBLANK(Hoja1!D57),"ASALARIADO",Hoja1!D57)</f>
        <v>ASALARIADO</v>
      </c>
      <c r="E57" t="s">
        <v>16</v>
      </c>
      <c r="F57" t="s">
        <v>12</v>
      </c>
      <c r="G57" t="s">
        <v>12</v>
      </c>
      <c r="H57" t="s">
        <v>13</v>
      </c>
      <c r="I57" s="1">
        <f>IF(ISBLANK(Hoja1!I57),AVERAGE(Hoja1!$I$2:$I$5001),Hoja1!I57)</f>
        <v>44</v>
      </c>
      <c r="J57">
        <f t="shared" si="0"/>
        <v>0</v>
      </c>
      <c r="K57" t="str">
        <f t="shared" si="1"/>
        <v>0-400k</v>
      </c>
      <c r="L57" t="str">
        <f t="shared" si="2"/>
        <v>31-45</v>
      </c>
    </row>
    <row r="58" spans="1:12" x14ac:dyDescent="0.25">
      <c r="A58">
        <v>57</v>
      </c>
      <c r="B58" t="s">
        <v>15</v>
      </c>
      <c r="C58">
        <f>IF(ISBLANK(Hoja1!C58),AVERAGE(Hoja1!$C$2:$C$5001),Hoja1!C58)</f>
        <v>267741.03999999998</v>
      </c>
      <c r="D58" t="str">
        <f>IF(ISBLANK(Hoja1!D58),"ASALARIADO",Hoja1!D58)</f>
        <v>ASALARIADO</v>
      </c>
      <c r="E58" t="s">
        <v>16</v>
      </c>
      <c r="F58" t="s">
        <v>12</v>
      </c>
      <c r="G58" t="s">
        <v>13</v>
      </c>
      <c r="H58" t="s">
        <v>13</v>
      </c>
      <c r="I58" s="1">
        <f>IF(ISBLANK(Hoja1!I58),AVERAGE(Hoja1!$I$2:$I$5001),Hoja1!I58)</f>
        <v>32</v>
      </c>
      <c r="J58">
        <f t="shared" si="0"/>
        <v>0</v>
      </c>
      <c r="K58" t="str">
        <f t="shared" si="1"/>
        <v>0-400k</v>
      </c>
      <c r="L58" t="str">
        <f t="shared" si="2"/>
        <v>31-45</v>
      </c>
    </row>
    <row r="59" spans="1:12" x14ac:dyDescent="0.25">
      <c r="A59">
        <v>58</v>
      </c>
      <c r="B59" t="s">
        <v>15</v>
      </c>
      <c r="C59">
        <f>IF(ISBLANK(Hoja1!C59),AVERAGE(Hoja1!$C$2:$C$5001),Hoja1!C59)</f>
        <v>376777</v>
      </c>
      <c r="D59" t="str">
        <f>IF(ISBLANK(Hoja1!D59),"ASALARIADO",Hoja1!D59)</f>
        <v>ASALARIADO</v>
      </c>
      <c r="E59" t="s">
        <v>16</v>
      </c>
      <c r="F59" t="s">
        <v>12</v>
      </c>
      <c r="G59" t="s">
        <v>13</v>
      </c>
      <c r="H59" t="s">
        <v>13</v>
      </c>
      <c r="I59" s="1">
        <f>IF(ISBLANK(Hoja1!I59),AVERAGE(Hoja1!$I$2:$I$5001),Hoja1!I59)</f>
        <v>43</v>
      </c>
      <c r="J59">
        <f t="shared" si="0"/>
        <v>0</v>
      </c>
      <c r="K59" t="str">
        <f t="shared" si="1"/>
        <v>0-400k</v>
      </c>
      <c r="L59" t="str">
        <f t="shared" si="2"/>
        <v>31-45</v>
      </c>
    </row>
    <row r="60" spans="1:12" x14ac:dyDescent="0.25">
      <c r="A60">
        <v>59</v>
      </c>
      <c r="B60" t="s">
        <v>9</v>
      </c>
      <c r="C60">
        <f>IF(ISBLANK(Hoja1!C60),AVERAGE(Hoja1!$C$2:$C$5001),Hoja1!C60)</f>
        <v>386161</v>
      </c>
      <c r="D60" t="str">
        <f>IF(ISBLANK(Hoja1!D60),"ASALARIADO",Hoja1!D60)</f>
        <v>TRABAJADOR INDEPENDIENTE</v>
      </c>
      <c r="E60" t="s">
        <v>16</v>
      </c>
      <c r="F60" t="s">
        <v>12</v>
      </c>
      <c r="G60" t="s">
        <v>13</v>
      </c>
      <c r="H60" t="s">
        <v>12</v>
      </c>
      <c r="I60" s="1">
        <f>IF(ISBLANK(Hoja1!I60),AVERAGE(Hoja1!$I$2:$I$5001),Hoja1!I60)</f>
        <v>45</v>
      </c>
      <c r="J60">
        <f t="shared" si="0"/>
        <v>1</v>
      </c>
      <c r="K60" t="str">
        <f t="shared" si="1"/>
        <v>0-400k</v>
      </c>
      <c r="L60" t="str">
        <f t="shared" si="2"/>
        <v>31-45</v>
      </c>
    </row>
    <row r="61" spans="1:12" x14ac:dyDescent="0.25">
      <c r="A61">
        <v>60</v>
      </c>
      <c r="B61" t="s">
        <v>9</v>
      </c>
      <c r="C61">
        <f>IF(ISBLANK(Hoja1!C61),AVERAGE(Hoja1!$C$2:$C$5001),Hoja1!C61)</f>
        <v>278030</v>
      </c>
      <c r="D61" t="str">
        <f>IF(ISBLANK(Hoja1!D61),"ASALARIADO",Hoja1!D61)</f>
        <v>CONVENIOS ESPECIALES DE TRABAJADORES INDEPENDIENTES</v>
      </c>
      <c r="E61" t="s">
        <v>16</v>
      </c>
      <c r="F61" t="s">
        <v>12</v>
      </c>
      <c r="G61" t="s">
        <v>13</v>
      </c>
      <c r="H61" t="s">
        <v>13</v>
      </c>
      <c r="I61" s="1">
        <f>IF(ISBLANK(Hoja1!I61),AVERAGE(Hoja1!$I$2:$I$5001),Hoja1!I61)</f>
        <v>22</v>
      </c>
      <c r="J61">
        <f t="shared" si="0"/>
        <v>0</v>
      </c>
      <c r="K61" t="str">
        <f t="shared" si="1"/>
        <v>0-400k</v>
      </c>
      <c r="L61" t="str">
        <f t="shared" si="2"/>
        <v>18-30</v>
      </c>
    </row>
    <row r="62" spans="1:12" x14ac:dyDescent="0.25">
      <c r="A62">
        <v>61</v>
      </c>
      <c r="B62" t="s">
        <v>9</v>
      </c>
      <c r="C62">
        <f>IF(ISBLANK(Hoja1!C62),AVERAGE(Hoja1!$C$2:$C$5001),Hoja1!C62)</f>
        <v>1594012.66</v>
      </c>
      <c r="D62" t="str">
        <f>IF(ISBLANK(Hoja1!D62),"ASALARIADO",Hoja1!D62)</f>
        <v>ASALARIADO</v>
      </c>
      <c r="E62" t="s">
        <v>16</v>
      </c>
      <c r="F62" t="s">
        <v>12</v>
      </c>
      <c r="G62" t="s">
        <v>13</v>
      </c>
      <c r="H62" t="s">
        <v>13</v>
      </c>
      <c r="I62" s="1">
        <f>IF(ISBLANK(Hoja1!I62),AVERAGE(Hoja1!$I$2:$I$5001),Hoja1!I62)</f>
        <v>32</v>
      </c>
      <c r="J62">
        <f t="shared" si="0"/>
        <v>0</v>
      </c>
      <c r="K62" t="str">
        <f t="shared" si="1"/>
        <v>1.2M-2M</v>
      </c>
      <c r="L62" t="str">
        <f t="shared" si="2"/>
        <v>31-45</v>
      </c>
    </row>
    <row r="63" spans="1:12" x14ac:dyDescent="0.25">
      <c r="A63">
        <v>62</v>
      </c>
      <c r="B63" t="s">
        <v>9</v>
      </c>
      <c r="C63">
        <f>IF(ISBLANK(Hoja1!C63),AVERAGE(Hoja1!$C$2:$C$5001),Hoja1!C63)</f>
        <v>1401725.03</v>
      </c>
      <c r="D63" t="str">
        <f>IF(ISBLANK(Hoja1!D63),"ASALARIADO",Hoja1!D63)</f>
        <v>PENSIONADOS EN SU PROPIO SISTEMA</v>
      </c>
      <c r="E63" t="s">
        <v>11</v>
      </c>
      <c r="F63" t="s">
        <v>12</v>
      </c>
      <c r="G63" t="s">
        <v>13</v>
      </c>
      <c r="H63" t="s">
        <v>13</v>
      </c>
      <c r="I63" s="1">
        <f>IF(ISBLANK(Hoja1!I63),AVERAGE(Hoja1!$I$2:$I$5001),Hoja1!I63)</f>
        <v>85</v>
      </c>
      <c r="J63">
        <f t="shared" si="0"/>
        <v>0</v>
      </c>
      <c r="K63" t="str">
        <f t="shared" si="1"/>
        <v>1.2M-2M</v>
      </c>
      <c r="L63" t="str">
        <f t="shared" si="2"/>
        <v>76-100+</v>
      </c>
    </row>
    <row r="64" spans="1:12" x14ac:dyDescent="0.25">
      <c r="A64">
        <v>63</v>
      </c>
      <c r="B64" t="s">
        <v>9</v>
      </c>
      <c r="C64">
        <f>IF(ISBLANK(Hoja1!C64),AVERAGE(Hoja1!$C$2:$C$5001),Hoja1!C64)</f>
        <v>366358.49</v>
      </c>
      <c r="D64" t="str">
        <f>IF(ISBLANK(Hoja1!D64),"ASALARIADO",Hoja1!D64)</f>
        <v>ASALARIADO</v>
      </c>
      <c r="E64" t="s">
        <v>16</v>
      </c>
      <c r="F64" t="s">
        <v>12</v>
      </c>
      <c r="G64" t="s">
        <v>13</v>
      </c>
      <c r="H64" t="s">
        <v>13</v>
      </c>
      <c r="I64" s="1">
        <f>IF(ISBLANK(Hoja1!I64),AVERAGE(Hoja1!$I$2:$I$5001),Hoja1!I64)</f>
        <v>51</v>
      </c>
      <c r="J64">
        <f t="shared" si="0"/>
        <v>0</v>
      </c>
      <c r="K64" t="str">
        <f t="shared" si="1"/>
        <v>0-400k</v>
      </c>
      <c r="L64" t="str">
        <f t="shared" si="2"/>
        <v>46-60</v>
      </c>
    </row>
    <row r="65" spans="1:12" x14ac:dyDescent="0.25">
      <c r="A65">
        <v>64</v>
      </c>
      <c r="B65" t="s">
        <v>15</v>
      </c>
      <c r="C65">
        <f>IF(ISBLANK(Hoja1!C65),AVERAGE(Hoja1!$C$2:$C$5001),Hoja1!C65)</f>
        <v>411794</v>
      </c>
      <c r="D65" t="str">
        <f>IF(ISBLANK(Hoja1!D65),"ASALARIADO",Hoja1!D65)</f>
        <v>TRABAJADOR INDEPENDIENTE</v>
      </c>
      <c r="E65" t="s">
        <v>16</v>
      </c>
      <c r="F65" t="s">
        <v>12</v>
      </c>
      <c r="G65" t="s">
        <v>13</v>
      </c>
      <c r="H65" t="s">
        <v>13</v>
      </c>
      <c r="I65" s="1">
        <f>IF(ISBLANK(Hoja1!I65),AVERAGE(Hoja1!$I$2:$I$5001),Hoja1!I65)</f>
        <v>53</v>
      </c>
      <c r="J65">
        <f t="shared" si="0"/>
        <v>0</v>
      </c>
      <c r="K65" t="str">
        <f t="shared" si="1"/>
        <v>400k-800k</v>
      </c>
      <c r="L65" t="str">
        <f t="shared" si="2"/>
        <v>46-60</v>
      </c>
    </row>
    <row r="66" spans="1:12" x14ac:dyDescent="0.25">
      <c r="A66">
        <v>65</v>
      </c>
      <c r="B66" t="s">
        <v>9</v>
      </c>
      <c r="C66">
        <f>IF(ISBLANK(Hoja1!C66),AVERAGE(Hoja1!$C$2:$C$5001),Hoja1!C66)</f>
        <v>340510.83</v>
      </c>
      <c r="D66" t="str">
        <f>IF(ISBLANK(Hoja1!D66),"ASALARIADO",Hoja1!D66)</f>
        <v>ASALARIADO</v>
      </c>
      <c r="E66" t="s">
        <v>16</v>
      </c>
      <c r="F66" t="s">
        <v>12</v>
      </c>
      <c r="G66" t="s">
        <v>13</v>
      </c>
      <c r="H66" t="s">
        <v>13</v>
      </c>
      <c r="I66" s="1">
        <f>IF(ISBLANK(Hoja1!I66),AVERAGE(Hoja1!$I$2:$I$5001),Hoja1!I66)</f>
        <v>40</v>
      </c>
      <c r="J66">
        <f t="shared" si="0"/>
        <v>0</v>
      </c>
      <c r="K66" t="str">
        <f t="shared" si="1"/>
        <v>0-400k</v>
      </c>
      <c r="L66" t="str">
        <f t="shared" si="2"/>
        <v>31-45</v>
      </c>
    </row>
    <row r="67" spans="1:12" x14ac:dyDescent="0.25">
      <c r="A67">
        <v>66</v>
      </c>
      <c r="B67" t="s">
        <v>9</v>
      </c>
      <c r="C67">
        <f>IF(ISBLANK(Hoja1!C67),AVERAGE(Hoja1!$C$2:$C$5001),Hoja1!C67)</f>
        <v>3217736</v>
      </c>
      <c r="D67" t="str">
        <f>IF(ISBLANK(Hoja1!D67),"ASALARIADO",Hoja1!D67)</f>
        <v>ASALARIADO</v>
      </c>
      <c r="E67" t="s">
        <v>16</v>
      </c>
      <c r="F67" t="s">
        <v>12</v>
      </c>
      <c r="G67" t="s">
        <v>13</v>
      </c>
      <c r="H67" t="s">
        <v>13</v>
      </c>
      <c r="I67" s="1">
        <f>IF(ISBLANK(Hoja1!I67),AVERAGE(Hoja1!$I$2:$I$5001),Hoja1!I67)</f>
        <v>32</v>
      </c>
      <c r="J67">
        <f t="shared" ref="J67:J130" si="3">IF(H67="SI",1,0)</f>
        <v>0</v>
      </c>
      <c r="K67" t="str">
        <f t="shared" ref="K67:K130" si="4">IF(C67&lt;=400000,"0-400k",IF(C67&lt;=800000,"400k-800k",IF(C67&lt;=1200000,"800k-1.2M",IF(C67&lt;=2000000,"1.2M-2M","2M+"))))</f>
        <v>2M+</v>
      </c>
      <c r="L67" t="str">
        <f t="shared" ref="L67:L130" si="5">IF(I67&lt;=30,"18-30",IF(I67&lt;=45,"31-45",IF(I67&lt;=60,"46-60",IF(I67&lt;=75,"61-75","76-100+"))))</f>
        <v>31-45</v>
      </c>
    </row>
    <row r="68" spans="1:12" x14ac:dyDescent="0.25">
      <c r="A68">
        <v>67</v>
      </c>
      <c r="B68" t="s">
        <v>9</v>
      </c>
      <c r="C68">
        <f>IF(ISBLANK(Hoja1!C68),AVERAGE(Hoja1!$C$2:$C$5001),Hoja1!C68)</f>
        <v>133603.53</v>
      </c>
      <c r="D68" t="str">
        <f>IF(ISBLANK(Hoja1!D68),"ASALARIADO",Hoja1!D68)</f>
        <v>PENSIONADOS EN SU PROPIO SISTEMA</v>
      </c>
      <c r="E68" t="s">
        <v>11</v>
      </c>
      <c r="F68" t="s">
        <v>12</v>
      </c>
      <c r="G68" t="s">
        <v>13</v>
      </c>
      <c r="H68" t="s">
        <v>13</v>
      </c>
      <c r="I68" s="1">
        <f>IF(ISBLANK(Hoja1!I68),AVERAGE(Hoja1!$I$2:$I$5001),Hoja1!I68)</f>
        <v>72</v>
      </c>
      <c r="J68">
        <f t="shared" si="3"/>
        <v>0</v>
      </c>
      <c r="K68" t="str">
        <f t="shared" si="4"/>
        <v>0-400k</v>
      </c>
      <c r="L68" t="str">
        <f t="shared" si="5"/>
        <v>61-75</v>
      </c>
    </row>
    <row r="69" spans="1:12" x14ac:dyDescent="0.25">
      <c r="A69">
        <v>68</v>
      </c>
      <c r="B69" t="s">
        <v>9</v>
      </c>
      <c r="C69">
        <f>IF(ISBLANK(Hoja1!C69),AVERAGE(Hoja1!$C$2:$C$5001),Hoja1!C69)</f>
        <v>140435.81</v>
      </c>
      <c r="D69" t="str">
        <f>IF(ISBLANK(Hoja1!D69),"ASALARIADO",Hoja1!D69)</f>
        <v>PENSIONADOS EN SU PROPIO SISTEMA</v>
      </c>
      <c r="E69" t="s">
        <v>11</v>
      </c>
      <c r="F69" t="s">
        <v>12</v>
      </c>
      <c r="G69" t="s">
        <v>13</v>
      </c>
      <c r="H69" t="s">
        <v>13</v>
      </c>
      <c r="I69" s="1">
        <f>IF(ISBLANK(Hoja1!I69),AVERAGE(Hoja1!$I$2:$I$5001),Hoja1!I69)</f>
        <v>74</v>
      </c>
      <c r="J69">
        <f t="shared" si="3"/>
        <v>0</v>
      </c>
      <c r="K69" t="str">
        <f t="shared" si="4"/>
        <v>0-400k</v>
      </c>
      <c r="L69" t="str">
        <f t="shared" si="5"/>
        <v>61-75</v>
      </c>
    </row>
    <row r="70" spans="1:12" x14ac:dyDescent="0.25">
      <c r="A70">
        <v>69</v>
      </c>
      <c r="B70" t="s">
        <v>9</v>
      </c>
      <c r="C70">
        <f>IF(ISBLANK(Hoja1!C70),AVERAGE(Hoja1!$C$2:$C$5001),Hoja1!C70)</f>
        <v>1866932.5</v>
      </c>
      <c r="D70" t="str">
        <f>IF(ISBLANK(Hoja1!D70),"ASALARIADO",Hoja1!D70)</f>
        <v>ASALARIADO</v>
      </c>
      <c r="E70" t="s">
        <v>11</v>
      </c>
      <c r="F70" t="s">
        <v>12</v>
      </c>
      <c r="G70" t="s">
        <v>13</v>
      </c>
      <c r="H70" t="s">
        <v>13</v>
      </c>
      <c r="I70" s="1">
        <f>IF(ISBLANK(Hoja1!I70),AVERAGE(Hoja1!$I$2:$I$5001),Hoja1!I70)</f>
        <v>57</v>
      </c>
      <c r="J70">
        <f t="shared" si="3"/>
        <v>0</v>
      </c>
      <c r="K70" t="str">
        <f t="shared" si="4"/>
        <v>1.2M-2M</v>
      </c>
      <c r="L70" t="str">
        <f t="shared" si="5"/>
        <v>46-60</v>
      </c>
    </row>
    <row r="71" spans="1:12" x14ac:dyDescent="0.25">
      <c r="A71">
        <v>70</v>
      </c>
      <c r="B71" t="s">
        <v>9</v>
      </c>
      <c r="C71">
        <f>IF(ISBLANK(Hoja1!C71),AVERAGE(Hoja1!$C$2:$C$5001),Hoja1!C71)</f>
        <v>299647</v>
      </c>
      <c r="D71" t="str">
        <f>IF(ISBLANK(Hoja1!D71),"ASALARIADO",Hoja1!D71)</f>
        <v>ASEGURADO VOLUNTARIO</v>
      </c>
      <c r="E71" t="s">
        <v>16</v>
      </c>
      <c r="F71" t="s">
        <v>12</v>
      </c>
      <c r="G71" t="s">
        <v>13</v>
      </c>
      <c r="H71" t="s">
        <v>13</v>
      </c>
      <c r="I71" s="1">
        <f>IF(ISBLANK(Hoja1!I71),AVERAGE(Hoja1!$I$2:$I$5001),Hoja1!I71)</f>
        <v>41.906343806283772</v>
      </c>
      <c r="J71">
        <f t="shared" si="3"/>
        <v>0</v>
      </c>
      <c r="K71" t="str">
        <f t="shared" si="4"/>
        <v>0-400k</v>
      </c>
      <c r="L71" t="str">
        <f t="shared" si="5"/>
        <v>31-45</v>
      </c>
    </row>
    <row r="72" spans="1:12" x14ac:dyDescent="0.25">
      <c r="A72">
        <v>71</v>
      </c>
      <c r="B72" t="s">
        <v>15</v>
      </c>
      <c r="C72">
        <f>IF(ISBLANK(Hoja1!C72),AVERAGE(Hoja1!$C$2:$C$5001),Hoja1!C72)</f>
        <v>544163.5</v>
      </c>
      <c r="D72" t="str">
        <f>IF(ISBLANK(Hoja1!D72),"ASALARIADO",Hoja1!D72)</f>
        <v>ASALARIADO</v>
      </c>
      <c r="E72" t="s">
        <v>16</v>
      </c>
      <c r="F72" t="s">
        <v>12</v>
      </c>
      <c r="G72" t="s">
        <v>13</v>
      </c>
      <c r="H72" t="s">
        <v>13</v>
      </c>
      <c r="I72" s="1">
        <f>IF(ISBLANK(Hoja1!I72),AVERAGE(Hoja1!$I$2:$I$5001),Hoja1!I72)</f>
        <v>24</v>
      </c>
      <c r="J72">
        <f t="shared" si="3"/>
        <v>0</v>
      </c>
      <c r="K72" t="str">
        <f t="shared" si="4"/>
        <v>400k-800k</v>
      </c>
      <c r="L72" t="str">
        <f t="shared" si="5"/>
        <v>18-30</v>
      </c>
    </row>
    <row r="73" spans="1:12" x14ac:dyDescent="0.25">
      <c r="A73">
        <v>72</v>
      </c>
      <c r="B73" t="s">
        <v>15</v>
      </c>
      <c r="C73">
        <f>IF(ISBLANK(Hoja1!C73),AVERAGE(Hoja1!$C$2:$C$5001),Hoja1!C73)</f>
        <v>2128928</v>
      </c>
      <c r="D73" t="str">
        <f>IF(ISBLANK(Hoja1!D73),"ASALARIADO",Hoja1!D73)</f>
        <v>ASALARIADO</v>
      </c>
      <c r="E73" t="s">
        <v>11</v>
      </c>
      <c r="F73" t="s">
        <v>12</v>
      </c>
      <c r="G73" t="s">
        <v>13</v>
      </c>
      <c r="H73" t="s">
        <v>12</v>
      </c>
      <c r="I73" s="1">
        <f>IF(ISBLANK(Hoja1!I73),AVERAGE(Hoja1!$I$2:$I$5001),Hoja1!I73)</f>
        <v>42</v>
      </c>
      <c r="J73">
        <f t="shared" si="3"/>
        <v>1</v>
      </c>
      <c r="K73" t="str">
        <f t="shared" si="4"/>
        <v>2M+</v>
      </c>
      <c r="L73" t="str">
        <f t="shared" si="5"/>
        <v>31-45</v>
      </c>
    </row>
    <row r="74" spans="1:12" x14ac:dyDescent="0.25">
      <c r="A74">
        <v>73</v>
      </c>
      <c r="B74" t="s">
        <v>9</v>
      </c>
      <c r="C74">
        <f>IF(ISBLANK(Hoja1!C74),AVERAGE(Hoja1!$C$2:$C$5001),Hoja1!C74)</f>
        <v>278030</v>
      </c>
      <c r="D74" t="str">
        <f>IF(ISBLANK(Hoja1!D74),"ASALARIADO",Hoja1!D74)</f>
        <v>CONVENIOS ESPECIALES DE TRABAJADORES INDEPENDIENTES</v>
      </c>
      <c r="E74" t="s">
        <v>16</v>
      </c>
      <c r="F74" t="s">
        <v>12</v>
      </c>
      <c r="G74" t="s">
        <v>13</v>
      </c>
      <c r="H74" t="s">
        <v>13</v>
      </c>
      <c r="I74" s="1">
        <f>IF(ISBLANK(Hoja1!I74),AVERAGE(Hoja1!$I$2:$I$5001),Hoja1!I74)</f>
        <v>57</v>
      </c>
      <c r="J74">
        <f t="shared" si="3"/>
        <v>0</v>
      </c>
      <c r="K74" t="str">
        <f t="shared" si="4"/>
        <v>0-400k</v>
      </c>
      <c r="L74" t="str">
        <f t="shared" si="5"/>
        <v>46-60</v>
      </c>
    </row>
    <row r="75" spans="1:12" x14ac:dyDescent="0.25">
      <c r="A75">
        <v>74</v>
      </c>
      <c r="B75" t="s">
        <v>15</v>
      </c>
      <c r="C75">
        <f>IF(ISBLANK(Hoja1!C75),AVERAGE(Hoja1!$C$2:$C$5001),Hoja1!C75)</f>
        <v>508972.79999999999</v>
      </c>
      <c r="D75" t="str">
        <f>IF(ISBLANK(Hoja1!D75),"ASALARIADO",Hoja1!D75)</f>
        <v>ASALARIADO</v>
      </c>
      <c r="E75" t="s">
        <v>11</v>
      </c>
      <c r="F75" t="s">
        <v>12</v>
      </c>
      <c r="G75" t="s">
        <v>13</v>
      </c>
      <c r="H75" t="s">
        <v>13</v>
      </c>
      <c r="I75" s="1">
        <f>IF(ISBLANK(Hoja1!I75),AVERAGE(Hoja1!$I$2:$I$5001),Hoja1!I75)</f>
        <v>46</v>
      </c>
      <c r="J75">
        <f t="shared" si="3"/>
        <v>0</v>
      </c>
      <c r="K75" t="str">
        <f t="shared" si="4"/>
        <v>400k-800k</v>
      </c>
      <c r="L75" t="str">
        <f t="shared" si="5"/>
        <v>46-60</v>
      </c>
    </row>
    <row r="76" spans="1:12" x14ac:dyDescent="0.25">
      <c r="A76">
        <v>75</v>
      </c>
      <c r="B76" t="s">
        <v>9</v>
      </c>
      <c r="C76">
        <f>IF(ISBLANK(Hoja1!C76),AVERAGE(Hoja1!$C$2:$C$5001),Hoja1!C76)</f>
        <v>476424.06</v>
      </c>
      <c r="D76" t="str">
        <f>IF(ISBLANK(Hoja1!D76),"ASALARIADO",Hoja1!D76)</f>
        <v>ASALARIADO</v>
      </c>
      <c r="E76" t="s">
        <v>16</v>
      </c>
      <c r="F76" t="s">
        <v>12</v>
      </c>
      <c r="G76" t="s">
        <v>13</v>
      </c>
      <c r="H76" t="s">
        <v>13</v>
      </c>
      <c r="I76" s="1">
        <f>IF(ISBLANK(Hoja1!I76),AVERAGE(Hoja1!$I$2:$I$5001),Hoja1!I76)</f>
        <v>24</v>
      </c>
      <c r="J76">
        <f t="shared" si="3"/>
        <v>0</v>
      </c>
      <c r="K76" t="str">
        <f t="shared" si="4"/>
        <v>400k-800k</v>
      </c>
      <c r="L76" t="str">
        <f t="shared" si="5"/>
        <v>18-30</v>
      </c>
    </row>
    <row r="77" spans="1:12" x14ac:dyDescent="0.25">
      <c r="A77">
        <v>76</v>
      </c>
      <c r="B77" t="s">
        <v>15</v>
      </c>
      <c r="C77">
        <f>IF(ISBLANK(Hoja1!C77),AVERAGE(Hoja1!$C$2:$C$5001),Hoja1!C77)</f>
        <v>278035</v>
      </c>
      <c r="D77" t="str">
        <f>IF(ISBLANK(Hoja1!D77),"ASALARIADO",Hoja1!D77)</f>
        <v>TRABAJADOR INDEPENDIENTE</v>
      </c>
      <c r="E77" t="s">
        <v>16</v>
      </c>
      <c r="F77" t="s">
        <v>12</v>
      </c>
      <c r="G77" t="s">
        <v>13</v>
      </c>
      <c r="H77" t="s">
        <v>12</v>
      </c>
      <c r="I77" s="1">
        <f>IF(ISBLANK(Hoja1!I77),AVERAGE(Hoja1!$I$2:$I$5001),Hoja1!I77)</f>
        <v>27</v>
      </c>
      <c r="J77">
        <f t="shared" si="3"/>
        <v>1</v>
      </c>
      <c r="K77" t="str">
        <f t="shared" si="4"/>
        <v>0-400k</v>
      </c>
      <c r="L77" t="str">
        <f t="shared" si="5"/>
        <v>18-30</v>
      </c>
    </row>
    <row r="78" spans="1:12" x14ac:dyDescent="0.25">
      <c r="A78">
        <v>77</v>
      </c>
      <c r="B78" t="s">
        <v>9</v>
      </c>
      <c r="C78">
        <f>IF(ISBLANK(Hoja1!C78),AVERAGE(Hoja1!$C$2:$C$5001),Hoja1!C78)</f>
        <v>297046</v>
      </c>
      <c r="D78" t="str">
        <f>IF(ISBLANK(Hoja1!D78),"ASALARIADO",Hoja1!D78)</f>
        <v>ASEGURADO VOLUNTARIO</v>
      </c>
      <c r="E78" t="s">
        <v>16</v>
      </c>
      <c r="F78" t="s">
        <v>13</v>
      </c>
      <c r="G78" t="s">
        <v>13</v>
      </c>
      <c r="H78" t="s">
        <v>12</v>
      </c>
      <c r="I78" s="1">
        <f>IF(ISBLANK(Hoja1!I78),AVERAGE(Hoja1!$I$2:$I$5001),Hoja1!I78)</f>
        <v>29</v>
      </c>
      <c r="J78">
        <f t="shared" si="3"/>
        <v>1</v>
      </c>
      <c r="K78" t="str">
        <f t="shared" si="4"/>
        <v>0-400k</v>
      </c>
      <c r="L78" t="str">
        <f t="shared" si="5"/>
        <v>18-30</v>
      </c>
    </row>
    <row r="79" spans="1:12" x14ac:dyDescent="0.25">
      <c r="A79">
        <v>78</v>
      </c>
      <c r="B79" t="s">
        <v>15</v>
      </c>
      <c r="C79">
        <f>IF(ISBLANK(Hoja1!C79),AVERAGE(Hoja1!$C$2:$C$5001),Hoja1!C79)</f>
        <v>643859.19999999995</v>
      </c>
      <c r="D79" t="str">
        <f>IF(ISBLANK(Hoja1!D79),"ASALARIADO",Hoja1!D79)</f>
        <v>ASALARIADO</v>
      </c>
      <c r="E79" t="s">
        <v>11</v>
      </c>
      <c r="F79" t="s">
        <v>12</v>
      </c>
      <c r="G79" t="s">
        <v>13</v>
      </c>
      <c r="H79" t="s">
        <v>13</v>
      </c>
      <c r="I79" s="1">
        <f>IF(ISBLANK(Hoja1!I79),AVERAGE(Hoja1!$I$2:$I$5001),Hoja1!I79)</f>
        <v>35</v>
      </c>
      <c r="J79">
        <f t="shared" si="3"/>
        <v>0</v>
      </c>
      <c r="K79" t="str">
        <f t="shared" si="4"/>
        <v>400k-800k</v>
      </c>
      <c r="L79" t="str">
        <f t="shared" si="5"/>
        <v>31-45</v>
      </c>
    </row>
    <row r="80" spans="1:12" x14ac:dyDescent="0.25">
      <c r="A80">
        <v>79</v>
      </c>
      <c r="B80" t="s">
        <v>9</v>
      </c>
      <c r="C80">
        <f>IF(ISBLANK(Hoja1!C80),AVERAGE(Hoja1!$C$2:$C$5001),Hoja1!C80)</f>
        <v>364678.16</v>
      </c>
      <c r="D80" t="str">
        <f>IF(ISBLANK(Hoja1!D80),"ASALARIADO",Hoja1!D80)</f>
        <v>ASALARIADO</v>
      </c>
      <c r="E80" t="s">
        <v>16</v>
      </c>
      <c r="F80" t="s">
        <v>12</v>
      </c>
      <c r="G80" t="s">
        <v>13</v>
      </c>
      <c r="H80" t="s">
        <v>13</v>
      </c>
      <c r="I80" s="1">
        <f>IF(ISBLANK(Hoja1!I80),AVERAGE(Hoja1!$I$2:$I$5001),Hoja1!I80)</f>
        <v>28</v>
      </c>
      <c r="J80">
        <f t="shared" si="3"/>
        <v>0</v>
      </c>
      <c r="K80" t="str">
        <f t="shared" si="4"/>
        <v>0-400k</v>
      </c>
      <c r="L80" t="str">
        <f t="shared" si="5"/>
        <v>18-30</v>
      </c>
    </row>
    <row r="81" spans="1:12" x14ac:dyDescent="0.25">
      <c r="A81">
        <v>80</v>
      </c>
      <c r="B81" t="s">
        <v>15</v>
      </c>
      <c r="C81">
        <f>IF(ISBLANK(Hoja1!C81),AVERAGE(Hoja1!$C$2:$C$5001),Hoja1!C81)</f>
        <v>297046</v>
      </c>
      <c r="D81" t="str">
        <f>IF(ISBLANK(Hoja1!D81),"ASALARIADO",Hoja1!D81)</f>
        <v>ASEGURADO VOLUNTARIO</v>
      </c>
      <c r="E81" t="s">
        <v>16</v>
      </c>
      <c r="F81" t="s">
        <v>12</v>
      </c>
      <c r="G81" t="s">
        <v>13</v>
      </c>
      <c r="H81" t="s">
        <v>13</v>
      </c>
      <c r="I81" s="1">
        <f>IF(ISBLANK(Hoja1!I81),AVERAGE(Hoja1!$I$2:$I$5001),Hoja1!I81)</f>
        <v>50</v>
      </c>
      <c r="J81">
        <f t="shared" si="3"/>
        <v>0</v>
      </c>
      <c r="K81" t="str">
        <f t="shared" si="4"/>
        <v>0-400k</v>
      </c>
      <c r="L81" t="str">
        <f t="shared" si="5"/>
        <v>46-60</v>
      </c>
    </row>
    <row r="82" spans="1:12" x14ac:dyDescent="0.25">
      <c r="A82">
        <v>81</v>
      </c>
      <c r="B82" t="s">
        <v>15</v>
      </c>
      <c r="C82">
        <f>IF(ISBLANK(Hoja1!C82),AVERAGE(Hoja1!$C$2:$C$5001),Hoja1!C82)</f>
        <v>909000</v>
      </c>
      <c r="D82" t="str">
        <f>IF(ISBLANK(Hoja1!D82),"ASALARIADO",Hoja1!D82)</f>
        <v>ASALARIADO</v>
      </c>
      <c r="E82" t="s">
        <v>16</v>
      </c>
      <c r="F82" t="s">
        <v>12</v>
      </c>
      <c r="G82" t="s">
        <v>13</v>
      </c>
      <c r="H82" t="s">
        <v>12</v>
      </c>
      <c r="I82" s="1">
        <f>IF(ISBLANK(Hoja1!I82),AVERAGE(Hoja1!$I$2:$I$5001),Hoja1!I82)</f>
        <v>27</v>
      </c>
      <c r="J82">
        <f t="shared" si="3"/>
        <v>1</v>
      </c>
      <c r="K82" t="str">
        <f t="shared" si="4"/>
        <v>800k-1.2M</v>
      </c>
      <c r="L82" t="str">
        <f t="shared" si="5"/>
        <v>18-30</v>
      </c>
    </row>
    <row r="83" spans="1:12" x14ac:dyDescent="0.25">
      <c r="A83">
        <v>82</v>
      </c>
      <c r="B83" t="s">
        <v>15</v>
      </c>
      <c r="C83">
        <f>IF(ISBLANK(Hoja1!C83),AVERAGE(Hoja1!$C$2:$C$5001),Hoja1!C83)</f>
        <v>1769610.96</v>
      </c>
      <c r="D83" t="str">
        <f>IF(ISBLANK(Hoja1!D83),"ASALARIADO",Hoja1!D83)</f>
        <v>ASALARIADO</v>
      </c>
      <c r="E83" t="s">
        <v>11</v>
      </c>
      <c r="F83" t="s">
        <v>12</v>
      </c>
      <c r="G83" t="s">
        <v>13</v>
      </c>
      <c r="H83" t="s">
        <v>13</v>
      </c>
      <c r="I83" s="1">
        <f>IF(ISBLANK(Hoja1!I83),AVERAGE(Hoja1!$I$2:$I$5001),Hoja1!I83)</f>
        <v>56</v>
      </c>
      <c r="J83">
        <f t="shared" si="3"/>
        <v>0</v>
      </c>
      <c r="K83" t="str">
        <f t="shared" si="4"/>
        <v>1.2M-2M</v>
      </c>
      <c r="L83" t="str">
        <f t="shared" si="5"/>
        <v>46-60</v>
      </c>
    </row>
    <row r="84" spans="1:12" x14ac:dyDescent="0.25">
      <c r="A84">
        <v>83</v>
      </c>
      <c r="B84" t="s">
        <v>9</v>
      </c>
      <c r="C84">
        <f>IF(ISBLANK(Hoja1!C84),AVERAGE(Hoja1!$C$2:$C$5001),Hoja1!C84)</f>
        <v>415861</v>
      </c>
      <c r="D84" t="str">
        <f>IF(ISBLANK(Hoja1!D84),"ASALARIADO",Hoja1!D84)</f>
        <v>TRABAJADOR INDEPENDIENTE</v>
      </c>
      <c r="E84" t="s">
        <v>16</v>
      </c>
      <c r="F84" t="s">
        <v>12</v>
      </c>
      <c r="G84" t="s">
        <v>13</v>
      </c>
      <c r="H84" t="s">
        <v>12</v>
      </c>
      <c r="I84" s="1">
        <f>IF(ISBLANK(Hoja1!I84),AVERAGE(Hoja1!$I$2:$I$5001),Hoja1!I84)</f>
        <v>34</v>
      </c>
      <c r="J84">
        <f t="shared" si="3"/>
        <v>1</v>
      </c>
      <c r="K84" t="str">
        <f t="shared" si="4"/>
        <v>400k-800k</v>
      </c>
      <c r="L84" t="str">
        <f t="shared" si="5"/>
        <v>31-45</v>
      </c>
    </row>
    <row r="85" spans="1:12" x14ac:dyDescent="0.25">
      <c r="A85">
        <v>84</v>
      </c>
      <c r="B85" t="s">
        <v>15</v>
      </c>
      <c r="C85">
        <f>IF(ISBLANK(Hoja1!C85),AVERAGE(Hoja1!$C$2:$C$5001),Hoja1!C85)</f>
        <v>1404047</v>
      </c>
      <c r="D85" t="str">
        <f>IF(ISBLANK(Hoja1!D85),"ASALARIADO",Hoja1!D85)</f>
        <v>ASALARIADO</v>
      </c>
      <c r="E85" t="s">
        <v>11</v>
      </c>
      <c r="F85" t="s">
        <v>12</v>
      </c>
      <c r="G85" t="s">
        <v>13</v>
      </c>
      <c r="H85" t="s">
        <v>12</v>
      </c>
      <c r="I85" s="1">
        <f>IF(ISBLANK(Hoja1!I85),AVERAGE(Hoja1!$I$2:$I$5001),Hoja1!I85)</f>
        <v>53</v>
      </c>
      <c r="J85">
        <f t="shared" si="3"/>
        <v>1</v>
      </c>
      <c r="K85" t="str">
        <f t="shared" si="4"/>
        <v>1.2M-2M</v>
      </c>
      <c r="L85" t="str">
        <f t="shared" si="5"/>
        <v>46-60</v>
      </c>
    </row>
    <row r="86" spans="1:12" x14ac:dyDescent="0.25">
      <c r="A86">
        <v>85</v>
      </c>
      <c r="B86" t="s">
        <v>15</v>
      </c>
      <c r="C86">
        <f>IF(ISBLANK(Hoja1!C86),AVERAGE(Hoja1!$C$2:$C$5001),Hoja1!C86)</f>
        <v>457842.57</v>
      </c>
      <c r="D86" t="str">
        <f>IF(ISBLANK(Hoja1!D86),"ASALARIADO",Hoja1!D86)</f>
        <v>ASALARIADO</v>
      </c>
      <c r="E86" t="s">
        <v>16</v>
      </c>
      <c r="F86" t="s">
        <v>12</v>
      </c>
      <c r="G86" t="s">
        <v>13</v>
      </c>
      <c r="H86" t="s">
        <v>13</v>
      </c>
      <c r="I86" s="1">
        <f>IF(ISBLANK(Hoja1!I86),AVERAGE(Hoja1!$I$2:$I$5001),Hoja1!I86)</f>
        <v>50</v>
      </c>
      <c r="J86">
        <f t="shared" si="3"/>
        <v>0</v>
      </c>
      <c r="K86" t="str">
        <f t="shared" si="4"/>
        <v>400k-800k</v>
      </c>
      <c r="L86" t="str">
        <f t="shared" si="5"/>
        <v>46-60</v>
      </c>
    </row>
    <row r="87" spans="1:12" x14ac:dyDescent="0.25">
      <c r="A87">
        <v>86</v>
      </c>
      <c r="B87" t="s">
        <v>15</v>
      </c>
      <c r="C87">
        <f>IF(ISBLANK(Hoja1!C87),AVERAGE(Hoja1!$C$2:$C$5001),Hoja1!C87)</f>
        <v>297046</v>
      </c>
      <c r="D87" t="str">
        <f>IF(ISBLANK(Hoja1!D87),"ASALARIADO",Hoja1!D87)</f>
        <v>ASEGURADO VOLUNTARIO</v>
      </c>
      <c r="E87" t="s">
        <v>16</v>
      </c>
      <c r="F87" t="s">
        <v>12</v>
      </c>
      <c r="G87" t="s">
        <v>13</v>
      </c>
      <c r="H87" t="s">
        <v>13</v>
      </c>
      <c r="I87" s="1">
        <f>IF(ISBLANK(Hoja1!I87),AVERAGE(Hoja1!$I$2:$I$5001),Hoja1!I87)</f>
        <v>36</v>
      </c>
      <c r="J87">
        <f t="shared" si="3"/>
        <v>0</v>
      </c>
      <c r="K87" t="str">
        <f t="shared" si="4"/>
        <v>0-400k</v>
      </c>
      <c r="L87" t="str">
        <f t="shared" si="5"/>
        <v>31-45</v>
      </c>
    </row>
    <row r="88" spans="1:12" x14ac:dyDescent="0.25">
      <c r="A88">
        <v>87</v>
      </c>
      <c r="B88" t="s">
        <v>9</v>
      </c>
      <c r="C88">
        <f>IF(ISBLANK(Hoja1!C88),AVERAGE(Hoja1!$C$2:$C$5001),Hoja1!C88)</f>
        <v>347356.26</v>
      </c>
      <c r="D88" t="str">
        <f>IF(ISBLANK(Hoja1!D88),"ASALARIADO",Hoja1!D88)</f>
        <v>ASALARIADO</v>
      </c>
      <c r="E88" t="s">
        <v>16</v>
      </c>
      <c r="F88" t="s">
        <v>12</v>
      </c>
      <c r="G88" t="s">
        <v>13</v>
      </c>
      <c r="H88" t="s">
        <v>13</v>
      </c>
      <c r="I88" s="1">
        <f>IF(ISBLANK(Hoja1!I88),AVERAGE(Hoja1!$I$2:$I$5001),Hoja1!I88)</f>
        <v>38</v>
      </c>
      <c r="J88">
        <f t="shared" si="3"/>
        <v>0</v>
      </c>
      <c r="K88" t="str">
        <f t="shared" si="4"/>
        <v>0-400k</v>
      </c>
      <c r="L88" t="str">
        <f t="shared" si="5"/>
        <v>31-45</v>
      </c>
    </row>
    <row r="89" spans="1:12" x14ac:dyDescent="0.25">
      <c r="A89">
        <v>88</v>
      </c>
      <c r="B89" t="s">
        <v>15</v>
      </c>
      <c r="C89">
        <f>IF(ISBLANK(Hoja1!C89),AVERAGE(Hoja1!$C$2:$C$5001),Hoja1!C89)</f>
        <v>432031</v>
      </c>
      <c r="D89" t="str">
        <f>IF(ISBLANK(Hoja1!D89),"ASALARIADO",Hoja1!D89)</f>
        <v>ASALARIADO</v>
      </c>
      <c r="E89" t="s">
        <v>11</v>
      </c>
      <c r="F89" t="s">
        <v>12</v>
      </c>
      <c r="G89" t="s">
        <v>13</v>
      </c>
      <c r="H89" t="s">
        <v>12</v>
      </c>
      <c r="I89" s="1">
        <f>IF(ISBLANK(Hoja1!I89),AVERAGE(Hoja1!$I$2:$I$5001),Hoja1!I89)</f>
        <v>31</v>
      </c>
      <c r="J89">
        <f t="shared" si="3"/>
        <v>1</v>
      </c>
      <c r="K89" t="str">
        <f t="shared" si="4"/>
        <v>400k-800k</v>
      </c>
      <c r="L89" t="str">
        <f t="shared" si="5"/>
        <v>31-45</v>
      </c>
    </row>
    <row r="90" spans="1:12" x14ac:dyDescent="0.25">
      <c r="A90">
        <v>89</v>
      </c>
      <c r="B90" t="s">
        <v>9</v>
      </c>
      <c r="C90">
        <f>IF(ISBLANK(Hoja1!C90),AVERAGE(Hoja1!$C$2:$C$5001),Hoja1!C90)</f>
        <v>419292</v>
      </c>
      <c r="D90" t="str">
        <f>IF(ISBLANK(Hoja1!D90),"ASALARIADO",Hoja1!D90)</f>
        <v>TRABAJADOR INDEPENDIENTE</v>
      </c>
      <c r="E90" t="s">
        <v>16</v>
      </c>
      <c r="F90" t="s">
        <v>12</v>
      </c>
      <c r="G90" t="s">
        <v>12</v>
      </c>
      <c r="H90" t="s">
        <v>13</v>
      </c>
      <c r="I90" s="1">
        <f>IF(ISBLANK(Hoja1!I90),AVERAGE(Hoja1!$I$2:$I$5001),Hoja1!I90)</f>
        <v>36</v>
      </c>
      <c r="J90">
        <f t="shared" si="3"/>
        <v>0</v>
      </c>
      <c r="K90" t="str">
        <f t="shared" si="4"/>
        <v>400k-800k</v>
      </c>
      <c r="L90" t="str">
        <f t="shared" si="5"/>
        <v>31-45</v>
      </c>
    </row>
    <row r="91" spans="1:12" x14ac:dyDescent="0.25">
      <c r="A91">
        <v>90</v>
      </c>
      <c r="B91" t="s">
        <v>15</v>
      </c>
      <c r="C91">
        <f>IF(ISBLANK(Hoja1!C91),AVERAGE(Hoja1!$C$2:$C$5001),Hoja1!C91)</f>
        <v>622035.81999999995</v>
      </c>
      <c r="D91" t="str">
        <f>IF(ISBLANK(Hoja1!D91),"ASALARIADO",Hoja1!D91)</f>
        <v>ASALARIADO</v>
      </c>
      <c r="E91" t="s">
        <v>11</v>
      </c>
      <c r="F91" t="s">
        <v>12</v>
      </c>
      <c r="G91" t="s">
        <v>13</v>
      </c>
      <c r="H91" t="s">
        <v>13</v>
      </c>
      <c r="I91" s="1">
        <f>IF(ISBLANK(Hoja1!I91),AVERAGE(Hoja1!$I$2:$I$5001),Hoja1!I91)</f>
        <v>30</v>
      </c>
      <c r="J91">
        <f t="shared" si="3"/>
        <v>0</v>
      </c>
      <c r="K91" t="str">
        <f t="shared" si="4"/>
        <v>400k-800k</v>
      </c>
      <c r="L91" t="str">
        <f t="shared" si="5"/>
        <v>18-30</v>
      </c>
    </row>
    <row r="92" spans="1:12" x14ac:dyDescent="0.25">
      <c r="A92">
        <v>91</v>
      </c>
      <c r="B92" t="s">
        <v>9</v>
      </c>
      <c r="C92">
        <f>IF(ISBLANK(Hoja1!C92),AVERAGE(Hoja1!$C$2:$C$5001),Hoja1!C92)</f>
        <v>483142.5</v>
      </c>
      <c r="D92" t="str">
        <f>IF(ISBLANK(Hoja1!D92),"ASALARIADO",Hoja1!D92)</f>
        <v>ASALARIADO</v>
      </c>
      <c r="E92" t="s">
        <v>16</v>
      </c>
      <c r="F92" t="s">
        <v>12</v>
      </c>
      <c r="G92" t="s">
        <v>13</v>
      </c>
      <c r="H92" t="s">
        <v>13</v>
      </c>
      <c r="I92" s="1">
        <f>IF(ISBLANK(Hoja1!I92),AVERAGE(Hoja1!$I$2:$I$5001),Hoja1!I92)</f>
        <v>33</v>
      </c>
      <c r="J92">
        <f t="shared" si="3"/>
        <v>0</v>
      </c>
      <c r="K92" t="str">
        <f t="shared" si="4"/>
        <v>400k-800k</v>
      </c>
      <c r="L92" t="str">
        <f t="shared" si="5"/>
        <v>31-45</v>
      </c>
    </row>
    <row r="93" spans="1:12" x14ac:dyDescent="0.25">
      <c r="A93">
        <v>92</v>
      </c>
      <c r="B93" t="s">
        <v>9</v>
      </c>
      <c r="C93">
        <f>IF(ISBLANK(Hoja1!C93),AVERAGE(Hoja1!$C$2:$C$5001),Hoja1!C93)</f>
        <v>609320.69999999995</v>
      </c>
      <c r="D93" t="str">
        <f>IF(ISBLANK(Hoja1!D93),"ASALARIADO",Hoja1!D93)</f>
        <v>ASALARIADO</v>
      </c>
      <c r="E93" t="s">
        <v>11</v>
      </c>
      <c r="F93" t="s">
        <v>12</v>
      </c>
      <c r="G93" t="s">
        <v>13</v>
      </c>
      <c r="H93" t="s">
        <v>13</v>
      </c>
      <c r="I93" s="1">
        <f>IF(ISBLANK(Hoja1!I93),AVERAGE(Hoja1!$I$2:$I$5001),Hoja1!I93)</f>
        <v>39</v>
      </c>
      <c r="J93">
        <f t="shared" si="3"/>
        <v>0</v>
      </c>
      <c r="K93" t="str">
        <f t="shared" si="4"/>
        <v>400k-800k</v>
      </c>
      <c r="L93" t="str">
        <f t="shared" si="5"/>
        <v>31-45</v>
      </c>
    </row>
    <row r="94" spans="1:12" x14ac:dyDescent="0.25">
      <c r="A94">
        <v>93</v>
      </c>
      <c r="B94" t="s">
        <v>9</v>
      </c>
      <c r="C94">
        <f>IF(ISBLANK(Hoja1!C94),AVERAGE(Hoja1!$C$2:$C$5001),Hoja1!C94)</f>
        <v>982902.8</v>
      </c>
      <c r="D94" t="str">
        <f>IF(ISBLANK(Hoja1!D94),"ASALARIADO",Hoja1!D94)</f>
        <v>ASALARIADO</v>
      </c>
      <c r="E94" t="s">
        <v>11</v>
      </c>
      <c r="F94" t="s">
        <v>12</v>
      </c>
      <c r="G94" t="s">
        <v>13</v>
      </c>
      <c r="H94" t="s">
        <v>13</v>
      </c>
      <c r="I94" s="1">
        <f>IF(ISBLANK(Hoja1!I94),AVERAGE(Hoja1!$I$2:$I$5001),Hoja1!I94)</f>
        <v>49</v>
      </c>
      <c r="J94">
        <f t="shared" si="3"/>
        <v>0</v>
      </c>
      <c r="K94" t="str">
        <f t="shared" si="4"/>
        <v>800k-1.2M</v>
      </c>
      <c r="L94" t="str">
        <f t="shared" si="5"/>
        <v>46-60</v>
      </c>
    </row>
    <row r="95" spans="1:12" x14ac:dyDescent="0.25">
      <c r="A95">
        <v>94</v>
      </c>
      <c r="B95" t="s">
        <v>15</v>
      </c>
      <c r="C95">
        <f>IF(ISBLANK(Hoja1!C95),AVERAGE(Hoja1!$C$2:$C$5001),Hoja1!C95)</f>
        <v>800002</v>
      </c>
      <c r="D95" t="str">
        <f>IF(ISBLANK(Hoja1!D95),"ASALARIADO",Hoja1!D95)</f>
        <v>ASALARIADO</v>
      </c>
      <c r="E95" t="s">
        <v>16</v>
      </c>
      <c r="F95" t="s">
        <v>12</v>
      </c>
      <c r="G95" t="s">
        <v>13</v>
      </c>
      <c r="H95" t="s">
        <v>13</v>
      </c>
      <c r="I95" s="1">
        <f>IF(ISBLANK(Hoja1!I95),AVERAGE(Hoja1!$I$2:$I$5001),Hoja1!I95)</f>
        <v>30</v>
      </c>
      <c r="J95">
        <f t="shared" si="3"/>
        <v>0</v>
      </c>
      <c r="K95" t="str">
        <f t="shared" si="4"/>
        <v>800k-1.2M</v>
      </c>
      <c r="L95" t="str">
        <f t="shared" si="5"/>
        <v>18-30</v>
      </c>
    </row>
    <row r="96" spans="1:12" x14ac:dyDescent="0.25">
      <c r="A96">
        <v>95</v>
      </c>
      <c r="B96" t="s">
        <v>9</v>
      </c>
      <c r="C96">
        <f>IF(ISBLANK(Hoja1!C96),AVERAGE(Hoja1!$C$2:$C$5001),Hoja1!C96)</f>
        <v>938875</v>
      </c>
      <c r="D96" t="str">
        <f>IF(ISBLANK(Hoja1!D96),"ASALARIADO",Hoja1!D96)</f>
        <v>ASALARIADO</v>
      </c>
      <c r="E96" t="s">
        <v>16</v>
      </c>
      <c r="F96" t="s">
        <v>12</v>
      </c>
      <c r="G96" t="s">
        <v>13</v>
      </c>
      <c r="H96" t="s">
        <v>13</v>
      </c>
      <c r="I96" s="1">
        <f>IF(ISBLANK(Hoja1!I96),AVERAGE(Hoja1!$I$2:$I$5001),Hoja1!I96)</f>
        <v>28</v>
      </c>
      <c r="J96">
        <f t="shared" si="3"/>
        <v>0</v>
      </c>
      <c r="K96" t="str">
        <f t="shared" si="4"/>
        <v>800k-1.2M</v>
      </c>
      <c r="L96" t="str">
        <f t="shared" si="5"/>
        <v>18-30</v>
      </c>
    </row>
    <row r="97" spans="1:12" x14ac:dyDescent="0.25">
      <c r="A97">
        <v>96</v>
      </c>
      <c r="B97" t="s">
        <v>15</v>
      </c>
      <c r="C97">
        <f>IF(ISBLANK(Hoja1!C97),AVERAGE(Hoja1!$C$2:$C$5001),Hoja1!C97)</f>
        <v>412625.63</v>
      </c>
      <c r="D97" t="str">
        <f>IF(ISBLANK(Hoja1!D97),"ASALARIADO",Hoja1!D97)</f>
        <v>ASALARIADO</v>
      </c>
      <c r="E97" t="s">
        <v>16</v>
      </c>
      <c r="F97" t="s">
        <v>12</v>
      </c>
      <c r="G97" t="s">
        <v>13</v>
      </c>
      <c r="H97" t="s">
        <v>13</v>
      </c>
      <c r="I97" s="1">
        <f>IF(ISBLANK(Hoja1!I97),AVERAGE(Hoja1!$I$2:$I$5001),Hoja1!I97)</f>
        <v>26</v>
      </c>
      <c r="J97">
        <f t="shared" si="3"/>
        <v>0</v>
      </c>
      <c r="K97" t="str">
        <f t="shared" si="4"/>
        <v>400k-800k</v>
      </c>
      <c r="L97" t="str">
        <f t="shared" si="5"/>
        <v>18-30</v>
      </c>
    </row>
    <row r="98" spans="1:12" x14ac:dyDescent="0.25">
      <c r="A98">
        <v>97</v>
      </c>
      <c r="B98" t="s">
        <v>9</v>
      </c>
      <c r="C98">
        <f>IF(ISBLANK(Hoja1!C98),AVERAGE(Hoja1!$C$2:$C$5001),Hoja1!C98)</f>
        <v>234334</v>
      </c>
      <c r="D98" t="str">
        <f>IF(ISBLANK(Hoja1!D98),"ASALARIADO",Hoja1!D98)</f>
        <v>ASALARIADO</v>
      </c>
      <c r="E98" t="s">
        <v>16</v>
      </c>
      <c r="F98" t="s">
        <v>12</v>
      </c>
      <c r="G98" t="s">
        <v>13</v>
      </c>
      <c r="H98" t="s">
        <v>13</v>
      </c>
      <c r="I98" s="1">
        <f>IF(ISBLANK(Hoja1!I98),AVERAGE(Hoja1!$I$2:$I$5001),Hoja1!I98)</f>
        <v>21</v>
      </c>
      <c r="J98">
        <f t="shared" si="3"/>
        <v>0</v>
      </c>
      <c r="K98" t="str">
        <f t="shared" si="4"/>
        <v>0-400k</v>
      </c>
      <c r="L98" t="str">
        <f t="shared" si="5"/>
        <v>18-30</v>
      </c>
    </row>
    <row r="99" spans="1:12" x14ac:dyDescent="0.25">
      <c r="A99">
        <v>98</v>
      </c>
      <c r="B99" t="s">
        <v>15</v>
      </c>
      <c r="C99">
        <f>IF(ISBLANK(Hoja1!C99),AVERAGE(Hoja1!$C$2:$C$5001),Hoja1!C99)</f>
        <v>675720</v>
      </c>
      <c r="D99" t="str">
        <f>IF(ISBLANK(Hoja1!D99),"ASALARIADO",Hoja1!D99)</f>
        <v>ASALARIADO</v>
      </c>
      <c r="E99" t="s">
        <v>11</v>
      </c>
      <c r="F99" t="s">
        <v>12</v>
      </c>
      <c r="G99" t="s">
        <v>13</v>
      </c>
      <c r="H99" t="s">
        <v>13</v>
      </c>
      <c r="I99" s="1">
        <f>IF(ISBLANK(Hoja1!I99),AVERAGE(Hoja1!$I$2:$I$5001),Hoja1!I99)</f>
        <v>36</v>
      </c>
      <c r="J99">
        <f t="shared" si="3"/>
        <v>0</v>
      </c>
      <c r="K99" t="str">
        <f t="shared" si="4"/>
        <v>400k-800k</v>
      </c>
      <c r="L99" t="str">
        <f t="shared" si="5"/>
        <v>31-45</v>
      </c>
    </row>
    <row r="100" spans="1:12" x14ac:dyDescent="0.25">
      <c r="A100">
        <v>99</v>
      </c>
      <c r="B100" t="s">
        <v>15</v>
      </c>
      <c r="C100">
        <f>IF(ISBLANK(Hoja1!C100),AVERAGE(Hoja1!$C$2:$C$5001),Hoja1!C100)</f>
        <v>283745.98</v>
      </c>
      <c r="D100" t="str">
        <f>IF(ISBLANK(Hoja1!D100),"ASALARIADO",Hoja1!D100)</f>
        <v>ASALARIADO</v>
      </c>
      <c r="E100" t="s">
        <v>16</v>
      </c>
      <c r="F100" t="s">
        <v>12</v>
      </c>
      <c r="G100" t="s">
        <v>13</v>
      </c>
      <c r="H100" t="s">
        <v>13</v>
      </c>
      <c r="I100" s="1">
        <f>IF(ISBLANK(Hoja1!I100),AVERAGE(Hoja1!$I$2:$I$5001),Hoja1!I100)</f>
        <v>22</v>
      </c>
      <c r="J100">
        <f t="shared" si="3"/>
        <v>0</v>
      </c>
      <c r="K100" t="str">
        <f t="shared" si="4"/>
        <v>0-400k</v>
      </c>
      <c r="L100" t="str">
        <f t="shared" si="5"/>
        <v>18-30</v>
      </c>
    </row>
    <row r="101" spans="1:12" x14ac:dyDescent="0.25">
      <c r="A101">
        <v>100</v>
      </c>
      <c r="B101" t="s">
        <v>15</v>
      </c>
      <c r="C101">
        <f>IF(ISBLANK(Hoja1!C101),AVERAGE(Hoja1!$C$2:$C$5001),Hoja1!C101)</f>
        <v>3729038.4</v>
      </c>
      <c r="D101" t="str">
        <f>IF(ISBLANK(Hoja1!D101),"ASALARIADO",Hoja1!D101)</f>
        <v>ASALARIADO</v>
      </c>
      <c r="E101" t="s">
        <v>11</v>
      </c>
      <c r="F101" t="s">
        <v>12</v>
      </c>
      <c r="G101" t="s">
        <v>13</v>
      </c>
      <c r="H101" t="s">
        <v>13</v>
      </c>
      <c r="I101" s="1">
        <f>IF(ISBLANK(Hoja1!I101),AVERAGE(Hoja1!$I$2:$I$5001),Hoja1!I101)</f>
        <v>50</v>
      </c>
      <c r="J101">
        <f t="shared" si="3"/>
        <v>0</v>
      </c>
      <c r="K101" t="str">
        <f t="shared" si="4"/>
        <v>2M+</v>
      </c>
      <c r="L101" t="str">
        <f t="shared" si="5"/>
        <v>46-60</v>
      </c>
    </row>
    <row r="102" spans="1:12" x14ac:dyDescent="0.25">
      <c r="A102">
        <v>101</v>
      </c>
      <c r="B102" t="s">
        <v>15</v>
      </c>
      <c r="C102">
        <f>IF(ISBLANK(Hoja1!C102),AVERAGE(Hoja1!$C$2:$C$5001),Hoja1!C102)</f>
        <v>300000</v>
      </c>
      <c r="D102" t="str">
        <f>IF(ISBLANK(Hoja1!D102),"ASALARIADO",Hoja1!D102)</f>
        <v>ASALARIADO</v>
      </c>
      <c r="E102" t="s">
        <v>16</v>
      </c>
      <c r="F102" t="s">
        <v>12</v>
      </c>
      <c r="G102" t="s">
        <v>13</v>
      </c>
      <c r="H102" t="s">
        <v>13</v>
      </c>
      <c r="I102" s="1">
        <f>IF(ISBLANK(Hoja1!I102),AVERAGE(Hoja1!$I$2:$I$5001),Hoja1!I102)</f>
        <v>33</v>
      </c>
      <c r="J102">
        <f t="shared" si="3"/>
        <v>0</v>
      </c>
      <c r="K102" t="str">
        <f t="shared" si="4"/>
        <v>0-400k</v>
      </c>
      <c r="L102" t="str">
        <f t="shared" si="5"/>
        <v>31-45</v>
      </c>
    </row>
    <row r="103" spans="1:12" x14ac:dyDescent="0.25">
      <c r="A103">
        <v>102</v>
      </c>
      <c r="B103" t="s">
        <v>15</v>
      </c>
      <c r="C103">
        <f>IF(ISBLANK(Hoja1!C103),AVERAGE(Hoja1!$C$2:$C$5001),Hoja1!C103)</f>
        <v>377900</v>
      </c>
      <c r="D103" t="str">
        <f>IF(ISBLANK(Hoja1!D103),"ASALARIADO",Hoja1!D103)</f>
        <v>ASALARIADO</v>
      </c>
      <c r="E103" t="s">
        <v>16</v>
      </c>
      <c r="F103" t="s">
        <v>12</v>
      </c>
      <c r="G103" t="s">
        <v>13</v>
      </c>
      <c r="H103" t="s">
        <v>13</v>
      </c>
      <c r="I103" s="1">
        <f>IF(ISBLANK(Hoja1!I103),AVERAGE(Hoja1!$I$2:$I$5001),Hoja1!I103)</f>
        <v>57</v>
      </c>
      <c r="J103">
        <f t="shared" si="3"/>
        <v>0</v>
      </c>
      <c r="K103" t="str">
        <f t="shared" si="4"/>
        <v>0-400k</v>
      </c>
      <c r="L103" t="str">
        <f t="shared" si="5"/>
        <v>46-60</v>
      </c>
    </row>
    <row r="104" spans="1:12" x14ac:dyDescent="0.25">
      <c r="A104">
        <v>103</v>
      </c>
      <c r="B104" t="s">
        <v>9</v>
      </c>
      <c r="C104">
        <f>IF(ISBLANK(Hoja1!C104),AVERAGE(Hoja1!$C$2:$C$5001),Hoja1!C104)</f>
        <v>300018</v>
      </c>
      <c r="D104" t="str">
        <f>IF(ISBLANK(Hoja1!D104),"ASALARIADO",Hoja1!D104)</f>
        <v>ASEGURADO VOLUNTARIO</v>
      </c>
      <c r="E104" t="s">
        <v>16</v>
      </c>
      <c r="F104" t="s">
        <v>12</v>
      </c>
      <c r="G104" t="s">
        <v>13</v>
      </c>
      <c r="H104" t="s">
        <v>13</v>
      </c>
      <c r="I104" s="1">
        <f>IF(ISBLANK(Hoja1!I104),AVERAGE(Hoja1!$I$2:$I$5001),Hoja1!I104)</f>
        <v>63</v>
      </c>
      <c r="J104">
        <f t="shared" si="3"/>
        <v>0</v>
      </c>
      <c r="K104" t="str">
        <f t="shared" si="4"/>
        <v>0-400k</v>
      </c>
      <c r="L104" t="str">
        <f t="shared" si="5"/>
        <v>61-75</v>
      </c>
    </row>
    <row r="105" spans="1:12" x14ac:dyDescent="0.25">
      <c r="A105">
        <v>104</v>
      </c>
      <c r="B105" t="s">
        <v>15</v>
      </c>
      <c r="C105">
        <f>IF(ISBLANK(Hoja1!C105),AVERAGE(Hoja1!$C$2:$C$5001),Hoja1!C105)</f>
        <v>306643.32</v>
      </c>
      <c r="D105" t="str">
        <f>IF(ISBLANK(Hoja1!D105),"ASALARIADO",Hoja1!D105)</f>
        <v>ASALARIADO</v>
      </c>
      <c r="E105" t="s">
        <v>16</v>
      </c>
      <c r="F105" t="s">
        <v>12</v>
      </c>
      <c r="G105" t="s">
        <v>13</v>
      </c>
      <c r="H105" t="s">
        <v>13</v>
      </c>
      <c r="I105" s="1">
        <f>IF(ISBLANK(Hoja1!I105),AVERAGE(Hoja1!$I$2:$I$5001),Hoja1!I105)</f>
        <v>30</v>
      </c>
      <c r="J105">
        <f t="shared" si="3"/>
        <v>0</v>
      </c>
      <c r="K105" t="str">
        <f t="shared" si="4"/>
        <v>0-400k</v>
      </c>
      <c r="L105" t="str">
        <f t="shared" si="5"/>
        <v>18-30</v>
      </c>
    </row>
    <row r="106" spans="1:12" x14ac:dyDescent="0.25">
      <c r="A106">
        <v>105</v>
      </c>
      <c r="B106" t="s">
        <v>9</v>
      </c>
      <c r="C106">
        <f>IF(ISBLANK(Hoja1!C106),AVERAGE(Hoja1!$C$2:$C$5001),Hoja1!C106)</f>
        <v>462759</v>
      </c>
      <c r="D106" t="str">
        <f>IF(ISBLANK(Hoja1!D106),"ASALARIADO",Hoja1!D106)</f>
        <v>ASALARIADO</v>
      </c>
      <c r="E106" t="s">
        <v>16</v>
      </c>
      <c r="F106" t="s">
        <v>12</v>
      </c>
      <c r="G106" t="s">
        <v>13</v>
      </c>
      <c r="H106" t="s">
        <v>13</v>
      </c>
      <c r="I106" s="1">
        <f>IF(ISBLANK(Hoja1!I106),AVERAGE(Hoja1!$I$2:$I$5001),Hoja1!I106)</f>
        <v>35</v>
      </c>
      <c r="J106">
        <f t="shared" si="3"/>
        <v>0</v>
      </c>
      <c r="K106" t="str">
        <f t="shared" si="4"/>
        <v>400k-800k</v>
      </c>
      <c r="L106" t="str">
        <f t="shared" si="5"/>
        <v>31-45</v>
      </c>
    </row>
    <row r="107" spans="1:12" x14ac:dyDescent="0.25">
      <c r="A107">
        <v>106</v>
      </c>
      <c r="B107" t="s">
        <v>15</v>
      </c>
      <c r="C107">
        <f>IF(ISBLANK(Hoja1!C107),AVERAGE(Hoja1!$C$2:$C$5001),Hoja1!C107)</f>
        <v>1411236</v>
      </c>
      <c r="D107" t="str">
        <f>IF(ISBLANK(Hoja1!D107),"ASALARIADO",Hoja1!D107)</f>
        <v>ASALARIADO</v>
      </c>
      <c r="E107" t="s">
        <v>11</v>
      </c>
      <c r="F107" t="s">
        <v>12</v>
      </c>
      <c r="G107" t="s">
        <v>13</v>
      </c>
      <c r="H107" t="s">
        <v>13</v>
      </c>
      <c r="I107" s="1">
        <f>IF(ISBLANK(Hoja1!I107),AVERAGE(Hoja1!$I$2:$I$5001),Hoja1!I107)</f>
        <v>30</v>
      </c>
      <c r="J107">
        <f t="shared" si="3"/>
        <v>0</v>
      </c>
      <c r="K107" t="str">
        <f t="shared" si="4"/>
        <v>1.2M-2M</v>
      </c>
      <c r="L107" t="str">
        <f t="shared" si="5"/>
        <v>18-30</v>
      </c>
    </row>
    <row r="108" spans="1:12" x14ac:dyDescent="0.25">
      <c r="A108">
        <v>107</v>
      </c>
      <c r="B108" t="s">
        <v>9</v>
      </c>
      <c r="C108">
        <f>IF(ISBLANK(Hoja1!C108),AVERAGE(Hoja1!$C$2:$C$5001),Hoja1!C108)</f>
        <v>310124</v>
      </c>
      <c r="D108" t="str">
        <f>IF(ISBLANK(Hoja1!D108),"ASALARIADO",Hoja1!D108)</f>
        <v>ASEGURADO VOLUNTARIO</v>
      </c>
      <c r="E108" t="s">
        <v>16</v>
      </c>
      <c r="F108" t="s">
        <v>12</v>
      </c>
      <c r="G108" t="s">
        <v>13</v>
      </c>
      <c r="H108" t="s">
        <v>13</v>
      </c>
      <c r="I108" s="1">
        <f>IF(ISBLANK(Hoja1!I108),AVERAGE(Hoja1!$I$2:$I$5001),Hoja1!I108)</f>
        <v>51</v>
      </c>
      <c r="J108">
        <f t="shared" si="3"/>
        <v>0</v>
      </c>
      <c r="K108" t="str">
        <f t="shared" si="4"/>
        <v>0-400k</v>
      </c>
      <c r="L108" t="str">
        <f t="shared" si="5"/>
        <v>46-60</v>
      </c>
    </row>
    <row r="109" spans="1:12" x14ac:dyDescent="0.25">
      <c r="A109">
        <v>108</v>
      </c>
      <c r="B109" t="s">
        <v>9</v>
      </c>
      <c r="C109">
        <f>IF(ISBLANK(Hoja1!C109),AVERAGE(Hoja1!$C$2:$C$5001),Hoja1!C109)</f>
        <v>505145</v>
      </c>
      <c r="D109" t="str">
        <f>IF(ISBLANK(Hoja1!D109),"ASALARIADO",Hoja1!D109)</f>
        <v>TRABAJADOR INDEPENDIENTE</v>
      </c>
      <c r="E109" t="s">
        <v>16</v>
      </c>
      <c r="F109" t="s">
        <v>12</v>
      </c>
      <c r="G109" t="s">
        <v>12</v>
      </c>
      <c r="H109" t="s">
        <v>12</v>
      </c>
      <c r="I109" s="1">
        <f>IF(ISBLANK(Hoja1!I109),AVERAGE(Hoja1!$I$2:$I$5001),Hoja1!I109)</f>
        <v>30</v>
      </c>
      <c r="J109">
        <f t="shared" si="3"/>
        <v>1</v>
      </c>
      <c r="K109" t="str">
        <f t="shared" si="4"/>
        <v>400k-800k</v>
      </c>
      <c r="L109" t="str">
        <f t="shared" si="5"/>
        <v>18-30</v>
      </c>
    </row>
    <row r="110" spans="1:12" x14ac:dyDescent="0.25">
      <c r="A110">
        <v>109</v>
      </c>
      <c r="B110" t="s">
        <v>9</v>
      </c>
      <c r="C110">
        <f>IF(ISBLANK(Hoja1!C110),AVERAGE(Hoja1!$C$2:$C$5001),Hoja1!C110)</f>
        <v>386161</v>
      </c>
      <c r="D110" t="str">
        <f>IF(ISBLANK(Hoja1!D110),"ASALARIADO",Hoja1!D110)</f>
        <v>TRABAJADOR INDEPENDIENTE</v>
      </c>
      <c r="E110" t="s">
        <v>16</v>
      </c>
      <c r="F110" t="s">
        <v>12</v>
      </c>
      <c r="G110" t="s">
        <v>13</v>
      </c>
      <c r="H110" t="s">
        <v>12</v>
      </c>
      <c r="I110" s="1">
        <f>IF(ISBLANK(Hoja1!I110),AVERAGE(Hoja1!$I$2:$I$5001),Hoja1!I110)</f>
        <v>44</v>
      </c>
      <c r="J110">
        <f t="shared" si="3"/>
        <v>1</v>
      </c>
      <c r="K110" t="str">
        <f t="shared" si="4"/>
        <v>0-400k</v>
      </c>
      <c r="L110" t="str">
        <f t="shared" si="5"/>
        <v>31-45</v>
      </c>
    </row>
    <row r="111" spans="1:12" x14ac:dyDescent="0.25">
      <c r="A111">
        <v>110</v>
      </c>
      <c r="B111" t="s">
        <v>15</v>
      </c>
      <c r="C111">
        <f>IF(ISBLANK(Hoja1!C111),AVERAGE(Hoja1!$C$2:$C$5001),Hoja1!C111)</f>
        <v>297973.5</v>
      </c>
      <c r="D111" t="str">
        <f>IF(ISBLANK(Hoja1!D111),"ASALARIADO",Hoja1!D111)</f>
        <v>ASALARIADO</v>
      </c>
      <c r="E111" t="s">
        <v>11</v>
      </c>
      <c r="F111" t="s">
        <v>12</v>
      </c>
      <c r="G111" t="s">
        <v>13</v>
      </c>
      <c r="H111" t="s">
        <v>13</v>
      </c>
      <c r="I111" s="1">
        <f>IF(ISBLANK(Hoja1!I111),AVERAGE(Hoja1!$I$2:$I$5001),Hoja1!I111)</f>
        <v>43</v>
      </c>
      <c r="J111">
        <f t="shared" si="3"/>
        <v>0</v>
      </c>
      <c r="K111" t="str">
        <f t="shared" si="4"/>
        <v>0-400k</v>
      </c>
      <c r="L111" t="str">
        <f t="shared" si="5"/>
        <v>31-45</v>
      </c>
    </row>
    <row r="112" spans="1:12" x14ac:dyDescent="0.25">
      <c r="A112">
        <v>111</v>
      </c>
      <c r="B112" t="s">
        <v>15</v>
      </c>
      <c r="C112">
        <f>IF(ISBLANK(Hoja1!C112),AVERAGE(Hoja1!$C$2:$C$5001),Hoja1!C112)</f>
        <v>338049.9</v>
      </c>
      <c r="D112" t="str">
        <f>IF(ISBLANK(Hoja1!D112),"ASALARIADO",Hoja1!D112)</f>
        <v>ASALARIADO</v>
      </c>
      <c r="E112" t="s">
        <v>16</v>
      </c>
      <c r="F112" t="s">
        <v>12</v>
      </c>
      <c r="G112" t="s">
        <v>13</v>
      </c>
      <c r="H112" t="s">
        <v>13</v>
      </c>
      <c r="I112" s="1">
        <f>IF(ISBLANK(Hoja1!I112),AVERAGE(Hoja1!$I$2:$I$5001),Hoja1!I112)</f>
        <v>43</v>
      </c>
      <c r="J112">
        <f t="shared" si="3"/>
        <v>0</v>
      </c>
      <c r="K112" t="str">
        <f t="shared" si="4"/>
        <v>0-400k</v>
      </c>
      <c r="L112" t="str">
        <f t="shared" si="5"/>
        <v>31-45</v>
      </c>
    </row>
    <row r="113" spans="1:12" x14ac:dyDescent="0.25">
      <c r="A113">
        <v>112</v>
      </c>
      <c r="B113" t="s">
        <v>15</v>
      </c>
      <c r="C113">
        <f>IF(ISBLANK(Hoja1!C113),AVERAGE(Hoja1!$C$2:$C$5001),Hoja1!C113)</f>
        <v>298155</v>
      </c>
      <c r="D113" t="str">
        <f>IF(ISBLANK(Hoja1!D113),"ASALARIADO",Hoja1!D113)</f>
        <v>ASEGURADO VOLUNTARIO</v>
      </c>
      <c r="E113" t="s">
        <v>16</v>
      </c>
      <c r="F113" t="s">
        <v>12</v>
      </c>
      <c r="G113" t="s">
        <v>13</v>
      </c>
      <c r="H113" t="s">
        <v>13</v>
      </c>
      <c r="I113" s="1">
        <f>IF(ISBLANK(Hoja1!I113),AVERAGE(Hoja1!$I$2:$I$5001),Hoja1!I113)</f>
        <v>47</v>
      </c>
      <c r="J113">
        <f t="shared" si="3"/>
        <v>0</v>
      </c>
      <c r="K113" t="str">
        <f t="shared" si="4"/>
        <v>0-400k</v>
      </c>
      <c r="L113" t="str">
        <f t="shared" si="5"/>
        <v>46-60</v>
      </c>
    </row>
    <row r="114" spans="1:12" x14ac:dyDescent="0.25">
      <c r="A114">
        <v>113</v>
      </c>
      <c r="B114" t="s">
        <v>15</v>
      </c>
      <c r="C114">
        <f>IF(ISBLANK(Hoja1!C114),AVERAGE(Hoja1!$C$2:$C$5001),Hoja1!C114)</f>
        <v>278030.99</v>
      </c>
      <c r="D114" t="str">
        <f>IF(ISBLANK(Hoja1!D114),"ASALARIADO",Hoja1!D114)</f>
        <v>CONVENIOS ESPECIALES DE TRABAJADORES INDEPENDIENTES</v>
      </c>
      <c r="E114" t="s">
        <v>16</v>
      </c>
      <c r="F114" t="s">
        <v>12</v>
      </c>
      <c r="G114" t="s">
        <v>13</v>
      </c>
      <c r="H114" t="s">
        <v>13</v>
      </c>
      <c r="I114" s="1">
        <f>IF(ISBLANK(Hoja1!I114),AVERAGE(Hoja1!$I$2:$I$5001),Hoja1!I114)</f>
        <v>30</v>
      </c>
      <c r="J114">
        <f t="shared" si="3"/>
        <v>0</v>
      </c>
      <c r="K114" t="str">
        <f t="shared" si="4"/>
        <v>0-400k</v>
      </c>
      <c r="L114" t="str">
        <f t="shared" si="5"/>
        <v>18-30</v>
      </c>
    </row>
    <row r="115" spans="1:12" x14ac:dyDescent="0.25">
      <c r="A115">
        <v>114</v>
      </c>
      <c r="B115" t="s">
        <v>15</v>
      </c>
      <c r="C115">
        <f>IF(ISBLANK(Hoja1!C115),AVERAGE(Hoja1!$C$2:$C$5001),Hoja1!C115)</f>
        <v>382026.4</v>
      </c>
      <c r="D115" t="str">
        <f>IF(ISBLANK(Hoja1!D115),"ASALARIADO",Hoja1!D115)</f>
        <v>ASALARIADO</v>
      </c>
      <c r="E115" t="s">
        <v>16</v>
      </c>
      <c r="F115" t="s">
        <v>12</v>
      </c>
      <c r="G115" t="s">
        <v>13</v>
      </c>
      <c r="H115" t="s">
        <v>13</v>
      </c>
      <c r="I115" s="1">
        <f>IF(ISBLANK(Hoja1!I115),AVERAGE(Hoja1!$I$2:$I$5001),Hoja1!I115)</f>
        <v>44</v>
      </c>
      <c r="J115">
        <f t="shared" si="3"/>
        <v>0</v>
      </c>
      <c r="K115" t="str">
        <f t="shared" si="4"/>
        <v>0-400k</v>
      </c>
      <c r="L115" t="str">
        <f t="shared" si="5"/>
        <v>31-45</v>
      </c>
    </row>
    <row r="116" spans="1:12" x14ac:dyDescent="0.25">
      <c r="A116">
        <v>115</v>
      </c>
      <c r="B116" t="s">
        <v>15</v>
      </c>
      <c r="C116">
        <f>IF(ISBLANK(Hoja1!C116),AVERAGE(Hoja1!$C$2:$C$5001),Hoja1!C116)</f>
        <v>239485.57</v>
      </c>
      <c r="D116" t="str">
        <f>IF(ISBLANK(Hoja1!D116),"ASALARIADO",Hoja1!D116)</f>
        <v>ASALARIADO</v>
      </c>
      <c r="E116" t="s">
        <v>16</v>
      </c>
      <c r="F116" t="s">
        <v>12</v>
      </c>
      <c r="G116" t="s">
        <v>13</v>
      </c>
      <c r="H116" t="s">
        <v>13</v>
      </c>
      <c r="I116" s="1">
        <f>IF(ISBLANK(Hoja1!I116),AVERAGE(Hoja1!$I$2:$I$5001),Hoja1!I116)</f>
        <v>21</v>
      </c>
      <c r="J116">
        <f t="shared" si="3"/>
        <v>0</v>
      </c>
      <c r="K116" t="str">
        <f t="shared" si="4"/>
        <v>0-400k</v>
      </c>
      <c r="L116" t="str">
        <f t="shared" si="5"/>
        <v>18-30</v>
      </c>
    </row>
    <row r="117" spans="1:12" x14ac:dyDescent="0.25">
      <c r="A117">
        <v>116</v>
      </c>
      <c r="B117" t="s">
        <v>9</v>
      </c>
      <c r="C117">
        <f>IF(ISBLANK(Hoja1!C117),AVERAGE(Hoja1!$C$2:$C$5001),Hoja1!C117)</f>
        <v>672873.47</v>
      </c>
      <c r="D117" t="str">
        <f>IF(ISBLANK(Hoja1!D117),"ASALARIADO",Hoja1!D117)</f>
        <v>ASALARIADO</v>
      </c>
      <c r="E117" t="s">
        <v>16</v>
      </c>
      <c r="F117" t="s">
        <v>12</v>
      </c>
      <c r="G117" t="s">
        <v>12</v>
      </c>
      <c r="H117" t="s">
        <v>13</v>
      </c>
      <c r="I117" s="1">
        <f>IF(ISBLANK(Hoja1!I117),AVERAGE(Hoja1!$I$2:$I$5001),Hoja1!I117)</f>
        <v>32</v>
      </c>
      <c r="J117">
        <f t="shared" si="3"/>
        <v>0</v>
      </c>
      <c r="K117" t="str">
        <f t="shared" si="4"/>
        <v>400k-800k</v>
      </c>
      <c r="L117" t="str">
        <f t="shared" si="5"/>
        <v>31-45</v>
      </c>
    </row>
    <row r="118" spans="1:12" x14ac:dyDescent="0.25">
      <c r="A118">
        <v>117</v>
      </c>
      <c r="B118" t="s">
        <v>15</v>
      </c>
      <c r="C118">
        <f>IF(ISBLANK(Hoja1!C118),AVERAGE(Hoja1!$C$2:$C$5001),Hoja1!C118)</f>
        <v>995442</v>
      </c>
      <c r="D118" t="str">
        <f>IF(ISBLANK(Hoja1!D118),"ASALARIADO",Hoja1!D118)</f>
        <v>ASALARIADO</v>
      </c>
      <c r="E118" t="s">
        <v>16</v>
      </c>
      <c r="F118" t="s">
        <v>12</v>
      </c>
      <c r="G118" t="s">
        <v>12</v>
      </c>
      <c r="H118" t="s">
        <v>12</v>
      </c>
      <c r="I118" s="1">
        <f>IF(ISBLANK(Hoja1!I118),AVERAGE(Hoja1!$I$2:$I$5001),Hoja1!I118)</f>
        <v>52</v>
      </c>
      <c r="J118">
        <f t="shared" si="3"/>
        <v>1</v>
      </c>
      <c r="K118" t="str">
        <f t="shared" si="4"/>
        <v>800k-1.2M</v>
      </c>
      <c r="L118" t="str">
        <f t="shared" si="5"/>
        <v>46-60</v>
      </c>
    </row>
    <row r="119" spans="1:12" x14ac:dyDescent="0.25">
      <c r="A119">
        <v>118</v>
      </c>
      <c r="B119" t="s">
        <v>9</v>
      </c>
      <c r="C119">
        <f>IF(ISBLANK(Hoja1!C119),AVERAGE(Hoja1!$C$2:$C$5001),Hoja1!C119)</f>
        <v>659864.57999999996</v>
      </c>
      <c r="D119" t="str">
        <f>IF(ISBLANK(Hoja1!D119),"ASALARIADO",Hoja1!D119)</f>
        <v>ASALARIADO</v>
      </c>
      <c r="E119" t="s">
        <v>16</v>
      </c>
      <c r="F119" t="s">
        <v>12</v>
      </c>
      <c r="G119" t="s">
        <v>13</v>
      </c>
      <c r="H119" t="s">
        <v>13</v>
      </c>
      <c r="I119" s="1">
        <f>IF(ISBLANK(Hoja1!I119),AVERAGE(Hoja1!$I$2:$I$5001),Hoja1!I119)</f>
        <v>27</v>
      </c>
      <c r="J119">
        <f t="shared" si="3"/>
        <v>0</v>
      </c>
      <c r="K119" t="str">
        <f t="shared" si="4"/>
        <v>400k-800k</v>
      </c>
      <c r="L119" t="str">
        <f t="shared" si="5"/>
        <v>18-30</v>
      </c>
    </row>
    <row r="120" spans="1:12" x14ac:dyDescent="0.25">
      <c r="A120">
        <v>119</v>
      </c>
      <c r="B120" t="s">
        <v>9</v>
      </c>
      <c r="C120">
        <f>IF(ISBLANK(Hoja1!C120),AVERAGE(Hoja1!$C$2:$C$5001),Hoja1!C120)</f>
        <v>681758.7</v>
      </c>
      <c r="D120" t="str">
        <f>IF(ISBLANK(Hoja1!D120),"ASALARIADO",Hoja1!D120)</f>
        <v>ASALARIADO</v>
      </c>
      <c r="E120" t="s">
        <v>16</v>
      </c>
      <c r="F120" t="s">
        <v>12</v>
      </c>
      <c r="G120" t="s">
        <v>13</v>
      </c>
      <c r="H120" t="s">
        <v>13</v>
      </c>
      <c r="I120" s="1">
        <f>IF(ISBLANK(Hoja1!I120),AVERAGE(Hoja1!$I$2:$I$5001),Hoja1!I120)</f>
        <v>30</v>
      </c>
      <c r="J120">
        <f t="shared" si="3"/>
        <v>0</v>
      </c>
      <c r="K120" t="str">
        <f t="shared" si="4"/>
        <v>400k-800k</v>
      </c>
      <c r="L120" t="str">
        <f t="shared" si="5"/>
        <v>18-30</v>
      </c>
    </row>
    <row r="121" spans="1:12" x14ac:dyDescent="0.25">
      <c r="A121">
        <v>120</v>
      </c>
      <c r="B121" t="s">
        <v>15</v>
      </c>
      <c r="C121">
        <f>IF(ISBLANK(Hoja1!C121),AVERAGE(Hoja1!$C$2:$C$5001),Hoja1!C121)</f>
        <v>297046</v>
      </c>
      <c r="D121" t="str">
        <f>IF(ISBLANK(Hoja1!D121),"ASALARIADO",Hoja1!D121)</f>
        <v>ASEGURADO VOLUNTARIO</v>
      </c>
      <c r="E121" t="s">
        <v>16</v>
      </c>
      <c r="F121" t="s">
        <v>12</v>
      </c>
      <c r="G121" t="s">
        <v>12</v>
      </c>
      <c r="H121" t="s">
        <v>12</v>
      </c>
      <c r="I121" s="1">
        <f>IF(ISBLANK(Hoja1!I121),AVERAGE(Hoja1!$I$2:$I$5001),Hoja1!I121)</f>
        <v>37</v>
      </c>
      <c r="J121">
        <f t="shared" si="3"/>
        <v>1</v>
      </c>
      <c r="K121" t="str">
        <f t="shared" si="4"/>
        <v>0-400k</v>
      </c>
      <c r="L121" t="str">
        <f t="shared" si="5"/>
        <v>31-45</v>
      </c>
    </row>
    <row r="122" spans="1:12" x14ac:dyDescent="0.25">
      <c r="A122">
        <v>121</v>
      </c>
      <c r="B122" t="s">
        <v>15</v>
      </c>
      <c r="C122">
        <f>IF(ISBLANK(Hoja1!C122),AVERAGE(Hoja1!$C$2:$C$5001),Hoja1!C122)</f>
        <v>149929.63</v>
      </c>
      <c r="D122" t="str">
        <f>IF(ISBLANK(Hoja1!D122),"ASALARIADO",Hoja1!D122)</f>
        <v>ASALARIADO</v>
      </c>
      <c r="E122" t="s">
        <v>16</v>
      </c>
      <c r="F122" t="s">
        <v>12</v>
      </c>
      <c r="G122" t="s">
        <v>12</v>
      </c>
      <c r="H122" t="s">
        <v>13</v>
      </c>
      <c r="I122" s="1">
        <f>IF(ISBLANK(Hoja1!I122),AVERAGE(Hoja1!$I$2:$I$5001),Hoja1!I122)</f>
        <v>28</v>
      </c>
      <c r="J122">
        <f t="shared" si="3"/>
        <v>0</v>
      </c>
      <c r="K122" t="str">
        <f t="shared" si="4"/>
        <v>0-400k</v>
      </c>
      <c r="L122" t="str">
        <f t="shared" si="5"/>
        <v>18-30</v>
      </c>
    </row>
    <row r="123" spans="1:12" x14ac:dyDescent="0.25">
      <c r="A123">
        <v>122</v>
      </c>
      <c r="B123" t="s">
        <v>15</v>
      </c>
      <c r="C123">
        <f>IF(ISBLANK(Hoja1!C123),AVERAGE(Hoja1!$C$2:$C$5001),Hoja1!C123)</f>
        <v>297514</v>
      </c>
      <c r="D123" t="str">
        <f>IF(ISBLANK(Hoja1!D123),"ASALARIADO",Hoja1!D123)</f>
        <v>ASEGURADO VOLUNTARIO</v>
      </c>
      <c r="E123" t="s">
        <v>16</v>
      </c>
      <c r="F123" t="s">
        <v>12</v>
      </c>
      <c r="G123" t="s">
        <v>13</v>
      </c>
      <c r="H123" t="s">
        <v>13</v>
      </c>
      <c r="I123" s="1">
        <f>IF(ISBLANK(Hoja1!I123),AVERAGE(Hoja1!$I$2:$I$5001),Hoja1!I123)</f>
        <v>45</v>
      </c>
      <c r="J123">
        <f t="shared" si="3"/>
        <v>0</v>
      </c>
      <c r="K123" t="str">
        <f t="shared" si="4"/>
        <v>0-400k</v>
      </c>
      <c r="L123" t="str">
        <f t="shared" si="5"/>
        <v>31-45</v>
      </c>
    </row>
    <row r="124" spans="1:12" x14ac:dyDescent="0.25">
      <c r="A124">
        <v>123</v>
      </c>
      <c r="B124" t="s">
        <v>15</v>
      </c>
      <c r="C124">
        <f>IF(ISBLANK(Hoja1!C124),AVERAGE(Hoja1!$C$2:$C$5001),Hoja1!C124)</f>
        <v>297062</v>
      </c>
      <c r="D124" t="str">
        <f>IF(ISBLANK(Hoja1!D124),"ASALARIADO",Hoja1!D124)</f>
        <v>ASEGURADO VOLUNTARIO</v>
      </c>
      <c r="E124" t="s">
        <v>16</v>
      </c>
      <c r="F124" t="s">
        <v>12</v>
      </c>
      <c r="G124" t="s">
        <v>13</v>
      </c>
      <c r="H124" t="s">
        <v>13</v>
      </c>
      <c r="I124" s="1">
        <f>IF(ISBLANK(Hoja1!I124),AVERAGE(Hoja1!$I$2:$I$5001),Hoja1!I124)</f>
        <v>40</v>
      </c>
      <c r="J124">
        <f t="shared" si="3"/>
        <v>0</v>
      </c>
      <c r="K124" t="str">
        <f t="shared" si="4"/>
        <v>0-400k</v>
      </c>
      <c r="L124" t="str">
        <f t="shared" si="5"/>
        <v>31-45</v>
      </c>
    </row>
    <row r="125" spans="1:12" x14ac:dyDescent="0.25">
      <c r="A125">
        <v>124</v>
      </c>
      <c r="B125" t="s">
        <v>9</v>
      </c>
      <c r="C125">
        <f>IF(ISBLANK(Hoja1!C125),AVERAGE(Hoja1!$C$2:$C$5001),Hoja1!C125)</f>
        <v>1179097</v>
      </c>
      <c r="D125" t="str">
        <f>IF(ISBLANK(Hoja1!D125),"ASALARIADO",Hoja1!D125)</f>
        <v>ASALARIADO</v>
      </c>
      <c r="E125" t="s">
        <v>16</v>
      </c>
      <c r="F125" t="s">
        <v>12</v>
      </c>
      <c r="G125" t="s">
        <v>13</v>
      </c>
      <c r="H125" t="s">
        <v>13</v>
      </c>
      <c r="I125" s="1">
        <f>IF(ISBLANK(Hoja1!I125),AVERAGE(Hoja1!$I$2:$I$5001),Hoja1!I125)</f>
        <v>41</v>
      </c>
      <c r="J125">
        <f t="shared" si="3"/>
        <v>0</v>
      </c>
      <c r="K125" t="str">
        <f t="shared" si="4"/>
        <v>800k-1.2M</v>
      </c>
      <c r="L125" t="str">
        <f t="shared" si="5"/>
        <v>31-45</v>
      </c>
    </row>
    <row r="126" spans="1:12" x14ac:dyDescent="0.25">
      <c r="A126">
        <v>125</v>
      </c>
      <c r="B126" t="s">
        <v>9</v>
      </c>
      <c r="C126">
        <f>IF(ISBLANK(Hoja1!C126),AVERAGE(Hoja1!$C$2:$C$5001),Hoja1!C126)</f>
        <v>300018</v>
      </c>
      <c r="D126" t="str">
        <f>IF(ISBLANK(Hoja1!D126),"ASALARIADO",Hoja1!D126)</f>
        <v>ASEGURADO VOLUNTARIO</v>
      </c>
      <c r="E126" t="s">
        <v>16</v>
      </c>
      <c r="F126" t="s">
        <v>12</v>
      </c>
      <c r="G126" t="s">
        <v>13</v>
      </c>
      <c r="H126" t="s">
        <v>13</v>
      </c>
      <c r="I126" s="1">
        <f>IF(ISBLANK(Hoja1!I126),AVERAGE(Hoja1!$I$2:$I$5001),Hoja1!I126)</f>
        <v>82</v>
      </c>
      <c r="J126">
        <f t="shared" si="3"/>
        <v>0</v>
      </c>
      <c r="K126" t="str">
        <f t="shared" si="4"/>
        <v>0-400k</v>
      </c>
      <c r="L126" t="str">
        <f t="shared" si="5"/>
        <v>76-100+</v>
      </c>
    </row>
    <row r="127" spans="1:12" x14ac:dyDescent="0.25">
      <c r="A127">
        <v>126</v>
      </c>
      <c r="B127" t="s">
        <v>15</v>
      </c>
      <c r="C127">
        <f>IF(ISBLANK(Hoja1!C127),AVERAGE(Hoja1!$C$2:$C$5001),Hoja1!C127)</f>
        <v>366996.25</v>
      </c>
      <c r="D127" t="str">
        <f>IF(ISBLANK(Hoja1!D127),"ASALARIADO",Hoja1!D127)</f>
        <v>ASALARIADO</v>
      </c>
      <c r="E127" t="s">
        <v>16</v>
      </c>
      <c r="F127" t="s">
        <v>12</v>
      </c>
      <c r="G127" t="s">
        <v>13</v>
      </c>
      <c r="H127" t="s">
        <v>13</v>
      </c>
      <c r="I127" s="1">
        <f>IF(ISBLANK(Hoja1!I127),AVERAGE(Hoja1!$I$2:$I$5001),Hoja1!I127)</f>
        <v>44</v>
      </c>
      <c r="J127">
        <f t="shared" si="3"/>
        <v>0</v>
      </c>
      <c r="K127" t="str">
        <f t="shared" si="4"/>
        <v>0-400k</v>
      </c>
      <c r="L127" t="str">
        <f t="shared" si="5"/>
        <v>31-45</v>
      </c>
    </row>
    <row r="128" spans="1:12" x14ac:dyDescent="0.25">
      <c r="A128">
        <v>127</v>
      </c>
      <c r="B128" t="s">
        <v>15</v>
      </c>
      <c r="C128">
        <f>IF(ISBLANK(Hoja1!C128),AVERAGE(Hoja1!$C$2:$C$5001),Hoja1!C128)</f>
        <v>976712.18</v>
      </c>
      <c r="D128" t="str">
        <f>IF(ISBLANK(Hoja1!D128),"ASALARIADO",Hoja1!D128)</f>
        <v>ASALARIADO</v>
      </c>
      <c r="E128" t="s">
        <v>16</v>
      </c>
      <c r="F128" t="s">
        <v>12</v>
      </c>
      <c r="G128" t="s">
        <v>13</v>
      </c>
      <c r="H128" t="s">
        <v>13</v>
      </c>
      <c r="I128" s="1">
        <f>IF(ISBLANK(Hoja1!I128),AVERAGE(Hoja1!$I$2:$I$5001),Hoja1!I128)</f>
        <v>32</v>
      </c>
      <c r="J128">
        <f t="shared" si="3"/>
        <v>0</v>
      </c>
      <c r="K128" t="str">
        <f t="shared" si="4"/>
        <v>800k-1.2M</v>
      </c>
      <c r="L128" t="str">
        <f t="shared" si="5"/>
        <v>31-45</v>
      </c>
    </row>
    <row r="129" spans="1:12" x14ac:dyDescent="0.25">
      <c r="A129">
        <v>128</v>
      </c>
      <c r="B129" t="s">
        <v>15</v>
      </c>
      <c r="C129">
        <f>IF(ISBLANK(Hoja1!C129),AVERAGE(Hoja1!$C$2:$C$5001),Hoja1!C129)</f>
        <v>212500</v>
      </c>
      <c r="D129" t="str">
        <f>IF(ISBLANK(Hoja1!D129),"ASALARIADO",Hoja1!D129)</f>
        <v>ASALARIADO</v>
      </c>
      <c r="E129" t="s">
        <v>16</v>
      </c>
      <c r="F129" t="s">
        <v>12</v>
      </c>
      <c r="G129" t="s">
        <v>12</v>
      </c>
      <c r="H129" t="s">
        <v>13</v>
      </c>
      <c r="I129" s="1">
        <f>IF(ISBLANK(Hoja1!I129),AVERAGE(Hoja1!$I$2:$I$5001),Hoja1!I129)</f>
        <v>45</v>
      </c>
      <c r="J129">
        <f t="shared" si="3"/>
        <v>0</v>
      </c>
      <c r="K129" t="str">
        <f t="shared" si="4"/>
        <v>0-400k</v>
      </c>
      <c r="L129" t="str">
        <f t="shared" si="5"/>
        <v>31-45</v>
      </c>
    </row>
    <row r="130" spans="1:12" x14ac:dyDescent="0.25">
      <c r="A130">
        <v>129</v>
      </c>
      <c r="B130" t="s">
        <v>9</v>
      </c>
      <c r="C130">
        <f>IF(ISBLANK(Hoja1!C130),AVERAGE(Hoja1!$C$2:$C$5001),Hoja1!C130)</f>
        <v>300018</v>
      </c>
      <c r="D130" t="str">
        <f>IF(ISBLANK(Hoja1!D130),"ASALARIADO",Hoja1!D130)</f>
        <v>TRABAJADOR INDEPENDIENTE</v>
      </c>
      <c r="E130" t="s">
        <v>16</v>
      </c>
      <c r="F130" t="s">
        <v>12</v>
      </c>
      <c r="G130" t="s">
        <v>13</v>
      </c>
      <c r="H130" t="s">
        <v>13</v>
      </c>
      <c r="I130" s="1">
        <f>IF(ISBLANK(Hoja1!I130),AVERAGE(Hoja1!$I$2:$I$5001),Hoja1!I130)</f>
        <v>58</v>
      </c>
      <c r="J130">
        <f t="shared" si="3"/>
        <v>0</v>
      </c>
      <c r="K130" t="str">
        <f t="shared" si="4"/>
        <v>0-400k</v>
      </c>
      <c r="L130" t="str">
        <f t="shared" si="5"/>
        <v>46-60</v>
      </c>
    </row>
    <row r="131" spans="1:12" x14ac:dyDescent="0.25">
      <c r="A131">
        <v>130</v>
      </c>
      <c r="B131" t="s">
        <v>9</v>
      </c>
      <c r="C131">
        <f>IF(ISBLANK(Hoja1!C131),AVERAGE(Hoja1!$C$2:$C$5001),Hoja1!C131)</f>
        <v>489327</v>
      </c>
      <c r="D131" t="str">
        <f>IF(ISBLANK(Hoja1!D131),"ASALARIADO",Hoja1!D131)</f>
        <v>ASALARIADO</v>
      </c>
      <c r="E131" t="s">
        <v>11</v>
      </c>
      <c r="F131" t="s">
        <v>12</v>
      </c>
      <c r="G131" t="s">
        <v>13</v>
      </c>
      <c r="H131" t="s">
        <v>13</v>
      </c>
      <c r="I131" s="1">
        <f>IF(ISBLANK(Hoja1!I131),AVERAGE(Hoja1!$I$2:$I$5001),Hoja1!I131)</f>
        <v>33</v>
      </c>
      <c r="J131">
        <f t="shared" ref="J131:J194" si="6">IF(H131="SI",1,0)</f>
        <v>0</v>
      </c>
      <c r="K131" t="str">
        <f t="shared" ref="K131:K194" si="7">IF(C131&lt;=400000,"0-400k",IF(C131&lt;=800000,"400k-800k",IF(C131&lt;=1200000,"800k-1.2M",IF(C131&lt;=2000000,"1.2M-2M","2M+"))))</f>
        <v>400k-800k</v>
      </c>
      <c r="L131" t="str">
        <f t="shared" ref="L131:L194" si="8">IF(I131&lt;=30,"18-30",IF(I131&lt;=45,"31-45",IF(I131&lt;=60,"46-60",IF(I131&lt;=75,"61-75","76-100+"))))</f>
        <v>31-45</v>
      </c>
    </row>
    <row r="132" spans="1:12" x14ac:dyDescent="0.25">
      <c r="A132">
        <v>131</v>
      </c>
      <c r="B132" t="s">
        <v>15</v>
      </c>
      <c r="C132">
        <f>IF(ISBLANK(Hoja1!C132),AVERAGE(Hoja1!$C$2:$C$5001),Hoja1!C132)</f>
        <v>299647</v>
      </c>
      <c r="D132" t="str">
        <f>IF(ISBLANK(Hoja1!D132),"ASALARIADO",Hoja1!D132)</f>
        <v>ASEGURADO VOLUNTARIO</v>
      </c>
      <c r="E132" t="s">
        <v>16</v>
      </c>
      <c r="F132" t="s">
        <v>12</v>
      </c>
      <c r="G132" t="s">
        <v>13</v>
      </c>
      <c r="H132" t="s">
        <v>13</v>
      </c>
      <c r="I132" s="1">
        <f>IF(ISBLANK(Hoja1!I132),AVERAGE(Hoja1!$I$2:$I$5001),Hoja1!I132)</f>
        <v>50</v>
      </c>
      <c r="J132">
        <f t="shared" si="6"/>
        <v>0</v>
      </c>
      <c r="K132" t="str">
        <f t="shared" si="7"/>
        <v>0-400k</v>
      </c>
      <c r="L132" t="str">
        <f t="shared" si="8"/>
        <v>46-60</v>
      </c>
    </row>
    <row r="133" spans="1:12" x14ac:dyDescent="0.25">
      <c r="A133">
        <v>132</v>
      </c>
      <c r="B133" t="s">
        <v>9</v>
      </c>
      <c r="C133">
        <f>IF(ISBLANK(Hoja1!C133),AVERAGE(Hoja1!$C$2:$C$5001),Hoja1!C133)</f>
        <v>1093666.56</v>
      </c>
      <c r="D133" t="str">
        <f>IF(ISBLANK(Hoja1!D133),"ASALARIADO",Hoja1!D133)</f>
        <v>ASALARIADO</v>
      </c>
      <c r="E133" t="s">
        <v>16</v>
      </c>
      <c r="F133" t="s">
        <v>12</v>
      </c>
      <c r="G133" t="s">
        <v>13</v>
      </c>
      <c r="H133" t="s">
        <v>12</v>
      </c>
      <c r="I133" s="1">
        <f>IF(ISBLANK(Hoja1!I133),AVERAGE(Hoja1!$I$2:$I$5001),Hoja1!I133)</f>
        <v>55</v>
      </c>
      <c r="J133">
        <f t="shared" si="6"/>
        <v>1</v>
      </c>
      <c r="K133" t="str">
        <f t="shared" si="7"/>
        <v>800k-1.2M</v>
      </c>
      <c r="L133" t="str">
        <f t="shared" si="8"/>
        <v>46-60</v>
      </c>
    </row>
    <row r="134" spans="1:12" x14ac:dyDescent="0.25">
      <c r="A134">
        <v>133</v>
      </c>
      <c r="B134" t="s">
        <v>9</v>
      </c>
      <c r="C134">
        <f>IF(ISBLANK(Hoja1!C134),AVERAGE(Hoja1!$C$2:$C$5001),Hoja1!C134)</f>
        <v>677626.04</v>
      </c>
      <c r="D134" t="str">
        <f>IF(ISBLANK(Hoja1!D134),"ASALARIADO",Hoja1!D134)</f>
        <v>ASALARIADO</v>
      </c>
      <c r="E134" t="s">
        <v>16</v>
      </c>
      <c r="F134" t="s">
        <v>12</v>
      </c>
      <c r="G134" t="s">
        <v>13</v>
      </c>
      <c r="H134" t="s">
        <v>13</v>
      </c>
      <c r="I134" s="1">
        <f>IF(ISBLANK(Hoja1!I134),AVERAGE(Hoja1!$I$2:$I$5001),Hoja1!I134)</f>
        <v>57</v>
      </c>
      <c r="J134">
        <f t="shared" si="6"/>
        <v>0</v>
      </c>
      <c r="K134" t="str">
        <f t="shared" si="7"/>
        <v>400k-800k</v>
      </c>
      <c r="L134" t="str">
        <f t="shared" si="8"/>
        <v>46-60</v>
      </c>
    </row>
    <row r="135" spans="1:12" x14ac:dyDescent="0.25">
      <c r="A135">
        <v>134</v>
      </c>
      <c r="B135" t="s">
        <v>9</v>
      </c>
      <c r="C135">
        <f>IF(ISBLANK(Hoja1!C135),AVERAGE(Hoja1!$C$2:$C$5001),Hoja1!C135)</f>
        <v>462063.22</v>
      </c>
      <c r="D135" t="str">
        <f>IF(ISBLANK(Hoja1!D135),"ASALARIADO",Hoja1!D135)</f>
        <v>ASALARIADO</v>
      </c>
      <c r="E135" t="s">
        <v>16</v>
      </c>
      <c r="F135" t="s">
        <v>12</v>
      </c>
      <c r="G135" t="s">
        <v>13</v>
      </c>
      <c r="H135" t="s">
        <v>13</v>
      </c>
      <c r="I135" s="1">
        <f>IF(ISBLANK(Hoja1!I135),AVERAGE(Hoja1!$I$2:$I$5001),Hoja1!I135)</f>
        <v>54</v>
      </c>
      <c r="J135">
        <f t="shared" si="6"/>
        <v>0</v>
      </c>
      <c r="K135" t="str">
        <f t="shared" si="7"/>
        <v>400k-800k</v>
      </c>
      <c r="L135" t="str">
        <f t="shared" si="8"/>
        <v>46-60</v>
      </c>
    </row>
    <row r="136" spans="1:12" x14ac:dyDescent="0.25">
      <c r="A136">
        <v>135</v>
      </c>
      <c r="B136" t="s">
        <v>9</v>
      </c>
      <c r="C136">
        <f>IF(ISBLANK(Hoja1!C136),AVERAGE(Hoja1!$C$2:$C$5001),Hoja1!C136)</f>
        <v>966790.5</v>
      </c>
      <c r="D136" t="str">
        <f>IF(ISBLANK(Hoja1!D136),"ASALARIADO",Hoja1!D136)</f>
        <v>ASALARIADO</v>
      </c>
      <c r="E136" t="s">
        <v>11</v>
      </c>
      <c r="F136" t="s">
        <v>12</v>
      </c>
      <c r="G136" t="s">
        <v>13</v>
      </c>
      <c r="H136" t="s">
        <v>13</v>
      </c>
      <c r="I136" s="1">
        <f>IF(ISBLANK(Hoja1!I136),AVERAGE(Hoja1!$I$2:$I$5001),Hoja1!I136)</f>
        <v>43</v>
      </c>
      <c r="J136">
        <f t="shared" si="6"/>
        <v>0</v>
      </c>
      <c r="K136" t="str">
        <f t="shared" si="7"/>
        <v>800k-1.2M</v>
      </c>
      <c r="L136" t="str">
        <f t="shared" si="8"/>
        <v>31-45</v>
      </c>
    </row>
    <row r="137" spans="1:12" x14ac:dyDescent="0.25">
      <c r="A137">
        <v>136</v>
      </c>
      <c r="B137" t="s">
        <v>9</v>
      </c>
      <c r="C137">
        <f>IF(ISBLANK(Hoja1!C137),AVERAGE(Hoja1!$C$2:$C$5001),Hoja1!C137)</f>
        <v>318242.84000000003</v>
      </c>
      <c r="D137" t="str">
        <f>IF(ISBLANK(Hoja1!D137),"ASALARIADO",Hoja1!D137)</f>
        <v>ASALARIADO</v>
      </c>
      <c r="E137" t="s">
        <v>11</v>
      </c>
      <c r="F137" t="s">
        <v>12</v>
      </c>
      <c r="G137" t="s">
        <v>13</v>
      </c>
      <c r="H137" t="s">
        <v>13</v>
      </c>
      <c r="I137" s="1">
        <f>IF(ISBLANK(Hoja1!I137),AVERAGE(Hoja1!$I$2:$I$5001),Hoja1!I137)</f>
        <v>59</v>
      </c>
      <c r="J137">
        <f t="shared" si="6"/>
        <v>0</v>
      </c>
      <c r="K137" t="str">
        <f t="shared" si="7"/>
        <v>0-400k</v>
      </c>
      <c r="L137" t="str">
        <f t="shared" si="8"/>
        <v>46-60</v>
      </c>
    </row>
    <row r="138" spans="1:12" x14ac:dyDescent="0.25">
      <c r="A138">
        <v>137</v>
      </c>
      <c r="B138" t="s">
        <v>9</v>
      </c>
      <c r="C138">
        <f>IF(ISBLANK(Hoja1!C138),AVERAGE(Hoja1!$C$2:$C$5001),Hoja1!C138)</f>
        <v>1411134.97</v>
      </c>
      <c r="D138" t="str">
        <f>IF(ISBLANK(Hoja1!D138),"ASALARIADO",Hoja1!D138)</f>
        <v>ASALARIADO</v>
      </c>
      <c r="E138" t="s">
        <v>16</v>
      </c>
      <c r="F138" t="s">
        <v>12</v>
      </c>
      <c r="G138" t="s">
        <v>13</v>
      </c>
      <c r="H138" t="s">
        <v>13</v>
      </c>
      <c r="I138" s="1">
        <f>IF(ISBLANK(Hoja1!I138),AVERAGE(Hoja1!$I$2:$I$5001),Hoja1!I138)</f>
        <v>31</v>
      </c>
      <c r="J138">
        <f t="shared" si="6"/>
        <v>0</v>
      </c>
      <c r="K138" t="str">
        <f t="shared" si="7"/>
        <v>1.2M-2M</v>
      </c>
      <c r="L138" t="str">
        <f t="shared" si="8"/>
        <v>31-45</v>
      </c>
    </row>
    <row r="139" spans="1:12" x14ac:dyDescent="0.25">
      <c r="A139">
        <v>138</v>
      </c>
      <c r="B139" t="s">
        <v>15</v>
      </c>
      <c r="C139">
        <f>IF(ISBLANK(Hoja1!C139),AVERAGE(Hoja1!$C$2:$C$5001),Hoja1!C139)</f>
        <v>402904</v>
      </c>
      <c r="D139" t="str">
        <f>IF(ISBLANK(Hoja1!D139),"ASALARIADO",Hoja1!D139)</f>
        <v>CONVENIOS ESPECIALES DE ASEGURADOS VOLUNTARIOS</v>
      </c>
      <c r="E139" t="s">
        <v>16</v>
      </c>
      <c r="F139" t="s">
        <v>12</v>
      </c>
      <c r="G139" t="s">
        <v>12</v>
      </c>
      <c r="H139" t="s">
        <v>13</v>
      </c>
      <c r="I139" s="1">
        <f>IF(ISBLANK(Hoja1!I139),AVERAGE(Hoja1!$I$2:$I$5001),Hoja1!I139)</f>
        <v>24</v>
      </c>
      <c r="J139">
        <f t="shared" si="6"/>
        <v>0</v>
      </c>
      <c r="K139" t="str">
        <f t="shared" si="7"/>
        <v>400k-800k</v>
      </c>
      <c r="L139" t="str">
        <f t="shared" si="8"/>
        <v>18-30</v>
      </c>
    </row>
    <row r="140" spans="1:12" x14ac:dyDescent="0.25">
      <c r="A140">
        <v>139</v>
      </c>
      <c r="B140" t="s">
        <v>9</v>
      </c>
      <c r="C140">
        <f>IF(ISBLANK(Hoja1!C140),AVERAGE(Hoja1!$C$2:$C$5001),Hoja1!C140)</f>
        <v>356903.88</v>
      </c>
      <c r="D140" t="str">
        <f>IF(ISBLANK(Hoja1!D140),"ASALARIADO",Hoja1!D140)</f>
        <v>ASALARIADO</v>
      </c>
      <c r="E140" t="s">
        <v>16</v>
      </c>
      <c r="F140" t="s">
        <v>12</v>
      </c>
      <c r="G140" t="s">
        <v>13</v>
      </c>
      <c r="H140" t="s">
        <v>13</v>
      </c>
      <c r="I140" s="1">
        <f>IF(ISBLANK(Hoja1!I140),AVERAGE(Hoja1!$I$2:$I$5001),Hoja1!I140)</f>
        <v>43</v>
      </c>
      <c r="J140">
        <f t="shared" si="6"/>
        <v>0</v>
      </c>
      <c r="K140" t="str">
        <f t="shared" si="7"/>
        <v>0-400k</v>
      </c>
      <c r="L140" t="str">
        <f t="shared" si="8"/>
        <v>31-45</v>
      </c>
    </row>
    <row r="141" spans="1:12" x14ac:dyDescent="0.25">
      <c r="A141">
        <v>140</v>
      </c>
      <c r="B141" t="s">
        <v>9</v>
      </c>
      <c r="C141">
        <f>IF(ISBLANK(Hoja1!C141),AVERAGE(Hoja1!$C$2:$C$5001),Hoja1!C141)</f>
        <v>278035</v>
      </c>
      <c r="D141" t="str">
        <f>IF(ISBLANK(Hoja1!D141),"ASALARIADO",Hoja1!D141)</f>
        <v>ASEGURADO VOLUNTARIO</v>
      </c>
      <c r="E141" t="s">
        <v>16</v>
      </c>
      <c r="F141" t="s">
        <v>12</v>
      </c>
      <c r="G141" t="s">
        <v>13</v>
      </c>
      <c r="H141" t="s">
        <v>13</v>
      </c>
      <c r="I141" s="1">
        <f>IF(ISBLANK(Hoja1!I141),AVERAGE(Hoja1!$I$2:$I$5001),Hoja1!I141)</f>
        <v>41</v>
      </c>
      <c r="J141">
        <f t="shared" si="6"/>
        <v>0</v>
      </c>
      <c r="K141" t="str">
        <f t="shared" si="7"/>
        <v>0-400k</v>
      </c>
      <c r="L141" t="str">
        <f t="shared" si="8"/>
        <v>31-45</v>
      </c>
    </row>
    <row r="142" spans="1:12" x14ac:dyDescent="0.25">
      <c r="A142">
        <v>141</v>
      </c>
      <c r="B142" t="s">
        <v>15</v>
      </c>
      <c r="C142">
        <f>IF(ISBLANK(Hoja1!C142),AVERAGE(Hoja1!$C$2:$C$5001),Hoja1!C142)</f>
        <v>297046</v>
      </c>
      <c r="D142" t="str">
        <f>IF(ISBLANK(Hoja1!D142),"ASALARIADO",Hoja1!D142)</f>
        <v>TRABAJADOR INDEPENDIENTE</v>
      </c>
      <c r="E142" t="s">
        <v>16</v>
      </c>
      <c r="F142" t="s">
        <v>12</v>
      </c>
      <c r="G142" t="s">
        <v>13</v>
      </c>
      <c r="H142" t="s">
        <v>13</v>
      </c>
      <c r="I142" s="1">
        <f>IF(ISBLANK(Hoja1!I142),AVERAGE(Hoja1!$I$2:$I$5001),Hoja1!I142)</f>
        <v>65</v>
      </c>
      <c r="J142">
        <f t="shared" si="6"/>
        <v>0</v>
      </c>
      <c r="K142" t="str">
        <f t="shared" si="7"/>
        <v>0-400k</v>
      </c>
      <c r="L142" t="str">
        <f t="shared" si="8"/>
        <v>61-75</v>
      </c>
    </row>
    <row r="143" spans="1:12" x14ac:dyDescent="0.25">
      <c r="A143">
        <v>142</v>
      </c>
      <c r="B143" t="s">
        <v>15</v>
      </c>
      <c r="C143">
        <f>IF(ISBLANK(Hoja1!C143),AVERAGE(Hoja1!$C$2:$C$5001),Hoja1!C143)</f>
        <v>400000</v>
      </c>
      <c r="D143" t="str">
        <f>IF(ISBLANK(Hoja1!D143),"ASALARIADO",Hoja1!D143)</f>
        <v>ASALARIADO</v>
      </c>
      <c r="E143" t="s">
        <v>16</v>
      </c>
      <c r="F143" t="s">
        <v>12</v>
      </c>
      <c r="G143" t="s">
        <v>13</v>
      </c>
      <c r="H143" t="s">
        <v>13</v>
      </c>
      <c r="I143" s="1">
        <f>IF(ISBLANK(Hoja1!I143),AVERAGE(Hoja1!$I$2:$I$5001),Hoja1!I143)</f>
        <v>46</v>
      </c>
      <c r="J143">
        <f t="shared" si="6"/>
        <v>0</v>
      </c>
      <c r="K143" t="str">
        <f t="shared" si="7"/>
        <v>0-400k</v>
      </c>
      <c r="L143" t="str">
        <f t="shared" si="8"/>
        <v>46-60</v>
      </c>
    </row>
    <row r="144" spans="1:12" x14ac:dyDescent="0.25">
      <c r="A144">
        <v>143</v>
      </c>
      <c r="B144" t="s">
        <v>15</v>
      </c>
      <c r="C144">
        <f>IF(ISBLANK(Hoja1!C144),AVERAGE(Hoja1!$C$2:$C$5001),Hoja1!C144)</f>
        <v>497114.36</v>
      </c>
      <c r="D144" t="str">
        <f>IF(ISBLANK(Hoja1!D144),"ASALARIADO",Hoja1!D144)</f>
        <v>ASALARIADO</v>
      </c>
      <c r="E144" t="s">
        <v>11</v>
      </c>
      <c r="F144" t="s">
        <v>12</v>
      </c>
      <c r="G144" t="s">
        <v>13</v>
      </c>
      <c r="H144" t="s">
        <v>13</v>
      </c>
      <c r="I144" s="1">
        <f>IF(ISBLANK(Hoja1!I144),AVERAGE(Hoja1!$I$2:$I$5001),Hoja1!I144)</f>
        <v>28</v>
      </c>
      <c r="J144">
        <f t="shared" si="6"/>
        <v>0</v>
      </c>
      <c r="K144" t="str">
        <f t="shared" si="7"/>
        <v>400k-800k</v>
      </c>
      <c r="L144" t="str">
        <f t="shared" si="8"/>
        <v>18-30</v>
      </c>
    </row>
    <row r="145" spans="1:12" x14ac:dyDescent="0.25">
      <c r="A145">
        <v>144</v>
      </c>
      <c r="B145" t="s">
        <v>9</v>
      </c>
      <c r="C145">
        <f>IF(ISBLANK(Hoja1!C145),AVERAGE(Hoja1!$C$2:$C$5001),Hoja1!C145)</f>
        <v>270074</v>
      </c>
      <c r="D145" t="str">
        <f>IF(ISBLANK(Hoja1!D145),"ASALARIADO",Hoja1!D145)</f>
        <v>ASALARIADO</v>
      </c>
      <c r="E145" t="s">
        <v>16</v>
      </c>
      <c r="F145" t="s">
        <v>12</v>
      </c>
      <c r="G145" t="s">
        <v>13</v>
      </c>
      <c r="H145" t="s">
        <v>12</v>
      </c>
      <c r="I145" s="1">
        <f>IF(ISBLANK(Hoja1!I145),AVERAGE(Hoja1!$I$2:$I$5001),Hoja1!I145)</f>
        <v>60</v>
      </c>
      <c r="J145">
        <f t="shared" si="6"/>
        <v>1</v>
      </c>
      <c r="K145" t="str">
        <f t="shared" si="7"/>
        <v>0-400k</v>
      </c>
      <c r="L145" t="str">
        <f t="shared" si="8"/>
        <v>46-60</v>
      </c>
    </row>
    <row r="146" spans="1:12" x14ac:dyDescent="0.25">
      <c r="A146">
        <v>145</v>
      </c>
      <c r="B146" t="s">
        <v>9</v>
      </c>
      <c r="C146">
        <f>IF(ISBLANK(Hoja1!C146),AVERAGE(Hoja1!$C$2:$C$5001),Hoja1!C146)</f>
        <v>680668.64</v>
      </c>
      <c r="D146" t="str">
        <f>IF(ISBLANK(Hoja1!D146),"ASALARIADO",Hoja1!D146)</f>
        <v>ASALARIADO</v>
      </c>
      <c r="E146" t="s">
        <v>16</v>
      </c>
      <c r="F146" t="s">
        <v>12</v>
      </c>
      <c r="G146" t="s">
        <v>13</v>
      </c>
      <c r="H146" t="s">
        <v>13</v>
      </c>
      <c r="I146" s="1">
        <f>IF(ISBLANK(Hoja1!I146),AVERAGE(Hoja1!$I$2:$I$5001),Hoja1!I146)</f>
        <v>37</v>
      </c>
      <c r="J146">
        <f t="shared" si="6"/>
        <v>0</v>
      </c>
      <c r="K146" t="str">
        <f t="shared" si="7"/>
        <v>400k-800k</v>
      </c>
      <c r="L146" t="str">
        <f t="shared" si="8"/>
        <v>31-45</v>
      </c>
    </row>
    <row r="147" spans="1:12" x14ac:dyDescent="0.25">
      <c r="A147">
        <v>146</v>
      </c>
      <c r="B147" t="s">
        <v>15</v>
      </c>
      <c r="C147">
        <f>IF(ISBLANK(Hoja1!C147),AVERAGE(Hoja1!$C$2:$C$5001),Hoja1!C147)</f>
        <v>148500</v>
      </c>
      <c r="D147" t="str">
        <f>IF(ISBLANK(Hoja1!D147),"ASALARIADO",Hoja1!D147)</f>
        <v>ASALARIADO</v>
      </c>
      <c r="E147" t="s">
        <v>16</v>
      </c>
      <c r="F147" t="s">
        <v>12</v>
      </c>
      <c r="G147" t="s">
        <v>13</v>
      </c>
      <c r="H147" t="s">
        <v>13</v>
      </c>
      <c r="I147" s="1">
        <f>IF(ISBLANK(Hoja1!I147),AVERAGE(Hoja1!$I$2:$I$5001),Hoja1!I147)</f>
        <v>50</v>
      </c>
      <c r="J147">
        <f t="shared" si="6"/>
        <v>0</v>
      </c>
      <c r="K147" t="str">
        <f t="shared" si="7"/>
        <v>0-400k</v>
      </c>
      <c r="L147" t="str">
        <f t="shared" si="8"/>
        <v>46-60</v>
      </c>
    </row>
    <row r="148" spans="1:12" x14ac:dyDescent="0.25">
      <c r="A148">
        <v>147</v>
      </c>
      <c r="B148" t="s">
        <v>15</v>
      </c>
      <c r="C148">
        <f>IF(ISBLANK(Hoja1!C148),AVERAGE(Hoja1!$C$2:$C$5001),Hoja1!C148)</f>
        <v>372323</v>
      </c>
      <c r="D148" t="str">
        <f>IF(ISBLANK(Hoja1!D148),"ASALARIADO",Hoja1!D148)</f>
        <v>ASALARIADO</v>
      </c>
      <c r="E148" t="s">
        <v>11</v>
      </c>
      <c r="F148" t="s">
        <v>12</v>
      </c>
      <c r="G148" t="s">
        <v>13</v>
      </c>
      <c r="H148" t="s">
        <v>13</v>
      </c>
      <c r="I148" s="1">
        <f>IF(ISBLANK(Hoja1!I148),AVERAGE(Hoja1!$I$2:$I$5001),Hoja1!I148)</f>
        <v>29</v>
      </c>
      <c r="J148">
        <f t="shared" si="6"/>
        <v>0</v>
      </c>
      <c r="K148" t="str">
        <f t="shared" si="7"/>
        <v>0-400k</v>
      </c>
      <c r="L148" t="str">
        <f t="shared" si="8"/>
        <v>18-30</v>
      </c>
    </row>
    <row r="149" spans="1:12" x14ac:dyDescent="0.25">
      <c r="A149">
        <v>148</v>
      </c>
      <c r="B149" t="s">
        <v>15</v>
      </c>
      <c r="C149">
        <f>IF(ISBLANK(Hoja1!C149),AVERAGE(Hoja1!$C$2:$C$5001),Hoja1!C149)</f>
        <v>1069289.8</v>
      </c>
      <c r="D149" t="str">
        <f>IF(ISBLANK(Hoja1!D149),"ASALARIADO",Hoja1!D149)</f>
        <v>PENSIONADOS EN SU PROPIO SISTEMA</v>
      </c>
      <c r="E149" t="s">
        <v>11</v>
      </c>
      <c r="F149" t="s">
        <v>12</v>
      </c>
      <c r="G149" t="s">
        <v>13</v>
      </c>
      <c r="H149" t="s">
        <v>13</v>
      </c>
      <c r="I149" s="1">
        <f>IF(ISBLANK(Hoja1!I149),AVERAGE(Hoja1!$I$2:$I$5001),Hoja1!I149)</f>
        <v>86</v>
      </c>
      <c r="J149">
        <f t="shared" si="6"/>
        <v>0</v>
      </c>
      <c r="K149" t="str">
        <f t="shared" si="7"/>
        <v>800k-1.2M</v>
      </c>
      <c r="L149" t="str">
        <f t="shared" si="8"/>
        <v>76-100+</v>
      </c>
    </row>
    <row r="150" spans="1:12" x14ac:dyDescent="0.25">
      <c r="A150">
        <v>149</v>
      </c>
      <c r="B150" t="s">
        <v>15</v>
      </c>
      <c r="C150">
        <f>IF(ISBLANK(Hoja1!C150),AVERAGE(Hoja1!$C$2:$C$5001),Hoja1!C150)</f>
        <v>258000</v>
      </c>
      <c r="D150" t="str">
        <f>IF(ISBLANK(Hoja1!D150),"ASALARIADO",Hoja1!D150)</f>
        <v>ASALARIADO</v>
      </c>
      <c r="E150" t="s">
        <v>16</v>
      </c>
      <c r="F150" t="s">
        <v>12</v>
      </c>
      <c r="G150" t="s">
        <v>13</v>
      </c>
      <c r="H150" t="s">
        <v>13</v>
      </c>
      <c r="I150" s="1">
        <f>IF(ISBLANK(Hoja1!I150),AVERAGE(Hoja1!$I$2:$I$5001),Hoja1!I150)</f>
        <v>30</v>
      </c>
      <c r="J150">
        <f t="shared" si="6"/>
        <v>0</v>
      </c>
      <c r="K150" t="str">
        <f t="shared" si="7"/>
        <v>0-400k</v>
      </c>
      <c r="L150" t="str">
        <f t="shared" si="8"/>
        <v>18-30</v>
      </c>
    </row>
    <row r="151" spans="1:12" x14ac:dyDescent="0.25">
      <c r="A151">
        <v>150</v>
      </c>
      <c r="B151" t="s">
        <v>15</v>
      </c>
      <c r="C151">
        <f>IF(ISBLANK(Hoja1!C151),AVERAGE(Hoja1!$C$2:$C$5001),Hoja1!C151)</f>
        <v>304345</v>
      </c>
      <c r="D151" t="str">
        <f>IF(ISBLANK(Hoja1!D151),"ASALARIADO",Hoja1!D151)</f>
        <v>ASEGURADO VOLUNTARIO</v>
      </c>
      <c r="E151" t="s">
        <v>16</v>
      </c>
      <c r="F151" t="s">
        <v>12</v>
      </c>
      <c r="G151" t="s">
        <v>13</v>
      </c>
      <c r="H151" t="s">
        <v>13</v>
      </c>
      <c r="I151" s="1">
        <f>IF(ISBLANK(Hoja1!I151),AVERAGE(Hoja1!$I$2:$I$5001),Hoja1!I151)</f>
        <v>50</v>
      </c>
      <c r="J151">
        <f t="shared" si="6"/>
        <v>0</v>
      </c>
      <c r="K151" t="str">
        <f t="shared" si="7"/>
        <v>0-400k</v>
      </c>
      <c r="L151" t="str">
        <f t="shared" si="8"/>
        <v>46-60</v>
      </c>
    </row>
    <row r="152" spans="1:12" x14ac:dyDescent="0.25">
      <c r="A152">
        <v>151</v>
      </c>
      <c r="B152" t="s">
        <v>15</v>
      </c>
      <c r="C152">
        <f>IF(ISBLANK(Hoja1!C152),AVERAGE(Hoja1!$C$2:$C$5001),Hoja1!C152)</f>
        <v>299647</v>
      </c>
      <c r="D152" t="str">
        <f>IF(ISBLANK(Hoja1!D152),"ASALARIADO",Hoja1!D152)</f>
        <v>ASALARIADO</v>
      </c>
      <c r="E152" t="s">
        <v>16</v>
      </c>
      <c r="F152" t="s">
        <v>12</v>
      </c>
      <c r="G152" t="s">
        <v>13</v>
      </c>
      <c r="H152" t="s">
        <v>13</v>
      </c>
      <c r="I152" s="1">
        <f>IF(ISBLANK(Hoja1!I152),AVERAGE(Hoja1!$I$2:$I$5001),Hoja1!I152)</f>
        <v>40</v>
      </c>
      <c r="J152">
        <f t="shared" si="6"/>
        <v>0</v>
      </c>
      <c r="K152" t="str">
        <f t="shared" si="7"/>
        <v>0-400k</v>
      </c>
      <c r="L152" t="str">
        <f t="shared" si="8"/>
        <v>31-45</v>
      </c>
    </row>
    <row r="153" spans="1:12" x14ac:dyDescent="0.25">
      <c r="A153">
        <v>152</v>
      </c>
      <c r="B153" t="s">
        <v>9</v>
      </c>
      <c r="C153">
        <f>IF(ISBLANK(Hoja1!C153),AVERAGE(Hoja1!$C$2:$C$5001),Hoja1!C153)</f>
        <v>253472</v>
      </c>
      <c r="D153" t="str">
        <f>IF(ISBLANK(Hoja1!D153),"ASALARIADO",Hoja1!D153)</f>
        <v>ASALARIADO</v>
      </c>
      <c r="E153" t="s">
        <v>16</v>
      </c>
      <c r="F153" t="s">
        <v>12</v>
      </c>
      <c r="G153" t="s">
        <v>12</v>
      </c>
      <c r="H153" t="s">
        <v>13</v>
      </c>
      <c r="I153" s="1">
        <f>IF(ISBLANK(Hoja1!I153),AVERAGE(Hoja1!$I$2:$I$5001),Hoja1!I153)</f>
        <v>21</v>
      </c>
      <c r="J153">
        <f t="shared" si="6"/>
        <v>0</v>
      </c>
      <c r="K153" t="str">
        <f t="shared" si="7"/>
        <v>0-400k</v>
      </c>
      <c r="L153" t="str">
        <f t="shared" si="8"/>
        <v>18-30</v>
      </c>
    </row>
    <row r="154" spans="1:12" x14ac:dyDescent="0.25">
      <c r="A154">
        <v>153</v>
      </c>
      <c r="B154" t="s">
        <v>9</v>
      </c>
      <c r="C154">
        <f>IF(ISBLANK(Hoja1!C154),AVERAGE(Hoja1!$C$2:$C$5001),Hoja1!C154)</f>
        <v>851079</v>
      </c>
      <c r="D154" t="str">
        <f>IF(ISBLANK(Hoja1!D154),"ASALARIADO",Hoja1!D154)</f>
        <v>ASALARIADO</v>
      </c>
      <c r="E154" t="s">
        <v>16</v>
      </c>
      <c r="F154" t="s">
        <v>12</v>
      </c>
      <c r="G154" t="s">
        <v>13</v>
      </c>
      <c r="H154" t="s">
        <v>13</v>
      </c>
      <c r="I154" s="1">
        <f>IF(ISBLANK(Hoja1!I154),AVERAGE(Hoja1!$I$2:$I$5001),Hoja1!I154)</f>
        <v>58</v>
      </c>
      <c r="J154">
        <f t="shared" si="6"/>
        <v>0</v>
      </c>
      <c r="K154" t="str">
        <f t="shared" si="7"/>
        <v>800k-1.2M</v>
      </c>
      <c r="L154" t="str">
        <f t="shared" si="8"/>
        <v>46-60</v>
      </c>
    </row>
    <row r="155" spans="1:12" x14ac:dyDescent="0.25">
      <c r="A155">
        <v>154</v>
      </c>
      <c r="B155" t="s">
        <v>15</v>
      </c>
      <c r="C155">
        <f>IF(ISBLANK(Hoja1!C155),AVERAGE(Hoja1!$C$2:$C$5001),Hoja1!C155)</f>
        <v>353911.5</v>
      </c>
      <c r="D155" t="str">
        <f>IF(ISBLANK(Hoja1!D155),"ASALARIADO",Hoja1!D155)</f>
        <v>ASALARIADO</v>
      </c>
      <c r="E155" t="s">
        <v>11</v>
      </c>
      <c r="F155" t="s">
        <v>12</v>
      </c>
      <c r="G155" t="s">
        <v>13</v>
      </c>
      <c r="H155" t="s">
        <v>13</v>
      </c>
      <c r="I155" s="1">
        <f>IF(ISBLANK(Hoja1!I155),AVERAGE(Hoja1!$I$2:$I$5001),Hoja1!I155)</f>
        <v>41</v>
      </c>
      <c r="J155">
        <f t="shared" si="6"/>
        <v>0</v>
      </c>
      <c r="K155" t="str">
        <f t="shared" si="7"/>
        <v>0-400k</v>
      </c>
      <c r="L155" t="str">
        <f t="shared" si="8"/>
        <v>31-45</v>
      </c>
    </row>
    <row r="156" spans="1:12" x14ac:dyDescent="0.25">
      <c r="A156">
        <v>155</v>
      </c>
      <c r="B156" t="s">
        <v>15</v>
      </c>
      <c r="C156">
        <f>IF(ISBLANK(Hoja1!C156),AVERAGE(Hoja1!$C$2:$C$5001),Hoja1!C156)</f>
        <v>513465</v>
      </c>
      <c r="D156" t="str">
        <f>IF(ISBLANK(Hoja1!D156),"ASALARIADO",Hoja1!D156)</f>
        <v>ASALARIADO</v>
      </c>
      <c r="E156" t="s">
        <v>16</v>
      </c>
      <c r="F156" t="s">
        <v>12</v>
      </c>
      <c r="G156" t="s">
        <v>13</v>
      </c>
      <c r="H156" t="s">
        <v>13</v>
      </c>
      <c r="I156" s="1">
        <f>IF(ISBLANK(Hoja1!I156),AVERAGE(Hoja1!$I$2:$I$5001),Hoja1!I156)</f>
        <v>49</v>
      </c>
      <c r="J156">
        <f t="shared" si="6"/>
        <v>0</v>
      </c>
      <c r="K156" t="str">
        <f t="shared" si="7"/>
        <v>400k-800k</v>
      </c>
      <c r="L156" t="str">
        <f t="shared" si="8"/>
        <v>46-60</v>
      </c>
    </row>
    <row r="157" spans="1:12" x14ac:dyDescent="0.25">
      <c r="A157">
        <v>156</v>
      </c>
      <c r="B157" t="s">
        <v>9</v>
      </c>
      <c r="C157">
        <f>IF(ISBLANK(Hoja1!C157),AVERAGE(Hoja1!$C$2:$C$5001),Hoja1!C157)</f>
        <v>300018</v>
      </c>
      <c r="D157" t="str">
        <f>IF(ISBLANK(Hoja1!D157),"ASALARIADO",Hoja1!D157)</f>
        <v>ASEGURADO VOLUNTARIO</v>
      </c>
      <c r="E157" t="s">
        <v>16</v>
      </c>
      <c r="F157" t="s">
        <v>12</v>
      </c>
      <c r="G157" t="s">
        <v>13</v>
      </c>
      <c r="H157" t="s">
        <v>13</v>
      </c>
      <c r="I157" s="1">
        <f>IF(ISBLANK(Hoja1!I157),AVERAGE(Hoja1!$I$2:$I$5001),Hoja1!I157)</f>
        <v>57</v>
      </c>
      <c r="J157">
        <f t="shared" si="6"/>
        <v>0</v>
      </c>
      <c r="K157" t="str">
        <f t="shared" si="7"/>
        <v>0-400k</v>
      </c>
      <c r="L157" t="str">
        <f t="shared" si="8"/>
        <v>46-60</v>
      </c>
    </row>
    <row r="158" spans="1:12" x14ac:dyDescent="0.25">
      <c r="A158">
        <v>157</v>
      </c>
      <c r="B158" t="s">
        <v>9</v>
      </c>
      <c r="C158">
        <f>IF(ISBLANK(Hoja1!C158),AVERAGE(Hoja1!$C$2:$C$5001),Hoja1!C158)</f>
        <v>659491.07999999996</v>
      </c>
      <c r="D158" t="str">
        <f>IF(ISBLANK(Hoja1!D158),"ASALARIADO",Hoja1!D158)</f>
        <v>ASALARIADO</v>
      </c>
      <c r="E158" t="s">
        <v>16</v>
      </c>
      <c r="F158" t="s">
        <v>12</v>
      </c>
      <c r="G158" t="s">
        <v>13</v>
      </c>
      <c r="H158" t="s">
        <v>13</v>
      </c>
      <c r="I158" s="1">
        <f>IF(ISBLANK(Hoja1!I158),AVERAGE(Hoja1!$I$2:$I$5001),Hoja1!I158)</f>
        <v>27</v>
      </c>
      <c r="J158">
        <f t="shared" si="6"/>
        <v>0</v>
      </c>
      <c r="K158" t="str">
        <f t="shared" si="7"/>
        <v>400k-800k</v>
      </c>
      <c r="L158" t="str">
        <f t="shared" si="8"/>
        <v>18-30</v>
      </c>
    </row>
    <row r="159" spans="1:12" x14ac:dyDescent="0.25">
      <c r="A159">
        <v>158</v>
      </c>
      <c r="B159" t="s">
        <v>9</v>
      </c>
      <c r="C159">
        <f>IF(ISBLANK(Hoja1!C159),AVERAGE(Hoja1!$C$2:$C$5001),Hoja1!C159)</f>
        <v>356000</v>
      </c>
      <c r="D159" t="str">
        <f>IF(ISBLANK(Hoja1!D159),"ASALARIADO",Hoja1!D159)</f>
        <v>ASALARIADO</v>
      </c>
      <c r="E159" t="s">
        <v>16</v>
      </c>
      <c r="F159" t="s">
        <v>12</v>
      </c>
      <c r="G159" t="s">
        <v>13</v>
      </c>
      <c r="H159" t="s">
        <v>12</v>
      </c>
      <c r="I159" s="1">
        <f>IF(ISBLANK(Hoja1!I159),AVERAGE(Hoja1!$I$2:$I$5001),Hoja1!I159)</f>
        <v>56</v>
      </c>
      <c r="J159">
        <f t="shared" si="6"/>
        <v>1</v>
      </c>
      <c r="K159" t="str">
        <f t="shared" si="7"/>
        <v>0-400k</v>
      </c>
      <c r="L159" t="str">
        <f t="shared" si="8"/>
        <v>46-60</v>
      </c>
    </row>
    <row r="160" spans="1:12" x14ac:dyDescent="0.25">
      <c r="A160">
        <v>159</v>
      </c>
      <c r="B160" t="s">
        <v>9</v>
      </c>
      <c r="C160">
        <f>IF(ISBLANK(Hoja1!C160),AVERAGE(Hoja1!$C$2:$C$5001),Hoja1!C160)</f>
        <v>315941</v>
      </c>
      <c r="D160" t="str">
        <f>IF(ISBLANK(Hoja1!D160),"ASALARIADO",Hoja1!D160)</f>
        <v>ASALARIADO</v>
      </c>
      <c r="E160" t="s">
        <v>16</v>
      </c>
      <c r="F160" t="s">
        <v>12</v>
      </c>
      <c r="G160" t="s">
        <v>12</v>
      </c>
      <c r="H160" t="s">
        <v>13</v>
      </c>
      <c r="I160" s="1">
        <f>IF(ISBLANK(Hoja1!I160),AVERAGE(Hoja1!$I$2:$I$5001),Hoja1!I160)</f>
        <v>52</v>
      </c>
      <c r="J160">
        <f t="shared" si="6"/>
        <v>0</v>
      </c>
      <c r="K160" t="str">
        <f t="shared" si="7"/>
        <v>0-400k</v>
      </c>
      <c r="L160" t="str">
        <f t="shared" si="8"/>
        <v>46-60</v>
      </c>
    </row>
    <row r="161" spans="1:12" x14ac:dyDescent="0.25">
      <c r="A161">
        <v>160</v>
      </c>
      <c r="B161" t="s">
        <v>9</v>
      </c>
      <c r="C161">
        <f>IF(ISBLANK(Hoja1!C161),AVERAGE(Hoja1!$C$2:$C$5001),Hoja1!C161)</f>
        <v>427506.38</v>
      </c>
      <c r="D161" t="str">
        <f>IF(ISBLANK(Hoja1!D161),"ASALARIADO",Hoja1!D161)</f>
        <v>CONVENIOS ESPECIALES DE TRABAJADORES INDEPENDIENTES</v>
      </c>
      <c r="E161" t="s">
        <v>16</v>
      </c>
      <c r="F161" t="s">
        <v>12</v>
      </c>
      <c r="G161" t="s">
        <v>13</v>
      </c>
      <c r="H161" t="s">
        <v>13</v>
      </c>
      <c r="I161" s="1">
        <f>IF(ISBLANK(Hoja1!I161),AVERAGE(Hoja1!$I$2:$I$5001),Hoja1!I161)</f>
        <v>28</v>
      </c>
      <c r="J161">
        <f t="shared" si="6"/>
        <v>0</v>
      </c>
      <c r="K161" t="str">
        <f t="shared" si="7"/>
        <v>400k-800k</v>
      </c>
      <c r="L161" t="str">
        <f t="shared" si="8"/>
        <v>18-30</v>
      </c>
    </row>
    <row r="162" spans="1:12" x14ac:dyDescent="0.25">
      <c r="A162">
        <v>161</v>
      </c>
      <c r="B162" t="s">
        <v>9</v>
      </c>
      <c r="C162">
        <f>IF(ISBLANK(Hoja1!C162),AVERAGE(Hoja1!$C$2:$C$5001),Hoja1!C162)</f>
        <v>299441</v>
      </c>
      <c r="D162" t="str">
        <f>IF(ISBLANK(Hoja1!D162),"ASALARIADO",Hoja1!D162)</f>
        <v>TRABAJADOR INDEPENDIENTE</v>
      </c>
      <c r="E162" t="s">
        <v>16</v>
      </c>
      <c r="F162" t="s">
        <v>12</v>
      </c>
      <c r="G162" t="s">
        <v>13</v>
      </c>
      <c r="H162" t="s">
        <v>13</v>
      </c>
      <c r="I162" s="1">
        <f>IF(ISBLANK(Hoja1!I162),AVERAGE(Hoja1!$I$2:$I$5001),Hoja1!I162)</f>
        <v>54</v>
      </c>
      <c r="J162">
        <f t="shared" si="6"/>
        <v>0</v>
      </c>
      <c r="K162" t="str">
        <f t="shared" si="7"/>
        <v>0-400k</v>
      </c>
      <c r="L162" t="str">
        <f t="shared" si="8"/>
        <v>46-60</v>
      </c>
    </row>
    <row r="163" spans="1:12" x14ac:dyDescent="0.25">
      <c r="A163">
        <v>162</v>
      </c>
      <c r="B163" t="s">
        <v>9</v>
      </c>
      <c r="C163">
        <f>IF(ISBLANK(Hoja1!C163),AVERAGE(Hoja1!$C$2:$C$5001),Hoja1!C163)</f>
        <v>360458</v>
      </c>
      <c r="D163" t="str">
        <f>IF(ISBLANK(Hoja1!D163),"ASALARIADO",Hoja1!D163)</f>
        <v>ASALARIADO</v>
      </c>
      <c r="E163" t="s">
        <v>11</v>
      </c>
      <c r="F163" t="s">
        <v>12</v>
      </c>
      <c r="G163" t="s">
        <v>13</v>
      </c>
      <c r="H163" t="s">
        <v>13</v>
      </c>
      <c r="I163" s="1">
        <f>IF(ISBLANK(Hoja1!I163),AVERAGE(Hoja1!$I$2:$I$5001),Hoja1!I163)</f>
        <v>30</v>
      </c>
      <c r="J163">
        <f t="shared" si="6"/>
        <v>0</v>
      </c>
      <c r="K163" t="str">
        <f t="shared" si="7"/>
        <v>0-400k</v>
      </c>
      <c r="L163" t="str">
        <f t="shared" si="8"/>
        <v>18-30</v>
      </c>
    </row>
    <row r="164" spans="1:12" x14ac:dyDescent="0.25">
      <c r="A164">
        <v>163</v>
      </c>
      <c r="B164" t="s">
        <v>9</v>
      </c>
      <c r="C164">
        <f>IF(ISBLANK(Hoja1!C164),AVERAGE(Hoja1!$C$2:$C$5001),Hoja1!C164)</f>
        <v>297050</v>
      </c>
      <c r="D164" t="str">
        <f>IF(ISBLANK(Hoja1!D164),"ASALARIADO",Hoja1!D164)</f>
        <v>TRABAJADOR INDEPENDIENTE</v>
      </c>
      <c r="E164" t="s">
        <v>16</v>
      </c>
      <c r="F164" t="s">
        <v>12</v>
      </c>
      <c r="G164" t="s">
        <v>13</v>
      </c>
      <c r="H164" t="s">
        <v>13</v>
      </c>
      <c r="I164" s="1">
        <f>IF(ISBLANK(Hoja1!I164),AVERAGE(Hoja1!$I$2:$I$5001),Hoja1!I164)</f>
        <v>46</v>
      </c>
      <c r="J164">
        <f t="shared" si="6"/>
        <v>0</v>
      </c>
      <c r="K164" t="str">
        <f t="shared" si="7"/>
        <v>0-400k</v>
      </c>
      <c r="L164" t="str">
        <f t="shared" si="8"/>
        <v>46-60</v>
      </c>
    </row>
    <row r="165" spans="1:12" x14ac:dyDescent="0.25">
      <c r="A165">
        <v>164</v>
      </c>
      <c r="B165" t="s">
        <v>9</v>
      </c>
      <c r="C165">
        <f>IF(ISBLANK(Hoja1!C165),AVERAGE(Hoja1!$C$2:$C$5001),Hoja1!C165)</f>
        <v>338659.6</v>
      </c>
      <c r="D165" t="str">
        <f>IF(ISBLANK(Hoja1!D165),"ASALARIADO",Hoja1!D165)</f>
        <v>ASALARIADO</v>
      </c>
      <c r="E165" t="s">
        <v>16</v>
      </c>
      <c r="F165" t="s">
        <v>12</v>
      </c>
      <c r="G165" t="s">
        <v>12</v>
      </c>
      <c r="H165" t="s">
        <v>13</v>
      </c>
      <c r="I165" s="1">
        <f>IF(ISBLANK(Hoja1!I165),AVERAGE(Hoja1!$I$2:$I$5001),Hoja1!I165)</f>
        <v>33</v>
      </c>
      <c r="J165">
        <f t="shared" si="6"/>
        <v>0</v>
      </c>
      <c r="K165" t="str">
        <f t="shared" si="7"/>
        <v>0-400k</v>
      </c>
      <c r="L165" t="str">
        <f t="shared" si="8"/>
        <v>31-45</v>
      </c>
    </row>
    <row r="166" spans="1:12" x14ac:dyDescent="0.25">
      <c r="A166">
        <v>165</v>
      </c>
      <c r="B166" t="s">
        <v>9</v>
      </c>
      <c r="C166">
        <f>IF(ISBLANK(Hoja1!C166),AVERAGE(Hoja1!$C$2:$C$5001),Hoja1!C166)</f>
        <v>4605901.54</v>
      </c>
      <c r="D166" t="str">
        <f>IF(ISBLANK(Hoja1!D166),"ASALARIADO",Hoja1!D166)</f>
        <v>ASALARIADO</v>
      </c>
      <c r="E166" t="s">
        <v>11</v>
      </c>
      <c r="F166" t="s">
        <v>12</v>
      </c>
      <c r="G166" t="s">
        <v>13</v>
      </c>
      <c r="H166" t="s">
        <v>13</v>
      </c>
      <c r="I166" s="1">
        <f>IF(ISBLANK(Hoja1!I166),AVERAGE(Hoja1!$I$2:$I$5001),Hoja1!I166)</f>
        <v>68</v>
      </c>
      <c r="J166">
        <f t="shared" si="6"/>
        <v>0</v>
      </c>
      <c r="K166" t="str">
        <f t="shared" si="7"/>
        <v>2M+</v>
      </c>
      <c r="L166" t="str">
        <f t="shared" si="8"/>
        <v>61-75</v>
      </c>
    </row>
    <row r="167" spans="1:12" x14ac:dyDescent="0.25">
      <c r="A167">
        <v>166</v>
      </c>
      <c r="B167" t="s">
        <v>9</v>
      </c>
      <c r="C167">
        <f>IF(ISBLANK(Hoja1!C167),AVERAGE(Hoja1!$C$2:$C$5001),Hoja1!C167)</f>
        <v>299647</v>
      </c>
      <c r="D167" t="str">
        <f>IF(ISBLANK(Hoja1!D167),"ASALARIADO",Hoja1!D167)</f>
        <v>ASEGURADO VOLUNTARIO</v>
      </c>
      <c r="E167" t="s">
        <v>16</v>
      </c>
      <c r="F167" t="s">
        <v>12</v>
      </c>
      <c r="G167" t="s">
        <v>13</v>
      </c>
      <c r="H167" t="s">
        <v>13</v>
      </c>
      <c r="I167" s="1">
        <f>IF(ISBLANK(Hoja1!I167),AVERAGE(Hoja1!$I$2:$I$5001),Hoja1!I167)</f>
        <v>68</v>
      </c>
      <c r="J167">
        <f t="shared" si="6"/>
        <v>0</v>
      </c>
      <c r="K167" t="str">
        <f t="shared" si="7"/>
        <v>0-400k</v>
      </c>
      <c r="L167" t="str">
        <f t="shared" si="8"/>
        <v>61-75</v>
      </c>
    </row>
    <row r="168" spans="1:12" x14ac:dyDescent="0.25">
      <c r="A168">
        <v>167</v>
      </c>
      <c r="B168" t="s">
        <v>15</v>
      </c>
      <c r="C168">
        <f>IF(ISBLANK(Hoja1!C168),AVERAGE(Hoja1!$C$2:$C$5001),Hoja1!C168)</f>
        <v>111053</v>
      </c>
      <c r="D168" t="str">
        <f>IF(ISBLANK(Hoja1!D168),"ASALARIADO",Hoja1!D168)</f>
        <v>ASALARIADO</v>
      </c>
      <c r="E168" t="s">
        <v>16</v>
      </c>
      <c r="F168" t="s">
        <v>12</v>
      </c>
      <c r="G168" t="s">
        <v>13</v>
      </c>
      <c r="H168" t="s">
        <v>13</v>
      </c>
      <c r="I168" s="1">
        <f>IF(ISBLANK(Hoja1!I168),AVERAGE(Hoja1!$I$2:$I$5001),Hoja1!I168)</f>
        <v>54</v>
      </c>
      <c r="J168">
        <f t="shared" si="6"/>
        <v>0</v>
      </c>
      <c r="K168" t="str">
        <f t="shared" si="7"/>
        <v>0-400k</v>
      </c>
      <c r="L168" t="str">
        <f t="shared" si="8"/>
        <v>46-60</v>
      </c>
    </row>
    <row r="169" spans="1:12" x14ac:dyDescent="0.25">
      <c r="A169">
        <v>168</v>
      </c>
      <c r="B169" t="s">
        <v>9</v>
      </c>
      <c r="C169">
        <f>IF(ISBLANK(Hoja1!C169),AVERAGE(Hoja1!$C$2:$C$5001),Hoja1!C169)</f>
        <v>371304</v>
      </c>
      <c r="D169" t="str">
        <f>IF(ISBLANK(Hoja1!D169),"ASALARIADO",Hoja1!D169)</f>
        <v>TRABAJADOR INDEPENDIENTE</v>
      </c>
      <c r="E169" t="s">
        <v>16</v>
      </c>
      <c r="F169" t="s">
        <v>12</v>
      </c>
      <c r="G169" t="s">
        <v>13</v>
      </c>
      <c r="H169" t="s">
        <v>12</v>
      </c>
      <c r="I169" s="1">
        <f>IF(ISBLANK(Hoja1!I169),AVERAGE(Hoja1!$I$2:$I$5001),Hoja1!I169)</f>
        <v>46</v>
      </c>
      <c r="J169">
        <f t="shared" si="6"/>
        <v>1</v>
      </c>
      <c r="K169" t="str">
        <f t="shared" si="7"/>
        <v>0-400k</v>
      </c>
      <c r="L169" t="str">
        <f t="shared" si="8"/>
        <v>46-60</v>
      </c>
    </row>
    <row r="170" spans="1:12" x14ac:dyDescent="0.25">
      <c r="A170">
        <v>169</v>
      </c>
      <c r="B170" t="s">
        <v>15</v>
      </c>
      <c r="C170">
        <f>IF(ISBLANK(Hoja1!C170),AVERAGE(Hoja1!$C$2:$C$5001),Hoja1!C170)</f>
        <v>672365.54</v>
      </c>
      <c r="D170" t="str">
        <f>IF(ISBLANK(Hoja1!D170),"ASALARIADO",Hoja1!D170)</f>
        <v>ASALARIADO</v>
      </c>
      <c r="E170" t="s">
        <v>16</v>
      </c>
      <c r="F170" t="s">
        <v>12</v>
      </c>
      <c r="G170" t="s">
        <v>13</v>
      </c>
      <c r="H170" t="s">
        <v>13</v>
      </c>
      <c r="I170" s="1">
        <f>IF(ISBLANK(Hoja1!I170),AVERAGE(Hoja1!$I$2:$I$5001),Hoja1!I170)</f>
        <v>38</v>
      </c>
      <c r="J170">
        <f t="shared" si="6"/>
        <v>0</v>
      </c>
      <c r="K170" t="str">
        <f t="shared" si="7"/>
        <v>400k-800k</v>
      </c>
      <c r="L170" t="str">
        <f t="shared" si="8"/>
        <v>31-45</v>
      </c>
    </row>
    <row r="171" spans="1:12" x14ac:dyDescent="0.25">
      <c r="A171">
        <v>170</v>
      </c>
      <c r="B171" t="s">
        <v>9</v>
      </c>
      <c r="C171">
        <f>IF(ISBLANK(Hoja1!C171),AVERAGE(Hoja1!$C$2:$C$5001),Hoja1!C171)</f>
        <v>475269</v>
      </c>
      <c r="D171" t="str">
        <f>IF(ISBLANK(Hoja1!D171),"ASALARIADO",Hoja1!D171)</f>
        <v>TRABAJADOR INDEPENDIENTE</v>
      </c>
      <c r="E171" t="s">
        <v>16</v>
      </c>
      <c r="F171" t="s">
        <v>12</v>
      </c>
      <c r="G171" t="s">
        <v>13</v>
      </c>
      <c r="H171" t="s">
        <v>12</v>
      </c>
      <c r="I171" s="1">
        <f>IF(ISBLANK(Hoja1!I171),AVERAGE(Hoja1!$I$2:$I$5001),Hoja1!I171)</f>
        <v>63</v>
      </c>
      <c r="J171">
        <f t="shared" si="6"/>
        <v>1</v>
      </c>
      <c r="K171" t="str">
        <f t="shared" si="7"/>
        <v>400k-800k</v>
      </c>
      <c r="L171" t="str">
        <f t="shared" si="8"/>
        <v>61-75</v>
      </c>
    </row>
    <row r="172" spans="1:12" x14ac:dyDescent="0.25">
      <c r="A172">
        <v>171</v>
      </c>
      <c r="B172" t="s">
        <v>9</v>
      </c>
      <c r="C172">
        <f>IF(ISBLANK(Hoja1!C172),AVERAGE(Hoja1!$C$2:$C$5001),Hoja1!C172)</f>
        <v>360420</v>
      </c>
      <c r="D172" t="str">
        <f>IF(ISBLANK(Hoja1!D172),"ASALARIADO",Hoja1!D172)</f>
        <v>TRABAJADOR INDEPENDIENTE</v>
      </c>
      <c r="E172" t="s">
        <v>16</v>
      </c>
      <c r="F172" t="s">
        <v>12</v>
      </c>
      <c r="G172" t="s">
        <v>13</v>
      </c>
      <c r="H172" t="s">
        <v>12</v>
      </c>
      <c r="I172" s="1">
        <f>IF(ISBLANK(Hoja1!I172),AVERAGE(Hoja1!$I$2:$I$5001),Hoja1!I172)</f>
        <v>33</v>
      </c>
      <c r="J172">
        <f t="shared" si="6"/>
        <v>1</v>
      </c>
      <c r="K172" t="str">
        <f t="shared" si="7"/>
        <v>0-400k</v>
      </c>
      <c r="L172" t="str">
        <f t="shared" si="8"/>
        <v>31-45</v>
      </c>
    </row>
    <row r="173" spans="1:12" x14ac:dyDescent="0.25">
      <c r="A173">
        <v>172</v>
      </c>
      <c r="B173" t="s">
        <v>9</v>
      </c>
      <c r="C173">
        <f>IF(ISBLANK(Hoja1!C173),AVERAGE(Hoja1!$C$2:$C$5001),Hoja1!C173)</f>
        <v>278030</v>
      </c>
      <c r="D173" t="str">
        <f>IF(ISBLANK(Hoja1!D173),"ASALARIADO",Hoja1!D173)</f>
        <v>CONVENIOS ESPECIALES DE TRABAJADORES INDEPENDIENTES</v>
      </c>
      <c r="E173" t="s">
        <v>16</v>
      </c>
      <c r="F173" t="s">
        <v>12</v>
      </c>
      <c r="G173" t="s">
        <v>13</v>
      </c>
      <c r="H173" t="s">
        <v>13</v>
      </c>
      <c r="I173" s="1">
        <f>IF(ISBLANK(Hoja1!I173),AVERAGE(Hoja1!$I$2:$I$5001),Hoja1!I173)</f>
        <v>48</v>
      </c>
      <c r="J173">
        <f t="shared" si="6"/>
        <v>0</v>
      </c>
      <c r="K173" t="str">
        <f t="shared" si="7"/>
        <v>0-400k</v>
      </c>
      <c r="L173" t="str">
        <f t="shared" si="8"/>
        <v>46-60</v>
      </c>
    </row>
    <row r="174" spans="1:12" x14ac:dyDescent="0.25">
      <c r="A174">
        <v>173</v>
      </c>
      <c r="B174" t="s">
        <v>9</v>
      </c>
      <c r="C174">
        <f>IF(ISBLANK(Hoja1!C174),AVERAGE(Hoja1!$C$2:$C$5001),Hoja1!C174)</f>
        <v>472546.14</v>
      </c>
      <c r="D174" t="str">
        <f>IF(ISBLANK(Hoja1!D174),"ASALARIADO",Hoja1!D174)</f>
        <v>ASALARIADO</v>
      </c>
      <c r="E174" t="s">
        <v>16</v>
      </c>
      <c r="F174" t="s">
        <v>12</v>
      </c>
      <c r="G174" t="s">
        <v>13</v>
      </c>
      <c r="H174" t="s">
        <v>13</v>
      </c>
      <c r="I174" s="1">
        <f>IF(ISBLANK(Hoja1!I174),AVERAGE(Hoja1!$I$2:$I$5001),Hoja1!I174)</f>
        <v>28</v>
      </c>
      <c r="J174">
        <f t="shared" si="6"/>
        <v>0</v>
      </c>
      <c r="K174" t="str">
        <f t="shared" si="7"/>
        <v>400k-800k</v>
      </c>
      <c r="L174" t="str">
        <f t="shared" si="8"/>
        <v>18-30</v>
      </c>
    </row>
    <row r="175" spans="1:12" x14ac:dyDescent="0.25">
      <c r="A175">
        <v>174</v>
      </c>
      <c r="B175" t="s">
        <v>9</v>
      </c>
      <c r="C175">
        <f>IF(ISBLANK(Hoja1!C175),AVERAGE(Hoja1!$C$2:$C$5001),Hoja1!C175)</f>
        <v>11102.62</v>
      </c>
      <c r="D175" t="str">
        <f>IF(ISBLANK(Hoja1!D175),"ASALARIADO",Hoja1!D175)</f>
        <v>ASALARIADO</v>
      </c>
      <c r="E175" t="s">
        <v>16</v>
      </c>
      <c r="F175" t="s">
        <v>12</v>
      </c>
      <c r="G175" t="s">
        <v>13</v>
      </c>
      <c r="H175" t="s">
        <v>13</v>
      </c>
      <c r="I175" s="1">
        <f>IF(ISBLANK(Hoja1!I175),AVERAGE(Hoja1!$I$2:$I$5001),Hoja1!I175)</f>
        <v>23</v>
      </c>
      <c r="J175">
        <f t="shared" si="6"/>
        <v>0</v>
      </c>
      <c r="K175" t="str">
        <f t="shared" si="7"/>
        <v>0-400k</v>
      </c>
      <c r="L175" t="str">
        <f t="shared" si="8"/>
        <v>18-30</v>
      </c>
    </row>
    <row r="176" spans="1:12" x14ac:dyDescent="0.25">
      <c r="A176">
        <v>175</v>
      </c>
      <c r="B176" t="s">
        <v>15</v>
      </c>
      <c r="C176">
        <f>IF(ISBLANK(Hoja1!C176),AVERAGE(Hoja1!$C$2:$C$5001),Hoja1!C176)</f>
        <v>444259.2</v>
      </c>
      <c r="D176" t="str">
        <f>IF(ISBLANK(Hoja1!D176),"ASALARIADO",Hoja1!D176)</f>
        <v>ASALARIADO</v>
      </c>
      <c r="E176" t="s">
        <v>16</v>
      </c>
      <c r="F176" t="s">
        <v>12</v>
      </c>
      <c r="G176" t="s">
        <v>13</v>
      </c>
      <c r="H176" t="s">
        <v>13</v>
      </c>
      <c r="I176" s="1">
        <f>IF(ISBLANK(Hoja1!I176),AVERAGE(Hoja1!$I$2:$I$5001),Hoja1!I176)</f>
        <v>28</v>
      </c>
      <c r="J176">
        <f t="shared" si="6"/>
        <v>0</v>
      </c>
      <c r="K176" t="str">
        <f t="shared" si="7"/>
        <v>400k-800k</v>
      </c>
      <c r="L176" t="str">
        <f t="shared" si="8"/>
        <v>18-30</v>
      </c>
    </row>
    <row r="177" spans="1:12" x14ac:dyDescent="0.25">
      <c r="A177">
        <v>176</v>
      </c>
      <c r="B177" t="s">
        <v>9</v>
      </c>
      <c r="C177">
        <f>IF(ISBLANK(Hoja1!C177),AVERAGE(Hoja1!$C$2:$C$5001),Hoja1!C177)</f>
        <v>793801.12</v>
      </c>
      <c r="D177" t="str">
        <f>IF(ISBLANK(Hoja1!D177),"ASALARIADO",Hoja1!D177)</f>
        <v>ASALARIADO</v>
      </c>
      <c r="E177" t="s">
        <v>16</v>
      </c>
      <c r="F177" t="s">
        <v>12</v>
      </c>
      <c r="G177" t="s">
        <v>12</v>
      </c>
      <c r="H177" t="s">
        <v>13</v>
      </c>
      <c r="I177" s="1">
        <f>IF(ISBLANK(Hoja1!I177),AVERAGE(Hoja1!$I$2:$I$5001),Hoja1!I177)</f>
        <v>36</v>
      </c>
      <c r="J177">
        <f t="shared" si="6"/>
        <v>0</v>
      </c>
      <c r="K177" t="str">
        <f t="shared" si="7"/>
        <v>400k-800k</v>
      </c>
      <c r="L177" t="str">
        <f t="shared" si="8"/>
        <v>31-45</v>
      </c>
    </row>
    <row r="178" spans="1:12" x14ac:dyDescent="0.25">
      <c r="A178">
        <v>177</v>
      </c>
      <c r="B178" t="s">
        <v>15</v>
      </c>
      <c r="C178">
        <f>IF(ISBLANK(Hoja1!C178),AVERAGE(Hoja1!$C$2:$C$5001),Hoja1!C178)</f>
        <v>504963.25</v>
      </c>
      <c r="D178" t="str">
        <f>IF(ISBLANK(Hoja1!D178),"ASALARIADO",Hoja1!D178)</f>
        <v>ASALARIADO</v>
      </c>
      <c r="E178" t="s">
        <v>16</v>
      </c>
      <c r="F178" t="s">
        <v>12</v>
      </c>
      <c r="G178" t="s">
        <v>13</v>
      </c>
      <c r="H178" t="s">
        <v>13</v>
      </c>
      <c r="I178" s="1">
        <f>IF(ISBLANK(Hoja1!I178),AVERAGE(Hoja1!$I$2:$I$5001),Hoja1!I178)</f>
        <v>44</v>
      </c>
      <c r="J178">
        <f t="shared" si="6"/>
        <v>0</v>
      </c>
      <c r="K178" t="str">
        <f t="shared" si="7"/>
        <v>400k-800k</v>
      </c>
      <c r="L178" t="str">
        <f t="shared" si="8"/>
        <v>31-45</v>
      </c>
    </row>
    <row r="179" spans="1:12" x14ac:dyDescent="0.25">
      <c r="A179">
        <v>178</v>
      </c>
      <c r="B179" t="s">
        <v>9</v>
      </c>
      <c r="C179">
        <f>IF(ISBLANK(Hoja1!C179),AVERAGE(Hoja1!$C$2:$C$5001),Hoja1!C179)</f>
        <v>345802.5</v>
      </c>
      <c r="D179" t="str">
        <f>IF(ISBLANK(Hoja1!D179),"ASALARIADO",Hoja1!D179)</f>
        <v>ASALARIADO</v>
      </c>
      <c r="E179" t="s">
        <v>16</v>
      </c>
      <c r="F179" t="s">
        <v>12</v>
      </c>
      <c r="G179" t="s">
        <v>13</v>
      </c>
      <c r="H179" t="s">
        <v>13</v>
      </c>
      <c r="I179" s="1">
        <f>IF(ISBLANK(Hoja1!I179),AVERAGE(Hoja1!$I$2:$I$5001),Hoja1!I179)</f>
        <v>52</v>
      </c>
      <c r="J179">
        <f t="shared" si="6"/>
        <v>0</v>
      </c>
      <c r="K179" t="str">
        <f t="shared" si="7"/>
        <v>0-400k</v>
      </c>
      <c r="L179" t="str">
        <f t="shared" si="8"/>
        <v>46-60</v>
      </c>
    </row>
    <row r="180" spans="1:12" x14ac:dyDescent="0.25">
      <c r="A180">
        <v>179</v>
      </c>
      <c r="B180" t="s">
        <v>9</v>
      </c>
      <c r="C180">
        <f>IF(ISBLANK(Hoja1!C180),AVERAGE(Hoja1!$C$2:$C$5001),Hoja1!C180)</f>
        <v>413497</v>
      </c>
      <c r="D180" t="str">
        <f>IF(ISBLANK(Hoja1!D180),"ASALARIADO",Hoja1!D180)</f>
        <v>TRABAJADOR INDEPENDIENTE</v>
      </c>
      <c r="E180" t="s">
        <v>16</v>
      </c>
      <c r="F180" t="s">
        <v>12</v>
      </c>
      <c r="G180" t="s">
        <v>13</v>
      </c>
      <c r="H180" t="s">
        <v>12</v>
      </c>
      <c r="I180" s="1">
        <f>IF(ISBLANK(Hoja1!I180),AVERAGE(Hoja1!$I$2:$I$5001),Hoja1!I180)</f>
        <v>54</v>
      </c>
      <c r="J180">
        <f t="shared" si="6"/>
        <v>1</v>
      </c>
      <c r="K180" t="str">
        <f t="shared" si="7"/>
        <v>400k-800k</v>
      </c>
      <c r="L180" t="str">
        <f t="shared" si="8"/>
        <v>46-60</v>
      </c>
    </row>
    <row r="181" spans="1:12" x14ac:dyDescent="0.25">
      <c r="A181">
        <v>180</v>
      </c>
      <c r="B181" t="s">
        <v>9</v>
      </c>
      <c r="C181">
        <f>IF(ISBLANK(Hoja1!C181),AVERAGE(Hoja1!$C$2:$C$5001),Hoja1!C181)</f>
        <v>683560</v>
      </c>
      <c r="D181" t="str">
        <f>IF(ISBLANK(Hoja1!D181),"ASALARIADO",Hoja1!D181)</f>
        <v>ASALARIADO</v>
      </c>
      <c r="E181" t="s">
        <v>11</v>
      </c>
      <c r="F181" t="s">
        <v>12</v>
      </c>
      <c r="G181" t="s">
        <v>13</v>
      </c>
      <c r="H181" t="s">
        <v>13</v>
      </c>
      <c r="I181" s="1">
        <f>IF(ISBLANK(Hoja1!I181),AVERAGE(Hoja1!$I$2:$I$5001),Hoja1!I181)</f>
        <v>61</v>
      </c>
      <c r="J181">
        <f t="shared" si="6"/>
        <v>0</v>
      </c>
      <c r="K181" t="str">
        <f t="shared" si="7"/>
        <v>400k-800k</v>
      </c>
      <c r="L181" t="str">
        <f t="shared" si="8"/>
        <v>61-75</v>
      </c>
    </row>
    <row r="182" spans="1:12" x14ac:dyDescent="0.25">
      <c r="A182">
        <v>181</v>
      </c>
      <c r="B182" t="s">
        <v>9</v>
      </c>
      <c r="C182">
        <f>IF(ISBLANK(Hoja1!C182),AVERAGE(Hoja1!$C$2:$C$5001),Hoja1!C182)</f>
        <v>375000</v>
      </c>
      <c r="D182" t="str">
        <f>IF(ISBLANK(Hoja1!D182),"ASALARIADO",Hoja1!D182)</f>
        <v>ASALARIADO</v>
      </c>
      <c r="E182" t="s">
        <v>16</v>
      </c>
      <c r="F182" t="s">
        <v>12</v>
      </c>
      <c r="G182" t="s">
        <v>13</v>
      </c>
      <c r="H182" t="s">
        <v>12</v>
      </c>
      <c r="I182" s="1">
        <f>IF(ISBLANK(Hoja1!I182),AVERAGE(Hoja1!$I$2:$I$5001),Hoja1!I182)</f>
        <v>27</v>
      </c>
      <c r="J182">
        <f t="shared" si="6"/>
        <v>1</v>
      </c>
      <c r="K182" t="str">
        <f t="shared" si="7"/>
        <v>0-400k</v>
      </c>
      <c r="L182" t="str">
        <f t="shared" si="8"/>
        <v>18-30</v>
      </c>
    </row>
    <row r="183" spans="1:12" x14ac:dyDescent="0.25">
      <c r="A183">
        <v>182</v>
      </c>
      <c r="B183" t="s">
        <v>15</v>
      </c>
      <c r="C183">
        <f>IF(ISBLANK(Hoja1!C183),AVERAGE(Hoja1!$C$2:$C$5001),Hoja1!C183)</f>
        <v>1244526</v>
      </c>
      <c r="D183" t="str">
        <f>IF(ISBLANK(Hoja1!D183),"ASALARIADO",Hoja1!D183)</f>
        <v>ASALARIADO</v>
      </c>
      <c r="E183" t="s">
        <v>16</v>
      </c>
      <c r="F183" t="s">
        <v>12</v>
      </c>
      <c r="G183" t="s">
        <v>13</v>
      </c>
      <c r="H183" t="s">
        <v>13</v>
      </c>
      <c r="I183" s="1">
        <f>IF(ISBLANK(Hoja1!I183),AVERAGE(Hoja1!$I$2:$I$5001),Hoja1!I183)</f>
        <v>26</v>
      </c>
      <c r="J183">
        <f t="shared" si="6"/>
        <v>0</v>
      </c>
      <c r="K183" t="str">
        <f t="shared" si="7"/>
        <v>1.2M-2M</v>
      </c>
      <c r="L183" t="str">
        <f t="shared" si="8"/>
        <v>18-30</v>
      </c>
    </row>
    <row r="184" spans="1:12" x14ac:dyDescent="0.25">
      <c r="A184">
        <v>183</v>
      </c>
      <c r="B184" t="s">
        <v>15</v>
      </c>
      <c r="C184">
        <f>IF(ISBLANK(Hoja1!C184),AVERAGE(Hoja1!$C$2:$C$5001),Hoja1!C184)</f>
        <v>1379419</v>
      </c>
      <c r="D184" t="str">
        <f>IF(ISBLANK(Hoja1!D184),"ASALARIADO",Hoja1!D184)</f>
        <v>PENSIONADOS EN SU PROPIO SISTEMA</v>
      </c>
      <c r="E184" t="s">
        <v>11</v>
      </c>
      <c r="F184" t="s">
        <v>12</v>
      </c>
      <c r="G184" t="s">
        <v>13</v>
      </c>
      <c r="H184" t="s">
        <v>13</v>
      </c>
      <c r="I184" s="1">
        <f>IF(ISBLANK(Hoja1!I184),AVERAGE(Hoja1!$I$2:$I$5001),Hoja1!I184)</f>
        <v>70</v>
      </c>
      <c r="J184">
        <f t="shared" si="6"/>
        <v>0</v>
      </c>
      <c r="K184" t="str">
        <f t="shared" si="7"/>
        <v>1.2M-2M</v>
      </c>
      <c r="L184" t="str">
        <f t="shared" si="8"/>
        <v>61-75</v>
      </c>
    </row>
    <row r="185" spans="1:12" x14ac:dyDescent="0.25">
      <c r="A185">
        <v>184</v>
      </c>
      <c r="B185" t="s">
        <v>15</v>
      </c>
      <c r="C185">
        <f>IF(ISBLANK(Hoja1!C185),AVERAGE(Hoja1!$C$2:$C$5001),Hoja1!C185)</f>
        <v>987935</v>
      </c>
      <c r="D185" t="str">
        <f>IF(ISBLANK(Hoja1!D185),"ASALARIADO",Hoja1!D185)</f>
        <v>ASALARIADO</v>
      </c>
      <c r="E185" t="s">
        <v>11</v>
      </c>
      <c r="F185" t="s">
        <v>12</v>
      </c>
      <c r="G185" t="s">
        <v>13</v>
      </c>
      <c r="H185" t="s">
        <v>13</v>
      </c>
      <c r="I185" s="1">
        <f>IF(ISBLANK(Hoja1!I185),AVERAGE(Hoja1!$I$2:$I$5001),Hoja1!I185)</f>
        <v>36</v>
      </c>
      <c r="J185">
        <f t="shared" si="6"/>
        <v>0</v>
      </c>
      <c r="K185" t="str">
        <f t="shared" si="7"/>
        <v>800k-1.2M</v>
      </c>
      <c r="L185" t="str">
        <f t="shared" si="8"/>
        <v>31-45</v>
      </c>
    </row>
    <row r="186" spans="1:12" x14ac:dyDescent="0.25">
      <c r="A186">
        <v>185</v>
      </c>
      <c r="B186" t="s">
        <v>9</v>
      </c>
      <c r="C186">
        <f>IF(ISBLANK(Hoja1!C186),AVERAGE(Hoja1!$C$2:$C$5001),Hoja1!C186)</f>
        <v>373465.3</v>
      </c>
      <c r="D186" t="str">
        <f>IF(ISBLANK(Hoja1!D186),"ASALARIADO",Hoja1!D186)</f>
        <v>ASALARIADO</v>
      </c>
      <c r="E186" t="s">
        <v>16</v>
      </c>
      <c r="F186" t="s">
        <v>12</v>
      </c>
      <c r="G186" t="s">
        <v>13</v>
      </c>
      <c r="H186" t="s">
        <v>13</v>
      </c>
      <c r="I186" s="1">
        <f>IF(ISBLANK(Hoja1!I186),AVERAGE(Hoja1!$I$2:$I$5001),Hoja1!I186)</f>
        <v>39</v>
      </c>
      <c r="J186">
        <f t="shared" si="6"/>
        <v>0</v>
      </c>
      <c r="K186" t="str">
        <f t="shared" si="7"/>
        <v>0-400k</v>
      </c>
      <c r="L186" t="str">
        <f t="shared" si="8"/>
        <v>31-45</v>
      </c>
    </row>
    <row r="187" spans="1:12" x14ac:dyDescent="0.25">
      <c r="A187">
        <v>186</v>
      </c>
      <c r="B187" t="s">
        <v>9</v>
      </c>
      <c r="C187">
        <f>IF(ISBLANK(Hoja1!C187),AVERAGE(Hoja1!$C$2:$C$5001),Hoja1!C187)</f>
        <v>165495</v>
      </c>
      <c r="D187" t="str">
        <f>IF(ISBLANK(Hoja1!D187),"ASALARIADO",Hoja1!D187)</f>
        <v>ASALARIADO</v>
      </c>
      <c r="E187" t="s">
        <v>16</v>
      </c>
      <c r="F187" t="s">
        <v>12</v>
      </c>
      <c r="G187" t="s">
        <v>13</v>
      </c>
      <c r="H187" t="s">
        <v>13</v>
      </c>
      <c r="I187" s="1">
        <f>IF(ISBLANK(Hoja1!I187),AVERAGE(Hoja1!$I$2:$I$5001),Hoja1!I187)</f>
        <v>59</v>
      </c>
      <c r="J187">
        <f t="shared" si="6"/>
        <v>0</v>
      </c>
      <c r="K187" t="str">
        <f t="shared" si="7"/>
        <v>0-400k</v>
      </c>
      <c r="L187" t="str">
        <f t="shared" si="8"/>
        <v>46-60</v>
      </c>
    </row>
    <row r="188" spans="1:12" x14ac:dyDescent="0.25">
      <c r="A188">
        <v>187</v>
      </c>
      <c r="B188" t="s">
        <v>15</v>
      </c>
      <c r="C188">
        <f>IF(ISBLANK(Hoja1!C188),AVERAGE(Hoja1!$C$2:$C$5001),Hoja1!C188)</f>
        <v>297046</v>
      </c>
      <c r="D188" t="str">
        <f>IF(ISBLANK(Hoja1!D188),"ASALARIADO",Hoja1!D188)</f>
        <v>ASEGURADO VOLUNTARIO</v>
      </c>
      <c r="E188" t="s">
        <v>16</v>
      </c>
      <c r="F188" t="s">
        <v>12</v>
      </c>
      <c r="G188" t="s">
        <v>13</v>
      </c>
      <c r="H188" t="s">
        <v>13</v>
      </c>
      <c r="I188" s="1">
        <f>IF(ISBLANK(Hoja1!I188),AVERAGE(Hoja1!$I$2:$I$5001),Hoja1!I188)</f>
        <v>64</v>
      </c>
      <c r="J188">
        <f t="shared" si="6"/>
        <v>0</v>
      </c>
      <c r="K188" t="str">
        <f t="shared" si="7"/>
        <v>0-400k</v>
      </c>
      <c r="L188" t="str">
        <f t="shared" si="8"/>
        <v>61-75</v>
      </c>
    </row>
    <row r="189" spans="1:12" x14ac:dyDescent="0.25">
      <c r="A189">
        <v>188</v>
      </c>
      <c r="B189" t="s">
        <v>15</v>
      </c>
      <c r="C189">
        <f>IF(ISBLANK(Hoja1!C189),AVERAGE(Hoja1!$C$2:$C$5001),Hoja1!C189)</f>
        <v>2050000</v>
      </c>
      <c r="D189" t="str">
        <f>IF(ISBLANK(Hoja1!D189),"ASALARIADO",Hoja1!D189)</f>
        <v>ASALARIADO</v>
      </c>
      <c r="E189" t="s">
        <v>16</v>
      </c>
      <c r="F189" t="s">
        <v>12</v>
      </c>
      <c r="G189" t="s">
        <v>13</v>
      </c>
      <c r="H189" t="s">
        <v>13</v>
      </c>
      <c r="I189" s="1">
        <f>IF(ISBLANK(Hoja1!I189),AVERAGE(Hoja1!$I$2:$I$5001),Hoja1!I189)</f>
        <v>46</v>
      </c>
      <c r="J189">
        <f t="shared" si="6"/>
        <v>0</v>
      </c>
      <c r="K189" t="str">
        <f t="shared" si="7"/>
        <v>2M+</v>
      </c>
      <c r="L189" t="str">
        <f t="shared" si="8"/>
        <v>46-60</v>
      </c>
    </row>
    <row r="190" spans="1:12" x14ac:dyDescent="0.25">
      <c r="A190">
        <v>189</v>
      </c>
      <c r="B190" t="s">
        <v>15</v>
      </c>
      <c r="C190">
        <f>IF(ISBLANK(Hoja1!C190),AVERAGE(Hoja1!$C$2:$C$5001),Hoja1!C190)</f>
        <v>297045</v>
      </c>
      <c r="D190" t="str">
        <f>IF(ISBLANK(Hoja1!D190),"ASALARIADO",Hoja1!D190)</f>
        <v>TRABAJADOR INDEPENDIENTE</v>
      </c>
      <c r="E190" t="s">
        <v>16</v>
      </c>
      <c r="F190" t="s">
        <v>12</v>
      </c>
      <c r="G190" t="s">
        <v>13</v>
      </c>
      <c r="H190" t="s">
        <v>12</v>
      </c>
      <c r="I190" s="1">
        <f>IF(ISBLANK(Hoja1!I190),AVERAGE(Hoja1!$I$2:$I$5001),Hoja1!I190)</f>
        <v>38</v>
      </c>
      <c r="J190">
        <f t="shared" si="6"/>
        <v>1</v>
      </c>
      <c r="K190" t="str">
        <f t="shared" si="7"/>
        <v>0-400k</v>
      </c>
      <c r="L190" t="str">
        <f t="shared" si="8"/>
        <v>31-45</v>
      </c>
    </row>
    <row r="191" spans="1:12" x14ac:dyDescent="0.25">
      <c r="A191">
        <v>190</v>
      </c>
      <c r="B191" t="s">
        <v>15</v>
      </c>
      <c r="C191">
        <f>IF(ISBLANK(Hoja1!C191),AVERAGE(Hoja1!$C$2:$C$5001),Hoja1!C191)</f>
        <v>297045</v>
      </c>
      <c r="D191" t="str">
        <f>IF(ISBLANK(Hoja1!D191),"ASALARIADO",Hoja1!D191)</f>
        <v>TRABAJADOR INDEPENDIENTE</v>
      </c>
      <c r="E191" t="s">
        <v>16</v>
      </c>
      <c r="F191" t="s">
        <v>13</v>
      </c>
      <c r="G191" t="s">
        <v>13</v>
      </c>
      <c r="H191" t="s">
        <v>12</v>
      </c>
      <c r="I191" s="1">
        <f>IF(ISBLANK(Hoja1!I191),AVERAGE(Hoja1!$I$2:$I$5001),Hoja1!I191)</f>
        <v>42</v>
      </c>
      <c r="J191">
        <f t="shared" si="6"/>
        <v>1</v>
      </c>
      <c r="K191" t="str">
        <f t="shared" si="7"/>
        <v>0-400k</v>
      </c>
      <c r="L191" t="str">
        <f t="shared" si="8"/>
        <v>31-45</v>
      </c>
    </row>
    <row r="192" spans="1:12" x14ac:dyDescent="0.25">
      <c r="A192">
        <v>191</v>
      </c>
      <c r="B192" t="s">
        <v>15</v>
      </c>
      <c r="C192">
        <f>IF(ISBLANK(Hoja1!C192),AVERAGE(Hoja1!$C$2:$C$5001),Hoja1!C192)</f>
        <v>405063</v>
      </c>
      <c r="D192" t="str">
        <f>IF(ISBLANK(Hoja1!D192),"ASALARIADO",Hoja1!D192)</f>
        <v>TRABAJADOR INDEPENDIENTE</v>
      </c>
      <c r="E192" t="s">
        <v>16</v>
      </c>
      <c r="F192" t="s">
        <v>12</v>
      </c>
      <c r="G192" t="s">
        <v>13</v>
      </c>
      <c r="H192" t="s">
        <v>12</v>
      </c>
      <c r="I192" s="1">
        <f>IF(ISBLANK(Hoja1!I192),AVERAGE(Hoja1!$I$2:$I$5001),Hoja1!I192)</f>
        <v>69</v>
      </c>
      <c r="J192">
        <f t="shared" si="6"/>
        <v>1</v>
      </c>
      <c r="K192" t="str">
        <f t="shared" si="7"/>
        <v>400k-800k</v>
      </c>
      <c r="L192" t="str">
        <f t="shared" si="8"/>
        <v>61-75</v>
      </c>
    </row>
    <row r="193" spans="1:12" x14ac:dyDescent="0.25">
      <c r="A193">
        <v>192</v>
      </c>
      <c r="B193" t="s">
        <v>15</v>
      </c>
      <c r="C193">
        <f>IF(ISBLANK(Hoja1!C193),AVERAGE(Hoja1!$C$2:$C$5001),Hoja1!C193)</f>
        <v>496208.33</v>
      </c>
      <c r="D193" t="str">
        <f>IF(ISBLANK(Hoja1!D193),"ASALARIADO",Hoja1!D193)</f>
        <v>ASALARIADO</v>
      </c>
      <c r="E193" t="s">
        <v>16</v>
      </c>
      <c r="F193" t="s">
        <v>12</v>
      </c>
      <c r="G193" t="s">
        <v>12</v>
      </c>
      <c r="H193" t="s">
        <v>13</v>
      </c>
      <c r="I193" s="1">
        <f>IF(ISBLANK(Hoja1!I193),AVERAGE(Hoja1!$I$2:$I$5001),Hoja1!I193)</f>
        <v>45</v>
      </c>
      <c r="J193">
        <f t="shared" si="6"/>
        <v>0</v>
      </c>
      <c r="K193" t="str">
        <f t="shared" si="7"/>
        <v>400k-800k</v>
      </c>
      <c r="L193" t="str">
        <f t="shared" si="8"/>
        <v>31-45</v>
      </c>
    </row>
    <row r="194" spans="1:12" x14ac:dyDescent="0.25">
      <c r="A194">
        <v>193</v>
      </c>
      <c r="B194" t="s">
        <v>9</v>
      </c>
      <c r="C194">
        <f>IF(ISBLANK(Hoja1!C194),AVERAGE(Hoja1!$C$2:$C$5001),Hoja1!C194)</f>
        <v>2033150.05</v>
      </c>
      <c r="D194" t="str">
        <f>IF(ISBLANK(Hoja1!D194),"ASALARIADO",Hoja1!D194)</f>
        <v>CONVENIOS ESPECIALES DE TRABAJADORES INDEPENDIENTES</v>
      </c>
      <c r="E194" t="s">
        <v>16</v>
      </c>
      <c r="F194" t="s">
        <v>12</v>
      </c>
      <c r="G194" t="s">
        <v>13</v>
      </c>
      <c r="H194" t="s">
        <v>13</v>
      </c>
      <c r="I194" s="1">
        <f>IF(ISBLANK(Hoja1!I194),AVERAGE(Hoja1!$I$2:$I$5001),Hoja1!I194)</f>
        <v>46</v>
      </c>
      <c r="J194">
        <f t="shared" si="6"/>
        <v>0</v>
      </c>
      <c r="K194" t="str">
        <f t="shared" si="7"/>
        <v>2M+</v>
      </c>
      <c r="L194" t="str">
        <f t="shared" si="8"/>
        <v>46-60</v>
      </c>
    </row>
    <row r="195" spans="1:12" x14ac:dyDescent="0.25">
      <c r="A195">
        <v>194</v>
      </c>
      <c r="B195" t="s">
        <v>15</v>
      </c>
      <c r="C195">
        <f>IF(ISBLANK(Hoja1!C195),AVERAGE(Hoja1!$C$2:$C$5001),Hoja1!C195)</f>
        <v>155250</v>
      </c>
      <c r="D195" t="str">
        <f>IF(ISBLANK(Hoja1!D195),"ASALARIADO",Hoja1!D195)</f>
        <v>ASALARIADO</v>
      </c>
      <c r="E195" t="s">
        <v>16</v>
      </c>
      <c r="F195" t="s">
        <v>12</v>
      </c>
      <c r="G195" t="s">
        <v>13</v>
      </c>
      <c r="H195" t="s">
        <v>13</v>
      </c>
      <c r="I195" s="1">
        <f>IF(ISBLANK(Hoja1!I195),AVERAGE(Hoja1!$I$2:$I$5001),Hoja1!I195)</f>
        <v>36</v>
      </c>
      <c r="J195">
        <f t="shared" ref="J195:J258" si="9">IF(H195="SI",1,0)</f>
        <v>0</v>
      </c>
      <c r="K195" t="str">
        <f t="shared" ref="K195:K258" si="10">IF(C195&lt;=400000,"0-400k",IF(C195&lt;=800000,"400k-800k",IF(C195&lt;=1200000,"800k-1.2M",IF(C195&lt;=2000000,"1.2M-2M","2M+"))))</f>
        <v>0-400k</v>
      </c>
      <c r="L195" t="str">
        <f t="shared" ref="L195:L258" si="11">IF(I195&lt;=30,"18-30",IF(I195&lt;=45,"31-45",IF(I195&lt;=60,"46-60",IF(I195&lt;=75,"61-75","76-100+"))))</f>
        <v>31-45</v>
      </c>
    </row>
    <row r="196" spans="1:12" x14ac:dyDescent="0.25">
      <c r="A196">
        <v>195</v>
      </c>
      <c r="B196" t="s">
        <v>15</v>
      </c>
      <c r="C196">
        <f>IF(ISBLANK(Hoja1!C196),AVERAGE(Hoja1!$C$2:$C$5001),Hoja1!C196)</f>
        <v>278030</v>
      </c>
      <c r="D196" t="str">
        <f>IF(ISBLANK(Hoja1!D196),"ASALARIADO",Hoja1!D196)</f>
        <v>TRABAJADOR INDEPENDIENTE</v>
      </c>
      <c r="E196" t="s">
        <v>16</v>
      </c>
      <c r="F196" t="s">
        <v>12</v>
      </c>
      <c r="G196" t="s">
        <v>13</v>
      </c>
      <c r="H196" t="s">
        <v>12</v>
      </c>
      <c r="I196" s="1">
        <f>IF(ISBLANK(Hoja1!I196),AVERAGE(Hoja1!$I$2:$I$5001),Hoja1!I196)</f>
        <v>56</v>
      </c>
      <c r="J196">
        <f t="shared" si="9"/>
        <v>1</v>
      </c>
      <c r="K196" t="str">
        <f t="shared" si="10"/>
        <v>0-400k</v>
      </c>
      <c r="L196" t="str">
        <f t="shared" si="11"/>
        <v>46-60</v>
      </c>
    </row>
    <row r="197" spans="1:12" x14ac:dyDescent="0.25">
      <c r="A197">
        <v>196</v>
      </c>
      <c r="B197" t="s">
        <v>15</v>
      </c>
      <c r="C197">
        <f>IF(ISBLANK(Hoja1!C197),AVERAGE(Hoja1!$C$2:$C$5001),Hoja1!C197)</f>
        <v>846788</v>
      </c>
      <c r="D197" t="str">
        <f>IF(ISBLANK(Hoja1!D197),"ASALARIADO",Hoja1!D197)</f>
        <v>ASALARIADO</v>
      </c>
      <c r="E197" t="s">
        <v>11</v>
      </c>
      <c r="F197" t="s">
        <v>12</v>
      </c>
      <c r="G197" t="s">
        <v>13</v>
      </c>
      <c r="H197" t="s">
        <v>12</v>
      </c>
      <c r="I197" s="1">
        <f>IF(ISBLANK(Hoja1!I197),AVERAGE(Hoja1!$I$2:$I$5001),Hoja1!I197)</f>
        <v>31</v>
      </c>
      <c r="J197">
        <f t="shared" si="9"/>
        <v>1</v>
      </c>
      <c r="K197" t="str">
        <f t="shared" si="10"/>
        <v>800k-1.2M</v>
      </c>
      <c r="L197" t="str">
        <f t="shared" si="11"/>
        <v>31-45</v>
      </c>
    </row>
    <row r="198" spans="1:12" x14ac:dyDescent="0.25">
      <c r="A198">
        <v>197</v>
      </c>
      <c r="B198" t="s">
        <v>9</v>
      </c>
      <c r="C198">
        <f>IF(ISBLANK(Hoja1!C198),AVERAGE(Hoja1!$C$2:$C$5001),Hoja1!C198)</f>
        <v>300018</v>
      </c>
      <c r="D198" t="str">
        <f>IF(ISBLANK(Hoja1!D198),"ASALARIADO",Hoja1!D198)</f>
        <v>TRABAJADOR INDEPENDIENTE</v>
      </c>
      <c r="E198" t="s">
        <v>16</v>
      </c>
      <c r="F198" t="s">
        <v>12</v>
      </c>
      <c r="G198" t="s">
        <v>13</v>
      </c>
      <c r="H198" t="s">
        <v>13</v>
      </c>
      <c r="I198" s="1">
        <f>IF(ISBLANK(Hoja1!I198),AVERAGE(Hoja1!$I$2:$I$5001),Hoja1!I198)</f>
        <v>32</v>
      </c>
      <c r="J198">
        <f t="shared" si="9"/>
        <v>0</v>
      </c>
      <c r="K198" t="str">
        <f t="shared" si="10"/>
        <v>0-400k</v>
      </c>
      <c r="L198" t="str">
        <f t="shared" si="11"/>
        <v>31-45</v>
      </c>
    </row>
    <row r="199" spans="1:12" x14ac:dyDescent="0.25">
      <c r="A199">
        <v>198</v>
      </c>
      <c r="B199" t="s">
        <v>15</v>
      </c>
      <c r="C199">
        <f>IF(ISBLANK(Hoja1!C199),AVERAGE(Hoja1!$C$2:$C$5001),Hoja1!C199)</f>
        <v>1476004</v>
      </c>
      <c r="D199" t="str">
        <f>IF(ISBLANK(Hoja1!D199),"ASALARIADO",Hoja1!D199)</f>
        <v>PENSIONADOS EN SU PROPIO SISTEMA</v>
      </c>
      <c r="E199" t="s">
        <v>11</v>
      </c>
      <c r="F199" t="s">
        <v>12</v>
      </c>
      <c r="G199" t="s">
        <v>13</v>
      </c>
      <c r="H199" t="s">
        <v>13</v>
      </c>
      <c r="I199" s="1">
        <f>IF(ISBLANK(Hoja1!I199),AVERAGE(Hoja1!$I$2:$I$5001),Hoja1!I199)</f>
        <v>68</v>
      </c>
      <c r="J199">
        <f t="shared" si="9"/>
        <v>0</v>
      </c>
      <c r="K199" t="str">
        <f t="shared" si="10"/>
        <v>1.2M-2M</v>
      </c>
      <c r="L199" t="str">
        <f t="shared" si="11"/>
        <v>61-75</v>
      </c>
    </row>
    <row r="200" spans="1:12" x14ac:dyDescent="0.25">
      <c r="A200">
        <v>199</v>
      </c>
      <c r="B200" t="s">
        <v>9</v>
      </c>
      <c r="C200">
        <f>IF(ISBLANK(Hoja1!C200),AVERAGE(Hoja1!$C$2:$C$5001),Hoja1!C200)</f>
        <v>174167</v>
      </c>
      <c r="D200" t="str">
        <f>IF(ISBLANK(Hoja1!D200),"ASALARIADO",Hoja1!D200)</f>
        <v>ASALARIADO</v>
      </c>
      <c r="E200" t="s">
        <v>16</v>
      </c>
      <c r="F200" t="s">
        <v>12</v>
      </c>
      <c r="G200" t="s">
        <v>12</v>
      </c>
      <c r="H200" t="s">
        <v>13</v>
      </c>
      <c r="I200" s="1">
        <f>IF(ISBLANK(Hoja1!I200),AVERAGE(Hoja1!$I$2:$I$5001),Hoja1!I200)</f>
        <v>32</v>
      </c>
      <c r="J200">
        <f t="shared" si="9"/>
        <v>0</v>
      </c>
      <c r="K200" t="str">
        <f t="shared" si="10"/>
        <v>0-400k</v>
      </c>
      <c r="L200" t="str">
        <f t="shared" si="11"/>
        <v>31-45</v>
      </c>
    </row>
    <row r="201" spans="1:12" x14ac:dyDescent="0.25">
      <c r="A201">
        <v>200</v>
      </c>
      <c r="B201" t="s">
        <v>9</v>
      </c>
      <c r="C201">
        <f>IF(ISBLANK(Hoja1!C201),AVERAGE(Hoja1!$C$2:$C$5001),Hoja1!C201)</f>
        <v>622035.84</v>
      </c>
      <c r="D201" t="str">
        <f>IF(ISBLANK(Hoja1!D201),"ASALARIADO",Hoja1!D201)</f>
        <v>ASALARIADO</v>
      </c>
      <c r="E201" t="s">
        <v>11</v>
      </c>
      <c r="F201" t="s">
        <v>12</v>
      </c>
      <c r="G201" t="s">
        <v>13</v>
      </c>
      <c r="H201" t="s">
        <v>13</v>
      </c>
      <c r="I201" s="1">
        <f>IF(ISBLANK(Hoja1!I201),AVERAGE(Hoja1!$I$2:$I$5001),Hoja1!I201)</f>
        <v>27</v>
      </c>
      <c r="J201">
        <f t="shared" si="9"/>
        <v>0</v>
      </c>
      <c r="K201" t="str">
        <f t="shared" si="10"/>
        <v>400k-800k</v>
      </c>
      <c r="L201" t="str">
        <f t="shared" si="11"/>
        <v>18-30</v>
      </c>
    </row>
    <row r="202" spans="1:12" x14ac:dyDescent="0.25">
      <c r="A202">
        <v>201</v>
      </c>
      <c r="B202" t="s">
        <v>9</v>
      </c>
      <c r="C202">
        <f>IF(ISBLANK(Hoja1!C202),AVERAGE(Hoja1!$C$2:$C$5001),Hoja1!C202)</f>
        <v>563607</v>
      </c>
      <c r="D202" t="str">
        <f>IF(ISBLANK(Hoja1!D202),"ASALARIADO",Hoja1!D202)</f>
        <v>TRABAJADOR INDEPENDIENTE</v>
      </c>
      <c r="E202" t="s">
        <v>16</v>
      </c>
      <c r="F202" t="s">
        <v>12</v>
      </c>
      <c r="G202" t="s">
        <v>13</v>
      </c>
      <c r="H202" t="s">
        <v>12</v>
      </c>
      <c r="I202" s="1">
        <f>IF(ISBLANK(Hoja1!I202),AVERAGE(Hoja1!$I$2:$I$5001),Hoja1!I202)</f>
        <v>72</v>
      </c>
      <c r="J202">
        <f t="shared" si="9"/>
        <v>1</v>
      </c>
      <c r="K202" t="str">
        <f t="shared" si="10"/>
        <v>400k-800k</v>
      </c>
      <c r="L202" t="str">
        <f t="shared" si="11"/>
        <v>61-75</v>
      </c>
    </row>
    <row r="203" spans="1:12" x14ac:dyDescent="0.25">
      <c r="A203">
        <v>202</v>
      </c>
      <c r="B203" t="s">
        <v>15</v>
      </c>
      <c r="C203">
        <f>IF(ISBLANK(Hoja1!C203),AVERAGE(Hoja1!$C$2:$C$5001),Hoja1!C203)</f>
        <v>386190.46</v>
      </c>
      <c r="D203" t="str">
        <f>IF(ISBLANK(Hoja1!D203),"ASALARIADO",Hoja1!D203)</f>
        <v>ASALARIADO</v>
      </c>
      <c r="E203" t="s">
        <v>16</v>
      </c>
      <c r="F203" t="s">
        <v>12</v>
      </c>
      <c r="G203" t="s">
        <v>13</v>
      </c>
      <c r="H203" t="s">
        <v>13</v>
      </c>
      <c r="I203" s="1">
        <f>IF(ISBLANK(Hoja1!I203),AVERAGE(Hoja1!$I$2:$I$5001),Hoja1!I203)</f>
        <v>33</v>
      </c>
      <c r="J203">
        <f t="shared" si="9"/>
        <v>0</v>
      </c>
      <c r="K203" t="str">
        <f t="shared" si="10"/>
        <v>0-400k</v>
      </c>
      <c r="L203" t="str">
        <f t="shared" si="11"/>
        <v>31-45</v>
      </c>
    </row>
    <row r="204" spans="1:12" x14ac:dyDescent="0.25">
      <c r="A204">
        <v>203</v>
      </c>
      <c r="B204" t="s">
        <v>9</v>
      </c>
      <c r="C204">
        <f>IF(ISBLANK(Hoja1!C204),AVERAGE(Hoja1!$C$2:$C$5001),Hoja1!C204)</f>
        <v>378684</v>
      </c>
      <c r="D204" t="str">
        <f>IF(ISBLANK(Hoja1!D204),"ASALARIADO",Hoja1!D204)</f>
        <v>TRABAJADOR INDEPENDIENTE</v>
      </c>
      <c r="E204" t="s">
        <v>16</v>
      </c>
      <c r="F204" t="s">
        <v>12</v>
      </c>
      <c r="G204" t="s">
        <v>13</v>
      </c>
      <c r="H204" t="s">
        <v>12</v>
      </c>
      <c r="I204" s="1">
        <f>IF(ISBLANK(Hoja1!I204),AVERAGE(Hoja1!$I$2:$I$5001),Hoja1!I204)</f>
        <v>38</v>
      </c>
      <c r="J204">
        <f t="shared" si="9"/>
        <v>1</v>
      </c>
      <c r="K204" t="str">
        <f t="shared" si="10"/>
        <v>0-400k</v>
      </c>
      <c r="L204" t="str">
        <f t="shared" si="11"/>
        <v>31-45</v>
      </c>
    </row>
    <row r="205" spans="1:12" x14ac:dyDescent="0.25">
      <c r="A205">
        <v>204</v>
      </c>
      <c r="B205" t="s">
        <v>9</v>
      </c>
      <c r="C205">
        <f>IF(ISBLANK(Hoja1!C205),AVERAGE(Hoja1!$C$2:$C$5001),Hoja1!C205)</f>
        <v>1623057.2</v>
      </c>
      <c r="D205" t="str">
        <f>IF(ISBLANK(Hoja1!D205),"ASALARIADO",Hoja1!D205)</f>
        <v>ASALARIADO</v>
      </c>
      <c r="E205" t="s">
        <v>16</v>
      </c>
      <c r="F205" t="s">
        <v>12</v>
      </c>
      <c r="G205" t="s">
        <v>13</v>
      </c>
      <c r="H205" t="s">
        <v>13</v>
      </c>
      <c r="I205" s="1">
        <f>IF(ISBLANK(Hoja1!I205),AVERAGE(Hoja1!$I$2:$I$5001),Hoja1!I205)</f>
        <v>31</v>
      </c>
      <c r="J205">
        <f t="shared" si="9"/>
        <v>0</v>
      </c>
      <c r="K205" t="str">
        <f t="shared" si="10"/>
        <v>1.2M-2M</v>
      </c>
      <c r="L205" t="str">
        <f t="shared" si="11"/>
        <v>31-45</v>
      </c>
    </row>
    <row r="206" spans="1:12" x14ac:dyDescent="0.25">
      <c r="A206">
        <v>205</v>
      </c>
      <c r="B206" t="s">
        <v>15</v>
      </c>
      <c r="C206">
        <f>IF(ISBLANK(Hoja1!C206),AVERAGE(Hoja1!$C$2:$C$5001),Hoja1!C206)</f>
        <v>126835.08</v>
      </c>
      <c r="D206" t="str">
        <f>IF(ISBLANK(Hoja1!D206),"ASALARIADO",Hoja1!D206)</f>
        <v>PENSIONADOS EN SU PROPIO SISTEMA</v>
      </c>
      <c r="E206" t="s">
        <v>11</v>
      </c>
      <c r="F206" t="s">
        <v>12</v>
      </c>
      <c r="G206" t="s">
        <v>13</v>
      </c>
      <c r="H206" t="s">
        <v>13</v>
      </c>
      <c r="I206" s="1">
        <f>IF(ISBLANK(Hoja1!I206),AVERAGE(Hoja1!$I$2:$I$5001),Hoja1!I206)</f>
        <v>67</v>
      </c>
      <c r="J206">
        <f t="shared" si="9"/>
        <v>0</v>
      </c>
      <c r="K206" t="str">
        <f t="shared" si="10"/>
        <v>0-400k</v>
      </c>
      <c r="L206" t="str">
        <f t="shared" si="11"/>
        <v>61-75</v>
      </c>
    </row>
    <row r="207" spans="1:12" x14ac:dyDescent="0.25">
      <c r="A207">
        <v>206</v>
      </c>
      <c r="B207" t="s">
        <v>9</v>
      </c>
      <c r="C207">
        <f>IF(ISBLANK(Hoja1!C207),AVERAGE(Hoja1!$C$2:$C$5001),Hoja1!C207)</f>
        <v>404467</v>
      </c>
      <c r="D207" t="str">
        <f>IF(ISBLANK(Hoja1!D207),"ASALARIADO",Hoja1!D207)</f>
        <v>ASEGURADO VOLUNTARIO</v>
      </c>
      <c r="E207" t="s">
        <v>16</v>
      </c>
      <c r="F207" t="s">
        <v>12</v>
      </c>
      <c r="G207" t="s">
        <v>13</v>
      </c>
      <c r="H207" t="s">
        <v>13</v>
      </c>
      <c r="I207" s="1">
        <f>IF(ISBLANK(Hoja1!I207),AVERAGE(Hoja1!$I$2:$I$5001),Hoja1!I207)</f>
        <v>64</v>
      </c>
      <c r="J207">
        <f t="shared" si="9"/>
        <v>0</v>
      </c>
      <c r="K207" t="str">
        <f t="shared" si="10"/>
        <v>400k-800k</v>
      </c>
      <c r="L207" t="str">
        <f t="shared" si="11"/>
        <v>61-75</v>
      </c>
    </row>
    <row r="208" spans="1:12" x14ac:dyDescent="0.25">
      <c r="A208">
        <v>207</v>
      </c>
      <c r="B208" t="s">
        <v>9</v>
      </c>
      <c r="C208">
        <f>IF(ISBLANK(Hoja1!C208),AVERAGE(Hoja1!$C$2:$C$5001),Hoja1!C208)</f>
        <v>586511.31000000006</v>
      </c>
      <c r="D208" t="str">
        <f>IF(ISBLANK(Hoja1!D208),"ASALARIADO",Hoja1!D208)</f>
        <v>ASALARIADO</v>
      </c>
      <c r="E208" t="s">
        <v>16</v>
      </c>
      <c r="F208" t="s">
        <v>12</v>
      </c>
      <c r="G208" t="s">
        <v>13</v>
      </c>
      <c r="H208" t="s">
        <v>13</v>
      </c>
      <c r="I208" s="1">
        <f>IF(ISBLANK(Hoja1!I208),AVERAGE(Hoja1!$I$2:$I$5001),Hoja1!I208)</f>
        <v>24</v>
      </c>
      <c r="J208">
        <f t="shared" si="9"/>
        <v>0</v>
      </c>
      <c r="K208" t="str">
        <f t="shared" si="10"/>
        <v>400k-800k</v>
      </c>
      <c r="L208" t="str">
        <f t="shared" si="11"/>
        <v>18-30</v>
      </c>
    </row>
    <row r="209" spans="1:12" x14ac:dyDescent="0.25">
      <c r="A209">
        <v>208</v>
      </c>
      <c r="B209" t="s">
        <v>9</v>
      </c>
      <c r="C209">
        <f>IF(ISBLANK(Hoja1!C209),AVERAGE(Hoja1!$C$2:$C$5001),Hoja1!C209)</f>
        <v>808295.5</v>
      </c>
      <c r="D209" t="str">
        <f>IF(ISBLANK(Hoja1!D209),"ASALARIADO",Hoja1!D209)</f>
        <v>ASALARIADO</v>
      </c>
      <c r="E209" t="s">
        <v>11</v>
      </c>
      <c r="F209" t="s">
        <v>12</v>
      </c>
      <c r="G209" t="s">
        <v>13</v>
      </c>
      <c r="H209" t="s">
        <v>13</v>
      </c>
      <c r="I209" s="1">
        <f>IF(ISBLANK(Hoja1!I209),AVERAGE(Hoja1!$I$2:$I$5001),Hoja1!I209)</f>
        <v>42</v>
      </c>
      <c r="J209">
        <f t="shared" si="9"/>
        <v>0</v>
      </c>
      <c r="K209" t="str">
        <f t="shared" si="10"/>
        <v>800k-1.2M</v>
      </c>
      <c r="L209" t="str">
        <f t="shared" si="11"/>
        <v>31-45</v>
      </c>
    </row>
    <row r="210" spans="1:12" x14ac:dyDescent="0.25">
      <c r="A210">
        <v>209</v>
      </c>
      <c r="B210" t="s">
        <v>15</v>
      </c>
      <c r="C210">
        <f>IF(ISBLANK(Hoja1!C210),AVERAGE(Hoja1!$C$2:$C$5001),Hoja1!C210)</f>
        <v>819816.67</v>
      </c>
      <c r="D210" t="str">
        <f>IF(ISBLANK(Hoja1!D210),"ASALARIADO",Hoja1!D210)</f>
        <v>ASALARIADO</v>
      </c>
      <c r="E210" t="s">
        <v>16</v>
      </c>
      <c r="F210" t="s">
        <v>12</v>
      </c>
      <c r="G210" t="s">
        <v>12</v>
      </c>
      <c r="H210" t="s">
        <v>13</v>
      </c>
      <c r="I210" s="1">
        <f>IF(ISBLANK(Hoja1!I210),AVERAGE(Hoja1!$I$2:$I$5001),Hoja1!I210)</f>
        <v>32</v>
      </c>
      <c r="J210">
        <f t="shared" si="9"/>
        <v>0</v>
      </c>
      <c r="K210" t="str">
        <f t="shared" si="10"/>
        <v>800k-1.2M</v>
      </c>
      <c r="L210" t="str">
        <f t="shared" si="11"/>
        <v>31-45</v>
      </c>
    </row>
    <row r="211" spans="1:12" x14ac:dyDescent="0.25">
      <c r="A211">
        <v>210</v>
      </c>
      <c r="B211" t="s">
        <v>9</v>
      </c>
      <c r="C211">
        <f>IF(ISBLANK(Hoja1!C211),AVERAGE(Hoja1!$C$2:$C$5001),Hoja1!C211)</f>
        <v>57724</v>
      </c>
      <c r="D211" t="str">
        <f>IF(ISBLANK(Hoja1!D211),"ASALARIADO",Hoja1!D211)</f>
        <v>ASALARIADO</v>
      </c>
      <c r="E211" t="s">
        <v>16</v>
      </c>
      <c r="F211" t="s">
        <v>12</v>
      </c>
      <c r="G211" t="s">
        <v>13</v>
      </c>
      <c r="H211" t="s">
        <v>12</v>
      </c>
      <c r="I211" s="1">
        <f>IF(ISBLANK(Hoja1!I211),AVERAGE(Hoja1!$I$2:$I$5001),Hoja1!I211)</f>
        <v>19</v>
      </c>
      <c r="J211">
        <f t="shared" si="9"/>
        <v>1</v>
      </c>
      <c r="K211" t="str">
        <f t="shared" si="10"/>
        <v>0-400k</v>
      </c>
      <c r="L211" t="str">
        <f t="shared" si="11"/>
        <v>18-30</v>
      </c>
    </row>
    <row r="212" spans="1:12" x14ac:dyDescent="0.25">
      <c r="A212">
        <v>211</v>
      </c>
      <c r="B212" t="s">
        <v>15</v>
      </c>
      <c r="C212">
        <f>IF(ISBLANK(Hoja1!C212),AVERAGE(Hoja1!$C$2:$C$5001),Hoja1!C212)</f>
        <v>2230223.4</v>
      </c>
      <c r="D212" t="str">
        <f>IF(ISBLANK(Hoja1!D212),"ASALARIADO",Hoja1!D212)</f>
        <v>ASALARIADO</v>
      </c>
      <c r="E212" t="s">
        <v>11</v>
      </c>
      <c r="F212" t="s">
        <v>12</v>
      </c>
      <c r="G212" t="s">
        <v>13</v>
      </c>
      <c r="H212" t="s">
        <v>13</v>
      </c>
      <c r="I212" s="1">
        <f>IF(ISBLANK(Hoja1!I212),AVERAGE(Hoja1!$I$2:$I$5001),Hoja1!I212)</f>
        <v>56</v>
      </c>
      <c r="J212">
        <f t="shared" si="9"/>
        <v>0</v>
      </c>
      <c r="K212" t="str">
        <f t="shared" si="10"/>
        <v>2M+</v>
      </c>
      <c r="L212" t="str">
        <f t="shared" si="11"/>
        <v>46-60</v>
      </c>
    </row>
    <row r="213" spans="1:12" x14ac:dyDescent="0.25">
      <c r="A213">
        <v>212</v>
      </c>
      <c r="B213" t="s">
        <v>9</v>
      </c>
      <c r="C213">
        <f>IF(ISBLANK(Hoja1!C213),AVERAGE(Hoja1!$C$2:$C$5001),Hoja1!C213)</f>
        <v>681656.18</v>
      </c>
      <c r="D213" t="str">
        <f>IF(ISBLANK(Hoja1!D213),"ASALARIADO",Hoja1!D213)</f>
        <v>ASALARIADO</v>
      </c>
      <c r="E213" t="s">
        <v>16</v>
      </c>
      <c r="F213" t="s">
        <v>12</v>
      </c>
      <c r="G213" t="s">
        <v>13</v>
      </c>
      <c r="H213" t="s">
        <v>13</v>
      </c>
      <c r="I213" s="1">
        <f>IF(ISBLANK(Hoja1!I213),AVERAGE(Hoja1!$I$2:$I$5001),Hoja1!I213)</f>
        <v>42</v>
      </c>
      <c r="J213">
        <f t="shared" si="9"/>
        <v>0</v>
      </c>
      <c r="K213" t="str">
        <f t="shared" si="10"/>
        <v>400k-800k</v>
      </c>
      <c r="L213" t="str">
        <f t="shared" si="11"/>
        <v>31-45</v>
      </c>
    </row>
    <row r="214" spans="1:12" x14ac:dyDescent="0.25">
      <c r="A214">
        <v>213</v>
      </c>
      <c r="B214" t="s">
        <v>15</v>
      </c>
      <c r="C214">
        <f>IF(ISBLANK(Hoja1!C214),AVERAGE(Hoja1!$C$2:$C$5001),Hoja1!C214)</f>
        <v>1611959.32</v>
      </c>
      <c r="D214" t="str">
        <f>IF(ISBLANK(Hoja1!D214),"ASALARIADO",Hoja1!D214)</f>
        <v>ASALARIADO</v>
      </c>
      <c r="E214" t="s">
        <v>11</v>
      </c>
      <c r="F214" t="s">
        <v>12</v>
      </c>
      <c r="G214" t="s">
        <v>13</v>
      </c>
      <c r="H214" t="s">
        <v>13</v>
      </c>
      <c r="I214" s="1">
        <f>IF(ISBLANK(Hoja1!I214),AVERAGE(Hoja1!$I$2:$I$5001),Hoja1!I214)</f>
        <v>47</v>
      </c>
      <c r="J214">
        <f t="shared" si="9"/>
        <v>0</v>
      </c>
      <c r="K214" t="str">
        <f t="shared" si="10"/>
        <v>1.2M-2M</v>
      </c>
      <c r="L214" t="str">
        <f t="shared" si="11"/>
        <v>46-60</v>
      </c>
    </row>
    <row r="215" spans="1:12" x14ac:dyDescent="0.25">
      <c r="A215">
        <v>214</v>
      </c>
      <c r="B215" t="s">
        <v>15</v>
      </c>
      <c r="C215">
        <f>IF(ISBLANK(Hoja1!C215),AVERAGE(Hoja1!$C$2:$C$5001),Hoja1!C215)</f>
        <v>1307797.8700000001</v>
      </c>
      <c r="D215" t="str">
        <f>IF(ISBLANK(Hoja1!D215),"ASALARIADO",Hoja1!D215)</f>
        <v>ASALARIADO</v>
      </c>
      <c r="E215" t="s">
        <v>16</v>
      </c>
      <c r="F215" t="s">
        <v>12</v>
      </c>
      <c r="G215" t="s">
        <v>13</v>
      </c>
      <c r="H215" t="s">
        <v>13</v>
      </c>
      <c r="I215" s="1">
        <f>IF(ISBLANK(Hoja1!I215),AVERAGE(Hoja1!$I$2:$I$5001),Hoja1!I215)</f>
        <v>30</v>
      </c>
      <c r="J215">
        <f t="shared" si="9"/>
        <v>0</v>
      </c>
      <c r="K215" t="str">
        <f t="shared" si="10"/>
        <v>1.2M-2M</v>
      </c>
      <c r="L215" t="str">
        <f t="shared" si="11"/>
        <v>18-30</v>
      </c>
    </row>
    <row r="216" spans="1:12" x14ac:dyDescent="0.25">
      <c r="A216">
        <v>215</v>
      </c>
      <c r="B216" t="s">
        <v>9</v>
      </c>
      <c r="C216">
        <f>IF(ISBLANK(Hoja1!C216),AVERAGE(Hoja1!$C$2:$C$5001),Hoja1!C216)</f>
        <v>366599</v>
      </c>
      <c r="D216" t="str">
        <f>IF(ISBLANK(Hoja1!D216),"ASALARIADO",Hoja1!D216)</f>
        <v>ASALARIADO</v>
      </c>
      <c r="E216" t="s">
        <v>16</v>
      </c>
      <c r="F216" t="s">
        <v>12</v>
      </c>
      <c r="G216" t="s">
        <v>13</v>
      </c>
      <c r="H216" t="s">
        <v>13</v>
      </c>
      <c r="I216" s="1">
        <f>IF(ISBLANK(Hoja1!I216),AVERAGE(Hoja1!$I$2:$I$5001),Hoja1!I216)</f>
        <v>53</v>
      </c>
      <c r="J216">
        <f t="shared" si="9"/>
        <v>0</v>
      </c>
      <c r="K216" t="str">
        <f t="shared" si="10"/>
        <v>0-400k</v>
      </c>
      <c r="L216" t="str">
        <f t="shared" si="11"/>
        <v>46-60</v>
      </c>
    </row>
    <row r="217" spans="1:12" x14ac:dyDescent="0.25">
      <c r="A217">
        <v>216</v>
      </c>
      <c r="B217" t="s">
        <v>9</v>
      </c>
      <c r="C217">
        <f>IF(ISBLANK(Hoja1!C217),AVERAGE(Hoja1!$C$2:$C$5001),Hoja1!C217)</f>
        <v>462831</v>
      </c>
      <c r="D217" t="str">
        <f>IF(ISBLANK(Hoja1!D217),"ASALARIADO",Hoja1!D217)</f>
        <v>TRABAJADOR INDEPENDIENTE</v>
      </c>
      <c r="E217" t="s">
        <v>16</v>
      </c>
      <c r="F217" t="s">
        <v>12</v>
      </c>
      <c r="G217" t="s">
        <v>13</v>
      </c>
      <c r="H217" t="s">
        <v>13</v>
      </c>
      <c r="I217" s="1">
        <f>IF(ISBLANK(Hoja1!I217),AVERAGE(Hoja1!$I$2:$I$5001),Hoja1!I217)</f>
        <v>32</v>
      </c>
      <c r="J217">
        <f t="shared" si="9"/>
        <v>0</v>
      </c>
      <c r="K217" t="str">
        <f t="shared" si="10"/>
        <v>400k-800k</v>
      </c>
      <c r="L217" t="str">
        <f t="shared" si="11"/>
        <v>31-45</v>
      </c>
    </row>
    <row r="218" spans="1:12" x14ac:dyDescent="0.25">
      <c r="A218">
        <v>217</v>
      </c>
      <c r="B218" t="s">
        <v>9</v>
      </c>
      <c r="C218">
        <f>IF(ISBLANK(Hoja1!C218),AVERAGE(Hoja1!$C$2:$C$5001),Hoja1!C218)</f>
        <v>639148</v>
      </c>
      <c r="D218" t="str">
        <f>IF(ISBLANK(Hoja1!D218),"ASALARIADO",Hoja1!D218)</f>
        <v>TRABAJADOR INDEPENDIENTE</v>
      </c>
      <c r="E218" t="s">
        <v>16</v>
      </c>
      <c r="F218" t="s">
        <v>12</v>
      </c>
      <c r="G218" t="s">
        <v>13</v>
      </c>
      <c r="H218" t="s">
        <v>12</v>
      </c>
      <c r="I218" s="1">
        <f>IF(ISBLANK(Hoja1!I218),AVERAGE(Hoja1!$I$2:$I$5001),Hoja1!I218)</f>
        <v>41</v>
      </c>
      <c r="J218">
        <f t="shared" si="9"/>
        <v>1</v>
      </c>
      <c r="K218" t="str">
        <f t="shared" si="10"/>
        <v>400k-800k</v>
      </c>
      <c r="L218" t="str">
        <f t="shared" si="11"/>
        <v>31-45</v>
      </c>
    </row>
    <row r="219" spans="1:12" x14ac:dyDescent="0.25">
      <c r="A219">
        <v>218</v>
      </c>
      <c r="B219" t="s">
        <v>9</v>
      </c>
      <c r="C219">
        <f>IF(ISBLANK(Hoja1!C219),AVERAGE(Hoja1!$C$2:$C$5001),Hoja1!C219)</f>
        <v>310124</v>
      </c>
      <c r="D219" t="str">
        <f>IF(ISBLANK(Hoja1!D219),"ASALARIADO",Hoja1!D219)</f>
        <v>TRABAJADOR INDEPENDIENTE</v>
      </c>
      <c r="E219" t="s">
        <v>16</v>
      </c>
      <c r="F219" t="s">
        <v>12</v>
      </c>
      <c r="G219" t="s">
        <v>13</v>
      </c>
      <c r="H219" t="s">
        <v>13</v>
      </c>
      <c r="I219" s="1">
        <f>IF(ISBLANK(Hoja1!I219),AVERAGE(Hoja1!$I$2:$I$5001),Hoja1!I219)</f>
        <v>34</v>
      </c>
      <c r="J219">
        <f t="shared" si="9"/>
        <v>0</v>
      </c>
      <c r="K219" t="str">
        <f t="shared" si="10"/>
        <v>0-400k</v>
      </c>
      <c r="L219" t="str">
        <f t="shared" si="11"/>
        <v>31-45</v>
      </c>
    </row>
    <row r="220" spans="1:12" x14ac:dyDescent="0.25">
      <c r="A220">
        <v>219</v>
      </c>
      <c r="B220" t="s">
        <v>15</v>
      </c>
      <c r="C220">
        <f>IF(ISBLANK(Hoja1!C220),AVERAGE(Hoja1!$C$2:$C$5001),Hoja1!C220)</f>
        <v>800000</v>
      </c>
      <c r="D220" t="str">
        <f>IF(ISBLANK(Hoja1!D220),"ASALARIADO",Hoja1!D220)</f>
        <v>ASALARIADO</v>
      </c>
      <c r="E220" t="s">
        <v>16</v>
      </c>
      <c r="F220" t="s">
        <v>12</v>
      </c>
      <c r="G220" t="s">
        <v>13</v>
      </c>
      <c r="H220" t="s">
        <v>13</v>
      </c>
      <c r="I220" s="1">
        <f>IF(ISBLANK(Hoja1!I220),AVERAGE(Hoja1!$I$2:$I$5001),Hoja1!I220)</f>
        <v>30</v>
      </c>
      <c r="J220">
        <f t="shared" si="9"/>
        <v>0</v>
      </c>
      <c r="K220" t="str">
        <f t="shared" si="10"/>
        <v>400k-800k</v>
      </c>
      <c r="L220" t="str">
        <f t="shared" si="11"/>
        <v>18-30</v>
      </c>
    </row>
    <row r="221" spans="1:12" x14ac:dyDescent="0.25">
      <c r="A221">
        <v>220</v>
      </c>
      <c r="B221" t="s">
        <v>15</v>
      </c>
      <c r="C221">
        <f>IF(ISBLANK(Hoja1!C221),AVERAGE(Hoja1!$C$2:$C$5001),Hoja1!C221)</f>
        <v>1520118</v>
      </c>
      <c r="D221" t="str">
        <f>IF(ISBLANK(Hoja1!D221),"ASALARIADO",Hoja1!D221)</f>
        <v>ASALARIADO</v>
      </c>
      <c r="E221" t="s">
        <v>11</v>
      </c>
      <c r="F221" t="s">
        <v>12</v>
      </c>
      <c r="G221" t="s">
        <v>13</v>
      </c>
      <c r="H221" t="s">
        <v>13</v>
      </c>
      <c r="I221" s="1">
        <f>IF(ISBLANK(Hoja1!I221),AVERAGE(Hoja1!$I$2:$I$5001),Hoja1!I221)</f>
        <v>32</v>
      </c>
      <c r="J221">
        <f t="shared" si="9"/>
        <v>0</v>
      </c>
      <c r="K221" t="str">
        <f t="shared" si="10"/>
        <v>1.2M-2M</v>
      </c>
      <c r="L221" t="str">
        <f t="shared" si="11"/>
        <v>31-45</v>
      </c>
    </row>
    <row r="222" spans="1:12" x14ac:dyDescent="0.25">
      <c r="A222">
        <v>221</v>
      </c>
      <c r="B222" t="s">
        <v>15</v>
      </c>
      <c r="C222">
        <f>IF(ISBLANK(Hoja1!C222),AVERAGE(Hoja1!$C$2:$C$5001),Hoja1!C222)</f>
        <v>460000</v>
      </c>
      <c r="D222" t="str">
        <f>IF(ISBLANK(Hoja1!D222),"ASALARIADO",Hoja1!D222)</f>
        <v>ASALARIADO</v>
      </c>
      <c r="E222" t="s">
        <v>16</v>
      </c>
      <c r="F222" t="s">
        <v>12</v>
      </c>
      <c r="G222" t="s">
        <v>13</v>
      </c>
      <c r="H222" t="s">
        <v>13</v>
      </c>
      <c r="I222" s="1">
        <f>IF(ISBLANK(Hoja1!I222),AVERAGE(Hoja1!$I$2:$I$5001),Hoja1!I222)</f>
        <v>28</v>
      </c>
      <c r="J222">
        <f t="shared" si="9"/>
        <v>0</v>
      </c>
      <c r="K222" t="str">
        <f t="shared" si="10"/>
        <v>400k-800k</v>
      </c>
      <c r="L222" t="str">
        <f t="shared" si="11"/>
        <v>18-30</v>
      </c>
    </row>
    <row r="223" spans="1:12" x14ac:dyDescent="0.25">
      <c r="A223">
        <v>222</v>
      </c>
      <c r="B223" t="s">
        <v>15</v>
      </c>
      <c r="C223">
        <f>IF(ISBLANK(Hoja1!C223),AVERAGE(Hoja1!$C$2:$C$5001),Hoja1!C223)</f>
        <v>446964</v>
      </c>
      <c r="D223" t="str">
        <f>IF(ISBLANK(Hoja1!D223),"ASALARIADO",Hoja1!D223)</f>
        <v>ASALARIADO</v>
      </c>
      <c r="E223" t="s">
        <v>16</v>
      </c>
      <c r="F223" t="s">
        <v>12</v>
      </c>
      <c r="G223" t="s">
        <v>13</v>
      </c>
      <c r="H223" t="s">
        <v>13</v>
      </c>
      <c r="I223" s="1">
        <f>IF(ISBLANK(Hoja1!I223),AVERAGE(Hoja1!$I$2:$I$5001),Hoja1!I223)</f>
        <v>64</v>
      </c>
      <c r="J223">
        <f t="shared" si="9"/>
        <v>0</v>
      </c>
      <c r="K223" t="str">
        <f t="shared" si="10"/>
        <v>400k-800k</v>
      </c>
      <c r="L223" t="str">
        <f t="shared" si="11"/>
        <v>61-75</v>
      </c>
    </row>
    <row r="224" spans="1:12" x14ac:dyDescent="0.25">
      <c r="A224">
        <v>223</v>
      </c>
      <c r="B224" t="s">
        <v>15</v>
      </c>
      <c r="C224">
        <f>IF(ISBLANK(Hoja1!C224),AVERAGE(Hoja1!$C$2:$C$5001),Hoja1!C224)</f>
        <v>241000</v>
      </c>
      <c r="D224" t="str">
        <f>IF(ISBLANK(Hoja1!D224),"ASALARIADO",Hoja1!D224)</f>
        <v>ASALARIADO</v>
      </c>
      <c r="E224" t="s">
        <v>16</v>
      </c>
      <c r="F224" t="s">
        <v>12</v>
      </c>
      <c r="G224" t="s">
        <v>12</v>
      </c>
      <c r="H224" t="s">
        <v>13</v>
      </c>
      <c r="I224" s="1">
        <f>IF(ISBLANK(Hoja1!I224),AVERAGE(Hoja1!$I$2:$I$5001),Hoja1!I224)</f>
        <v>35</v>
      </c>
      <c r="J224">
        <f t="shared" si="9"/>
        <v>0</v>
      </c>
      <c r="K224" t="str">
        <f t="shared" si="10"/>
        <v>0-400k</v>
      </c>
      <c r="L224" t="str">
        <f t="shared" si="11"/>
        <v>31-45</v>
      </c>
    </row>
    <row r="225" spans="1:12" x14ac:dyDescent="0.25">
      <c r="A225">
        <v>224</v>
      </c>
      <c r="B225" t="s">
        <v>9</v>
      </c>
      <c r="C225">
        <f>IF(ISBLANK(Hoja1!C225),AVERAGE(Hoja1!$C$2:$C$5001),Hoja1!C225)</f>
        <v>1254322.1299999999</v>
      </c>
      <c r="D225" t="str">
        <f>IF(ISBLANK(Hoja1!D225),"ASALARIADO",Hoja1!D225)</f>
        <v>ASALARIADO</v>
      </c>
      <c r="E225" t="s">
        <v>16</v>
      </c>
      <c r="F225" t="s">
        <v>12</v>
      </c>
      <c r="G225" t="s">
        <v>13</v>
      </c>
      <c r="H225" t="s">
        <v>13</v>
      </c>
      <c r="I225" s="1">
        <f>IF(ISBLANK(Hoja1!I225),AVERAGE(Hoja1!$I$2:$I$5001),Hoja1!I225)</f>
        <v>33</v>
      </c>
      <c r="J225">
        <f t="shared" si="9"/>
        <v>0</v>
      </c>
      <c r="K225" t="str">
        <f t="shared" si="10"/>
        <v>1.2M-2M</v>
      </c>
      <c r="L225" t="str">
        <f t="shared" si="11"/>
        <v>31-45</v>
      </c>
    </row>
    <row r="226" spans="1:12" x14ac:dyDescent="0.25">
      <c r="A226">
        <v>225</v>
      </c>
      <c r="B226" t="s">
        <v>9</v>
      </c>
      <c r="C226">
        <f>IF(ISBLANK(Hoja1!C226),AVERAGE(Hoja1!$C$2:$C$5001),Hoja1!C226)</f>
        <v>503396</v>
      </c>
      <c r="D226" t="str">
        <f>IF(ISBLANK(Hoja1!D226),"ASALARIADO",Hoja1!D226)</f>
        <v>ASALARIADO</v>
      </c>
      <c r="E226" t="s">
        <v>11</v>
      </c>
      <c r="F226" t="s">
        <v>12</v>
      </c>
      <c r="G226" t="s">
        <v>13</v>
      </c>
      <c r="H226" t="s">
        <v>13</v>
      </c>
      <c r="I226" s="1">
        <f>IF(ISBLANK(Hoja1!I226),AVERAGE(Hoja1!$I$2:$I$5001),Hoja1!I226)</f>
        <v>55</v>
      </c>
      <c r="J226">
        <f t="shared" si="9"/>
        <v>0</v>
      </c>
      <c r="K226" t="str">
        <f t="shared" si="10"/>
        <v>400k-800k</v>
      </c>
      <c r="L226" t="str">
        <f t="shared" si="11"/>
        <v>46-60</v>
      </c>
    </row>
    <row r="227" spans="1:12" x14ac:dyDescent="0.25">
      <c r="A227">
        <v>226</v>
      </c>
      <c r="B227" t="s">
        <v>9</v>
      </c>
      <c r="C227">
        <f>IF(ISBLANK(Hoja1!C227),AVERAGE(Hoja1!$C$2:$C$5001),Hoja1!C227)</f>
        <v>1845300</v>
      </c>
      <c r="D227" t="str">
        <f>IF(ISBLANK(Hoja1!D227),"ASALARIADO",Hoja1!D227)</f>
        <v>ASALARIADO</v>
      </c>
      <c r="E227" t="s">
        <v>16</v>
      </c>
      <c r="F227" t="s">
        <v>12</v>
      </c>
      <c r="G227" t="s">
        <v>13</v>
      </c>
      <c r="H227" t="s">
        <v>13</v>
      </c>
      <c r="I227" s="1">
        <f>IF(ISBLANK(Hoja1!I227),AVERAGE(Hoja1!$I$2:$I$5001),Hoja1!I227)</f>
        <v>37</v>
      </c>
      <c r="J227">
        <f t="shared" si="9"/>
        <v>0</v>
      </c>
      <c r="K227" t="str">
        <f t="shared" si="10"/>
        <v>1.2M-2M</v>
      </c>
      <c r="L227" t="str">
        <f t="shared" si="11"/>
        <v>31-45</v>
      </c>
    </row>
    <row r="228" spans="1:12" x14ac:dyDescent="0.25">
      <c r="A228">
        <v>227</v>
      </c>
      <c r="B228" t="s">
        <v>9</v>
      </c>
      <c r="C228">
        <f>IF(ISBLANK(Hoja1!C228),AVERAGE(Hoja1!$C$2:$C$5001),Hoja1!C228)</f>
        <v>505464</v>
      </c>
      <c r="D228" t="str">
        <f>IF(ISBLANK(Hoja1!D228),"ASALARIADO",Hoja1!D228)</f>
        <v>TRABAJADOR INDEPENDIENTE</v>
      </c>
      <c r="E228" t="s">
        <v>16</v>
      </c>
      <c r="F228" t="s">
        <v>12</v>
      </c>
      <c r="G228" t="s">
        <v>13</v>
      </c>
      <c r="H228" t="s">
        <v>13</v>
      </c>
      <c r="I228" s="1">
        <f>IF(ISBLANK(Hoja1!I228),AVERAGE(Hoja1!$I$2:$I$5001),Hoja1!I228)</f>
        <v>42</v>
      </c>
      <c r="J228">
        <f t="shared" si="9"/>
        <v>0</v>
      </c>
      <c r="K228" t="str">
        <f t="shared" si="10"/>
        <v>400k-800k</v>
      </c>
      <c r="L228" t="str">
        <f t="shared" si="11"/>
        <v>31-45</v>
      </c>
    </row>
    <row r="229" spans="1:12" x14ac:dyDescent="0.25">
      <c r="A229">
        <v>228</v>
      </c>
      <c r="B229" t="s">
        <v>15</v>
      </c>
      <c r="C229">
        <f>IF(ISBLANK(Hoja1!C229),AVERAGE(Hoja1!$C$2:$C$5001),Hoja1!C229)</f>
        <v>1083593.7</v>
      </c>
      <c r="D229" t="str">
        <f>IF(ISBLANK(Hoja1!D229),"ASALARIADO",Hoja1!D229)</f>
        <v>ASALARIADO</v>
      </c>
      <c r="E229" t="s">
        <v>11</v>
      </c>
      <c r="F229" t="s">
        <v>12</v>
      </c>
      <c r="G229" t="s">
        <v>13</v>
      </c>
      <c r="H229" t="s">
        <v>13</v>
      </c>
      <c r="I229" s="1">
        <f>IF(ISBLANK(Hoja1!I229),AVERAGE(Hoja1!$I$2:$I$5001),Hoja1!I229)</f>
        <v>30</v>
      </c>
      <c r="J229">
        <f t="shared" si="9"/>
        <v>0</v>
      </c>
      <c r="K229" t="str">
        <f t="shared" si="10"/>
        <v>800k-1.2M</v>
      </c>
      <c r="L229" t="str">
        <f t="shared" si="11"/>
        <v>18-30</v>
      </c>
    </row>
    <row r="230" spans="1:12" x14ac:dyDescent="0.25">
      <c r="A230">
        <v>229</v>
      </c>
      <c r="B230" t="s">
        <v>15</v>
      </c>
      <c r="C230">
        <f>IF(ISBLANK(Hoja1!C230),AVERAGE(Hoja1!$C$2:$C$5001),Hoja1!C230)</f>
        <v>450680</v>
      </c>
      <c r="D230" t="str">
        <f>IF(ISBLANK(Hoja1!D230),"ASALARIADO",Hoja1!D230)</f>
        <v>TRABAJADOR INDEPENDIENTE</v>
      </c>
      <c r="E230" t="s">
        <v>16</v>
      </c>
      <c r="F230" t="s">
        <v>12</v>
      </c>
      <c r="G230" t="s">
        <v>13</v>
      </c>
      <c r="H230" t="s">
        <v>12</v>
      </c>
      <c r="I230" s="1">
        <f>IF(ISBLANK(Hoja1!I230),AVERAGE(Hoja1!$I$2:$I$5001),Hoja1!I230)</f>
        <v>28</v>
      </c>
      <c r="J230">
        <f t="shared" si="9"/>
        <v>1</v>
      </c>
      <c r="K230" t="str">
        <f t="shared" si="10"/>
        <v>400k-800k</v>
      </c>
      <c r="L230" t="str">
        <f t="shared" si="11"/>
        <v>18-30</v>
      </c>
    </row>
    <row r="231" spans="1:12" x14ac:dyDescent="0.25">
      <c r="A231">
        <v>230</v>
      </c>
      <c r="B231" t="s">
        <v>9</v>
      </c>
      <c r="C231">
        <f>IF(ISBLANK(Hoja1!C231),AVERAGE(Hoja1!$C$2:$C$5001),Hoja1!C231)</f>
        <v>407031</v>
      </c>
      <c r="D231" t="str">
        <f>IF(ISBLANK(Hoja1!D231),"ASALARIADO",Hoja1!D231)</f>
        <v>ASALARIADO</v>
      </c>
      <c r="E231" t="s">
        <v>16</v>
      </c>
      <c r="F231" t="s">
        <v>12</v>
      </c>
      <c r="G231" t="s">
        <v>13</v>
      </c>
      <c r="H231" t="s">
        <v>13</v>
      </c>
      <c r="I231" s="1">
        <f>IF(ISBLANK(Hoja1!I231),AVERAGE(Hoja1!$I$2:$I$5001),Hoja1!I231)</f>
        <v>51</v>
      </c>
      <c r="J231">
        <f t="shared" si="9"/>
        <v>0</v>
      </c>
      <c r="K231" t="str">
        <f t="shared" si="10"/>
        <v>400k-800k</v>
      </c>
      <c r="L231" t="str">
        <f t="shared" si="11"/>
        <v>46-60</v>
      </c>
    </row>
    <row r="232" spans="1:12" x14ac:dyDescent="0.25">
      <c r="A232">
        <v>231</v>
      </c>
      <c r="B232" t="s">
        <v>9</v>
      </c>
      <c r="C232">
        <f>IF(ISBLANK(Hoja1!C232),AVERAGE(Hoja1!$C$2:$C$5001),Hoja1!C232)</f>
        <v>800000</v>
      </c>
      <c r="D232" t="str">
        <f>IF(ISBLANK(Hoja1!D232),"ASALARIADO",Hoja1!D232)</f>
        <v>ASALARIADO</v>
      </c>
      <c r="E232" t="s">
        <v>16</v>
      </c>
      <c r="F232" t="s">
        <v>12</v>
      </c>
      <c r="G232" t="s">
        <v>13</v>
      </c>
      <c r="H232" t="s">
        <v>13</v>
      </c>
      <c r="I232" s="1">
        <f>IF(ISBLANK(Hoja1!I232),AVERAGE(Hoja1!$I$2:$I$5001),Hoja1!I232)</f>
        <v>54</v>
      </c>
      <c r="J232">
        <f t="shared" si="9"/>
        <v>0</v>
      </c>
      <c r="K232" t="str">
        <f t="shared" si="10"/>
        <v>400k-800k</v>
      </c>
      <c r="L232" t="str">
        <f t="shared" si="11"/>
        <v>46-60</v>
      </c>
    </row>
    <row r="233" spans="1:12" x14ac:dyDescent="0.25">
      <c r="A233">
        <v>232</v>
      </c>
      <c r="B233" t="s">
        <v>9</v>
      </c>
      <c r="C233">
        <f>IF(ISBLANK(Hoja1!C233),AVERAGE(Hoja1!$C$2:$C$5001),Hoja1!C233)</f>
        <v>366302.13</v>
      </c>
      <c r="D233" t="str">
        <f>IF(ISBLANK(Hoja1!D233),"ASALARIADO",Hoja1!D233)</f>
        <v>ASALARIADO</v>
      </c>
      <c r="E233" t="s">
        <v>16</v>
      </c>
      <c r="F233" t="s">
        <v>12</v>
      </c>
      <c r="G233" t="s">
        <v>13</v>
      </c>
      <c r="H233" t="s">
        <v>13</v>
      </c>
      <c r="I233" s="1">
        <f>IF(ISBLANK(Hoja1!I233),AVERAGE(Hoja1!$I$2:$I$5001),Hoja1!I233)</f>
        <v>52</v>
      </c>
      <c r="J233">
        <f t="shared" si="9"/>
        <v>0</v>
      </c>
      <c r="K233" t="str">
        <f t="shared" si="10"/>
        <v>0-400k</v>
      </c>
      <c r="L233" t="str">
        <f t="shared" si="11"/>
        <v>46-60</v>
      </c>
    </row>
    <row r="234" spans="1:12" x14ac:dyDescent="0.25">
      <c r="A234">
        <v>233</v>
      </c>
      <c r="B234" t="s">
        <v>15</v>
      </c>
      <c r="C234">
        <f>IF(ISBLANK(Hoja1!C234),AVERAGE(Hoja1!$C$2:$C$5001),Hoja1!C234)</f>
        <v>801100.65</v>
      </c>
      <c r="D234" t="str">
        <f>IF(ISBLANK(Hoja1!D234),"ASALARIADO",Hoja1!D234)</f>
        <v>ASALARIADO</v>
      </c>
      <c r="E234" t="s">
        <v>16</v>
      </c>
      <c r="F234" t="s">
        <v>12</v>
      </c>
      <c r="G234" t="s">
        <v>13</v>
      </c>
      <c r="H234" t="s">
        <v>13</v>
      </c>
      <c r="I234" s="1">
        <f>IF(ISBLANK(Hoja1!I234),AVERAGE(Hoja1!$I$2:$I$5001),Hoja1!I234)</f>
        <v>46</v>
      </c>
      <c r="J234">
        <f t="shared" si="9"/>
        <v>0</v>
      </c>
      <c r="K234" t="str">
        <f t="shared" si="10"/>
        <v>800k-1.2M</v>
      </c>
      <c r="L234" t="str">
        <f t="shared" si="11"/>
        <v>46-60</v>
      </c>
    </row>
    <row r="235" spans="1:12" x14ac:dyDescent="0.25">
      <c r="A235">
        <v>234</v>
      </c>
      <c r="B235" t="s">
        <v>9</v>
      </c>
      <c r="C235">
        <f>IF(ISBLANK(Hoja1!C235),AVERAGE(Hoja1!$C$2:$C$5001),Hoja1!C235)</f>
        <v>278030</v>
      </c>
      <c r="D235" t="str">
        <f>IF(ISBLANK(Hoja1!D235),"ASALARIADO",Hoja1!D235)</f>
        <v>CONVENIOS ESPECIALES DE TRABAJADORES INDEPENDIENTES</v>
      </c>
      <c r="E235" t="s">
        <v>16</v>
      </c>
      <c r="F235" t="s">
        <v>12</v>
      </c>
      <c r="G235" t="s">
        <v>13</v>
      </c>
      <c r="H235" t="s">
        <v>13</v>
      </c>
      <c r="I235" s="1">
        <f>IF(ISBLANK(Hoja1!I235),AVERAGE(Hoja1!$I$2:$I$5001),Hoja1!I235)</f>
        <v>37</v>
      </c>
      <c r="J235">
        <f t="shared" si="9"/>
        <v>0</v>
      </c>
      <c r="K235" t="str">
        <f t="shared" si="10"/>
        <v>0-400k</v>
      </c>
      <c r="L235" t="str">
        <f t="shared" si="11"/>
        <v>31-45</v>
      </c>
    </row>
    <row r="236" spans="1:12" x14ac:dyDescent="0.25">
      <c r="A236">
        <v>235</v>
      </c>
      <c r="B236" t="s">
        <v>15</v>
      </c>
      <c r="C236">
        <f>IF(ISBLANK(Hoja1!C236),AVERAGE(Hoja1!$C$2:$C$5001),Hoja1!C236)</f>
        <v>300018</v>
      </c>
      <c r="D236" t="str">
        <f>IF(ISBLANK(Hoja1!D236),"ASALARIADO",Hoja1!D236)</f>
        <v>ASEGURADO VOLUNTARIO</v>
      </c>
      <c r="E236" t="s">
        <v>16</v>
      </c>
      <c r="F236" t="s">
        <v>12</v>
      </c>
      <c r="G236" t="s">
        <v>13</v>
      </c>
      <c r="H236" t="s">
        <v>13</v>
      </c>
      <c r="I236" s="1">
        <f>IF(ISBLANK(Hoja1!I236),AVERAGE(Hoja1!$I$2:$I$5001),Hoja1!I236)</f>
        <v>56</v>
      </c>
      <c r="J236">
        <f t="shared" si="9"/>
        <v>0</v>
      </c>
      <c r="K236" t="str">
        <f t="shared" si="10"/>
        <v>0-400k</v>
      </c>
      <c r="L236" t="str">
        <f t="shared" si="11"/>
        <v>46-60</v>
      </c>
    </row>
    <row r="237" spans="1:12" x14ac:dyDescent="0.25">
      <c r="A237">
        <v>236</v>
      </c>
      <c r="B237" t="s">
        <v>15</v>
      </c>
      <c r="C237">
        <f>IF(ISBLANK(Hoja1!C237),AVERAGE(Hoja1!$C$2:$C$5001),Hoja1!C237)</f>
        <v>1002472.71</v>
      </c>
      <c r="D237" t="str">
        <f>IF(ISBLANK(Hoja1!D237),"ASALARIADO",Hoja1!D237)</f>
        <v>ASALARIADO</v>
      </c>
      <c r="E237" t="s">
        <v>11</v>
      </c>
      <c r="F237" t="s">
        <v>12</v>
      </c>
      <c r="G237" t="s">
        <v>13</v>
      </c>
      <c r="H237" t="s">
        <v>13</v>
      </c>
      <c r="I237" s="1">
        <f>IF(ISBLANK(Hoja1!I237),AVERAGE(Hoja1!$I$2:$I$5001),Hoja1!I237)</f>
        <v>51</v>
      </c>
      <c r="J237">
        <f t="shared" si="9"/>
        <v>0</v>
      </c>
      <c r="K237" t="str">
        <f t="shared" si="10"/>
        <v>800k-1.2M</v>
      </c>
      <c r="L237" t="str">
        <f t="shared" si="11"/>
        <v>46-60</v>
      </c>
    </row>
    <row r="238" spans="1:12" x14ac:dyDescent="0.25">
      <c r="A238">
        <v>237</v>
      </c>
      <c r="B238" t="s">
        <v>9</v>
      </c>
      <c r="C238">
        <f>IF(ISBLANK(Hoja1!C238),AVERAGE(Hoja1!$C$2:$C$5001),Hoja1!C238)</f>
        <v>904595.72</v>
      </c>
      <c r="D238" t="str">
        <f>IF(ISBLANK(Hoja1!D238),"ASALARIADO",Hoja1!D238)</f>
        <v>ASALARIADO</v>
      </c>
      <c r="E238" t="s">
        <v>16</v>
      </c>
      <c r="F238" t="s">
        <v>12</v>
      </c>
      <c r="G238" t="s">
        <v>13</v>
      </c>
      <c r="H238" t="s">
        <v>13</v>
      </c>
      <c r="I238" s="1">
        <f>IF(ISBLANK(Hoja1!I238),AVERAGE(Hoja1!$I$2:$I$5001),Hoja1!I238)</f>
        <v>39</v>
      </c>
      <c r="J238">
        <f t="shared" si="9"/>
        <v>0</v>
      </c>
      <c r="K238" t="str">
        <f t="shared" si="10"/>
        <v>800k-1.2M</v>
      </c>
      <c r="L238" t="str">
        <f t="shared" si="11"/>
        <v>31-45</v>
      </c>
    </row>
    <row r="239" spans="1:12" x14ac:dyDescent="0.25">
      <c r="A239">
        <v>238</v>
      </c>
      <c r="B239" t="s">
        <v>15</v>
      </c>
      <c r="C239">
        <f>IF(ISBLANK(Hoja1!C239),AVERAGE(Hoja1!$C$2:$C$5001),Hoja1!C239)</f>
        <v>354854</v>
      </c>
      <c r="D239" t="str">
        <f>IF(ISBLANK(Hoja1!D239),"ASALARIADO",Hoja1!D239)</f>
        <v>ASALARIADO</v>
      </c>
      <c r="E239" t="s">
        <v>16</v>
      </c>
      <c r="F239" t="s">
        <v>12</v>
      </c>
      <c r="G239" t="s">
        <v>13</v>
      </c>
      <c r="H239" t="s">
        <v>13</v>
      </c>
      <c r="I239" s="1">
        <f>IF(ISBLANK(Hoja1!I239),AVERAGE(Hoja1!$I$2:$I$5001),Hoja1!I239)</f>
        <v>25</v>
      </c>
      <c r="J239">
        <f t="shared" si="9"/>
        <v>0</v>
      </c>
      <c r="K239" t="str">
        <f t="shared" si="10"/>
        <v>0-400k</v>
      </c>
      <c r="L239" t="str">
        <f t="shared" si="11"/>
        <v>18-30</v>
      </c>
    </row>
    <row r="240" spans="1:12" x14ac:dyDescent="0.25">
      <c r="A240">
        <v>239</v>
      </c>
      <c r="B240" t="s">
        <v>15</v>
      </c>
      <c r="C240">
        <f>IF(ISBLANK(Hoja1!C240),AVERAGE(Hoja1!$C$2:$C$5001),Hoja1!C240)</f>
        <v>448927.5</v>
      </c>
      <c r="D240" t="str">
        <f>IF(ISBLANK(Hoja1!D240),"ASALARIADO",Hoja1!D240)</f>
        <v>ASALARIADO</v>
      </c>
      <c r="E240" t="s">
        <v>16</v>
      </c>
      <c r="F240" t="s">
        <v>12</v>
      </c>
      <c r="G240" t="s">
        <v>13</v>
      </c>
      <c r="H240" t="s">
        <v>13</v>
      </c>
      <c r="I240" s="1">
        <f>IF(ISBLANK(Hoja1!I240),AVERAGE(Hoja1!$I$2:$I$5001),Hoja1!I240)</f>
        <v>45</v>
      </c>
      <c r="J240">
        <f t="shared" si="9"/>
        <v>0</v>
      </c>
      <c r="K240" t="str">
        <f t="shared" si="10"/>
        <v>400k-800k</v>
      </c>
      <c r="L240" t="str">
        <f t="shared" si="11"/>
        <v>31-45</v>
      </c>
    </row>
    <row r="241" spans="1:12" x14ac:dyDescent="0.25">
      <c r="A241">
        <v>240</v>
      </c>
      <c r="B241" t="s">
        <v>15</v>
      </c>
      <c r="C241">
        <f>IF(ISBLANK(Hoja1!C241),AVERAGE(Hoja1!$C$2:$C$5001),Hoja1!C241)</f>
        <v>762579</v>
      </c>
      <c r="D241" t="str">
        <f>IF(ISBLANK(Hoja1!D241),"ASALARIADO",Hoja1!D241)</f>
        <v>ASALARIADO</v>
      </c>
      <c r="E241" t="s">
        <v>16</v>
      </c>
      <c r="F241" t="s">
        <v>12</v>
      </c>
      <c r="G241" t="s">
        <v>13</v>
      </c>
      <c r="H241" t="s">
        <v>13</v>
      </c>
      <c r="I241" s="1">
        <f>IF(ISBLANK(Hoja1!I241),AVERAGE(Hoja1!$I$2:$I$5001),Hoja1!I241)</f>
        <v>26</v>
      </c>
      <c r="J241">
        <f t="shared" si="9"/>
        <v>0</v>
      </c>
      <c r="K241" t="str">
        <f t="shared" si="10"/>
        <v>400k-800k</v>
      </c>
      <c r="L241" t="str">
        <f t="shared" si="11"/>
        <v>18-30</v>
      </c>
    </row>
    <row r="242" spans="1:12" x14ac:dyDescent="0.25">
      <c r="A242">
        <v>241</v>
      </c>
      <c r="B242" t="s">
        <v>9</v>
      </c>
      <c r="C242">
        <f>IF(ISBLANK(Hoja1!C242),AVERAGE(Hoja1!$C$2:$C$5001),Hoja1!C242)</f>
        <v>500000</v>
      </c>
      <c r="D242" t="str">
        <f>IF(ISBLANK(Hoja1!D242),"ASALARIADO",Hoja1!D242)</f>
        <v>ASALARIADO</v>
      </c>
      <c r="E242" t="s">
        <v>16</v>
      </c>
      <c r="F242" t="s">
        <v>12</v>
      </c>
      <c r="G242" t="s">
        <v>13</v>
      </c>
      <c r="H242" t="s">
        <v>12</v>
      </c>
      <c r="I242" s="1">
        <f>IF(ISBLANK(Hoja1!I242),AVERAGE(Hoja1!$I$2:$I$5001),Hoja1!I242)</f>
        <v>61</v>
      </c>
      <c r="J242">
        <f t="shared" si="9"/>
        <v>1</v>
      </c>
      <c r="K242" t="str">
        <f t="shared" si="10"/>
        <v>400k-800k</v>
      </c>
      <c r="L242" t="str">
        <f t="shared" si="11"/>
        <v>61-75</v>
      </c>
    </row>
    <row r="243" spans="1:12" x14ac:dyDescent="0.25">
      <c r="A243">
        <v>242</v>
      </c>
      <c r="B243" t="s">
        <v>9</v>
      </c>
      <c r="C243">
        <f>IF(ISBLANK(Hoja1!C243),AVERAGE(Hoja1!$C$2:$C$5001),Hoja1!C243)</f>
        <v>606345.6</v>
      </c>
      <c r="D243" t="str">
        <f>IF(ISBLANK(Hoja1!D243),"ASALARIADO",Hoja1!D243)</f>
        <v>ASALARIADO</v>
      </c>
      <c r="E243" t="s">
        <v>16</v>
      </c>
      <c r="F243" t="s">
        <v>12</v>
      </c>
      <c r="G243" t="s">
        <v>13</v>
      </c>
      <c r="H243" t="s">
        <v>13</v>
      </c>
      <c r="I243" s="1">
        <f>IF(ISBLANK(Hoja1!I243),AVERAGE(Hoja1!$I$2:$I$5001),Hoja1!I243)</f>
        <v>21</v>
      </c>
      <c r="J243">
        <f t="shared" si="9"/>
        <v>0</v>
      </c>
      <c r="K243" t="str">
        <f t="shared" si="10"/>
        <v>400k-800k</v>
      </c>
      <c r="L243" t="str">
        <f t="shared" si="11"/>
        <v>18-30</v>
      </c>
    </row>
    <row r="244" spans="1:12" x14ac:dyDescent="0.25">
      <c r="A244">
        <v>243</v>
      </c>
      <c r="B244" t="s">
        <v>15</v>
      </c>
      <c r="C244">
        <f>IF(ISBLANK(Hoja1!C244),AVERAGE(Hoja1!$C$2:$C$5001),Hoja1!C244)</f>
        <v>411069</v>
      </c>
      <c r="D244" t="str">
        <f>IF(ISBLANK(Hoja1!D244),"ASALARIADO",Hoja1!D244)</f>
        <v>TRABAJADOR INDEPENDIENTE</v>
      </c>
      <c r="E244" t="s">
        <v>16</v>
      </c>
      <c r="F244" t="s">
        <v>12</v>
      </c>
      <c r="G244" t="s">
        <v>13</v>
      </c>
      <c r="H244" t="s">
        <v>12</v>
      </c>
      <c r="I244" s="1">
        <f>IF(ISBLANK(Hoja1!I244),AVERAGE(Hoja1!$I$2:$I$5001),Hoja1!I244)</f>
        <v>56</v>
      </c>
      <c r="J244">
        <f t="shared" si="9"/>
        <v>1</v>
      </c>
      <c r="K244" t="str">
        <f t="shared" si="10"/>
        <v>400k-800k</v>
      </c>
      <c r="L244" t="str">
        <f t="shared" si="11"/>
        <v>46-60</v>
      </c>
    </row>
    <row r="245" spans="1:12" x14ac:dyDescent="0.25">
      <c r="A245">
        <v>244</v>
      </c>
      <c r="B245" t="s">
        <v>9</v>
      </c>
      <c r="C245">
        <f>IF(ISBLANK(Hoja1!C245),AVERAGE(Hoja1!$C$2:$C$5001),Hoja1!C245)</f>
        <v>636770</v>
      </c>
      <c r="D245" t="str">
        <f>IF(ISBLANK(Hoja1!D245),"ASALARIADO",Hoja1!D245)</f>
        <v>ASALARIADO</v>
      </c>
      <c r="E245" t="s">
        <v>16</v>
      </c>
      <c r="F245" t="s">
        <v>12</v>
      </c>
      <c r="G245" t="s">
        <v>13</v>
      </c>
      <c r="H245" t="s">
        <v>13</v>
      </c>
      <c r="I245" s="1">
        <f>IF(ISBLANK(Hoja1!I245),AVERAGE(Hoja1!$I$2:$I$5001),Hoja1!I245)</f>
        <v>37</v>
      </c>
      <c r="J245">
        <f t="shared" si="9"/>
        <v>0</v>
      </c>
      <c r="K245" t="str">
        <f t="shared" si="10"/>
        <v>400k-800k</v>
      </c>
      <c r="L245" t="str">
        <f t="shared" si="11"/>
        <v>31-45</v>
      </c>
    </row>
    <row r="246" spans="1:12" x14ac:dyDescent="0.25">
      <c r="A246">
        <v>245</v>
      </c>
      <c r="B246" t="s">
        <v>9</v>
      </c>
      <c r="C246">
        <f>IF(ISBLANK(Hoja1!C246),AVERAGE(Hoja1!$C$2:$C$5001),Hoja1!C246)</f>
        <v>299647</v>
      </c>
      <c r="D246" t="str">
        <f>IF(ISBLANK(Hoja1!D246),"ASALARIADO",Hoja1!D246)</f>
        <v>ASEGURADO VOLUNTARIO</v>
      </c>
      <c r="E246" t="s">
        <v>16</v>
      </c>
      <c r="F246" t="s">
        <v>12</v>
      </c>
      <c r="G246" t="s">
        <v>13</v>
      </c>
      <c r="H246" t="s">
        <v>13</v>
      </c>
      <c r="I246" s="1">
        <f>IF(ISBLANK(Hoja1!I246),AVERAGE(Hoja1!$I$2:$I$5001),Hoja1!I246)</f>
        <v>42</v>
      </c>
      <c r="J246">
        <f t="shared" si="9"/>
        <v>0</v>
      </c>
      <c r="K246" t="str">
        <f t="shared" si="10"/>
        <v>0-400k</v>
      </c>
      <c r="L246" t="str">
        <f t="shared" si="11"/>
        <v>31-45</v>
      </c>
    </row>
    <row r="247" spans="1:12" x14ac:dyDescent="0.25">
      <c r="A247">
        <v>246</v>
      </c>
      <c r="B247" t="s">
        <v>9</v>
      </c>
      <c r="C247">
        <f>IF(ISBLANK(Hoja1!C247),AVERAGE(Hoja1!$C$2:$C$5001),Hoja1!C247)</f>
        <v>435182.43</v>
      </c>
      <c r="D247" t="str">
        <f>IF(ISBLANK(Hoja1!D247),"ASALARIADO",Hoja1!D247)</f>
        <v>ASALARIADO</v>
      </c>
      <c r="E247" t="s">
        <v>16</v>
      </c>
      <c r="F247" t="s">
        <v>12</v>
      </c>
      <c r="G247" t="s">
        <v>13</v>
      </c>
      <c r="H247" t="s">
        <v>13</v>
      </c>
      <c r="I247" s="1">
        <f>IF(ISBLANK(Hoja1!I247),AVERAGE(Hoja1!$I$2:$I$5001),Hoja1!I247)</f>
        <v>24</v>
      </c>
      <c r="J247">
        <f t="shared" si="9"/>
        <v>0</v>
      </c>
      <c r="K247" t="str">
        <f t="shared" si="10"/>
        <v>400k-800k</v>
      </c>
      <c r="L247" t="str">
        <f t="shared" si="11"/>
        <v>18-30</v>
      </c>
    </row>
    <row r="248" spans="1:12" x14ac:dyDescent="0.25">
      <c r="A248">
        <v>247</v>
      </c>
      <c r="B248" t="s">
        <v>15</v>
      </c>
      <c r="C248">
        <f>IF(ISBLANK(Hoja1!C248),AVERAGE(Hoja1!$C$2:$C$5001),Hoja1!C248)</f>
        <v>2891000</v>
      </c>
      <c r="D248" t="str">
        <f>IF(ISBLANK(Hoja1!D248),"ASALARIADO",Hoja1!D248)</f>
        <v>ASALARIADO</v>
      </c>
      <c r="E248" t="s">
        <v>16</v>
      </c>
      <c r="F248" t="s">
        <v>12</v>
      </c>
      <c r="G248" t="s">
        <v>13</v>
      </c>
      <c r="H248" t="s">
        <v>13</v>
      </c>
      <c r="I248" s="1">
        <f>IF(ISBLANK(Hoja1!I248),AVERAGE(Hoja1!$I$2:$I$5001),Hoja1!I248)</f>
        <v>32</v>
      </c>
      <c r="J248">
        <f t="shared" si="9"/>
        <v>0</v>
      </c>
      <c r="K248" t="str">
        <f t="shared" si="10"/>
        <v>2M+</v>
      </c>
      <c r="L248" t="str">
        <f t="shared" si="11"/>
        <v>31-45</v>
      </c>
    </row>
    <row r="249" spans="1:12" x14ac:dyDescent="0.25">
      <c r="A249">
        <v>248</v>
      </c>
      <c r="B249" t="s">
        <v>9</v>
      </c>
      <c r="C249">
        <f>IF(ISBLANK(Hoja1!C249),AVERAGE(Hoja1!$C$2:$C$5001),Hoja1!C249)</f>
        <v>409154</v>
      </c>
      <c r="D249" t="str">
        <f>IF(ISBLANK(Hoja1!D249),"ASALARIADO",Hoja1!D249)</f>
        <v>ASALARIADO</v>
      </c>
      <c r="E249" t="s">
        <v>11</v>
      </c>
      <c r="F249" t="s">
        <v>12</v>
      </c>
      <c r="G249" t="s">
        <v>13</v>
      </c>
      <c r="H249" t="s">
        <v>12</v>
      </c>
      <c r="I249" s="1">
        <f>IF(ISBLANK(Hoja1!I249),AVERAGE(Hoja1!$I$2:$I$5001),Hoja1!I249)</f>
        <v>36</v>
      </c>
      <c r="J249">
        <f t="shared" si="9"/>
        <v>1</v>
      </c>
      <c r="K249" t="str">
        <f t="shared" si="10"/>
        <v>400k-800k</v>
      </c>
      <c r="L249" t="str">
        <f t="shared" si="11"/>
        <v>31-45</v>
      </c>
    </row>
    <row r="250" spans="1:12" x14ac:dyDescent="0.25">
      <c r="A250">
        <v>249</v>
      </c>
      <c r="B250" t="s">
        <v>15</v>
      </c>
      <c r="C250">
        <f>IF(ISBLANK(Hoja1!C250),AVERAGE(Hoja1!$C$2:$C$5001),Hoja1!C250)</f>
        <v>556132</v>
      </c>
      <c r="D250" t="str">
        <f>IF(ISBLANK(Hoja1!D250),"ASALARIADO",Hoja1!D250)</f>
        <v>ASALARIADO</v>
      </c>
      <c r="E250" t="s">
        <v>11</v>
      </c>
      <c r="F250" t="s">
        <v>12</v>
      </c>
      <c r="G250" t="s">
        <v>13</v>
      </c>
      <c r="H250" t="s">
        <v>13</v>
      </c>
      <c r="I250" s="1">
        <f>IF(ISBLANK(Hoja1!I250),AVERAGE(Hoja1!$I$2:$I$5001),Hoja1!I250)</f>
        <v>51</v>
      </c>
      <c r="J250">
        <f t="shared" si="9"/>
        <v>0</v>
      </c>
      <c r="K250" t="str">
        <f t="shared" si="10"/>
        <v>400k-800k</v>
      </c>
      <c r="L250" t="str">
        <f t="shared" si="11"/>
        <v>46-60</v>
      </c>
    </row>
    <row r="251" spans="1:12" x14ac:dyDescent="0.25">
      <c r="A251">
        <v>250</v>
      </c>
      <c r="B251" t="s">
        <v>15</v>
      </c>
      <c r="C251">
        <f>IF(ISBLANK(Hoja1!C251),AVERAGE(Hoja1!$C$2:$C$5001),Hoja1!C251)</f>
        <v>173710</v>
      </c>
      <c r="D251" t="str">
        <f>IF(ISBLANK(Hoja1!D251),"ASALARIADO",Hoja1!D251)</f>
        <v>ASALARIADO</v>
      </c>
      <c r="E251" t="s">
        <v>16</v>
      </c>
      <c r="F251" t="s">
        <v>12</v>
      </c>
      <c r="G251" t="s">
        <v>13</v>
      </c>
      <c r="H251" t="s">
        <v>13</v>
      </c>
      <c r="I251" s="1">
        <f>IF(ISBLANK(Hoja1!I251),AVERAGE(Hoja1!$I$2:$I$5001),Hoja1!I251)</f>
        <v>20</v>
      </c>
      <c r="J251">
        <f t="shared" si="9"/>
        <v>0</v>
      </c>
      <c r="K251" t="str">
        <f t="shared" si="10"/>
        <v>0-400k</v>
      </c>
      <c r="L251" t="str">
        <f t="shared" si="11"/>
        <v>18-30</v>
      </c>
    </row>
    <row r="252" spans="1:12" x14ac:dyDescent="0.25">
      <c r="A252">
        <v>251</v>
      </c>
      <c r="B252" t="s">
        <v>15</v>
      </c>
      <c r="C252">
        <f>IF(ISBLANK(Hoja1!C252),AVERAGE(Hoja1!$C$2:$C$5001),Hoja1!C252)</f>
        <v>601898.22</v>
      </c>
      <c r="D252" t="str">
        <f>IF(ISBLANK(Hoja1!D252),"ASALARIADO",Hoja1!D252)</f>
        <v>ASALARIADO</v>
      </c>
      <c r="E252" t="s">
        <v>11</v>
      </c>
      <c r="F252" t="s">
        <v>12</v>
      </c>
      <c r="G252" t="s">
        <v>13</v>
      </c>
      <c r="H252" t="s">
        <v>13</v>
      </c>
      <c r="I252" s="1">
        <f>IF(ISBLANK(Hoja1!I252),AVERAGE(Hoja1!$I$2:$I$5001),Hoja1!I252)</f>
        <v>21</v>
      </c>
      <c r="J252">
        <f t="shared" si="9"/>
        <v>0</v>
      </c>
      <c r="K252" t="str">
        <f t="shared" si="10"/>
        <v>400k-800k</v>
      </c>
      <c r="L252" t="str">
        <f t="shared" si="11"/>
        <v>18-30</v>
      </c>
    </row>
    <row r="253" spans="1:12" x14ac:dyDescent="0.25">
      <c r="A253">
        <v>252</v>
      </c>
      <c r="B253" t="s">
        <v>9</v>
      </c>
      <c r="C253">
        <f>IF(ISBLANK(Hoja1!C253),AVERAGE(Hoja1!$C$2:$C$5001),Hoja1!C253)</f>
        <v>297046</v>
      </c>
      <c r="D253" t="str">
        <f>IF(ISBLANK(Hoja1!D253),"ASALARIADO",Hoja1!D253)</f>
        <v>ASEGURADO VOLUNTARIO</v>
      </c>
      <c r="E253" t="s">
        <v>16</v>
      </c>
      <c r="F253" t="s">
        <v>12</v>
      </c>
      <c r="G253" t="s">
        <v>13</v>
      </c>
      <c r="H253" t="s">
        <v>13</v>
      </c>
      <c r="I253" s="1">
        <f>IF(ISBLANK(Hoja1!I253),AVERAGE(Hoja1!$I$2:$I$5001),Hoja1!I253)</f>
        <v>26</v>
      </c>
      <c r="J253">
        <f t="shared" si="9"/>
        <v>0</v>
      </c>
      <c r="K253" t="str">
        <f t="shared" si="10"/>
        <v>0-400k</v>
      </c>
      <c r="L253" t="str">
        <f t="shared" si="11"/>
        <v>18-30</v>
      </c>
    </row>
    <row r="254" spans="1:12" x14ac:dyDescent="0.25">
      <c r="A254">
        <v>253</v>
      </c>
      <c r="B254" t="s">
        <v>9</v>
      </c>
      <c r="C254">
        <f>IF(ISBLANK(Hoja1!C254),AVERAGE(Hoja1!$C$2:$C$5001),Hoja1!C254)</f>
        <v>455087.65</v>
      </c>
      <c r="D254" t="str">
        <f>IF(ISBLANK(Hoja1!D254),"ASALARIADO",Hoja1!D254)</f>
        <v>ASALARIADO</v>
      </c>
      <c r="E254" t="s">
        <v>16</v>
      </c>
      <c r="F254" t="s">
        <v>12</v>
      </c>
      <c r="G254" t="s">
        <v>13</v>
      </c>
      <c r="H254" t="s">
        <v>13</v>
      </c>
      <c r="I254" s="1">
        <f>IF(ISBLANK(Hoja1!I254),AVERAGE(Hoja1!$I$2:$I$5001),Hoja1!I254)</f>
        <v>58</v>
      </c>
      <c r="J254">
        <f t="shared" si="9"/>
        <v>0</v>
      </c>
      <c r="K254" t="str">
        <f t="shared" si="10"/>
        <v>400k-800k</v>
      </c>
      <c r="L254" t="str">
        <f t="shared" si="11"/>
        <v>46-60</v>
      </c>
    </row>
    <row r="255" spans="1:12" x14ac:dyDescent="0.25">
      <c r="A255">
        <v>254</v>
      </c>
      <c r="B255" t="s">
        <v>9</v>
      </c>
      <c r="C255">
        <f>IF(ISBLANK(Hoja1!C255),AVERAGE(Hoja1!$C$2:$C$5001),Hoja1!C255)</f>
        <v>278030</v>
      </c>
      <c r="D255" t="str">
        <f>IF(ISBLANK(Hoja1!D255),"ASALARIADO",Hoja1!D255)</f>
        <v>CONVENIOS ESPECIALES DE TRABAJADORES INDEPENDIENTES</v>
      </c>
      <c r="E255" t="s">
        <v>16</v>
      </c>
      <c r="F255" t="s">
        <v>12</v>
      </c>
      <c r="G255" t="s">
        <v>13</v>
      </c>
      <c r="H255" t="s">
        <v>12</v>
      </c>
      <c r="I255" s="1">
        <f>IF(ISBLANK(Hoja1!I255),AVERAGE(Hoja1!$I$2:$I$5001),Hoja1!I255)</f>
        <v>50</v>
      </c>
      <c r="J255">
        <f t="shared" si="9"/>
        <v>1</v>
      </c>
      <c r="K255" t="str">
        <f t="shared" si="10"/>
        <v>0-400k</v>
      </c>
      <c r="L255" t="str">
        <f t="shared" si="11"/>
        <v>46-60</v>
      </c>
    </row>
    <row r="256" spans="1:12" x14ac:dyDescent="0.25">
      <c r="A256">
        <v>255</v>
      </c>
      <c r="B256" t="s">
        <v>15</v>
      </c>
      <c r="C256">
        <f>IF(ISBLANK(Hoja1!C256),AVERAGE(Hoja1!$C$2:$C$5001),Hoja1!C256)</f>
        <v>1198261.6000000001</v>
      </c>
      <c r="D256" t="str">
        <f>IF(ISBLANK(Hoja1!D256),"ASALARIADO",Hoja1!D256)</f>
        <v>ASALARIADO</v>
      </c>
      <c r="E256" t="s">
        <v>11</v>
      </c>
      <c r="F256" t="s">
        <v>12</v>
      </c>
      <c r="G256" t="s">
        <v>13</v>
      </c>
      <c r="H256" t="s">
        <v>13</v>
      </c>
      <c r="I256" s="1">
        <f>IF(ISBLANK(Hoja1!I256),AVERAGE(Hoja1!$I$2:$I$5001),Hoja1!I256)</f>
        <v>43</v>
      </c>
      <c r="J256">
        <f t="shared" si="9"/>
        <v>0</v>
      </c>
      <c r="K256" t="str">
        <f t="shared" si="10"/>
        <v>800k-1.2M</v>
      </c>
      <c r="L256" t="str">
        <f t="shared" si="11"/>
        <v>31-45</v>
      </c>
    </row>
    <row r="257" spans="1:12" x14ac:dyDescent="0.25">
      <c r="A257">
        <v>256</v>
      </c>
      <c r="B257" t="s">
        <v>15</v>
      </c>
      <c r="C257">
        <f>IF(ISBLANK(Hoja1!C257),AVERAGE(Hoja1!$C$2:$C$5001),Hoja1!C257)</f>
        <v>430147.81</v>
      </c>
      <c r="D257" t="str">
        <f>IF(ISBLANK(Hoja1!D257),"ASALARIADO",Hoja1!D257)</f>
        <v>ASALARIADO</v>
      </c>
      <c r="E257" t="s">
        <v>16</v>
      </c>
      <c r="F257" t="s">
        <v>12</v>
      </c>
      <c r="G257" t="s">
        <v>13</v>
      </c>
      <c r="H257" t="s">
        <v>13</v>
      </c>
      <c r="I257" s="1">
        <f>IF(ISBLANK(Hoja1!I257),AVERAGE(Hoja1!$I$2:$I$5001),Hoja1!I257)</f>
        <v>50</v>
      </c>
      <c r="J257">
        <f t="shared" si="9"/>
        <v>0</v>
      </c>
      <c r="K257" t="str">
        <f t="shared" si="10"/>
        <v>400k-800k</v>
      </c>
      <c r="L257" t="str">
        <f t="shared" si="11"/>
        <v>46-60</v>
      </c>
    </row>
    <row r="258" spans="1:12" x14ac:dyDescent="0.25">
      <c r="A258">
        <v>257</v>
      </c>
      <c r="B258" t="s">
        <v>15</v>
      </c>
      <c r="C258">
        <f>IF(ISBLANK(Hoja1!C258),AVERAGE(Hoja1!$C$2:$C$5001),Hoja1!C258)</f>
        <v>500000</v>
      </c>
      <c r="D258" t="str">
        <f>IF(ISBLANK(Hoja1!D258),"ASALARIADO",Hoja1!D258)</f>
        <v>ASALARIADO</v>
      </c>
      <c r="E258" t="s">
        <v>16</v>
      </c>
      <c r="F258" t="s">
        <v>12</v>
      </c>
      <c r="G258" t="s">
        <v>13</v>
      </c>
      <c r="H258" t="s">
        <v>12</v>
      </c>
      <c r="I258" s="1">
        <f>IF(ISBLANK(Hoja1!I258),AVERAGE(Hoja1!$I$2:$I$5001),Hoja1!I258)</f>
        <v>23</v>
      </c>
      <c r="J258">
        <f t="shared" si="9"/>
        <v>1</v>
      </c>
      <c r="K258" t="str">
        <f t="shared" si="10"/>
        <v>400k-800k</v>
      </c>
      <c r="L258" t="str">
        <f t="shared" si="11"/>
        <v>18-30</v>
      </c>
    </row>
    <row r="259" spans="1:12" x14ac:dyDescent="0.25">
      <c r="A259">
        <v>258</v>
      </c>
      <c r="B259" t="s">
        <v>15</v>
      </c>
      <c r="C259">
        <f>IF(ISBLANK(Hoja1!C259),AVERAGE(Hoja1!$C$2:$C$5001),Hoja1!C259)</f>
        <v>1819625.78</v>
      </c>
      <c r="D259" t="str">
        <f>IF(ISBLANK(Hoja1!D259),"ASALARIADO",Hoja1!D259)</f>
        <v>ASALARIADO</v>
      </c>
      <c r="E259" t="s">
        <v>16</v>
      </c>
      <c r="F259" t="s">
        <v>12</v>
      </c>
      <c r="G259" t="s">
        <v>13</v>
      </c>
      <c r="H259" t="s">
        <v>13</v>
      </c>
      <c r="I259" s="1">
        <f>IF(ISBLANK(Hoja1!I259),AVERAGE(Hoja1!$I$2:$I$5001),Hoja1!I259)</f>
        <v>38</v>
      </c>
      <c r="J259">
        <f t="shared" ref="J259:J322" si="12">IF(H259="SI",1,0)</f>
        <v>0</v>
      </c>
      <c r="K259" t="str">
        <f t="shared" ref="K259:K322" si="13">IF(C259&lt;=400000,"0-400k",IF(C259&lt;=800000,"400k-800k",IF(C259&lt;=1200000,"800k-1.2M",IF(C259&lt;=2000000,"1.2M-2M","2M+"))))</f>
        <v>1.2M-2M</v>
      </c>
      <c r="L259" t="str">
        <f t="shared" ref="L259:L322" si="14">IF(I259&lt;=30,"18-30",IF(I259&lt;=45,"31-45",IF(I259&lt;=60,"46-60",IF(I259&lt;=75,"61-75","76-100+"))))</f>
        <v>31-45</v>
      </c>
    </row>
    <row r="260" spans="1:12" x14ac:dyDescent="0.25">
      <c r="A260">
        <v>259</v>
      </c>
      <c r="B260" t="s">
        <v>15</v>
      </c>
      <c r="C260">
        <f>IF(ISBLANK(Hoja1!C260),AVERAGE(Hoja1!$C$2:$C$5001),Hoja1!C260)</f>
        <v>355312</v>
      </c>
      <c r="D260" t="str">
        <f>IF(ISBLANK(Hoja1!D260),"ASALARIADO",Hoja1!D260)</f>
        <v>ASALARIADO</v>
      </c>
      <c r="E260" t="s">
        <v>16</v>
      </c>
      <c r="F260" t="s">
        <v>12</v>
      </c>
      <c r="G260" t="s">
        <v>13</v>
      </c>
      <c r="H260" t="s">
        <v>13</v>
      </c>
      <c r="I260" s="1">
        <f>IF(ISBLANK(Hoja1!I260),AVERAGE(Hoja1!$I$2:$I$5001),Hoja1!I260)</f>
        <v>56</v>
      </c>
      <c r="J260">
        <f t="shared" si="12"/>
        <v>0</v>
      </c>
      <c r="K260" t="str">
        <f t="shared" si="13"/>
        <v>0-400k</v>
      </c>
      <c r="L260" t="str">
        <f t="shared" si="14"/>
        <v>46-60</v>
      </c>
    </row>
    <row r="261" spans="1:12" x14ac:dyDescent="0.25">
      <c r="A261">
        <v>260</v>
      </c>
      <c r="B261" t="s">
        <v>9</v>
      </c>
      <c r="C261">
        <f>IF(ISBLANK(Hoja1!C261),AVERAGE(Hoja1!$C$2:$C$5001),Hoja1!C261)</f>
        <v>262016</v>
      </c>
      <c r="D261" t="str">
        <f>IF(ISBLANK(Hoja1!D261),"ASALARIADO",Hoja1!D261)</f>
        <v>ASALARIADO</v>
      </c>
      <c r="E261" t="s">
        <v>16</v>
      </c>
      <c r="F261" t="s">
        <v>12</v>
      </c>
      <c r="G261" t="s">
        <v>13</v>
      </c>
      <c r="H261" t="s">
        <v>13</v>
      </c>
      <c r="I261" s="1">
        <f>IF(ISBLANK(Hoja1!I261),AVERAGE(Hoja1!$I$2:$I$5001),Hoja1!I261)</f>
        <v>40</v>
      </c>
      <c r="J261">
        <f t="shared" si="12"/>
        <v>0</v>
      </c>
      <c r="K261" t="str">
        <f t="shared" si="13"/>
        <v>0-400k</v>
      </c>
      <c r="L261" t="str">
        <f t="shared" si="14"/>
        <v>31-45</v>
      </c>
    </row>
    <row r="262" spans="1:12" x14ac:dyDescent="0.25">
      <c r="A262">
        <v>261</v>
      </c>
      <c r="B262" t="s">
        <v>9</v>
      </c>
      <c r="C262">
        <f>IF(ISBLANK(Hoja1!C262),AVERAGE(Hoja1!$C$2:$C$5001),Hoja1!C262)</f>
        <v>507212.75</v>
      </c>
      <c r="D262" t="str">
        <f>IF(ISBLANK(Hoja1!D262),"ASALARIADO",Hoja1!D262)</f>
        <v>ASALARIADO</v>
      </c>
      <c r="E262" t="s">
        <v>11</v>
      </c>
      <c r="F262" t="s">
        <v>12</v>
      </c>
      <c r="G262" t="s">
        <v>13</v>
      </c>
      <c r="H262" t="s">
        <v>13</v>
      </c>
      <c r="I262" s="1">
        <f>IF(ISBLANK(Hoja1!I262),AVERAGE(Hoja1!$I$2:$I$5001),Hoja1!I262)</f>
        <v>62</v>
      </c>
      <c r="J262">
        <f t="shared" si="12"/>
        <v>0</v>
      </c>
      <c r="K262" t="str">
        <f t="shared" si="13"/>
        <v>400k-800k</v>
      </c>
      <c r="L262" t="str">
        <f t="shared" si="14"/>
        <v>61-75</v>
      </c>
    </row>
    <row r="263" spans="1:12" x14ac:dyDescent="0.25">
      <c r="A263">
        <v>262</v>
      </c>
      <c r="B263" t="s">
        <v>9</v>
      </c>
      <c r="C263">
        <f>IF(ISBLANK(Hoja1!C263),AVERAGE(Hoja1!$C$2:$C$5001),Hoja1!C263)</f>
        <v>319590</v>
      </c>
      <c r="D263" t="str">
        <f>IF(ISBLANK(Hoja1!D263),"ASALARIADO",Hoja1!D263)</f>
        <v>ASALARIADO</v>
      </c>
      <c r="E263" t="s">
        <v>16</v>
      </c>
      <c r="F263" t="s">
        <v>12</v>
      </c>
      <c r="G263" t="s">
        <v>13</v>
      </c>
      <c r="H263" t="s">
        <v>13</v>
      </c>
      <c r="I263" s="1">
        <f>IF(ISBLANK(Hoja1!I263),AVERAGE(Hoja1!$I$2:$I$5001),Hoja1!I263)</f>
        <v>28</v>
      </c>
      <c r="J263">
        <f t="shared" si="12"/>
        <v>0</v>
      </c>
      <c r="K263" t="str">
        <f t="shared" si="13"/>
        <v>0-400k</v>
      </c>
      <c r="L263" t="str">
        <f t="shared" si="14"/>
        <v>18-30</v>
      </c>
    </row>
    <row r="264" spans="1:12" x14ac:dyDescent="0.25">
      <c r="A264">
        <v>263</v>
      </c>
      <c r="B264" t="s">
        <v>9</v>
      </c>
      <c r="C264">
        <f>IF(ISBLANK(Hoja1!C264),AVERAGE(Hoja1!$C$2:$C$5001),Hoja1!C264)</f>
        <v>331181</v>
      </c>
      <c r="D264" t="str">
        <f>IF(ISBLANK(Hoja1!D264),"ASALARIADO",Hoja1!D264)</f>
        <v>TRABAJADOR INDEPENDIENTE</v>
      </c>
      <c r="E264" t="s">
        <v>16</v>
      </c>
      <c r="F264" t="s">
        <v>12</v>
      </c>
      <c r="G264" t="s">
        <v>13</v>
      </c>
      <c r="H264" t="s">
        <v>12</v>
      </c>
      <c r="I264" s="1">
        <f>IF(ISBLANK(Hoja1!I264),AVERAGE(Hoja1!$I$2:$I$5001),Hoja1!I264)</f>
        <v>62</v>
      </c>
      <c r="J264">
        <f t="shared" si="12"/>
        <v>1</v>
      </c>
      <c r="K264" t="str">
        <f t="shared" si="13"/>
        <v>0-400k</v>
      </c>
      <c r="L264" t="str">
        <f t="shared" si="14"/>
        <v>61-75</v>
      </c>
    </row>
    <row r="265" spans="1:12" x14ac:dyDescent="0.25">
      <c r="A265">
        <v>264</v>
      </c>
      <c r="B265" t="s">
        <v>9</v>
      </c>
      <c r="C265">
        <f>IF(ISBLANK(Hoja1!C265),AVERAGE(Hoja1!$C$2:$C$5001),Hoja1!C265)</f>
        <v>509509</v>
      </c>
      <c r="D265" t="str">
        <f>IF(ISBLANK(Hoja1!D265),"ASALARIADO",Hoja1!D265)</f>
        <v>TRABAJADOR INDEPENDIENTE</v>
      </c>
      <c r="E265" t="s">
        <v>16</v>
      </c>
      <c r="F265" t="s">
        <v>12</v>
      </c>
      <c r="G265" t="s">
        <v>13</v>
      </c>
      <c r="H265" t="s">
        <v>13</v>
      </c>
      <c r="I265" s="1">
        <f>IF(ISBLANK(Hoja1!I265),AVERAGE(Hoja1!$I$2:$I$5001),Hoja1!I265)</f>
        <v>42</v>
      </c>
      <c r="J265">
        <f t="shared" si="12"/>
        <v>0</v>
      </c>
      <c r="K265" t="str">
        <f t="shared" si="13"/>
        <v>400k-800k</v>
      </c>
      <c r="L265" t="str">
        <f t="shared" si="14"/>
        <v>31-45</v>
      </c>
    </row>
    <row r="266" spans="1:12" x14ac:dyDescent="0.25">
      <c r="A266">
        <v>265</v>
      </c>
      <c r="B266" t="s">
        <v>15</v>
      </c>
      <c r="C266">
        <f>IF(ISBLANK(Hoja1!C266),AVERAGE(Hoja1!$C$2:$C$5001),Hoja1!C266)</f>
        <v>820120</v>
      </c>
      <c r="D266" t="str">
        <f>IF(ISBLANK(Hoja1!D266),"ASALARIADO",Hoja1!D266)</f>
        <v>ASALARIADO</v>
      </c>
      <c r="E266" t="s">
        <v>16</v>
      </c>
      <c r="F266" t="s">
        <v>12</v>
      </c>
      <c r="G266" t="s">
        <v>13</v>
      </c>
      <c r="H266" t="s">
        <v>13</v>
      </c>
      <c r="I266" s="1">
        <f>IF(ISBLANK(Hoja1!I266),AVERAGE(Hoja1!$I$2:$I$5001),Hoja1!I266)</f>
        <v>27</v>
      </c>
      <c r="J266">
        <f t="shared" si="12"/>
        <v>0</v>
      </c>
      <c r="K266" t="str">
        <f t="shared" si="13"/>
        <v>800k-1.2M</v>
      </c>
      <c r="L266" t="str">
        <f t="shared" si="14"/>
        <v>18-30</v>
      </c>
    </row>
    <row r="267" spans="1:12" x14ac:dyDescent="0.25">
      <c r="A267">
        <v>266</v>
      </c>
      <c r="B267" t="s">
        <v>15</v>
      </c>
      <c r="C267">
        <f>IF(ISBLANK(Hoja1!C267),AVERAGE(Hoja1!$C$2:$C$5001),Hoja1!C267)</f>
        <v>439400</v>
      </c>
      <c r="D267" t="str">
        <f>IF(ISBLANK(Hoja1!D267),"ASALARIADO",Hoja1!D267)</f>
        <v>ASALARIADO</v>
      </c>
      <c r="E267" t="s">
        <v>16</v>
      </c>
      <c r="F267" t="s">
        <v>12</v>
      </c>
      <c r="G267" t="s">
        <v>13</v>
      </c>
      <c r="H267" t="s">
        <v>13</v>
      </c>
      <c r="I267" s="1">
        <f>IF(ISBLANK(Hoja1!I267),AVERAGE(Hoja1!$I$2:$I$5001),Hoja1!I267)</f>
        <v>34</v>
      </c>
      <c r="J267">
        <f t="shared" si="12"/>
        <v>0</v>
      </c>
      <c r="K267" t="str">
        <f t="shared" si="13"/>
        <v>400k-800k</v>
      </c>
      <c r="L267" t="str">
        <f t="shared" si="14"/>
        <v>31-45</v>
      </c>
    </row>
    <row r="268" spans="1:12" x14ac:dyDescent="0.25">
      <c r="A268">
        <v>267</v>
      </c>
      <c r="B268" t="s">
        <v>9</v>
      </c>
      <c r="C268">
        <f>IF(ISBLANK(Hoja1!C268),AVERAGE(Hoja1!$C$2:$C$5001),Hoja1!C268)</f>
        <v>2184000</v>
      </c>
      <c r="D268" t="str">
        <f>IF(ISBLANK(Hoja1!D268),"ASALARIADO",Hoja1!D268)</f>
        <v>ASALARIADO</v>
      </c>
      <c r="E268" t="s">
        <v>16</v>
      </c>
      <c r="F268" t="s">
        <v>12</v>
      </c>
      <c r="G268" t="s">
        <v>13</v>
      </c>
      <c r="H268" t="s">
        <v>13</v>
      </c>
      <c r="I268" s="1">
        <f>IF(ISBLANK(Hoja1!I268),AVERAGE(Hoja1!$I$2:$I$5001),Hoja1!I268)</f>
        <v>41</v>
      </c>
      <c r="J268">
        <f t="shared" si="12"/>
        <v>0</v>
      </c>
      <c r="K268" t="str">
        <f t="shared" si="13"/>
        <v>2M+</v>
      </c>
      <c r="L268" t="str">
        <f t="shared" si="14"/>
        <v>31-45</v>
      </c>
    </row>
    <row r="269" spans="1:12" x14ac:dyDescent="0.25">
      <c r="A269">
        <v>268</v>
      </c>
      <c r="B269" t="s">
        <v>15</v>
      </c>
      <c r="C269">
        <f>IF(ISBLANK(Hoja1!C269),AVERAGE(Hoja1!$C$2:$C$5001),Hoja1!C269)</f>
        <v>110000</v>
      </c>
      <c r="D269" t="str">
        <f>IF(ISBLANK(Hoja1!D269),"ASALARIADO",Hoja1!D269)</f>
        <v>ASALARIADO</v>
      </c>
      <c r="E269" t="s">
        <v>16</v>
      </c>
      <c r="F269" t="s">
        <v>12</v>
      </c>
      <c r="G269" t="s">
        <v>12</v>
      </c>
      <c r="H269" t="s">
        <v>13</v>
      </c>
      <c r="I269" s="1">
        <f>IF(ISBLANK(Hoja1!I269),AVERAGE(Hoja1!$I$2:$I$5001),Hoja1!I269)</f>
        <v>28</v>
      </c>
      <c r="J269">
        <f t="shared" si="12"/>
        <v>0</v>
      </c>
      <c r="K269" t="str">
        <f t="shared" si="13"/>
        <v>0-400k</v>
      </c>
      <c r="L269" t="str">
        <f t="shared" si="14"/>
        <v>18-30</v>
      </c>
    </row>
    <row r="270" spans="1:12" x14ac:dyDescent="0.25">
      <c r="A270">
        <v>269</v>
      </c>
      <c r="B270" t="s">
        <v>9</v>
      </c>
      <c r="C270">
        <f>IF(ISBLANK(Hoja1!C270),AVERAGE(Hoja1!$C$2:$C$5001),Hoja1!C270)</f>
        <v>180000</v>
      </c>
      <c r="D270" t="str">
        <f>IF(ISBLANK(Hoja1!D270),"ASALARIADO",Hoja1!D270)</f>
        <v>ASALARIADO</v>
      </c>
      <c r="E270" t="s">
        <v>16</v>
      </c>
      <c r="F270" t="s">
        <v>12</v>
      </c>
      <c r="G270" t="s">
        <v>13</v>
      </c>
      <c r="H270" t="s">
        <v>13</v>
      </c>
      <c r="I270" s="1">
        <f>IF(ISBLANK(Hoja1!I270),AVERAGE(Hoja1!$I$2:$I$5001),Hoja1!I270)</f>
        <v>45</v>
      </c>
      <c r="J270">
        <f t="shared" si="12"/>
        <v>0</v>
      </c>
      <c r="K270" t="str">
        <f t="shared" si="13"/>
        <v>0-400k</v>
      </c>
      <c r="L270" t="str">
        <f t="shared" si="14"/>
        <v>31-45</v>
      </c>
    </row>
    <row r="271" spans="1:12" x14ac:dyDescent="0.25">
      <c r="A271">
        <v>270</v>
      </c>
      <c r="B271" t="s">
        <v>15</v>
      </c>
      <c r="C271">
        <f>IF(ISBLANK(Hoja1!C271),AVERAGE(Hoja1!$C$2:$C$5001),Hoja1!C271)</f>
        <v>350000</v>
      </c>
      <c r="D271" t="str">
        <f>IF(ISBLANK(Hoja1!D271),"ASALARIADO",Hoja1!D271)</f>
        <v>ASALARIADO</v>
      </c>
      <c r="E271" t="s">
        <v>16</v>
      </c>
      <c r="F271" t="s">
        <v>12</v>
      </c>
      <c r="G271" t="s">
        <v>13</v>
      </c>
      <c r="H271" t="s">
        <v>13</v>
      </c>
      <c r="I271" s="1">
        <f>IF(ISBLANK(Hoja1!I271),AVERAGE(Hoja1!$I$2:$I$5001),Hoja1!I271)</f>
        <v>29</v>
      </c>
      <c r="J271">
        <f t="shared" si="12"/>
        <v>0</v>
      </c>
      <c r="K271" t="str">
        <f t="shared" si="13"/>
        <v>0-400k</v>
      </c>
      <c r="L271" t="str">
        <f t="shared" si="14"/>
        <v>18-30</v>
      </c>
    </row>
    <row r="272" spans="1:12" x14ac:dyDescent="0.25">
      <c r="A272">
        <v>271</v>
      </c>
      <c r="B272" t="s">
        <v>9</v>
      </c>
      <c r="C272">
        <f>IF(ISBLANK(Hoja1!C272),AVERAGE(Hoja1!$C$2:$C$5001),Hoja1!C272)</f>
        <v>281250</v>
      </c>
      <c r="D272" t="str">
        <f>IF(ISBLANK(Hoja1!D272),"ASALARIADO",Hoja1!D272)</f>
        <v>ASALARIADO</v>
      </c>
      <c r="E272" t="s">
        <v>11</v>
      </c>
      <c r="F272" t="s">
        <v>12</v>
      </c>
      <c r="G272" t="s">
        <v>13</v>
      </c>
      <c r="H272" t="s">
        <v>13</v>
      </c>
      <c r="I272" s="1">
        <f>IF(ISBLANK(Hoja1!I272),AVERAGE(Hoja1!$I$2:$I$5001),Hoja1!I272)</f>
        <v>58</v>
      </c>
      <c r="J272">
        <f t="shared" si="12"/>
        <v>0</v>
      </c>
      <c r="K272" t="str">
        <f t="shared" si="13"/>
        <v>0-400k</v>
      </c>
      <c r="L272" t="str">
        <f t="shared" si="14"/>
        <v>46-60</v>
      </c>
    </row>
    <row r="273" spans="1:12" x14ac:dyDescent="0.25">
      <c r="A273">
        <v>272</v>
      </c>
      <c r="B273" t="s">
        <v>15</v>
      </c>
      <c r="C273">
        <f>IF(ISBLANK(Hoja1!C273),AVERAGE(Hoja1!$C$2:$C$5001),Hoja1!C273)</f>
        <v>829364.58</v>
      </c>
      <c r="D273" t="str">
        <f>IF(ISBLANK(Hoja1!D273),"ASALARIADO",Hoja1!D273)</f>
        <v>ASALARIADO</v>
      </c>
      <c r="E273" t="s">
        <v>16</v>
      </c>
      <c r="F273" t="s">
        <v>12</v>
      </c>
      <c r="G273" t="s">
        <v>13</v>
      </c>
      <c r="H273" t="s">
        <v>13</v>
      </c>
      <c r="I273" s="1">
        <f>IF(ISBLANK(Hoja1!I273),AVERAGE(Hoja1!$I$2:$I$5001),Hoja1!I273)</f>
        <v>30</v>
      </c>
      <c r="J273">
        <f t="shared" si="12"/>
        <v>0</v>
      </c>
      <c r="K273" t="str">
        <f t="shared" si="13"/>
        <v>800k-1.2M</v>
      </c>
      <c r="L273" t="str">
        <f t="shared" si="14"/>
        <v>18-30</v>
      </c>
    </row>
    <row r="274" spans="1:12" x14ac:dyDescent="0.25">
      <c r="A274">
        <v>273</v>
      </c>
      <c r="B274" t="s">
        <v>15</v>
      </c>
      <c r="C274">
        <f>IF(ISBLANK(Hoja1!C274),AVERAGE(Hoja1!$C$2:$C$5001),Hoja1!C274)</f>
        <v>403983</v>
      </c>
      <c r="D274" t="str">
        <f>IF(ISBLANK(Hoja1!D274),"ASALARIADO",Hoja1!D274)</f>
        <v>TRABAJADOR INDEPENDIENTE</v>
      </c>
      <c r="E274" t="s">
        <v>16</v>
      </c>
      <c r="F274" t="s">
        <v>12</v>
      </c>
      <c r="G274" t="s">
        <v>13</v>
      </c>
      <c r="H274" t="s">
        <v>12</v>
      </c>
      <c r="I274" s="1">
        <f>IF(ISBLANK(Hoja1!I274),AVERAGE(Hoja1!$I$2:$I$5001),Hoja1!I274)</f>
        <v>41</v>
      </c>
      <c r="J274">
        <f t="shared" si="12"/>
        <v>1</v>
      </c>
      <c r="K274" t="str">
        <f t="shared" si="13"/>
        <v>400k-800k</v>
      </c>
      <c r="L274" t="str">
        <f t="shared" si="14"/>
        <v>31-45</v>
      </c>
    </row>
    <row r="275" spans="1:12" x14ac:dyDescent="0.25">
      <c r="A275">
        <v>274</v>
      </c>
      <c r="B275" t="s">
        <v>15</v>
      </c>
      <c r="C275">
        <f>IF(ISBLANK(Hoja1!C275),AVERAGE(Hoja1!$C$2:$C$5001),Hoja1!C275)</f>
        <v>545646</v>
      </c>
      <c r="D275" t="str">
        <f>IF(ISBLANK(Hoja1!D275),"ASALARIADO",Hoja1!D275)</f>
        <v>ASALARIADO</v>
      </c>
      <c r="E275" t="s">
        <v>16</v>
      </c>
      <c r="F275" t="s">
        <v>12</v>
      </c>
      <c r="G275" t="s">
        <v>13</v>
      </c>
      <c r="H275" t="s">
        <v>13</v>
      </c>
      <c r="I275" s="1">
        <f>IF(ISBLANK(Hoja1!I275),AVERAGE(Hoja1!$I$2:$I$5001),Hoja1!I275)</f>
        <v>44</v>
      </c>
      <c r="J275">
        <f t="shared" si="12"/>
        <v>0</v>
      </c>
      <c r="K275" t="str">
        <f t="shared" si="13"/>
        <v>400k-800k</v>
      </c>
      <c r="L275" t="str">
        <f t="shared" si="14"/>
        <v>31-45</v>
      </c>
    </row>
    <row r="276" spans="1:12" x14ac:dyDescent="0.25">
      <c r="A276">
        <v>275</v>
      </c>
      <c r="B276" t="s">
        <v>9</v>
      </c>
      <c r="C276">
        <f>IF(ISBLANK(Hoja1!C276),AVERAGE(Hoja1!$C$2:$C$5001),Hoja1!C276)</f>
        <v>417064</v>
      </c>
      <c r="D276" t="str">
        <f>IF(ISBLANK(Hoja1!D276),"ASALARIADO",Hoja1!D276)</f>
        <v>ASALARIADO</v>
      </c>
      <c r="E276" t="s">
        <v>16</v>
      </c>
      <c r="F276" t="s">
        <v>12</v>
      </c>
      <c r="G276" t="s">
        <v>13</v>
      </c>
      <c r="H276" t="s">
        <v>13</v>
      </c>
      <c r="I276" s="1">
        <f>IF(ISBLANK(Hoja1!I276),AVERAGE(Hoja1!$I$2:$I$5001),Hoja1!I276)</f>
        <v>59</v>
      </c>
      <c r="J276">
        <f t="shared" si="12"/>
        <v>0</v>
      </c>
      <c r="K276" t="str">
        <f t="shared" si="13"/>
        <v>400k-800k</v>
      </c>
      <c r="L276" t="str">
        <f t="shared" si="14"/>
        <v>46-60</v>
      </c>
    </row>
    <row r="277" spans="1:12" x14ac:dyDescent="0.25">
      <c r="A277">
        <v>276</v>
      </c>
      <c r="B277" t="s">
        <v>9</v>
      </c>
      <c r="C277">
        <f>IF(ISBLANK(Hoja1!C277),AVERAGE(Hoja1!$C$2:$C$5001),Hoja1!C277)</f>
        <v>621333.79</v>
      </c>
      <c r="D277" t="str">
        <f>IF(ISBLANK(Hoja1!D277),"ASALARIADO",Hoja1!D277)</f>
        <v>ASALARIADO</v>
      </c>
      <c r="E277" t="s">
        <v>16</v>
      </c>
      <c r="F277" t="s">
        <v>12</v>
      </c>
      <c r="G277" t="s">
        <v>13</v>
      </c>
      <c r="H277" t="s">
        <v>13</v>
      </c>
      <c r="I277" s="1">
        <f>IF(ISBLANK(Hoja1!I277),AVERAGE(Hoja1!$I$2:$I$5001),Hoja1!I277)</f>
        <v>47</v>
      </c>
      <c r="J277">
        <f t="shared" si="12"/>
        <v>0</v>
      </c>
      <c r="K277" t="str">
        <f t="shared" si="13"/>
        <v>400k-800k</v>
      </c>
      <c r="L277" t="str">
        <f t="shared" si="14"/>
        <v>46-60</v>
      </c>
    </row>
    <row r="278" spans="1:12" x14ac:dyDescent="0.25">
      <c r="A278">
        <v>277</v>
      </c>
      <c r="B278" t="s">
        <v>9</v>
      </c>
      <c r="C278">
        <f>IF(ISBLANK(Hoja1!C278),AVERAGE(Hoja1!$C$2:$C$5001),Hoja1!C278)</f>
        <v>297046</v>
      </c>
      <c r="D278" t="str">
        <f>IF(ISBLANK(Hoja1!D278),"ASALARIADO",Hoja1!D278)</f>
        <v>ASEGURADO VOLUNTARIO</v>
      </c>
      <c r="E278" t="s">
        <v>16</v>
      </c>
      <c r="F278" t="s">
        <v>12</v>
      </c>
      <c r="G278" t="s">
        <v>13</v>
      </c>
      <c r="H278" t="s">
        <v>13</v>
      </c>
      <c r="I278" s="1">
        <f>IF(ISBLANK(Hoja1!I278),AVERAGE(Hoja1!$I$2:$I$5001),Hoja1!I278)</f>
        <v>24</v>
      </c>
      <c r="J278">
        <f t="shared" si="12"/>
        <v>0</v>
      </c>
      <c r="K278" t="str">
        <f t="shared" si="13"/>
        <v>0-400k</v>
      </c>
      <c r="L278" t="str">
        <f t="shared" si="14"/>
        <v>18-30</v>
      </c>
    </row>
    <row r="279" spans="1:12" x14ac:dyDescent="0.25">
      <c r="A279">
        <v>278</v>
      </c>
      <c r="B279" t="s">
        <v>15</v>
      </c>
      <c r="C279">
        <f>IF(ISBLANK(Hoja1!C279),AVERAGE(Hoja1!$C$2:$C$5001),Hoja1!C279)</f>
        <v>527824.5</v>
      </c>
      <c r="D279" t="str">
        <f>IF(ISBLANK(Hoja1!D279),"ASALARIADO",Hoja1!D279)</f>
        <v>PENSIONADOS EN SU PROPIO SISTEMA</v>
      </c>
      <c r="E279" t="s">
        <v>11</v>
      </c>
      <c r="F279" t="s">
        <v>12</v>
      </c>
      <c r="G279" t="s">
        <v>13</v>
      </c>
      <c r="H279" t="s">
        <v>13</v>
      </c>
      <c r="I279" s="1">
        <f>IF(ISBLANK(Hoja1!I279),AVERAGE(Hoja1!$I$2:$I$5001),Hoja1!I279)</f>
        <v>68</v>
      </c>
      <c r="J279">
        <f t="shared" si="12"/>
        <v>0</v>
      </c>
      <c r="K279" t="str">
        <f t="shared" si="13"/>
        <v>400k-800k</v>
      </c>
      <c r="L279" t="str">
        <f t="shared" si="14"/>
        <v>61-75</v>
      </c>
    </row>
    <row r="280" spans="1:12" x14ac:dyDescent="0.25">
      <c r="A280">
        <v>279</v>
      </c>
      <c r="B280" t="s">
        <v>9</v>
      </c>
      <c r="C280">
        <f>IF(ISBLANK(Hoja1!C280),AVERAGE(Hoja1!$C$2:$C$5001),Hoja1!C280)</f>
        <v>278030</v>
      </c>
      <c r="D280" t="str">
        <f>IF(ISBLANK(Hoja1!D280),"ASALARIADO",Hoja1!D280)</f>
        <v>CONVENIOS ESPECIALES DE TRABAJADORES INDEPENDIENTES</v>
      </c>
      <c r="E280" t="s">
        <v>16</v>
      </c>
      <c r="F280" t="s">
        <v>12</v>
      </c>
      <c r="G280" t="s">
        <v>13</v>
      </c>
      <c r="H280" t="s">
        <v>13</v>
      </c>
      <c r="I280" s="1">
        <f>IF(ISBLANK(Hoja1!I280),AVERAGE(Hoja1!$I$2:$I$5001),Hoja1!I280)</f>
        <v>43</v>
      </c>
      <c r="J280">
        <f t="shared" si="12"/>
        <v>0</v>
      </c>
      <c r="K280" t="str">
        <f t="shared" si="13"/>
        <v>0-400k</v>
      </c>
      <c r="L280" t="str">
        <f t="shared" si="14"/>
        <v>31-45</v>
      </c>
    </row>
    <row r="281" spans="1:12" x14ac:dyDescent="0.25">
      <c r="A281">
        <v>280</v>
      </c>
      <c r="B281" t="s">
        <v>15</v>
      </c>
      <c r="C281">
        <f>IF(ISBLANK(Hoja1!C281),AVERAGE(Hoja1!$C$2:$C$5001),Hoja1!C281)</f>
        <v>300000</v>
      </c>
      <c r="D281" t="str">
        <f>IF(ISBLANK(Hoja1!D281),"ASALARIADO",Hoja1!D281)</f>
        <v>ASEGURADO VOLUNTARIO</v>
      </c>
      <c r="E281" t="s">
        <v>16</v>
      </c>
      <c r="F281" t="s">
        <v>12</v>
      </c>
      <c r="G281" t="s">
        <v>12</v>
      </c>
      <c r="H281" t="s">
        <v>13</v>
      </c>
      <c r="I281" s="1">
        <f>IF(ISBLANK(Hoja1!I281),AVERAGE(Hoja1!$I$2:$I$5001),Hoja1!I281)</f>
        <v>57</v>
      </c>
      <c r="J281">
        <f t="shared" si="12"/>
        <v>0</v>
      </c>
      <c r="K281" t="str">
        <f t="shared" si="13"/>
        <v>0-400k</v>
      </c>
      <c r="L281" t="str">
        <f t="shared" si="14"/>
        <v>46-60</v>
      </c>
    </row>
    <row r="282" spans="1:12" x14ac:dyDescent="0.25">
      <c r="A282">
        <v>281</v>
      </c>
      <c r="B282" t="s">
        <v>15</v>
      </c>
      <c r="C282">
        <f>IF(ISBLANK(Hoja1!C282),AVERAGE(Hoja1!$C$2:$C$5001),Hoja1!C282)</f>
        <v>453393.84</v>
      </c>
      <c r="D282" t="str">
        <f>IF(ISBLANK(Hoja1!D282),"ASALARIADO",Hoja1!D282)</f>
        <v>ASALARIADO</v>
      </c>
      <c r="E282" t="s">
        <v>16</v>
      </c>
      <c r="F282" t="s">
        <v>12</v>
      </c>
      <c r="G282" t="s">
        <v>13</v>
      </c>
      <c r="H282" t="s">
        <v>13</v>
      </c>
      <c r="I282" s="1">
        <f>IF(ISBLANK(Hoja1!I282),AVERAGE(Hoja1!$I$2:$I$5001),Hoja1!I282)</f>
        <v>31</v>
      </c>
      <c r="J282">
        <f t="shared" si="12"/>
        <v>0</v>
      </c>
      <c r="K282" t="str">
        <f t="shared" si="13"/>
        <v>400k-800k</v>
      </c>
      <c r="L282" t="str">
        <f t="shared" si="14"/>
        <v>31-45</v>
      </c>
    </row>
    <row r="283" spans="1:12" x14ac:dyDescent="0.25">
      <c r="A283">
        <v>282</v>
      </c>
      <c r="B283" t="s">
        <v>15</v>
      </c>
      <c r="C283">
        <f>IF(ISBLANK(Hoja1!C283),AVERAGE(Hoja1!$C$2:$C$5001),Hoja1!C283)</f>
        <v>297062</v>
      </c>
      <c r="D283" t="str">
        <f>IF(ISBLANK(Hoja1!D283),"ASALARIADO",Hoja1!D283)</f>
        <v>TRABAJADOR INDEPENDIENTE</v>
      </c>
      <c r="E283" t="s">
        <v>16</v>
      </c>
      <c r="F283" t="s">
        <v>12</v>
      </c>
      <c r="G283" t="s">
        <v>13</v>
      </c>
      <c r="H283" t="s">
        <v>12</v>
      </c>
      <c r="I283" s="1">
        <f>IF(ISBLANK(Hoja1!I283),AVERAGE(Hoja1!$I$2:$I$5001),Hoja1!I283)</f>
        <v>40</v>
      </c>
      <c r="J283">
        <f t="shared" si="12"/>
        <v>1</v>
      </c>
      <c r="K283" t="str">
        <f t="shared" si="13"/>
        <v>0-400k</v>
      </c>
      <c r="L283" t="str">
        <f t="shared" si="14"/>
        <v>31-45</v>
      </c>
    </row>
    <row r="284" spans="1:12" x14ac:dyDescent="0.25">
      <c r="A284">
        <v>283</v>
      </c>
      <c r="B284" t="s">
        <v>15</v>
      </c>
      <c r="C284">
        <f>IF(ISBLANK(Hoja1!C284),AVERAGE(Hoja1!$C$2:$C$5001),Hoja1!C284)</f>
        <v>245436.97</v>
      </c>
      <c r="D284" t="str">
        <f>IF(ISBLANK(Hoja1!D284),"ASALARIADO",Hoja1!D284)</f>
        <v>ASALARIADO</v>
      </c>
      <c r="E284" t="s">
        <v>16</v>
      </c>
      <c r="F284" t="s">
        <v>12</v>
      </c>
      <c r="G284" t="s">
        <v>13</v>
      </c>
      <c r="H284" t="s">
        <v>13</v>
      </c>
      <c r="I284" s="1">
        <f>IF(ISBLANK(Hoja1!I284),AVERAGE(Hoja1!$I$2:$I$5001),Hoja1!I284)</f>
        <v>27</v>
      </c>
      <c r="J284">
        <f t="shared" si="12"/>
        <v>0</v>
      </c>
      <c r="K284" t="str">
        <f t="shared" si="13"/>
        <v>0-400k</v>
      </c>
      <c r="L284" t="str">
        <f t="shared" si="14"/>
        <v>18-30</v>
      </c>
    </row>
    <row r="285" spans="1:12" x14ac:dyDescent="0.25">
      <c r="A285">
        <v>284</v>
      </c>
      <c r="B285" t="s">
        <v>9</v>
      </c>
      <c r="C285">
        <f>IF(ISBLANK(Hoja1!C285),AVERAGE(Hoja1!$C$2:$C$5001),Hoja1!C285)</f>
        <v>2005101</v>
      </c>
      <c r="D285" t="str">
        <f>IF(ISBLANK(Hoja1!D285),"ASALARIADO",Hoja1!D285)</f>
        <v>ASALARIADO</v>
      </c>
      <c r="E285" t="s">
        <v>16</v>
      </c>
      <c r="F285" t="s">
        <v>12</v>
      </c>
      <c r="G285" t="s">
        <v>13</v>
      </c>
      <c r="H285" t="s">
        <v>13</v>
      </c>
      <c r="I285" s="1">
        <f>IF(ISBLANK(Hoja1!I285),AVERAGE(Hoja1!$I$2:$I$5001),Hoja1!I285)</f>
        <v>32</v>
      </c>
      <c r="J285">
        <f t="shared" si="12"/>
        <v>0</v>
      </c>
      <c r="K285" t="str">
        <f t="shared" si="13"/>
        <v>2M+</v>
      </c>
      <c r="L285" t="str">
        <f t="shared" si="14"/>
        <v>31-45</v>
      </c>
    </row>
    <row r="286" spans="1:12" x14ac:dyDescent="0.25">
      <c r="A286">
        <v>285</v>
      </c>
      <c r="B286" t="s">
        <v>15</v>
      </c>
      <c r="C286">
        <f>IF(ISBLANK(Hoja1!C286),AVERAGE(Hoja1!$C$2:$C$5001),Hoja1!C286)</f>
        <v>342332</v>
      </c>
      <c r="D286" t="str">
        <f>IF(ISBLANK(Hoja1!D286),"ASALARIADO",Hoja1!D286)</f>
        <v>TRABAJADOR INDEPENDIENTE</v>
      </c>
      <c r="E286" t="s">
        <v>16</v>
      </c>
      <c r="F286" t="s">
        <v>12</v>
      </c>
      <c r="G286" t="s">
        <v>13</v>
      </c>
      <c r="H286" t="s">
        <v>13</v>
      </c>
      <c r="I286" s="1">
        <f>IF(ISBLANK(Hoja1!I286),AVERAGE(Hoja1!$I$2:$I$5001),Hoja1!I286)</f>
        <v>61</v>
      </c>
      <c r="J286">
        <f t="shared" si="12"/>
        <v>0</v>
      </c>
      <c r="K286" t="str">
        <f t="shared" si="13"/>
        <v>0-400k</v>
      </c>
      <c r="L286" t="str">
        <f t="shared" si="14"/>
        <v>61-75</v>
      </c>
    </row>
    <row r="287" spans="1:12" x14ac:dyDescent="0.25">
      <c r="A287">
        <v>286</v>
      </c>
      <c r="B287" t="s">
        <v>9</v>
      </c>
      <c r="C287">
        <f>IF(ISBLANK(Hoja1!C287),AVERAGE(Hoja1!$C$2:$C$5001),Hoja1!C287)</f>
        <v>1000000</v>
      </c>
      <c r="D287" t="str">
        <f>IF(ISBLANK(Hoja1!D287),"ASALARIADO",Hoja1!D287)</f>
        <v>ASALARIADO</v>
      </c>
      <c r="E287" t="s">
        <v>16</v>
      </c>
      <c r="F287" t="s">
        <v>12</v>
      </c>
      <c r="G287" t="s">
        <v>13</v>
      </c>
      <c r="H287" t="s">
        <v>12</v>
      </c>
      <c r="I287" s="1">
        <f>IF(ISBLANK(Hoja1!I287),AVERAGE(Hoja1!$I$2:$I$5001),Hoja1!I287)</f>
        <v>52</v>
      </c>
      <c r="J287">
        <f t="shared" si="12"/>
        <v>1</v>
      </c>
      <c r="K287" t="str">
        <f t="shared" si="13"/>
        <v>800k-1.2M</v>
      </c>
      <c r="L287" t="str">
        <f t="shared" si="14"/>
        <v>46-60</v>
      </c>
    </row>
    <row r="288" spans="1:12" x14ac:dyDescent="0.25">
      <c r="A288">
        <v>287</v>
      </c>
      <c r="B288" t="s">
        <v>9</v>
      </c>
      <c r="C288">
        <f>IF(ISBLANK(Hoja1!C288),AVERAGE(Hoja1!$C$2:$C$5001),Hoja1!C288)</f>
        <v>347514.23</v>
      </c>
      <c r="D288" t="str">
        <f>IF(ISBLANK(Hoja1!D288),"ASALARIADO",Hoja1!D288)</f>
        <v>ASALARIADO</v>
      </c>
      <c r="E288" t="s">
        <v>16</v>
      </c>
      <c r="F288" t="s">
        <v>12</v>
      </c>
      <c r="G288" t="s">
        <v>13</v>
      </c>
      <c r="H288" t="s">
        <v>13</v>
      </c>
      <c r="I288" s="1">
        <f>IF(ISBLANK(Hoja1!I288),AVERAGE(Hoja1!$I$2:$I$5001),Hoja1!I288)</f>
        <v>30</v>
      </c>
      <c r="J288">
        <f t="shared" si="12"/>
        <v>0</v>
      </c>
      <c r="K288" t="str">
        <f t="shared" si="13"/>
        <v>0-400k</v>
      </c>
      <c r="L288" t="str">
        <f t="shared" si="14"/>
        <v>18-30</v>
      </c>
    </row>
    <row r="289" spans="1:12" x14ac:dyDescent="0.25">
      <c r="A289">
        <v>288</v>
      </c>
      <c r="B289" t="s">
        <v>15</v>
      </c>
      <c r="C289">
        <f>IF(ISBLANK(Hoja1!C289),AVERAGE(Hoja1!$C$2:$C$5001),Hoja1!C289)</f>
        <v>750000</v>
      </c>
      <c r="D289" t="str">
        <f>IF(ISBLANK(Hoja1!D289),"ASALARIADO",Hoja1!D289)</f>
        <v>ASALARIADO</v>
      </c>
      <c r="E289" t="s">
        <v>16</v>
      </c>
      <c r="F289" t="s">
        <v>12</v>
      </c>
      <c r="G289" t="s">
        <v>13</v>
      </c>
      <c r="H289" t="s">
        <v>12</v>
      </c>
      <c r="I289" s="1">
        <f>IF(ISBLANK(Hoja1!I289),AVERAGE(Hoja1!$I$2:$I$5001),Hoja1!I289)</f>
        <v>28</v>
      </c>
      <c r="J289">
        <f t="shared" si="12"/>
        <v>1</v>
      </c>
      <c r="K289" t="str">
        <f t="shared" si="13"/>
        <v>400k-800k</v>
      </c>
      <c r="L289" t="str">
        <f t="shared" si="14"/>
        <v>18-30</v>
      </c>
    </row>
    <row r="290" spans="1:12" x14ac:dyDescent="0.25">
      <c r="A290">
        <v>289</v>
      </c>
      <c r="B290" t="s">
        <v>9</v>
      </c>
      <c r="C290">
        <f>IF(ISBLANK(Hoja1!C290),AVERAGE(Hoja1!$C$2:$C$5001),Hoja1!C290)</f>
        <v>336364.94</v>
      </c>
      <c r="D290" t="str">
        <f>IF(ISBLANK(Hoja1!D290),"ASALARIADO",Hoja1!D290)</f>
        <v>ASALARIADO</v>
      </c>
      <c r="E290" t="s">
        <v>16</v>
      </c>
      <c r="F290" t="s">
        <v>12</v>
      </c>
      <c r="G290" t="s">
        <v>13</v>
      </c>
      <c r="H290" t="s">
        <v>13</v>
      </c>
      <c r="I290" s="1">
        <f>IF(ISBLANK(Hoja1!I290),AVERAGE(Hoja1!$I$2:$I$5001),Hoja1!I290)</f>
        <v>24</v>
      </c>
      <c r="J290">
        <f t="shared" si="12"/>
        <v>0</v>
      </c>
      <c r="K290" t="str">
        <f t="shared" si="13"/>
        <v>0-400k</v>
      </c>
      <c r="L290" t="str">
        <f t="shared" si="14"/>
        <v>18-30</v>
      </c>
    </row>
    <row r="291" spans="1:12" x14ac:dyDescent="0.25">
      <c r="A291">
        <v>290</v>
      </c>
      <c r="B291" t="s">
        <v>9</v>
      </c>
      <c r="C291">
        <f>IF(ISBLANK(Hoja1!C291),AVERAGE(Hoja1!$C$2:$C$5001),Hoja1!C291)</f>
        <v>351055</v>
      </c>
      <c r="D291" t="str">
        <f>IF(ISBLANK(Hoja1!D291),"ASALARIADO",Hoja1!D291)</f>
        <v>TRABAJADOR INDEPENDIENTE</v>
      </c>
      <c r="E291" t="s">
        <v>16</v>
      </c>
      <c r="F291" t="s">
        <v>12</v>
      </c>
      <c r="G291" t="s">
        <v>13</v>
      </c>
      <c r="H291" t="s">
        <v>12</v>
      </c>
      <c r="I291" s="1">
        <f>IF(ISBLANK(Hoja1!I291),AVERAGE(Hoja1!$I$2:$I$5001),Hoja1!I291)</f>
        <v>51</v>
      </c>
      <c r="J291">
        <f t="shared" si="12"/>
        <v>1</v>
      </c>
      <c r="K291" t="str">
        <f t="shared" si="13"/>
        <v>0-400k</v>
      </c>
      <c r="L291" t="str">
        <f t="shared" si="14"/>
        <v>46-60</v>
      </c>
    </row>
    <row r="292" spans="1:12" x14ac:dyDescent="0.25">
      <c r="A292">
        <v>291</v>
      </c>
      <c r="B292" t="s">
        <v>9</v>
      </c>
      <c r="C292">
        <f>IF(ISBLANK(Hoja1!C292),AVERAGE(Hoja1!$C$2:$C$5001),Hoja1!C292)</f>
        <v>345385</v>
      </c>
      <c r="D292" t="str">
        <f>IF(ISBLANK(Hoja1!D292),"ASALARIADO",Hoja1!D292)</f>
        <v>ASALARIADO</v>
      </c>
      <c r="E292" t="s">
        <v>16</v>
      </c>
      <c r="F292" t="s">
        <v>12</v>
      </c>
      <c r="G292" t="s">
        <v>13</v>
      </c>
      <c r="H292" t="s">
        <v>13</v>
      </c>
      <c r="I292" s="1">
        <f>IF(ISBLANK(Hoja1!I292),AVERAGE(Hoja1!$I$2:$I$5001),Hoja1!I292)</f>
        <v>32</v>
      </c>
      <c r="J292">
        <f t="shared" si="12"/>
        <v>0</v>
      </c>
      <c r="K292" t="str">
        <f t="shared" si="13"/>
        <v>0-400k</v>
      </c>
      <c r="L292" t="str">
        <f t="shared" si="14"/>
        <v>31-45</v>
      </c>
    </row>
    <row r="293" spans="1:12" x14ac:dyDescent="0.25">
      <c r="A293">
        <v>292</v>
      </c>
      <c r="B293" t="s">
        <v>9</v>
      </c>
      <c r="C293">
        <f>IF(ISBLANK(Hoja1!C293),AVERAGE(Hoja1!$C$2:$C$5001),Hoja1!C293)</f>
        <v>396805</v>
      </c>
      <c r="D293" t="str">
        <f>IF(ISBLANK(Hoja1!D293),"ASALARIADO",Hoja1!D293)</f>
        <v>ASALARIADO</v>
      </c>
      <c r="E293" t="s">
        <v>16</v>
      </c>
      <c r="F293" t="s">
        <v>12</v>
      </c>
      <c r="G293" t="s">
        <v>13</v>
      </c>
      <c r="H293" t="s">
        <v>13</v>
      </c>
      <c r="I293" s="1">
        <f>IF(ISBLANK(Hoja1!I293),AVERAGE(Hoja1!$I$2:$I$5001),Hoja1!I293)</f>
        <v>40</v>
      </c>
      <c r="J293">
        <f t="shared" si="12"/>
        <v>0</v>
      </c>
      <c r="K293" t="str">
        <f t="shared" si="13"/>
        <v>0-400k</v>
      </c>
      <c r="L293" t="str">
        <f t="shared" si="14"/>
        <v>31-45</v>
      </c>
    </row>
    <row r="294" spans="1:12" x14ac:dyDescent="0.25">
      <c r="A294">
        <v>293</v>
      </c>
      <c r="B294" t="s">
        <v>15</v>
      </c>
      <c r="C294">
        <f>IF(ISBLANK(Hoja1!C294),AVERAGE(Hoja1!$C$2:$C$5001),Hoja1!C294)</f>
        <v>297045</v>
      </c>
      <c r="D294" t="str">
        <f>IF(ISBLANK(Hoja1!D294),"ASALARIADO",Hoja1!D294)</f>
        <v>TRABAJADOR INDEPENDIENTE</v>
      </c>
      <c r="E294" t="s">
        <v>16</v>
      </c>
      <c r="F294" t="s">
        <v>12</v>
      </c>
      <c r="G294" t="s">
        <v>13</v>
      </c>
      <c r="H294" t="s">
        <v>12</v>
      </c>
      <c r="I294" s="1">
        <f>IF(ISBLANK(Hoja1!I294),AVERAGE(Hoja1!$I$2:$I$5001),Hoja1!I294)</f>
        <v>62</v>
      </c>
      <c r="J294">
        <f t="shared" si="12"/>
        <v>1</v>
      </c>
      <c r="K294" t="str">
        <f t="shared" si="13"/>
        <v>0-400k</v>
      </c>
      <c r="L294" t="str">
        <f t="shared" si="14"/>
        <v>61-75</v>
      </c>
    </row>
    <row r="295" spans="1:12" x14ac:dyDescent="0.25">
      <c r="A295">
        <v>294</v>
      </c>
      <c r="B295" t="s">
        <v>9</v>
      </c>
      <c r="C295">
        <f>IF(ISBLANK(Hoja1!C295),AVERAGE(Hoja1!$C$2:$C$5001),Hoja1!C295)</f>
        <v>1313852.97</v>
      </c>
      <c r="D295" t="str">
        <f>IF(ISBLANK(Hoja1!D295),"ASALARIADO",Hoja1!D295)</f>
        <v>ASALARIADO</v>
      </c>
      <c r="E295" t="s">
        <v>16</v>
      </c>
      <c r="F295" t="s">
        <v>12</v>
      </c>
      <c r="G295" t="s">
        <v>13</v>
      </c>
      <c r="H295" t="s">
        <v>13</v>
      </c>
      <c r="I295" s="1">
        <f>IF(ISBLANK(Hoja1!I295),AVERAGE(Hoja1!$I$2:$I$5001),Hoja1!I295)</f>
        <v>52</v>
      </c>
      <c r="J295">
        <f t="shared" si="12"/>
        <v>0</v>
      </c>
      <c r="K295" t="str">
        <f t="shared" si="13"/>
        <v>1.2M-2M</v>
      </c>
      <c r="L295" t="str">
        <f t="shared" si="14"/>
        <v>46-60</v>
      </c>
    </row>
    <row r="296" spans="1:12" x14ac:dyDescent="0.25">
      <c r="A296">
        <v>295</v>
      </c>
      <c r="B296" t="s">
        <v>9</v>
      </c>
      <c r="C296">
        <f>IF(ISBLANK(Hoja1!C296),AVERAGE(Hoja1!$C$2:$C$5001),Hoja1!C296)</f>
        <v>328192</v>
      </c>
      <c r="D296" t="str">
        <f>IF(ISBLANK(Hoja1!D296),"ASALARIADO",Hoja1!D296)</f>
        <v>TRABAJADOR INDEPENDIENTE</v>
      </c>
      <c r="E296" t="s">
        <v>16</v>
      </c>
      <c r="F296" t="s">
        <v>12</v>
      </c>
      <c r="G296" t="s">
        <v>12</v>
      </c>
      <c r="H296" t="s">
        <v>12</v>
      </c>
      <c r="I296" s="1">
        <f>IF(ISBLANK(Hoja1!I296),AVERAGE(Hoja1!$I$2:$I$5001),Hoja1!I296)</f>
        <v>32</v>
      </c>
      <c r="J296">
        <f t="shared" si="12"/>
        <v>1</v>
      </c>
      <c r="K296" t="str">
        <f t="shared" si="13"/>
        <v>0-400k</v>
      </c>
      <c r="L296" t="str">
        <f t="shared" si="14"/>
        <v>31-45</v>
      </c>
    </row>
    <row r="297" spans="1:12" x14ac:dyDescent="0.25">
      <c r="A297">
        <v>296</v>
      </c>
      <c r="B297" t="s">
        <v>15</v>
      </c>
      <c r="C297">
        <f>IF(ISBLANK(Hoja1!C297),AVERAGE(Hoja1!$C$2:$C$5001),Hoja1!C297)</f>
        <v>478452</v>
      </c>
      <c r="D297" t="str">
        <f>IF(ISBLANK(Hoja1!D297),"ASALARIADO",Hoja1!D297)</f>
        <v>TRABAJADOR INDEPENDIENTE</v>
      </c>
      <c r="E297" t="s">
        <v>16</v>
      </c>
      <c r="F297" t="s">
        <v>12</v>
      </c>
      <c r="G297" t="s">
        <v>13</v>
      </c>
      <c r="H297" t="s">
        <v>12</v>
      </c>
      <c r="I297" s="1">
        <f>IF(ISBLANK(Hoja1!I297),AVERAGE(Hoja1!$I$2:$I$5001),Hoja1!I297)</f>
        <v>58</v>
      </c>
      <c r="J297">
        <f t="shared" si="12"/>
        <v>1</v>
      </c>
      <c r="K297" t="str">
        <f t="shared" si="13"/>
        <v>400k-800k</v>
      </c>
      <c r="L297" t="str">
        <f t="shared" si="14"/>
        <v>46-60</v>
      </c>
    </row>
    <row r="298" spans="1:12" x14ac:dyDescent="0.25">
      <c r="A298">
        <v>297</v>
      </c>
      <c r="B298" t="s">
        <v>9</v>
      </c>
      <c r="C298">
        <f>IF(ISBLANK(Hoja1!C298),AVERAGE(Hoja1!$C$2:$C$5001),Hoja1!C298)</f>
        <v>299647</v>
      </c>
      <c r="D298" t="str">
        <f>IF(ISBLANK(Hoja1!D298),"ASALARIADO",Hoja1!D298)</f>
        <v>TRABAJADOR INDEPENDIENTE</v>
      </c>
      <c r="E298" t="s">
        <v>16</v>
      </c>
      <c r="F298" t="s">
        <v>12</v>
      </c>
      <c r="G298" t="s">
        <v>13</v>
      </c>
      <c r="H298" t="s">
        <v>12</v>
      </c>
      <c r="I298" s="1">
        <f>IF(ISBLANK(Hoja1!I298),AVERAGE(Hoja1!$I$2:$I$5001),Hoja1!I298)</f>
        <v>57</v>
      </c>
      <c r="J298">
        <f t="shared" si="12"/>
        <v>1</v>
      </c>
      <c r="K298" t="str">
        <f t="shared" si="13"/>
        <v>0-400k</v>
      </c>
      <c r="L298" t="str">
        <f t="shared" si="14"/>
        <v>46-60</v>
      </c>
    </row>
    <row r="299" spans="1:12" x14ac:dyDescent="0.25">
      <c r="A299">
        <v>298</v>
      </c>
      <c r="B299" t="s">
        <v>9</v>
      </c>
      <c r="C299">
        <f>IF(ISBLANK(Hoja1!C299),AVERAGE(Hoja1!$C$2:$C$5001),Hoja1!C299)</f>
        <v>263360.19</v>
      </c>
      <c r="D299" t="str">
        <f>IF(ISBLANK(Hoja1!D299),"ASALARIADO",Hoja1!D299)</f>
        <v>ASALARIADO</v>
      </c>
      <c r="E299" t="s">
        <v>16</v>
      </c>
      <c r="F299" t="s">
        <v>12</v>
      </c>
      <c r="G299" t="s">
        <v>13</v>
      </c>
      <c r="H299" t="s">
        <v>13</v>
      </c>
      <c r="I299" s="1">
        <f>IF(ISBLANK(Hoja1!I299),AVERAGE(Hoja1!$I$2:$I$5001),Hoja1!I299)</f>
        <v>24</v>
      </c>
      <c r="J299">
        <f t="shared" si="12"/>
        <v>0</v>
      </c>
      <c r="K299" t="str">
        <f t="shared" si="13"/>
        <v>0-400k</v>
      </c>
      <c r="L299" t="str">
        <f t="shared" si="14"/>
        <v>18-30</v>
      </c>
    </row>
    <row r="300" spans="1:12" x14ac:dyDescent="0.25">
      <c r="A300">
        <v>299</v>
      </c>
      <c r="B300" t="s">
        <v>15</v>
      </c>
      <c r="C300">
        <f>IF(ISBLANK(Hoja1!C300),AVERAGE(Hoja1!$C$2:$C$5001),Hoja1!C300)</f>
        <v>2312395</v>
      </c>
      <c r="D300" t="str">
        <f>IF(ISBLANK(Hoja1!D300),"ASALARIADO",Hoja1!D300)</f>
        <v>ASALARIADO</v>
      </c>
      <c r="E300" t="s">
        <v>11</v>
      </c>
      <c r="F300" t="s">
        <v>12</v>
      </c>
      <c r="G300" t="s">
        <v>13</v>
      </c>
      <c r="H300" t="s">
        <v>13</v>
      </c>
      <c r="I300" s="1">
        <f>IF(ISBLANK(Hoja1!I300),AVERAGE(Hoja1!$I$2:$I$5001),Hoja1!I300)</f>
        <v>61</v>
      </c>
      <c r="J300">
        <f t="shared" si="12"/>
        <v>0</v>
      </c>
      <c r="K300" t="str">
        <f t="shared" si="13"/>
        <v>2M+</v>
      </c>
      <c r="L300" t="str">
        <f t="shared" si="14"/>
        <v>61-75</v>
      </c>
    </row>
    <row r="301" spans="1:12" x14ac:dyDescent="0.25">
      <c r="A301">
        <v>300</v>
      </c>
      <c r="B301" t="s">
        <v>9</v>
      </c>
      <c r="C301">
        <f>IF(ISBLANK(Hoja1!C301),AVERAGE(Hoja1!$C$2:$C$5001),Hoja1!C301)</f>
        <v>300000</v>
      </c>
      <c r="D301" t="str">
        <f>IF(ISBLANK(Hoja1!D301),"ASALARIADO",Hoja1!D301)</f>
        <v>ASALARIADO</v>
      </c>
      <c r="E301" t="s">
        <v>16</v>
      </c>
      <c r="F301" t="s">
        <v>12</v>
      </c>
      <c r="G301" t="s">
        <v>13</v>
      </c>
      <c r="H301" t="s">
        <v>13</v>
      </c>
      <c r="I301" s="1">
        <f>IF(ISBLANK(Hoja1!I301),AVERAGE(Hoja1!$I$2:$I$5001),Hoja1!I301)</f>
        <v>26</v>
      </c>
      <c r="J301">
        <f t="shared" si="12"/>
        <v>0</v>
      </c>
      <c r="K301" t="str">
        <f t="shared" si="13"/>
        <v>0-400k</v>
      </c>
      <c r="L301" t="str">
        <f t="shared" si="14"/>
        <v>18-30</v>
      </c>
    </row>
    <row r="302" spans="1:12" x14ac:dyDescent="0.25">
      <c r="A302">
        <v>301</v>
      </c>
      <c r="B302" t="s">
        <v>9</v>
      </c>
      <c r="C302">
        <f>IF(ISBLANK(Hoja1!C302),AVERAGE(Hoja1!$C$2:$C$5001),Hoja1!C302)</f>
        <v>1819599</v>
      </c>
      <c r="D302" t="str">
        <f>IF(ISBLANK(Hoja1!D302),"ASALARIADO",Hoja1!D302)</f>
        <v>PENSIONADOS EN SU PROPIO SISTEMA</v>
      </c>
      <c r="E302" t="s">
        <v>11</v>
      </c>
      <c r="F302" t="s">
        <v>12</v>
      </c>
      <c r="G302" t="s">
        <v>13</v>
      </c>
      <c r="H302" t="s">
        <v>13</v>
      </c>
      <c r="I302" s="1">
        <f>IF(ISBLANK(Hoja1!I302),AVERAGE(Hoja1!$I$2:$I$5001),Hoja1!I302)</f>
        <v>80</v>
      </c>
      <c r="J302">
        <f t="shared" si="12"/>
        <v>0</v>
      </c>
      <c r="K302" t="str">
        <f t="shared" si="13"/>
        <v>1.2M-2M</v>
      </c>
      <c r="L302" t="str">
        <f t="shared" si="14"/>
        <v>76-100+</v>
      </c>
    </row>
    <row r="303" spans="1:12" x14ac:dyDescent="0.25">
      <c r="A303">
        <v>302</v>
      </c>
      <c r="B303" t="s">
        <v>9</v>
      </c>
      <c r="C303">
        <f>IF(ISBLANK(Hoja1!C303),AVERAGE(Hoja1!$C$2:$C$5001),Hoja1!C303)</f>
        <v>551500</v>
      </c>
      <c r="D303" t="str">
        <f>IF(ISBLANK(Hoja1!D303),"ASALARIADO",Hoja1!D303)</f>
        <v>ASALARIADO</v>
      </c>
      <c r="E303" t="s">
        <v>16</v>
      </c>
      <c r="F303" t="s">
        <v>12</v>
      </c>
      <c r="G303" t="s">
        <v>13</v>
      </c>
      <c r="H303" t="s">
        <v>13</v>
      </c>
      <c r="I303" s="1">
        <f>IF(ISBLANK(Hoja1!I303),AVERAGE(Hoja1!$I$2:$I$5001),Hoja1!I303)</f>
        <v>34</v>
      </c>
      <c r="J303">
        <f t="shared" si="12"/>
        <v>0</v>
      </c>
      <c r="K303" t="str">
        <f t="shared" si="13"/>
        <v>400k-800k</v>
      </c>
      <c r="L303" t="str">
        <f t="shared" si="14"/>
        <v>31-45</v>
      </c>
    </row>
    <row r="304" spans="1:12" x14ac:dyDescent="0.25">
      <c r="A304">
        <v>303</v>
      </c>
      <c r="B304" t="s">
        <v>15</v>
      </c>
      <c r="C304">
        <f>IF(ISBLANK(Hoja1!C304),AVERAGE(Hoja1!$C$2:$C$5001),Hoja1!C304)</f>
        <v>338775.81</v>
      </c>
      <c r="D304" t="str">
        <f>IF(ISBLANK(Hoja1!D304),"ASALARIADO",Hoja1!D304)</f>
        <v>ASALARIADO</v>
      </c>
      <c r="E304" t="s">
        <v>16</v>
      </c>
      <c r="F304" t="s">
        <v>12</v>
      </c>
      <c r="G304" t="s">
        <v>13</v>
      </c>
      <c r="H304" t="s">
        <v>13</v>
      </c>
      <c r="I304" s="1">
        <f>IF(ISBLANK(Hoja1!I304),AVERAGE(Hoja1!$I$2:$I$5001),Hoja1!I304)</f>
        <v>46</v>
      </c>
      <c r="J304">
        <f t="shared" si="12"/>
        <v>0</v>
      </c>
      <c r="K304" t="str">
        <f t="shared" si="13"/>
        <v>0-400k</v>
      </c>
      <c r="L304" t="str">
        <f t="shared" si="14"/>
        <v>46-60</v>
      </c>
    </row>
    <row r="305" spans="1:12" x14ac:dyDescent="0.25">
      <c r="A305">
        <v>304</v>
      </c>
      <c r="B305" t="s">
        <v>15</v>
      </c>
      <c r="C305">
        <f>IF(ISBLANK(Hoja1!C305),AVERAGE(Hoja1!$C$2:$C$5001),Hoja1!C305)</f>
        <v>278030</v>
      </c>
      <c r="D305" t="str">
        <f>IF(ISBLANK(Hoja1!D305),"ASALARIADO",Hoja1!D305)</f>
        <v>CONVENIOS ESPECIALES DE TRABAJADORES INDEPENDIENTES</v>
      </c>
      <c r="E305" t="s">
        <v>16</v>
      </c>
      <c r="F305" t="s">
        <v>12</v>
      </c>
      <c r="G305" t="s">
        <v>13</v>
      </c>
      <c r="H305" t="s">
        <v>13</v>
      </c>
      <c r="I305" s="1">
        <f>IF(ISBLANK(Hoja1!I305),AVERAGE(Hoja1!$I$2:$I$5001),Hoja1!I305)</f>
        <v>70</v>
      </c>
      <c r="J305">
        <f t="shared" si="12"/>
        <v>0</v>
      </c>
      <c r="K305" t="str">
        <f t="shared" si="13"/>
        <v>0-400k</v>
      </c>
      <c r="L305" t="str">
        <f t="shared" si="14"/>
        <v>61-75</v>
      </c>
    </row>
    <row r="306" spans="1:12" x14ac:dyDescent="0.25">
      <c r="A306">
        <v>305</v>
      </c>
      <c r="B306" t="s">
        <v>15</v>
      </c>
      <c r="C306">
        <f>IF(ISBLANK(Hoja1!C306),AVERAGE(Hoja1!$C$2:$C$5001),Hoja1!C306)</f>
        <v>1068785</v>
      </c>
      <c r="D306" t="str">
        <f>IF(ISBLANK(Hoja1!D306),"ASALARIADO",Hoja1!D306)</f>
        <v>PENSIONADOS EN SU PROPIO SISTEMA</v>
      </c>
      <c r="E306" t="s">
        <v>11</v>
      </c>
      <c r="F306" t="s">
        <v>12</v>
      </c>
      <c r="G306" t="s">
        <v>13</v>
      </c>
      <c r="H306" t="s">
        <v>13</v>
      </c>
      <c r="I306" s="1">
        <f>IF(ISBLANK(Hoja1!I306),AVERAGE(Hoja1!$I$2:$I$5001),Hoja1!I306)</f>
        <v>63</v>
      </c>
      <c r="J306">
        <f t="shared" si="12"/>
        <v>0</v>
      </c>
      <c r="K306" t="str">
        <f t="shared" si="13"/>
        <v>800k-1.2M</v>
      </c>
      <c r="L306" t="str">
        <f t="shared" si="14"/>
        <v>61-75</v>
      </c>
    </row>
    <row r="307" spans="1:12" x14ac:dyDescent="0.25">
      <c r="A307">
        <v>306</v>
      </c>
      <c r="B307" t="s">
        <v>9</v>
      </c>
      <c r="C307">
        <f>IF(ISBLANK(Hoja1!C307),AVERAGE(Hoja1!$C$2:$C$5001),Hoja1!C307)</f>
        <v>2549958.42</v>
      </c>
      <c r="D307" t="str">
        <f>IF(ISBLANK(Hoja1!D307),"ASALARIADO",Hoja1!D307)</f>
        <v>ASALARIADO</v>
      </c>
      <c r="E307" t="s">
        <v>16</v>
      </c>
      <c r="F307" t="s">
        <v>12</v>
      </c>
      <c r="G307" t="s">
        <v>13</v>
      </c>
      <c r="H307" t="s">
        <v>13</v>
      </c>
      <c r="I307" s="1">
        <f>IF(ISBLANK(Hoja1!I307),AVERAGE(Hoja1!$I$2:$I$5001),Hoja1!I307)</f>
        <v>41</v>
      </c>
      <c r="J307">
        <f t="shared" si="12"/>
        <v>0</v>
      </c>
      <c r="K307" t="str">
        <f t="shared" si="13"/>
        <v>2M+</v>
      </c>
      <c r="L307" t="str">
        <f t="shared" si="14"/>
        <v>31-45</v>
      </c>
    </row>
    <row r="308" spans="1:12" x14ac:dyDescent="0.25">
      <c r="A308">
        <v>307</v>
      </c>
      <c r="B308" t="s">
        <v>9</v>
      </c>
      <c r="C308">
        <f>IF(ISBLANK(Hoja1!C308),AVERAGE(Hoja1!$C$2:$C$5001),Hoja1!C308)</f>
        <v>181084</v>
      </c>
      <c r="D308" t="str">
        <f>IF(ISBLANK(Hoja1!D308),"ASALARIADO",Hoja1!D308)</f>
        <v>ASALARIADO</v>
      </c>
      <c r="E308" t="s">
        <v>16</v>
      </c>
      <c r="F308" t="s">
        <v>12</v>
      </c>
      <c r="G308" t="s">
        <v>13</v>
      </c>
      <c r="H308" t="s">
        <v>13</v>
      </c>
      <c r="I308" s="1">
        <f>IF(ISBLANK(Hoja1!I308),AVERAGE(Hoja1!$I$2:$I$5001),Hoja1!I308)</f>
        <v>55</v>
      </c>
      <c r="J308">
        <f t="shared" si="12"/>
        <v>0</v>
      </c>
      <c r="K308" t="str">
        <f t="shared" si="13"/>
        <v>0-400k</v>
      </c>
      <c r="L308" t="str">
        <f t="shared" si="14"/>
        <v>46-60</v>
      </c>
    </row>
    <row r="309" spans="1:12" x14ac:dyDescent="0.25">
      <c r="A309">
        <v>308</v>
      </c>
      <c r="B309" t="s">
        <v>9</v>
      </c>
      <c r="C309">
        <f>IF(ISBLANK(Hoja1!C309),AVERAGE(Hoja1!$C$2:$C$5001),Hoja1!C309)</f>
        <v>1059381.6000000001</v>
      </c>
      <c r="D309" t="str">
        <f>IF(ISBLANK(Hoja1!D309),"ASALARIADO",Hoja1!D309)</f>
        <v>ASALARIADO</v>
      </c>
      <c r="E309" t="s">
        <v>16</v>
      </c>
      <c r="F309" t="s">
        <v>12</v>
      </c>
      <c r="G309" t="s">
        <v>13</v>
      </c>
      <c r="H309" t="s">
        <v>13</v>
      </c>
      <c r="I309" s="1">
        <f>IF(ISBLANK(Hoja1!I309),AVERAGE(Hoja1!$I$2:$I$5001),Hoja1!I309)</f>
        <v>28</v>
      </c>
      <c r="J309">
        <f t="shared" si="12"/>
        <v>0</v>
      </c>
      <c r="K309" t="str">
        <f t="shared" si="13"/>
        <v>800k-1.2M</v>
      </c>
      <c r="L309" t="str">
        <f t="shared" si="14"/>
        <v>18-30</v>
      </c>
    </row>
    <row r="310" spans="1:12" x14ac:dyDescent="0.25">
      <c r="A310">
        <v>309</v>
      </c>
      <c r="B310" t="s">
        <v>9</v>
      </c>
      <c r="C310">
        <f>IF(ISBLANK(Hoja1!C310),AVERAGE(Hoja1!$C$2:$C$5001),Hoja1!C310)</f>
        <v>343178</v>
      </c>
      <c r="D310" t="str">
        <f>IF(ISBLANK(Hoja1!D310),"ASALARIADO",Hoja1!D310)</f>
        <v>ASALARIADO</v>
      </c>
      <c r="E310" t="s">
        <v>16</v>
      </c>
      <c r="F310" t="s">
        <v>12</v>
      </c>
      <c r="G310" t="s">
        <v>13</v>
      </c>
      <c r="H310" t="s">
        <v>12</v>
      </c>
      <c r="I310" s="1">
        <f>IF(ISBLANK(Hoja1!I310),AVERAGE(Hoja1!$I$2:$I$5001),Hoja1!I310)</f>
        <v>32</v>
      </c>
      <c r="J310">
        <f t="shared" si="12"/>
        <v>1</v>
      </c>
      <c r="K310" t="str">
        <f t="shared" si="13"/>
        <v>0-400k</v>
      </c>
      <c r="L310" t="str">
        <f t="shared" si="14"/>
        <v>31-45</v>
      </c>
    </row>
    <row r="311" spans="1:12" x14ac:dyDescent="0.25">
      <c r="A311">
        <v>310</v>
      </c>
      <c r="B311" t="s">
        <v>9</v>
      </c>
      <c r="C311">
        <f>IF(ISBLANK(Hoja1!C311),AVERAGE(Hoja1!$C$2:$C$5001),Hoja1!C311)</f>
        <v>606620</v>
      </c>
      <c r="D311" t="str">
        <f>IF(ISBLANK(Hoja1!D311),"ASALARIADO",Hoja1!D311)</f>
        <v>ASALARIADO</v>
      </c>
      <c r="E311" t="s">
        <v>16</v>
      </c>
      <c r="F311" t="s">
        <v>12</v>
      </c>
      <c r="G311" t="s">
        <v>13</v>
      </c>
      <c r="H311" t="s">
        <v>13</v>
      </c>
      <c r="I311" s="1">
        <f>IF(ISBLANK(Hoja1!I311),AVERAGE(Hoja1!$I$2:$I$5001),Hoja1!I311)</f>
        <v>20</v>
      </c>
      <c r="J311">
        <f t="shared" si="12"/>
        <v>0</v>
      </c>
      <c r="K311" t="str">
        <f t="shared" si="13"/>
        <v>400k-800k</v>
      </c>
      <c r="L311" t="str">
        <f t="shared" si="14"/>
        <v>18-30</v>
      </c>
    </row>
    <row r="312" spans="1:12" x14ac:dyDescent="0.25">
      <c r="A312">
        <v>311</v>
      </c>
      <c r="B312" t="s">
        <v>9</v>
      </c>
      <c r="C312">
        <f>IF(ISBLANK(Hoja1!C312),AVERAGE(Hoja1!$C$2:$C$5001),Hoja1!C312)</f>
        <v>320524.5</v>
      </c>
      <c r="D312" t="str">
        <f>IF(ISBLANK(Hoja1!D312),"ASALARIADO",Hoja1!D312)</f>
        <v>ASALARIADO</v>
      </c>
      <c r="E312" t="s">
        <v>16</v>
      </c>
      <c r="F312" t="s">
        <v>12</v>
      </c>
      <c r="G312" t="s">
        <v>13</v>
      </c>
      <c r="H312" t="s">
        <v>13</v>
      </c>
      <c r="I312" s="1">
        <f>IF(ISBLANK(Hoja1!I312),AVERAGE(Hoja1!$I$2:$I$5001),Hoja1!I312)</f>
        <v>29</v>
      </c>
      <c r="J312">
        <f t="shared" si="12"/>
        <v>0</v>
      </c>
      <c r="K312" t="str">
        <f t="shared" si="13"/>
        <v>0-400k</v>
      </c>
      <c r="L312" t="str">
        <f t="shared" si="14"/>
        <v>18-30</v>
      </c>
    </row>
    <row r="313" spans="1:12" x14ac:dyDescent="0.25">
      <c r="A313">
        <v>312</v>
      </c>
      <c r="B313" t="s">
        <v>15</v>
      </c>
      <c r="C313">
        <f>IF(ISBLANK(Hoja1!C313),AVERAGE(Hoja1!$C$2:$C$5001),Hoja1!C313)</f>
        <v>1171666.67</v>
      </c>
      <c r="D313" t="str">
        <f>IF(ISBLANK(Hoja1!D313),"ASALARIADO",Hoja1!D313)</f>
        <v>ASALARIADO</v>
      </c>
      <c r="E313" t="s">
        <v>16</v>
      </c>
      <c r="F313" t="s">
        <v>12</v>
      </c>
      <c r="G313" t="s">
        <v>13</v>
      </c>
      <c r="H313" t="s">
        <v>13</v>
      </c>
      <c r="I313" s="1">
        <f>IF(ISBLANK(Hoja1!I313),AVERAGE(Hoja1!$I$2:$I$5001),Hoja1!I313)</f>
        <v>51</v>
      </c>
      <c r="J313">
        <f t="shared" si="12"/>
        <v>0</v>
      </c>
      <c r="K313" t="str">
        <f t="shared" si="13"/>
        <v>800k-1.2M</v>
      </c>
      <c r="L313" t="str">
        <f t="shared" si="14"/>
        <v>46-60</v>
      </c>
    </row>
    <row r="314" spans="1:12" x14ac:dyDescent="0.25">
      <c r="A314">
        <v>313</v>
      </c>
      <c r="B314" t="s">
        <v>15</v>
      </c>
      <c r="C314">
        <f>IF(ISBLANK(Hoja1!C314),AVERAGE(Hoja1!$C$2:$C$5001),Hoja1!C314)</f>
        <v>113848</v>
      </c>
      <c r="D314" t="str">
        <f>IF(ISBLANK(Hoja1!D314),"ASALARIADO",Hoja1!D314)</f>
        <v>ASALARIADO</v>
      </c>
      <c r="E314" t="s">
        <v>16</v>
      </c>
      <c r="F314" t="s">
        <v>12</v>
      </c>
      <c r="G314" t="s">
        <v>13</v>
      </c>
      <c r="H314" t="s">
        <v>13</v>
      </c>
      <c r="I314" s="1">
        <f>IF(ISBLANK(Hoja1!I314),AVERAGE(Hoja1!$I$2:$I$5001),Hoja1!I314)</f>
        <v>31</v>
      </c>
      <c r="J314">
        <f t="shared" si="12"/>
        <v>0</v>
      </c>
      <c r="K314" t="str">
        <f t="shared" si="13"/>
        <v>0-400k</v>
      </c>
      <c r="L314" t="str">
        <f t="shared" si="14"/>
        <v>31-45</v>
      </c>
    </row>
    <row r="315" spans="1:12" x14ac:dyDescent="0.25">
      <c r="A315">
        <v>314</v>
      </c>
      <c r="B315" t="s">
        <v>9</v>
      </c>
      <c r="C315">
        <f>IF(ISBLANK(Hoja1!C315),AVERAGE(Hoja1!$C$2:$C$5001),Hoja1!C315)</f>
        <v>391476</v>
      </c>
      <c r="D315" t="str">
        <f>IF(ISBLANK(Hoja1!D315),"ASALARIADO",Hoja1!D315)</f>
        <v>ASALARIADO</v>
      </c>
      <c r="E315" t="s">
        <v>11</v>
      </c>
      <c r="F315" t="s">
        <v>12</v>
      </c>
      <c r="G315" t="s">
        <v>13</v>
      </c>
      <c r="H315" t="s">
        <v>13</v>
      </c>
      <c r="I315" s="1">
        <f>IF(ISBLANK(Hoja1!I315),AVERAGE(Hoja1!$I$2:$I$5001),Hoja1!I315)</f>
        <v>60</v>
      </c>
      <c r="J315">
        <f t="shared" si="12"/>
        <v>0</v>
      </c>
      <c r="K315" t="str">
        <f t="shared" si="13"/>
        <v>0-400k</v>
      </c>
      <c r="L315" t="str">
        <f t="shared" si="14"/>
        <v>46-60</v>
      </c>
    </row>
    <row r="316" spans="1:12" x14ac:dyDescent="0.25">
      <c r="A316">
        <v>315</v>
      </c>
      <c r="B316" t="s">
        <v>15</v>
      </c>
      <c r="C316">
        <f>IF(ISBLANK(Hoja1!C316),AVERAGE(Hoja1!$C$2:$C$5001),Hoja1!C316)</f>
        <v>558250</v>
      </c>
      <c r="D316" t="str">
        <f>IF(ISBLANK(Hoja1!D316),"ASALARIADO",Hoja1!D316)</f>
        <v>ASALARIADO</v>
      </c>
      <c r="E316" t="s">
        <v>16</v>
      </c>
      <c r="F316" t="s">
        <v>12</v>
      </c>
      <c r="G316" t="s">
        <v>13</v>
      </c>
      <c r="H316" t="s">
        <v>13</v>
      </c>
      <c r="I316" s="1">
        <f>IF(ISBLANK(Hoja1!I316),AVERAGE(Hoja1!$I$2:$I$5001),Hoja1!I316)</f>
        <v>28</v>
      </c>
      <c r="J316">
        <f t="shared" si="12"/>
        <v>0</v>
      </c>
      <c r="K316" t="str">
        <f t="shared" si="13"/>
        <v>400k-800k</v>
      </c>
      <c r="L316" t="str">
        <f t="shared" si="14"/>
        <v>18-30</v>
      </c>
    </row>
    <row r="317" spans="1:12" x14ac:dyDescent="0.25">
      <c r="A317">
        <v>316</v>
      </c>
      <c r="B317" t="s">
        <v>9</v>
      </c>
      <c r="C317">
        <f>IF(ISBLANK(Hoja1!C317),AVERAGE(Hoja1!$C$2:$C$5001),Hoja1!C317)</f>
        <v>313164</v>
      </c>
      <c r="D317" t="str">
        <f>IF(ISBLANK(Hoja1!D317),"ASALARIADO",Hoja1!D317)</f>
        <v>ASALARIADO</v>
      </c>
      <c r="E317" t="s">
        <v>16</v>
      </c>
      <c r="F317" t="s">
        <v>12</v>
      </c>
      <c r="G317" t="s">
        <v>13</v>
      </c>
      <c r="H317" t="s">
        <v>13</v>
      </c>
      <c r="I317" s="1">
        <f>IF(ISBLANK(Hoja1!I317),AVERAGE(Hoja1!$I$2:$I$5001),Hoja1!I317)</f>
        <v>56</v>
      </c>
      <c r="J317">
        <f t="shared" si="12"/>
        <v>0</v>
      </c>
      <c r="K317" t="str">
        <f t="shared" si="13"/>
        <v>0-400k</v>
      </c>
      <c r="L317" t="str">
        <f t="shared" si="14"/>
        <v>46-60</v>
      </c>
    </row>
    <row r="318" spans="1:12" x14ac:dyDescent="0.25">
      <c r="A318">
        <v>317</v>
      </c>
      <c r="B318" t="s">
        <v>9</v>
      </c>
      <c r="C318">
        <f>IF(ISBLANK(Hoja1!C318),AVERAGE(Hoja1!$C$2:$C$5001),Hoja1!C318)</f>
        <v>433000</v>
      </c>
      <c r="D318" t="str">
        <f>IF(ISBLANK(Hoja1!D318),"ASALARIADO",Hoja1!D318)</f>
        <v>ASALARIADO</v>
      </c>
      <c r="E318" t="s">
        <v>16</v>
      </c>
      <c r="F318" t="s">
        <v>12</v>
      </c>
      <c r="G318" t="s">
        <v>13</v>
      </c>
      <c r="H318" t="s">
        <v>13</v>
      </c>
      <c r="I318" s="1">
        <f>IF(ISBLANK(Hoja1!I318),AVERAGE(Hoja1!$I$2:$I$5001),Hoja1!I318)</f>
        <v>45</v>
      </c>
      <c r="J318">
        <f t="shared" si="12"/>
        <v>0</v>
      </c>
      <c r="K318" t="str">
        <f t="shared" si="13"/>
        <v>400k-800k</v>
      </c>
      <c r="L318" t="str">
        <f t="shared" si="14"/>
        <v>31-45</v>
      </c>
    </row>
    <row r="319" spans="1:12" x14ac:dyDescent="0.25">
      <c r="A319">
        <v>318</v>
      </c>
      <c r="B319" t="s">
        <v>9</v>
      </c>
      <c r="C319">
        <f>IF(ISBLANK(Hoja1!C319),AVERAGE(Hoja1!$C$2:$C$5001),Hoja1!C319)</f>
        <v>124453.88</v>
      </c>
      <c r="D319" t="str">
        <f>IF(ISBLANK(Hoja1!D319),"ASALARIADO",Hoja1!D319)</f>
        <v>ASALARIADO</v>
      </c>
      <c r="E319" t="s">
        <v>16</v>
      </c>
      <c r="F319" t="s">
        <v>12</v>
      </c>
      <c r="G319" t="s">
        <v>13</v>
      </c>
      <c r="H319" t="s">
        <v>13</v>
      </c>
      <c r="I319" s="1">
        <f>IF(ISBLANK(Hoja1!I319),AVERAGE(Hoja1!$I$2:$I$5001),Hoja1!I319)</f>
        <v>40</v>
      </c>
      <c r="J319">
        <f t="shared" si="12"/>
        <v>0</v>
      </c>
      <c r="K319" t="str">
        <f t="shared" si="13"/>
        <v>0-400k</v>
      </c>
      <c r="L319" t="str">
        <f t="shared" si="14"/>
        <v>31-45</v>
      </c>
    </row>
    <row r="320" spans="1:12" x14ac:dyDescent="0.25">
      <c r="A320">
        <v>319</v>
      </c>
      <c r="B320" t="s">
        <v>15</v>
      </c>
      <c r="C320">
        <f>IF(ISBLANK(Hoja1!C320),AVERAGE(Hoja1!$C$2:$C$5001),Hoja1!C320)</f>
        <v>382136</v>
      </c>
      <c r="D320" t="str">
        <f>IF(ISBLANK(Hoja1!D320),"ASALARIADO",Hoja1!D320)</f>
        <v>TRABAJADOR INDEPENDIENTE</v>
      </c>
      <c r="E320" t="s">
        <v>16</v>
      </c>
      <c r="F320" t="s">
        <v>12</v>
      </c>
      <c r="G320" t="s">
        <v>13</v>
      </c>
      <c r="H320" t="s">
        <v>12</v>
      </c>
      <c r="I320" s="1">
        <f>IF(ISBLANK(Hoja1!I320),AVERAGE(Hoja1!$I$2:$I$5001),Hoja1!I320)</f>
        <v>42</v>
      </c>
      <c r="J320">
        <f t="shared" si="12"/>
        <v>1</v>
      </c>
      <c r="K320" t="str">
        <f t="shared" si="13"/>
        <v>0-400k</v>
      </c>
      <c r="L320" t="str">
        <f t="shared" si="14"/>
        <v>31-45</v>
      </c>
    </row>
    <row r="321" spans="1:12" x14ac:dyDescent="0.25">
      <c r="A321">
        <v>320</v>
      </c>
      <c r="B321" t="s">
        <v>9</v>
      </c>
      <c r="C321">
        <f>IF(ISBLANK(Hoja1!C321),AVERAGE(Hoja1!$C$2:$C$5001),Hoja1!C321)</f>
        <v>297046</v>
      </c>
      <c r="D321" t="str">
        <f>IF(ISBLANK(Hoja1!D321),"ASALARIADO",Hoja1!D321)</f>
        <v>TRABAJADOR INDEPENDIENTE</v>
      </c>
      <c r="E321" t="s">
        <v>16</v>
      </c>
      <c r="F321" t="s">
        <v>12</v>
      </c>
      <c r="G321" t="s">
        <v>13</v>
      </c>
      <c r="H321" t="s">
        <v>13</v>
      </c>
      <c r="I321" s="1">
        <f>IF(ISBLANK(Hoja1!I321),AVERAGE(Hoja1!$I$2:$I$5001),Hoja1!I321)</f>
        <v>50</v>
      </c>
      <c r="J321">
        <f t="shared" si="12"/>
        <v>0</v>
      </c>
      <c r="K321" t="str">
        <f t="shared" si="13"/>
        <v>0-400k</v>
      </c>
      <c r="L321" t="str">
        <f t="shared" si="14"/>
        <v>46-60</v>
      </c>
    </row>
    <row r="322" spans="1:12" x14ac:dyDescent="0.25">
      <c r="A322">
        <v>321</v>
      </c>
      <c r="B322" t="s">
        <v>9</v>
      </c>
      <c r="C322">
        <f>IF(ISBLANK(Hoja1!C322),AVERAGE(Hoja1!$C$2:$C$5001),Hoja1!C322)</f>
        <v>401814.2</v>
      </c>
      <c r="D322" t="str">
        <f>IF(ISBLANK(Hoja1!D322),"ASALARIADO",Hoja1!D322)</f>
        <v>ASALARIADO</v>
      </c>
      <c r="E322" t="s">
        <v>16</v>
      </c>
      <c r="F322" t="s">
        <v>12</v>
      </c>
      <c r="G322" t="s">
        <v>13</v>
      </c>
      <c r="H322" t="s">
        <v>13</v>
      </c>
      <c r="I322" s="1">
        <f>IF(ISBLANK(Hoja1!I322),AVERAGE(Hoja1!$I$2:$I$5001),Hoja1!I322)</f>
        <v>46</v>
      </c>
      <c r="J322">
        <f t="shared" si="12"/>
        <v>0</v>
      </c>
      <c r="K322" t="str">
        <f t="shared" si="13"/>
        <v>400k-800k</v>
      </c>
      <c r="L322" t="str">
        <f t="shared" si="14"/>
        <v>46-60</v>
      </c>
    </row>
    <row r="323" spans="1:12" x14ac:dyDescent="0.25">
      <c r="A323">
        <v>322</v>
      </c>
      <c r="B323" t="s">
        <v>15</v>
      </c>
      <c r="C323">
        <f>IF(ISBLANK(Hoja1!C323),AVERAGE(Hoja1!$C$2:$C$5001),Hoja1!C323)</f>
        <v>1103954</v>
      </c>
      <c r="D323" t="str">
        <f>IF(ISBLANK(Hoja1!D323),"ASALARIADO",Hoja1!D323)</f>
        <v>ASALARIADO</v>
      </c>
      <c r="E323" t="s">
        <v>11</v>
      </c>
      <c r="F323" t="s">
        <v>12</v>
      </c>
      <c r="G323" t="s">
        <v>13</v>
      </c>
      <c r="H323" t="s">
        <v>12</v>
      </c>
      <c r="I323" s="1">
        <f>IF(ISBLANK(Hoja1!I323),AVERAGE(Hoja1!$I$2:$I$5001),Hoja1!I323)</f>
        <v>60</v>
      </c>
      <c r="J323">
        <f t="shared" ref="J323:J386" si="15">IF(H323="SI",1,0)</f>
        <v>1</v>
      </c>
      <c r="K323" t="str">
        <f t="shared" ref="K323:K386" si="16">IF(C323&lt;=400000,"0-400k",IF(C323&lt;=800000,"400k-800k",IF(C323&lt;=1200000,"800k-1.2M",IF(C323&lt;=2000000,"1.2M-2M","2M+"))))</f>
        <v>800k-1.2M</v>
      </c>
      <c r="L323" t="str">
        <f t="shared" ref="L323:L386" si="17">IF(I323&lt;=30,"18-30",IF(I323&lt;=45,"31-45",IF(I323&lt;=60,"46-60",IF(I323&lt;=75,"61-75","76-100+"))))</f>
        <v>46-60</v>
      </c>
    </row>
    <row r="324" spans="1:12" x14ac:dyDescent="0.25">
      <c r="A324">
        <v>323</v>
      </c>
      <c r="B324" t="s">
        <v>9</v>
      </c>
      <c r="C324">
        <f>IF(ISBLANK(Hoja1!C324),AVERAGE(Hoja1!$C$2:$C$5001),Hoja1!C324)</f>
        <v>207648</v>
      </c>
      <c r="D324" t="str">
        <f>IF(ISBLANK(Hoja1!D324),"ASALARIADO",Hoja1!D324)</f>
        <v>ASALARIADO</v>
      </c>
      <c r="E324" t="s">
        <v>16</v>
      </c>
      <c r="F324" t="s">
        <v>12</v>
      </c>
      <c r="G324" t="s">
        <v>13</v>
      </c>
      <c r="H324" t="s">
        <v>13</v>
      </c>
      <c r="I324" s="1">
        <f>IF(ISBLANK(Hoja1!I324),AVERAGE(Hoja1!$I$2:$I$5001),Hoja1!I324)</f>
        <v>28</v>
      </c>
      <c r="J324">
        <f t="shared" si="15"/>
        <v>0</v>
      </c>
      <c r="K324" t="str">
        <f t="shared" si="16"/>
        <v>0-400k</v>
      </c>
      <c r="L324" t="str">
        <f t="shared" si="17"/>
        <v>18-30</v>
      </c>
    </row>
    <row r="325" spans="1:12" x14ac:dyDescent="0.25">
      <c r="A325">
        <v>324</v>
      </c>
      <c r="B325" t="s">
        <v>9</v>
      </c>
      <c r="C325">
        <f>IF(ISBLANK(Hoja1!C325),AVERAGE(Hoja1!$C$2:$C$5001),Hoja1!C325)</f>
        <v>719752.5</v>
      </c>
      <c r="D325" t="str">
        <f>IF(ISBLANK(Hoja1!D325),"ASALARIADO",Hoja1!D325)</f>
        <v>ASALARIADO</v>
      </c>
      <c r="E325" t="s">
        <v>11</v>
      </c>
      <c r="F325" t="s">
        <v>12</v>
      </c>
      <c r="G325" t="s">
        <v>13</v>
      </c>
      <c r="H325" t="s">
        <v>13</v>
      </c>
      <c r="I325" s="1">
        <f>IF(ISBLANK(Hoja1!I325),AVERAGE(Hoja1!$I$2:$I$5001),Hoja1!I325)</f>
        <v>39</v>
      </c>
      <c r="J325">
        <f t="shared" si="15"/>
        <v>0</v>
      </c>
      <c r="K325" t="str">
        <f t="shared" si="16"/>
        <v>400k-800k</v>
      </c>
      <c r="L325" t="str">
        <f t="shared" si="17"/>
        <v>31-45</v>
      </c>
    </row>
    <row r="326" spans="1:12" x14ac:dyDescent="0.25">
      <c r="A326">
        <v>325</v>
      </c>
      <c r="B326" t="s">
        <v>15</v>
      </c>
      <c r="C326">
        <f>IF(ISBLANK(Hoja1!C326),AVERAGE(Hoja1!$C$2:$C$5001),Hoja1!C326)</f>
        <v>140000</v>
      </c>
      <c r="D326" t="str">
        <f>IF(ISBLANK(Hoja1!D326),"ASALARIADO",Hoja1!D326)</f>
        <v>ASALARIADO</v>
      </c>
      <c r="E326" t="s">
        <v>16</v>
      </c>
      <c r="F326" t="s">
        <v>12</v>
      </c>
      <c r="G326" t="s">
        <v>12</v>
      </c>
      <c r="H326" t="s">
        <v>12</v>
      </c>
      <c r="I326" s="1">
        <f>IF(ISBLANK(Hoja1!I326),AVERAGE(Hoja1!$I$2:$I$5001),Hoja1!I326)</f>
        <v>49</v>
      </c>
      <c r="J326">
        <f t="shared" si="15"/>
        <v>1</v>
      </c>
      <c r="K326" t="str">
        <f t="shared" si="16"/>
        <v>0-400k</v>
      </c>
      <c r="L326" t="str">
        <f t="shared" si="17"/>
        <v>46-60</v>
      </c>
    </row>
    <row r="327" spans="1:12" x14ac:dyDescent="0.25">
      <c r="A327">
        <v>326</v>
      </c>
      <c r="B327" t="s">
        <v>15</v>
      </c>
      <c r="C327">
        <f>IF(ISBLANK(Hoja1!C327),AVERAGE(Hoja1!$C$2:$C$5001),Hoja1!C327)</f>
        <v>1883093.97</v>
      </c>
      <c r="D327" t="str">
        <f>IF(ISBLANK(Hoja1!D327),"ASALARIADO",Hoja1!D327)</f>
        <v>ASALARIADO</v>
      </c>
      <c r="E327" t="s">
        <v>16</v>
      </c>
      <c r="F327" t="s">
        <v>12</v>
      </c>
      <c r="G327" t="s">
        <v>13</v>
      </c>
      <c r="H327" t="s">
        <v>13</v>
      </c>
      <c r="I327" s="1">
        <f>IF(ISBLANK(Hoja1!I327),AVERAGE(Hoja1!$I$2:$I$5001),Hoja1!I327)</f>
        <v>34</v>
      </c>
      <c r="J327">
        <f t="shared" si="15"/>
        <v>0</v>
      </c>
      <c r="K327" t="str">
        <f t="shared" si="16"/>
        <v>1.2M-2M</v>
      </c>
      <c r="L327" t="str">
        <f t="shared" si="17"/>
        <v>31-45</v>
      </c>
    </row>
    <row r="328" spans="1:12" x14ac:dyDescent="0.25">
      <c r="A328">
        <v>327</v>
      </c>
      <c r="B328" t="s">
        <v>15</v>
      </c>
      <c r="C328">
        <f>IF(ISBLANK(Hoja1!C328),AVERAGE(Hoja1!$C$2:$C$5001),Hoja1!C328)</f>
        <v>1366089.12</v>
      </c>
      <c r="D328" t="str">
        <f>IF(ISBLANK(Hoja1!D328),"ASALARIADO",Hoja1!D328)</f>
        <v>PENSIONADOS EN SU PROPIO SISTEMA</v>
      </c>
      <c r="E328" t="s">
        <v>11</v>
      </c>
      <c r="F328" t="s">
        <v>12</v>
      </c>
      <c r="G328" t="s">
        <v>12</v>
      </c>
      <c r="H328" t="s">
        <v>13</v>
      </c>
      <c r="I328" s="1">
        <f>IF(ISBLANK(Hoja1!I328),AVERAGE(Hoja1!$I$2:$I$5001),Hoja1!I328)</f>
        <v>73</v>
      </c>
      <c r="J328">
        <f t="shared" si="15"/>
        <v>0</v>
      </c>
      <c r="K328" t="str">
        <f t="shared" si="16"/>
        <v>1.2M-2M</v>
      </c>
      <c r="L328" t="str">
        <f t="shared" si="17"/>
        <v>61-75</v>
      </c>
    </row>
    <row r="329" spans="1:12" x14ac:dyDescent="0.25">
      <c r="A329">
        <v>328</v>
      </c>
      <c r="B329" t="s">
        <v>9</v>
      </c>
      <c r="C329">
        <f>IF(ISBLANK(Hoja1!C329),AVERAGE(Hoja1!$C$2:$C$5001),Hoja1!C329)</f>
        <v>298155</v>
      </c>
      <c r="D329" t="str">
        <f>IF(ISBLANK(Hoja1!D329),"ASALARIADO",Hoja1!D329)</f>
        <v>TRABAJADOR INDEPENDIENTE</v>
      </c>
      <c r="E329" t="s">
        <v>16</v>
      </c>
      <c r="F329" t="s">
        <v>12</v>
      </c>
      <c r="G329" t="s">
        <v>13</v>
      </c>
      <c r="H329" t="s">
        <v>12</v>
      </c>
      <c r="I329" s="1">
        <f>IF(ISBLANK(Hoja1!I329),AVERAGE(Hoja1!$I$2:$I$5001),Hoja1!I329)</f>
        <v>39</v>
      </c>
      <c r="J329">
        <f t="shared" si="15"/>
        <v>1</v>
      </c>
      <c r="K329" t="str">
        <f t="shared" si="16"/>
        <v>0-400k</v>
      </c>
      <c r="L329" t="str">
        <f t="shared" si="17"/>
        <v>31-45</v>
      </c>
    </row>
    <row r="330" spans="1:12" x14ac:dyDescent="0.25">
      <c r="A330">
        <v>329</v>
      </c>
      <c r="B330" t="s">
        <v>9</v>
      </c>
      <c r="C330">
        <f>IF(ISBLANK(Hoja1!C330),AVERAGE(Hoja1!$C$2:$C$5001),Hoja1!C330)</f>
        <v>499999</v>
      </c>
      <c r="D330" t="str">
        <f>IF(ISBLANK(Hoja1!D330),"ASALARIADO",Hoja1!D330)</f>
        <v>ASALARIADO</v>
      </c>
      <c r="E330" t="s">
        <v>16</v>
      </c>
      <c r="F330" t="s">
        <v>12</v>
      </c>
      <c r="G330" t="s">
        <v>13</v>
      </c>
      <c r="H330" t="s">
        <v>13</v>
      </c>
      <c r="I330" s="1">
        <f>IF(ISBLANK(Hoja1!I330),AVERAGE(Hoja1!$I$2:$I$5001),Hoja1!I330)</f>
        <v>31</v>
      </c>
      <c r="J330">
        <f t="shared" si="15"/>
        <v>0</v>
      </c>
      <c r="K330" t="str">
        <f t="shared" si="16"/>
        <v>400k-800k</v>
      </c>
      <c r="L330" t="str">
        <f t="shared" si="17"/>
        <v>31-45</v>
      </c>
    </row>
    <row r="331" spans="1:12" x14ac:dyDescent="0.25">
      <c r="A331">
        <v>330</v>
      </c>
      <c r="B331" t="s">
        <v>9</v>
      </c>
      <c r="C331">
        <f>IF(ISBLANK(Hoja1!C331),AVERAGE(Hoja1!$C$2:$C$5001),Hoja1!C331)</f>
        <v>1340908</v>
      </c>
      <c r="D331" t="str">
        <f>IF(ISBLANK(Hoja1!D331),"ASALARIADO",Hoja1!D331)</f>
        <v>ASALARIADO</v>
      </c>
      <c r="E331" t="s">
        <v>11</v>
      </c>
      <c r="F331" t="s">
        <v>12</v>
      </c>
      <c r="G331" t="s">
        <v>13</v>
      </c>
      <c r="H331" t="s">
        <v>13</v>
      </c>
      <c r="I331" s="1">
        <f>IF(ISBLANK(Hoja1!I331),AVERAGE(Hoja1!$I$2:$I$5001),Hoja1!I331)</f>
        <v>54</v>
      </c>
      <c r="J331">
        <f t="shared" si="15"/>
        <v>0</v>
      </c>
      <c r="K331" t="str">
        <f t="shared" si="16"/>
        <v>1.2M-2M</v>
      </c>
      <c r="L331" t="str">
        <f t="shared" si="17"/>
        <v>46-60</v>
      </c>
    </row>
    <row r="332" spans="1:12" x14ac:dyDescent="0.25">
      <c r="A332">
        <v>331</v>
      </c>
      <c r="B332" t="s">
        <v>9</v>
      </c>
      <c r="C332">
        <f>IF(ISBLANK(Hoja1!C332),AVERAGE(Hoja1!$C$2:$C$5001),Hoja1!C332)</f>
        <v>300000</v>
      </c>
      <c r="D332" t="str">
        <f>IF(ISBLANK(Hoja1!D332),"ASALARIADO",Hoja1!D332)</f>
        <v>ASALARIADO</v>
      </c>
      <c r="E332" t="s">
        <v>16</v>
      </c>
      <c r="F332" t="s">
        <v>12</v>
      </c>
      <c r="G332" t="s">
        <v>12</v>
      </c>
      <c r="H332" t="s">
        <v>13</v>
      </c>
      <c r="I332" s="1">
        <f>IF(ISBLANK(Hoja1!I332),AVERAGE(Hoja1!$I$2:$I$5001),Hoja1!I332)</f>
        <v>28</v>
      </c>
      <c r="J332">
        <f t="shared" si="15"/>
        <v>0</v>
      </c>
      <c r="K332" t="str">
        <f t="shared" si="16"/>
        <v>0-400k</v>
      </c>
      <c r="L332" t="str">
        <f t="shared" si="17"/>
        <v>18-30</v>
      </c>
    </row>
    <row r="333" spans="1:12" x14ac:dyDescent="0.25">
      <c r="A333">
        <v>332</v>
      </c>
      <c r="B333" t="s">
        <v>15</v>
      </c>
      <c r="C333">
        <f>IF(ISBLANK(Hoja1!C333),AVERAGE(Hoja1!$C$2:$C$5001),Hoja1!C333)</f>
        <v>297046</v>
      </c>
      <c r="D333" t="str">
        <f>IF(ISBLANK(Hoja1!D333),"ASALARIADO",Hoja1!D333)</f>
        <v>ASEGURADO VOLUNTARIO</v>
      </c>
      <c r="E333" t="s">
        <v>16</v>
      </c>
      <c r="F333" t="s">
        <v>12</v>
      </c>
      <c r="G333" t="s">
        <v>12</v>
      </c>
      <c r="H333" t="s">
        <v>13</v>
      </c>
      <c r="I333" s="1">
        <f>IF(ISBLANK(Hoja1!I333),AVERAGE(Hoja1!$I$2:$I$5001),Hoja1!I333)</f>
        <v>27</v>
      </c>
      <c r="J333">
        <f t="shared" si="15"/>
        <v>0</v>
      </c>
      <c r="K333" t="str">
        <f t="shared" si="16"/>
        <v>0-400k</v>
      </c>
      <c r="L333" t="str">
        <f t="shared" si="17"/>
        <v>18-30</v>
      </c>
    </row>
    <row r="334" spans="1:12" x14ac:dyDescent="0.25">
      <c r="A334">
        <v>333</v>
      </c>
      <c r="B334" t="s">
        <v>9</v>
      </c>
      <c r="C334">
        <f>IF(ISBLANK(Hoja1!C334),AVERAGE(Hoja1!$C$2:$C$5001),Hoja1!C334)</f>
        <v>304232.90000000002</v>
      </c>
      <c r="D334" t="str">
        <f>IF(ISBLANK(Hoja1!D334),"ASALARIADO",Hoja1!D334)</f>
        <v>ASALARIADO</v>
      </c>
      <c r="E334" t="s">
        <v>16</v>
      </c>
      <c r="F334" t="s">
        <v>12</v>
      </c>
      <c r="G334" t="s">
        <v>12</v>
      </c>
      <c r="H334" t="s">
        <v>13</v>
      </c>
      <c r="I334" s="1">
        <f>IF(ISBLANK(Hoja1!I334),AVERAGE(Hoja1!$I$2:$I$5001),Hoja1!I334)</f>
        <v>24</v>
      </c>
      <c r="J334">
        <f t="shared" si="15"/>
        <v>0</v>
      </c>
      <c r="K334" t="str">
        <f t="shared" si="16"/>
        <v>0-400k</v>
      </c>
      <c r="L334" t="str">
        <f t="shared" si="17"/>
        <v>18-30</v>
      </c>
    </row>
    <row r="335" spans="1:12" x14ac:dyDescent="0.25">
      <c r="A335">
        <v>334</v>
      </c>
      <c r="B335" t="s">
        <v>9</v>
      </c>
      <c r="C335">
        <f>IF(ISBLANK(Hoja1!C335),AVERAGE(Hoja1!$C$2:$C$5001),Hoja1!C335)</f>
        <v>509509</v>
      </c>
      <c r="D335" t="str">
        <f>IF(ISBLANK(Hoja1!D335),"ASALARIADO",Hoja1!D335)</f>
        <v>TRABAJADOR INDEPENDIENTE</v>
      </c>
      <c r="E335" t="s">
        <v>16</v>
      </c>
      <c r="F335" t="s">
        <v>12</v>
      </c>
      <c r="G335" t="s">
        <v>13</v>
      </c>
      <c r="H335" t="s">
        <v>12</v>
      </c>
      <c r="I335" s="1">
        <f>IF(ISBLANK(Hoja1!I335),AVERAGE(Hoja1!$I$2:$I$5001),Hoja1!I335)</f>
        <v>35</v>
      </c>
      <c r="J335">
        <f t="shared" si="15"/>
        <v>1</v>
      </c>
      <c r="K335" t="str">
        <f t="shared" si="16"/>
        <v>400k-800k</v>
      </c>
      <c r="L335" t="str">
        <f t="shared" si="17"/>
        <v>31-45</v>
      </c>
    </row>
    <row r="336" spans="1:12" x14ac:dyDescent="0.25">
      <c r="A336">
        <v>335</v>
      </c>
      <c r="B336" t="s">
        <v>9</v>
      </c>
      <c r="C336">
        <f>IF(ISBLANK(Hoja1!C336),AVERAGE(Hoja1!$C$2:$C$5001),Hoja1!C336)</f>
        <v>1202425</v>
      </c>
      <c r="D336" t="str">
        <f>IF(ISBLANK(Hoja1!D336),"ASALARIADO",Hoja1!D336)</f>
        <v>ASALARIADO</v>
      </c>
      <c r="E336" t="s">
        <v>11</v>
      </c>
      <c r="F336" t="s">
        <v>12</v>
      </c>
      <c r="G336" t="s">
        <v>13</v>
      </c>
      <c r="H336" t="s">
        <v>13</v>
      </c>
      <c r="I336" s="1">
        <f>IF(ISBLANK(Hoja1!I336),AVERAGE(Hoja1!$I$2:$I$5001),Hoja1!I336)</f>
        <v>40</v>
      </c>
      <c r="J336">
        <f t="shared" si="15"/>
        <v>0</v>
      </c>
      <c r="K336" t="str">
        <f t="shared" si="16"/>
        <v>1.2M-2M</v>
      </c>
      <c r="L336" t="str">
        <f t="shared" si="17"/>
        <v>31-45</v>
      </c>
    </row>
    <row r="337" spans="1:12" x14ac:dyDescent="0.25">
      <c r="A337">
        <v>336</v>
      </c>
      <c r="B337" t="s">
        <v>9</v>
      </c>
      <c r="C337">
        <f>IF(ISBLANK(Hoja1!C337),AVERAGE(Hoja1!$C$2:$C$5001),Hoja1!C337)</f>
        <v>591445.27</v>
      </c>
      <c r="D337" t="str">
        <f>IF(ISBLANK(Hoja1!D337),"ASALARIADO",Hoja1!D337)</f>
        <v>ASALARIADO</v>
      </c>
      <c r="E337" t="s">
        <v>16</v>
      </c>
      <c r="F337" t="s">
        <v>12</v>
      </c>
      <c r="G337" t="s">
        <v>13</v>
      </c>
      <c r="H337" t="s">
        <v>13</v>
      </c>
      <c r="I337" s="1">
        <f>IF(ISBLANK(Hoja1!I337),AVERAGE(Hoja1!$I$2:$I$5001),Hoja1!I337)</f>
        <v>30</v>
      </c>
      <c r="J337">
        <f t="shared" si="15"/>
        <v>0</v>
      </c>
      <c r="K337" t="str">
        <f t="shared" si="16"/>
        <v>400k-800k</v>
      </c>
      <c r="L337" t="str">
        <f t="shared" si="17"/>
        <v>18-30</v>
      </c>
    </row>
    <row r="338" spans="1:12" x14ac:dyDescent="0.25">
      <c r="A338">
        <v>337</v>
      </c>
      <c r="B338" t="s">
        <v>15</v>
      </c>
      <c r="C338">
        <f>IF(ISBLANK(Hoja1!C338),AVERAGE(Hoja1!$C$2:$C$5001),Hoja1!C338)</f>
        <v>1953183.27</v>
      </c>
      <c r="D338" t="str">
        <f>IF(ISBLANK(Hoja1!D338),"ASALARIADO",Hoja1!D338)</f>
        <v>ASALARIADO</v>
      </c>
      <c r="E338" t="s">
        <v>16</v>
      </c>
      <c r="F338" t="s">
        <v>12</v>
      </c>
      <c r="G338" t="s">
        <v>13</v>
      </c>
      <c r="H338" t="s">
        <v>13</v>
      </c>
      <c r="I338" s="1">
        <f>IF(ISBLANK(Hoja1!I338),AVERAGE(Hoja1!$I$2:$I$5001),Hoja1!I338)</f>
        <v>36</v>
      </c>
      <c r="J338">
        <f t="shared" si="15"/>
        <v>0</v>
      </c>
      <c r="K338" t="str">
        <f t="shared" si="16"/>
        <v>1.2M-2M</v>
      </c>
      <c r="L338" t="str">
        <f t="shared" si="17"/>
        <v>31-45</v>
      </c>
    </row>
    <row r="339" spans="1:12" x14ac:dyDescent="0.25">
      <c r="A339">
        <v>338</v>
      </c>
      <c r="B339" t="s">
        <v>15</v>
      </c>
      <c r="C339">
        <f>IF(ISBLANK(Hoja1!C339),AVERAGE(Hoja1!$C$2:$C$5001),Hoja1!C339)</f>
        <v>570798.64</v>
      </c>
      <c r="D339" t="str">
        <f>IF(ISBLANK(Hoja1!D339),"ASALARIADO",Hoja1!D339)</f>
        <v>ASALARIADO</v>
      </c>
      <c r="E339" t="s">
        <v>16</v>
      </c>
      <c r="F339" t="s">
        <v>12</v>
      </c>
      <c r="G339" t="s">
        <v>13</v>
      </c>
      <c r="H339" t="s">
        <v>13</v>
      </c>
      <c r="I339" s="1">
        <f>IF(ISBLANK(Hoja1!I339),AVERAGE(Hoja1!$I$2:$I$5001),Hoja1!I339)</f>
        <v>26</v>
      </c>
      <c r="J339">
        <f t="shared" si="15"/>
        <v>0</v>
      </c>
      <c r="K339" t="str">
        <f t="shared" si="16"/>
        <v>400k-800k</v>
      </c>
      <c r="L339" t="str">
        <f t="shared" si="17"/>
        <v>18-30</v>
      </c>
    </row>
    <row r="340" spans="1:12" x14ac:dyDescent="0.25">
      <c r="A340">
        <v>339</v>
      </c>
      <c r="B340" t="s">
        <v>15</v>
      </c>
      <c r="C340">
        <f>IF(ISBLANK(Hoja1!C340),AVERAGE(Hoja1!$C$2:$C$5001),Hoja1!C340)</f>
        <v>539203</v>
      </c>
      <c r="D340" t="str">
        <f>IF(ISBLANK(Hoja1!D340),"ASALARIADO",Hoja1!D340)</f>
        <v>ASALARIADO</v>
      </c>
      <c r="E340" t="s">
        <v>16</v>
      </c>
      <c r="F340" t="s">
        <v>12</v>
      </c>
      <c r="G340" t="s">
        <v>13</v>
      </c>
      <c r="H340" t="s">
        <v>13</v>
      </c>
      <c r="I340" s="1">
        <f>IF(ISBLANK(Hoja1!I340),AVERAGE(Hoja1!$I$2:$I$5001),Hoja1!I340)</f>
        <v>29</v>
      </c>
      <c r="J340">
        <f t="shared" si="15"/>
        <v>0</v>
      </c>
      <c r="K340" t="str">
        <f t="shared" si="16"/>
        <v>400k-800k</v>
      </c>
      <c r="L340" t="str">
        <f t="shared" si="17"/>
        <v>18-30</v>
      </c>
    </row>
    <row r="341" spans="1:12" x14ac:dyDescent="0.25">
      <c r="A341">
        <v>340</v>
      </c>
      <c r="B341" t="s">
        <v>15</v>
      </c>
      <c r="C341">
        <f>IF(ISBLANK(Hoja1!C341),AVERAGE(Hoja1!$C$2:$C$5001),Hoja1!C341)</f>
        <v>359544.27</v>
      </c>
      <c r="D341" t="str">
        <f>IF(ISBLANK(Hoja1!D341),"ASALARIADO",Hoja1!D341)</f>
        <v>CONVENIOS ESPECIALES DE ASEGURADOS VOLUNTARIOS</v>
      </c>
      <c r="E341" t="s">
        <v>16</v>
      </c>
      <c r="F341" t="s">
        <v>12</v>
      </c>
      <c r="G341" t="s">
        <v>12</v>
      </c>
      <c r="H341" t="s">
        <v>13</v>
      </c>
      <c r="I341" s="1">
        <f>IF(ISBLANK(Hoja1!I341),AVERAGE(Hoja1!$I$2:$I$5001),Hoja1!I341)</f>
        <v>32</v>
      </c>
      <c r="J341">
        <f t="shared" si="15"/>
        <v>0</v>
      </c>
      <c r="K341" t="str">
        <f t="shared" si="16"/>
        <v>0-400k</v>
      </c>
      <c r="L341" t="str">
        <f t="shared" si="17"/>
        <v>31-45</v>
      </c>
    </row>
    <row r="342" spans="1:12" x14ac:dyDescent="0.25">
      <c r="A342">
        <v>341</v>
      </c>
      <c r="B342" t="s">
        <v>15</v>
      </c>
      <c r="C342">
        <f>IF(ISBLANK(Hoja1!C342),AVERAGE(Hoja1!$C$2:$C$5001),Hoja1!C342)</f>
        <v>516446.5</v>
      </c>
      <c r="D342" t="str">
        <f>IF(ISBLANK(Hoja1!D342),"ASALARIADO",Hoja1!D342)</f>
        <v>ASALARIADO</v>
      </c>
      <c r="E342" t="s">
        <v>11</v>
      </c>
      <c r="F342" t="s">
        <v>12</v>
      </c>
      <c r="G342" t="s">
        <v>13</v>
      </c>
      <c r="H342" t="s">
        <v>13</v>
      </c>
      <c r="I342" s="1">
        <f>IF(ISBLANK(Hoja1!I342),AVERAGE(Hoja1!$I$2:$I$5001),Hoja1!I342)</f>
        <v>33</v>
      </c>
      <c r="J342">
        <f t="shared" si="15"/>
        <v>0</v>
      </c>
      <c r="K342" t="str">
        <f t="shared" si="16"/>
        <v>400k-800k</v>
      </c>
      <c r="L342" t="str">
        <f t="shared" si="17"/>
        <v>31-45</v>
      </c>
    </row>
    <row r="343" spans="1:12" x14ac:dyDescent="0.25">
      <c r="A343">
        <v>342</v>
      </c>
      <c r="B343" t="s">
        <v>15</v>
      </c>
      <c r="C343">
        <f>IF(ISBLANK(Hoja1!C343),AVERAGE(Hoja1!$C$2:$C$5001),Hoja1!C343)</f>
        <v>378355</v>
      </c>
      <c r="D343" t="str">
        <f>IF(ISBLANK(Hoja1!D343),"ASALARIADO",Hoja1!D343)</f>
        <v>ASALARIADO</v>
      </c>
      <c r="E343" t="s">
        <v>16</v>
      </c>
      <c r="F343" t="s">
        <v>12</v>
      </c>
      <c r="G343" t="s">
        <v>12</v>
      </c>
      <c r="H343" t="s">
        <v>13</v>
      </c>
      <c r="I343" s="1">
        <f>IF(ISBLANK(Hoja1!I343),AVERAGE(Hoja1!$I$2:$I$5001),Hoja1!I343)</f>
        <v>62</v>
      </c>
      <c r="J343">
        <f t="shared" si="15"/>
        <v>0</v>
      </c>
      <c r="K343" t="str">
        <f t="shared" si="16"/>
        <v>0-400k</v>
      </c>
      <c r="L343" t="str">
        <f t="shared" si="17"/>
        <v>61-75</v>
      </c>
    </row>
    <row r="344" spans="1:12" x14ac:dyDescent="0.25">
      <c r="A344">
        <v>343</v>
      </c>
      <c r="B344" t="s">
        <v>9</v>
      </c>
      <c r="C344">
        <f>IF(ISBLANK(Hoja1!C344),AVERAGE(Hoja1!$C$2:$C$5001),Hoja1!C344)</f>
        <v>454558.2</v>
      </c>
      <c r="D344" t="str">
        <f>IF(ISBLANK(Hoja1!D344),"ASALARIADO",Hoja1!D344)</f>
        <v>ASALARIADO</v>
      </c>
      <c r="E344" t="s">
        <v>11</v>
      </c>
      <c r="F344" t="s">
        <v>12</v>
      </c>
      <c r="G344" t="s">
        <v>13</v>
      </c>
      <c r="H344" t="s">
        <v>13</v>
      </c>
      <c r="I344" s="1">
        <f>IF(ISBLANK(Hoja1!I344),AVERAGE(Hoja1!$I$2:$I$5001),Hoja1!I344)</f>
        <v>34</v>
      </c>
      <c r="J344">
        <f t="shared" si="15"/>
        <v>0</v>
      </c>
      <c r="K344" t="str">
        <f t="shared" si="16"/>
        <v>400k-800k</v>
      </c>
      <c r="L344" t="str">
        <f t="shared" si="17"/>
        <v>31-45</v>
      </c>
    </row>
    <row r="345" spans="1:12" x14ac:dyDescent="0.25">
      <c r="A345">
        <v>344</v>
      </c>
      <c r="B345" t="s">
        <v>15</v>
      </c>
      <c r="C345">
        <f>IF(ISBLANK(Hoja1!C345),AVERAGE(Hoja1!$C$2:$C$5001),Hoja1!C345)</f>
        <v>403983</v>
      </c>
      <c r="D345" t="str">
        <f>IF(ISBLANK(Hoja1!D345),"ASALARIADO",Hoja1!D345)</f>
        <v>TRABAJADOR INDEPENDIENTE</v>
      </c>
      <c r="E345" t="s">
        <v>16</v>
      </c>
      <c r="F345" t="s">
        <v>12</v>
      </c>
      <c r="G345" t="s">
        <v>13</v>
      </c>
      <c r="H345" t="s">
        <v>12</v>
      </c>
      <c r="I345" s="1">
        <f>IF(ISBLANK(Hoja1!I345),AVERAGE(Hoja1!$I$2:$I$5001),Hoja1!I345)</f>
        <v>67</v>
      </c>
      <c r="J345">
        <f t="shared" si="15"/>
        <v>1</v>
      </c>
      <c r="K345" t="str">
        <f t="shared" si="16"/>
        <v>400k-800k</v>
      </c>
      <c r="L345" t="str">
        <f t="shared" si="17"/>
        <v>61-75</v>
      </c>
    </row>
    <row r="346" spans="1:12" x14ac:dyDescent="0.25">
      <c r="A346">
        <v>345</v>
      </c>
      <c r="B346" t="s">
        <v>15</v>
      </c>
      <c r="C346">
        <f>IF(ISBLANK(Hoja1!C346),AVERAGE(Hoja1!$C$2:$C$5001),Hoja1!C346)</f>
        <v>1544187.5</v>
      </c>
      <c r="D346" t="str">
        <f>IF(ISBLANK(Hoja1!D346),"ASALARIADO",Hoja1!D346)</f>
        <v>ASALARIADO</v>
      </c>
      <c r="E346" t="s">
        <v>16</v>
      </c>
      <c r="F346" t="s">
        <v>12</v>
      </c>
      <c r="G346" t="s">
        <v>12</v>
      </c>
      <c r="H346" t="s">
        <v>13</v>
      </c>
      <c r="I346" s="1">
        <f>IF(ISBLANK(Hoja1!I346),AVERAGE(Hoja1!$I$2:$I$5001),Hoja1!I346)</f>
        <v>28</v>
      </c>
      <c r="J346">
        <f t="shared" si="15"/>
        <v>0</v>
      </c>
      <c r="K346" t="str">
        <f t="shared" si="16"/>
        <v>1.2M-2M</v>
      </c>
      <c r="L346" t="str">
        <f t="shared" si="17"/>
        <v>18-30</v>
      </c>
    </row>
    <row r="347" spans="1:12" x14ac:dyDescent="0.25">
      <c r="A347">
        <v>346</v>
      </c>
      <c r="B347" t="s">
        <v>9</v>
      </c>
      <c r="C347">
        <f>IF(ISBLANK(Hoja1!C347),AVERAGE(Hoja1!$C$2:$C$5001),Hoja1!C347)</f>
        <v>328196</v>
      </c>
      <c r="D347" t="str">
        <f>IF(ISBLANK(Hoja1!D347),"ASALARIADO",Hoja1!D347)</f>
        <v>TRABAJADOR INDEPENDIENTE</v>
      </c>
      <c r="E347" t="s">
        <v>16</v>
      </c>
      <c r="F347" t="s">
        <v>12</v>
      </c>
      <c r="G347" t="s">
        <v>12</v>
      </c>
      <c r="H347" t="s">
        <v>12</v>
      </c>
      <c r="I347" s="1">
        <f>IF(ISBLANK(Hoja1!I347),AVERAGE(Hoja1!$I$2:$I$5001),Hoja1!I347)</f>
        <v>27</v>
      </c>
      <c r="J347">
        <f t="shared" si="15"/>
        <v>1</v>
      </c>
      <c r="K347" t="str">
        <f t="shared" si="16"/>
        <v>0-400k</v>
      </c>
      <c r="L347" t="str">
        <f t="shared" si="17"/>
        <v>18-30</v>
      </c>
    </row>
    <row r="348" spans="1:12" x14ac:dyDescent="0.25">
      <c r="A348">
        <v>347</v>
      </c>
      <c r="B348" t="s">
        <v>9</v>
      </c>
      <c r="C348">
        <f>IF(ISBLANK(Hoja1!C348),AVERAGE(Hoja1!$C$2:$C$5001),Hoja1!C348)</f>
        <v>574094.44999999995</v>
      </c>
      <c r="D348" t="str">
        <f>IF(ISBLANK(Hoja1!D348),"ASALARIADO",Hoja1!D348)</f>
        <v>ASALARIADO</v>
      </c>
      <c r="E348" t="s">
        <v>16</v>
      </c>
      <c r="F348" t="s">
        <v>12</v>
      </c>
      <c r="G348" t="s">
        <v>13</v>
      </c>
      <c r="H348" t="s">
        <v>13</v>
      </c>
      <c r="I348" s="1">
        <f>IF(ISBLANK(Hoja1!I348),AVERAGE(Hoja1!$I$2:$I$5001),Hoja1!I348)</f>
        <v>57</v>
      </c>
      <c r="J348">
        <f t="shared" si="15"/>
        <v>0</v>
      </c>
      <c r="K348" t="str">
        <f t="shared" si="16"/>
        <v>400k-800k</v>
      </c>
      <c r="L348" t="str">
        <f t="shared" si="17"/>
        <v>46-60</v>
      </c>
    </row>
    <row r="349" spans="1:12" x14ac:dyDescent="0.25">
      <c r="A349">
        <v>348</v>
      </c>
      <c r="B349" t="s">
        <v>15</v>
      </c>
      <c r="C349">
        <f>IF(ISBLANK(Hoja1!C349),AVERAGE(Hoja1!$C$2:$C$5001),Hoja1!C349)</f>
        <v>1320518.73</v>
      </c>
      <c r="D349" t="str">
        <f>IF(ISBLANK(Hoja1!D349),"ASALARIADO",Hoja1!D349)</f>
        <v>ASALARIADO</v>
      </c>
      <c r="E349" t="s">
        <v>11</v>
      </c>
      <c r="F349" t="s">
        <v>12</v>
      </c>
      <c r="G349" t="s">
        <v>13</v>
      </c>
      <c r="H349" t="s">
        <v>13</v>
      </c>
      <c r="I349" s="1">
        <f>IF(ISBLANK(Hoja1!I349),AVERAGE(Hoja1!$I$2:$I$5001),Hoja1!I349)</f>
        <v>34</v>
      </c>
      <c r="J349">
        <f t="shared" si="15"/>
        <v>0</v>
      </c>
      <c r="K349" t="str">
        <f t="shared" si="16"/>
        <v>1.2M-2M</v>
      </c>
      <c r="L349" t="str">
        <f t="shared" si="17"/>
        <v>31-45</v>
      </c>
    </row>
    <row r="350" spans="1:12" x14ac:dyDescent="0.25">
      <c r="A350">
        <v>349</v>
      </c>
      <c r="B350" t="s">
        <v>9</v>
      </c>
      <c r="C350">
        <f>IF(ISBLANK(Hoja1!C350),AVERAGE(Hoja1!$C$2:$C$5001),Hoja1!C350)</f>
        <v>356455</v>
      </c>
      <c r="D350" t="str">
        <f>IF(ISBLANK(Hoja1!D350),"ASALARIADO",Hoja1!D350)</f>
        <v>TRABAJADOR INDEPENDIENTE</v>
      </c>
      <c r="E350" t="s">
        <v>16</v>
      </c>
      <c r="F350" t="s">
        <v>12</v>
      </c>
      <c r="G350" t="s">
        <v>13</v>
      </c>
      <c r="H350" t="s">
        <v>12</v>
      </c>
      <c r="I350" s="1">
        <f>IF(ISBLANK(Hoja1!I350),AVERAGE(Hoja1!$I$2:$I$5001),Hoja1!I350)</f>
        <v>40</v>
      </c>
      <c r="J350">
        <f t="shared" si="15"/>
        <v>1</v>
      </c>
      <c r="K350" t="str">
        <f t="shared" si="16"/>
        <v>0-400k</v>
      </c>
      <c r="L350" t="str">
        <f t="shared" si="17"/>
        <v>31-45</v>
      </c>
    </row>
    <row r="351" spans="1:12" x14ac:dyDescent="0.25">
      <c r="A351">
        <v>350</v>
      </c>
      <c r="B351" t="s">
        <v>9</v>
      </c>
      <c r="C351">
        <f>IF(ISBLANK(Hoja1!C351),AVERAGE(Hoja1!$C$2:$C$5001),Hoja1!C351)</f>
        <v>297046</v>
      </c>
      <c r="D351" t="str">
        <f>IF(ISBLANK(Hoja1!D351),"ASALARIADO",Hoja1!D351)</f>
        <v>TRABAJADOR INDEPENDIENTE</v>
      </c>
      <c r="E351" t="s">
        <v>16</v>
      </c>
      <c r="F351" t="s">
        <v>12</v>
      </c>
      <c r="G351" t="s">
        <v>13</v>
      </c>
      <c r="H351" t="s">
        <v>13</v>
      </c>
      <c r="I351" s="1">
        <f>IF(ISBLANK(Hoja1!I351),AVERAGE(Hoja1!$I$2:$I$5001),Hoja1!I351)</f>
        <v>42</v>
      </c>
      <c r="J351">
        <f t="shared" si="15"/>
        <v>0</v>
      </c>
      <c r="K351" t="str">
        <f t="shared" si="16"/>
        <v>0-400k</v>
      </c>
      <c r="L351" t="str">
        <f t="shared" si="17"/>
        <v>31-45</v>
      </c>
    </row>
    <row r="352" spans="1:12" x14ac:dyDescent="0.25">
      <c r="A352">
        <v>351</v>
      </c>
      <c r="B352" t="s">
        <v>9</v>
      </c>
      <c r="C352">
        <f>IF(ISBLANK(Hoja1!C352),AVERAGE(Hoja1!$C$2:$C$5001),Hoja1!C352)</f>
        <v>505686.39</v>
      </c>
      <c r="D352" t="str">
        <f>IF(ISBLANK(Hoja1!D352),"ASALARIADO",Hoja1!D352)</f>
        <v>ASALARIADO</v>
      </c>
      <c r="E352" t="s">
        <v>16</v>
      </c>
      <c r="F352" t="s">
        <v>12</v>
      </c>
      <c r="G352" t="s">
        <v>13</v>
      </c>
      <c r="H352" t="s">
        <v>13</v>
      </c>
      <c r="I352" s="1">
        <f>IF(ISBLANK(Hoja1!I352),AVERAGE(Hoja1!$I$2:$I$5001),Hoja1!I352)</f>
        <v>22</v>
      </c>
      <c r="J352">
        <f t="shared" si="15"/>
        <v>0</v>
      </c>
      <c r="K352" t="str">
        <f t="shared" si="16"/>
        <v>400k-800k</v>
      </c>
      <c r="L352" t="str">
        <f t="shared" si="17"/>
        <v>18-30</v>
      </c>
    </row>
    <row r="353" spans="1:12" x14ac:dyDescent="0.25">
      <c r="A353">
        <v>352</v>
      </c>
      <c r="B353" t="s">
        <v>15</v>
      </c>
      <c r="C353">
        <f>IF(ISBLANK(Hoja1!C353),AVERAGE(Hoja1!$C$2:$C$5001),Hoja1!C353)</f>
        <v>511789.2</v>
      </c>
      <c r="D353" t="str">
        <f>IF(ISBLANK(Hoja1!D353),"ASALARIADO",Hoja1!D353)</f>
        <v>ASALARIADO</v>
      </c>
      <c r="E353" t="s">
        <v>16</v>
      </c>
      <c r="F353" t="s">
        <v>12</v>
      </c>
      <c r="G353" t="s">
        <v>13</v>
      </c>
      <c r="H353" t="s">
        <v>13</v>
      </c>
      <c r="I353" s="1">
        <f>IF(ISBLANK(Hoja1!I353),AVERAGE(Hoja1!$I$2:$I$5001),Hoja1!I353)</f>
        <v>29</v>
      </c>
      <c r="J353">
        <f t="shared" si="15"/>
        <v>0</v>
      </c>
      <c r="K353" t="str">
        <f t="shared" si="16"/>
        <v>400k-800k</v>
      </c>
      <c r="L353" t="str">
        <f t="shared" si="17"/>
        <v>18-30</v>
      </c>
    </row>
    <row r="354" spans="1:12" x14ac:dyDescent="0.25">
      <c r="A354">
        <v>353</v>
      </c>
      <c r="B354" t="s">
        <v>15</v>
      </c>
      <c r="C354">
        <f>IF(ISBLANK(Hoja1!C354),AVERAGE(Hoja1!$C$2:$C$5001),Hoja1!C354)</f>
        <v>333094.01</v>
      </c>
      <c r="D354" t="str">
        <f>IF(ISBLANK(Hoja1!D354),"ASALARIADO",Hoja1!D354)</f>
        <v>ASALARIADO</v>
      </c>
      <c r="E354" t="s">
        <v>16</v>
      </c>
      <c r="F354" t="s">
        <v>12</v>
      </c>
      <c r="G354" t="s">
        <v>13</v>
      </c>
      <c r="H354" t="s">
        <v>13</v>
      </c>
      <c r="I354" s="1">
        <f>IF(ISBLANK(Hoja1!I354),AVERAGE(Hoja1!$I$2:$I$5001),Hoja1!I354)</f>
        <v>32</v>
      </c>
      <c r="J354">
        <f t="shared" si="15"/>
        <v>0</v>
      </c>
      <c r="K354" t="str">
        <f t="shared" si="16"/>
        <v>0-400k</v>
      </c>
      <c r="L354" t="str">
        <f t="shared" si="17"/>
        <v>31-45</v>
      </c>
    </row>
    <row r="355" spans="1:12" x14ac:dyDescent="0.25">
      <c r="A355">
        <v>354</v>
      </c>
      <c r="B355" t="s">
        <v>15</v>
      </c>
      <c r="C355">
        <f>IF(ISBLANK(Hoja1!C355),AVERAGE(Hoja1!$C$2:$C$5001),Hoja1!C355)</f>
        <v>419608</v>
      </c>
      <c r="D355" t="str">
        <f>IF(ISBLANK(Hoja1!D355),"ASALARIADO",Hoja1!D355)</f>
        <v>TRABAJADOR INDEPENDIENTE</v>
      </c>
      <c r="E355" t="s">
        <v>16</v>
      </c>
      <c r="F355" t="s">
        <v>12</v>
      </c>
      <c r="G355" t="s">
        <v>13</v>
      </c>
      <c r="H355" t="s">
        <v>13</v>
      </c>
      <c r="I355" s="1">
        <f>IF(ISBLANK(Hoja1!I355),AVERAGE(Hoja1!$I$2:$I$5001),Hoja1!I355)</f>
        <v>43</v>
      </c>
      <c r="J355">
        <f t="shared" si="15"/>
        <v>0</v>
      </c>
      <c r="K355" t="str">
        <f t="shared" si="16"/>
        <v>400k-800k</v>
      </c>
      <c r="L355" t="str">
        <f t="shared" si="17"/>
        <v>31-45</v>
      </c>
    </row>
    <row r="356" spans="1:12" x14ac:dyDescent="0.25">
      <c r="A356">
        <v>355</v>
      </c>
      <c r="B356" t="s">
        <v>15</v>
      </c>
      <c r="C356">
        <f>IF(ISBLANK(Hoja1!C356),AVERAGE(Hoja1!$C$2:$C$5001),Hoja1!C356)</f>
        <v>297046</v>
      </c>
      <c r="D356" t="str">
        <f>IF(ISBLANK(Hoja1!D356),"ASALARIADO",Hoja1!D356)</f>
        <v>TRABAJADOR INDEPENDIENTE</v>
      </c>
      <c r="E356" t="s">
        <v>16</v>
      </c>
      <c r="F356" t="s">
        <v>12</v>
      </c>
      <c r="G356" t="s">
        <v>13</v>
      </c>
      <c r="H356" t="s">
        <v>12</v>
      </c>
      <c r="I356" s="1">
        <f>IF(ISBLANK(Hoja1!I356),AVERAGE(Hoja1!$I$2:$I$5001),Hoja1!I356)</f>
        <v>28</v>
      </c>
      <c r="J356">
        <f t="shared" si="15"/>
        <v>1</v>
      </c>
      <c r="K356" t="str">
        <f t="shared" si="16"/>
        <v>0-400k</v>
      </c>
      <c r="L356" t="str">
        <f t="shared" si="17"/>
        <v>18-30</v>
      </c>
    </row>
    <row r="357" spans="1:12" x14ac:dyDescent="0.25">
      <c r="A357">
        <v>356</v>
      </c>
      <c r="B357" t="s">
        <v>9</v>
      </c>
      <c r="C357">
        <f>IF(ISBLANK(Hoja1!C357),AVERAGE(Hoja1!$C$2:$C$5001),Hoja1!C357)</f>
        <v>297046</v>
      </c>
      <c r="D357" t="str">
        <f>IF(ISBLANK(Hoja1!D357),"ASALARIADO",Hoja1!D357)</f>
        <v>TRABAJADOR INDEPENDIENTE</v>
      </c>
      <c r="E357" t="s">
        <v>16</v>
      </c>
      <c r="F357" t="s">
        <v>12</v>
      </c>
      <c r="G357" t="s">
        <v>13</v>
      </c>
      <c r="H357" t="s">
        <v>12</v>
      </c>
      <c r="I357" s="1">
        <f>IF(ISBLANK(Hoja1!I357),AVERAGE(Hoja1!$I$2:$I$5001),Hoja1!I357)</f>
        <v>39</v>
      </c>
      <c r="J357">
        <f t="shared" si="15"/>
        <v>1</v>
      </c>
      <c r="K357" t="str">
        <f t="shared" si="16"/>
        <v>0-400k</v>
      </c>
      <c r="L357" t="str">
        <f t="shared" si="17"/>
        <v>31-45</v>
      </c>
    </row>
    <row r="358" spans="1:12" x14ac:dyDescent="0.25">
      <c r="A358">
        <v>357</v>
      </c>
      <c r="B358" t="s">
        <v>9</v>
      </c>
      <c r="C358">
        <f>IF(ISBLANK(Hoja1!C358),AVERAGE(Hoja1!$C$2:$C$5001),Hoja1!C358)</f>
        <v>1540950</v>
      </c>
      <c r="D358" t="str">
        <f>IF(ISBLANK(Hoja1!D358),"ASALARIADO",Hoja1!D358)</f>
        <v>ASEGURADO VOLUNTARIO</v>
      </c>
      <c r="E358" t="s">
        <v>16</v>
      </c>
      <c r="F358" t="s">
        <v>12</v>
      </c>
      <c r="G358" t="s">
        <v>12</v>
      </c>
      <c r="H358" t="s">
        <v>13</v>
      </c>
      <c r="I358" s="1">
        <f>IF(ISBLANK(Hoja1!I358),AVERAGE(Hoja1!$I$2:$I$5001),Hoja1!I358)</f>
        <v>63</v>
      </c>
      <c r="J358">
        <f t="shared" si="15"/>
        <v>0</v>
      </c>
      <c r="K358" t="str">
        <f t="shared" si="16"/>
        <v>1.2M-2M</v>
      </c>
      <c r="L358" t="str">
        <f t="shared" si="17"/>
        <v>61-75</v>
      </c>
    </row>
    <row r="359" spans="1:12" x14ac:dyDescent="0.25">
      <c r="A359">
        <v>358</v>
      </c>
      <c r="B359" t="s">
        <v>15</v>
      </c>
      <c r="C359">
        <f>IF(ISBLANK(Hoja1!C359),AVERAGE(Hoja1!$C$2:$C$5001),Hoja1!C359)</f>
        <v>416150</v>
      </c>
      <c r="D359" t="str">
        <f>IF(ISBLANK(Hoja1!D359),"ASALARIADO",Hoja1!D359)</f>
        <v>ASALARIADO</v>
      </c>
      <c r="E359" t="s">
        <v>16</v>
      </c>
      <c r="F359" t="s">
        <v>12</v>
      </c>
      <c r="G359" t="s">
        <v>12</v>
      </c>
      <c r="H359" t="s">
        <v>13</v>
      </c>
      <c r="I359" s="1">
        <f>IF(ISBLANK(Hoja1!I359),AVERAGE(Hoja1!$I$2:$I$5001),Hoja1!I359)</f>
        <v>30</v>
      </c>
      <c r="J359">
        <f t="shared" si="15"/>
        <v>0</v>
      </c>
      <c r="K359" t="str">
        <f t="shared" si="16"/>
        <v>400k-800k</v>
      </c>
      <c r="L359" t="str">
        <f t="shared" si="17"/>
        <v>18-30</v>
      </c>
    </row>
    <row r="360" spans="1:12" x14ac:dyDescent="0.25">
      <c r="A360">
        <v>359</v>
      </c>
      <c r="B360" t="s">
        <v>9</v>
      </c>
      <c r="C360">
        <f>IF(ISBLANK(Hoja1!C360),AVERAGE(Hoja1!$C$2:$C$5001),Hoja1!C360)</f>
        <v>400353</v>
      </c>
      <c r="D360" t="str">
        <f>IF(ISBLANK(Hoja1!D360),"ASALARIADO",Hoja1!D360)</f>
        <v>TRABAJADOR INDEPENDIENTE</v>
      </c>
      <c r="E360" t="s">
        <v>16</v>
      </c>
      <c r="F360" t="s">
        <v>12</v>
      </c>
      <c r="G360" t="s">
        <v>13</v>
      </c>
      <c r="H360" t="s">
        <v>13</v>
      </c>
      <c r="I360" s="1">
        <f>IF(ISBLANK(Hoja1!I360),AVERAGE(Hoja1!$I$2:$I$5001),Hoja1!I360)</f>
        <v>30</v>
      </c>
      <c r="J360">
        <f t="shared" si="15"/>
        <v>0</v>
      </c>
      <c r="K360" t="str">
        <f t="shared" si="16"/>
        <v>400k-800k</v>
      </c>
      <c r="L360" t="str">
        <f t="shared" si="17"/>
        <v>18-30</v>
      </c>
    </row>
    <row r="361" spans="1:12" x14ac:dyDescent="0.25">
      <c r="A361">
        <v>360</v>
      </c>
      <c r="B361" t="s">
        <v>9</v>
      </c>
      <c r="C361">
        <f>IF(ISBLANK(Hoja1!C361),AVERAGE(Hoja1!$C$2:$C$5001),Hoja1!C361)</f>
        <v>323296</v>
      </c>
      <c r="D361" t="str">
        <f>IF(ISBLANK(Hoja1!D361),"ASALARIADO",Hoja1!D361)</f>
        <v>TRABAJADOR INDEPENDIENTE</v>
      </c>
      <c r="E361" t="s">
        <v>16</v>
      </c>
      <c r="F361" t="s">
        <v>12</v>
      </c>
      <c r="G361" t="s">
        <v>12</v>
      </c>
      <c r="H361" t="s">
        <v>12</v>
      </c>
      <c r="I361" s="1">
        <f>IF(ISBLANK(Hoja1!I361),AVERAGE(Hoja1!$I$2:$I$5001),Hoja1!I361)</f>
        <v>67</v>
      </c>
      <c r="J361">
        <f t="shared" si="15"/>
        <v>1</v>
      </c>
      <c r="K361" t="str">
        <f t="shared" si="16"/>
        <v>0-400k</v>
      </c>
      <c r="L361" t="str">
        <f t="shared" si="17"/>
        <v>61-75</v>
      </c>
    </row>
    <row r="362" spans="1:12" x14ac:dyDescent="0.25">
      <c r="A362">
        <v>361</v>
      </c>
      <c r="B362" t="s">
        <v>15</v>
      </c>
      <c r="C362">
        <f>IF(ISBLANK(Hoja1!C362),AVERAGE(Hoja1!$C$2:$C$5001),Hoja1!C362)</f>
        <v>159000</v>
      </c>
      <c r="D362" t="str">
        <f>IF(ISBLANK(Hoja1!D362),"ASALARIADO",Hoja1!D362)</f>
        <v>ASALARIADO</v>
      </c>
      <c r="E362" t="s">
        <v>16</v>
      </c>
      <c r="F362" t="s">
        <v>12</v>
      </c>
      <c r="G362" t="s">
        <v>13</v>
      </c>
      <c r="H362" t="s">
        <v>13</v>
      </c>
      <c r="I362" s="1">
        <f>IF(ISBLANK(Hoja1!I362),AVERAGE(Hoja1!$I$2:$I$5001),Hoja1!I362)</f>
        <v>49</v>
      </c>
      <c r="J362">
        <f t="shared" si="15"/>
        <v>0</v>
      </c>
      <c r="K362" t="str">
        <f t="shared" si="16"/>
        <v>0-400k</v>
      </c>
      <c r="L362" t="str">
        <f t="shared" si="17"/>
        <v>46-60</v>
      </c>
    </row>
    <row r="363" spans="1:12" x14ac:dyDescent="0.25">
      <c r="A363">
        <v>362</v>
      </c>
      <c r="B363" t="s">
        <v>15</v>
      </c>
      <c r="C363">
        <f>IF(ISBLANK(Hoja1!C363),AVERAGE(Hoja1!$C$2:$C$5001),Hoja1!C363)</f>
        <v>172428.6</v>
      </c>
      <c r="D363" t="str">
        <f>IF(ISBLANK(Hoja1!D363),"ASALARIADO",Hoja1!D363)</f>
        <v>ASALARIADO</v>
      </c>
      <c r="E363" t="s">
        <v>16</v>
      </c>
      <c r="F363" t="s">
        <v>12</v>
      </c>
      <c r="G363" t="s">
        <v>13</v>
      </c>
      <c r="H363" t="s">
        <v>13</v>
      </c>
      <c r="I363" s="1">
        <f>IF(ISBLANK(Hoja1!I363),AVERAGE(Hoja1!$I$2:$I$5001),Hoja1!I363)</f>
        <v>27</v>
      </c>
      <c r="J363">
        <f t="shared" si="15"/>
        <v>0</v>
      </c>
      <c r="K363" t="str">
        <f t="shared" si="16"/>
        <v>0-400k</v>
      </c>
      <c r="L363" t="str">
        <f t="shared" si="17"/>
        <v>18-30</v>
      </c>
    </row>
    <row r="364" spans="1:12" x14ac:dyDescent="0.25">
      <c r="A364">
        <v>363</v>
      </c>
      <c r="B364" t="s">
        <v>15</v>
      </c>
      <c r="C364">
        <f>IF(ISBLANK(Hoja1!C364),AVERAGE(Hoja1!$C$2:$C$5001),Hoja1!C364)</f>
        <v>1331904</v>
      </c>
      <c r="D364" t="str">
        <f>IF(ISBLANK(Hoja1!D364),"ASALARIADO",Hoja1!D364)</f>
        <v>ASALARIADO</v>
      </c>
      <c r="E364" t="s">
        <v>11</v>
      </c>
      <c r="F364" t="s">
        <v>12</v>
      </c>
      <c r="G364" t="s">
        <v>13</v>
      </c>
      <c r="H364" t="s">
        <v>13</v>
      </c>
      <c r="I364" s="1">
        <f>IF(ISBLANK(Hoja1!I364),AVERAGE(Hoja1!$I$2:$I$5001),Hoja1!I364)</f>
        <v>42</v>
      </c>
      <c r="J364">
        <f t="shared" si="15"/>
        <v>0</v>
      </c>
      <c r="K364" t="str">
        <f t="shared" si="16"/>
        <v>1.2M-2M</v>
      </c>
      <c r="L364" t="str">
        <f t="shared" si="17"/>
        <v>31-45</v>
      </c>
    </row>
    <row r="365" spans="1:12" x14ac:dyDescent="0.25">
      <c r="A365">
        <v>364</v>
      </c>
      <c r="B365" t="s">
        <v>9</v>
      </c>
      <c r="C365">
        <f>IF(ISBLANK(Hoja1!C365),AVERAGE(Hoja1!$C$2:$C$5001),Hoja1!C365)</f>
        <v>339750</v>
      </c>
      <c r="D365" t="str">
        <f>IF(ISBLANK(Hoja1!D365),"ASALARIADO",Hoja1!D365)</f>
        <v>ASEGURADO VOLUNTARIO</v>
      </c>
      <c r="E365" t="s">
        <v>16</v>
      </c>
      <c r="F365" t="s">
        <v>12</v>
      </c>
      <c r="G365" t="s">
        <v>12</v>
      </c>
      <c r="H365" t="s">
        <v>13</v>
      </c>
      <c r="I365" s="1">
        <f>IF(ISBLANK(Hoja1!I365),AVERAGE(Hoja1!$I$2:$I$5001),Hoja1!I365)</f>
        <v>30</v>
      </c>
      <c r="J365">
        <f t="shared" si="15"/>
        <v>0</v>
      </c>
      <c r="K365" t="str">
        <f t="shared" si="16"/>
        <v>0-400k</v>
      </c>
      <c r="L365" t="str">
        <f t="shared" si="17"/>
        <v>18-30</v>
      </c>
    </row>
    <row r="366" spans="1:12" x14ac:dyDescent="0.25">
      <c r="A366">
        <v>365</v>
      </c>
      <c r="B366" t="s">
        <v>9</v>
      </c>
      <c r="C366">
        <f>IF(ISBLANK(Hoja1!C366),AVERAGE(Hoja1!$C$2:$C$5001),Hoja1!C366)</f>
        <v>445567</v>
      </c>
      <c r="D366" t="str">
        <f>IF(ISBLANK(Hoja1!D366),"ASALARIADO",Hoja1!D366)</f>
        <v>TRABAJADOR INDEPENDIENTE</v>
      </c>
      <c r="E366" t="s">
        <v>16</v>
      </c>
      <c r="F366" t="s">
        <v>12</v>
      </c>
      <c r="G366" t="s">
        <v>13</v>
      </c>
      <c r="H366" t="s">
        <v>12</v>
      </c>
      <c r="I366" s="1">
        <f>IF(ISBLANK(Hoja1!I366),AVERAGE(Hoja1!$I$2:$I$5001),Hoja1!I366)</f>
        <v>74</v>
      </c>
      <c r="J366">
        <f t="shared" si="15"/>
        <v>1</v>
      </c>
      <c r="K366" t="str">
        <f t="shared" si="16"/>
        <v>400k-800k</v>
      </c>
      <c r="L366" t="str">
        <f t="shared" si="17"/>
        <v>61-75</v>
      </c>
    </row>
    <row r="367" spans="1:12" x14ac:dyDescent="0.25">
      <c r="A367">
        <v>366</v>
      </c>
      <c r="B367" t="s">
        <v>9</v>
      </c>
      <c r="C367">
        <f>IF(ISBLANK(Hoja1!C367),AVERAGE(Hoja1!$C$2:$C$5001),Hoja1!C367)</f>
        <v>1076127.4099999999</v>
      </c>
      <c r="D367" t="str">
        <f>IF(ISBLANK(Hoja1!D367),"ASALARIADO",Hoja1!D367)</f>
        <v>ASALARIADO</v>
      </c>
      <c r="E367" t="s">
        <v>16</v>
      </c>
      <c r="F367" t="s">
        <v>12</v>
      </c>
      <c r="G367" t="s">
        <v>13</v>
      </c>
      <c r="H367" t="s">
        <v>13</v>
      </c>
      <c r="I367" s="1">
        <f>IF(ISBLANK(Hoja1!I367),AVERAGE(Hoja1!$I$2:$I$5001),Hoja1!I367)</f>
        <v>48</v>
      </c>
      <c r="J367">
        <f t="shared" si="15"/>
        <v>0</v>
      </c>
      <c r="K367" t="str">
        <f t="shared" si="16"/>
        <v>800k-1.2M</v>
      </c>
      <c r="L367" t="str">
        <f t="shared" si="17"/>
        <v>46-60</v>
      </c>
    </row>
    <row r="368" spans="1:12" x14ac:dyDescent="0.25">
      <c r="A368">
        <v>367</v>
      </c>
      <c r="B368" t="s">
        <v>9</v>
      </c>
      <c r="C368">
        <f>IF(ISBLANK(Hoja1!C368),AVERAGE(Hoja1!$C$2:$C$5001),Hoja1!C368)</f>
        <v>597379.25</v>
      </c>
      <c r="D368" t="str">
        <f>IF(ISBLANK(Hoja1!D368),"ASALARIADO",Hoja1!D368)</f>
        <v>ASALARIADO</v>
      </c>
      <c r="E368" t="s">
        <v>16</v>
      </c>
      <c r="F368" t="s">
        <v>12</v>
      </c>
      <c r="G368" t="s">
        <v>13</v>
      </c>
      <c r="H368" t="s">
        <v>13</v>
      </c>
      <c r="I368" s="1">
        <f>IF(ISBLANK(Hoja1!I368),AVERAGE(Hoja1!$I$2:$I$5001),Hoja1!I368)</f>
        <v>36</v>
      </c>
      <c r="J368">
        <f t="shared" si="15"/>
        <v>0</v>
      </c>
      <c r="K368" t="str">
        <f t="shared" si="16"/>
        <v>400k-800k</v>
      </c>
      <c r="L368" t="str">
        <f t="shared" si="17"/>
        <v>31-45</v>
      </c>
    </row>
    <row r="369" spans="1:12" x14ac:dyDescent="0.25">
      <c r="A369">
        <v>368</v>
      </c>
      <c r="B369" t="s">
        <v>9</v>
      </c>
      <c r="C369">
        <f>IF(ISBLANK(Hoja1!C369),AVERAGE(Hoja1!$C$2:$C$5001),Hoja1!C369)</f>
        <v>400000</v>
      </c>
      <c r="D369" t="str">
        <f>IF(ISBLANK(Hoja1!D369),"ASALARIADO",Hoja1!D369)</f>
        <v>ASALARIADO</v>
      </c>
      <c r="E369" t="s">
        <v>16</v>
      </c>
      <c r="F369" t="s">
        <v>12</v>
      </c>
      <c r="G369" t="s">
        <v>12</v>
      </c>
      <c r="H369" t="s">
        <v>13</v>
      </c>
      <c r="I369" s="1">
        <f>IF(ISBLANK(Hoja1!I369),AVERAGE(Hoja1!$I$2:$I$5001),Hoja1!I369)</f>
        <v>34</v>
      </c>
      <c r="J369">
        <f t="shared" si="15"/>
        <v>0</v>
      </c>
      <c r="K369" t="str">
        <f t="shared" si="16"/>
        <v>0-400k</v>
      </c>
      <c r="L369" t="str">
        <f t="shared" si="17"/>
        <v>31-45</v>
      </c>
    </row>
    <row r="370" spans="1:12" x14ac:dyDescent="0.25">
      <c r="A370">
        <v>369</v>
      </c>
      <c r="B370" t="s">
        <v>9</v>
      </c>
      <c r="C370">
        <f>IF(ISBLANK(Hoja1!C370),AVERAGE(Hoja1!$C$2:$C$5001),Hoja1!C370)</f>
        <v>10652</v>
      </c>
      <c r="D370" t="str">
        <f>IF(ISBLANK(Hoja1!D370),"ASALARIADO",Hoja1!D370)</f>
        <v>ASALARIADO</v>
      </c>
      <c r="E370" t="s">
        <v>16</v>
      </c>
      <c r="F370" t="s">
        <v>12</v>
      </c>
      <c r="G370" t="s">
        <v>12</v>
      </c>
      <c r="H370" t="s">
        <v>13</v>
      </c>
      <c r="I370" s="1">
        <f>IF(ISBLANK(Hoja1!I370),AVERAGE(Hoja1!$I$2:$I$5001),Hoja1!I370)</f>
        <v>42</v>
      </c>
      <c r="J370">
        <f t="shared" si="15"/>
        <v>0</v>
      </c>
      <c r="K370" t="str">
        <f t="shared" si="16"/>
        <v>0-400k</v>
      </c>
      <c r="L370" t="str">
        <f t="shared" si="17"/>
        <v>31-45</v>
      </c>
    </row>
    <row r="371" spans="1:12" x14ac:dyDescent="0.25">
      <c r="A371">
        <v>370</v>
      </c>
      <c r="B371" t="s">
        <v>15</v>
      </c>
      <c r="C371">
        <f>IF(ISBLANK(Hoja1!C371),AVERAGE(Hoja1!$C$2:$C$5001),Hoja1!C371)</f>
        <v>474509.98</v>
      </c>
      <c r="D371" t="str">
        <f>IF(ISBLANK(Hoja1!D371),"ASALARIADO",Hoja1!D371)</f>
        <v>ASALARIADO</v>
      </c>
      <c r="E371" t="s">
        <v>16</v>
      </c>
      <c r="F371" t="s">
        <v>12</v>
      </c>
      <c r="G371" t="s">
        <v>13</v>
      </c>
      <c r="H371" t="s">
        <v>13</v>
      </c>
      <c r="I371" s="1">
        <f>IF(ISBLANK(Hoja1!I371),AVERAGE(Hoja1!$I$2:$I$5001),Hoja1!I371)</f>
        <v>28</v>
      </c>
      <c r="J371">
        <f t="shared" si="15"/>
        <v>0</v>
      </c>
      <c r="K371" t="str">
        <f t="shared" si="16"/>
        <v>400k-800k</v>
      </c>
      <c r="L371" t="str">
        <f t="shared" si="17"/>
        <v>18-30</v>
      </c>
    </row>
    <row r="372" spans="1:12" x14ac:dyDescent="0.25">
      <c r="A372">
        <v>371</v>
      </c>
      <c r="B372" t="s">
        <v>15</v>
      </c>
      <c r="C372">
        <f>IF(ISBLANK(Hoja1!C372),AVERAGE(Hoja1!$C$2:$C$5001),Hoja1!C372)</f>
        <v>3053247.24</v>
      </c>
      <c r="D372" t="str">
        <f>IF(ISBLANK(Hoja1!D372),"ASALARIADO",Hoja1!D372)</f>
        <v>PENSIONADOS EN SU PROPIO SISTEMA</v>
      </c>
      <c r="E372" t="s">
        <v>11</v>
      </c>
      <c r="F372" t="s">
        <v>12</v>
      </c>
      <c r="G372" t="s">
        <v>13</v>
      </c>
      <c r="H372" t="s">
        <v>13</v>
      </c>
      <c r="I372" s="1">
        <f>IF(ISBLANK(Hoja1!I372),AVERAGE(Hoja1!$I$2:$I$5001),Hoja1!I372)</f>
        <v>99</v>
      </c>
      <c r="J372">
        <f t="shared" si="15"/>
        <v>0</v>
      </c>
      <c r="K372" t="str">
        <f t="shared" si="16"/>
        <v>2M+</v>
      </c>
      <c r="L372" t="str">
        <f t="shared" si="17"/>
        <v>76-100+</v>
      </c>
    </row>
    <row r="373" spans="1:12" x14ac:dyDescent="0.25">
      <c r="A373">
        <v>372</v>
      </c>
      <c r="B373" t="s">
        <v>9</v>
      </c>
      <c r="C373">
        <f>IF(ISBLANK(Hoja1!C373),AVERAGE(Hoja1!$C$2:$C$5001),Hoja1!C373)</f>
        <v>1233060.23</v>
      </c>
      <c r="D373" t="str">
        <f>IF(ISBLANK(Hoja1!D373),"ASALARIADO",Hoja1!D373)</f>
        <v>ASALARIADO</v>
      </c>
      <c r="E373" t="s">
        <v>16</v>
      </c>
      <c r="F373" t="s">
        <v>12</v>
      </c>
      <c r="G373" t="s">
        <v>13</v>
      </c>
      <c r="H373" t="s">
        <v>13</v>
      </c>
      <c r="I373" s="1">
        <f>IF(ISBLANK(Hoja1!I373),AVERAGE(Hoja1!$I$2:$I$5001),Hoja1!I373)</f>
        <v>30</v>
      </c>
      <c r="J373">
        <f t="shared" si="15"/>
        <v>0</v>
      </c>
      <c r="K373" t="str">
        <f t="shared" si="16"/>
        <v>1.2M-2M</v>
      </c>
      <c r="L373" t="str">
        <f t="shared" si="17"/>
        <v>18-30</v>
      </c>
    </row>
    <row r="374" spans="1:12" x14ac:dyDescent="0.25">
      <c r="A374">
        <v>373</v>
      </c>
      <c r="B374" t="s">
        <v>15</v>
      </c>
      <c r="C374">
        <f>IF(ISBLANK(Hoja1!C374),AVERAGE(Hoja1!$C$2:$C$5001),Hoja1!C374)</f>
        <v>529014.48</v>
      </c>
      <c r="D374" t="str">
        <f>IF(ISBLANK(Hoja1!D374),"ASALARIADO",Hoja1!D374)</f>
        <v>ASALARIADO</v>
      </c>
      <c r="E374" t="s">
        <v>16</v>
      </c>
      <c r="F374" t="s">
        <v>12</v>
      </c>
      <c r="G374" t="s">
        <v>13</v>
      </c>
      <c r="H374" t="s">
        <v>13</v>
      </c>
      <c r="I374" s="1">
        <f>IF(ISBLANK(Hoja1!I374),AVERAGE(Hoja1!$I$2:$I$5001),Hoja1!I374)</f>
        <v>29</v>
      </c>
      <c r="J374">
        <f t="shared" si="15"/>
        <v>0</v>
      </c>
      <c r="K374" t="str">
        <f t="shared" si="16"/>
        <v>400k-800k</v>
      </c>
      <c r="L374" t="str">
        <f t="shared" si="17"/>
        <v>18-30</v>
      </c>
    </row>
    <row r="375" spans="1:12" x14ac:dyDescent="0.25">
      <c r="A375">
        <v>374</v>
      </c>
      <c r="B375" t="s">
        <v>9</v>
      </c>
      <c r="C375">
        <f>IF(ISBLANK(Hoja1!C375),AVERAGE(Hoja1!$C$2:$C$5001),Hoja1!C375)</f>
        <v>297000</v>
      </c>
      <c r="D375" t="str">
        <f>IF(ISBLANK(Hoja1!D375),"ASALARIADO",Hoja1!D375)</f>
        <v>TRABAJADOR INDEPENDIENTE</v>
      </c>
      <c r="E375" t="s">
        <v>16</v>
      </c>
      <c r="F375" t="s">
        <v>12</v>
      </c>
      <c r="G375" t="s">
        <v>13</v>
      </c>
      <c r="H375" t="s">
        <v>13</v>
      </c>
      <c r="I375" s="1">
        <f>IF(ISBLANK(Hoja1!I375),AVERAGE(Hoja1!$I$2:$I$5001),Hoja1!I375)</f>
        <v>21</v>
      </c>
      <c r="J375">
        <f t="shared" si="15"/>
        <v>0</v>
      </c>
      <c r="K375" t="str">
        <f t="shared" si="16"/>
        <v>0-400k</v>
      </c>
      <c r="L375" t="str">
        <f t="shared" si="17"/>
        <v>18-30</v>
      </c>
    </row>
    <row r="376" spans="1:12" x14ac:dyDescent="0.25">
      <c r="A376">
        <v>375</v>
      </c>
      <c r="B376" t="s">
        <v>9</v>
      </c>
      <c r="C376">
        <f>IF(ISBLANK(Hoja1!C376),AVERAGE(Hoja1!$C$2:$C$5001),Hoja1!C376)</f>
        <v>711457.86</v>
      </c>
      <c r="D376" t="str">
        <f>IF(ISBLANK(Hoja1!D376),"ASALARIADO",Hoja1!D376)</f>
        <v>ASALARIADO</v>
      </c>
      <c r="E376" t="s">
        <v>16</v>
      </c>
      <c r="F376" t="s">
        <v>12</v>
      </c>
      <c r="G376" t="s">
        <v>12</v>
      </c>
      <c r="H376" t="s">
        <v>13</v>
      </c>
      <c r="I376" s="1">
        <f>IF(ISBLANK(Hoja1!I376),AVERAGE(Hoja1!$I$2:$I$5001),Hoja1!I376)</f>
        <v>44</v>
      </c>
      <c r="J376">
        <f t="shared" si="15"/>
        <v>0</v>
      </c>
      <c r="K376" t="str">
        <f t="shared" si="16"/>
        <v>400k-800k</v>
      </c>
      <c r="L376" t="str">
        <f t="shared" si="17"/>
        <v>31-45</v>
      </c>
    </row>
    <row r="377" spans="1:12" x14ac:dyDescent="0.25">
      <c r="A377">
        <v>376</v>
      </c>
      <c r="B377" t="s">
        <v>9</v>
      </c>
      <c r="C377">
        <f>IF(ISBLANK(Hoja1!C377),AVERAGE(Hoja1!$C$2:$C$5001),Hoja1!C377)</f>
        <v>765532.1</v>
      </c>
      <c r="D377" t="str">
        <f>IF(ISBLANK(Hoja1!D377),"ASALARIADO",Hoja1!D377)</f>
        <v>ASALARIADO</v>
      </c>
      <c r="E377" t="s">
        <v>16</v>
      </c>
      <c r="F377" t="s">
        <v>12</v>
      </c>
      <c r="G377" t="s">
        <v>12</v>
      </c>
      <c r="H377" t="s">
        <v>13</v>
      </c>
      <c r="I377" s="1">
        <f>IF(ISBLANK(Hoja1!I377),AVERAGE(Hoja1!$I$2:$I$5001),Hoja1!I377)</f>
        <v>43</v>
      </c>
      <c r="J377">
        <f t="shared" si="15"/>
        <v>0</v>
      </c>
      <c r="K377" t="str">
        <f t="shared" si="16"/>
        <v>400k-800k</v>
      </c>
      <c r="L377" t="str">
        <f t="shared" si="17"/>
        <v>31-45</v>
      </c>
    </row>
    <row r="378" spans="1:12" x14ac:dyDescent="0.25">
      <c r="A378">
        <v>377</v>
      </c>
      <c r="B378" t="s">
        <v>15</v>
      </c>
      <c r="C378">
        <f>IF(ISBLANK(Hoja1!C378),AVERAGE(Hoja1!$C$2:$C$5001),Hoja1!C378)</f>
        <v>300018</v>
      </c>
      <c r="D378" t="str">
        <f>IF(ISBLANK(Hoja1!D378),"ASALARIADO",Hoja1!D378)</f>
        <v>TRABAJADOR INDEPENDIENTE</v>
      </c>
      <c r="E378" t="s">
        <v>16</v>
      </c>
      <c r="F378" t="s">
        <v>12</v>
      </c>
      <c r="G378" t="s">
        <v>13</v>
      </c>
      <c r="H378" t="s">
        <v>13</v>
      </c>
      <c r="I378" s="1">
        <f>IF(ISBLANK(Hoja1!I378),AVERAGE(Hoja1!$I$2:$I$5001),Hoja1!I378)</f>
        <v>55</v>
      </c>
      <c r="J378">
        <f t="shared" si="15"/>
        <v>0</v>
      </c>
      <c r="K378" t="str">
        <f t="shared" si="16"/>
        <v>0-400k</v>
      </c>
      <c r="L378" t="str">
        <f t="shared" si="17"/>
        <v>46-60</v>
      </c>
    </row>
    <row r="379" spans="1:12" x14ac:dyDescent="0.25">
      <c r="A379">
        <v>378</v>
      </c>
      <c r="B379" t="s">
        <v>9</v>
      </c>
      <c r="C379">
        <f>IF(ISBLANK(Hoja1!C379),AVERAGE(Hoja1!$C$2:$C$5001),Hoja1!C379)</f>
        <v>594092</v>
      </c>
      <c r="D379" t="str">
        <f>IF(ISBLANK(Hoja1!D379),"ASALARIADO",Hoja1!D379)</f>
        <v>TRABAJADOR INDEPENDIENTE</v>
      </c>
      <c r="E379" t="s">
        <v>16</v>
      </c>
      <c r="F379" t="s">
        <v>12</v>
      </c>
      <c r="G379" t="s">
        <v>13</v>
      </c>
      <c r="H379" t="s">
        <v>12</v>
      </c>
      <c r="I379" s="1">
        <f>IF(ISBLANK(Hoja1!I379),AVERAGE(Hoja1!$I$2:$I$5001),Hoja1!I379)</f>
        <v>53</v>
      </c>
      <c r="J379">
        <f t="shared" si="15"/>
        <v>1</v>
      </c>
      <c r="K379" t="str">
        <f t="shared" si="16"/>
        <v>400k-800k</v>
      </c>
      <c r="L379" t="str">
        <f t="shared" si="17"/>
        <v>46-60</v>
      </c>
    </row>
    <row r="380" spans="1:12" x14ac:dyDescent="0.25">
      <c r="A380">
        <v>379</v>
      </c>
      <c r="B380" t="s">
        <v>15</v>
      </c>
      <c r="C380">
        <f>IF(ISBLANK(Hoja1!C380),AVERAGE(Hoja1!$C$2:$C$5001),Hoja1!C380)</f>
        <v>943396.65</v>
      </c>
      <c r="D380" t="str">
        <f>IF(ISBLANK(Hoja1!D380),"ASALARIADO",Hoja1!D380)</f>
        <v>ASALARIADO</v>
      </c>
      <c r="E380" t="s">
        <v>11</v>
      </c>
      <c r="F380" t="s">
        <v>12</v>
      </c>
      <c r="G380" t="s">
        <v>13</v>
      </c>
      <c r="H380" t="s">
        <v>13</v>
      </c>
      <c r="I380" s="1">
        <f>IF(ISBLANK(Hoja1!I380),AVERAGE(Hoja1!$I$2:$I$5001),Hoja1!I380)</f>
        <v>38</v>
      </c>
      <c r="J380">
        <f t="shared" si="15"/>
        <v>0</v>
      </c>
      <c r="K380" t="str">
        <f t="shared" si="16"/>
        <v>800k-1.2M</v>
      </c>
      <c r="L380" t="str">
        <f t="shared" si="17"/>
        <v>31-45</v>
      </c>
    </row>
    <row r="381" spans="1:12" x14ac:dyDescent="0.25">
      <c r="A381">
        <v>380</v>
      </c>
      <c r="B381" t="s">
        <v>9</v>
      </c>
      <c r="C381">
        <f>IF(ISBLANK(Hoja1!C381),AVERAGE(Hoja1!$C$2:$C$5001),Hoja1!C381)</f>
        <v>280000</v>
      </c>
      <c r="D381" t="str">
        <f>IF(ISBLANK(Hoja1!D381),"ASALARIADO",Hoja1!D381)</f>
        <v>ASALARIADO</v>
      </c>
      <c r="E381" t="s">
        <v>16</v>
      </c>
      <c r="F381" t="s">
        <v>12</v>
      </c>
      <c r="G381" t="s">
        <v>13</v>
      </c>
      <c r="H381" t="s">
        <v>13</v>
      </c>
      <c r="I381" s="1">
        <f>IF(ISBLANK(Hoja1!I381),AVERAGE(Hoja1!$I$2:$I$5001),Hoja1!I381)</f>
        <v>33</v>
      </c>
      <c r="J381">
        <f t="shared" si="15"/>
        <v>0</v>
      </c>
      <c r="K381" t="str">
        <f t="shared" si="16"/>
        <v>0-400k</v>
      </c>
      <c r="L381" t="str">
        <f t="shared" si="17"/>
        <v>31-45</v>
      </c>
    </row>
    <row r="382" spans="1:12" x14ac:dyDescent="0.25">
      <c r="A382">
        <v>381</v>
      </c>
      <c r="B382" t="s">
        <v>9</v>
      </c>
      <c r="C382">
        <f>IF(ISBLANK(Hoja1!C382),AVERAGE(Hoja1!$C$2:$C$5001),Hoja1!C382)</f>
        <v>1414130.5</v>
      </c>
      <c r="D382" t="str">
        <f>IF(ISBLANK(Hoja1!D382),"ASALARIADO",Hoja1!D382)</f>
        <v>ASALARIADO</v>
      </c>
      <c r="E382" t="s">
        <v>11</v>
      </c>
      <c r="F382" t="s">
        <v>12</v>
      </c>
      <c r="G382" t="s">
        <v>13</v>
      </c>
      <c r="H382" t="s">
        <v>13</v>
      </c>
      <c r="I382" s="1">
        <f>IF(ISBLANK(Hoja1!I382),AVERAGE(Hoja1!$I$2:$I$5001),Hoja1!I382)</f>
        <v>34</v>
      </c>
      <c r="J382">
        <f t="shared" si="15"/>
        <v>0</v>
      </c>
      <c r="K382" t="str">
        <f t="shared" si="16"/>
        <v>1.2M-2M</v>
      </c>
      <c r="L382" t="str">
        <f t="shared" si="17"/>
        <v>31-45</v>
      </c>
    </row>
    <row r="383" spans="1:12" x14ac:dyDescent="0.25">
      <c r="A383">
        <v>382</v>
      </c>
      <c r="B383" t="s">
        <v>15</v>
      </c>
      <c r="C383">
        <f>IF(ISBLANK(Hoja1!C383),AVERAGE(Hoja1!$C$2:$C$5001),Hoja1!C383)</f>
        <v>300018</v>
      </c>
      <c r="D383" t="str">
        <f>IF(ISBLANK(Hoja1!D383),"ASALARIADO",Hoja1!D383)</f>
        <v>TRABAJADOR INDEPENDIENTE</v>
      </c>
      <c r="E383" t="s">
        <v>16</v>
      </c>
      <c r="F383" t="s">
        <v>12</v>
      </c>
      <c r="G383" t="s">
        <v>13</v>
      </c>
      <c r="H383" t="s">
        <v>12</v>
      </c>
      <c r="I383" s="1">
        <f>IF(ISBLANK(Hoja1!I383),AVERAGE(Hoja1!$I$2:$I$5001),Hoja1!I383)</f>
        <v>32</v>
      </c>
      <c r="J383">
        <f t="shared" si="15"/>
        <v>1</v>
      </c>
      <c r="K383" t="str">
        <f t="shared" si="16"/>
        <v>0-400k</v>
      </c>
      <c r="L383" t="str">
        <f t="shared" si="17"/>
        <v>31-45</v>
      </c>
    </row>
    <row r="384" spans="1:12" x14ac:dyDescent="0.25">
      <c r="A384">
        <v>383</v>
      </c>
      <c r="B384" t="s">
        <v>9</v>
      </c>
      <c r="C384">
        <f>IF(ISBLANK(Hoja1!C384),AVERAGE(Hoja1!$C$2:$C$5001),Hoja1!C384)</f>
        <v>695508.19</v>
      </c>
      <c r="D384" t="str">
        <f>IF(ISBLANK(Hoja1!D384),"ASALARIADO",Hoja1!D384)</f>
        <v>ASALARIADO</v>
      </c>
      <c r="E384" t="s">
        <v>16</v>
      </c>
      <c r="F384" t="s">
        <v>12</v>
      </c>
      <c r="G384" t="s">
        <v>13</v>
      </c>
      <c r="H384" t="s">
        <v>13</v>
      </c>
      <c r="I384" s="1">
        <f>IF(ISBLANK(Hoja1!I384),AVERAGE(Hoja1!$I$2:$I$5001),Hoja1!I384)</f>
        <v>36</v>
      </c>
      <c r="J384">
        <f t="shared" si="15"/>
        <v>0</v>
      </c>
      <c r="K384" t="str">
        <f t="shared" si="16"/>
        <v>400k-800k</v>
      </c>
      <c r="L384" t="str">
        <f t="shared" si="17"/>
        <v>31-45</v>
      </c>
    </row>
    <row r="385" spans="1:12" x14ac:dyDescent="0.25">
      <c r="A385">
        <v>384</v>
      </c>
      <c r="B385" t="s">
        <v>9</v>
      </c>
      <c r="C385">
        <f>IF(ISBLANK(Hoja1!C385),AVERAGE(Hoja1!$C$2:$C$5001),Hoja1!C385)</f>
        <v>343811</v>
      </c>
      <c r="D385" t="str">
        <f>IF(ISBLANK(Hoja1!D385),"ASALARIADO",Hoja1!D385)</f>
        <v>TRABAJADOR INDEPENDIENTE</v>
      </c>
      <c r="E385" t="s">
        <v>16</v>
      </c>
      <c r="F385" t="s">
        <v>12</v>
      </c>
      <c r="G385" t="s">
        <v>13</v>
      </c>
      <c r="H385" t="s">
        <v>13</v>
      </c>
      <c r="I385" s="1">
        <f>IF(ISBLANK(Hoja1!I385),AVERAGE(Hoja1!$I$2:$I$5001),Hoja1!I385)</f>
        <v>64</v>
      </c>
      <c r="J385">
        <f t="shared" si="15"/>
        <v>0</v>
      </c>
      <c r="K385" t="str">
        <f t="shared" si="16"/>
        <v>0-400k</v>
      </c>
      <c r="L385" t="str">
        <f t="shared" si="17"/>
        <v>61-75</v>
      </c>
    </row>
    <row r="386" spans="1:12" x14ac:dyDescent="0.25">
      <c r="A386">
        <v>385</v>
      </c>
      <c r="B386" t="s">
        <v>9</v>
      </c>
      <c r="C386">
        <f>IF(ISBLANK(Hoja1!C386),AVERAGE(Hoja1!$C$2:$C$5001),Hoja1!C386)</f>
        <v>356858</v>
      </c>
      <c r="D386" t="str">
        <f>IF(ISBLANK(Hoja1!D386),"ASALARIADO",Hoja1!D386)</f>
        <v>TRABAJADOR INDEPENDIENTE</v>
      </c>
      <c r="E386" t="s">
        <v>16</v>
      </c>
      <c r="F386" t="s">
        <v>12</v>
      </c>
      <c r="G386" t="s">
        <v>13</v>
      </c>
      <c r="H386" t="s">
        <v>13</v>
      </c>
      <c r="I386" s="1">
        <f>IF(ISBLANK(Hoja1!I386),AVERAGE(Hoja1!$I$2:$I$5001),Hoja1!I386)</f>
        <v>57</v>
      </c>
      <c r="J386">
        <f t="shared" si="15"/>
        <v>0</v>
      </c>
      <c r="K386" t="str">
        <f t="shared" si="16"/>
        <v>0-400k</v>
      </c>
      <c r="L386" t="str">
        <f t="shared" si="17"/>
        <v>46-60</v>
      </c>
    </row>
    <row r="387" spans="1:12" x14ac:dyDescent="0.25">
      <c r="A387">
        <v>386</v>
      </c>
      <c r="B387" t="s">
        <v>15</v>
      </c>
      <c r="C387">
        <f>IF(ISBLANK(Hoja1!C387),AVERAGE(Hoja1!$C$2:$C$5001),Hoja1!C387)</f>
        <v>1314924.8600000001</v>
      </c>
      <c r="D387" t="str">
        <f>IF(ISBLANK(Hoja1!D387),"ASALARIADO",Hoja1!D387)</f>
        <v>ASALARIADO</v>
      </c>
      <c r="E387" t="s">
        <v>16</v>
      </c>
      <c r="F387" t="s">
        <v>12</v>
      </c>
      <c r="G387" t="s">
        <v>13</v>
      </c>
      <c r="H387" t="s">
        <v>13</v>
      </c>
      <c r="I387" s="1">
        <f>IF(ISBLANK(Hoja1!I387),AVERAGE(Hoja1!$I$2:$I$5001),Hoja1!I387)</f>
        <v>37</v>
      </c>
      <c r="J387">
        <f t="shared" ref="J387:J450" si="18">IF(H387="SI",1,0)</f>
        <v>0</v>
      </c>
      <c r="K387" t="str">
        <f t="shared" ref="K387:K450" si="19">IF(C387&lt;=400000,"0-400k",IF(C387&lt;=800000,"400k-800k",IF(C387&lt;=1200000,"800k-1.2M",IF(C387&lt;=2000000,"1.2M-2M","2M+"))))</f>
        <v>1.2M-2M</v>
      </c>
      <c r="L387" t="str">
        <f t="shared" ref="L387:L450" si="20">IF(I387&lt;=30,"18-30",IF(I387&lt;=45,"31-45",IF(I387&lt;=60,"46-60",IF(I387&lt;=75,"61-75","76-100+"))))</f>
        <v>31-45</v>
      </c>
    </row>
    <row r="388" spans="1:12" x14ac:dyDescent="0.25">
      <c r="A388">
        <v>387</v>
      </c>
      <c r="B388" t="s">
        <v>9</v>
      </c>
      <c r="C388">
        <f>IF(ISBLANK(Hoja1!C388),AVERAGE(Hoja1!$C$2:$C$5001),Hoja1!C388)</f>
        <v>652872.57999999996</v>
      </c>
      <c r="D388" t="str">
        <f>IF(ISBLANK(Hoja1!D388),"ASALARIADO",Hoja1!D388)</f>
        <v>ASALARIADO</v>
      </c>
      <c r="E388" t="s">
        <v>16</v>
      </c>
      <c r="F388" t="s">
        <v>12</v>
      </c>
      <c r="G388" t="s">
        <v>12</v>
      </c>
      <c r="H388" t="s">
        <v>13</v>
      </c>
      <c r="I388" s="1">
        <f>IF(ISBLANK(Hoja1!I388),AVERAGE(Hoja1!$I$2:$I$5001),Hoja1!I388)</f>
        <v>54</v>
      </c>
      <c r="J388">
        <f t="shared" si="18"/>
        <v>0</v>
      </c>
      <c r="K388" t="str">
        <f t="shared" si="19"/>
        <v>400k-800k</v>
      </c>
      <c r="L388" t="str">
        <f t="shared" si="20"/>
        <v>46-60</v>
      </c>
    </row>
    <row r="389" spans="1:12" x14ac:dyDescent="0.25">
      <c r="A389">
        <v>388</v>
      </c>
      <c r="B389" t="s">
        <v>9</v>
      </c>
      <c r="C389">
        <f>IF(ISBLANK(Hoja1!C389),AVERAGE(Hoja1!$C$2:$C$5001),Hoja1!C389)</f>
        <v>297045</v>
      </c>
      <c r="D389" t="str">
        <f>IF(ISBLANK(Hoja1!D389),"ASALARIADO",Hoja1!D389)</f>
        <v>ASEGURADO VOLUNTARIO</v>
      </c>
      <c r="E389" t="s">
        <v>16</v>
      </c>
      <c r="F389" t="s">
        <v>12</v>
      </c>
      <c r="G389" t="s">
        <v>13</v>
      </c>
      <c r="H389" t="s">
        <v>13</v>
      </c>
      <c r="I389" s="1">
        <f>IF(ISBLANK(Hoja1!I389),AVERAGE(Hoja1!$I$2:$I$5001),Hoja1!I389)</f>
        <v>44</v>
      </c>
      <c r="J389">
        <f t="shared" si="18"/>
        <v>0</v>
      </c>
      <c r="K389" t="str">
        <f t="shared" si="19"/>
        <v>0-400k</v>
      </c>
      <c r="L389" t="str">
        <f t="shared" si="20"/>
        <v>31-45</v>
      </c>
    </row>
    <row r="390" spans="1:12" x14ac:dyDescent="0.25">
      <c r="A390">
        <v>389</v>
      </c>
      <c r="B390" t="s">
        <v>9</v>
      </c>
      <c r="C390">
        <f>IF(ISBLANK(Hoja1!C390),AVERAGE(Hoja1!$C$2:$C$5001),Hoja1!C390)</f>
        <v>463313.7</v>
      </c>
      <c r="D390" t="str">
        <f>IF(ISBLANK(Hoja1!D390),"ASALARIADO",Hoja1!D390)</f>
        <v>ASALARIADO</v>
      </c>
      <c r="E390" t="s">
        <v>11</v>
      </c>
      <c r="F390" t="s">
        <v>12</v>
      </c>
      <c r="G390" t="s">
        <v>13</v>
      </c>
      <c r="H390" t="s">
        <v>13</v>
      </c>
      <c r="I390" s="1">
        <f>IF(ISBLANK(Hoja1!I390),AVERAGE(Hoja1!$I$2:$I$5001),Hoja1!I390)</f>
        <v>36</v>
      </c>
      <c r="J390">
        <f t="shared" si="18"/>
        <v>0</v>
      </c>
      <c r="K390" t="str">
        <f t="shared" si="19"/>
        <v>400k-800k</v>
      </c>
      <c r="L390" t="str">
        <f t="shared" si="20"/>
        <v>31-45</v>
      </c>
    </row>
    <row r="391" spans="1:12" x14ac:dyDescent="0.25">
      <c r="A391">
        <v>390</v>
      </c>
      <c r="B391" t="s">
        <v>15</v>
      </c>
      <c r="C391">
        <f>IF(ISBLANK(Hoja1!C391),AVERAGE(Hoja1!$C$2:$C$5001),Hoja1!C391)</f>
        <v>144000</v>
      </c>
      <c r="D391" t="str">
        <f>IF(ISBLANK(Hoja1!D391),"ASALARIADO",Hoja1!D391)</f>
        <v>ASALARIADO</v>
      </c>
      <c r="E391" t="s">
        <v>16</v>
      </c>
      <c r="F391" t="s">
        <v>12</v>
      </c>
      <c r="G391" t="s">
        <v>13</v>
      </c>
      <c r="H391" t="s">
        <v>13</v>
      </c>
      <c r="I391" s="1">
        <f>IF(ISBLANK(Hoja1!I391),AVERAGE(Hoja1!$I$2:$I$5001),Hoja1!I391)</f>
        <v>20</v>
      </c>
      <c r="J391">
        <f t="shared" si="18"/>
        <v>0</v>
      </c>
      <c r="K391" t="str">
        <f t="shared" si="19"/>
        <v>0-400k</v>
      </c>
      <c r="L391" t="str">
        <f t="shared" si="20"/>
        <v>18-30</v>
      </c>
    </row>
    <row r="392" spans="1:12" x14ac:dyDescent="0.25">
      <c r="A392">
        <v>391</v>
      </c>
      <c r="B392" t="s">
        <v>9</v>
      </c>
      <c r="C392">
        <f>IF(ISBLANK(Hoja1!C392),AVERAGE(Hoja1!$C$2:$C$5001),Hoja1!C392)</f>
        <v>610513</v>
      </c>
      <c r="D392" t="str">
        <f>IF(ISBLANK(Hoja1!D392),"ASALARIADO",Hoja1!D392)</f>
        <v>TRABAJADOR INDEPENDIENTE</v>
      </c>
      <c r="E392" t="s">
        <v>16</v>
      </c>
      <c r="F392" t="s">
        <v>12</v>
      </c>
      <c r="G392" t="s">
        <v>13</v>
      </c>
      <c r="H392" t="s">
        <v>12</v>
      </c>
      <c r="I392" s="1">
        <f>IF(ISBLANK(Hoja1!I392),AVERAGE(Hoja1!$I$2:$I$5001),Hoja1!I392)</f>
        <v>34</v>
      </c>
      <c r="J392">
        <f t="shared" si="18"/>
        <v>1</v>
      </c>
      <c r="K392" t="str">
        <f t="shared" si="19"/>
        <v>400k-800k</v>
      </c>
      <c r="L392" t="str">
        <f t="shared" si="20"/>
        <v>31-45</v>
      </c>
    </row>
    <row r="393" spans="1:12" x14ac:dyDescent="0.25">
      <c r="A393">
        <v>392</v>
      </c>
      <c r="B393" t="s">
        <v>15</v>
      </c>
      <c r="C393">
        <f>IF(ISBLANK(Hoja1!C393),AVERAGE(Hoja1!$C$2:$C$5001),Hoja1!C393)</f>
        <v>950292</v>
      </c>
      <c r="D393" t="str">
        <f>IF(ISBLANK(Hoja1!D393),"ASALARIADO",Hoja1!D393)</f>
        <v>ASALARIADO</v>
      </c>
      <c r="E393" t="s">
        <v>16</v>
      </c>
      <c r="F393" t="s">
        <v>12</v>
      </c>
      <c r="G393" t="s">
        <v>13</v>
      </c>
      <c r="H393" t="s">
        <v>13</v>
      </c>
      <c r="I393" s="1">
        <f>IF(ISBLANK(Hoja1!I393),AVERAGE(Hoja1!$I$2:$I$5001),Hoja1!I393)</f>
        <v>38</v>
      </c>
      <c r="J393">
        <f t="shared" si="18"/>
        <v>0</v>
      </c>
      <c r="K393" t="str">
        <f t="shared" si="19"/>
        <v>800k-1.2M</v>
      </c>
      <c r="L393" t="str">
        <f t="shared" si="20"/>
        <v>31-45</v>
      </c>
    </row>
    <row r="394" spans="1:12" x14ac:dyDescent="0.25">
      <c r="A394">
        <v>393</v>
      </c>
      <c r="B394" t="s">
        <v>9</v>
      </c>
      <c r="C394">
        <f>IF(ISBLANK(Hoja1!C394),AVERAGE(Hoja1!$C$2:$C$5001),Hoja1!C394)</f>
        <v>798210</v>
      </c>
      <c r="D394" t="str">
        <f>IF(ISBLANK(Hoja1!D394),"ASALARIADO",Hoja1!D394)</f>
        <v>ASALARIADO</v>
      </c>
      <c r="E394" t="s">
        <v>11</v>
      </c>
      <c r="F394" t="s">
        <v>12</v>
      </c>
      <c r="G394" t="s">
        <v>13</v>
      </c>
      <c r="H394" t="s">
        <v>13</v>
      </c>
      <c r="I394" s="1">
        <f>IF(ISBLANK(Hoja1!I394),AVERAGE(Hoja1!$I$2:$I$5001),Hoja1!I394)</f>
        <v>39</v>
      </c>
      <c r="J394">
        <f t="shared" si="18"/>
        <v>0</v>
      </c>
      <c r="K394" t="str">
        <f t="shared" si="19"/>
        <v>400k-800k</v>
      </c>
      <c r="L394" t="str">
        <f t="shared" si="20"/>
        <v>31-45</v>
      </c>
    </row>
    <row r="395" spans="1:12" x14ac:dyDescent="0.25">
      <c r="A395">
        <v>394</v>
      </c>
      <c r="B395" t="s">
        <v>9</v>
      </c>
      <c r="C395">
        <f>IF(ISBLANK(Hoja1!C395),AVERAGE(Hoja1!$C$2:$C$5001),Hoja1!C395)</f>
        <v>783125</v>
      </c>
      <c r="D395" t="str">
        <f>IF(ISBLANK(Hoja1!D395),"ASALARIADO",Hoja1!D395)</f>
        <v>ASALARIADO</v>
      </c>
      <c r="E395" t="s">
        <v>16</v>
      </c>
      <c r="F395" t="s">
        <v>12</v>
      </c>
      <c r="G395" t="s">
        <v>13</v>
      </c>
      <c r="H395" t="s">
        <v>12</v>
      </c>
      <c r="I395" s="1">
        <f>IF(ISBLANK(Hoja1!I395),AVERAGE(Hoja1!$I$2:$I$5001),Hoja1!I395)</f>
        <v>32</v>
      </c>
      <c r="J395">
        <f t="shared" si="18"/>
        <v>1</v>
      </c>
      <c r="K395" t="str">
        <f t="shared" si="19"/>
        <v>400k-800k</v>
      </c>
      <c r="L395" t="str">
        <f t="shared" si="20"/>
        <v>31-45</v>
      </c>
    </row>
    <row r="396" spans="1:12" x14ac:dyDescent="0.25">
      <c r="A396">
        <v>395</v>
      </c>
      <c r="B396" t="s">
        <v>9</v>
      </c>
      <c r="C396">
        <f>IF(ISBLANK(Hoja1!C396),AVERAGE(Hoja1!$C$2:$C$5001),Hoja1!C396)</f>
        <v>466553.21</v>
      </c>
      <c r="D396" t="str">
        <f>IF(ISBLANK(Hoja1!D396),"ASALARIADO",Hoja1!D396)</f>
        <v>ASALARIADO</v>
      </c>
      <c r="E396" t="s">
        <v>16</v>
      </c>
      <c r="F396" t="s">
        <v>12</v>
      </c>
      <c r="G396" t="s">
        <v>13</v>
      </c>
      <c r="H396" t="s">
        <v>13</v>
      </c>
      <c r="I396" s="1">
        <f>IF(ISBLANK(Hoja1!I396),AVERAGE(Hoja1!$I$2:$I$5001),Hoja1!I396)</f>
        <v>36</v>
      </c>
      <c r="J396">
        <f t="shared" si="18"/>
        <v>0</v>
      </c>
      <c r="K396" t="str">
        <f t="shared" si="19"/>
        <v>400k-800k</v>
      </c>
      <c r="L396" t="str">
        <f t="shared" si="20"/>
        <v>31-45</v>
      </c>
    </row>
    <row r="397" spans="1:12" x14ac:dyDescent="0.25">
      <c r="A397">
        <v>396</v>
      </c>
      <c r="B397" t="s">
        <v>9</v>
      </c>
      <c r="C397">
        <f>IF(ISBLANK(Hoja1!C397),AVERAGE(Hoja1!$C$2:$C$5001),Hoja1!C397)</f>
        <v>14290</v>
      </c>
      <c r="D397" t="str">
        <f>IF(ISBLANK(Hoja1!D397),"ASALARIADO",Hoja1!D397)</f>
        <v>ASALARIADO</v>
      </c>
      <c r="E397" t="s">
        <v>16</v>
      </c>
      <c r="F397" t="s">
        <v>12</v>
      </c>
      <c r="G397" t="s">
        <v>13</v>
      </c>
      <c r="H397" t="s">
        <v>13</v>
      </c>
      <c r="I397" s="1">
        <f>IF(ISBLANK(Hoja1!I397),AVERAGE(Hoja1!$I$2:$I$5001),Hoja1!I397)</f>
        <v>57</v>
      </c>
      <c r="J397">
        <f t="shared" si="18"/>
        <v>0</v>
      </c>
      <c r="K397" t="str">
        <f t="shared" si="19"/>
        <v>0-400k</v>
      </c>
      <c r="L397" t="str">
        <f t="shared" si="20"/>
        <v>46-60</v>
      </c>
    </row>
    <row r="398" spans="1:12" x14ac:dyDescent="0.25">
      <c r="A398">
        <v>397</v>
      </c>
      <c r="B398" t="s">
        <v>9</v>
      </c>
      <c r="C398">
        <f>IF(ISBLANK(Hoja1!C398),AVERAGE(Hoja1!$C$2:$C$5001),Hoja1!C398)</f>
        <v>289448</v>
      </c>
      <c r="D398" t="str">
        <f>IF(ISBLANK(Hoja1!D398),"ASALARIADO",Hoja1!D398)</f>
        <v>TRABAJADOR INDEPENDIENTE</v>
      </c>
      <c r="E398" t="s">
        <v>16</v>
      </c>
      <c r="F398" t="s">
        <v>12</v>
      </c>
      <c r="G398" t="s">
        <v>13</v>
      </c>
      <c r="H398" t="s">
        <v>13</v>
      </c>
      <c r="I398" s="1">
        <f>IF(ISBLANK(Hoja1!I398),AVERAGE(Hoja1!$I$2:$I$5001),Hoja1!I398)</f>
        <v>52</v>
      </c>
      <c r="J398">
        <f t="shared" si="18"/>
        <v>0</v>
      </c>
      <c r="K398" t="str">
        <f t="shared" si="19"/>
        <v>0-400k</v>
      </c>
      <c r="L398" t="str">
        <f t="shared" si="20"/>
        <v>46-60</v>
      </c>
    </row>
    <row r="399" spans="1:12" x14ac:dyDescent="0.25">
      <c r="A399">
        <v>398</v>
      </c>
      <c r="B399" t="s">
        <v>9</v>
      </c>
      <c r="C399">
        <f>IF(ISBLANK(Hoja1!C399),AVERAGE(Hoja1!$C$2:$C$5001),Hoja1!C399)</f>
        <v>323432.7</v>
      </c>
      <c r="D399" t="str">
        <f>IF(ISBLANK(Hoja1!D399),"ASALARIADO",Hoja1!D399)</f>
        <v>ASALARIADO</v>
      </c>
      <c r="E399" t="s">
        <v>16</v>
      </c>
      <c r="F399" t="s">
        <v>12</v>
      </c>
      <c r="G399" t="s">
        <v>12</v>
      </c>
      <c r="H399" t="s">
        <v>13</v>
      </c>
      <c r="I399" s="1">
        <f>IF(ISBLANK(Hoja1!I399),AVERAGE(Hoja1!$I$2:$I$5001),Hoja1!I399)</f>
        <v>50</v>
      </c>
      <c r="J399">
        <f t="shared" si="18"/>
        <v>0</v>
      </c>
      <c r="K399" t="str">
        <f t="shared" si="19"/>
        <v>0-400k</v>
      </c>
      <c r="L399" t="str">
        <f t="shared" si="20"/>
        <v>46-60</v>
      </c>
    </row>
    <row r="400" spans="1:12" x14ac:dyDescent="0.25">
      <c r="A400">
        <v>399</v>
      </c>
      <c r="B400" t="s">
        <v>15</v>
      </c>
      <c r="C400">
        <f>IF(ISBLANK(Hoja1!C400),AVERAGE(Hoja1!$C$2:$C$5001),Hoja1!C400)</f>
        <v>577151</v>
      </c>
      <c r="D400" t="str">
        <f>IF(ISBLANK(Hoja1!D400),"ASALARIADO",Hoja1!D400)</f>
        <v>ASALARIADO</v>
      </c>
      <c r="E400" t="s">
        <v>11</v>
      </c>
      <c r="F400" t="s">
        <v>12</v>
      </c>
      <c r="G400" t="s">
        <v>13</v>
      </c>
      <c r="H400" t="s">
        <v>13</v>
      </c>
      <c r="I400" s="1">
        <f>IF(ISBLANK(Hoja1!I400),AVERAGE(Hoja1!$I$2:$I$5001),Hoja1!I400)</f>
        <v>34</v>
      </c>
      <c r="J400">
        <f t="shared" si="18"/>
        <v>0</v>
      </c>
      <c r="K400" t="str">
        <f t="shared" si="19"/>
        <v>400k-800k</v>
      </c>
      <c r="L400" t="str">
        <f t="shared" si="20"/>
        <v>31-45</v>
      </c>
    </row>
    <row r="401" spans="1:12" x14ac:dyDescent="0.25">
      <c r="A401">
        <v>400</v>
      </c>
      <c r="B401" t="s">
        <v>9</v>
      </c>
      <c r="C401">
        <f>IF(ISBLANK(Hoja1!C401),AVERAGE(Hoja1!$C$2:$C$5001),Hoja1!C401)</f>
        <v>622335.6</v>
      </c>
      <c r="D401" t="str">
        <f>IF(ISBLANK(Hoja1!D401),"ASALARIADO",Hoja1!D401)</f>
        <v>ASALARIADO</v>
      </c>
      <c r="E401" t="s">
        <v>16</v>
      </c>
      <c r="F401" t="s">
        <v>12</v>
      </c>
      <c r="G401" t="s">
        <v>13</v>
      </c>
      <c r="H401" t="s">
        <v>13</v>
      </c>
      <c r="I401" s="1">
        <f>IF(ISBLANK(Hoja1!I401),AVERAGE(Hoja1!$I$2:$I$5001),Hoja1!I401)</f>
        <v>50</v>
      </c>
      <c r="J401">
        <f t="shared" si="18"/>
        <v>0</v>
      </c>
      <c r="K401" t="str">
        <f t="shared" si="19"/>
        <v>400k-800k</v>
      </c>
      <c r="L401" t="str">
        <f t="shared" si="20"/>
        <v>46-60</v>
      </c>
    </row>
    <row r="402" spans="1:12" x14ac:dyDescent="0.25">
      <c r="A402">
        <v>401</v>
      </c>
      <c r="B402" t="s">
        <v>15</v>
      </c>
      <c r="C402">
        <f>IF(ISBLANK(Hoja1!C402),AVERAGE(Hoja1!$C$2:$C$5001),Hoja1!C402)</f>
        <v>205048</v>
      </c>
      <c r="D402" t="str">
        <f>IF(ISBLANK(Hoja1!D402),"ASALARIADO",Hoja1!D402)</f>
        <v>ASALARIADO</v>
      </c>
      <c r="E402" t="s">
        <v>16</v>
      </c>
      <c r="F402" t="s">
        <v>12</v>
      </c>
      <c r="G402" t="s">
        <v>12</v>
      </c>
      <c r="H402" t="s">
        <v>13</v>
      </c>
      <c r="I402" s="1">
        <f>IF(ISBLANK(Hoja1!I402),AVERAGE(Hoja1!$I$2:$I$5001),Hoja1!I402)</f>
        <v>36</v>
      </c>
      <c r="J402">
        <f t="shared" si="18"/>
        <v>0</v>
      </c>
      <c r="K402" t="str">
        <f t="shared" si="19"/>
        <v>0-400k</v>
      </c>
      <c r="L402" t="str">
        <f t="shared" si="20"/>
        <v>31-45</v>
      </c>
    </row>
    <row r="403" spans="1:12" x14ac:dyDescent="0.25">
      <c r="A403">
        <v>402</v>
      </c>
      <c r="B403" t="s">
        <v>9</v>
      </c>
      <c r="C403">
        <f>IF(ISBLANK(Hoja1!C403),AVERAGE(Hoja1!$C$2:$C$5001),Hoja1!C403)</f>
        <v>278030.99</v>
      </c>
      <c r="D403" t="str">
        <f>IF(ISBLANK(Hoja1!D403),"ASALARIADO",Hoja1!D403)</f>
        <v>CONVENIOS ESPECIALES DE TRABAJADORES INDEPENDIENTES</v>
      </c>
      <c r="E403" t="s">
        <v>16</v>
      </c>
      <c r="F403" t="s">
        <v>12</v>
      </c>
      <c r="G403" t="s">
        <v>13</v>
      </c>
      <c r="H403" t="s">
        <v>13</v>
      </c>
      <c r="I403" s="1">
        <f>IF(ISBLANK(Hoja1!I403),AVERAGE(Hoja1!$I$2:$I$5001),Hoja1!I403)</f>
        <v>52</v>
      </c>
      <c r="J403">
        <f t="shared" si="18"/>
        <v>0</v>
      </c>
      <c r="K403" t="str">
        <f t="shared" si="19"/>
        <v>0-400k</v>
      </c>
      <c r="L403" t="str">
        <f t="shared" si="20"/>
        <v>46-60</v>
      </c>
    </row>
    <row r="404" spans="1:12" x14ac:dyDescent="0.25">
      <c r="A404">
        <v>403</v>
      </c>
      <c r="B404" t="s">
        <v>9</v>
      </c>
      <c r="C404">
        <f>IF(ISBLANK(Hoja1!C404),AVERAGE(Hoja1!$C$2:$C$5001),Hoja1!C404)</f>
        <v>425699.65</v>
      </c>
      <c r="D404" t="str">
        <f>IF(ISBLANK(Hoja1!D404),"ASALARIADO",Hoja1!D404)</f>
        <v>ASALARIADO</v>
      </c>
      <c r="E404" t="s">
        <v>16</v>
      </c>
      <c r="F404" t="s">
        <v>12</v>
      </c>
      <c r="G404" t="s">
        <v>13</v>
      </c>
      <c r="H404" t="s">
        <v>13</v>
      </c>
      <c r="I404" s="1">
        <f>IF(ISBLANK(Hoja1!I404),AVERAGE(Hoja1!$I$2:$I$5001),Hoja1!I404)</f>
        <v>42</v>
      </c>
      <c r="J404">
        <f t="shared" si="18"/>
        <v>0</v>
      </c>
      <c r="K404" t="str">
        <f t="shared" si="19"/>
        <v>400k-800k</v>
      </c>
      <c r="L404" t="str">
        <f t="shared" si="20"/>
        <v>31-45</v>
      </c>
    </row>
    <row r="405" spans="1:12" x14ac:dyDescent="0.25">
      <c r="A405">
        <v>404</v>
      </c>
      <c r="B405" t="s">
        <v>9</v>
      </c>
      <c r="C405">
        <f>IF(ISBLANK(Hoja1!C405),AVERAGE(Hoja1!$C$2:$C$5001),Hoja1!C405)</f>
        <v>74118.77</v>
      </c>
      <c r="D405" t="str">
        <f>IF(ISBLANK(Hoja1!D405),"ASALARIADO",Hoja1!D405)</f>
        <v>ASALARIADO</v>
      </c>
      <c r="E405" t="s">
        <v>11</v>
      </c>
      <c r="F405" t="s">
        <v>12</v>
      </c>
      <c r="G405" t="s">
        <v>13</v>
      </c>
      <c r="H405" t="s">
        <v>13</v>
      </c>
      <c r="I405" s="1">
        <f>IF(ISBLANK(Hoja1!I405),AVERAGE(Hoja1!$I$2:$I$5001),Hoja1!I405)</f>
        <v>22</v>
      </c>
      <c r="J405">
        <f t="shared" si="18"/>
        <v>0</v>
      </c>
      <c r="K405" t="str">
        <f t="shared" si="19"/>
        <v>0-400k</v>
      </c>
      <c r="L405" t="str">
        <f t="shared" si="20"/>
        <v>18-30</v>
      </c>
    </row>
    <row r="406" spans="1:12" x14ac:dyDescent="0.25">
      <c r="A406">
        <v>405</v>
      </c>
      <c r="B406" t="s">
        <v>9</v>
      </c>
      <c r="C406">
        <f>IF(ISBLANK(Hoja1!C406),AVERAGE(Hoja1!$C$2:$C$5001),Hoja1!C406)</f>
        <v>1063180</v>
      </c>
      <c r="D406" t="str">
        <f>IF(ISBLANK(Hoja1!D406),"ASALARIADO",Hoja1!D406)</f>
        <v>ASALARIADO</v>
      </c>
      <c r="E406" t="s">
        <v>16</v>
      </c>
      <c r="F406" t="s">
        <v>12</v>
      </c>
      <c r="G406" t="s">
        <v>13</v>
      </c>
      <c r="H406" t="s">
        <v>13</v>
      </c>
      <c r="I406" s="1">
        <f>IF(ISBLANK(Hoja1!I406),AVERAGE(Hoja1!$I$2:$I$5001),Hoja1!I406)</f>
        <v>55</v>
      </c>
      <c r="J406">
        <f t="shared" si="18"/>
        <v>0</v>
      </c>
      <c r="K406" t="str">
        <f t="shared" si="19"/>
        <v>800k-1.2M</v>
      </c>
      <c r="L406" t="str">
        <f t="shared" si="20"/>
        <v>46-60</v>
      </c>
    </row>
    <row r="407" spans="1:12" x14ac:dyDescent="0.25">
      <c r="A407">
        <v>406</v>
      </c>
      <c r="B407" t="s">
        <v>9</v>
      </c>
      <c r="C407">
        <f>IF(ISBLANK(Hoja1!C407),AVERAGE(Hoja1!$C$2:$C$5001),Hoja1!C407)</f>
        <v>614527</v>
      </c>
      <c r="D407" t="str">
        <f>IF(ISBLANK(Hoja1!D407),"ASALARIADO",Hoja1!D407)</f>
        <v>ASALARIADO</v>
      </c>
      <c r="E407" t="s">
        <v>16</v>
      </c>
      <c r="F407" t="s">
        <v>12</v>
      </c>
      <c r="G407" t="s">
        <v>13</v>
      </c>
      <c r="H407" t="s">
        <v>13</v>
      </c>
      <c r="I407" s="1">
        <f>IF(ISBLANK(Hoja1!I407),AVERAGE(Hoja1!$I$2:$I$5001),Hoja1!I407)</f>
        <v>38</v>
      </c>
      <c r="J407">
        <f t="shared" si="18"/>
        <v>0</v>
      </c>
      <c r="K407" t="str">
        <f t="shared" si="19"/>
        <v>400k-800k</v>
      </c>
      <c r="L407" t="str">
        <f t="shared" si="20"/>
        <v>31-45</v>
      </c>
    </row>
    <row r="408" spans="1:12" x14ac:dyDescent="0.25">
      <c r="A408">
        <v>407</v>
      </c>
      <c r="B408" t="s">
        <v>9</v>
      </c>
      <c r="C408">
        <f>IF(ISBLANK(Hoja1!C408),AVERAGE(Hoja1!$C$2:$C$5001),Hoja1!C408)</f>
        <v>278030</v>
      </c>
      <c r="D408" t="str">
        <f>IF(ISBLANK(Hoja1!D408),"ASALARIADO",Hoja1!D408)</f>
        <v>CONVENIOS ESPECIALES DE TRABAJADORES INDEPENDIENTES</v>
      </c>
      <c r="E408" t="s">
        <v>16</v>
      </c>
      <c r="F408" t="s">
        <v>12</v>
      </c>
      <c r="G408" t="s">
        <v>13</v>
      </c>
      <c r="H408" t="s">
        <v>13</v>
      </c>
      <c r="I408" s="1">
        <f>IF(ISBLANK(Hoja1!I408),AVERAGE(Hoja1!$I$2:$I$5001),Hoja1!I408)</f>
        <v>42</v>
      </c>
      <c r="J408">
        <f t="shared" si="18"/>
        <v>0</v>
      </c>
      <c r="K408" t="str">
        <f t="shared" si="19"/>
        <v>0-400k</v>
      </c>
      <c r="L408" t="str">
        <f t="shared" si="20"/>
        <v>31-45</v>
      </c>
    </row>
    <row r="409" spans="1:12" x14ac:dyDescent="0.25">
      <c r="A409">
        <v>408</v>
      </c>
      <c r="B409" t="s">
        <v>15</v>
      </c>
      <c r="C409">
        <f>IF(ISBLANK(Hoja1!C409),AVERAGE(Hoja1!$C$2:$C$5001),Hoja1!C409)</f>
        <v>398320</v>
      </c>
      <c r="D409" t="str">
        <f>IF(ISBLANK(Hoja1!D409),"ASALARIADO",Hoja1!D409)</f>
        <v>ASALARIADO</v>
      </c>
      <c r="E409" t="s">
        <v>11</v>
      </c>
      <c r="F409" t="s">
        <v>12</v>
      </c>
      <c r="G409" t="s">
        <v>13</v>
      </c>
      <c r="H409" t="s">
        <v>12</v>
      </c>
      <c r="I409" s="1">
        <f>IF(ISBLANK(Hoja1!I409),AVERAGE(Hoja1!$I$2:$I$5001),Hoja1!I409)</f>
        <v>62</v>
      </c>
      <c r="J409">
        <f t="shared" si="18"/>
        <v>1</v>
      </c>
      <c r="K409" t="str">
        <f t="shared" si="19"/>
        <v>0-400k</v>
      </c>
      <c r="L409" t="str">
        <f t="shared" si="20"/>
        <v>61-75</v>
      </c>
    </row>
    <row r="410" spans="1:12" x14ac:dyDescent="0.25">
      <c r="A410">
        <v>409</v>
      </c>
      <c r="B410" t="s">
        <v>9</v>
      </c>
      <c r="C410">
        <f>IF(ISBLANK(Hoja1!C410),AVERAGE(Hoja1!$C$2:$C$5001),Hoja1!C410)</f>
        <v>302188</v>
      </c>
      <c r="D410" t="str">
        <f>IF(ISBLANK(Hoja1!D410),"ASALARIADO",Hoja1!D410)</f>
        <v>ASEGURADO VOLUNTARIO</v>
      </c>
      <c r="E410" t="s">
        <v>16</v>
      </c>
      <c r="F410" t="s">
        <v>12</v>
      </c>
      <c r="G410" t="s">
        <v>13</v>
      </c>
      <c r="H410" t="s">
        <v>13</v>
      </c>
      <c r="I410" s="1">
        <f>IF(ISBLANK(Hoja1!I410),AVERAGE(Hoja1!$I$2:$I$5001),Hoja1!I410)</f>
        <v>36</v>
      </c>
      <c r="J410">
        <f t="shared" si="18"/>
        <v>0</v>
      </c>
      <c r="K410" t="str">
        <f t="shared" si="19"/>
        <v>0-400k</v>
      </c>
      <c r="L410" t="str">
        <f t="shared" si="20"/>
        <v>31-45</v>
      </c>
    </row>
    <row r="411" spans="1:12" x14ac:dyDescent="0.25">
      <c r="A411">
        <v>410</v>
      </c>
      <c r="B411" t="s">
        <v>9</v>
      </c>
      <c r="C411">
        <f>IF(ISBLANK(Hoja1!C411),AVERAGE(Hoja1!$C$2:$C$5001),Hoja1!C411)</f>
        <v>500000</v>
      </c>
      <c r="D411" t="str">
        <f>IF(ISBLANK(Hoja1!D411),"ASALARIADO",Hoja1!D411)</f>
        <v>ASALARIADO</v>
      </c>
      <c r="E411" t="s">
        <v>16</v>
      </c>
      <c r="F411" t="s">
        <v>12</v>
      </c>
      <c r="G411" t="s">
        <v>13</v>
      </c>
      <c r="H411" t="s">
        <v>13</v>
      </c>
      <c r="I411" s="1">
        <f>IF(ISBLANK(Hoja1!I411),AVERAGE(Hoja1!$I$2:$I$5001),Hoja1!I411)</f>
        <v>22</v>
      </c>
      <c r="J411">
        <f t="shared" si="18"/>
        <v>0</v>
      </c>
      <c r="K411" t="str">
        <f t="shared" si="19"/>
        <v>400k-800k</v>
      </c>
      <c r="L411" t="str">
        <f t="shared" si="20"/>
        <v>18-30</v>
      </c>
    </row>
    <row r="412" spans="1:12" x14ac:dyDescent="0.25">
      <c r="A412">
        <v>411</v>
      </c>
      <c r="B412" t="s">
        <v>15</v>
      </c>
      <c r="C412">
        <f>IF(ISBLANK(Hoja1!C412),AVERAGE(Hoja1!$C$2:$C$5001),Hoja1!C412)</f>
        <v>594092</v>
      </c>
      <c r="D412" t="str">
        <f>IF(ISBLANK(Hoja1!D412),"ASALARIADO",Hoja1!D412)</f>
        <v>TRABAJADOR INDEPENDIENTE</v>
      </c>
      <c r="E412" t="s">
        <v>16</v>
      </c>
      <c r="F412" t="s">
        <v>12</v>
      </c>
      <c r="G412" t="s">
        <v>13</v>
      </c>
      <c r="H412" t="s">
        <v>13</v>
      </c>
      <c r="I412" s="1">
        <f>IF(ISBLANK(Hoja1!I412),AVERAGE(Hoja1!$I$2:$I$5001),Hoja1!I412)</f>
        <v>55</v>
      </c>
      <c r="J412">
        <f t="shared" si="18"/>
        <v>0</v>
      </c>
      <c r="K412" t="str">
        <f t="shared" si="19"/>
        <v>400k-800k</v>
      </c>
      <c r="L412" t="str">
        <f t="shared" si="20"/>
        <v>46-60</v>
      </c>
    </row>
    <row r="413" spans="1:12" x14ac:dyDescent="0.25">
      <c r="A413">
        <v>412</v>
      </c>
      <c r="B413" t="s">
        <v>9</v>
      </c>
      <c r="C413">
        <f>IF(ISBLANK(Hoja1!C413),AVERAGE(Hoja1!$C$2:$C$5001),Hoja1!C413)</f>
        <v>639148</v>
      </c>
      <c r="D413" t="str">
        <f>IF(ISBLANK(Hoja1!D413),"ASALARIADO",Hoja1!D413)</f>
        <v>TRABAJADOR INDEPENDIENTE</v>
      </c>
      <c r="E413" t="s">
        <v>16</v>
      </c>
      <c r="F413" t="s">
        <v>12</v>
      </c>
      <c r="G413" t="s">
        <v>12</v>
      </c>
      <c r="H413" t="s">
        <v>12</v>
      </c>
      <c r="I413" s="1">
        <f>IF(ISBLANK(Hoja1!I413),AVERAGE(Hoja1!$I$2:$I$5001),Hoja1!I413)</f>
        <v>49</v>
      </c>
      <c r="J413">
        <f t="shared" si="18"/>
        <v>1</v>
      </c>
      <c r="K413" t="str">
        <f t="shared" si="19"/>
        <v>400k-800k</v>
      </c>
      <c r="L413" t="str">
        <f t="shared" si="20"/>
        <v>46-60</v>
      </c>
    </row>
    <row r="414" spans="1:12" x14ac:dyDescent="0.25">
      <c r="A414">
        <v>413</v>
      </c>
      <c r="B414" t="s">
        <v>9</v>
      </c>
      <c r="C414">
        <f>IF(ISBLANK(Hoja1!C414),AVERAGE(Hoja1!$C$2:$C$5001),Hoja1!C414)</f>
        <v>415861</v>
      </c>
      <c r="D414" t="str">
        <f>IF(ISBLANK(Hoja1!D414),"ASALARIADO",Hoja1!D414)</f>
        <v>TRABAJADOR INDEPENDIENTE</v>
      </c>
      <c r="E414" t="s">
        <v>16</v>
      </c>
      <c r="F414" t="s">
        <v>12</v>
      </c>
      <c r="G414" t="s">
        <v>12</v>
      </c>
      <c r="H414" t="s">
        <v>12</v>
      </c>
      <c r="I414" s="1">
        <f>IF(ISBLANK(Hoja1!I414),AVERAGE(Hoja1!$I$2:$I$5001),Hoja1!I414)</f>
        <v>45</v>
      </c>
      <c r="J414">
        <f t="shared" si="18"/>
        <v>1</v>
      </c>
      <c r="K414" t="str">
        <f t="shared" si="19"/>
        <v>400k-800k</v>
      </c>
      <c r="L414" t="str">
        <f t="shared" si="20"/>
        <v>31-45</v>
      </c>
    </row>
    <row r="415" spans="1:12" x14ac:dyDescent="0.25">
      <c r="A415">
        <v>414</v>
      </c>
      <c r="B415" t="s">
        <v>9</v>
      </c>
      <c r="C415">
        <f>IF(ISBLANK(Hoja1!C415),AVERAGE(Hoja1!$C$2:$C$5001),Hoja1!C415)</f>
        <v>854328.45</v>
      </c>
      <c r="D415" t="str">
        <f>IF(ISBLANK(Hoja1!D415),"ASALARIADO",Hoja1!D415)</f>
        <v>ASALARIADO</v>
      </c>
      <c r="E415" t="s">
        <v>11</v>
      </c>
      <c r="F415" t="s">
        <v>12</v>
      </c>
      <c r="G415" t="s">
        <v>13</v>
      </c>
      <c r="H415" t="s">
        <v>13</v>
      </c>
      <c r="I415" s="1">
        <f>IF(ISBLANK(Hoja1!I415),AVERAGE(Hoja1!$I$2:$I$5001),Hoja1!I415)</f>
        <v>50</v>
      </c>
      <c r="J415">
        <f t="shared" si="18"/>
        <v>0</v>
      </c>
      <c r="K415" t="str">
        <f t="shared" si="19"/>
        <v>800k-1.2M</v>
      </c>
      <c r="L415" t="str">
        <f t="shared" si="20"/>
        <v>46-60</v>
      </c>
    </row>
    <row r="416" spans="1:12" x14ac:dyDescent="0.25">
      <c r="A416">
        <v>415</v>
      </c>
      <c r="B416" t="s">
        <v>9</v>
      </c>
      <c r="C416">
        <f>IF(ISBLANK(Hoja1!C416),AVERAGE(Hoja1!$C$2:$C$5001),Hoja1!C416)</f>
        <v>293000</v>
      </c>
      <c r="D416" t="str">
        <f>IF(ISBLANK(Hoja1!D416),"ASALARIADO",Hoja1!D416)</f>
        <v>ASALARIADO</v>
      </c>
      <c r="E416" t="s">
        <v>16</v>
      </c>
      <c r="F416" t="s">
        <v>12</v>
      </c>
      <c r="G416" t="s">
        <v>13</v>
      </c>
      <c r="H416" t="s">
        <v>13</v>
      </c>
      <c r="I416" s="1">
        <f>IF(ISBLANK(Hoja1!I416),AVERAGE(Hoja1!$I$2:$I$5001),Hoja1!I416)</f>
        <v>38</v>
      </c>
      <c r="J416">
        <f t="shared" si="18"/>
        <v>0</v>
      </c>
      <c r="K416" t="str">
        <f t="shared" si="19"/>
        <v>0-400k</v>
      </c>
      <c r="L416" t="str">
        <f t="shared" si="20"/>
        <v>31-45</v>
      </c>
    </row>
    <row r="417" spans="1:12" x14ac:dyDescent="0.25">
      <c r="A417">
        <v>416</v>
      </c>
      <c r="B417" t="s">
        <v>9</v>
      </c>
      <c r="C417">
        <f>IF(ISBLANK(Hoja1!C417),AVERAGE(Hoja1!$C$2:$C$5001),Hoja1!C417)</f>
        <v>213192</v>
      </c>
      <c r="D417" t="str">
        <f>IF(ISBLANK(Hoja1!D417),"ASALARIADO",Hoja1!D417)</f>
        <v>ASALARIADO</v>
      </c>
      <c r="E417" t="s">
        <v>16</v>
      </c>
      <c r="F417" t="s">
        <v>12</v>
      </c>
      <c r="G417" t="s">
        <v>13</v>
      </c>
      <c r="H417" t="s">
        <v>13</v>
      </c>
      <c r="I417" s="1">
        <f>IF(ISBLANK(Hoja1!I417),AVERAGE(Hoja1!$I$2:$I$5001),Hoja1!I417)</f>
        <v>30</v>
      </c>
      <c r="J417">
        <f t="shared" si="18"/>
        <v>0</v>
      </c>
      <c r="K417" t="str">
        <f t="shared" si="19"/>
        <v>0-400k</v>
      </c>
      <c r="L417" t="str">
        <f t="shared" si="20"/>
        <v>18-30</v>
      </c>
    </row>
    <row r="418" spans="1:12" x14ac:dyDescent="0.25">
      <c r="A418">
        <v>417</v>
      </c>
      <c r="B418" t="s">
        <v>15</v>
      </c>
      <c r="C418">
        <f>IF(ISBLANK(Hoja1!C418),AVERAGE(Hoja1!$C$2:$C$5001),Hoja1!C418)</f>
        <v>5063660</v>
      </c>
      <c r="D418" t="str">
        <f>IF(ISBLANK(Hoja1!D418),"ASALARIADO",Hoja1!D418)</f>
        <v>ASALARIADO</v>
      </c>
      <c r="E418" t="s">
        <v>11</v>
      </c>
      <c r="F418" t="s">
        <v>12</v>
      </c>
      <c r="G418" t="s">
        <v>13</v>
      </c>
      <c r="H418" t="s">
        <v>12</v>
      </c>
      <c r="I418" s="1">
        <f>IF(ISBLANK(Hoja1!I418),AVERAGE(Hoja1!$I$2:$I$5001),Hoja1!I418)</f>
        <v>40</v>
      </c>
      <c r="J418">
        <f t="shared" si="18"/>
        <v>1</v>
      </c>
      <c r="K418" t="str">
        <f t="shared" si="19"/>
        <v>2M+</v>
      </c>
      <c r="L418" t="str">
        <f t="shared" si="20"/>
        <v>31-45</v>
      </c>
    </row>
    <row r="419" spans="1:12" x14ac:dyDescent="0.25">
      <c r="A419">
        <v>418</v>
      </c>
      <c r="B419" t="s">
        <v>15</v>
      </c>
      <c r="C419">
        <f>IF(ISBLANK(Hoja1!C419),AVERAGE(Hoja1!$C$2:$C$5001),Hoja1!C419)</f>
        <v>736280</v>
      </c>
      <c r="D419" t="str">
        <f>IF(ISBLANK(Hoja1!D419),"ASALARIADO",Hoja1!D419)</f>
        <v>ASALARIADO</v>
      </c>
      <c r="E419" t="s">
        <v>16</v>
      </c>
      <c r="F419" t="s">
        <v>12</v>
      </c>
      <c r="G419" t="s">
        <v>13</v>
      </c>
      <c r="H419" t="s">
        <v>13</v>
      </c>
      <c r="I419" s="1">
        <f>IF(ISBLANK(Hoja1!I419),AVERAGE(Hoja1!$I$2:$I$5001),Hoja1!I419)</f>
        <v>33</v>
      </c>
      <c r="J419">
        <f t="shared" si="18"/>
        <v>0</v>
      </c>
      <c r="K419" t="str">
        <f t="shared" si="19"/>
        <v>400k-800k</v>
      </c>
      <c r="L419" t="str">
        <f t="shared" si="20"/>
        <v>31-45</v>
      </c>
    </row>
    <row r="420" spans="1:12" x14ac:dyDescent="0.25">
      <c r="A420">
        <v>419</v>
      </c>
      <c r="B420" t="s">
        <v>9</v>
      </c>
      <c r="C420">
        <f>IF(ISBLANK(Hoja1!C420),AVERAGE(Hoja1!$C$2:$C$5001),Hoja1!C420)</f>
        <v>200000</v>
      </c>
      <c r="D420" t="str">
        <f>IF(ISBLANK(Hoja1!D420),"ASALARIADO",Hoja1!D420)</f>
        <v>ASALARIADO</v>
      </c>
      <c r="E420" t="s">
        <v>16</v>
      </c>
      <c r="F420" t="s">
        <v>12</v>
      </c>
      <c r="G420" t="s">
        <v>13</v>
      </c>
      <c r="H420" t="s">
        <v>13</v>
      </c>
      <c r="I420" s="1">
        <f>IF(ISBLANK(Hoja1!I420),AVERAGE(Hoja1!$I$2:$I$5001),Hoja1!I420)</f>
        <v>46</v>
      </c>
      <c r="J420">
        <f t="shared" si="18"/>
        <v>0</v>
      </c>
      <c r="K420" t="str">
        <f t="shared" si="19"/>
        <v>0-400k</v>
      </c>
      <c r="L420" t="str">
        <f t="shared" si="20"/>
        <v>46-60</v>
      </c>
    </row>
    <row r="421" spans="1:12" x14ac:dyDescent="0.25">
      <c r="A421">
        <v>420</v>
      </c>
      <c r="B421" t="s">
        <v>9</v>
      </c>
      <c r="C421">
        <f>IF(ISBLANK(Hoja1!C421),AVERAGE(Hoja1!$C$2:$C$5001),Hoja1!C421)</f>
        <v>92670</v>
      </c>
      <c r="D421" t="str">
        <f>IF(ISBLANK(Hoja1!D421),"ASALARIADO",Hoja1!D421)</f>
        <v>ASALARIADO</v>
      </c>
      <c r="E421" t="s">
        <v>16</v>
      </c>
      <c r="F421" t="s">
        <v>12</v>
      </c>
      <c r="G421" t="s">
        <v>13</v>
      </c>
      <c r="H421" t="s">
        <v>13</v>
      </c>
      <c r="I421" s="1">
        <f>IF(ISBLANK(Hoja1!I421),AVERAGE(Hoja1!$I$2:$I$5001),Hoja1!I421)</f>
        <v>22</v>
      </c>
      <c r="J421">
        <f t="shared" si="18"/>
        <v>0</v>
      </c>
      <c r="K421" t="str">
        <f t="shared" si="19"/>
        <v>0-400k</v>
      </c>
      <c r="L421" t="str">
        <f t="shared" si="20"/>
        <v>18-30</v>
      </c>
    </row>
    <row r="422" spans="1:12" x14ac:dyDescent="0.25">
      <c r="A422">
        <v>421</v>
      </c>
      <c r="B422" t="s">
        <v>9</v>
      </c>
      <c r="C422">
        <f>IF(ISBLANK(Hoja1!C422),AVERAGE(Hoja1!$C$2:$C$5001),Hoja1!C422)</f>
        <v>492739.1</v>
      </c>
      <c r="D422" t="str">
        <f>IF(ISBLANK(Hoja1!D422),"ASALARIADO",Hoja1!D422)</f>
        <v>ASALARIADO</v>
      </c>
      <c r="E422" t="s">
        <v>16</v>
      </c>
      <c r="F422" t="s">
        <v>12</v>
      </c>
      <c r="G422" t="s">
        <v>12</v>
      </c>
      <c r="H422" t="s">
        <v>13</v>
      </c>
      <c r="I422" s="1">
        <f>IF(ISBLANK(Hoja1!I422),AVERAGE(Hoja1!$I$2:$I$5001),Hoja1!I422)</f>
        <v>45</v>
      </c>
      <c r="J422">
        <f t="shared" si="18"/>
        <v>0</v>
      </c>
      <c r="K422" t="str">
        <f t="shared" si="19"/>
        <v>400k-800k</v>
      </c>
      <c r="L422" t="str">
        <f t="shared" si="20"/>
        <v>31-45</v>
      </c>
    </row>
    <row r="423" spans="1:12" x14ac:dyDescent="0.25">
      <c r="A423">
        <v>422</v>
      </c>
      <c r="B423" t="s">
        <v>9</v>
      </c>
      <c r="C423">
        <f>IF(ISBLANK(Hoja1!C423),AVERAGE(Hoja1!$C$2:$C$5001),Hoja1!C423)</f>
        <v>136224.42000000001</v>
      </c>
      <c r="D423" t="str">
        <f>IF(ISBLANK(Hoja1!D423),"ASALARIADO",Hoja1!D423)</f>
        <v>ASALARIADO</v>
      </c>
      <c r="E423" t="s">
        <v>16</v>
      </c>
      <c r="F423" t="s">
        <v>12</v>
      </c>
      <c r="G423" t="s">
        <v>13</v>
      </c>
      <c r="H423" t="s">
        <v>13</v>
      </c>
      <c r="I423" s="1">
        <f>IF(ISBLANK(Hoja1!I423),AVERAGE(Hoja1!$I$2:$I$5001),Hoja1!I423)</f>
        <v>30</v>
      </c>
      <c r="J423">
        <f t="shared" si="18"/>
        <v>0</v>
      </c>
      <c r="K423" t="str">
        <f t="shared" si="19"/>
        <v>0-400k</v>
      </c>
      <c r="L423" t="str">
        <f t="shared" si="20"/>
        <v>18-30</v>
      </c>
    </row>
    <row r="424" spans="1:12" x14ac:dyDescent="0.25">
      <c r="A424">
        <v>423</v>
      </c>
      <c r="B424" t="s">
        <v>9</v>
      </c>
      <c r="C424">
        <f>IF(ISBLANK(Hoja1!C424),AVERAGE(Hoja1!$C$2:$C$5001),Hoja1!C424)</f>
        <v>1189549</v>
      </c>
      <c r="D424" t="str">
        <f>IF(ISBLANK(Hoja1!D424),"ASALARIADO",Hoja1!D424)</f>
        <v>TRABAJADOR INDEPENDIENTE</v>
      </c>
      <c r="E424" t="s">
        <v>16</v>
      </c>
      <c r="F424" t="s">
        <v>12</v>
      </c>
      <c r="G424" t="s">
        <v>13</v>
      </c>
      <c r="H424" t="s">
        <v>13</v>
      </c>
      <c r="I424" s="1">
        <f>IF(ISBLANK(Hoja1!I424),AVERAGE(Hoja1!$I$2:$I$5001),Hoja1!I424)</f>
        <v>50</v>
      </c>
      <c r="J424">
        <f t="shared" si="18"/>
        <v>0</v>
      </c>
      <c r="K424" t="str">
        <f t="shared" si="19"/>
        <v>800k-1.2M</v>
      </c>
      <c r="L424" t="str">
        <f t="shared" si="20"/>
        <v>46-60</v>
      </c>
    </row>
    <row r="425" spans="1:12" x14ac:dyDescent="0.25">
      <c r="A425">
        <v>424</v>
      </c>
      <c r="B425" t="s">
        <v>15</v>
      </c>
      <c r="C425">
        <f>IF(ISBLANK(Hoja1!C425),AVERAGE(Hoja1!$C$2:$C$5001),Hoja1!C425)</f>
        <v>339035</v>
      </c>
      <c r="D425" t="str">
        <f>IF(ISBLANK(Hoja1!D425),"ASALARIADO",Hoja1!D425)</f>
        <v>ASALARIADO</v>
      </c>
      <c r="E425" t="s">
        <v>16</v>
      </c>
      <c r="F425" t="s">
        <v>12</v>
      </c>
      <c r="G425" t="s">
        <v>13</v>
      </c>
      <c r="H425" t="s">
        <v>13</v>
      </c>
      <c r="I425" s="1">
        <f>IF(ISBLANK(Hoja1!I425),AVERAGE(Hoja1!$I$2:$I$5001),Hoja1!I425)</f>
        <v>40</v>
      </c>
      <c r="J425">
        <f t="shared" si="18"/>
        <v>0</v>
      </c>
      <c r="K425" t="str">
        <f t="shared" si="19"/>
        <v>0-400k</v>
      </c>
      <c r="L425" t="str">
        <f t="shared" si="20"/>
        <v>31-45</v>
      </c>
    </row>
    <row r="426" spans="1:12" x14ac:dyDescent="0.25">
      <c r="A426">
        <v>425</v>
      </c>
      <c r="B426" t="s">
        <v>9</v>
      </c>
      <c r="C426">
        <f>IF(ISBLANK(Hoja1!C426),AVERAGE(Hoja1!$C$2:$C$5001),Hoja1!C426)</f>
        <v>581850</v>
      </c>
      <c r="D426" t="str">
        <f>IF(ISBLANK(Hoja1!D426),"ASALARIADO",Hoja1!D426)</f>
        <v>ASALARIADO</v>
      </c>
      <c r="E426" t="s">
        <v>16</v>
      </c>
      <c r="F426" t="s">
        <v>12</v>
      </c>
      <c r="G426" t="s">
        <v>13</v>
      </c>
      <c r="H426" t="s">
        <v>13</v>
      </c>
      <c r="I426" s="1">
        <f>IF(ISBLANK(Hoja1!I426),AVERAGE(Hoja1!$I$2:$I$5001),Hoja1!I426)</f>
        <v>32</v>
      </c>
      <c r="J426">
        <f t="shared" si="18"/>
        <v>0</v>
      </c>
      <c r="K426" t="str">
        <f t="shared" si="19"/>
        <v>400k-800k</v>
      </c>
      <c r="L426" t="str">
        <f t="shared" si="20"/>
        <v>31-45</v>
      </c>
    </row>
    <row r="427" spans="1:12" x14ac:dyDescent="0.25">
      <c r="A427">
        <v>426</v>
      </c>
      <c r="B427" t="s">
        <v>9</v>
      </c>
      <c r="C427">
        <f>IF(ISBLANK(Hoja1!C427),AVERAGE(Hoja1!$C$2:$C$5001),Hoja1!C427)</f>
        <v>425737</v>
      </c>
      <c r="D427" t="str">
        <f>IF(ISBLANK(Hoja1!D427),"ASALARIADO",Hoja1!D427)</f>
        <v>TRABAJADOR INDEPENDIENTE</v>
      </c>
      <c r="E427" t="s">
        <v>16</v>
      </c>
      <c r="F427" t="s">
        <v>12</v>
      </c>
      <c r="G427" t="s">
        <v>13</v>
      </c>
      <c r="H427" t="s">
        <v>12</v>
      </c>
      <c r="I427" s="1">
        <f>IF(ISBLANK(Hoja1!I427),AVERAGE(Hoja1!$I$2:$I$5001),Hoja1!I427)</f>
        <v>52</v>
      </c>
      <c r="J427">
        <f t="shared" si="18"/>
        <v>1</v>
      </c>
      <c r="K427" t="str">
        <f t="shared" si="19"/>
        <v>400k-800k</v>
      </c>
      <c r="L427" t="str">
        <f t="shared" si="20"/>
        <v>46-60</v>
      </c>
    </row>
    <row r="428" spans="1:12" x14ac:dyDescent="0.25">
      <c r="A428">
        <v>427</v>
      </c>
      <c r="B428" t="s">
        <v>15</v>
      </c>
      <c r="C428">
        <f>IF(ISBLANK(Hoja1!C428),AVERAGE(Hoja1!$C$2:$C$5001),Hoja1!C428)</f>
        <v>622188</v>
      </c>
      <c r="D428" t="str">
        <f>IF(ISBLANK(Hoja1!D428),"ASALARIADO",Hoja1!D428)</f>
        <v>ASALARIADO</v>
      </c>
      <c r="E428" t="s">
        <v>16</v>
      </c>
      <c r="F428" t="s">
        <v>12</v>
      </c>
      <c r="G428" t="s">
        <v>13</v>
      </c>
      <c r="H428" t="s">
        <v>13</v>
      </c>
      <c r="I428" s="1">
        <f>IF(ISBLANK(Hoja1!I428),AVERAGE(Hoja1!$I$2:$I$5001),Hoja1!I428)</f>
        <v>31</v>
      </c>
      <c r="J428">
        <f t="shared" si="18"/>
        <v>0</v>
      </c>
      <c r="K428" t="str">
        <f t="shared" si="19"/>
        <v>400k-800k</v>
      </c>
      <c r="L428" t="str">
        <f t="shared" si="20"/>
        <v>31-45</v>
      </c>
    </row>
    <row r="429" spans="1:12" x14ac:dyDescent="0.25">
      <c r="A429">
        <v>428</v>
      </c>
      <c r="B429" t="s">
        <v>15</v>
      </c>
      <c r="C429">
        <f>IF(ISBLANK(Hoja1!C429),AVERAGE(Hoja1!$C$2:$C$5001),Hoja1!C429)</f>
        <v>519825</v>
      </c>
      <c r="D429" t="str">
        <f>IF(ISBLANK(Hoja1!D429),"ASALARIADO",Hoja1!D429)</f>
        <v>TRABAJADOR INDEPENDIENTE</v>
      </c>
      <c r="E429" t="s">
        <v>16</v>
      </c>
      <c r="F429" t="s">
        <v>12</v>
      </c>
      <c r="G429" t="s">
        <v>13</v>
      </c>
      <c r="H429" t="s">
        <v>12</v>
      </c>
      <c r="I429" s="1">
        <f>IF(ISBLANK(Hoja1!I429),AVERAGE(Hoja1!$I$2:$I$5001),Hoja1!I429)</f>
        <v>52</v>
      </c>
      <c r="J429">
        <f t="shared" si="18"/>
        <v>1</v>
      </c>
      <c r="K429" t="str">
        <f t="shared" si="19"/>
        <v>400k-800k</v>
      </c>
      <c r="L429" t="str">
        <f t="shared" si="20"/>
        <v>46-60</v>
      </c>
    </row>
    <row r="430" spans="1:12" x14ac:dyDescent="0.25">
      <c r="A430">
        <v>429</v>
      </c>
      <c r="B430" t="s">
        <v>15</v>
      </c>
      <c r="C430">
        <f>IF(ISBLANK(Hoja1!C430),AVERAGE(Hoja1!$C$2:$C$5001),Hoja1!C430)</f>
        <v>651555</v>
      </c>
      <c r="D430" t="str">
        <f>IF(ISBLANK(Hoja1!D430),"ASALARIADO",Hoja1!D430)</f>
        <v>ASALARIADO</v>
      </c>
      <c r="E430" t="s">
        <v>16</v>
      </c>
      <c r="F430" t="s">
        <v>12</v>
      </c>
      <c r="G430" t="s">
        <v>13</v>
      </c>
      <c r="H430" t="s">
        <v>13</v>
      </c>
      <c r="I430" s="1">
        <f>IF(ISBLANK(Hoja1!I430),AVERAGE(Hoja1!$I$2:$I$5001),Hoja1!I430)</f>
        <v>39</v>
      </c>
      <c r="J430">
        <f t="shared" si="18"/>
        <v>0</v>
      </c>
      <c r="K430" t="str">
        <f t="shared" si="19"/>
        <v>400k-800k</v>
      </c>
      <c r="L430" t="str">
        <f t="shared" si="20"/>
        <v>31-45</v>
      </c>
    </row>
    <row r="431" spans="1:12" x14ac:dyDescent="0.25">
      <c r="A431">
        <v>430</v>
      </c>
      <c r="B431" t="s">
        <v>9</v>
      </c>
      <c r="C431">
        <f>IF(ISBLANK(Hoja1!C431),AVERAGE(Hoja1!$C$2:$C$5001),Hoja1!C431)</f>
        <v>432667</v>
      </c>
      <c r="D431" t="str">
        <f>IF(ISBLANK(Hoja1!D431),"ASALARIADO",Hoja1!D431)</f>
        <v>ASALARIADO</v>
      </c>
      <c r="E431" t="s">
        <v>16</v>
      </c>
      <c r="F431" t="s">
        <v>12</v>
      </c>
      <c r="G431" t="s">
        <v>13</v>
      </c>
      <c r="H431" t="s">
        <v>13</v>
      </c>
      <c r="I431" s="1">
        <f>IF(ISBLANK(Hoja1!I431),AVERAGE(Hoja1!$I$2:$I$5001),Hoja1!I431)</f>
        <v>23</v>
      </c>
      <c r="J431">
        <f t="shared" si="18"/>
        <v>0</v>
      </c>
      <c r="K431" t="str">
        <f t="shared" si="19"/>
        <v>400k-800k</v>
      </c>
      <c r="L431" t="str">
        <f t="shared" si="20"/>
        <v>18-30</v>
      </c>
    </row>
    <row r="432" spans="1:12" x14ac:dyDescent="0.25">
      <c r="A432">
        <v>431</v>
      </c>
      <c r="B432" t="s">
        <v>15</v>
      </c>
      <c r="C432">
        <f>IF(ISBLANK(Hoja1!C432),AVERAGE(Hoja1!$C$2:$C$5001),Hoja1!C432)</f>
        <v>575270</v>
      </c>
      <c r="D432" t="str">
        <f>IF(ISBLANK(Hoja1!D432),"ASALARIADO",Hoja1!D432)</f>
        <v>ASALARIADO</v>
      </c>
      <c r="E432" t="s">
        <v>16</v>
      </c>
      <c r="F432" t="s">
        <v>12</v>
      </c>
      <c r="G432" t="s">
        <v>13</v>
      </c>
      <c r="H432" t="s">
        <v>13</v>
      </c>
      <c r="I432" s="1">
        <f>IF(ISBLANK(Hoja1!I432),AVERAGE(Hoja1!$I$2:$I$5001),Hoja1!I432)</f>
        <v>54</v>
      </c>
      <c r="J432">
        <f t="shared" si="18"/>
        <v>0</v>
      </c>
      <c r="K432" t="str">
        <f t="shared" si="19"/>
        <v>400k-800k</v>
      </c>
      <c r="L432" t="str">
        <f t="shared" si="20"/>
        <v>46-60</v>
      </c>
    </row>
    <row r="433" spans="1:12" x14ac:dyDescent="0.25">
      <c r="A433">
        <v>432</v>
      </c>
      <c r="B433" t="s">
        <v>15</v>
      </c>
      <c r="C433">
        <f>IF(ISBLANK(Hoja1!C433),AVERAGE(Hoja1!$C$2:$C$5001),Hoja1!C433)</f>
        <v>297046</v>
      </c>
      <c r="D433" t="str">
        <f>IF(ISBLANK(Hoja1!D433),"ASALARIADO",Hoja1!D433)</f>
        <v>ASEGURADO VOLUNTARIO</v>
      </c>
      <c r="E433" t="s">
        <v>16</v>
      </c>
      <c r="F433" t="s">
        <v>12</v>
      </c>
      <c r="G433" t="s">
        <v>13</v>
      </c>
      <c r="H433" t="s">
        <v>13</v>
      </c>
      <c r="I433" s="1">
        <f>IF(ISBLANK(Hoja1!I433),AVERAGE(Hoja1!$I$2:$I$5001),Hoja1!I433)</f>
        <v>54</v>
      </c>
      <c r="J433">
        <f t="shared" si="18"/>
        <v>0</v>
      </c>
      <c r="K433" t="str">
        <f t="shared" si="19"/>
        <v>0-400k</v>
      </c>
      <c r="L433" t="str">
        <f t="shared" si="20"/>
        <v>46-60</v>
      </c>
    </row>
    <row r="434" spans="1:12" x14ac:dyDescent="0.25">
      <c r="A434">
        <v>433</v>
      </c>
      <c r="B434" t="s">
        <v>9</v>
      </c>
      <c r="C434">
        <f>IF(ISBLANK(Hoja1!C434),AVERAGE(Hoja1!$C$2:$C$5001),Hoja1!C434)</f>
        <v>107146.67</v>
      </c>
      <c r="D434" t="str">
        <f>IF(ISBLANK(Hoja1!D434),"ASALARIADO",Hoja1!D434)</f>
        <v>ASALARIADO</v>
      </c>
      <c r="E434" t="s">
        <v>16</v>
      </c>
      <c r="F434" t="s">
        <v>12</v>
      </c>
      <c r="G434" t="s">
        <v>12</v>
      </c>
      <c r="H434" t="s">
        <v>13</v>
      </c>
      <c r="I434" s="1">
        <f>IF(ISBLANK(Hoja1!I434),AVERAGE(Hoja1!$I$2:$I$5001),Hoja1!I434)</f>
        <v>34</v>
      </c>
      <c r="J434">
        <f t="shared" si="18"/>
        <v>0</v>
      </c>
      <c r="K434" t="str">
        <f t="shared" si="19"/>
        <v>0-400k</v>
      </c>
      <c r="L434" t="str">
        <f t="shared" si="20"/>
        <v>31-45</v>
      </c>
    </row>
    <row r="435" spans="1:12" x14ac:dyDescent="0.25">
      <c r="A435">
        <v>434</v>
      </c>
      <c r="B435" t="s">
        <v>15</v>
      </c>
      <c r="C435">
        <f>IF(ISBLANK(Hoja1!C435),AVERAGE(Hoja1!$C$2:$C$5001),Hoja1!C435)</f>
        <v>389357</v>
      </c>
      <c r="D435" t="str">
        <f>IF(ISBLANK(Hoja1!D435),"ASALARIADO",Hoja1!D435)</f>
        <v>ASALARIADO</v>
      </c>
      <c r="E435" t="s">
        <v>16</v>
      </c>
      <c r="F435" t="s">
        <v>12</v>
      </c>
      <c r="G435" t="s">
        <v>13</v>
      </c>
      <c r="H435" t="s">
        <v>12</v>
      </c>
      <c r="I435" s="1">
        <f>IF(ISBLANK(Hoja1!I435),AVERAGE(Hoja1!$I$2:$I$5001),Hoja1!I435)</f>
        <v>51</v>
      </c>
      <c r="J435">
        <f t="shared" si="18"/>
        <v>1</v>
      </c>
      <c r="K435" t="str">
        <f t="shared" si="19"/>
        <v>0-400k</v>
      </c>
      <c r="L435" t="str">
        <f t="shared" si="20"/>
        <v>46-60</v>
      </c>
    </row>
    <row r="436" spans="1:12" x14ac:dyDescent="0.25">
      <c r="A436">
        <v>435</v>
      </c>
      <c r="B436" t="s">
        <v>9</v>
      </c>
      <c r="C436">
        <f>IF(ISBLANK(Hoja1!C436),AVERAGE(Hoja1!$C$2:$C$5001),Hoja1!C436)</f>
        <v>408495</v>
      </c>
      <c r="D436" t="str">
        <f>IF(ISBLANK(Hoja1!D436),"ASALARIADO",Hoja1!D436)</f>
        <v>ASALARIADO</v>
      </c>
      <c r="E436" t="s">
        <v>16</v>
      </c>
      <c r="F436" t="s">
        <v>12</v>
      </c>
      <c r="G436" t="s">
        <v>13</v>
      </c>
      <c r="H436" t="s">
        <v>13</v>
      </c>
      <c r="I436" s="1">
        <f>IF(ISBLANK(Hoja1!I436),AVERAGE(Hoja1!$I$2:$I$5001),Hoja1!I436)</f>
        <v>49</v>
      </c>
      <c r="J436">
        <f t="shared" si="18"/>
        <v>0</v>
      </c>
      <c r="K436" t="str">
        <f t="shared" si="19"/>
        <v>400k-800k</v>
      </c>
      <c r="L436" t="str">
        <f t="shared" si="20"/>
        <v>46-60</v>
      </c>
    </row>
    <row r="437" spans="1:12" x14ac:dyDescent="0.25">
      <c r="A437">
        <v>436</v>
      </c>
      <c r="B437" t="s">
        <v>9</v>
      </c>
      <c r="C437">
        <f>IF(ISBLANK(Hoja1!C437),AVERAGE(Hoja1!$C$2:$C$5001),Hoja1!C437)</f>
        <v>150222</v>
      </c>
      <c r="D437" t="str">
        <f>IF(ISBLANK(Hoja1!D437),"ASALARIADO",Hoja1!D437)</f>
        <v>ASALARIADO</v>
      </c>
      <c r="E437" t="s">
        <v>16</v>
      </c>
      <c r="F437" t="s">
        <v>12</v>
      </c>
      <c r="G437" t="s">
        <v>13</v>
      </c>
      <c r="H437" t="s">
        <v>13</v>
      </c>
      <c r="I437" s="1">
        <f>IF(ISBLANK(Hoja1!I437),AVERAGE(Hoja1!$I$2:$I$5001),Hoja1!I437)</f>
        <v>56</v>
      </c>
      <c r="J437">
        <f t="shared" si="18"/>
        <v>0</v>
      </c>
      <c r="K437" t="str">
        <f t="shared" si="19"/>
        <v>0-400k</v>
      </c>
      <c r="L437" t="str">
        <f t="shared" si="20"/>
        <v>46-60</v>
      </c>
    </row>
    <row r="438" spans="1:12" x14ac:dyDescent="0.25">
      <c r="A438">
        <v>437</v>
      </c>
      <c r="B438" t="s">
        <v>15</v>
      </c>
      <c r="C438">
        <f>IF(ISBLANK(Hoja1!C438),AVERAGE(Hoja1!$C$2:$C$5001),Hoja1!C438)</f>
        <v>297046</v>
      </c>
      <c r="D438" t="str">
        <f>IF(ISBLANK(Hoja1!D438),"ASALARIADO",Hoja1!D438)</f>
        <v>ASEGURADO VOLUNTARIO</v>
      </c>
      <c r="E438" t="s">
        <v>16</v>
      </c>
      <c r="F438" t="s">
        <v>12</v>
      </c>
      <c r="G438" t="s">
        <v>12</v>
      </c>
      <c r="H438" t="s">
        <v>13</v>
      </c>
      <c r="I438" s="1">
        <f>IF(ISBLANK(Hoja1!I438),AVERAGE(Hoja1!$I$2:$I$5001),Hoja1!I438)</f>
        <v>47</v>
      </c>
      <c r="J438">
        <f t="shared" si="18"/>
        <v>0</v>
      </c>
      <c r="K438" t="str">
        <f t="shared" si="19"/>
        <v>0-400k</v>
      </c>
      <c r="L438" t="str">
        <f t="shared" si="20"/>
        <v>46-60</v>
      </c>
    </row>
    <row r="439" spans="1:12" x14ac:dyDescent="0.25">
      <c r="A439">
        <v>438</v>
      </c>
      <c r="B439" t="s">
        <v>9</v>
      </c>
      <c r="C439">
        <f>IF(ISBLANK(Hoja1!C439),AVERAGE(Hoja1!$C$2:$C$5001),Hoja1!C439)</f>
        <v>1042254.3</v>
      </c>
      <c r="D439" t="str">
        <f>IF(ISBLANK(Hoja1!D439),"ASALARIADO",Hoja1!D439)</f>
        <v>ASALARIADO</v>
      </c>
      <c r="E439" t="s">
        <v>16</v>
      </c>
      <c r="F439" t="s">
        <v>12</v>
      </c>
      <c r="G439" t="s">
        <v>13</v>
      </c>
      <c r="H439" t="s">
        <v>13</v>
      </c>
      <c r="I439" s="1">
        <f>IF(ISBLANK(Hoja1!I439),AVERAGE(Hoja1!$I$2:$I$5001),Hoja1!I439)</f>
        <v>41</v>
      </c>
      <c r="J439">
        <f t="shared" si="18"/>
        <v>0</v>
      </c>
      <c r="K439" t="str">
        <f t="shared" si="19"/>
        <v>800k-1.2M</v>
      </c>
      <c r="L439" t="str">
        <f t="shared" si="20"/>
        <v>31-45</v>
      </c>
    </row>
    <row r="440" spans="1:12" x14ac:dyDescent="0.25">
      <c r="A440">
        <v>439</v>
      </c>
      <c r="B440" t="s">
        <v>9</v>
      </c>
      <c r="C440">
        <f>IF(ISBLANK(Hoja1!C440),AVERAGE(Hoja1!$C$2:$C$5001),Hoja1!C440)</f>
        <v>685221</v>
      </c>
      <c r="D440" t="str">
        <f>IF(ISBLANK(Hoja1!D440),"ASALARIADO",Hoja1!D440)</f>
        <v>PENSIONADOS EN SU PROPIO SISTEMA</v>
      </c>
      <c r="E440" t="s">
        <v>11</v>
      </c>
      <c r="F440" t="s">
        <v>12</v>
      </c>
      <c r="G440" t="s">
        <v>13</v>
      </c>
      <c r="H440" t="s">
        <v>13</v>
      </c>
      <c r="I440" s="1">
        <f>IF(ISBLANK(Hoja1!I440),AVERAGE(Hoja1!$I$2:$I$5001),Hoja1!I440)</f>
        <v>81</v>
      </c>
      <c r="J440">
        <f t="shared" si="18"/>
        <v>0</v>
      </c>
      <c r="K440" t="str">
        <f t="shared" si="19"/>
        <v>400k-800k</v>
      </c>
      <c r="L440" t="str">
        <f t="shared" si="20"/>
        <v>76-100+</v>
      </c>
    </row>
    <row r="441" spans="1:12" x14ac:dyDescent="0.25">
      <c r="A441">
        <v>440</v>
      </c>
      <c r="B441" t="s">
        <v>9</v>
      </c>
      <c r="C441">
        <f>IF(ISBLANK(Hoja1!C441),AVERAGE(Hoja1!$C$2:$C$5001),Hoja1!C441)</f>
        <v>806740.07</v>
      </c>
      <c r="D441" t="str">
        <f>IF(ISBLANK(Hoja1!D441),"ASALARIADO",Hoja1!D441)</f>
        <v>ASALARIADO</v>
      </c>
      <c r="E441" t="s">
        <v>16</v>
      </c>
      <c r="F441" t="s">
        <v>12</v>
      </c>
      <c r="G441" t="s">
        <v>13</v>
      </c>
      <c r="H441" t="s">
        <v>13</v>
      </c>
      <c r="I441" s="1">
        <f>IF(ISBLANK(Hoja1!I441),AVERAGE(Hoja1!$I$2:$I$5001),Hoja1!I441)</f>
        <v>23</v>
      </c>
      <c r="J441">
        <f t="shared" si="18"/>
        <v>0</v>
      </c>
      <c r="K441" t="str">
        <f t="shared" si="19"/>
        <v>800k-1.2M</v>
      </c>
      <c r="L441" t="str">
        <f t="shared" si="20"/>
        <v>18-30</v>
      </c>
    </row>
    <row r="442" spans="1:12" x14ac:dyDescent="0.25">
      <c r="A442">
        <v>441</v>
      </c>
      <c r="B442" t="s">
        <v>15</v>
      </c>
      <c r="C442">
        <f>IF(ISBLANK(Hoja1!C442),AVERAGE(Hoja1!$C$2:$C$5001),Hoja1!C442)</f>
        <v>140000</v>
      </c>
      <c r="D442" t="str">
        <f>IF(ISBLANK(Hoja1!D442),"ASALARIADO",Hoja1!D442)</f>
        <v>ASALARIADO</v>
      </c>
      <c r="E442" t="s">
        <v>16</v>
      </c>
      <c r="F442" t="s">
        <v>12</v>
      </c>
      <c r="G442" t="s">
        <v>12</v>
      </c>
      <c r="H442" t="s">
        <v>13</v>
      </c>
      <c r="I442" s="1">
        <f>IF(ISBLANK(Hoja1!I442),AVERAGE(Hoja1!$I$2:$I$5001),Hoja1!I442)</f>
        <v>39</v>
      </c>
      <c r="J442">
        <f t="shared" si="18"/>
        <v>0</v>
      </c>
      <c r="K442" t="str">
        <f t="shared" si="19"/>
        <v>0-400k</v>
      </c>
      <c r="L442" t="str">
        <f t="shared" si="20"/>
        <v>31-45</v>
      </c>
    </row>
    <row r="443" spans="1:12" x14ac:dyDescent="0.25">
      <c r="A443">
        <v>442</v>
      </c>
      <c r="B443" t="s">
        <v>15</v>
      </c>
      <c r="C443">
        <f>IF(ISBLANK(Hoja1!C443),AVERAGE(Hoja1!$C$2:$C$5001),Hoja1!C443)</f>
        <v>567930</v>
      </c>
      <c r="D443" t="str">
        <f>IF(ISBLANK(Hoja1!D443),"ASALARIADO",Hoja1!D443)</f>
        <v>TRABAJADOR INDEPENDIENTE</v>
      </c>
      <c r="E443" t="s">
        <v>16</v>
      </c>
      <c r="F443" t="s">
        <v>12</v>
      </c>
      <c r="G443" t="s">
        <v>13</v>
      </c>
      <c r="H443" t="s">
        <v>12</v>
      </c>
      <c r="I443" s="1">
        <f>IF(ISBLANK(Hoja1!I443),AVERAGE(Hoja1!$I$2:$I$5001),Hoja1!I443)</f>
        <v>74</v>
      </c>
      <c r="J443">
        <f t="shared" si="18"/>
        <v>1</v>
      </c>
      <c r="K443" t="str">
        <f t="shared" si="19"/>
        <v>400k-800k</v>
      </c>
      <c r="L443" t="str">
        <f t="shared" si="20"/>
        <v>61-75</v>
      </c>
    </row>
    <row r="444" spans="1:12" x14ac:dyDescent="0.25">
      <c r="A444">
        <v>443</v>
      </c>
      <c r="B444" t="s">
        <v>9</v>
      </c>
      <c r="C444">
        <f>IF(ISBLANK(Hoja1!C444),AVERAGE(Hoja1!$C$2:$C$5001),Hoja1!C444)</f>
        <v>539324</v>
      </c>
      <c r="D444" t="str">
        <f>IF(ISBLANK(Hoja1!D444),"ASALARIADO",Hoja1!D444)</f>
        <v>ASALARIADO</v>
      </c>
      <c r="E444" t="s">
        <v>11</v>
      </c>
      <c r="F444" t="s">
        <v>12</v>
      </c>
      <c r="G444" t="s">
        <v>13</v>
      </c>
      <c r="H444" t="s">
        <v>13</v>
      </c>
      <c r="I444" s="1">
        <f>IF(ISBLANK(Hoja1!I444),AVERAGE(Hoja1!$I$2:$I$5001),Hoja1!I444)</f>
        <v>38</v>
      </c>
      <c r="J444">
        <f t="shared" si="18"/>
        <v>0</v>
      </c>
      <c r="K444" t="str">
        <f t="shared" si="19"/>
        <v>400k-800k</v>
      </c>
      <c r="L444" t="str">
        <f t="shared" si="20"/>
        <v>31-45</v>
      </c>
    </row>
    <row r="445" spans="1:12" x14ac:dyDescent="0.25">
      <c r="A445">
        <v>444</v>
      </c>
      <c r="B445" t="s">
        <v>15</v>
      </c>
      <c r="C445">
        <f>IF(ISBLANK(Hoja1!C445),AVERAGE(Hoja1!$C$2:$C$5001),Hoja1!C445)</f>
        <v>105633.33</v>
      </c>
      <c r="D445" t="str">
        <f>IF(ISBLANK(Hoja1!D445),"ASALARIADO",Hoja1!D445)</f>
        <v>ASALARIADO</v>
      </c>
      <c r="E445" t="s">
        <v>11</v>
      </c>
      <c r="F445" t="s">
        <v>12</v>
      </c>
      <c r="G445" t="s">
        <v>13</v>
      </c>
      <c r="H445" t="s">
        <v>13</v>
      </c>
      <c r="I445" s="1">
        <f>IF(ISBLANK(Hoja1!I445),AVERAGE(Hoja1!$I$2:$I$5001),Hoja1!I445)</f>
        <v>40</v>
      </c>
      <c r="J445">
        <f t="shared" si="18"/>
        <v>0</v>
      </c>
      <c r="K445" t="str">
        <f t="shared" si="19"/>
        <v>0-400k</v>
      </c>
      <c r="L445" t="str">
        <f t="shared" si="20"/>
        <v>31-45</v>
      </c>
    </row>
    <row r="446" spans="1:12" x14ac:dyDescent="0.25">
      <c r="A446">
        <v>445</v>
      </c>
      <c r="B446" t="s">
        <v>9</v>
      </c>
      <c r="C446">
        <f>IF(ISBLANK(Hoja1!C446),AVERAGE(Hoja1!$C$2:$C$5001),Hoja1!C446)</f>
        <v>310544</v>
      </c>
      <c r="D446" t="str">
        <f>IF(ISBLANK(Hoja1!D446),"ASALARIADO",Hoja1!D446)</f>
        <v>ASEGURADO VOLUNTARIO</v>
      </c>
      <c r="E446" t="s">
        <v>16</v>
      </c>
      <c r="F446" t="s">
        <v>12</v>
      </c>
      <c r="G446" t="s">
        <v>13</v>
      </c>
      <c r="H446" t="s">
        <v>13</v>
      </c>
      <c r="I446" s="1">
        <f>IF(ISBLANK(Hoja1!I446),AVERAGE(Hoja1!$I$2:$I$5001),Hoja1!I446)</f>
        <v>58</v>
      </c>
      <c r="J446">
        <f t="shared" si="18"/>
        <v>0</v>
      </c>
      <c r="K446" t="str">
        <f t="shared" si="19"/>
        <v>0-400k</v>
      </c>
      <c r="L446" t="str">
        <f t="shared" si="20"/>
        <v>46-60</v>
      </c>
    </row>
    <row r="447" spans="1:12" x14ac:dyDescent="0.25">
      <c r="A447">
        <v>446</v>
      </c>
      <c r="B447" t="s">
        <v>15</v>
      </c>
      <c r="C447">
        <f>IF(ISBLANK(Hoja1!C447),AVERAGE(Hoja1!$C$2:$C$5001),Hoja1!C447)</f>
        <v>375321.53</v>
      </c>
      <c r="D447" t="str">
        <f>IF(ISBLANK(Hoja1!D447),"ASALARIADO",Hoja1!D447)</f>
        <v>ASALARIADO</v>
      </c>
      <c r="E447" t="s">
        <v>16</v>
      </c>
      <c r="F447" t="s">
        <v>12</v>
      </c>
      <c r="G447" t="s">
        <v>13</v>
      </c>
      <c r="H447" t="s">
        <v>12</v>
      </c>
      <c r="I447" s="1">
        <f>IF(ISBLANK(Hoja1!I447),AVERAGE(Hoja1!$I$2:$I$5001),Hoja1!I447)</f>
        <v>32</v>
      </c>
      <c r="J447">
        <f t="shared" si="18"/>
        <v>1</v>
      </c>
      <c r="K447" t="str">
        <f t="shared" si="19"/>
        <v>0-400k</v>
      </c>
      <c r="L447" t="str">
        <f t="shared" si="20"/>
        <v>31-45</v>
      </c>
    </row>
    <row r="448" spans="1:12" x14ac:dyDescent="0.25">
      <c r="A448">
        <v>447</v>
      </c>
      <c r="B448" t="s">
        <v>9</v>
      </c>
      <c r="C448">
        <f>IF(ISBLANK(Hoja1!C448),AVERAGE(Hoja1!$C$2:$C$5001),Hoja1!C448)</f>
        <v>255660</v>
      </c>
      <c r="D448" t="str">
        <f>IF(ISBLANK(Hoja1!D448),"ASALARIADO",Hoja1!D448)</f>
        <v>ASALARIADO</v>
      </c>
      <c r="E448" t="s">
        <v>16</v>
      </c>
      <c r="F448" t="s">
        <v>12</v>
      </c>
      <c r="G448" t="s">
        <v>12</v>
      </c>
      <c r="H448" t="s">
        <v>13</v>
      </c>
      <c r="I448" s="1">
        <f>IF(ISBLANK(Hoja1!I448),AVERAGE(Hoja1!$I$2:$I$5001),Hoja1!I448)</f>
        <v>22</v>
      </c>
      <c r="J448">
        <f t="shared" si="18"/>
        <v>0</v>
      </c>
      <c r="K448" t="str">
        <f t="shared" si="19"/>
        <v>0-400k</v>
      </c>
      <c r="L448" t="str">
        <f t="shared" si="20"/>
        <v>18-30</v>
      </c>
    </row>
    <row r="449" spans="1:12" x14ac:dyDescent="0.25">
      <c r="A449">
        <v>448</v>
      </c>
      <c r="B449" t="s">
        <v>15</v>
      </c>
      <c r="C449">
        <f>IF(ISBLANK(Hoja1!C449),AVERAGE(Hoja1!$C$2:$C$5001),Hoja1!C449)</f>
        <v>213862.5</v>
      </c>
      <c r="D449" t="str">
        <f>IF(ISBLANK(Hoja1!D449),"ASALARIADO",Hoja1!D449)</f>
        <v>ASALARIADO</v>
      </c>
      <c r="E449" t="s">
        <v>16</v>
      </c>
      <c r="F449" t="s">
        <v>12</v>
      </c>
      <c r="G449" t="s">
        <v>13</v>
      </c>
      <c r="H449" t="s">
        <v>13</v>
      </c>
      <c r="I449" s="1">
        <f>IF(ISBLANK(Hoja1!I449),AVERAGE(Hoja1!$I$2:$I$5001),Hoja1!I449)</f>
        <v>32</v>
      </c>
      <c r="J449">
        <f t="shared" si="18"/>
        <v>0</v>
      </c>
      <c r="K449" t="str">
        <f t="shared" si="19"/>
        <v>0-400k</v>
      </c>
      <c r="L449" t="str">
        <f t="shared" si="20"/>
        <v>31-45</v>
      </c>
    </row>
    <row r="450" spans="1:12" x14ac:dyDescent="0.25">
      <c r="A450">
        <v>449</v>
      </c>
      <c r="B450" t="s">
        <v>15</v>
      </c>
      <c r="C450">
        <f>IF(ISBLANK(Hoja1!C450),AVERAGE(Hoja1!$C$2:$C$5001),Hoja1!C450)</f>
        <v>404463</v>
      </c>
      <c r="D450" t="str">
        <f>IF(ISBLANK(Hoja1!D450),"ASALARIADO",Hoja1!D450)</f>
        <v>TRABAJADOR INDEPENDIENTE</v>
      </c>
      <c r="E450" t="s">
        <v>16</v>
      </c>
      <c r="F450" t="s">
        <v>12</v>
      </c>
      <c r="G450" t="s">
        <v>13</v>
      </c>
      <c r="H450" t="s">
        <v>12</v>
      </c>
      <c r="I450" s="1">
        <f>IF(ISBLANK(Hoja1!I450),AVERAGE(Hoja1!$I$2:$I$5001),Hoja1!I450)</f>
        <v>38</v>
      </c>
      <c r="J450">
        <f t="shared" si="18"/>
        <v>1</v>
      </c>
      <c r="K450" t="str">
        <f t="shared" si="19"/>
        <v>400k-800k</v>
      </c>
      <c r="L450" t="str">
        <f t="shared" si="20"/>
        <v>31-45</v>
      </c>
    </row>
    <row r="451" spans="1:12" x14ac:dyDescent="0.25">
      <c r="A451">
        <v>450</v>
      </c>
      <c r="B451" t="s">
        <v>9</v>
      </c>
      <c r="C451">
        <f>IF(ISBLANK(Hoja1!C451),AVERAGE(Hoja1!$C$2:$C$5001),Hoja1!C451)</f>
        <v>5712732</v>
      </c>
      <c r="D451" t="str">
        <f>IF(ISBLANK(Hoja1!D451),"ASALARIADO",Hoja1!D451)</f>
        <v>ASALARIADO</v>
      </c>
      <c r="E451" t="s">
        <v>16</v>
      </c>
      <c r="F451" t="s">
        <v>12</v>
      </c>
      <c r="G451" t="s">
        <v>13</v>
      </c>
      <c r="H451" t="s">
        <v>13</v>
      </c>
      <c r="I451" s="1">
        <f>IF(ISBLANK(Hoja1!I451),AVERAGE(Hoja1!$I$2:$I$5001),Hoja1!I451)</f>
        <v>37</v>
      </c>
      <c r="J451">
        <f t="shared" ref="J451:J514" si="21">IF(H451="SI",1,0)</f>
        <v>0</v>
      </c>
      <c r="K451" t="str">
        <f t="shared" ref="K451:K514" si="22">IF(C451&lt;=400000,"0-400k",IF(C451&lt;=800000,"400k-800k",IF(C451&lt;=1200000,"800k-1.2M",IF(C451&lt;=2000000,"1.2M-2M","2M+"))))</f>
        <v>2M+</v>
      </c>
      <c r="L451" t="str">
        <f t="shared" ref="L451:L514" si="23">IF(I451&lt;=30,"18-30",IF(I451&lt;=45,"31-45",IF(I451&lt;=60,"46-60",IF(I451&lt;=75,"61-75","76-100+"))))</f>
        <v>31-45</v>
      </c>
    </row>
    <row r="452" spans="1:12" x14ac:dyDescent="0.25">
      <c r="A452">
        <v>451</v>
      </c>
      <c r="B452" t="s">
        <v>15</v>
      </c>
      <c r="C452">
        <f>IF(ISBLANK(Hoja1!C452),AVERAGE(Hoja1!$C$2:$C$5001),Hoja1!C452)</f>
        <v>1633023.24</v>
      </c>
      <c r="D452" t="str">
        <f>IF(ISBLANK(Hoja1!D452),"ASALARIADO",Hoja1!D452)</f>
        <v>ASALARIADO</v>
      </c>
      <c r="E452" t="s">
        <v>11</v>
      </c>
      <c r="F452" t="s">
        <v>12</v>
      </c>
      <c r="G452" t="s">
        <v>13</v>
      </c>
      <c r="H452" t="s">
        <v>13</v>
      </c>
      <c r="I452" s="1">
        <f>IF(ISBLANK(Hoja1!I452),AVERAGE(Hoja1!$I$2:$I$5001),Hoja1!I452)</f>
        <v>31</v>
      </c>
      <c r="J452">
        <f t="shared" si="21"/>
        <v>0</v>
      </c>
      <c r="K452" t="str">
        <f t="shared" si="22"/>
        <v>1.2M-2M</v>
      </c>
      <c r="L452" t="str">
        <f t="shared" si="23"/>
        <v>31-45</v>
      </c>
    </row>
    <row r="453" spans="1:12" x14ac:dyDescent="0.25">
      <c r="A453">
        <v>452</v>
      </c>
      <c r="B453" t="s">
        <v>9</v>
      </c>
      <c r="C453">
        <f>IF(ISBLANK(Hoja1!C453),AVERAGE(Hoja1!$C$2:$C$5001),Hoja1!C453)</f>
        <v>269000</v>
      </c>
      <c r="D453" t="str">
        <f>IF(ISBLANK(Hoja1!D453),"ASALARIADO",Hoja1!D453)</f>
        <v>ASALARIADO</v>
      </c>
      <c r="E453" t="s">
        <v>16</v>
      </c>
      <c r="F453" t="s">
        <v>12</v>
      </c>
      <c r="G453" t="s">
        <v>12</v>
      </c>
      <c r="H453" t="s">
        <v>13</v>
      </c>
      <c r="I453" s="1">
        <f>IF(ISBLANK(Hoja1!I453),AVERAGE(Hoja1!$I$2:$I$5001),Hoja1!I453)</f>
        <v>43</v>
      </c>
      <c r="J453">
        <f t="shared" si="21"/>
        <v>0</v>
      </c>
      <c r="K453" t="str">
        <f t="shared" si="22"/>
        <v>0-400k</v>
      </c>
      <c r="L453" t="str">
        <f t="shared" si="23"/>
        <v>31-45</v>
      </c>
    </row>
    <row r="454" spans="1:12" x14ac:dyDescent="0.25">
      <c r="A454">
        <v>453</v>
      </c>
      <c r="B454" t="s">
        <v>9</v>
      </c>
      <c r="C454">
        <f>IF(ISBLANK(Hoja1!C454),AVERAGE(Hoja1!$C$2:$C$5001),Hoja1!C454)</f>
        <v>531666.67000000004</v>
      </c>
      <c r="D454" t="str">
        <f>IF(ISBLANK(Hoja1!D454),"ASALARIADO",Hoja1!D454)</f>
        <v>ASALARIADO</v>
      </c>
      <c r="E454" t="s">
        <v>16</v>
      </c>
      <c r="F454" t="s">
        <v>12</v>
      </c>
      <c r="G454" t="s">
        <v>13</v>
      </c>
      <c r="H454" t="s">
        <v>13</v>
      </c>
      <c r="I454" s="1">
        <f>IF(ISBLANK(Hoja1!I454),AVERAGE(Hoja1!$I$2:$I$5001),Hoja1!I454)</f>
        <v>29</v>
      </c>
      <c r="J454">
        <f t="shared" si="21"/>
        <v>0</v>
      </c>
      <c r="K454" t="str">
        <f t="shared" si="22"/>
        <v>400k-800k</v>
      </c>
      <c r="L454" t="str">
        <f t="shared" si="23"/>
        <v>18-30</v>
      </c>
    </row>
    <row r="455" spans="1:12" x14ac:dyDescent="0.25">
      <c r="A455">
        <v>454</v>
      </c>
      <c r="B455" t="s">
        <v>15</v>
      </c>
      <c r="C455">
        <f>IF(ISBLANK(Hoja1!C455),AVERAGE(Hoja1!$C$2:$C$5001),Hoja1!C455)</f>
        <v>3263393.64</v>
      </c>
      <c r="D455" t="str">
        <f>IF(ISBLANK(Hoja1!D455),"ASALARIADO",Hoja1!D455)</f>
        <v>ASALARIADO</v>
      </c>
      <c r="E455" t="s">
        <v>11</v>
      </c>
      <c r="F455" t="s">
        <v>12</v>
      </c>
      <c r="G455" t="s">
        <v>13</v>
      </c>
      <c r="H455" t="s">
        <v>13</v>
      </c>
      <c r="I455" s="1">
        <f>IF(ISBLANK(Hoja1!I455),AVERAGE(Hoja1!$I$2:$I$5001),Hoja1!I455)</f>
        <v>39</v>
      </c>
      <c r="J455">
        <f t="shared" si="21"/>
        <v>0</v>
      </c>
      <c r="K455" t="str">
        <f t="shared" si="22"/>
        <v>2M+</v>
      </c>
      <c r="L455" t="str">
        <f t="shared" si="23"/>
        <v>31-45</v>
      </c>
    </row>
    <row r="456" spans="1:12" x14ac:dyDescent="0.25">
      <c r="A456">
        <v>455</v>
      </c>
      <c r="B456" t="s">
        <v>9</v>
      </c>
      <c r="C456">
        <f>IF(ISBLANK(Hoja1!C456),AVERAGE(Hoja1!$C$2:$C$5001),Hoja1!C456)</f>
        <v>404950</v>
      </c>
      <c r="D456" t="str">
        <f>IF(ISBLANK(Hoja1!D456),"ASALARIADO",Hoja1!D456)</f>
        <v>ASALARIADO</v>
      </c>
      <c r="E456" t="s">
        <v>16</v>
      </c>
      <c r="F456" t="s">
        <v>12</v>
      </c>
      <c r="G456" t="s">
        <v>12</v>
      </c>
      <c r="H456" t="s">
        <v>13</v>
      </c>
      <c r="I456" s="1">
        <f>IF(ISBLANK(Hoja1!I456),AVERAGE(Hoja1!$I$2:$I$5001),Hoja1!I456)</f>
        <v>36</v>
      </c>
      <c r="J456">
        <f t="shared" si="21"/>
        <v>0</v>
      </c>
      <c r="K456" t="str">
        <f t="shared" si="22"/>
        <v>400k-800k</v>
      </c>
      <c r="L456" t="str">
        <f t="shared" si="23"/>
        <v>31-45</v>
      </c>
    </row>
    <row r="457" spans="1:12" x14ac:dyDescent="0.25">
      <c r="A457">
        <v>456</v>
      </c>
      <c r="B457" t="s">
        <v>9</v>
      </c>
      <c r="C457">
        <f>IF(ISBLANK(Hoja1!C457),AVERAGE(Hoja1!$C$2:$C$5001),Hoja1!C457)</f>
        <v>1549936.32</v>
      </c>
      <c r="D457" t="str">
        <f>IF(ISBLANK(Hoja1!D457),"ASALARIADO",Hoja1!D457)</f>
        <v>ASALARIADO</v>
      </c>
      <c r="E457" t="s">
        <v>16</v>
      </c>
      <c r="F457" t="s">
        <v>12</v>
      </c>
      <c r="G457" t="s">
        <v>13</v>
      </c>
      <c r="H457" t="s">
        <v>13</v>
      </c>
      <c r="I457" s="1">
        <f>IF(ISBLANK(Hoja1!I457),AVERAGE(Hoja1!$I$2:$I$5001),Hoja1!I457)</f>
        <v>39</v>
      </c>
      <c r="J457">
        <f t="shared" si="21"/>
        <v>0</v>
      </c>
      <c r="K457" t="str">
        <f t="shared" si="22"/>
        <v>1.2M-2M</v>
      </c>
      <c r="L457" t="str">
        <f t="shared" si="23"/>
        <v>31-45</v>
      </c>
    </row>
    <row r="458" spans="1:12" x14ac:dyDescent="0.25">
      <c r="A458">
        <v>457</v>
      </c>
      <c r="B458" t="s">
        <v>15</v>
      </c>
      <c r="C458">
        <f>IF(ISBLANK(Hoja1!C458),AVERAGE(Hoja1!$C$2:$C$5001),Hoja1!C458)</f>
        <v>300018</v>
      </c>
      <c r="D458" t="str">
        <f>IF(ISBLANK(Hoja1!D458),"ASALARIADO",Hoja1!D458)</f>
        <v>TRABAJADOR INDEPENDIENTE</v>
      </c>
      <c r="E458" t="s">
        <v>16</v>
      </c>
      <c r="F458" t="s">
        <v>12</v>
      </c>
      <c r="G458" t="s">
        <v>13</v>
      </c>
      <c r="H458" t="s">
        <v>13</v>
      </c>
      <c r="I458" s="1">
        <f>IF(ISBLANK(Hoja1!I458),AVERAGE(Hoja1!$I$2:$I$5001),Hoja1!I458)</f>
        <v>56</v>
      </c>
      <c r="J458">
        <f t="shared" si="21"/>
        <v>0</v>
      </c>
      <c r="K458" t="str">
        <f t="shared" si="22"/>
        <v>0-400k</v>
      </c>
      <c r="L458" t="str">
        <f t="shared" si="23"/>
        <v>46-60</v>
      </c>
    </row>
    <row r="459" spans="1:12" x14ac:dyDescent="0.25">
      <c r="A459">
        <v>458</v>
      </c>
      <c r="B459" t="s">
        <v>15</v>
      </c>
      <c r="C459">
        <f>IF(ISBLANK(Hoja1!C459),AVERAGE(Hoja1!$C$2:$C$5001),Hoja1!C459)</f>
        <v>157790</v>
      </c>
      <c r="D459" t="str">
        <f>IF(ISBLANK(Hoja1!D459),"ASALARIADO",Hoja1!D459)</f>
        <v>ASALARIADO</v>
      </c>
      <c r="E459" t="s">
        <v>16</v>
      </c>
      <c r="F459" t="s">
        <v>12</v>
      </c>
      <c r="G459" t="s">
        <v>13</v>
      </c>
      <c r="H459" t="s">
        <v>13</v>
      </c>
      <c r="I459" s="1">
        <f>IF(ISBLANK(Hoja1!I459),AVERAGE(Hoja1!$I$2:$I$5001),Hoja1!I459)</f>
        <v>24</v>
      </c>
      <c r="J459">
        <f t="shared" si="21"/>
        <v>0</v>
      </c>
      <c r="K459" t="str">
        <f t="shared" si="22"/>
        <v>0-400k</v>
      </c>
      <c r="L459" t="str">
        <f t="shared" si="23"/>
        <v>18-30</v>
      </c>
    </row>
    <row r="460" spans="1:12" x14ac:dyDescent="0.25">
      <c r="A460">
        <v>459</v>
      </c>
      <c r="B460" t="s">
        <v>9</v>
      </c>
      <c r="C460">
        <f>IF(ISBLANK(Hoja1!C460),AVERAGE(Hoja1!$C$2:$C$5001),Hoja1!C460)</f>
        <v>1642037.78</v>
      </c>
      <c r="D460" t="str">
        <f>IF(ISBLANK(Hoja1!D460),"ASALARIADO",Hoja1!D460)</f>
        <v>PENSIONADOS EN SU PROPIO SISTEMA</v>
      </c>
      <c r="E460" t="s">
        <v>11</v>
      </c>
      <c r="F460" t="s">
        <v>12</v>
      </c>
      <c r="G460" t="s">
        <v>13</v>
      </c>
      <c r="H460" t="s">
        <v>13</v>
      </c>
      <c r="I460" s="1">
        <f>IF(ISBLANK(Hoja1!I460),AVERAGE(Hoja1!$I$2:$I$5001),Hoja1!I460)</f>
        <v>80</v>
      </c>
      <c r="J460">
        <f t="shared" si="21"/>
        <v>0</v>
      </c>
      <c r="K460" t="str">
        <f t="shared" si="22"/>
        <v>1.2M-2M</v>
      </c>
      <c r="L460" t="str">
        <f t="shared" si="23"/>
        <v>76-100+</v>
      </c>
    </row>
    <row r="461" spans="1:12" x14ac:dyDescent="0.25">
      <c r="A461">
        <v>460</v>
      </c>
      <c r="B461" t="s">
        <v>9</v>
      </c>
      <c r="C461">
        <f>IF(ISBLANK(Hoja1!C461),AVERAGE(Hoja1!$C$2:$C$5001),Hoja1!C461)</f>
        <v>335205.06</v>
      </c>
      <c r="D461" t="str">
        <f>IF(ISBLANK(Hoja1!D461),"ASALARIADO",Hoja1!D461)</f>
        <v>ASALARIADO</v>
      </c>
      <c r="E461" t="s">
        <v>16</v>
      </c>
      <c r="F461" t="s">
        <v>12</v>
      </c>
      <c r="G461" t="s">
        <v>12</v>
      </c>
      <c r="H461" t="s">
        <v>13</v>
      </c>
      <c r="I461" s="1">
        <f>IF(ISBLANK(Hoja1!I461),AVERAGE(Hoja1!$I$2:$I$5001),Hoja1!I461)</f>
        <v>52</v>
      </c>
      <c r="J461">
        <f t="shared" si="21"/>
        <v>0</v>
      </c>
      <c r="K461" t="str">
        <f t="shared" si="22"/>
        <v>0-400k</v>
      </c>
      <c r="L461" t="str">
        <f t="shared" si="23"/>
        <v>46-60</v>
      </c>
    </row>
    <row r="462" spans="1:12" x14ac:dyDescent="0.25">
      <c r="A462">
        <v>461</v>
      </c>
      <c r="B462" t="s">
        <v>15</v>
      </c>
      <c r="C462">
        <f>IF(ISBLANK(Hoja1!C462),AVERAGE(Hoja1!$C$2:$C$5001),Hoja1!C462)</f>
        <v>639148</v>
      </c>
      <c r="D462" t="str">
        <f>IF(ISBLANK(Hoja1!D462),"ASALARIADO",Hoja1!D462)</f>
        <v>TRABAJADOR INDEPENDIENTE</v>
      </c>
      <c r="E462" t="s">
        <v>16</v>
      </c>
      <c r="F462" t="s">
        <v>12</v>
      </c>
      <c r="G462" t="s">
        <v>12</v>
      </c>
      <c r="H462" t="s">
        <v>13</v>
      </c>
      <c r="I462" s="1">
        <f>IF(ISBLANK(Hoja1!I462),AVERAGE(Hoja1!$I$2:$I$5001),Hoja1!I462)</f>
        <v>44</v>
      </c>
      <c r="J462">
        <f t="shared" si="21"/>
        <v>0</v>
      </c>
      <c r="K462" t="str">
        <f t="shared" si="22"/>
        <v>400k-800k</v>
      </c>
      <c r="L462" t="str">
        <f t="shared" si="23"/>
        <v>31-45</v>
      </c>
    </row>
    <row r="463" spans="1:12" x14ac:dyDescent="0.25">
      <c r="A463">
        <v>462</v>
      </c>
      <c r="B463" t="s">
        <v>9</v>
      </c>
      <c r="C463">
        <f>IF(ISBLANK(Hoja1!C463),AVERAGE(Hoja1!$C$2:$C$5001),Hoja1!C463)</f>
        <v>316964.69</v>
      </c>
      <c r="D463" t="str">
        <f>IF(ISBLANK(Hoja1!D463),"ASALARIADO",Hoja1!D463)</f>
        <v>ASALARIADO</v>
      </c>
      <c r="E463" t="s">
        <v>16</v>
      </c>
      <c r="F463" t="s">
        <v>12</v>
      </c>
      <c r="G463" t="s">
        <v>12</v>
      </c>
      <c r="H463" t="s">
        <v>13</v>
      </c>
      <c r="I463" s="1">
        <f>IF(ISBLANK(Hoja1!I463),AVERAGE(Hoja1!$I$2:$I$5001),Hoja1!I463)</f>
        <v>19</v>
      </c>
      <c r="J463">
        <f t="shared" si="21"/>
        <v>0</v>
      </c>
      <c r="K463" t="str">
        <f t="shared" si="22"/>
        <v>0-400k</v>
      </c>
      <c r="L463" t="str">
        <f t="shared" si="23"/>
        <v>18-30</v>
      </c>
    </row>
    <row r="464" spans="1:12" x14ac:dyDescent="0.25">
      <c r="A464">
        <v>463</v>
      </c>
      <c r="B464" t="s">
        <v>15</v>
      </c>
      <c r="C464">
        <f>IF(ISBLANK(Hoja1!C464),AVERAGE(Hoja1!$C$2:$C$5001),Hoja1!C464)</f>
        <v>525373.54</v>
      </c>
      <c r="D464" t="str">
        <f>IF(ISBLANK(Hoja1!D464),"ASALARIADO",Hoja1!D464)</f>
        <v>ASALARIADO</v>
      </c>
      <c r="E464" t="s">
        <v>16</v>
      </c>
      <c r="F464" t="s">
        <v>12</v>
      </c>
      <c r="G464" t="s">
        <v>13</v>
      </c>
      <c r="H464" t="s">
        <v>13</v>
      </c>
      <c r="I464" s="1">
        <f>IF(ISBLANK(Hoja1!I464),AVERAGE(Hoja1!$I$2:$I$5001),Hoja1!I464)</f>
        <v>27</v>
      </c>
      <c r="J464">
        <f t="shared" si="21"/>
        <v>0</v>
      </c>
      <c r="K464" t="str">
        <f t="shared" si="22"/>
        <v>400k-800k</v>
      </c>
      <c r="L464" t="str">
        <f t="shared" si="23"/>
        <v>18-30</v>
      </c>
    </row>
    <row r="465" spans="1:12" x14ac:dyDescent="0.25">
      <c r="A465">
        <v>464</v>
      </c>
      <c r="B465" t="s">
        <v>15</v>
      </c>
      <c r="C465">
        <f>IF(ISBLANK(Hoja1!C465),AVERAGE(Hoja1!$C$2:$C$5001),Hoja1!C465)</f>
        <v>150000</v>
      </c>
      <c r="D465" t="str">
        <f>IF(ISBLANK(Hoja1!D465),"ASALARIADO",Hoja1!D465)</f>
        <v>ASALARIADO</v>
      </c>
      <c r="E465" t="s">
        <v>16</v>
      </c>
      <c r="F465" t="s">
        <v>12</v>
      </c>
      <c r="G465" t="s">
        <v>13</v>
      </c>
      <c r="H465" t="s">
        <v>13</v>
      </c>
      <c r="I465" s="1">
        <f>IF(ISBLANK(Hoja1!I465),AVERAGE(Hoja1!$I$2:$I$5001),Hoja1!I465)</f>
        <v>42</v>
      </c>
      <c r="J465">
        <f t="shared" si="21"/>
        <v>0</v>
      </c>
      <c r="K465" t="str">
        <f t="shared" si="22"/>
        <v>0-400k</v>
      </c>
      <c r="L465" t="str">
        <f t="shared" si="23"/>
        <v>31-45</v>
      </c>
    </row>
    <row r="466" spans="1:12" x14ac:dyDescent="0.25">
      <c r="A466">
        <v>465</v>
      </c>
      <c r="B466" t="s">
        <v>15</v>
      </c>
      <c r="C466">
        <f>IF(ISBLANK(Hoja1!C466),AVERAGE(Hoja1!$C$2:$C$5001),Hoja1!C466)</f>
        <v>1346033</v>
      </c>
      <c r="D466" t="str">
        <f>IF(ISBLANK(Hoja1!D466),"ASALARIADO",Hoja1!D466)</f>
        <v>PENSIONADOS EN SU PROPIO SISTEMA</v>
      </c>
      <c r="E466" t="s">
        <v>11</v>
      </c>
      <c r="F466" t="s">
        <v>12</v>
      </c>
      <c r="G466" t="s">
        <v>13</v>
      </c>
      <c r="H466" t="s">
        <v>13</v>
      </c>
      <c r="I466" s="1">
        <f>IF(ISBLANK(Hoja1!I466),AVERAGE(Hoja1!$I$2:$I$5001),Hoja1!I466)</f>
        <v>55</v>
      </c>
      <c r="J466">
        <f t="shared" si="21"/>
        <v>0</v>
      </c>
      <c r="K466" t="str">
        <f t="shared" si="22"/>
        <v>1.2M-2M</v>
      </c>
      <c r="L466" t="str">
        <f t="shared" si="23"/>
        <v>46-60</v>
      </c>
    </row>
    <row r="467" spans="1:12" x14ac:dyDescent="0.25">
      <c r="A467">
        <v>466</v>
      </c>
      <c r="B467" t="s">
        <v>15</v>
      </c>
      <c r="C467">
        <f>IF(ISBLANK(Hoja1!C467),AVERAGE(Hoja1!$C$2:$C$5001),Hoja1!C467)</f>
        <v>963278.53</v>
      </c>
      <c r="D467" t="str">
        <f>IF(ISBLANK(Hoja1!D467),"ASALARIADO",Hoja1!D467)</f>
        <v>ASALARIADO</v>
      </c>
      <c r="E467" t="s">
        <v>11</v>
      </c>
      <c r="F467" t="s">
        <v>12</v>
      </c>
      <c r="G467" t="s">
        <v>13</v>
      </c>
      <c r="H467" t="s">
        <v>13</v>
      </c>
      <c r="I467" s="1">
        <f>IF(ISBLANK(Hoja1!I467),AVERAGE(Hoja1!$I$2:$I$5001),Hoja1!I467)</f>
        <v>57</v>
      </c>
      <c r="J467">
        <f t="shared" si="21"/>
        <v>0</v>
      </c>
      <c r="K467" t="str">
        <f t="shared" si="22"/>
        <v>800k-1.2M</v>
      </c>
      <c r="L467" t="str">
        <f t="shared" si="23"/>
        <v>46-60</v>
      </c>
    </row>
    <row r="468" spans="1:12" x14ac:dyDescent="0.25">
      <c r="A468">
        <v>467</v>
      </c>
      <c r="B468" t="s">
        <v>9</v>
      </c>
      <c r="C468">
        <f>IF(ISBLANK(Hoja1!C468),AVERAGE(Hoja1!$C$2:$C$5001),Hoja1!C468)</f>
        <v>2172786.41</v>
      </c>
      <c r="D468" t="str">
        <f>IF(ISBLANK(Hoja1!D468),"ASALARIADO",Hoja1!D468)</f>
        <v>ASALARIADO</v>
      </c>
      <c r="E468" t="s">
        <v>11</v>
      </c>
      <c r="F468" t="s">
        <v>12</v>
      </c>
      <c r="G468" t="s">
        <v>13</v>
      </c>
      <c r="H468" t="s">
        <v>13</v>
      </c>
      <c r="I468" s="1">
        <f>IF(ISBLANK(Hoja1!I468),AVERAGE(Hoja1!$I$2:$I$5001),Hoja1!I468)</f>
        <v>34</v>
      </c>
      <c r="J468">
        <f t="shared" si="21"/>
        <v>0</v>
      </c>
      <c r="K468" t="str">
        <f t="shared" si="22"/>
        <v>2M+</v>
      </c>
      <c r="L468" t="str">
        <f t="shared" si="23"/>
        <v>31-45</v>
      </c>
    </row>
    <row r="469" spans="1:12" x14ac:dyDescent="0.25">
      <c r="A469">
        <v>468</v>
      </c>
      <c r="B469" t="s">
        <v>9</v>
      </c>
      <c r="C469">
        <f>IF(ISBLANK(Hoja1!C469),AVERAGE(Hoja1!$C$2:$C$5001),Hoja1!C469)</f>
        <v>400000</v>
      </c>
      <c r="D469" t="str">
        <f>IF(ISBLANK(Hoja1!D469),"ASALARIADO",Hoja1!D469)</f>
        <v>ASALARIADO</v>
      </c>
      <c r="E469" t="s">
        <v>16</v>
      </c>
      <c r="F469" t="s">
        <v>12</v>
      </c>
      <c r="G469" t="s">
        <v>13</v>
      </c>
      <c r="H469" t="s">
        <v>13</v>
      </c>
      <c r="I469" s="1">
        <f>IF(ISBLANK(Hoja1!I469),AVERAGE(Hoja1!$I$2:$I$5001),Hoja1!I469)</f>
        <v>35</v>
      </c>
      <c r="J469">
        <f t="shared" si="21"/>
        <v>0</v>
      </c>
      <c r="K469" t="str">
        <f t="shared" si="22"/>
        <v>0-400k</v>
      </c>
      <c r="L469" t="str">
        <f t="shared" si="23"/>
        <v>31-45</v>
      </c>
    </row>
    <row r="470" spans="1:12" x14ac:dyDescent="0.25">
      <c r="A470">
        <v>469</v>
      </c>
      <c r="B470" t="s">
        <v>15</v>
      </c>
      <c r="C470">
        <f>IF(ISBLANK(Hoja1!C470),AVERAGE(Hoja1!$C$2:$C$5001),Hoja1!C470)</f>
        <v>355252.75</v>
      </c>
      <c r="D470" t="str">
        <f>IF(ISBLANK(Hoja1!D470),"ASALARIADO",Hoja1!D470)</f>
        <v>ASALARIADO</v>
      </c>
      <c r="E470" t="s">
        <v>16</v>
      </c>
      <c r="F470" t="s">
        <v>12</v>
      </c>
      <c r="G470" t="s">
        <v>13</v>
      </c>
      <c r="H470" t="s">
        <v>13</v>
      </c>
      <c r="I470" s="1">
        <f>IF(ISBLANK(Hoja1!I470),AVERAGE(Hoja1!$I$2:$I$5001),Hoja1!I470)</f>
        <v>47</v>
      </c>
      <c r="J470">
        <f t="shared" si="21"/>
        <v>0</v>
      </c>
      <c r="K470" t="str">
        <f t="shared" si="22"/>
        <v>0-400k</v>
      </c>
      <c r="L470" t="str">
        <f t="shared" si="23"/>
        <v>46-60</v>
      </c>
    </row>
    <row r="471" spans="1:12" x14ac:dyDescent="0.25">
      <c r="A471">
        <v>470</v>
      </c>
      <c r="B471" t="s">
        <v>9</v>
      </c>
      <c r="C471">
        <f>IF(ISBLANK(Hoja1!C471),AVERAGE(Hoja1!$C$2:$C$5001),Hoja1!C471)</f>
        <v>451135</v>
      </c>
      <c r="D471" t="str">
        <f>IF(ISBLANK(Hoja1!D471),"ASALARIADO",Hoja1!D471)</f>
        <v>ASALARIADO</v>
      </c>
      <c r="E471" t="s">
        <v>16</v>
      </c>
      <c r="F471" t="s">
        <v>12</v>
      </c>
      <c r="G471" t="s">
        <v>13</v>
      </c>
      <c r="H471" t="s">
        <v>13</v>
      </c>
      <c r="I471" s="1">
        <f>IF(ISBLANK(Hoja1!I471),AVERAGE(Hoja1!$I$2:$I$5001),Hoja1!I471)</f>
        <v>28</v>
      </c>
      <c r="J471">
        <f t="shared" si="21"/>
        <v>0</v>
      </c>
      <c r="K471" t="str">
        <f t="shared" si="22"/>
        <v>400k-800k</v>
      </c>
      <c r="L471" t="str">
        <f t="shared" si="23"/>
        <v>18-30</v>
      </c>
    </row>
    <row r="472" spans="1:12" x14ac:dyDescent="0.25">
      <c r="A472">
        <v>471</v>
      </c>
      <c r="B472" t="s">
        <v>15</v>
      </c>
      <c r="C472">
        <f>IF(ISBLANK(Hoja1!C472),AVERAGE(Hoja1!$C$2:$C$5001),Hoja1!C472)</f>
        <v>1554200</v>
      </c>
      <c r="D472" t="str">
        <f>IF(ISBLANK(Hoja1!D472),"ASALARIADO",Hoja1!D472)</f>
        <v>ASALARIADO</v>
      </c>
      <c r="E472" t="s">
        <v>11</v>
      </c>
      <c r="F472" t="s">
        <v>12</v>
      </c>
      <c r="G472" t="s">
        <v>13</v>
      </c>
      <c r="H472" t="s">
        <v>12</v>
      </c>
      <c r="I472" s="1">
        <f>IF(ISBLANK(Hoja1!I472),AVERAGE(Hoja1!$I$2:$I$5001),Hoja1!I472)</f>
        <v>55</v>
      </c>
      <c r="J472">
        <f t="shared" si="21"/>
        <v>1</v>
      </c>
      <c r="K472" t="str">
        <f t="shared" si="22"/>
        <v>1.2M-2M</v>
      </c>
      <c r="L472" t="str">
        <f t="shared" si="23"/>
        <v>46-60</v>
      </c>
    </row>
    <row r="473" spans="1:12" x14ac:dyDescent="0.25">
      <c r="A473">
        <v>472</v>
      </c>
      <c r="B473" t="s">
        <v>15</v>
      </c>
      <c r="C473">
        <f>IF(ISBLANK(Hoja1!C473),AVERAGE(Hoja1!$C$2:$C$5001),Hoja1!C473)</f>
        <v>300000</v>
      </c>
      <c r="D473" t="str">
        <f>IF(ISBLANK(Hoja1!D473),"ASALARIADO",Hoja1!D473)</f>
        <v>TRABAJADOR INDEPENDIENTE</v>
      </c>
      <c r="E473" t="s">
        <v>16</v>
      </c>
      <c r="F473" t="s">
        <v>12</v>
      </c>
      <c r="G473" t="s">
        <v>13</v>
      </c>
      <c r="H473" t="s">
        <v>13</v>
      </c>
      <c r="I473" s="1">
        <f>IF(ISBLANK(Hoja1!I473),AVERAGE(Hoja1!$I$2:$I$5001),Hoja1!I473)</f>
        <v>41</v>
      </c>
      <c r="J473">
        <f t="shared" si="21"/>
        <v>0</v>
      </c>
      <c r="K473" t="str">
        <f t="shared" si="22"/>
        <v>0-400k</v>
      </c>
      <c r="L473" t="str">
        <f t="shared" si="23"/>
        <v>31-45</v>
      </c>
    </row>
    <row r="474" spans="1:12" x14ac:dyDescent="0.25">
      <c r="A474">
        <v>473</v>
      </c>
      <c r="B474" t="s">
        <v>9</v>
      </c>
      <c r="C474">
        <f>IF(ISBLANK(Hoja1!C474),AVERAGE(Hoja1!$C$2:$C$5001),Hoja1!C474)</f>
        <v>229799.17</v>
      </c>
      <c r="D474" t="str">
        <f>IF(ISBLANK(Hoja1!D474),"ASALARIADO",Hoja1!D474)</f>
        <v>ASALARIADO</v>
      </c>
      <c r="E474" t="s">
        <v>16</v>
      </c>
      <c r="F474" t="s">
        <v>12</v>
      </c>
      <c r="G474" t="s">
        <v>13</v>
      </c>
      <c r="H474" t="s">
        <v>13</v>
      </c>
      <c r="I474" s="1">
        <f>IF(ISBLANK(Hoja1!I474),AVERAGE(Hoja1!$I$2:$I$5001),Hoja1!I474)</f>
        <v>34</v>
      </c>
      <c r="J474">
        <f t="shared" si="21"/>
        <v>0</v>
      </c>
      <c r="K474" t="str">
        <f t="shared" si="22"/>
        <v>0-400k</v>
      </c>
      <c r="L474" t="str">
        <f t="shared" si="23"/>
        <v>31-45</v>
      </c>
    </row>
    <row r="475" spans="1:12" x14ac:dyDescent="0.25">
      <c r="A475">
        <v>474</v>
      </c>
      <c r="B475" t="s">
        <v>9</v>
      </c>
      <c r="C475">
        <f>IF(ISBLANK(Hoja1!C475),AVERAGE(Hoja1!$C$2:$C$5001),Hoja1!C475)</f>
        <v>202270</v>
      </c>
      <c r="D475" t="str">
        <f>IF(ISBLANK(Hoja1!D475),"ASALARIADO",Hoja1!D475)</f>
        <v>ASALARIADO</v>
      </c>
      <c r="E475" t="s">
        <v>16</v>
      </c>
      <c r="F475" t="s">
        <v>12</v>
      </c>
      <c r="G475" t="s">
        <v>13</v>
      </c>
      <c r="H475" t="s">
        <v>12</v>
      </c>
      <c r="I475" s="1">
        <f>IF(ISBLANK(Hoja1!I475),AVERAGE(Hoja1!$I$2:$I$5001),Hoja1!I475)</f>
        <v>27</v>
      </c>
      <c r="J475">
        <f t="shared" si="21"/>
        <v>1</v>
      </c>
      <c r="K475" t="str">
        <f t="shared" si="22"/>
        <v>0-400k</v>
      </c>
      <c r="L475" t="str">
        <f t="shared" si="23"/>
        <v>18-30</v>
      </c>
    </row>
    <row r="476" spans="1:12" x14ac:dyDescent="0.25">
      <c r="A476">
        <v>475</v>
      </c>
      <c r="B476" t="s">
        <v>9</v>
      </c>
      <c r="C476">
        <f>IF(ISBLANK(Hoja1!C476),AVERAGE(Hoja1!$C$2:$C$5001),Hoja1!C476)</f>
        <v>278030</v>
      </c>
      <c r="D476" t="str">
        <f>IF(ISBLANK(Hoja1!D476),"ASALARIADO",Hoja1!D476)</f>
        <v>CONVENIOS ESPECIALES DE TRABAJADORES INDEPENDIENTES</v>
      </c>
      <c r="E476" t="s">
        <v>16</v>
      </c>
      <c r="F476" t="s">
        <v>12</v>
      </c>
      <c r="G476" t="s">
        <v>13</v>
      </c>
      <c r="H476" t="s">
        <v>13</v>
      </c>
      <c r="I476" s="1">
        <f>IF(ISBLANK(Hoja1!I476),AVERAGE(Hoja1!$I$2:$I$5001),Hoja1!I476)</f>
        <v>43</v>
      </c>
      <c r="J476">
        <f t="shared" si="21"/>
        <v>0</v>
      </c>
      <c r="K476" t="str">
        <f t="shared" si="22"/>
        <v>0-400k</v>
      </c>
      <c r="L476" t="str">
        <f t="shared" si="23"/>
        <v>31-45</v>
      </c>
    </row>
    <row r="477" spans="1:12" x14ac:dyDescent="0.25">
      <c r="A477">
        <v>476</v>
      </c>
      <c r="B477" t="s">
        <v>9</v>
      </c>
      <c r="C477">
        <f>IF(ISBLANK(Hoja1!C477),AVERAGE(Hoja1!$C$2:$C$5001),Hoja1!C477)</f>
        <v>298195</v>
      </c>
      <c r="D477" t="str">
        <f>IF(ISBLANK(Hoja1!D477),"ASALARIADO",Hoja1!D477)</f>
        <v>TRABAJADOR INDEPENDIENTE</v>
      </c>
      <c r="E477" t="s">
        <v>16</v>
      </c>
      <c r="F477" t="s">
        <v>12</v>
      </c>
      <c r="G477" t="s">
        <v>13</v>
      </c>
      <c r="H477" t="s">
        <v>12</v>
      </c>
      <c r="I477" s="1">
        <f>IF(ISBLANK(Hoja1!I477),AVERAGE(Hoja1!$I$2:$I$5001),Hoja1!I477)</f>
        <v>40</v>
      </c>
      <c r="J477">
        <f t="shared" si="21"/>
        <v>1</v>
      </c>
      <c r="K477" t="str">
        <f t="shared" si="22"/>
        <v>0-400k</v>
      </c>
      <c r="L477" t="str">
        <f t="shared" si="23"/>
        <v>31-45</v>
      </c>
    </row>
    <row r="478" spans="1:12" x14ac:dyDescent="0.25">
      <c r="A478">
        <v>477</v>
      </c>
      <c r="B478" t="s">
        <v>9</v>
      </c>
      <c r="C478">
        <f>IF(ISBLANK(Hoja1!C478),AVERAGE(Hoja1!$C$2:$C$5001),Hoja1!C478)</f>
        <v>297050</v>
      </c>
      <c r="D478" t="str">
        <f>IF(ISBLANK(Hoja1!D478),"ASALARIADO",Hoja1!D478)</f>
        <v>ASEGURADO VOLUNTARIO</v>
      </c>
      <c r="E478" t="s">
        <v>16</v>
      </c>
      <c r="F478" t="s">
        <v>12</v>
      </c>
      <c r="G478" t="s">
        <v>13</v>
      </c>
      <c r="H478" t="s">
        <v>13</v>
      </c>
      <c r="I478" s="1">
        <f>IF(ISBLANK(Hoja1!I478),AVERAGE(Hoja1!$I$2:$I$5001),Hoja1!I478)</f>
        <v>48</v>
      </c>
      <c r="J478">
        <f t="shared" si="21"/>
        <v>0</v>
      </c>
      <c r="K478" t="str">
        <f t="shared" si="22"/>
        <v>0-400k</v>
      </c>
      <c r="L478" t="str">
        <f t="shared" si="23"/>
        <v>46-60</v>
      </c>
    </row>
    <row r="479" spans="1:12" x14ac:dyDescent="0.25">
      <c r="A479">
        <v>478</v>
      </c>
      <c r="B479" t="s">
        <v>9</v>
      </c>
      <c r="C479">
        <f>IF(ISBLANK(Hoja1!C479),AVERAGE(Hoja1!$C$2:$C$5001),Hoja1!C479)</f>
        <v>5189999.8</v>
      </c>
      <c r="D479" t="str">
        <f>IF(ISBLANK(Hoja1!D479),"ASALARIADO",Hoja1!D479)</f>
        <v>ASALARIADO</v>
      </c>
      <c r="E479" t="s">
        <v>16</v>
      </c>
      <c r="F479" t="s">
        <v>12</v>
      </c>
      <c r="G479" t="s">
        <v>13</v>
      </c>
      <c r="H479" t="s">
        <v>13</v>
      </c>
      <c r="I479" s="1">
        <f>IF(ISBLANK(Hoja1!I479),AVERAGE(Hoja1!$I$2:$I$5001),Hoja1!I479)</f>
        <v>49</v>
      </c>
      <c r="J479">
        <f t="shared" si="21"/>
        <v>0</v>
      </c>
      <c r="K479" t="str">
        <f t="shared" si="22"/>
        <v>2M+</v>
      </c>
      <c r="L479" t="str">
        <f t="shared" si="23"/>
        <v>46-60</v>
      </c>
    </row>
    <row r="480" spans="1:12" x14ac:dyDescent="0.25">
      <c r="A480">
        <v>479</v>
      </c>
      <c r="B480" t="s">
        <v>9</v>
      </c>
      <c r="C480">
        <f>IF(ISBLANK(Hoja1!C480),AVERAGE(Hoja1!$C$2:$C$5001),Hoja1!C480)</f>
        <v>3309108</v>
      </c>
      <c r="D480" t="str">
        <f>IF(ISBLANK(Hoja1!D480),"ASALARIADO",Hoja1!D480)</f>
        <v>ASALARIADO</v>
      </c>
      <c r="E480" t="s">
        <v>11</v>
      </c>
      <c r="F480" t="s">
        <v>12</v>
      </c>
      <c r="G480" t="s">
        <v>13</v>
      </c>
      <c r="H480" t="s">
        <v>13</v>
      </c>
      <c r="I480" s="1">
        <f>IF(ISBLANK(Hoja1!I480),AVERAGE(Hoja1!$I$2:$I$5001),Hoja1!I480)</f>
        <v>47</v>
      </c>
      <c r="J480">
        <f t="shared" si="21"/>
        <v>0</v>
      </c>
      <c r="K480" t="str">
        <f t="shared" si="22"/>
        <v>2M+</v>
      </c>
      <c r="L480" t="str">
        <f t="shared" si="23"/>
        <v>46-60</v>
      </c>
    </row>
    <row r="481" spans="1:12" x14ac:dyDescent="0.25">
      <c r="A481">
        <v>480</v>
      </c>
      <c r="B481" t="s">
        <v>9</v>
      </c>
      <c r="C481">
        <f>IF(ISBLANK(Hoja1!C481),AVERAGE(Hoja1!$C$2:$C$5001),Hoja1!C481)</f>
        <v>575846</v>
      </c>
      <c r="D481" t="str">
        <f>IF(ISBLANK(Hoja1!D481),"ASALARIADO",Hoja1!D481)</f>
        <v>TRABAJADOR INDEPENDIENTE</v>
      </c>
      <c r="E481" t="s">
        <v>16</v>
      </c>
      <c r="F481" t="s">
        <v>12</v>
      </c>
      <c r="G481" t="s">
        <v>12</v>
      </c>
      <c r="H481" t="s">
        <v>12</v>
      </c>
      <c r="I481" s="1">
        <f>IF(ISBLANK(Hoja1!I481),AVERAGE(Hoja1!$I$2:$I$5001),Hoja1!I481)</f>
        <v>46</v>
      </c>
      <c r="J481">
        <f t="shared" si="21"/>
        <v>1</v>
      </c>
      <c r="K481" t="str">
        <f t="shared" si="22"/>
        <v>400k-800k</v>
      </c>
      <c r="L481" t="str">
        <f t="shared" si="23"/>
        <v>46-60</v>
      </c>
    </row>
    <row r="482" spans="1:12" x14ac:dyDescent="0.25">
      <c r="A482">
        <v>481</v>
      </c>
      <c r="B482" t="s">
        <v>9</v>
      </c>
      <c r="C482">
        <f>IF(ISBLANK(Hoja1!C482),AVERAGE(Hoja1!$C$2:$C$5001),Hoja1!C482)</f>
        <v>458557</v>
      </c>
      <c r="D482" t="str">
        <f>IF(ISBLANK(Hoja1!D482),"ASALARIADO",Hoja1!D482)</f>
        <v>TRABAJADOR INDEPENDIENTE</v>
      </c>
      <c r="E482" t="s">
        <v>16</v>
      </c>
      <c r="F482" t="s">
        <v>12</v>
      </c>
      <c r="G482" t="s">
        <v>13</v>
      </c>
      <c r="H482" t="s">
        <v>12</v>
      </c>
      <c r="I482" s="1">
        <f>IF(ISBLANK(Hoja1!I482),AVERAGE(Hoja1!$I$2:$I$5001),Hoja1!I482)</f>
        <v>49</v>
      </c>
      <c r="J482">
        <f t="shared" si="21"/>
        <v>1</v>
      </c>
      <c r="K482" t="str">
        <f t="shared" si="22"/>
        <v>400k-800k</v>
      </c>
      <c r="L482" t="str">
        <f t="shared" si="23"/>
        <v>46-60</v>
      </c>
    </row>
    <row r="483" spans="1:12" x14ac:dyDescent="0.25">
      <c r="A483">
        <v>482</v>
      </c>
      <c r="B483" t="s">
        <v>9</v>
      </c>
      <c r="C483">
        <f>IF(ISBLANK(Hoja1!C483),AVERAGE(Hoja1!$C$2:$C$5001),Hoja1!C483)</f>
        <v>449214</v>
      </c>
      <c r="D483" t="str">
        <f>IF(ISBLANK(Hoja1!D483),"ASALARIADO",Hoja1!D483)</f>
        <v>ASALARIADO</v>
      </c>
      <c r="E483" t="s">
        <v>16</v>
      </c>
      <c r="F483" t="s">
        <v>12</v>
      </c>
      <c r="G483" t="s">
        <v>12</v>
      </c>
      <c r="H483" t="s">
        <v>13</v>
      </c>
      <c r="I483" s="1">
        <f>IF(ISBLANK(Hoja1!I483),AVERAGE(Hoja1!$I$2:$I$5001),Hoja1!I483)</f>
        <v>47</v>
      </c>
      <c r="J483">
        <f t="shared" si="21"/>
        <v>0</v>
      </c>
      <c r="K483" t="str">
        <f t="shared" si="22"/>
        <v>400k-800k</v>
      </c>
      <c r="L483" t="str">
        <f t="shared" si="23"/>
        <v>46-60</v>
      </c>
    </row>
    <row r="484" spans="1:12" x14ac:dyDescent="0.25">
      <c r="A484">
        <v>483</v>
      </c>
      <c r="B484" t="s">
        <v>9</v>
      </c>
      <c r="C484">
        <f>IF(ISBLANK(Hoja1!C484),AVERAGE(Hoja1!$C$2:$C$5001),Hoja1!C484)</f>
        <v>957595</v>
      </c>
      <c r="D484" t="str">
        <f>IF(ISBLANK(Hoja1!D484),"ASALARIADO",Hoja1!D484)</f>
        <v>ASALARIADO</v>
      </c>
      <c r="E484" t="s">
        <v>16</v>
      </c>
      <c r="F484" t="s">
        <v>12</v>
      </c>
      <c r="G484" t="s">
        <v>13</v>
      </c>
      <c r="H484" t="s">
        <v>13</v>
      </c>
      <c r="I484" s="1">
        <f>IF(ISBLANK(Hoja1!I484),AVERAGE(Hoja1!$I$2:$I$5001),Hoja1!I484)</f>
        <v>30</v>
      </c>
      <c r="J484">
        <f t="shared" si="21"/>
        <v>0</v>
      </c>
      <c r="K484" t="str">
        <f t="shared" si="22"/>
        <v>800k-1.2M</v>
      </c>
      <c r="L484" t="str">
        <f t="shared" si="23"/>
        <v>18-30</v>
      </c>
    </row>
    <row r="485" spans="1:12" x14ac:dyDescent="0.25">
      <c r="A485">
        <v>484</v>
      </c>
      <c r="B485" t="s">
        <v>9</v>
      </c>
      <c r="C485">
        <f>IF(ISBLANK(Hoja1!C485),AVERAGE(Hoja1!$C$2:$C$5001),Hoja1!C485)</f>
        <v>667314</v>
      </c>
      <c r="D485" t="str">
        <f>IF(ISBLANK(Hoja1!D485),"ASALARIADO",Hoja1!D485)</f>
        <v>ASALARIADO</v>
      </c>
      <c r="E485" t="s">
        <v>11</v>
      </c>
      <c r="F485" t="s">
        <v>12</v>
      </c>
      <c r="G485" t="s">
        <v>13</v>
      </c>
      <c r="H485" t="s">
        <v>13</v>
      </c>
      <c r="I485" s="1">
        <f>IF(ISBLANK(Hoja1!I485),AVERAGE(Hoja1!$I$2:$I$5001),Hoja1!I485)</f>
        <v>40</v>
      </c>
      <c r="J485">
        <f t="shared" si="21"/>
        <v>0</v>
      </c>
      <c r="K485" t="str">
        <f t="shared" si="22"/>
        <v>400k-800k</v>
      </c>
      <c r="L485" t="str">
        <f t="shared" si="23"/>
        <v>31-45</v>
      </c>
    </row>
    <row r="486" spans="1:12" x14ac:dyDescent="0.25">
      <c r="A486">
        <v>485</v>
      </c>
      <c r="B486" t="s">
        <v>15</v>
      </c>
      <c r="C486">
        <f>IF(ISBLANK(Hoja1!C486),AVERAGE(Hoja1!$C$2:$C$5001),Hoja1!C486)</f>
        <v>297046</v>
      </c>
      <c r="D486" t="str">
        <f>IF(ISBLANK(Hoja1!D486),"ASALARIADO",Hoja1!D486)</f>
        <v>ASEGURADO VOLUNTARIO</v>
      </c>
      <c r="E486" t="s">
        <v>16</v>
      </c>
      <c r="F486" t="s">
        <v>12</v>
      </c>
      <c r="G486" t="s">
        <v>13</v>
      </c>
      <c r="H486" t="s">
        <v>13</v>
      </c>
      <c r="I486" s="1">
        <f>IF(ISBLANK(Hoja1!I486),AVERAGE(Hoja1!$I$2:$I$5001),Hoja1!I486)</f>
        <v>49</v>
      </c>
      <c r="J486">
        <f t="shared" si="21"/>
        <v>0</v>
      </c>
      <c r="K486" t="str">
        <f t="shared" si="22"/>
        <v>0-400k</v>
      </c>
      <c r="L486" t="str">
        <f t="shared" si="23"/>
        <v>46-60</v>
      </c>
    </row>
    <row r="487" spans="1:12" x14ac:dyDescent="0.25">
      <c r="A487">
        <v>486</v>
      </c>
      <c r="B487" t="s">
        <v>15</v>
      </c>
      <c r="C487">
        <f>IF(ISBLANK(Hoja1!C487),AVERAGE(Hoja1!$C$2:$C$5001),Hoja1!C487)</f>
        <v>1476678</v>
      </c>
      <c r="D487" t="str">
        <f>IF(ISBLANK(Hoja1!D487),"ASALARIADO",Hoja1!D487)</f>
        <v>ASALARIADO</v>
      </c>
      <c r="E487" t="s">
        <v>11</v>
      </c>
      <c r="F487" t="s">
        <v>12</v>
      </c>
      <c r="G487" t="s">
        <v>13</v>
      </c>
      <c r="H487" t="s">
        <v>12</v>
      </c>
      <c r="I487" s="1">
        <f>IF(ISBLANK(Hoja1!I487),AVERAGE(Hoja1!$I$2:$I$5001),Hoja1!I487)</f>
        <v>54</v>
      </c>
      <c r="J487">
        <f t="shared" si="21"/>
        <v>1</v>
      </c>
      <c r="K487" t="str">
        <f t="shared" si="22"/>
        <v>1.2M-2M</v>
      </c>
      <c r="L487" t="str">
        <f t="shared" si="23"/>
        <v>46-60</v>
      </c>
    </row>
    <row r="488" spans="1:12" x14ac:dyDescent="0.25">
      <c r="A488">
        <v>487</v>
      </c>
      <c r="B488" t="s">
        <v>9</v>
      </c>
      <c r="C488">
        <f>IF(ISBLANK(Hoja1!C488),AVERAGE(Hoja1!$C$2:$C$5001),Hoja1!C488)</f>
        <v>1708336.5</v>
      </c>
      <c r="D488" t="str">
        <f>IF(ISBLANK(Hoja1!D488),"ASALARIADO",Hoja1!D488)</f>
        <v>ASALARIADO</v>
      </c>
      <c r="E488" t="s">
        <v>11</v>
      </c>
      <c r="F488" t="s">
        <v>12</v>
      </c>
      <c r="G488" t="s">
        <v>13</v>
      </c>
      <c r="H488" t="s">
        <v>13</v>
      </c>
      <c r="I488" s="1">
        <f>IF(ISBLANK(Hoja1!I488),AVERAGE(Hoja1!$I$2:$I$5001),Hoja1!I488)</f>
        <v>25</v>
      </c>
      <c r="J488">
        <f t="shared" si="21"/>
        <v>0</v>
      </c>
      <c r="K488" t="str">
        <f t="shared" si="22"/>
        <v>1.2M-2M</v>
      </c>
      <c r="L488" t="str">
        <f t="shared" si="23"/>
        <v>18-30</v>
      </c>
    </row>
    <row r="489" spans="1:12" x14ac:dyDescent="0.25">
      <c r="A489">
        <v>488</v>
      </c>
      <c r="B489" t="s">
        <v>9</v>
      </c>
      <c r="C489">
        <f>IF(ISBLANK(Hoja1!C489),AVERAGE(Hoja1!$C$2:$C$5001),Hoja1!C489)</f>
        <v>294619</v>
      </c>
      <c r="D489" t="str">
        <f>IF(ISBLANK(Hoja1!D489),"ASALARIADO",Hoja1!D489)</f>
        <v>ASALARIADO</v>
      </c>
      <c r="E489" t="s">
        <v>16</v>
      </c>
      <c r="F489" t="s">
        <v>12</v>
      </c>
      <c r="G489" t="s">
        <v>13</v>
      </c>
      <c r="H489" t="s">
        <v>13</v>
      </c>
      <c r="I489" s="1">
        <f>IF(ISBLANK(Hoja1!I489),AVERAGE(Hoja1!$I$2:$I$5001),Hoja1!I489)</f>
        <v>46</v>
      </c>
      <c r="J489">
        <f t="shared" si="21"/>
        <v>0</v>
      </c>
      <c r="K489" t="str">
        <f t="shared" si="22"/>
        <v>0-400k</v>
      </c>
      <c r="L489" t="str">
        <f t="shared" si="23"/>
        <v>46-60</v>
      </c>
    </row>
    <row r="490" spans="1:12" x14ac:dyDescent="0.25">
      <c r="A490">
        <v>489</v>
      </c>
      <c r="B490" t="s">
        <v>15</v>
      </c>
      <c r="C490">
        <f>IF(ISBLANK(Hoja1!C490),AVERAGE(Hoja1!$C$2:$C$5001),Hoja1!C490)</f>
        <v>480000</v>
      </c>
      <c r="D490" t="str">
        <f>IF(ISBLANK(Hoja1!D490),"ASALARIADO",Hoja1!D490)</f>
        <v>ASALARIADO</v>
      </c>
      <c r="E490" t="s">
        <v>16</v>
      </c>
      <c r="F490" t="s">
        <v>12</v>
      </c>
      <c r="G490" t="s">
        <v>13</v>
      </c>
      <c r="H490" t="s">
        <v>13</v>
      </c>
      <c r="I490" s="1">
        <f>IF(ISBLANK(Hoja1!I490),AVERAGE(Hoja1!$I$2:$I$5001),Hoja1!I490)</f>
        <v>26</v>
      </c>
      <c r="J490">
        <f t="shared" si="21"/>
        <v>0</v>
      </c>
      <c r="K490" t="str">
        <f t="shared" si="22"/>
        <v>400k-800k</v>
      </c>
      <c r="L490" t="str">
        <f t="shared" si="23"/>
        <v>18-30</v>
      </c>
    </row>
    <row r="491" spans="1:12" x14ac:dyDescent="0.25">
      <c r="A491">
        <v>490</v>
      </c>
      <c r="B491" t="s">
        <v>9</v>
      </c>
      <c r="C491">
        <f>IF(ISBLANK(Hoja1!C491),AVERAGE(Hoja1!$C$2:$C$5001),Hoja1!C491)</f>
        <v>131000</v>
      </c>
      <c r="D491" t="str">
        <f>IF(ISBLANK(Hoja1!D491),"ASALARIADO",Hoja1!D491)</f>
        <v>ASALARIADO</v>
      </c>
      <c r="E491" t="s">
        <v>16</v>
      </c>
      <c r="F491" t="s">
        <v>12</v>
      </c>
      <c r="G491" t="s">
        <v>13</v>
      </c>
      <c r="H491" t="s">
        <v>13</v>
      </c>
      <c r="I491" s="1">
        <f>IF(ISBLANK(Hoja1!I491),AVERAGE(Hoja1!$I$2:$I$5001),Hoja1!I491)</f>
        <v>53</v>
      </c>
      <c r="J491">
        <f t="shared" si="21"/>
        <v>0</v>
      </c>
      <c r="K491" t="str">
        <f t="shared" si="22"/>
        <v>0-400k</v>
      </c>
      <c r="L491" t="str">
        <f t="shared" si="23"/>
        <v>46-60</v>
      </c>
    </row>
    <row r="492" spans="1:12" x14ac:dyDescent="0.25">
      <c r="A492">
        <v>491</v>
      </c>
      <c r="B492" t="s">
        <v>9</v>
      </c>
      <c r="C492">
        <f>IF(ISBLANK(Hoja1!C492),AVERAGE(Hoja1!$C$2:$C$5001),Hoja1!C492)</f>
        <v>2034486</v>
      </c>
      <c r="D492" t="str">
        <f>IF(ISBLANK(Hoja1!D492),"ASALARIADO",Hoja1!D492)</f>
        <v>ASALARIADO</v>
      </c>
      <c r="E492" t="s">
        <v>16</v>
      </c>
      <c r="F492" t="s">
        <v>12</v>
      </c>
      <c r="G492" t="s">
        <v>13</v>
      </c>
      <c r="H492" t="s">
        <v>13</v>
      </c>
      <c r="I492" s="1">
        <f>IF(ISBLANK(Hoja1!I492),AVERAGE(Hoja1!$I$2:$I$5001),Hoja1!I492)</f>
        <v>36</v>
      </c>
      <c r="J492">
        <f t="shared" si="21"/>
        <v>0</v>
      </c>
      <c r="K492" t="str">
        <f t="shared" si="22"/>
        <v>2M+</v>
      </c>
      <c r="L492" t="str">
        <f t="shared" si="23"/>
        <v>31-45</v>
      </c>
    </row>
    <row r="493" spans="1:12" x14ac:dyDescent="0.25">
      <c r="A493">
        <v>492</v>
      </c>
      <c r="B493" t="s">
        <v>9</v>
      </c>
      <c r="C493">
        <f>IF(ISBLANK(Hoja1!C493),AVERAGE(Hoja1!$C$2:$C$5001),Hoja1!C493)</f>
        <v>450886</v>
      </c>
      <c r="D493" t="str">
        <f>IF(ISBLANK(Hoja1!D493),"ASALARIADO",Hoja1!D493)</f>
        <v>TRABAJADOR INDEPENDIENTE</v>
      </c>
      <c r="E493" t="s">
        <v>16</v>
      </c>
      <c r="F493" t="s">
        <v>12</v>
      </c>
      <c r="G493" t="s">
        <v>13</v>
      </c>
      <c r="H493" t="s">
        <v>13</v>
      </c>
      <c r="I493" s="1">
        <f>IF(ISBLANK(Hoja1!I493),AVERAGE(Hoja1!$I$2:$I$5001),Hoja1!I493)</f>
        <v>42</v>
      </c>
      <c r="J493">
        <f t="shared" si="21"/>
        <v>0</v>
      </c>
      <c r="K493" t="str">
        <f t="shared" si="22"/>
        <v>400k-800k</v>
      </c>
      <c r="L493" t="str">
        <f t="shared" si="23"/>
        <v>31-45</v>
      </c>
    </row>
    <row r="494" spans="1:12" x14ac:dyDescent="0.25">
      <c r="A494">
        <v>493</v>
      </c>
      <c r="B494" t="s">
        <v>9</v>
      </c>
      <c r="C494">
        <f>IF(ISBLANK(Hoja1!C494),AVERAGE(Hoja1!$C$2:$C$5001),Hoja1!C494)</f>
        <v>911309</v>
      </c>
      <c r="D494" t="str">
        <f>IF(ISBLANK(Hoja1!D494),"ASALARIADO",Hoja1!D494)</f>
        <v>TRABAJADOR INDEPENDIENTE</v>
      </c>
      <c r="E494" t="s">
        <v>16</v>
      </c>
      <c r="F494" t="s">
        <v>12</v>
      </c>
      <c r="G494" t="s">
        <v>13</v>
      </c>
      <c r="H494" t="s">
        <v>13</v>
      </c>
      <c r="I494" s="1">
        <f>IF(ISBLANK(Hoja1!I494),AVERAGE(Hoja1!$I$2:$I$5001),Hoja1!I494)</f>
        <v>51</v>
      </c>
      <c r="J494">
        <f t="shared" si="21"/>
        <v>0</v>
      </c>
      <c r="K494" t="str">
        <f t="shared" si="22"/>
        <v>800k-1.2M</v>
      </c>
      <c r="L494" t="str">
        <f t="shared" si="23"/>
        <v>46-60</v>
      </c>
    </row>
    <row r="495" spans="1:12" x14ac:dyDescent="0.25">
      <c r="A495">
        <v>494</v>
      </c>
      <c r="B495" t="s">
        <v>9</v>
      </c>
      <c r="C495">
        <f>IF(ISBLANK(Hoja1!C495),AVERAGE(Hoja1!$C$2:$C$5001),Hoja1!C495)</f>
        <v>297046</v>
      </c>
      <c r="D495" t="str">
        <f>IF(ISBLANK(Hoja1!D495),"ASALARIADO",Hoja1!D495)</f>
        <v>ASEGURADO VOLUNTARIO</v>
      </c>
      <c r="E495" t="s">
        <v>16</v>
      </c>
      <c r="F495" t="s">
        <v>12</v>
      </c>
      <c r="G495" t="s">
        <v>12</v>
      </c>
      <c r="H495" t="s">
        <v>13</v>
      </c>
      <c r="I495" s="1">
        <f>IF(ISBLANK(Hoja1!I495),AVERAGE(Hoja1!$I$2:$I$5001),Hoja1!I495)</f>
        <v>36</v>
      </c>
      <c r="J495">
        <f t="shared" si="21"/>
        <v>0</v>
      </c>
      <c r="K495" t="str">
        <f t="shared" si="22"/>
        <v>0-400k</v>
      </c>
      <c r="L495" t="str">
        <f t="shared" si="23"/>
        <v>31-45</v>
      </c>
    </row>
    <row r="496" spans="1:12" x14ac:dyDescent="0.25">
      <c r="A496">
        <v>495</v>
      </c>
      <c r="B496" t="s">
        <v>15</v>
      </c>
      <c r="C496">
        <f>IF(ISBLANK(Hoja1!C496),AVERAGE(Hoja1!$C$2:$C$5001),Hoja1!C496)</f>
        <v>570322.28</v>
      </c>
      <c r="D496" t="str">
        <f>IF(ISBLANK(Hoja1!D496),"ASALARIADO",Hoja1!D496)</f>
        <v>ASALARIADO</v>
      </c>
      <c r="E496" t="s">
        <v>16</v>
      </c>
      <c r="F496" t="s">
        <v>12</v>
      </c>
      <c r="G496" t="s">
        <v>12</v>
      </c>
      <c r="H496" t="s">
        <v>13</v>
      </c>
      <c r="I496" s="1">
        <f>IF(ISBLANK(Hoja1!I496),AVERAGE(Hoja1!$I$2:$I$5001),Hoja1!I496)</f>
        <v>43</v>
      </c>
      <c r="J496">
        <f t="shared" si="21"/>
        <v>0</v>
      </c>
      <c r="K496" t="str">
        <f t="shared" si="22"/>
        <v>400k-800k</v>
      </c>
      <c r="L496" t="str">
        <f t="shared" si="23"/>
        <v>31-45</v>
      </c>
    </row>
    <row r="497" spans="1:12" x14ac:dyDescent="0.25">
      <c r="A497">
        <v>496</v>
      </c>
      <c r="B497" t="s">
        <v>9</v>
      </c>
      <c r="C497">
        <f>IF(ISBLANK(Hoja1!C497),AVERAGE(Hoja1!$C$2:$C$5001),Hoja1!C497)</f>
        <v>398239.35</v>
      </c>
      <c r="D497" t="str">
        <f>IF(ISBLANK(Hoja1!D497),"ASALARIADO",Hoja1!D497)</f>
        <v>ASALARIADO</v>
      </c>
      <c r="E497" t="s">
        <v>16</v>
      </c>
      <c r="F497" t="s">
        <v>12</v>
      </c>
      <c r="G497" t="s">
        <v>13</v>
      </c>
      <c r="H497" t="s">
        <v>13</v>
      </c>
      <c r="I497" s="1">
        <f>IF(ISBLANK(Hoja1!I497),AVERAGE(Hoja1!$I$2:$I$5001),Hoja1!I497)</f>
        <v>20</v>
      </c>
      <c r="J497">
        <f t="shared" si="21"/>
        <v>0</v>
      </c>
      <c r="K497" t="str">
        <f t="shared" si="22"/>
        <v>0-400k</v>
      </c>
      <c r="L497" t="str">
        <f t="shared" si="23"/>
        <v>18-30</v>
      </c>
    </row>
    <row r="498" spans="1:12" x14ac:dyDescent="0.25">
      <c r="A498">
        <v>497</v>
      </c>
      <c r="B498" t="s">
        <v>9</v>
      </c>
      <c r="C498">
        <f>IF(ISBLANK(Hoja1!C498),AVERAGE(Hoja1!$C$2:$C$5001),Hoja1!C498)</f>
        <v>525200</v>
      </c>
      <c r="D498" t="str">
        <f>IF(ISBLANK(Hoja1!D498),"ASALARIADO",Hoja1!D498)</f>
        <v>ASALARIADO</v>
      </c>
      <c r="E498" t="s">
        <v>16</v>
      </c>
      <c r="F498" t="s">
        <v>12</v>
      </c>
      <c r="G498" t="s">
        <v>13</v>
      </c>
      <c r="H498" t="s">
        <v>13</v>
      </c>
      <c r="I498" s="1">
        <f>IF(ISBLANK(Hoja1!I498),AVERAGE(Hoja1!$I$2:$I$5001),Hoja1!I498)</f>
        <v>32</v>
      </c>
      <c r="J498">
        <f t="shared" si="21"/>
        <v>0</v>
      </c>
      <c r="K498" t="str">
        <f t="shared" si="22"/>
        <v>400k-800k</v>
      </c>
      <c r="L498" t="str">
        <f t="shared" si="23"/>
        <v>31-45</v>
      </c>
    </row>
    <row r="499" spans="1:12" x14ac:dyDescent="0.25">
      <c r="A499">
        <v>498</v>
      </c>
      <c r="B499" t="s">
        <v>15</v>
      </c>
      <c r="C499">
        <f>IF(ISBLANK(Hoja1!C499),AVERAGE(Hoja1!$C$2:$C$5001),Hoja1!C499)</f>
        <v>278030</v>
      </c>
      <c r="D499" t="str">
        <f>IF(ISBLANK(Hoja1!D499),"ASALARIADO",Hoja1!D499)</f>
        <v>CONVENIOS ESPECIALES DE TRABAJADORES INDEPENDIENTES</v>
      </c>
      <c r="E499" t="s">
        <v>16</v>
      </c>
      <c r="F499" t="s">
        <v>12</v>
      </c>
      <c r="G499" t="s">
        <v>13</v>
      </c>
      <c r="H499" t="s">
        <v>13</v>
      </c>
      <c r="I499" s="1">
        <f>IF(ISBLANK(Hoja1!I499),AVERAGE(Hoja1!$I$2:$I$5001),Hoja1!I499)</f>
        <v>47</v>
      </c>
      <c r="J499">
        <f t="shared" si="21"/>
        <v>0</v>
      </c>
      <c r="K499" t="str">
        <f t="shared" si="22"/>
        <v>0-400k</v>
      </c>
      <c r="L499" t="str">
        <f t="shared" si="23"/>
        <v>46-60</v>
      </c>
    </row>
    <row r="500" spans="1:12" x14ac:dyDescent="0.25">
      <c r="A500">
        <v>499</v>
      </c>
      <c r="B500" t="s">
        <v>9</v>
      </c>
      <c r="C500">
        <f>IF(ISBLANK(Hoja1!C500),AVERAGE(Hoja1!$C$2:$C$5001),Hoja1!C500)</f>
        <v>447826</v>
      </c>
      <c r="D500" t="str">
        <f>IF(ISBLANK(Hoja1!D500),"ASALARIADO",Hoja1!D500)</f>
        <v>TRABAJADOR INDEPENDIENTE</v>
      </c>
      <c r="E500" t="s">
        <v>16</v>
      </c>
      <c r="F500" t="s">
        <v>12</v>
      </c>
      <c r="G500" t="s">
        <v>13</v>
      </c>
      <c r="H500" t="s">
        <v>12</v>
      </c>
      <c r="I500" s="1">
        <f>IF(ISBLANK(Hoja1!I500),AVERAGE(Hoja1!$I$2:$I$5001),Hoja1!I500)</f>
        <v>56</v>
      </c>
      <c r="J500">
        <f t="shared" si="21"/>
        <v>1</v>
      </c>
      <c r="K500" t="str">
        <f t="shared" si="22"/>
        <v>400k-800k</v>
      </c>
      <c r="L500" t="str">
        <f t="shared" si="23"/>
        <v>46-60</v>
      </c>
    </row>
    <row r="501" spans="1:12" x14ac:dyDescent="0.25">
      <c r="A501">
        <v>500</v>
      </c>
      <c r="B501" t="s">
        <v>15</v>
      </c>
      <c r="C501">
        <f>IF(ISBLANK(Hoja1!C501),AVERAGE(Hoja1!$C$2:$C$5001),Hoja1!C501)</f>
        <v>600000</v>
      </c>
      <c r="D501" t="str">
        <f>IF(ISBLANK(Hoja1!D501),"ASALARIADO",Hoja1!D501)</f>
        <v>ASALARIADO</v>
      </c>
      <c r="E501" t="s">
        <v>16</v>
      </c>
      <c r="F501" t="s">
        <v>12</v>
      </c>
      <c r="G501" t="s">
        <v>13</v>
      </c>
      <c r="H501" t="s">
        <v>13</v>
      </c>
      <c r="I501" s="1">
        <f>IF(ISBLANK(Hoja1!I501),AVERAGE(Hoja1!$I$2:$I$5001),Hoja1!I501)</f>
        <v>37</v>
      </c>
      <c r="J501">
        <f t="shared" si="21"/>
        <v>0</v>
      </c>
      <c r="K501" t="str">
        <f t="shared" si="22"/>
        <v>400k-800k</v>
      </c>
      <c r="L501" t="str">
        <f t="shared" si="23"/>
        <v>31-45</v>
      </c>
    </row>
    <row r="502" spans="1:12" x14ac:dyDescent="0.25">
      <c r="A502">
        <v>501</v>
      </c>
      <c r="B502" t="s">
        <v>9</v>
      </c>
      <c r="C502">
        <f>IF(ISBLANK(Hoja1!C502),AVERAGE(Hoja1!$C$2:$C$5001),Hoja1!C502)</f>
        <v>461711</v>
      </c>
      <c r="D502" t="str">
        <f>IF(ISBLANK(Hoja1!D502),"ASALARIADO",Hoja1!D502)</f>
        <v>TRABAJADOR INDEPENDIENTE</v>
      </c>
      <c r="E502" t="s">
        <v>16</v>
      </c>
      <c r="F502" t="s">
        <v>12</v>
      </c>
      <c r="G502" t="s">
        <v>12</v>
      </c>
      <c r="H502" t="s">
        <v>12</v>
      </c>
      <c r="I502" s="1">
        <f>IF(ISBLANK(Hoja1!I502),AVERAGE(Hoja1!$I$2:$I$5001),Hoja1!I502)</f>
        <v>40</v>
      </c>
      <c r="J502">
        <f t="shared" si="21"/>
        <v>1</v>
      </c>
      <c r="K502" t="str">
        <f t="shared" si="22"/>
        <v>400k-800k</v>
      </c>
      <c r="L502" t="str">
        <f t="shared" si="23"/>
        <v>31-45</v>
      </c>
    </row>
    <row r="503" spans="1:12" x14ac:dyDescent="0.25">
      <c r="A503">
        <v>502</v>
      </c>
      <c r="B503" t="s">
        <v>9</v>
      </c>
      <c r="C503">
        <f>IF(ISBLANK(Hoja1!C503),AVERAGE(Hoja1!$C$2:$C$5001),Hoja1!C503)</f>
        <v>482134</v>
      </c>
      <c r="D503" t="str">
        <f>IF(ISBLANK(Hoja1!D503),"ASALARIADO",Hoja1!D503)</f>
        <v>TRABAJADOR INDEPENDIENTE</v>
      </c>
      <c r="E503" t="s">
        <v>16</v>
      </c>
      <c r="F503" t="s">
        <v>12</v>
      </c>
      <c r="G503" t="s">
        <v>13</v>
      </c>
      <c r="H503" t="s">
        <v>13</v>
      </c>
      <c r="I503" s="1">
        <f>IF(ISBLANK(Hoja1!I503),AVERAGE(Hoja1!$I$2:$I$5001),Hoja1!I503)</f>
        <v>69</v>
      </c>
      <c r="J503">
        <f t="shared" si="21"/>
        <v>0</v>
      </c>
      <c r="K503" t="str">
        <f t="shared" si="22"/>
        <v>400k-800k</v>
      </c>
      <c r="L503" t="str">
        <f t="shared" si="23"/>
        <v>61-75</v>
      </c>
    </row>
    <row r="504" spans="1:12" x14ac:dyDescent="0.25">
      <c r="A504">
        <v>503</v>
      </c>
      <c r="B504" t="s">
        <v>15</v>
      </c>
      <c r="C504">
        <f>IF(ISBLANK(Hoja1!C504),AVERAGE(Hoja1!$C$2:$C$5001),Hoja1!C504)</f>
        <v>355157</v>
      </c>
      <c r="D504" t="str">
        <f>IF(ISBLANK(Hoja1!D504),"ASALARIADO",Hoja1!D504)</f>
        <v>ASALARIADO</v>
      </c>
      <c r="E504" t="s">
        <v>16</v>
      </c>
      <c r="F504" t="s">
        <v>12</v>
      </c>
      <c r="G504" t="s">
        <v>13</v>
      </c>
      <c r="H504" t="s">
        <v>13</v>
      </c>
      <c r="I504" s="1">
        <f>IF(ISBLANK(Hoja1!I504),AVERAGE(Hoja1!$I$2:$I$5001),Hoja1!I504)</f>
        <v>40</v>
      </c>
      <c r="J504">
        <f t="shared" si="21"/>
        <v>0</v>
      </c>
      <c r="K504" t="str">
        <f t="shared" si="22"/>
        <v>0-400k</v>
      </c>
      <c r="L504" t="str">
        <f t="shared" si="23"/>
        <v>31-45</v>
      </c>
    </row>
    <row r="505" spans="1:12" x14ac:dyDescent="0.25">
      <c r="A505">
        <v>504</v>
      </c>
      <c r="B505" t="s">
        <v>9</v>
      </c>
      <c r="C505">
        <f>IF(ISBLANK(Hoja1!C505),AVERAGE(Hoja1!$C$2:$C$5001),Hoja1!C505)</f>
        <v>2029285.16</v>
      </c>
      <c r="D505" t="str">
        <f>IF(ISBLANK(Hoja1!D505),"ASALARIADO",Hoja1!D505)</f>
        <v>ASALARIADO</v>
      </c>
      <c r="E505" t="s">
        <v>16</v>
      </c>
      <c r="F505" t="s">
        <v>12</v>
      </c>
      <c r="G505" t="s">
        <v>13</v>
      </c>
      <c r="H505" t="s">
        <v>13</v>
      </c>
      <c r="I505" s="1">
        <f>IF(ISBLANK(Hoja1!I505),AVERAGE(Hoja1!$I$2:$I$5001),Hoja1!I505)</f>
        <v>38</v>
      </c>
      <c r="J505">
        <f t="shared" si="21"/>
        <v>0</v>
      </c>
      <c r="K505" t="str">
        <f t="shared" si="22"/>
        <v>2M+</v>
      </c>
      <c r="L505" t="str">
        <f t="shared" si="23"/>
        <v>31-45</v>
      </c>
    </row>
    <row r="506" spans="1:12" x14ac:dyDescent="0.25">
      <c r="A506">
        <v>505</v>
      </c>
      <c r="B506" t="s">
        <v>9</v>
      </c>
      <c r="C506">
        <f>IF(ISBLANK(Hoja1!C506),AVERAGE(Hoja1!$C$2:$C$5001),Hoja1!C506)</f>
        <v>278030</v>
      </c>
      <c r="D506" t="str">
        <f>IF(ISBLANK(Hoja1!D506),"ASALARIADO",Hoja1!D506)</f>
        <v>CONVENIOS ESPECIALES DE TRABAJADORES INDEPENDIENTES</v>
      </c>
      <c r="E506" t="s">
        <v>16</v>
      </c>
      <c r="F506" t="s">
        <v>12</v>
      </c>
      <c r="G506" t="s">
        <v>13</v>
      </c>
      <c r="H506" t="s">
        <v>13</v>
      </c>
      <c r="I506" s="1">
        <f>IF(ISBLANK(Hoja1!I506),AVERAGE(Hoja1!$I$2:$I$5001),Hoja1!I506)</f>
        <v>54</v>
      </c>
      <c r="J506">
        <f t="shared" si="21"/>
        <v>0</v>
      </c>
      <c r="K506" t="str">
        <f t="shared" si="22"/>
        <v>0-400k</v>
      </c>
      <c r="L506" t="str">
        <f t="shared" si="23"/>
        <v>46-60</v>
      </c>
    </row>
    <row r="507" spans="1:12" x14ac:dyDescent="0.25">
      <c r="A507">
        <v>506</v>
      </c>
      <c r="B507" t="s">
        <v>9</v>
      </c>
      <c r="C507">
        <f>IF(ISBLANK(Hoja1!C507),AVERAGE(Hoja1!$C$2:$C$5001),Hoja1!C507)</f>
        <v>104180.5</v>
      </c>
      <c r="D507" t="str">
        <f>IF(ISBLANK(Hoja1!D507),"ASALARIADO",Hoja1!D507)</f>
        <v>ASALARIADO</v>
      </c>
      <c r="E507" t="s">
        <v>16</v>
      </c>
      <c r="F507" t="s">
        <v>12</v>
      </c>
      <c r="G507" t="s">
        <v>13</v>
      </c>
      <c r="H507" t="s">
        <v>13</v>
      </c>
      <c r="I507" s="1">
        <f>IF(ISBLANK(Hoja1!I507),AVERAGE(Hoja1!$I$2:$I$5001),Hoja1!I507)</f>
        <v>28</v>
      </c>
      <c r="J507">
        <f t="shared" si="21"/>
        <v>0</v>
      </c>
      <c r="K507" t="str">
        <f t="shared" si="22"/>
        <v>0-400k</v>
      </c>
      <c r="L507" t="str">
        <f t="shared" si="23"/>
        <v>18-30</v>
      </c>
    </row>
    <row r="508" spans="1:12" x14ac:dyDescent="0.25">
      <c r="A508">
        <v>507</v>
      </c>
      <c r="B508" t="s">
        <v>15</v>
      </c>
      <c r="C508">
        <f>IF(ISBLANK(Hoja1!C508),AVERAGE(Hoja1!$C$2:$C$5001),Hoja1!C508)</f>
        <v>450000</v>
      </c>
      <c r="D508" t="str">
        <f>IF(ISBLANK(Hoja1!D508),"ASALARIADO",Hoja1!D508)</f>
        <v>ASALARIADO</v>
      </c>
      <c r="E508" t="s">
        <v>16</v>
      </c>
      <c r="F508" t="s">
        <v>12</v>
      </c>
      <c r="G508" t="s">
        <v>13</v>
      </c>
      <c r="H508" t="s">
        <v>13</v>
      </c>
      <c r="I508" s="1">
        <f>IF(ISBLANK(Hoja1!I508),AVERAGE(Hoja1!$I$2:$I$5001),Hoja1!I508)</f>
        <v>54</v>
      </c>
      <c r="J508">
        <f t="shared" si="21"/>
        <v>0</v>
      </c>
      <c r="K508" t="str">
        <f t="shared" si="22"/>
        <v>400k-800k</v>
      </c>
      <c r="L508" t="str">
        <f t="shared" si="23"/>
        <v>46-60</v>
      </c>
    </row>
    <row r="509" spans="1:12" x14ac:dyDescent="0.25">
      <c r="A509">
        <v>508</v>
      </c>
      <c r="B509" t="s">
        <v>15</v>
      </c>
      <c r="C509">
        <f>IF(ISBLANK(Hoja1!C509),AVERAGE(Hoja1!$C$2:$C$5001),Hoja1!C509)</f>
        <v>300018</v>
      </c>
      <c r="D509" t="str">
        <f>IF(ISBLANK(Hoja1!D509),"ASALARIADO",Hoja1!D509)</f>
        <v>ASEGURADO VOLUNTARIO</v>
      </c>
      <c r="E509" t="s">
        <v>16</v>
      </c>
      <c r="F509" t="s">
        <v>12</v>
      </c>
      <c r="G509" t="s">
        <v>13</v>
      </c>
      <c r="H509" t="s">
        <v>13</v>
      </c>
      <c r="I509" s="1">
        <f>IF(ISBLANK(Hoja1!I509),AVERAGE(Hoja1!$I$2:$I$5001),Hoja1!I509)</f>
        <v>55</v>
      </c>
      <c r="J509">
        <f t="shared" si="21"/>
        <v>0</v>
      </c>
      <c r="K509" t="str">
        <f t="shared" si="22"/>
        <v>0-400k</v>
      </c>
      <c r="L509" t="str">
        <f t="shared" si="23"/>
        <v>46-60</v>
      </c>
    </row>
    <row r="510" spans="1:12" x14ac:dyDescent="0.25">
      <c r="A510">
        <v>509</v>
      </c>
      <c r="B510" t="s">
        <v>9</v>
      </c>
      <c r="C510">
        <f>IF(ISBLANK(Hoja1!C510),AVERAGE(Hoja1!$C$2:$C$5001),Hoja1!C510)</f>
        <v>562770.44999999995</v>
      </c>
      <c r="D510" t="str">
        <f>IF(ISBLANK(Hoja1!D510),"ASALARIADO",Hoja1!D510)</f>
        <v>ASALARIADO</v>
      </c>
      <c r="E510" t="s">
        <v>16</v>
      </c>
      <c r="F510" t="s">
        <v>12</v>
      </c>
      <c r="G510" t="s">
        <v>13</v>
      </c>
      <c r="H510" t="s">
        <v>13</v>
      </c>
      <c r="I510" s="1">
        <f>IF(ISBLANK(Hoja1!I510),AVERAGE(Hoja1!$I$2:$I$5001),Hoja1!I510)</f>
        <v>36</v>
      </c>
      <c r="J510">
        <f t="shared" si="21"/>
        <v>0</v>
      </c>
      <c r="K510" t="str">
        <f t="shared" si="22"/>
        <v>400k-800k</v>
      </c>
      <c r="L510" t="str">
        <f t="shared" si="23"/>
        <v>31-45</v>
      </c>
    </row>
    <row r="511" spans="1:12" x14ac:dyDescent="0.25">
      <c r="A511">
        <v>510</v>
      </c>
      <c r="B511" t="s">
        <v>15</v>
      </c>
      <c r="C511">
        <f>IF(ISBLANK(Hoja1!C511),AVERAGE(Hoja1!$C$2:$C$5001),Hoja1!C511)</f>
        <v>571789</v>
      </c>
      <c r="D511" t="str">
        <f>IF(ISBLANK(Hoja1!D511),"ASALARIADO",Hoja1!D511)</f>
        <v>TRABAJADOR INDEPENDIENTE</v>
      </c>
      <c r="E511" t="s">
        <v>16</v>
      </c>
      <c r="F511" t="s">
        <v>12</v>
      </c>
      <c r="G511" t="s">
        <v>13</v>
      </c>
      <c r="H511" t="s">
        <v>13</v>
      </c>
      <c r="I511" s="1">
        <f>IF(ISBLANK(Hoja1!I511),AVERAGE(Hoja1!$I$2:$I$5001),Hoja1!I511)</f>
        <v>30</v>
      </c>
      <c r="J511">
        <f t="shared" si="21"/>
        <v>0</v>
      </c>
      <c r="K511" t="str">
        <f t="shared" si="22"/>
        <v>400k-800k</v>
      </c>
      <c r="L511" t="str">
        <f t="shared" si="23"/>
        <v>18-30</v>
      </c>
    </row>
    <row r="512" spans="1:12" x14ac:dyDescent="0.25">
      <c r="A512">
        <v>511</v>
      </c>
      <c r="B512" t="s">
        <v>9</v>
      </c>
      <c r="C512">
        <f>IF(ISBLANK(Hoja1!C512),AVERAGE(Hoja1!$C$2:$C$5001),Hoja1!C512)</f>
        <v>896977</v>
      </c>
      <c r="D512" t="str">
        <f>IF(ISBLANK(Hoja1!D512),"ASALARIADO",Hoja1!D512)</f>
        <v>ASALARIADO</v>
      </c>
      <c r="E512" t="s">
        <v>16</v>
      </c>
      <c r="F512" t="s">
        <v>12</v>
      </c>
      <c r="G512" t="s">
        <v>13</v>
      </c>
      <c r="H512" t="s">
        <v>13</v>
      </c>
      <c r="I512" s="1">
        <f>IF(ISBLANK(Hoja1!I512),AVERAGE(Hoja1!$I$2:$I$5001),Hoja1!I512)</f>
        <v>53</v>
      </c>
      <c r="J512">
        <f t="shared" si="21"/>
        <v>0</v>
      </c>
      <c r="K512" t="str">
        <f t="shared" si="22"/>
        <v>800k-1.2M</v>
      </c>
      <c r="L512" t="str">
        <f t="shared" si="23"/>
        <v>46-60</v>
      </c>
    </row>
    <row r="513" spans="1:12" x14ac:dyDescent="0.25">
      <c r="A513">
        <v>512</v>
      </c>
      <c r="B513" t="s">
        <v>15</v>
      </c>
      <c r="C513">
        <f>IF(ISBLANK(Hoja1!C513),AVERAGE(Hoja1!$C$2:$C$5001),Hoja1!C513)</f>
        <v>220000</v>
      </c>
      <c r="D513" t="str">
        <f>IF(ISBLANK(Hoja1!D513),"ASALARIADO",Hoja1!D513)</f>
        <v>ASALARIADO</v>
      </c>
      <c r="E513" t="s">
        <v>16</v>
      </c>
      <c r="F513" t="s">
        <v>12</v>
      </c>
      <c r="G513" t="s">
        <v>13</v>
      </c>
      <c r="H513" t="s">
        <v>13</v>
      </c>
      <c r="I513" s="1">
        <f>IF(ISBLANK(Hoja1!I513),AVERAGE(Hoja1!$I$2:$I$5001),Hoja1!I513)</f>
        <v>19</v>
      </c>
      <c r="J513">
        <f t="shared" si="21"/>
        <v>0</v>
      </c>
      <c r="K513" t="str">
        <f t="shared" si="22"/>
        <v>0-400k</v>
      </c>
      <c r="L513" t="str">
        <f t="shared" si="23"/>
        <v>18-30</v>
      </c>
    </row>
    <row r="514" spans="1:12" x14ac:dyDescent="0.25">
      <c r="A514">
        <v>513</v>
      </c>
      <c r="B514" t="s">
        <v>9</v>
      </c>
      <c r="C514">
        <f>IF(ISBLANK(Hoja1!C514),AVERAGE(Hoja1!$C$2:$C$5001),Hoja1!C514)</f>
        <v>447772</v>
      </c>
      <c r="D514" t="str">
        <f>IF(ISBLANK(Hoja1!D514),"ASALARIADO",Hoja1!D514)</f>
        <v>ASALARIADO</v>
      </c>
      <c r="E514" t="s">
        <v>11</v>
      </c>
      <c r="F514" t="s">
        <v>12</v>
      </c>
      <c r="G514" t="s">
        <v>13</v>
      </c>
      <c r="H514" t="s">
        <v>13</v>
      </c>
      <c r="I514" s="1">
        <f>IF(ISBLANK(Hoja1!I514),AVERAGE(Hoja1!$I$2:$I$5001),Hoja1!I514)</f>
        <v>41</v>
      </c>
      <c r="J514">
        <f t="shared" si="21"/>
        <v>0</v>
      </c>
      <c r="K514" t="str">
        <f t="shared" si="22"/>
        <v>400k-800k</v>
      </c>
      <c r="L514" t="str">
        <f t="shared" si="23"/>
        <v>31-45</v>
      </c>
    </row>
    <row r="515" spans="1:12" x14ac:dyDescent="0.25">
      <c r="A515">
        <v>514</v>
      </c>
      <c r="B515" t="s">
        <v>9</v>
      </c>
      <c r="C515">
        <f>IF(ISBLANK(Hoja1!C515),AVERAGE(Hoja1!$C$2:$C$5001),Hoja1!C515)</f>
        <v>297046</v>
      </c>
      <c r="D515" t="str">
        <f>IF(ISBLANK(Hoja1!D515),"ASALARIADO",Hoja1!D515)</f>
        <v>ASEGURADO VOLUNTARIO</v>
      </c>
      <c r="E515" t="s">
        <v>16</v>
      </c>
      <c r="F515" t="s">
        <v>12</v>
      </c>
      <c r="G515" t="s">
        <v>13</v>
      </c>
      <c r="H515" t="s">
        <v>13</v>
      </c>
      <c r="I515" s="1">
        <f>IF(ISBLANK(Hoja1!I515),AVERAGE(Hoja1!$I$2:$I$5001),Hoja1!I515)</f>
        <v>39</v>
      </c>
      <c r="J515">
        <f t="shared" ref="J515:J578" si="24">IF(H515="SI",1,0)</f>
        <v>0</v>
      </c>
      <c r="K515" t="str">
        <f t="shared" ref="K515:K578" si="25">IF(C515&lt;=400000,"0-400k",IF(C515&lt;=800000,"400k-800k",IF(C515&lt;=1200000,"800k-1.2M",IF(C515&lt;=2000000,"1.2M-2M","2M+"))))</f>
        <v>0-400k</v>
      </c>
      <c r="L515" t="str">
        <f t="shared" ref="L515:L578" si="26">IF(I515&lt;=30,"18-30",IF(I515&lt;=45,"31-45",IF(I515&lt;=60,"46-60",IF(I515&lt;=75,"61-75","76-100+"))))</f>
        <v>31-45</v>
      </c>
    </row>
    <row r="516" spans="1:12" x14ac:dyDescent="0.25">
      <c r="A516">
        <v>515</v>
      </c>
      <c r="B516" t="s">
        <v>9</v>
      </c>
      <c r="C516">
        <f>IF(ISBLANK(Hoja1!C516),AVERAGE(Hoja1!$C$2:$C$5001),Hoja1!C516)</f>
        <v>319574.40000000002</v>
      </c>
      <c r="D516" t="str">
        <f>IF(ISBLANK(Hoja1!D516),"ASALARIADO",Hoja1!D516)</f>
        <v>ASALARIADO</v>
      </c>
      <c r="E516" t="s">
        <v>16</v>
      </c>
      <c r="F516" t="s">
        <v>12</v>
      </c>
      <c r="G516" t="s">
        <v>13</v>
      </c>
      <c r="H516" t="s">
        <v>12</v>
      </c>
      <c r="I516" s="1">
        <f>IF(ISBLANK(Hoja1!I516),AVERAGE(Hoja1!$I$2:$I$5001),Hoja1!I516)</f>
        <v>52</v>
      </c>
      <c r="J516">
        <f t="shared" si="24"/>
        <v>1</v>
      </c>
      <c r="K516" t="str">
        <f t="shared" si="25"/>
        <v>0-400k</v>
      </c>
      <c r="L516" t="str">
        <f t="shared" si="26"/>
        <v>46-60</v>
      </c>
    </row>
    <row r="517" spans="1:12" x14ac:dyDescent="0.25">
      <c r="A517">
        <v>516</v>
      </c>
      <c r="B517" t="s">
        <v>9</v>
      </c>
      <c r="C517">
        <f>IF(ISBLANK(Hoja1!C517),AVERAGE(Hoja1!$C$2:$C$5001),Hoja1!C517)</f>
        <v>343390.86</v>
      </c>
      <c r="D517" t="str">
        <f>IF(ISBLANK(Hoja1!D517),"ASALARIADO",Hoja1!D517)</f>
        <v>ASALARIADO</v>
      </c>
      <c r="E517" t="s">
        <v>16</v>
      </c>
      <c r="F517" t="s">
        <v>12</v>
      </c>
      <c r="G517" t="s">
        <v>12</v>
      </c>
      <c r="H517" t="s">
        <v>13</v>
      </c>
      <c r="I517" s="1">
        <f>IF(ISBLANK(Hoja1!I517),AVERAGE(Hoja1!$I$2:$I$5001),Hoja1!I517)</f>
        <v>64</v>
      </c>
      <c r="J517">
        <f t="shared" si="24"/>
        <v>0</v>
      </c>
      <c r="K517" t="str">
        <f t="shared" si="25"/>
        <v>0-400k</v>
      </c>
      <c r="L517" t="str">
        <f t="shared" si="26"/>
        <v>61-75</v>
      </c>
    </row>
    <row r="518" spans="1:12" x14ac:dyDescent="0.25">
      <c r="A518">
        <v>517</v>
      </c>
      <c r="B518" t="s">
        <v>15</v>
      </c>
      <c r="C518">
        <f>IF(ISBLANK(Hoja1!C518),AVERAGE(Hoja1!$C$2:$C$5001),Hoja1!C518)</f>
        <v>184342.85</v>
      </c>
      <c r="D518" t="str">
        <f>IF(ISBLANK(Hoja1!D518),"ASALARIADO",Hoja1!D518)</f>
        <v>ASALARIADO</v>
      </c>
      <c r="E518" t="s">
        <v>16</v>
      </c>
      <c r="F518" t="s">
        <v>12</v>
      </c>
      <c r="G518" t="s">
        <v>13</v>
      </c>
      <c r="H518" t="s">
        <v>13</v>
      </c>
      <c r="I518" s="1">
        <f>IF(ISBLANK(Hoja1!I518),AVERAGE(Hoja1!$I$2:$I$5001),Hoja1!I518)</f>
        <v>28</v>
      </c>
      <c r="J518">
        <f t="shared" si="24"/>
        <v>0</v>
      </c>
      <c r="K518" t="str">
        <f t="shared" si="25"/>
        <v>0-400k</v>
      </c>
      <c r="L518" t="str">
        <f t="shared" si="26"/>
        <v>18-30</v>
      </c>
    </row>
    <row r="519" spans="1:12" x14ac:dyDescent="0.25">
      <c r="A519">
        <v>518</v>
      </c>
      <c r="B519" t="s">
        <v>9</v>
      </c>
      <c r="C519">
        <f>IF(ISBLANK(Hoja1!C519),AVERAGE(Hoja1!$C$2:$C$5001),Hoja1!C519)</f>
        <v>699800</v>
      </c>
      <c r="D519" t="str">
        <f>IF(ISBLANK(Hoja1!D519),"ASALARIADO",Hoja1!D519)</f>
        <v>ASALARIADO</v>
      </c>
      <c r="E519" t="s">
        <v>16</v>
      </c>
      <c r="F519" t="s">
        <v>12</v>
      </c>
      <c r="G519" t="s">
        <v>13</v>
      </c>
      <c r="H519" t="s">
        <v>13</v>
      </c>
      <c r="I519" s="1">
        <f>IF(ISBLANK(Hoja1!I519),AVERAGE(Hoja1!$I$2:$I$5001),Hoja1!I519)</f>
        <v>26</v>
      </c>
      <c r="J519">
        <f t="shared" si="24"/>
        <v>0</v>
      </c>
      <c r="K519" t="str">
        <f t="shared" si="25"/>
        <v>400k-800k</v>
      </c>
      <c r="L519" t="str">
        <f t="shared" si="26"/>
        <v>18-30</v>
      </c>
    </row>
    <row r="520" spans="1:12" x14ac:dyDescent="0.25">
      <c r="A520">
        <v>519</v>
      </c>
      <c r="B520" t="s">
        <v>15</v>
      </c>
      <c r="C520">
        <f>IF(ISBLANK(Hoja1!C520),AVERAGE(Hoja1!$C$2:$C$5001),Hoja1!C520)</f>
        <v>177298.8</v>
      </c>
      <c r="D520" t="str">
        <f>IF(ISBLANK(Hoja1!D520),"ASALARIADO",Hoja1!D520)</f>
        <v>ASALARIADO</v>
      </c>
      <c r="E520" t="s">
        <v>16</v>
      </c>
      <c r="F520" t="s">
        <v>12</v>
      </c>
      <c r="G520" t="s">
        <v>13</v>
      </c>
      <c r="H520" t="s">
        <v>13</v>
      </c>
      <c r="I520" s="1">
        <f>IF(ISBLANK(Hoja1!I520),AVERAGE(Hoja1!$I$2:$I$5001),Hoja1!I520)</f>
        <v>33</v>
      </c>
      <c r="J520">
        <f t="shared" si="24"/>
        <v>0</v>
      </c>
      <c r="K520" t="str">
        <f t="shared" si="25"/>
        <v>0-400k</v>
      </c>
      <c r="L520" t="str">
        <f t="shared" si="26"/>
        <v>31-45</v>
      </c>
    </row>
    <row r="521" spans="1:12" x14ac:dyDescent="0.25">
      <c r="A521">
        <v>520</v>
      </c>
      <c r="B521" t="s">
        <v>9</v>
      </c>
      <c r="C521">
        <f>IF(ISBLANK(Hoja1!C521),AVERAGE(Hoja1!$C$2:$C$5001),Hoja1!C521)</f>
        <v>1599143.96</v>
      </c>
      <c r="D521" t="str">
        <f>IF(ISBLANK(Hoja1!D521),"ASALARIADO",Hoja1!D521)</f>
        <v>ASALARIADO</v>
      </c>
      <c r="E521" t="s">
        <v>11</v>
      </c>
      <c r="F521" t="s">
        <v>12</v>
      </c>
      <c r="G521" t="s">
        <v>13</v>
      </c>
      <c r="H521" t="s">
        <v>13</v>
      </c>
      <c r="I521" s="1">
        <f>IF(ISBLANK(Hoja1!I521),AVERAGE(Hoja1!$I$2:$I$5001),Hoja1!I521)</f>
        <v>31</v>
      </c>
      <c r="J521">
        <f t="shared" si="24"/>
        <v>0</v>
      </c>
      <c r="K521" t="str">
        <f t="shared" si="25"/>
        <v>1.2M-2M</v>
      </c>
      <c r="L521" t="str">
        <f t="shared" si="26"/>
        <v>31-45</v>
      </c>
    </row>
    <row r="522" spans="1:12" x14ac:dyDescent="0.25">
      <c r="A522">
        <v>521</v>
      </c>
      <c r="B522" t="s">
        <v>9</v>
      </c>
      <c r="C522">
        <f>IF(ISBLANK(Hoja1!C522),AVERAGE(Hoja1!$C$2:$C$5001),Hoja1!C522)</f>
        <v>556296.12</v>
      </c>
      <c r="D522" t="str">
        <f>IF(ISBLANK(Hoja1!D522),"ASALARIADO",Hoja1!D522)</f>
        <v>PENSIONADOS EN SU PROPIO SISTEMA</v>
      </c>
      <c r="E522" t="s">
        <v>11</v>
      </c>
      <c r="F522" t="s">
        <v>12</v>
      </c>
      <c r="G522" t="s">
        <v>13</v>
      </c>
      <c r="H522" t="s">
        <v>13</v>
      </c>
      <c r="I522" s="1">
        <f>IF(ISBLANK(Hoja1!I522),AVERAGE(Hoja1!$I$2:$I$5001),Hoja1!I522)</f>
        <v>63</v>
      </c>
      <c r="J522">
        <f t="shared" si="24"/>
        <v>0</v>
      </c>
      <c r="K522" t="str">
        <f t="shared" si="25"/>
        <v>400k-800k</v>
      </c>
      <c r="L522" t="str">
        <f t="shared" si="26"/>
        <v>61-75</v>
      </c>
    </row>
    <row r="523" spans="1:12" x14ac:dyDescent="0.25">
      <c r="A523">
        <v>522</v>
      </c>
      <c r="B523" t="s">
        <v>15</v>
      </c>
      <c r="C523">
        <f>IF(ISBLANK(Hoja1!C523),AVERAGE(Hoja1!$C$2:$C$5001),Hoja1!C523)</f>
        <v>206538</v>
      </c>
      <c r="D523" t="str">
        <f>IF(ISBLANK(Hoja1!D523),"ASALARIADO",Hoja1!D523)</f>
        <v>ASALARIADO</v>
      </c>
      <c r="E523" t="s">
        <v>16</v>
      </c>
      <c r="F523" t="s">
        <v>12</v>
      </c>
      <c r="G523" t="s">
        <v>13</v>
      </c>
      <c r="H523" t="s">
        <v>12</v>
      </c>
      <c r="I523" s="1">
        <f>IF(ISBLANK(Hoja1!I523),AVERAGE(Hoja1!$I$2:$I$5001),Hoja1!I523)</f>
        <v>56</v>
      </c>
      <c r="J523">
        <f t="shared" si="24"/>
        <v>1</v>
      </c>
      <c r="K523" t="str">
        <f t="shared" si="25"/>
        <v>0-400k</v>
      </c>
      <c r="L523" t="str">
        <f t="shared" si="26"/>
        <v>46-60</v>
      </c>
    </row>
    <row r="524" spans="1:12" x14ac:dyDescent="0.25">
      <c r="A524">
        <v>523</v>
      </c>
      <c r="B524" t="s">
        <v>9</v>
      </c>
      <c r="C524">
        <f>IF(ISBLANK(Hoja1!C524),AVERAGE(Hoja1!$C$2:$C$5001),Hoja1!C524)</f>
        <v>436481</v>
      </c>
      <c r="D524" t="str">
        <f>IF(ISBLANK(Hoja1!D524),"ASALARIADO",Hoja1!D524)</f>
        <v>TRABAJADOR INDEPENDIENTE</v>
      </c>
      <c r="E524" t="s">
        <v>16</v>
      </c>
      <c r="F524" t="s">
        <v>12</v>
      </c>
      <c r="G524" t="s">
        <v>13</v>
      </c>
      <c r="H524" t="s">
        <v>12</v>
      </c>
      <c r="I524" s="1">
        <f>IF(ISBLANK(Hoja1!I524),AVERAGE(Hoja1!$I$2:$I$5001),Hoja1!I524)</f>
        <v>51</v>
      </c>
      <c r="J524">
        <f t="shared" si="24"/>
        <v>1</v>
      </c>
      <c r="K524" t="str">
        <f t="shared" si="25"/>
        <v>400k-800k</v>
      </c>
      <c r="L524" t="str">
        <f t="shared" si="26"/>
        <v>46-60</v>
      </c>
    </row>
    <row r="525" spans="1:12" x14ac:dyDescent="0.25">
      <c r="A525">
        <v>524</v>
      </c>
      <c r="B525" t="s">
        <v>9</v>
      </c>
      <c r="C525">
        <f>IF(ISBLANK(Hoja1!C525),AVERAGE(Hoja1!$C$2:$C$5001),Hoja1!C525)</f>
        <v>318445</v>
      </c>
      <c r="D525" t="str">
        <f>IF(ISBLANK(Hoja1!D525),"ASALARIADO",Hoja1!D525)</f>
        <v>TRABAJADOR INDEPENDIENTE</v>
      </c>
      <c r="E525" t="s">
        <v>16</v>
      </c>
      <c r="F525" t="s">
        <v>12</v>
      </c>
      <c r="G525" t="s">
        <v>13</v>
      </c>
      <c r="H525" t="s">
        <v>13</v>
      </c>
      <c r="I525" s="1">
        <f>IF(ISBLANK(Hoja1!I525),AVERAGE(Hoja1!$I$2:$I$5001),Hoja1!I525)</f>
        <v>47</v>
      </c>
      <c r="J525">
        <f t="shared" si="24"/>
        <v>0</v>
      </c>
      <c r="K525" t="str">
        <f t="shared" si="25"/>
        <v>0-400k</v>
      </c>
      <c r="L525" t="str">
        <f t="shared" si="26"/>
        <v>46-60</v>
      </c>
    </row>
    <row r="526" spans="1:12" x14ac:dyDescent="0.25">
      <c r="A526">
        <v>525</v>
      </c>
      <c r="B526" t="s">
        <v>15</v>
      </c>
      <c r="C526">
        <f>IF(ISBLANK(Hoja1!C526),AVERAGE(Hoja1!$C$2:$C$5001),Hoja1!C526)</f>
        <v>280000</v>
      </c>
      <c r="D526" t="str">
        <f>IF(ISBLANK(Hoja1!D526),"ASALARIADO",Hoja1!D526)</f>
        <v>ASALARIADO</v>
      </c>
      <c r="E526" t="s">
        <v>16</v>
      </c>
      <c r="F526" t="s">
        <v>12</v>
      </c>
      <c r="G526" t="s">
        <v>13</v>
      </c>
      <c r="H526" t="s">
        <v>13</v>
      </c>
      <c r="I526" s="1">
        <f>IF(ISBLANK(Hoja1!I526),AVERAGE(Hoja1!$I$2:$I$5001),Hoja1!I526)</f>
        <v>27</v>
      </c>
      <c r="J526">
        <f t="shared" si="24"/>
        <v>0</v>
      </c>
      <c r="K526" t="str">
        <f t="shared" si="25"/>
        <v>0-400k</v>
      </c>
      <c r="L526" t="str">
        <f t="shared" si="26"/>
        <v>18-30</v>
      </c>
    </row>
    <row r="527" spans="1:12" x14ac:dyDescent="0.25">
      <c r="A527">
        <v>526</v>
      </c>
      <c r="B527" t="s">
        <v>15</v>
      </c>
      <c r="C527">
        <f>IF(ISBLANK(Hoja1!C527),AVERAGE(Hoja1!$C$2:$C$5001),Hoja1!C527)</f>
        <v>250070.75</v>
      </c>
      <c r="D527" t="str">
        <f>IF(ISBLANK(Hoja1!D527),"ASALARIADO",Hoja1!D527)</f>
        <v>ASALARIADO</v>
      </c>
      <c r="E527" t="s">
        <v>16</v>
      </c>
      <c r="F527" t="s">
        <v>12</v>
      </c>
      <c r="G527" t="s">
        <v>13</v>
      </c>
      <c r="H527" t="s">
        <v>13</v>
      </c>
      <c r="I527" s="1">
        <f>IF(ISBLANK(Hoja1!I527),AVERAGE(Hoja1!$I$2:$I$5001),Hoja1!I527)</f>
        <v>54</v>
      </c>
      <c r="J527">
        <f t="shared" si="24"/>
        <v>0</v>
      </c>
      <c r="K527" t="str">
        <f t="shared" si="25"/>
        <v>0-400k</v>
      </c>
      <c r="L527" t="str">
        <f t="shared" si="26"/>
        <v>46-60</v>
      </c>
    </row>
    <row r="528" spans="1:12" x14ac:dyDescent="0.25">
      <c r="A528">
        <v>527</v>
      </c>
      <c r="B528" t="s">
        <v>9</v>
      </c>
      <c r="C528">
        <f>IF(ISBLANK(Hoja1!C528),AVERAGE(Hoja1!$C$2:$C$5001),Hoja1!C528)</f>
        <v>1214203</v>
      </c>
      <c r="D528" t="str">
        <f>IF(ISBLANK(Hoja1!D528),"ASALARIADO",Hoja1!D528)</f>
        <v>ASALARIADO</v>
      </c>
      <c r="E528" t="s">
        <v>11</v>
      </c>
      <c r="F528" t="s">
        <v>12</v>
      </c>
      <c r="G528" t="s">
        <v>13</v>
      </c>
      <c r="H528" t="s">
        <v>13</v>
      </c>
      <c r="I528" s="1">
        <f>IF(ISBLANK(Hoja1!I528),AVERAGE(Hoja1!$I$2:$I$5001),Hoja1!I528)</f>
        <v>36</v>
      </c>
      <c r="J528">
        <f t="shared" si="24"/>
        <v>0</v>
      </c>
      <c r="K528" t="str">
        <f t="shared" si="25"/>
        <v>1.2M-2M</v>
      </c>
      <c r="L528" t="str">
        <f t="shared" si="26"/>
        <v>31-45</v>
      </c>
    </row>
    <row r="529" spans="1:12" x14ac:dyDescent="0.25">
      <c r="A529">
        <v>528</v>
      </c>
      <c r="B529" t="s">
        <v>9</v>
      </c>
      <c r="C529">
        <f>IF(ISBLANK(Hoja1!C529),AVERAGE(Hoja1!$C$2:$C$5001),Hoja1!C529)</f>
        <v>430371</v>
      </c>
      <c r="D529" t="str">
        <f>IF(ISBLANK(Hoja1!D529),"ASALARIADO",Hoja1!D529)</f>
        <v>TRABAJADOR INDEPENDIENTE</v>
      </c>
      <c r="E529" t="s">
        <v>16</v>
      </c>
      <c r="F529" t="s">
        <v>12</v>
      </c>
      <c r="G529" t="s">
        <v>13</v>
      </c>
      <c r="H529" t="s">
        <v>12</v>
      </c>
      <c r="I529" s="1">
        <f>IF(ISBLANK(Hoja1!I529),AVERAGE(Hoja1!$I$2:$I$5001),Hoja1!I529)</f>
        <v>34</v>
      </c>
      <c r="J529">
        <f t="shared" si="24"/>
        <v>1</v>
      </c>
      <c r="K529" t="str">
        <f t="shared" si="25"/>
        <v>400k-800k</v>
      </c>
      <c r="L529" t="str">
        <f t="shared" si="26"/>
        <v>31-45</v>
      </c>
    </row>
    <row r="530" spans="1:12" x14ac:dyDescent="0.25">
      <c r="A530">
        <v>529</v>
      </c>
      <c r="B530" t="s">
        <v>9</v>
      </c>
      <c r="C530">
        <f>IF(ISBLANK(Hoja1!C530),AVERAGE(Hoja1!$C$2:$C$5001),Hoja1!C530)</f>
        <v>558244.5</v>
      </c>
      <c r="D530" t="str">
        <f>IF(ISBLANK(Hoja1!D530),"ASALARIADO",Hoja1!D530)</f>
        <v>ASALARIADO</v>
      </c>
      <c r="E530" t="s">
        <v>16</v>
      </c>
      <c r="F530" t="s">
        <v>12</v>
      </c>
      <c r="G530" t="s">
        <v>13</v>
      </c>
      <c r="H530" t="s">
        <v>13</v>
      </c>
      <c r="I530" s="1">
        <f>IF(ISBLANK(Hoja1!I530),AVERAGE(Hoja1!$I$2:$I$5001),Hoja1!I530)</f>
        <v>51</v>
      </c>
      <c r="J530">
        <f t="shared" si="24"/>
        <v>0</v>
      </c>
      <c r="K530" t="str">
        <f t="shared" si="25"/>
        <v>400k-800k</v>
      </c>
      <c r="L530" t="str">
        <f t="shared" si="26"/>
        <v>46-60</v>
      </c>
    </row>
    <row r="531" spans="1:12" x14ac:dyDescent="0.25">
      <c r="A531">
        <v>530</v>
      </c>
      <c r="B531" t="s">
        <v>15</v>
      </c>
      <c r="C531">
        <f>IF(ISBLANK(Hoja1!C531),AVERAGE(Hoja1!$C$2:$C$5001),Hoja1!C531)</f>
        <v>304913</v>
      </c>
      <c r="D531" t="str">
        <f>IF(ISBLANK(Hoja1!D531),"ASALARIADO",Hoja1!D531)</f>
        <v>ASALARIADO</v>
      </c>
      <c r="E531" t="s">
        <v>11</v>
      </c>
      <c r="F531" t="s">
        <v>12</v>
      </c>
      <c r="G531" t="s">
        <v>13</v>
      </c>
      <c r="H531" t="s">
        <v>13</v>
      </c>
      <c r="I531" s="1">
        <f>IF(ISBLANK(Hoja1!I531),AVERAGE(Hoja1!$I$2:$I$5001),Hoja1!I531)</f>
        <v>45</v>
      </c>
      <c r="J531">
        <f t="shared" si="24"/>
        <v>0</v>
      </c>
      <c r="K531" t="str">
        <f t="shared" si="25"/>
        <v>0-400k</v>
      </c>
      <c r="L531" t="str">
        <f t="shared" si="26"/>
        <v>31-45</v>
      </c>
    </row>
    <row r="532" spans="1:12" x14ac:dyDescent="0.25">
      <c r="A532">
        <v>531</v>
      </c>
      <c r="B532" t="s">
        <v>9</v>
      </c>
      <c r="C532">
        <f>IF(ISBLANK(Hoja1!C532),AVERAGE(Hoja1!$C$2:$C$5001),Hoja1!C532)</f>
        <v>1736277</v>
      </c>
      <c r="D532" t="str">
        <f>IF(ISBLANK(Hoja1!D532),"ASALARIADO",Hoja1!D532)</f>
        <v>ASALARIADO</v>
      </c>
      <c r="E532" t="s">
        <v>11</v>
      </c>
      <c r="F532" t="s">
        <v>12</v>
      </c>
      <c r="G532" t="s">
        <v>13</v>
      </c>
      <c r="H532" t="s">
        <v>13</v>
      </c>
      <c r="I532" s="1">
        <f>IF(ISBLANK(Hoja1!I532),AVERAGE(Hoja1!$I$2:$I$5001),Hoja1!I532)</f>
        <v>42</v>
      </c>
      <c r="J532">
        <f t="shared" si="24"/>
        <v>0</v>
      </c>
      <c r="K532" t="str">
        <f t="shared" si="25"/>
        <v>1.2M-2M</v>
      </c>
      <c r="L532" t="str">
        <f t="shared" si="26"/>
        <v>31-45</v>
      </c>
    </row>
    <row r="533" spans="1:12" x14ac:dyDescent="0.25">
      <c r="A533">
        <v>532</v>
      </c>
      <c r="B533" t="s">
        <v>15</v>
      </c>
      <c r="C533">
        <f>IF(ISBLANK(Hoja1!C533),AVERAGE(Hoja1!$C$2:$C$5001),Hoja1!C533)</f>
        <v>934810.14</v>
      </c>
      <c r="D533" t="str">
        <f>IF(ISBLANK(Hoja1!D533),"ASALARIADO",Hoja1!D533)</f>
        <v>ASALARIADO</v>
      </c>
      <c r="E533" t="s">
        <v>11</v>
      </c>
      <c r="F533" t="s">
        <v>12</v>
      </c>
      <c r="G533" t="s">
        <v>13</v>
      </c>
      <c r="H533" t="s">
        <v>13</v>
      </c>
      <c r="I533" s="1">
        <f>IF(ISBLANK(Hoja1!I533),AVERAGE(Hoja1!$I$2:$I$5001),Hoja1!I533)</f>
        <v>44</v>
      </c>
      <c r="J533">
        <f t="shared" si="24"/>
        <v>0</v>
      </c>
      <c r="K533" t="str">
        <f t="shared" si="25"/>
        <v>800k-1.2M</v>
      </c>
      <c r="L533" t="str">
        <f t="shared" si="26"/>
        <v>31-45</v>
      </c>
    </row>
    <row r="534" spans="1:12" x14ac:dyDescent="0.25">
      <c r="A534">
        <v>533</v>
      </c>
      <c r="B534" t="s">
        <v>15</v>
      </c>
      <c r="C534">
        <f>IF(ISBLANK(Hoja1!C534),AVERAGE(Hoja1!$C$2:$C$5001),Hoja1!C534)</f>
        <v>319303</v>
      </c>
      <c r="D534" t="str">
        <f>IF(ISBLANK(Hoja1!D534),"ASALARIADO",Hoja1!D534)</f>
        <v>ASEGURADO VOLUNTARIO</v>
      </c>
      <c r="E534" t="s">
        <v>16</v>
      </c>
      <c r="F534" t="s">
        <v>12</v>
      </c>
      <c r="G534" t="s">
        <v>12</v>
      </c>
      <c r="H534" t="s">
        <v>12</v>
      </c>
      <c r="I534" s="1">
        <f>IF(ISBLANK(Hoja1!I534),AVERAGE(Hoja1!$I$2:$I$5001),Hoja1!I534)</f>
        <v>42</v>
      </c>
      <c r="J534">
        <f t="shared" si="24"/>
        <v>1</v>
      </c>
      <c r="K534" t="str">
        <f t="shared" si="25"/>
        <v>0-400k</v>
      </c>
      <c r="L534" t="str">
        <f t="shared" si="26"/>
        <v>31-45</v>
      </c>
    </row>
    <row r="535" spans="1:12" x14ac:dyDescent="0.25">
      <c r="A535">
        <v>534</v>
      </c>
      <c r="B535" t="s">
        <v>15</v>
      </c>
      <c r="C535">
        <f>IF(ISBLANK(Hoja1!C535),AVERAGE(Hoja1!$C$2:$C$5001),Hoja1!C535)</f>
        <v>629752</v>
      </c>
      <c r="D535" t="str">
        <f>IF(ISBLANK(Hoja1!D535),"ASALARIADO",Hoja1!D535)</f>
        <v>ASALARIADO</v>
      </c>
      <c r="E535" t="s">
        <v>11</v>
      </c>
      <c r="F535" t="s">
        <v>12</v>
      </c>
      <c r="G535" t="s">
        <v>13</v>
      </c>
      <c r="H535" t="s">
        <v>13</v>
      </c>
      <c r="I535" s="1">
        <f>IF(ISBLANK(Hoja1!I535),AVERAGE(Hoja1!$I$2:$I$5001),Hoja1!I535)</f>
        <v>35</v>
      </c>
      <c r="J535">
        <f t="shared" si="24"/>
        <v>0</v>
      </c>
      <c r="K535" t="str">
        <f t="shared" si="25"/>
        <v>400k-800k</v>
      </c>
      <c r="L535" t="str">
        <f t="shared" si="26"/>
        <v>31-45</v>
      </c>
    </row>
    <row r="536" spans="1:12" x14ac:dyDescent="0.25">
      <c r="A536">
        <v>535</v>
      </c>
      <c r="B536" t="s">
        <v>9</v>
      </c>
      <c r="C536">
        <f>IF(ISBLANK(Hoja1!C536),AVERAGE(Hoja1!$C$2:$C$5001),Hoja1!C536)</f>
        <v>10700</v>
      </c>
      <c r="D536" t="str">
        <f>IF(ISBLANK(Hoja1!D536),"ASALARIADO",Hoja1!D536)</f>
        <v>ASALARIADO</v>
      </c>
      <c r="E536" t="s">
        <v>16</v>
      </c>
      <c r="F536" t="s">
        <v>12</v>
      </c>
      <c r="G536" t="s">
        <v>13</v>
      </c>
      <c r="H536" t="s">
        <v>13</v>
      </c>
      <c r="I536" s="1">
        <f>IF(ISBLANK(Hoja1!I536),AVERAGE(Hoja1!$I$2:$I$5001),Hoja1!I536)</f>
        <v>22</v>
      </c>
      <c r="J536">
        <f t="shared" si="24"/>
        <v>0</v>
      </c>
      <c r="K536" t="str">
        <f t="shared" si="25"/>
        <v>0-400k</v>
      </c>
      <c r="L536" t="str">
        <f t="shared" si="26"/>
        <v>18-30</v>
      </c>
    </row>
    <row r="537" spans="1:12" x14ac:dyDescent="0.25">
      <c r="A537">
        <v>536</v>
      </c>
      <c r="B537" t="s">
        <v>9</v>
      </c>
      <c r="C537">
        <f>IF(ISBLANK(Hoja1!C537),AVERAGE(Hoja1!$C$2:$C$5001),Hoja1!C537)</f>
        <v>278030</v>
      </c>
      <c r="D537" t="str">
        <f>IF(ISBLANK(Hoja1!D537),"ASALARIADO",Hoja1!D537)</f>
        <v>CONVENIOS ESPECIALES DE TRABAJADORES INDEPENDIENTES</v>
      </c>
      <c r="E537" t="s">
        <v>16</v>
      </c>
      <c r="F537" t="s">
        <v>12</v>
      </c>
      <c r="G537" t="s">
        <v>13</v>
      </c>
      <c r="H537" t="s">
        <v>13</v>
      </c>
      <c r="I537" s="1">
        <f>IF(ISBLANK(Hoja1!I537),AVERAGE(Hoja1!$I$2:$I$5001),Hoja1!I537)</f>
        <v>56</v>
      </c>
      <c r="J537">
        <f t="shared" si="24"/>
        <v>0</v>
      </c>
      <c r="K537" t="str">
        <f t="shared" si="25"/>
        <v>0-400k</v>
      </c>
      <c r="L537" t="str">
        <f t="shared" si="26"/>
        <v>46-60</v>
      </c>
    </row>
    <row r="538" spans="1:12" x14ac:dyDescent="0.25">
      <c r="A538">
        <v>537</v>
      </c>
      <c r="B538" t="s">
        <v>9</v>
      </c>
      <c r="C538">
        <f>IF(ISBLANK(Hoja1!C538),AVERAGE(Hoja1!$C$2:$C$5001),Hoja1!C538)</f>
        <v>1555300.2</v>
      </c>
      <c r="D538" t="str">
        <f>IF(ISBLANK(Hoja1!D538),"ASALARIADO",Hoja1!D538)</f>
        <v>ASALARIADO</v>
      </c>
      <c r="E538" t="s">
        <v>11</v>
      </c>
      <c r="F538" t="s">
        <v>12</v>
      </c>
      <c r="G538" t="s">
        <v>13</v>
      </c>
      <c r="H538" t="s">
        <v>13</v>
      </c>
      <c r="I538" s="1">
        <f>IF(ISBLANK(Hoja1!I538),AVERAGE(Hoja1!$I$2:$I$5001),Hoja1!I538)</f>
        <v>51</v>
      </c>
      <c r="J538">
        <f t="shared" si="24"/>
        <v>0</v>
      </c>
      <c r="K538" t="str">
        <f t="shared" si="25"/>
        <v>1.2M-2M</v>
      </c>
      <c r="L538" t="str">
        <f t="shared" si="26"/>
        <v>46-60</v>
      </c>
    </row>
    <row r="539" spans="1:12" x14ac:dyDescent="0.25">
      <c r="A539">
        <v>538</v>
      </c>
      <c r="B539" t="s">
        <v>9</v>
      </c>
      <c r="C539">
        <f>IF(ISBLANK(Hoja1!C539),AVERAGE(Hoja1!$C$2:$C$5001),Hoja1!C539)</f>
        <v>812000</v>
      </c>
      <c r="D539" t="str">
        <f>IF(ISBLANK(Hoja1!D539),"ASALARIADO",Hoja1!D539)</f>
        <v>ASALARIADO</v>
      </c>
      <c r="E539" t="s">
        <v>16</v>
      </c>
      <c r="F539" t="s">
        <v>12</v>
      </c>
      <c r="G539" t="s">
        <v>13</v>
      </c>
      <c r="H539" t="s">
        <v>12</v>
      </c>
      <c r="I539" s="1">
        <f>IF(ISBLANK(Hoja1!I539),AVERAGE(Hoja1!$I$2:$I$5001),Hoja1!I539)</f>
        <v>30</v>
      </c>
      <c r="J539">
        <f t="shared" si="24"/>
        <v>1</v>
      </c>
      <c r="K539" t="str">
        <f t="shared" si="25"/>
        <v>800k-1.2M</v>
      </c>
      <c r="L539" t="str">
        <f t="shared" si="26"/>
        <v>18-30</v>
      </c>
    </row>
    <row r="540" spans="1:12" x14ac:dyDescent="0.25">
      <c r="A540">
        <v>539</v>
      </c>
      <c r="B540" t="s">
        <v>9</v>
      </c>
      <c r="C540">
        <f>IF(ISBLANK(Hoja1!C540),AVERAGE(Hoja1!$C$2:$C$5001),Hoja1!C540)</f>
        <v>563607</v>
      </c>
      <c r="D540" t="str">
        <f>IF(ISBLANK(Hoja1!D540),"ASALARIADO",Hoja1!D540)</f>
        <v>TRABAJADOR INDEPENDIENTE</v>
      </c>
      <c r="E540" t="s">
        <v>16</v>
      </c>
      <c r="F540" t="s">
        <v>12</v>
      </c>
      <c r="G540" t="s">
        <v>12</v>
      </c>
      <c r="H540" t="s">
        <v>12</v>
      </c>
      <c r="I540" s="1">
        <f>IF(ISBLANK(Hoja1!I540),AVERAGE(Hoja1!$I$2:$I$5001),Hoja1!I540)</f>
        <v>53</v>
      </c>
      <c r="J540">
        <f t="shared" si="24"/>
        <v>1</v>
      </c>
      <c r="K540" t="str">
        <f t="shared" si="25"/>
        <v>400k-800k</v>
      </c>
      <c r="L540" t="str">
        <f t="shared" si="26"/>
        <v>46-60</v>
      </c>
    </row>
    <row r="541" spans="1:12" x14ac:dyDescent="0.25">
      <c r="A541">
        <v>540</v>
      </c>
      <c r="B541" t="s">
        <v>9</v>
      </c>
      <c r="C541">
        <f>IF(ISBLANK(Hoja1!C541),AVERAGE(Hoja1!$C$2:$C$5001),Hoja1!C541)</f>
        <v>175000</v>
      </c>
      <c r="D541" t="str">
        <f>IF(ISBLANK(Hoja1!D541),"ASALARIADO",Hoja1!D541)</f>
        <v>ASALARIADO</v>
      </c>
      <c r="E541" t="s">
        <v>16</v>
      </c>
      <c r="F541" t="s">
        <v>12</v>
      </c>
      <c r="G541" t="s">
        <v>13</v>
      </c>
      <c r="H541" t="s">
        <v>13</v>
      </c>
      <c r="I541" s="1">
        <f>IF(ISBLANK(Hoja1!I541),AVERAGE(Hoja1!$I$2:$I$5001),Hoja1!I541)</f>
        <v>29</v>
      </c>
      <c r="J541">
        <f t="shared" si="24"/>
        <v>0</v>
      </c>
      <c r="K541" t="str">
        <f t="shared" si="25"/>
        <v>0-400k</v>
      </c>
      <c r="L541" t="str">
        <f t="shared" si="26"/>
        <v>18-30</v>
      </c>
    </row>
    <row r="542" spans="1:12" x14ac:dyDescent="0.25">
      <c r="A542">
        <v>541</v>
      </c>
      <c r="B542" t="s">
        <v>9</v>
      </c>
      <c r="C542">
        <f>IF(ISBLANK(Hoja1!C542),AVERAGE(Hoja1!$C$2:$C$5001),Hoja1!C542)</f>
        <v>403293</v>
      </c>
      <c r="D542" t="str">
        <f>IF(ISBLANK(Hoja1!D542),"ASALARIADO",Hoja1!D542)</f>
        <v>ASEGURADO VOLUNTARIO</v>
      </c>
      <c r="E542" t="s">
        <v>16</v>
      </c>
      <c r="F542" t="s">
        <v>12</v>
      </c>
      <c r="G542" t="s">
        <v>12</v>
      </c>
      <c r="H542" t="s">
        <v>13</v>
      </c>
      <c r="I542" s="1">
        <f>IF(ISBLANK(Hoja1!I542),AVERAGE(Hoja1!$I$2:$I$5001),Hoja1!I542)</f>
        <v>29</v>
      </c>
      <c r="J542">
        <f t="shared" si="24"/>
        <v>0</v>
      </c>
      <c r="K542" t="str">
        <f t="shared" si="25"/>
        <v>400k-800k</v>
      </c>
      <c r="L542" t="str">
        <f t="shared" si="26"/>
        <v>18-30</v>
      </c>
    </row>
    <row r="543" spans="1:12" x14ac:dyDescent="0.25">
      <c r="A543">
        <v>542</v>
      </c>
      <c r="B543" t="s">
        <v>9</v>
      </c>
      <c r="C543">
        <f>IF(ISBLANK(Hoja1!C543),AVERAGE(Hoja1!$C$2:$C$5001),Hoja1!C543)</f>
        <v>1523795.76</v>
      </c>
      <c r="D543" t="str">
        <f>IF(ISBLANK(Hoja1!D543),"ASALARIADO",Hoja1!D543)</f>
        <v>ASALARIADO</v>
      </c>
      <c r="E543" t="s">
        <v>11</v>
      </c>
      <c r="F543" t="s">
        <v>12</v>
      </c>
      <c r="G543" t="s">
        <v>13</v>
      </c>
      <c r="H543" t="s">
        <v>13</v>
      </c>
      <c r="I543" s="1">
        <f>IF(ISBLANK(Hoja1!I543),AVERAGE(Hoja1!$I$2:$I$5001),Hoja1!I543)</f>
        <v>61</v>
      </c>
      <c r="J543">
        <f t="shared" si="24"/>
        <v>0</v>
      </c>
      <c r="K543" t="str">
        <f t="shared" si="25"/>
        <v>1.2M-2M</v>
      </c>
      <c r="L543" t="str">
        <f t="shared" si="26"/>
        <v>61-75</v>
      </c>
    </row>
    <row r="544" spans="1:12" x14ac:dyDescent="0.25">
      <c r="A544">
        <v>543</v>
      </c>
      <c r="B544" t="s">
        <v>9</v>
      </c>
      <c r="C544">
        <f>IF(ISBLANK(Hoja1!C544),AVERAGE(Hoja1!$C$2:$C$5001),Hoja1!C544)</f>
        <v>997036</v>
      </c>
      <c r="D544" t="str">
        <f>IF(ISBLANK(Hoja1!D544),"ASALARIADO",Hoja1!D544)</f>
        <v>ASALARIADO</v>
      </c>
      <c r="E544" t="s">
        <v>11</v>
      </c>
      <c r="F544" t="s">
        <v>12</v>
      </c>
      <c r="G544" t="s">
        <v>13</v>
      </c>
      <c r="H544" t="s">
        <v>13</v>
      </c>
      <c r="I544" s="1">
        <f>IF(ISBLANK(Hoja1!I544),AVERAGE(Hoja1!$I$2:$I$5001),Hoja1!I544)</f>
        <v>63</v>
      </c>
      <c r="J544">
        <f t="shared" si="24"/>
        <v>0</v>
      </c>
      <c r="K544" t="str">
        <f t="shared" si="25"/>
        <v>800k-1.2M</v>
      </c>
      <c r="L544" t="str">
        <f t="shared" si="26"/>
        <v>61-75</v>
      </c>
    </row>
    <row r="545" spans="1:12" x14ac:dyDescent="0.25">
      <c r="A545">
        <v>544</v>
      </c>
      <c r="B545" t="s">
        <v>9</v>
      </c>
      <c r="C545">
        <f>IF(ISBLANK(Hoja1!C545),AVERAGE(Hoja1!$C$2:$C$5001),Hoja1!C545)</f>
        <v>532934.25</v>
      </c>
      <c r="D545" t="str">
        <f>IF(ISBLANK(Hoja1!D545),"ASALARIADO",Hoja1!D545)</f>
        <v>ASALARIADO</v>
      </c>
      <c r="E545" t="s">
        <v>16</v>
      </c>
      <c r="F545" t="s">
        <v>12</v>
      </c>
      <c r="G545" t="s">
        <v>13</v>
      </c>
      <c r="H545" t="s">
        <v>13</v>
      </c>
      <c r="I545" s="1">
        <f>IF(ISBLANK(Hoja1!I545),AVERAGE(Hoja1!$I$2:$I$5001),Hoja1!I545)</f>
        <v>36</v>
      </c>
      <c r="J545">
        <f t="shared" si="24"/>
        <v>0</v>
      </c>
      <c r="K545" t="str">
        <f t="shared" si="25"/>
        <v>400k-800k</v>
      </c>
      <c r="L545" t="str">
        <f t="shared" si="26"/>
        <v>31-45</v>
      </c>
    </row>
    <row r="546" spans="1:12" x14ac:dyDescent="0.25">
      <c r="A546">
        <v>545</v>
      </c>
      <c r="B546" t="s">
        <v>9</v>
      </c>
      <c r="C546">
        <f>IF(ISBLANK(Hoja1!C546),AVERAGE(Hoja1!$C$2:$C$5001),Hoja1!C546)</f>
        <v>877312.5</v>
      </c>
      <c r="D546" t="str">
        <f>IF(ISBLANK(Hoja1!D546),"ASALARIADO",Hoja1!D546)</f>
        <v>ASALARIADO</v>
      </c>
      <c r="E546" t="s">
        <v>16</v>
      </c>
      <c r="F546" t="s">
        <v>12</v>
      </c>
      <c r="G546" t="s">
        <v>13</v>
      </c>
      <c r="H546" t="s">
        <v>13</v>
      </c>
      <c r="I546" s="1">
        <f>IF(ISBLANK(Hoja1!I546),AVERAGE(Hoja1!$I$2:$I$5001),Hoja1!I546)</f>
        <v>29</v>
      </c>
      <c r="J546">
        <f t="shared" si="24"/>
        <v>0</v>
      </c>
      <c r="K546" t="str">
        <f t="shared" si="25"/>
        <v>800k-1.2M</v>
      </c>
      <c r="L546" t="str">
        <f t="shared" si="26"/>
        <v>18-30</v>
      </c>
    </row>
    <row r="547" spans="1:12" x14ac:dyDescent="0.25">
      <c r="A547">
        <v>546</v>
      </c>
      <c r="B547" t="s">
        <v>9</v>
      </c>
      <c r="C547">
        <f>IF(ISBLANK(Hoja1!C547),AVERAGE(Hoja1!$C$2:$C$5001),Hoja1!C547)</f>
        <v>1738706</v>
      </c>
      <c r="D547" t="str">
        <f>IF(ISBLANK(Hoja1!D547),"ASALARIADO",Hoja1!D547)</f>
        <v>PENSIONADOS EN SU PROPIO SISTEMA</v>
      </c>
      <c r="E547" t="s">
        <v>11</v>
      </c>
      <c r="F547" t="s">
        <v>12</v>
      </c>
      <c r="G547" t="s">
        <v>13</v>
      </c>
      <c r="H547" t="s">
        <v>13</v>
      </c>
      <c r="I547" s="1">
        <f>IF(ISBLANK(Hoja1!I547),AVERAGE(Hoja1!$I$2:$I$5001),Hoja1!I547)</f>
        <v>50</v>
      </c>
      <c r="J547">
        <f t="shared" si="24"/>
        <v>0</v>
      </c>
      <c r="K547" t="str">
        <f t="shared" si="25"/>
        <v>1.2M-2M</v>
      </c>
      <c r="L547" t="str">
        <f t="shared" si="26"/>
        <v>46-60</v>
      </c>
    </row>
    <row r="548" spans="1:12" x14ac:dyDescent="0.25">
      <c r="A548">
        <v>547</v>
      </c>
      <c r="B548" t="s">
        <v>9</v>
      </c>
      <c r="C548">
        <f>IF(ISBLANK(Hoja1!C548),AVERAGE(Hoja1!$C$2:$C$5001),Hoja1!C548)</f>
        <v>487592.14</v>
      </c>
      <c r="D548" t="str">
        <f>IF(ISBLANK(Hoja1!D548),"ASALARIADO",Hoja1!D548)</f>
        <v>PENSIONADOS EN SU PROPIO SISTEMA</v>
      </c>
      <c r="E548" t="s">
        <v>11</v>
      </c>
      <c r="F548" t="s">
        <v>12</v>
      </c>
      <c r="G548" t="s">
        <v>13</v>
      </c>
      <c r="H548" t="s">
        <v>13</v>
      </c>
      <c r="I548" s="1">
        <f>IF(ISBLANK(Hoja1!I548),AVERAGE(Hoja1!$I$2:$I$5001),Hoja1!I548)</f>
        <v>69</v>
      </c>
      <c r="J548">
        <f t="shared" si="24"/>
        <v>0</v>
      </c>
      <c r="K548" t="str">
        <f t="shared" si="25"/>
        <v>400k-800k</v>
      </c>
      <c r="L548" t="str">
        <f t="shared" si="26"/>
        <v>61-75</v>
      </c>
    </row>
    <row r="549" spans="1:12" x14ac:dyDescent="0.25">
      <c r="A549">
        <v>548</v>
      </c>
      <c r="B549" t="s">
        <v>15</v>
      </c>
      <c r="C549">
        <f>IF(ISBLANK(Hoja1!C549),AVERAGE(Hoja1!$C$2:$C$5001),Hoja1!C549)</f>
        <v>772981.75</v>
      </c>
      <c r="D549" t="str">
        <f>IF(ISBLANK(Hoja1!D549),"ASALARIADO",Hoja1!D549)</f>
        <v>ASALARIADO</v>
      </c>
      <c r="E549" t="s">
        <v>16</v>
      </c>
      <c r="F549" t="s">
        <v>12</v>
      </c>
      <c r="G549" t="s">
        <v>13</v>
      </c>
      <c r="H549" t="s">
        <v>13</v>
      </c>
      <c r="I549" s="1">
        <f>IF(ISBLANK(Hoja1!I549),AVERAGE(Hoja1!$I$2:$I$5001),Hoja1!I549)</f>
        <v>37</v>
      </c>
      <c r="J549">
        <f t="shared" si="24"/>
        <v>0</v>
      </c>
      <c r="K549" t="str">
        <f t="shared" si="25"/>
        <v>400k-800k</v>
      </c>
      <c r="L549" t="str">
        <f t="shared" si="26"/>
        <v>31-45</v>
      </c>
    </row>
    <row r="550" spans="1:12" x14ac:dyDescent="0.25">
      <c r="A550">
        <v>549</v>
      </c>
      <c r="B550" t="s">
        <v>15</v>
      </c>
      <c r="C550">
        <f>IF(ISBLANK(Hoja1!C550),AVERAGE(Hoja1!$C$2:$C$5001),Hoja1!C550)</f>
        <v>297046</v>
      </c>
      <c r="D550" t="str">
        <f>IF(ISBLANK(Hoja1!D550),"ASALARIADO",Hoja1!D550)</f>
        <v>ASEGURADO VOLUNTARIO</v>
      </c>
      <c r="E550" t="s">
        <v>16</v>
      </c>
      <c r="F550" t="s">
        <v>12</v>
      </c>
      <c r="G550" t="s">
        <v>13</v>
      </c>
      <c r="H550" t="s">
        <v>13</v>
      </c>
      <c r="I550" s="1">
        <f>IF(ISBLANK(Hoja1!I550),AVERAGE(Hoja1!$I$2:$I$5001),Hoja1!I550)</f>
        <v>43</v>
      </c>
      <c r="J550">
        <f t="shared" si="24"/>
        <v>0</v>
      </c>
      <c r="K550" t="str">
        <f t="shared" si="25"/>
        <v>0-400k</v>
      </c>
      <c r="L550" t="str">
        <f t="shared" si="26"/>
        <v>31-45</v>
      </c>
    </row>
    <row r="551" spans="1:12" x14ac:dyDescent="0.25">
      <c r="A551">
        <v>550</v>
      </c>
      <c r="B551" t="s">
        <v>9</v>
      </c>
      <c r="C551">
        <f>IF(ISBLANK(Hoja1!C551),AVERAGE(Hoja1!$C$2:$C$5001),Hoja1!C551)</f>
        <v>1769790</v>
      </c>
      <c r="D551" t="str">
        <f>IF(ISBLANK(Hoja1!D551),"ASALARIADO",Hoja1!D551)</f>
        <v>ASALARIADO</v>
      </c>
      <c r="E551" t="s">
        <v>16</v>
      </c>
      <c r="F551" t="s">
        <v>12</v>
      </c>
      <c r="G551" t="s">
        <v>13</v>
      </c>
      <c r="H551" t="s">
        <v>13</v>
      </c>
      <c r="I551" s="1">
        <f>IF(ISBLANK(Hoja1!I551),AVERAGE(Hoja1!$I$2:$I$5001),Hoja1!I551)</f>
        <v>25</v>
      </c>
      <c r="J551">
        <f t="shared" si="24"/>
        <v>0</v>
      </c>
      <c r="K551" t="str">
        <f t="shared" si="25"/>
        <v>1.2M-2M</v>
      </c>
      <c r="L551" t="str">
        <f t="shared" si="26"/>
        <v>18-30</v>
      </c>
    </row>
    <row r="552" spans="1:12" x14ac:dyDescent="0.25">
      <c r="A552">
        <v>551</v>
      </c>
      <c r="B552" t="s">
        <v>15</v>
      </c>
      <c r="C552">
        <f>IF(ISBLANK(Hoja1!C552),AVERAGE(Hoja1!$C$2:$C$5001),Hoja1!C552)</f>
        <v>561272.5</v>
      </c>
      <c r="D552" t="str">
        <f>IF(ISBLANK(Hoja1!D552),"ASALARIADO",Hoja1!D552)</f>
        <v>ASALARIADO</v>
      </c>
      <c r="E552" t="s">
        <v>11</v>
      </c>
      <c r="F552" t="s">
        <v>12</v>
      </c>
      <c r="G552" t="s">
        <v>13</v>
      </c>
      <c r="H552" t="s">
        <v>13</v>
      </c>
      <c r="I552" s="1">
        <f>IF(ISBLANK(Hoja1!I552),AVERAGE(Hoja1!$I$2:$I$5001),Hoja1!I552)</f>
        <v>52</v>
      </c>
      <c r="J552">
        <f t="shared" si="24"/>
        <v>0</v>
      </c>
      <c r="K552" t="str">
        <f t="shared" si="25"/>
        <v>400k-800k</v>
      </c>
      <c r="L552" t="str">
        <f t="shared" si="26"/>
        <v>46-60</v>
      </c>
    </row>
    <row r="553" spans="1:12" x14ac:dyDescent="0.25">
      <c r="A553">
        <v>552</v>
      </c>
      <c r="B553" t="s">
        <v>9</v>
      </c>
      <c r="C553">
        <f>IF(ISBLANK(Hoja1!C553),AVERAGE(Hoja1!$C$2:$C$5001),Hoja1!C553)</f>
        <v>1088603.02</v>
      </c>
      <c r="D553" t="str">
        <f>IF(ISBLANK(Hoja1!D553),"ASALARIADO",Hoja1!D553)</f>
        <v>ASALARIADO</v>
      </c>
      <c r="E553" t="s">
        <v>16</v>
      </c>
      <c r="F553" t="s">
        <v>12</v>
      </c>
      <c r="G553" t="s">
        <v>13</v>
      </c>
      <c r="H553" t="s">
        <v>13</v>
      </c>
      <c r="I553" s="1">
        <f>IF(ISBLANK(Hoja1!I553),AVERAGE(Hoja1!$I$2:$I$5001),Hoja1!I553)</f>
        <v>38</v>
      </c>
      <c r="J553">
        <f t="shared" si="24"/>
        <v>0</v>
      </c>
      <c r="K553" t="str">
        <f t="shared" si="25"/>
        <v>800k-1.2M</v>
      </c>
      <c r="L553" t="str">
        <f t="shared" si="26"/>
        <v>31-45</v>
      </c>
    </row>
    <row r="554" spans="1:12" x14ac:dyDescent="0.25">
      <c r="A554">
        <v>553</v>
      </c>
      <c r="B554" t="s">
        <v>9</v>
      </c>
      <c r="C554">
        <f>IF(ISBLANK(Hoja1!C554),AVERAGE(Hoja1!$C$2:$C$5001),Hoja1!C554)</f>
        <v>1024300.76</v>
      </c>
      <c r="D554" t="str">
        <f>IF(ISBLANK(Hoja1!D554),"ASALARIADO",Hoja1!D554)</f>
        <v>ASALARIADO</v>
      </c>
      <c r="E554" t="s">
        <v>16</v>
      </c>
      <c r="F554" t="s">
        <v>12</v>
      </c>
      <c r="G554" t="s">
        <v>13</v>
      </c>
      <c r="H554" t="s">
        <v>13</v>
      </c>
      <c r="I554" s="1">
        <f>IF(ISBLANK(Hoja1!I554),AVERAGE(Hoja1!$I$2:$I$5001),Hoja1!I554)</f>
        <v>38</v>
      </c>
      <c r="J554">
        <f t="shared" si="24"/>
        <v>0</v>
      </c>
      <c r="K554" t="str">
        <f t="shared" si="25"/>
        <v>800k-1.2M</v>
      </c>
      <c r="L554" t="str">
        <f t="shared" si="26"/>
        <v>31-45</v>
      </c>
    </row>
    <row r="555" spans="1:12" x14ac:dyDescent="0.25">
      <c r="A555">
        <v>554</v>
      </c>
      <c r="B555" t="s">
        <v>9</v>
      </c>
      <c r="C555">
        <f>IF(ISBLANK(Hoja1!C555),AVERAGE(Hoja1!$C$2:$C$5001),Hoja1!C555)</f>
        <v>278030</v>
      </c>
      <c r="D555" t="str">
        <f>IF(ISBLANK(Hoja1!D555),"ASALARIADO",Hoja1!D555)</f>
        <v>CONVENIOS ESPECIALES DE TRABAJADORES INDEPENDIENTES</v>
      </c>
      <c r="E555" t="s">
        <v>16</v>
      </c>
      <c r="F555" t="s">
        <v>12</v>
      </c>
      <c r="G555" t="s">
        <v>13</v>
      </c>
      <c r="H555" t="s">
        <v>13</v>
      </c>
      <c r="I555" s="1">
        <f>IF(ISBLANK(Hoja1!I555),AVERAGE(Hoja1!$I$2:$I$5001),Hoja1!I555)</f>
        <v>30</v>
      </c>
      <c r="J555">
        <f t="shared" si="24"/>
        <v>0</v>
      </c>
      <c r="K555" t="str">
        <f t="shared" si="25"/>
        <v>0-400k</v>
      </c>
      <c r="L555" t="str">
        <f t="shared" si="26"/>
        <v>18-30</v>
      </c>
    </row>
    <row r="556" spans="1:12" x14ac:dyDescent="0.25">
      <c r="A556">
        <v>555</v>
      </c>
      <c r="B556" t="s">
        <v>15</v>
      </c>
      <c r="C556">
        <f>IF(ISBLANK(Hoja1!C556),AVERAGE(Hoja1!$C$2:$C$5001),Hoja1!C556)</f>
        <v>426667</v>
      </c>
      <c r="D556" t="str">
        <f>IF(ISBLANK(Hoja1!D556),"ASALARIADO",Hoja1!D556)</f>
        <v>ASALARIADO</v>
      </c>
      <c r="E556" t="s">
        <v>16</v>
      </c>
      <c r="F556" t="s">
        <v>12</v>
      </c>
      <c r="G556" t="s">
        <v>13</v>
      </c>
      <c r="H556" t="s">
        <v>13</v>
      </c>
      <c r="I556" s="1">
        <f>IF(ISBLANK(Hoja1!I556),AVERAGE(Hoja1!$I$2:$I$5001),Hoja1!I556)</f>
        <v>25</v>
      </c>
      <c r="J556">
        <f t="shared" si="24"/>
        <v>0</v>
      </c>
      <c r="K556" t="str">
        <f t="shared" si="25"/>
        <v>400k-800k</v>
      </c>
      <c r="L556" t="str">
        <f t="shared" si="26"/>
        <v>18-30</v>
      </c>
    </row>
    <row r="557" spans="1:12" x14ac:dyDescent="0.25">
      <c r="A557">
        <v>556</v>
      </c>
      <c r="B557" t="s">
        <v>9</v>
      </c>
      <c r="C557">
        <f>IF(ISBLANK(Hoja1!C557),AVERAGE(Hoja1!$C$2:$C$5001),Hoja1!C557)</f>
        <v>523027</v>
      </c>
      <c r="D557" t="str">
        <f>IF(ISBLANK(Hoja1!D557),"ASALARIADO",Hoja1!D557)</f>
        <v>TRABAJADOR INDEPENDIENTE</v>
      </c>
      <c r="E557" t="s">
        <v>16</v>
      </c>
      <c r="F557" t="s">
        <v>12</v>
      </c>
      <c r="G557" t="s">
        <v>13</v>
      </c>
      <c r="H557" t="s">
        <v>12</v>
      </c>
      <c r="I557" s="1">
        <f>IF(ISBLANK(Hoja1!I557),AVERAGE(Hoja1!$I$2:$I$5001),Hoja1!I557)</f>
        <v>33</v>
      </c>
      <c r="J557">
        <f t="shared" si="24"/>
        <v>1</v>
      </c>
      <c r="K557" t="str">
        <f t="shared" si="25"/>
        <v>400k-800k</v>
      </c>
      <c r="L557" t="str">
        <f t="shared" si="26"/>
        <v>31-45</v>
      </c>
    </row>
    <row r="558" spans="1:12" x14ac:dyDescent="0.25">
      <c r="A558">
        <v>557</v>
      </c>
      <c r="B558" t="s">
        <v>9</v>
      </c>
      <c r="C558">
        <f>IF(ISBLANK(Hoja1!C558),AVERAGE(Hoja1!$C$2:$C$5001),Hoja1!C558)</f>
        <v>358433</v>
      </c>
      <c r="D558" t="str">
        <f>IF(ISBLANK(Hoja1!D558),"ASALARIADO",Hoja1!D558)</f>
        <v>ASALARIADO</v>
      </c>
      <c r="E558" t="s">
        <v>16</v>
      </c>
      <c r="F558" t="s">
        <v>12</v>
      </c>
      <c r="G558" t="s">
        <v>13</v>
      </c>
      <c r="H558" t="s">
        <v>13</v>
      </c>
      <c r="I558" s="1">
        <f>IF(ISBLANK(Hoja1!I558),AVERAGE(Hoja1!$I$2:$I$5001),Hoja1!I558)</f>
        <v>42</v>
      </c>
      <c r="J558">
        <f t="shared" si="24"/>
        <v>0</v>
      </c>
      <c r="K558" t="str">
        <f t="shared" si="25"/>
        <v>0-400k</v>
      </c>
      <c r="L558" t="str">
        <f t="shared" si="26"/>
        <v>31-45</v>
      </c>
    </row>
    <row r="559" spans="1:12" x14ac:dyDescent="0.25">
      <c r="A559">
        <v>558</v>
      </c>
      <c r="B559" t="s">
        <v>15</v>
      </c>
      <c r="C559">
        <f>IF(ISBLANK(Hoja1!C559),AVERAGE(Hoja1!$C$2:$C$5001),Hoja1!C559)</f>
        <v>290307.3</v>
      </c>
      <c r="D559" t="str">
        <f>IF(ISBLANK(Hoja1!D559),"ASALARIADO",Hoja1!D559)</f>
        <v>ASALARIADO</v>
      </c>
      <c r="E559" t="s">
        <v>11</v>
      </c>
      <c r="F559" t="s">
        <v>12</v>
      </c>
      <c r="G559" t="s">
        <v>13</v>
      </c>
      <c r="H559" t="s">
        <v>13</v>
      </c>
      <c r="I559" s="1">
        <f>IF(ISBLANK(Hoja1!I559),AVERAGE(Hoja1!$I$2:$I$5001),Hoja1!I559)</f>
        <v>25</v>
      </c>
      <c r="J559">
        <f t="shared" si="24"/>
        <v>0</v>
      </c>
      <c r="K559" t="str">
        <f t="shared" si="25"/>
        <v>0-400k</v>
      </c>
      <c r="L559" t="str">
        <f t="shared" si="26"/>
        <v>18-30</v>
      </c>
    </row>
    <row r="560" spans="1:12" x14ac:dyDescent="0.25">
      <c r="A560">
        <v>559</v>
      </c>
      <c r="B560" t="s">
        <v>9</v>
      </c>
      <c r="C560">
        <f>IF(ISBLANK(Hoja1!C560),AVERAGE(Hoja1!$C$2:$C$5001),Hoja1!C560)</f>
        <v>475208</v>
      </c>
      <c r="D560" t="str">
        <f>IF(ISBLANK(Hoja1!D560),"ASALARIADO",Hoja1!D560)</f>
        <v>ASALARIADO</v>
      </c>
      <c r="E560" t="s">
        <v>11</v>
      </c>
      <c r="F560" t="s">
        <v>12</v>
      </c>
      <c r="G560" t="s">
        <v>13</v>
      </c>
      <c r="H560" t="s">
        <v>13</v>
      </c>
      <c r="I560" s="1">
        <f>IF(ISBLANK(Hoja1!I560),AVERAGE(Hoja1!$I$2:$I$5001),Hoja1!I560)</f>
        <v>41</v>
      </c>
      <c r="J560">
        <f t="shared" si="24"/>
        <v>0</v>
      </c>
      <c r="K560" t="str">
        <f t="shared" si="25"/>
        <v>400k-800k</v>
      </c>
      <c r="L560" t="str">
        <f t="shared" si="26"/>
        <v>31-45</v>
      </c>
    </row>
    <row r="561" spans="1:12" x14ac:dyDescent="0.25">
      <c r="A561">
        <v>560</v>
      </c>
      <c r="B561" t="s">
        <v>9</v>
      </c>
      <c r="C561">
        <f>IF(ISBLANK(Hoja1!C561),AVERAGE(Hoja1!$C$2:$C$5001),Hoja1!C561)</f>
        <v>385702</v>
      </c>
      <c r="D561" t="str">
        <f>IF(ISBLANK(Hoja1!D561),"ASALARIADO",Hoja1!D561)</f>
        <v>ASEGURADO VOLUNTARIO</v>
      </c>
      <c r="E561" t="s">
        <v>16</v>
      </c>
      <c r="F561" t="s">
        <v>12</v>
      </c>
      <c r="G561" t="s">
        <v>13</v>
      </c>
      <c r="H561" t="s">
        <v>13</v>
      </c>
      <c r="I561" s="1">
        <f>IF(ISBLANK(Hoja1!I561),AVERAGE(Hoja1!$I$2:$I$5001),Hoja1!I561)</f>
        <v>32</v>
      </c>
      <c r="J561">
        <f t="shared" si="24"/>
        <v>0</v>
      </c>
      <c r="K561" t="str">
        <f t="shared" si="25"/>
        <v>0-400k</v>
      </c>
      <c r="L561" t="str">
        <f t="shared" si="26"/>
        <v>31-45</v>
      </c>
    </row>
    <row r="562" spans="1:12" x14ac:dyDescent="0.25">
      <c r="A562">
        <v>561</v>
      </c>
      <c r="B562" t="s">
        <v>9</v>
      </c>
      <c r="C562">
        <f>IF(ISBLANK(Hoja1!C562),AVERAGE(Hoja1!$C$2:$C$5001),Hoja1!C562)</f>
        <v>297046</v>
      </c>
      <c r="D562" t="str">
        <f>IF(ISBLANK(Hoja1!D562),"ASALARIADO",Hoja1!D562)</f>
        <v>TRABAJADOR INDEPENDIENTE</v>
      </c>
      <c r="E562" t="s">
        <v>16</v>
      </c>
      <c r="F562" t="s">
        <v>12</v>
      </c>
      <c r="G562" t="s">
        <v>13</v>
      </c>
      <c r="H562" t="s">
        <v>13</v>
      </c>
      <c r="I562" s="1">
        <f>IF(ISBLANK(Hoja1!I562),AVERAGE(Hoja1!$I$2:$I$5001),Hoja1!I562)</f>
        <v>61</v>
      </c>
      <c r="J562">
        <f t="shared" si="24"/>
        <v>0</v>
      </c>
      <c r="K562" t="str">
        <f t="shared" si="25"/>
        <v>0-400k</v>
      </c>
      <c r="L562" t="str">
        <f t="shared" si="26"/>
        <v>61-75</v>
      </c>
    </row>
    <row r="563" spans="1:12" x14ac:dyDescent="0.25">
      <c r="A563">
        <v>562</v>
      </c>
      <c r="B563" t="s">
        <v>15</v>
      </c>
      <c r="C563">
        <f>IF(ISBLANK(Hoja1!C563),AVERAGE(Hoja1!$C$2:$C$5001),Hoja1!C563)</f>
        <v>344000</v>
      </c>
      <c r="D563" t="str">
        <f>IF(ISBLANK(Hoja1!D563),"ASALARIADO",Hoja1!D563)</f>
        <v>ASALARIADO</v>
      </c>
      <c r="E563" t="s">
        <v>16</v>
      </c>
      <c r="F563" t="s">
        <v>12</v>
      </c>
      <c r="G563" t="s">
        <v>13</v>
      </c>
      <c r="H563" t="s">
        <v>13</v>
      </c>
      <c r="I563" s="1">
        <f>IF(ISBLANK(Hoja1!I563),AVERAGE(Hoja1!$I$2:$I$5001),Hoja1!I563)</f>
        <v>26</v>
      </c>
      <c r="J563">
        <f t="shared" si="24"/>
        <v>0</v>
      </c>
      <c r="K563" t="str">
        <f t="shared" si="25"/>
        <v>0-400k</v>
      </c>
      <c r="L563" t="str">
        <f t="shared" si="26"/>
        <v>18-30</v>
      </c>
    </row>
    <row r="564" spans="1:12" x14ac:dyDescent="0.25">
      <c r="A564">
        <v>563</v>
      </c>
      <c r="B564" t="s">
        <v>15</v>
      </c>
      <c r="C564">
        <f>IF(ISBLANK(Hoja1!C564),AVERAGE(Hoja1!$C$2:$C$5001),Hoja1!C564)</f>
        <v>1302556.5</v>
      </c>
      <c r="D564" t="str">
        <f>IF(ISBLANK(Hoja1!D564),"ASALARIADO",Hoja1!D564)</f>
        <v>ASALARIADO</v>
      </c>
      <c r="E564" t="s">
        <v>11</v>
      </c>
      <c r="F564" t="s">
        <v>12</v>
      </c>
      <c r="G564" t="s">
        <v>13</v>
      </c>
      <c r="H564" t="s">
        <v>13</v>
      </c>
      <c r="I564" s="1">
        <f>IF(ISBLANK(Hoja1!I564),AVERAGE(Hoja1!$I$2:$I$5001),Hoja1!I564)</f>
        <v>41</v>
      </c>
      <c r="J564">
        <f t="shared" si="24"/>
        <v>0</v>
      </c>
      <c r="K564" t="str">
        <f t="shared" si="25"/>
        <v>1.2M-2M</v>
      </c>
      <c r="L564" t="str">
        <f t="shared" si="26"/>
        <v>31-45</v>
      </c>
    </row>
    <row r="565" spans="1:12" x14ac:dyDescent="0.25">
      <c r="A565">
        <v>564</v>
      </c>
      <c r="B565" t="s">
        <v>15</v>
      </c>
      <c r="C565">
        <f>IF(ISBLANK(Hoja1!C565),AVERAGE(Hoja1!$C$2:$C$5001),Hoja1!C565)</f>
        <v>939461.54</v>
      </c>
      <c r="D565" t="str">
        <f>IF(ISBLANK(Hoja1!D565),"ASALARIADO",Hoja1!D565)</f>
        <v>ASALARIADO</v>
      </c>
      <c r="E565" t="s">
        <v>16</v>
      </c>
      <c r="F565" t="s">
        <v>12</v>
      </c>
      <c r="G565" t="s">
        <v>13</v>
      </c>
      <c r="H565" t="s">
        <v>13</v>
      </c>
      <c r="I565" s="1">
        <f>IF(ISBLANK(Hoja1!I565),AVERAGE(Hoja1!$I$2:$I$5001),Hoja1!I565)</f>
        <v>25</v>
      </c>
      <c r="J565">
        <f t="shared" si="24"/>
        <v>0</v>
      </c>
      <c r="K565" t="str">
        <f t="shared" si="25"/>
        <v>800k-1.2M</v>
      </c>
      <c r="L565" t="str">
        <f t="shared" si="26"/>
        <v>18-30</v>
      </c>
    </row>
    <row r="566" spans="1:12" x14ac:dyDescent="0.25">
      <c r="A566">
        <v>565</v>
      </c>
      <c r="B566" t="s">
        <v>9</v>
      </c>
      <c r="C566">
        <f>IF(ISBLANK(Hoja1!C566),AVERAGE(Hoja1!$C$2:$C$5001),Hoja1!C566)</f>
        <v>402139.4</v>
      </c>
      <c r="D566" t="str">
        <f>IF(ISBLANK(Hoja1!D566),"ASALARIADO",Hoja1!D566)</f>
        <v>ASALARIADO</v>
      </c>
      <c r="E566" t="s">
        <v>16</v>
      </c>
      <c r="F566" t="s">
        <v>12</v>
      </c>
      <c r="G566" t="s">
        <v>13</v>
      </c>
      <c r="H566" t="s">
        <v>13</v>
      </c>
      <c r="I566" s="1">
        <f>IF(ISBLANK(Hoja1!I566),AVERAGE(Hoja1!$I$2:$I$5001),Hoja1!I566)</f>
        <v>39</v>
      </c>
      <c r="J566">
        <f t="shared" si="24"/>
        <v>0</v>
      </c>
      <c r="K566" t="str">
        <f t="shared" si="25"/>
        <v>400k-800k</v>
      </c>
      <c r="L566" t="str">
        <f t="shared" si="26"/>
        <v>31-45</v>
      </c>
    </row>
    <row r="567" spans="1:12" x14ac:dyDescent="0.25">
      <c r="A567">
        <v>566</v>
      </c>
      <c r="B567" t="s">
        <v>9</v>
      </c>
      <c r="C567">
        <f>IF(ISBLANK(Hoja1!C567),AVERAGE(Hoja1!$C$2:$C$5001),Hoja1!C567)</f>
        <v>387763</v>
      </c>
      <c r="D567" t="str">
        <f>IF(ISBLANK(Hoja1!D567),"ASALARIADO",Hoja1!D567)</f>
        <v>TRABAJADOR INDEPENDIENTE</v>
      </c>
      <c r="E567" t="s">
        <v>16</v>
      </c>
      <c r="F567" t="s">
        <v>12</v>
      </c>
      <c r="G567" t="s">
        <v>13</v>
      </c>
      <c r="H567" t="s">
        <v>13</v>
      </c>
      <c r="I567" s="1">
        <f>IF(ISBLANK(Hoja1!I567),AVERAGE(Hoja1!$I$2:$I$5001),Hoja1!I567)</f>
        <v>53</v>
      </c>
      <c r="J567">
        <f t="shared" si="24"/>
        <v>0</v>
      </c>
      <c r="K567" t="str">
        <f t="shared" si="25"/>
        <v>0-400k</v>
      </c>
      <c r="L567" t="str">
        <f t="shared" si="26"/>
        <v>46-60</v>
      </c>
    </row>
    <row r="568" spans="1:12" x14ac:dyDescent="0.25">
      <c r="A568">
        <v>567</v>
      </c>
      <c r="B568" t="s">
        <v>9</v>
      </c>
      <c r="C568">
        <f>IF(ISBLANK(Hoja1!C568),AVERAGE(Hoja1!$C$2:$C$5001),Hoja1!C568)</f>
        <v>370000</v>
      </c>
      <c r="D568" t="str">
        <f>IF(ISBLANK(Hoja1!D568),"ASALARIADO",Hoja1!D568)</f>
        <v>ASALARIADO</v>
      </c>
      <c r="E568" t="s">
        <v>16</v>
      </c>
      <c r="F568" t="s">
        <v>12</v>
      </c>
      <c r="G568" t="s">
        <v>12</v>
      </c>
      <c r="H568" t="s">
        <v>13</v>
      </c>
      <c r="I568" s="1">
        <f>IF(ISBLANK(Hoja1!I568),AVERAGE(Hoja1!$I$2:$I$5001),Hoja1!I568)</f>
        <v>45</v>
      </c>
      <c r="J568">
        <f t="shared" si="24"/>
        <v>0</v>
      </c>
      <c r="K568" t="str">
        <f t="shared" si="25"/>
        <v>0-400k</v>
      </c>
      <c r="L568" t="str">
        <f t="shared" si="26"/>
        <v>31-45</v>
      </c>
    </row>
    <row r="569" spans="1:12" x14ac:dyDescent="0.25">
      <c r="A569">
        <v>568</v>
      </c>
      <c r="B569" t="s">
        <v>15</v>
      </c>
      <c r="C569">
        <f>IF(ISBLANK(Hoja1!C569),AVERAGE(Hoja1!$C$2:$C$5001),Hoja1!C569)</f>
        <v>444333.33</v>
      </c>
      <c r="D569" t="str">
        <f>IF(ISBLANK(Hoja1!D569),"ASALARIADO",Hoja1!D569)</f>
        <v>ASALARIADO</v>
      </c>
      <c r="E569" t="s">
        <v>16</v>
      </c>
      <c r="F569" t="s">
        <v>12</v>
      </c>
      <c r="G569" t="s">
        <v>13</v>
      </c>
      <c r="H569" t="s">
        <v>13</v>
      </c>
      <c r="I569" s="1">
        <f>IF(ISBLANK(Hoja1!I569),AVERAGE(Hoja1!$I$2:$I$5001),Hoja1!I569)</f>
        <v>23</v>
      </c>
      <c r="J569">
        <f t="shared" si="24"/>
        <v>0</v>
      </c>
      <c r="K569" t="str">
        <f t="shared" si="25"/>
        <v>400k-800k</v>
      </c>
      <c r="L569" t="str">
        <f t="shared" si="26"/>
        <v>18-30</v>
      </c>
    </row>
    <row r="570" spans="1:12" x14ac:dyDescent="0.25">
      <c r="A570">
        <v>569</v>
      </c>
      <c r="B570" t="s">
        <v>9</v>
      </c>
      <c r="C570">
        <f>IF(ISBLANK(Hoja1!C570),AVERAGE(Hoja1!$C$2:$C$5001),Hoja1!C570)</f>
        <v>179344</v>
      </c>
      <c r="D570" t="str">
        <f>IF(ISBLANK(Hoja1!D570),"ASALARIADO",Hoja1!D570)</f>
        <v>ASALARIADO</v>
      </c>
      <c r="E570" t="s">
        <v>16</v>
      </c>
      <c r="F570" t="s">
        <v>12</v>
      </c>
      <c r="G570" t="s">
        <v>13</v>
      </c>
      <c r="H570" t="s">
        <v>13</v>
      </c>
      <c r="I570" s="1">
        <f>IF(ISBLANK(Hoja1!I570),AVERAGE(Hoja1!$I$2:$I$5001),Hoja1!I570)</f>
        <v>29</v>
      </c>
      <c r="J570">
        <f t="shared" si="24"/>
        <v>0</v>
      </c>
      <c r="K570" t="str">
        <f t="shared" si="25"/>
        <v>0-400k</v>
      </c>
      <c r="L570" t="str">
        <f t="shared" si="26"/>
        <v>18-30</v>
      </c>
    </row>
    <row r="571" spans="1:12" x14ac:dyDescent="0.25">
      <c r="A571">
        <v>570</v>
      </c>
      <c r="B571" t="s">
        <v>15</v>
      </c>
      <c r="C571">
        <f>IF(ISBLANK(Hoja1!C571),AVERAGE(Hoja1!$C$2:$C$5001),Hoja1!C571)</f>
        <v>289448</v>
      </c>
      <c r="D571" t="str">
        <f>IF(ISBLANK(Hoja1!D571),"ASALARIADO",Hoja1!D571)</f>
        <v>TRABAJADOR INDEPENDIENTE</v>
      </c>
      <c r="E571" t="s">
        <v>16</v>
      </c>
      <c r="F571" t="s">
        <v>12</v>
      </c>
      <c r="G571" t="s">
        <v>13</v>
      </c>
      <c r="H571" t="s">
        <v>13</v>
      </c>
      <c r="I571" s="1">
        <f>IF(ISBLANK(Hoja1!I571),AVERAGE(Hoja1!$I$2:$I$5001),Hoja1!I571)</f>
        <v>52</v>
      </c>
      <c r="J571">
        <f t="shared" si="24"/>
        <v>0</v>
      </c>
      <c r="K571" t="str">
        <f t="shared" si="25"/>
        <v>0-400k</v>
      </c>
      <c r="L571" t="str">
        <f t="shared" si="26"/>
        <v>46-60</v>
      </c>
    </row>
    <row r="572" spans="1:12" x14ac:dyDescent="0.25">
      <c r="A572">
        <v>571</v>
      </c>
      <c r="B572" t="s">
        <v>9</v>
      </c>
      <c r="C572">
        <f>IF(ISBLANK(Hoja1!C572),AVERAGE(Hoja1!$C$2:$C$5001),Hoja1!C572)</f>
        <v>588210</v>
      </c>
      <c r="D572" t="str">
        <f>IF(ISBLANK(Hoja1!D572),"ASALARIADO",Hoja1!D572)</f>
        <v>ASALARIADO</v>
      </c>
      <c r="E572" t="s">
        <v>11</v>
      </c>
      <c r="F572" t="s">
        <v>12</v>
      </c>
      <c r="G572" t="s">
        <v>13</v>
      </c>
      <c r="H572" t="s">
        <v>12</v>
      </c>
      <c r="I572" s="1">
        <f>IF(ISBLANK(Hoja1!I572),AVERAGE(Hoja1!$I$2:$I$5001),Hoja1!I572)</f>
        <v>35</v>
      </c>
      <c r="J572">
        <f t="shared" si="24"/>
        <v>1</v>
      </c>
      <c r="K572" t="str">
        <f t="shared" si="25"/>
        <v>400k-800k</v>
      </c>
      <c r="L572" t="str">
        <f t="shared" si="26"/>
        <v>31-45</v>
      </c>
    </row>
    <row r="573" spans="1:12" x14ac:dyDescent="0.25">
      <c r="A573">
        <v>572</v>
      </c>
      <c r="B573" t="s">
        <v>9</v>
      </c>
      <c r="C573">
        <f>IF(ISBLANK(Hoja1!C573),AVERAGE(Hoja1!$C$2:$C$5001),Hoja1!C573)</f>
        <v>336000</v>
      </c>
      <c r="D573" t="str">
        <f>IF(ISBLANK(Hoja1!D573),"ASALARIADO",Hoja1!D573)</f>
        <v>ASALARIADO</v>
      </c>
      <c r="E573" t="s">
        <v>16</v>
      </c>
      <c r="F573" t="s">
        <v>12</v>
      </c>
      <c r="G573" t="s">
        <v>13</v>
      </c>
      <c r="H573" t="s">
        <v>13</v>
      </c>
      <c r="I573" s="1">
        <f>IF(ISBLANK(Hoja1!I573),AVERAGE(Hoja1!$I$2:$I$5001),Hoja1!I573)</f>
        <v>53</v>
      </c>
      <c r="J573">
        <f t="shared" si="24"/>
        <v>0</v>
      </c>
      <c r="K573" t="str">
        <f t="shared" si="25"/>
        <v>0-400k</v>
      </c>
      <c r="L573" t="str">
        <f t="shared" si="26"/>
        <v>46-60</v>
      </c>
    </row>
    <row r="574" spans="1:12" x14ac:dyDescent="0.25">
      <c r="A574">
        <v>573</v>
      </c>
      <c r="B574" t="s">
        <v>9</v>
      </c>
      <c r="C574">
        <f>IF(ISBLANK(Hoja1!C574),AVERAGE(Hoja1!$C$2:$C$5001),Hoja1!C574)</f>
        <v>452192.8</v>
      </c>
      <c r="D574" t="str">
        <f>IF(ISBLANK(Hoja1!D574),"ASALARIADO",Hoja1!D574)</f>
        <v>ASALARIADO</v>
      </c>
      <c r="E574" t="s">
        <v>16</v>
      </c>
      <c r="F574" t="s">
        <v>12</v>
      </c>
      <c r="G574" t="s">
        <v>13</v>
      </c>
      <c r="H574" t="s">
        <v>13</v>
      </c>
      <c r="I574" s="1">
        <f>IF(ISBLANK(Hoja1!I574),AVERAGE(Hoja1!$I$2:$I$5001),Hoja1!I574)</f>
        <v>49</v>
      </c>
      <c r="J574">
        <f t="shared" si="24"/>
        <v>0</v>
      </c>
      <c r="K574" t="str">
        <f t="shared" si="25"/>
        <v>400k-800k</v>
      </c>
      <c r="L574" t="str">
        <f t="shared" si="26"/>
        <v>46-60</v>
      </c>
    </row>
    <row r="575" spans="1:12" x14ac:dyDescent="0.25">
      <c r="A575">
        <v>574</v>
      </c>
      <c r="B575" t="s">
        <v>9</v>
      </c>
      <c r="C575">
        <f>IF(ISBLANK(Hoja1!C575),AVERAGE(Hoja1!$C$2:$C$5001),Hoja1!C575)</f>
        <v>360000</v>
      </c>
      <c r="D575" t="str">
        <f>IF(ISBLANK(Hoja1!D575),"ASALARIADO",Hoja1!D575)</f>
        <v>ASALARIADO</v>
      </c>
      <c r="E575" t="s">
        <v>16</v>
      </c>
      <c r="F575" t="s">
        <v>12</v>
      </c>
      <c r="G575" t="s">
        <v>13</v>
      </c>
      <c r="H575" t="s">
        <v>13</v>
      </c>
      <c r="I575" s="1">
        <f>IF(ISBLANK(Hoja1!I575),AVERAGE(Hoja1!$I$2:$I$5001),Hoja1!I575)</f>
        <v>36</v>
      </c>
      <c r="J575">
        <f t="shared" si="24"/>
        <v>0</v>
      </c>
      <c r="K575" t="str">
        <f t="shared" si="25"/>
        <v>0-400k</v>
      </c>
      <c r="L575" t="str">
        <f t="shared" si="26"/>
        <v>31-45</v>
      </c>
    </row>
    <row r="576" spans="1:12" x14ac:dyDescent="0.25">
      <c r="A576">
        <v>575</v>
      </c>
      <c r="B576" t="s">
        <v>15</v>
      </c>
      <c r="C576">
        <f>IF(ISBLANK(Hoja1!C576),AVERAGE(Hoja1!$C$2:$C$5001),Hoja1!C576)</f>
        <v>3033354.29</v>
      </c>
      <c r="D576" t="str">
        <f>IF(ISBLANK(Hoja1!D576),"ASALARIADO",Hoja1!D576)</f>
        <v>ASALARIADO</v>
      </c>
      <c r="E576" t="s">
        <v>11</v>
      </c>
      <c r="F576" t="s">
        <v>12</v>
      </c>
      <c r="G576" t="s">
        <v>13</v>
      </c>
      <c r="H576" t="s">
        <v>13</v>
      </c>
      <c r="I576" s="1">
        <f>IF(ISBLANK(Hoja1!I576),AVERAGE(Hoja1!$I$2:$I$5001),Hoja1!I576)</f>
        <v>27</v>
      </c>
      <c r="J576">
        <f t="shared" si="24"/>
        <v>0</v>
      </c>
      <c r="K576" t="str">
        <f t="shared" si="25"/>
        <v>2M+</v>
      </c>
      <c r="L576" t="str">
        <f t="shared" si="26"/>
        <v>18-30</v>
      </c>
    </row>
    <row r="577" spans="1:12" x14ac:dyDescent="0.25">
      <c r="A577">
        <v>576</v>
      </c>
      <c r="B577" t="s">
        <v>15</v>
      </c>
      <c r="C577">
        <f>IF(ISBLANK(Hoja1!C577),AVERAGE(Hoja1!$C$2:$C$5001),Hoja1!C577)</f>
        <v>1176797.18</v>
      </c>
      <c r="D577" t="str">
        <f>IF(ISBLANK(Hoja1!D577),"ASALARIADO",Hoja1!D577)</f>
        <v>ASALARIADO</v>
      </c>
      <c r="E577" t="s">
        <v>16</v>
      </c>
      <c r="F577" t="s">
        <v>12</v>
      </c>
      <c r="G577" t="s">
        <v>13</v>
      </c>
      <c r="H577" t="s">
        <v>13</v>
      </c>
      <c r="I577" s="1">
        <f>IF(ISBLANK(Hoja1!I577),AVERAGE(Hoja1!$I$2:$I$5001),Hoja1!I577)</f>
        <v>60</v>
      </c>
      <c r="J577">
        <f t="shared" si="24"/>
        <v>0</v>
      </c>
      <c r="K577" t="str">
        <f t="shared" si="25"/>
        <v>800k-1.2M</v>
      </c>
      <c r="L577" t="str">
        <f t="shared" si="26"/>
        <v>46-60</v>
      </c>
    </row>
    <row r="578" spans="1:12" x14ac:dyDescent="0.25">
      <c r="A578">
        <v>577</v>
      </c>
      <c r="B578" t="s">
        <v>9</v>
      </c>
      <c r="C578">
        <f>IF(ISBLANK(Hoja1!C578),AVERAGE(Hoja1!$C$2:$C$5001),Hoja1!C578)</f>
        <v>293293</v>
      </c>
      <c r="D578" t="str">
        <f>IF(ISBLANK(Hoja1!D578),"ASALARIADO",Hoja1!D578)</f>
        <v>ASALARIADO</v>
      </c>
      <c r="E578" t="s">
        <v>16</v>
      </c>
      <c r="F578" t="s">
        <v>12</v>
      </c>
      <c r="G578" t="s">
        <v>13</v>
      </c>
      <c r="H578" t="s">
        <v>13</v>
      </c>
      <c r="I578" s="1">
        <f>IF(ISBLANK(Hoja1!I578),AVERAGE(Hoja1!$I$2:$I$5001),Hoja1!I578)</f>
        <v>51</v>
      </c>
      <c r="J578">
        <f t="shared" si="24"/>
        <v>0</v>
      </c>
      <c r="K578" t="str">
        <f t="shared" si="25"/>
        <v>0-400k</v>
      </c>
      <c r="L578" t="str">
        <f t="shared" si="26"/>
        <v>46-60</v>
      </c>
    </row>
    <row r="579" spans="1:12" x14ac:dyDescent="0.25">
      <c r="A579">
        <v>578</v>
      </c>
      <c r="B579" t="s">
        <v>9</v>
      </c>
      <c r="C579">
        <f>IF(ISBLANK(Hoja1!C579),AVERAGE(Hoja1!$C$2:$C$5001),Hoja1!C579)</f>
        <v>297046</v>
      </c>
      <c r="D579" t="str">
        <f>IF(ISBLANK(Hoja1!D579),"ASALARIADO",Hoja1!D579)</f>
        <v>ASEGURADO VOLUNTARIO</v>
      </c>
      <c r="E579" t="s">
        <v>16</v>
      </c>
      <c r="F579" t="s">
        <v>12</v>
      </c>
      <c r="G579" t="s">
        <v>13</v>
      </c>
      <c r="H579" t="s">
        <v>13</v>
      </c>
      <c r="I579" s="1">
        <f>IF(ISBLANK(Hoja1!I579),AVERAGE(Hoja1!$I$2:$I$5001),Hoja1!I579)</f>
        <v>30</v>
      </c>
      <c r="J579">
        <f t="shared" ref="J579:J642" si="27">IF(H579="SI",1,0)</f>
        <v>0</v>
      </c>
      <c r="K579" t="str">
        <f t="shared" ref="K579:K642" si="28">IF(C579&lt;=400000,"0-400k",IF(C579&lt;=800000,"400k-800k",IF(C579&lt;=1200000,"800k-1.2M",IF(C579&lt;=2000000,"1.2M-2M","2M+"))))</f>
        <v>0-400k</v>
      </c>
      <c r="L579" t="str">
        <f t="shared" ref="L579:L642" si="29">IF(I579&lt;=30,"18-30",IF(I579&lt;=45,"31-45",IF(I579&lt;=60,"46-60",IF(I579&lt;=75,"61-75","76-100+"))))</f>
        <v>18-30</v>
      </c>
    </row>
    <row r="580" spans="1:12" x14ac:dyDescent="0.25">
      <c r="A580">
        <v>579</v>
      </c>
      <c r="B580" t="s">
        <v>15</v>
      </c>
      <c r="C580">
        <f>IF(ISBLANK(Hoja1!C580),AVERAGE(Hoja1!$C$2:$C$5001),Hoja1!C580)</f>
        <v>962128.4</v>
      </c>
      <c r="D580" t="str">
        <f>IF(ISBLANK(Hoja1!D580),"ASALARIADO",Hoja1!D580)</f>
        <v>ASALARIADO</v>
      </c>
      <c r="E580" t="s">
        <v>16</v>
      </c>
      <c r="F580" t="s">
        <v>12</v>
      </c>
      <c r="G580" t="s">
        <v>13</v>
      </c>
      <c r="H580" t="s">
        <v>13</v>
      </c>
      <c r="I580" s="1">
        <f>IF(ISBLANK(Hoja1!I580),AVERAGE(Hoja1!$I$2:$I$5001),Hoja1!I580)</f>
        <v>32</v>
      </c>
      <c r="J580">
        <f t="shared" si="27"/>
        <v>0</v>
      </c>
      <c r="K580" t="str">
        <f t="shared" si="28"/>
        <v>800k-1.2M</v>
      </c>
      <c r="L580" t="str">
        <f t="shared" si="29"/>
        <v>31-45</v>
      </c>
    </row>
    <row r="581" spans="1:12" x14ac:dyDescent="0.25">
      <c r="A581">
        <v>580</v>
      </c>
      <c r="B581" t="s">
        <v>9</v>
      </c>
      <c r="C581">
        <f>IF(ISBLANK(Hoja1!C581),AVERAGE(Hoja1!$C$2:$C$5001),Hoja1!C581)</f>
        <v>800945.46</v>
      </c>
      <c r="D581" t="str">
        <f>IF(ISBLANK(Hoja1!D581),"ASALARIADO",Hoja1!D581)</f>
        <v>ASALARIADO</v>
      </c>
      <c r="E581" t="s">
        <v>16</v>
      </c>
      <c r="F581" t="s">
        <v>12</v>
      </c>
      <c r="G581" t="s">
        <v>13</v>
      </c>
      <c r="H581" t="s">
        <v>13</v>
      </c>
      <c r="I581" s="1">
        <f>IF(ISBLANK(Hoja1!I581),AVERAGE(Hoja1!$I$2:$I$5001),Hoja1!I581)</f>
        <v>46</v>
      </c>
      <c r="J581">
        <f t="shared" si="27"/>
        <v>0</v>
      </c>
      <c r="K581" t="str">
        <f t="shared" si="28"/>
        <v>800k-1.2M</v>
      </c>
      <c r="L581" t="str">
        <f t="shared" si="29"/>
        <v>46-60</v>
      </c>
    </row>
    <row r="582" spans="1:12" x14ac:dyDescent="0.25">
      <c r="A582">
        <v>581</v>
      </c>
      <c r="B582" t="s">
        <v>9</v>
      </c>
      <c r="C582">
        <f>IF(ISBLANK(Hoja1!C582),AVERAGE(Hoja1!$C$2:$C$5001),Hoja1!C582)</f>
        <v>445567</v>
      </c>
      <c r="D582" t="str">
        <f>IF(ISBLANK(Hoja1!D582),"ASALARIADO",Hoja1!D582)</f>
        <v>TRABAJADOR INDEPENDIENTE</v>
      </c>
      <c r="E582" t="s">
        <v>16</v>
      </c>
      <c r="F582" t="s">
        <v>12</v>
      </c>
      <c r="G582" t="s">
        <v>13</v>
      </c>
      <c r="H582" t="s">
        <v>12</v>
      </c>
      <c r="I582" s="1">
        <f>IF(ISBLANK(Hoja1!I582),AVERAGE(Hoja1!$I$2:$I$5001),Hoja1!I582)</f>
        <v>56</v>
      </c>
      <c r="J582">
        <f t="shared" si="27"/>
        <v>1</v>
      </c>
      <c r="K582" t="str">
        <f t="shared" si="28"/>
        <v>400k-800k</v>
      </c>
      <c r="L582" t="str">
        <f t="shared" si="29"/>
        <v>46-60</v>
      </c>
    </row>
    <row r="583" spans="1:12" x14ac:dyDescent="0.25">
      <c r="A583">
        <v>582</v>
      </c>
      <c r="B583" t="s">
        <v>9</v>
      </c>
      <c r="C583">
        <f>IF(ISBLANK(Hoja1!C583),AVERAGE(Hoja1!$C$2:$C$5001),Hoja1!C583)</f>
        <v>130000</v>
      </c>
      <c r="D583" t="str">
        <f>IF(ISBLANK(Hoja1!D583),"ASALARIADO",Hoja1!D583)</f>
        <v>ASALARIADO</v>
      </c>
      <c r="E583" t="s">
        <v>16</v>
      </c>
      <c r="F583" t="s">
        <v>12</v>
      </c>
      <c r="G583" t="s">
        <v>13</v>
      </c>
      <c r="H583" t="s">
        <v>13</v>
      </c>
      <c r="I583" s="1">
        <f>IF(ISBLANK(Hoja1!I583),AVERAGE(Hoja1!$I$2:$I$5001),Hoja1!I583)</f>
        <v>26</v>
      </c>
      <c r="J583">
        <f t="shared" si="27"/>
        <v>0</v>
      </c>
      <c r="K583" t="str">
        <f t="shared" si="28"/>
        <v>0-400k</v>
      </c>
      <c r="L583" t="str">
        <f t="shared" si="29"/>
        <v>18-30</v>
      </c>
    </row>
    <row r="584" spans="1:12" x14ac:dyDescent="0.25">
      <c r="A584">
        <v>583</v>
      </c>
      <c r="B584" t="s">
        <v>9</v>
      </c>
      <c r="C584">
        <f>IF(ISBLANK(Hoja1!C584),AVERAGE(Hoja1!$C$2:$C$5001),Hoja1!C584)</f>
        <v>753130.72</v>
      </c>
      <c r="D584" t="str">
        <f>IF(ISBLANK(Hoja1!D584),"ASALARIADO",Hoja1!D584)</f>
        <v>ASALARIADO</v>
      </c>
      <c r="E584" t="s">
        <v>16</v>
      </c>
      <c r="F584" t="s">
        <v>12</v>
      </c>
      <c r="G584" t="s">
        <v>13</v>
      </c>
      <c r="H584" t="s">
        <v>13</v>
      </c>
      <c r="I584" s="1">
        <f>IF(ISBLANK(Hoja1!I584),AVERAGE(Hoja1!$I$2:$I$5001),Hoja1!I584)</f>
        <v>22</v>
      </c>
      <c r="J584">
        <f t="shared" si="27"/>
        <v>0</v>
      </c>
      <c r="K584" t="str">
        <f t="shared" si="28"/>
        <v>400k-800k</v>
      </c>
      <c r="L584" t="str">
        <f t="shared" si="29"/>
        <v>18-30</v>
      </c>
    </row>
    <row r="585" spans="1:12" x14ac:dyDescent="0.25">
      <c r="A585">
        <v>584</v>
      </c>
      <c r="B585" t="s">
        <v>9</v>
      </c>
      <c r="C585">
        <f>IF(ISBLANK(Hoja1!C585),AVERAGE(Hoja1!$C$2:$C$5001),Hoja1!C585)</f>
        <v>180000</v>
      </c>
      <c r="D585" t="str">
        <f>IF(ISBLANK(Hoja1!D585),"ASALARIADO",Hoja1!D585)</f>
        <v>ASALARIADO</v>
      </c>
      <c r="E585" t="s">
        <v>16</v>
      </c>
      <c r="F585" t="s">
        <v>12</v>
      </c>
      <c r="G585" t="s">
        <v>13</v>
      </c>
      <c r="H585" t="s">
        <v>13</v>
      </c>
      <c r="I585" s="1">
        <f>IF(ISBLANK(Hoja1!I585),AVERAGE(Hoja1!$I$2:$I$5001),Hoja1!I585)</f>
        <v>28</v>
      </c>
      <c r="J585">
        <f t="shared" si="27"/>
        <v>0</v>
      </c>
      <c r="K585" t="str">
        <f t="shared" si="28"/>
        <v>0-400k</v>
      </c>
      <c r="L585" t="str">
        <f t="shared" si="29"/>
        <v>18-30</v>
      </c>
    </row>
    <row r="586" spans="1:12" x14ac:dyDescent="0.25">
      <c r="A586">
        <v>585</v>
      </c>
      <c r="B586" t="s">
        <v>9</v>
      </c>
      <c r="C586">
        <f>IF(ISBLANK(Hoja1!C586),AVERAGE(Hoja1!$C$2:$C$5001),Hoja1!C586)</f>
        <v>377035</v>
      </c>
      <c r="D586" t="str">
        <f>IF(ISBLANK(Hoja1!D586),"ASALARIADO",Hoja1!D586)</f>
        <v>TRABAJADOR INDEPENDIENTE</v>
      </c>
      <c r="E586" t="s">
        <v>16</v>
      </c>
      <c r="F586" t="s">
        <v>12</v>
      </c>
      <c r="G586" t="s">
        <v>13</v>
      </c>
      <c r="H586" t="s">
        <v>12</v>
      </c>
      <c r="I586" s="1">
        <f>IF(ISBLANK(Hoja1!I586),AVERAGE(Hoja1!$I$2:$I$5001),Hoja1!I586)</f>
        <v>49</v>
      </c>
      <c r="J586">
        <f t="shared" si="27"/>
        <v>1</v>
      </c>
      <c r="K586" t="str">
        <f t="shared" si="28"/>
        <v>0-400k</v>
      </c>
      <c r="L586" t="str">
        <f t="shared" si="29"/>
        <v>46-60</v>
      </c>
    </row>
    <row r="587" spans="1:12" x14ac:dyDescent="0.25">
      <c r="A587">
        <v>586</v>
      </c>
      <c r="B587" t="s">
        <v>15</v>
      </c>
      <c r="C587">
        <f>IF(ISBLANK(Hoja1!C587),AVERAGE(Hoja1!$C$2:$C$5001),Hoja1!C587)</f>
        <v>308874</v>
      </c>
      <c r="D587" t="str">
        <f>IF(ISBLANK(Hoja1!D587),"ASALARIADO",Hoja1!D587)</f>
        <v>ASALARIADO</v>
      </c>
      <c r="E587" t="s">
        <v>11</v>
      </c>
      <c r="F587" t="s">
        <v>12</v>
      </c>
      <c r="G587" t="s">
        <v>13</v>
      </c>
      <c r="H587" t="s">
        <v>12</v>
      </c>
      <c r="I587" s="1">
        <f>IF(ISBLANK(Hoja1!I587),AVERAGE(Hoja1!$I$2:$I$5001),Hoja1!I587)</f>
        <v>57</v>
      </c>
      <c r="J587">
        <f t="shared" si="27"/>
        <v>1</v>
      </c>
      <c r="K587" t="str">
        <f t="shared" si="28"/>
        <v>0-400k</v>
      </c>
      <c r="L587" t="str">
        <f t="shared" si="29"/>
        <v>46-60</v>
      </c>
    </row>
    <row r="588" spans="1:12" x14ac:dyDescent="0.25">
      <c r="A588">
        <v>587</v>
      </c>
      <c r="B588" t="s">
        <v>15</v>
      </c>
      <c r="C588">
        <f>IF(ISBLANK(Hoja1!C588),AVERAGE(Hoja1!$C$2:$C$5001),Hoja1!C588)</f>
        <v>1591051.5</v>
      </c>
      <c r="D588" t="str">
        <f>IF(ISBLANK(Hoja1!D588),"ASALARIADO",Hoja1!D588)</f>
        <v>ASALARIADO</v>
      </c>
      <c r="E588" t="s">
        <v>11</v>
      </c>
      <c r="F588" t="s">
        <v>12</v>
      </c>
      <c r="G588" t="s">
        <v>13</v>
      </c>
      <c r="H588" t="s">
        <v>13</v>
      </c>
      <c r="I588" s="1">
        <f>IF(ISBLANK(Hoja1!I588),AVERAGE(Hoja1!$I$2:$I$5001),Hoja1!I588)</f>
        <v>62</v>
      </c>
      <c r="J588">
        <f t="shared" si="27"/>
        <v>0</v>
      </c>
      <c r="K588" t="str">
        <f t="shared" si="28"/>
        <v>1.2M-2M</v>
      </c>
      <c r="L588" t="str">
        <f t="shared" si="29"/>
        <v>61-75</v>
      </c>
    </row>
    <row r="589" spans="1:12" x14ac:dyDescent="0.25">
      <c r="A589">
        <v>588</v>
      </c>
      <c r="B589" t="s">
        <v>9</v>
      </c>
      <c r="C589">
        <f>IF(ISBLANK(Hoja1!C589),AVERAGE(Hoja1!$C$2:$C$5001),Hoja1!C589)</f>
        <v>415503</v>
      </c>
      <c r="D589" t="str">
        <f>IF(ISBLANK(Hoja1!D589),"ASALARIADO",Hoja1!D589)</f>
        <v>ASALARIADO</v>
      </c>
      <c r="E589" t="s">
        <v>16</v>
      </c>
      <c r="F589" t="s">
        <v>12</v>
      </c>
      <c r="G589" t="s">
        <v>13</v>
      </c>
      <c r="H589" t="s">
        <v>13</v>
      </c>
      <c r="I589" s="1">
        <f>IF(ISBLANK(Hoja1!I589),AVERAGE(Hoja1!$I$2:$I$5001),Hoja1!I589)</f>
        <v>52</v>
      </c>
      <c r="J589">
        <f t="shared" si="27"/>
        <v>0</v>
      </c>
      <c r="K589" t="str">
        <f t="shared" si="28"/>
        <v>400k-800k</v>
      </c>
      <c r="L589" t="str">
        <f t="shared" si="29"/>
        <v>46-60</v>
      </c>
    </row>
    <row r="590" spans="1:12" x14ac:dyDescent="0.25">
      <c r="A590">
        <v>589</v>
      </c>
      <c r="B590" t="s">
        <v>15</v>
      </c>
      <c r="C590">
        <f>IF(ISBLANK(Hoja1!C590),AVERAGE(Hoja1!$C$2:$C$5001),Hoja1!C590)</f>
        <v>397559.9</v>
      </c>
      <c r="D590" t="str">
        <f>IF(ISBLANK(Hoja1!D590),"ASALARIADO",Hoja1!D590)</f>
        <v>ASALARIADO</v>
      </c>
      <c r="E590" t="s">
        <v>16</v>
      </c>
      <c r="F590" t="s">
        <v>12</v>
      </c>
      <c r="G590" t="s">
        <v>13</v>
      </c>
      <c r="H590" t="s">
        <v>13</v>
      </c>
      <c r="I590" s="1">
        <f>IF(ISBLANK(Hoja1!I590),AVERAGE(Hoja1!$I$2:$I$5001),Hoja1!I590)</f>
        <v>21</v>
      </c>
      <c r="J590">
        <f t="shared" si="27"/>
        <v>0</v>
      </c>
      <c r="K590" t="str">
        <f t="shared" si="28"/>
        <v>0-400k</v>
      </c>
      <c r="L590" t="str">
        <f t="shared" si="29"/>
        <v>18-30</v>
      </c>
    </row>
    <row r="591" spans="1:12" x14ac:dyDescent="0.25">
      <c r="A591">
        <v>590</v>
      </c>
      <c r="B591" t="s">
        <v>15</v>
      </c>
      <c r="C591">
        <f>IF(ISBLANK(Hoja1!C591),AVERAGE(Hoja1!$C$2:$C$5001),Hoja1!C591)</f>
        <v>1422244</v>
      </c>
      <c r="D591" t="str">
        <f>IF(ISBLANK(Hoja1!D591),"ASALARIADO",Hoja1!D591)</f>
        <v>PENSIONADOS EN SU PROPIO SISTEMA</v>
      </c>
      <c r="E591" t="s">
        <v>11</v>
      </c>
      <c r="F591" t="s">
        <v>12</v>
      </c>
      <c r="G591" t="s">
        <v>13</v>
      </c>
      <c r="H591" t="s">
        <v>13</v>
      </c>
      <c r="I591" s="1">
        <f>IF(ISBLANK(Hoja1!I591),AVERAGE(Hoja1!$I$2:$I$5001),Hoja1!I591)</f>
        <v>77</v>
      </c>
      <c r="J591">
        <f t="shared" si="27"/>
        <v>0</v>
      </c>
      <c r="K591" t="str">
        <f t="shared" si="28"/>
        <v>1.2M-2M</v>
      </c>
      <c r="L591" t="str">
        <f t="shared" si="29"/>
        <v>76-100+</v>
      </c>
    </row>
    <row r="592" spans="1:12" x14ac:dyDescent="0.25">
      <c r="A592">
        <v>591</v>
      </c>
      <c r="B592" t="s">
        <v>15</v>
      </c>
      <c r="C592">
        <f>IF(ISBLANK(Hoja1!C592),AVERAGE(Hoja1!$C$2:$C$5001),Hoja1!C592)</f>
        <v>297046</v>
      </c>
      <c r="D592" t="str">
        <f>IF(ISBLANK(Hoja1!D592),"ASALARIADO",Hoja1!D592)</f>
        <v>ASEGURADO VOLUNTARIO</v>
      </c>
      <c r="E592" t="s">
        <v>16</v>
      </c>
      <c r="F592" t="s">
        <v>12</v>
      </c>
      <c r="G592" t="s">
        <v>13</v>
      </c>
      <c r="H592" t="s">
        <v>13</v>
      </c>
      <c r="I592" s="1">
        <f>IF(ISBLANK(Hoja1!I592),AVERAGE(Hoja1!$I$2:$I$5001),Hoja1!I592)</f>
        <v>26</v>
      </c>
      <c r="J592">
        <f t="shared" si="27"/>
        <v>0</v>
      </c>
      <c r="K592" t="str">
        <f t="shared" si="28"/>
        <v>0-400k</v>
      </c>
      <c r="L592" t="str">
        <f t="shared" si="29"/>
        <v>18-30</v>
      </c>
    </row>
    <row r="593" spans="1:12" x14ac:dyDescent="0.25">
      <c r="A593">
        <v>592</v>
      </c>
      <c r="B593" t="s">
        <v>15</v>
      </c>
      <c r="C593">
        <f>IF(ISBLANK(Hoja1!C593),AVERAGE(Hoja1!$C$2:$C$5001),Hoja1!C593)</f>
        <v>1039384</v>
      </c>
      <c r="D593" t="str">
        <f>IF(ISBLANK(Hoja1!D593),"ASALARIADO",Hoja1!D593)</f>
        <v>ASALARIADO</v>
      </c>
      <c r="E593" t="s">
        <v>11</v>
      </c>
      <c r="F593" t="s">
        <v>12</v>
      </c>
      <c r="G593" t="s">
        <v>13</v>
      </c>
      <c r="H593" t="s">
        <v>12</v>
      </c>
      <c r="I593" s="1">
        <f>IF(ISBLANK(Hoja1!I593),AVERAGE(Hoja1!$I$2:$I$5001),Hoja1!I593)</f>
        <v>43</v>
      </c>
      <c r="J593">
        <f t="shared" si="27"/>
        <v>1</v>
      </c>
      <c r="K593" t="str">
        <f t="shared" si="28"/>
        <v>800k-1.2M</v>
      </c>
      <c r="L593" t="str">
        <f t="shared" si="29"/>
        <v>31-45</v>
      </c>
    </row>
    <row r="594" spans="1:12" x14ac:dyDescent="0.25">
      <c r="A594">
        <v>593</v>
      </c>
      <c r="B594" t="s">
        <v>9</v>
      </c>
      <c r="C594">
        <f>IF(ISBLANK(Hoja1!C594),AVERAGE(Hoja1!$C$2:$C$5001),Hoja1!C594)</f>
        <v>310363</v>
      </c>
      <c r="D594" t="str">
        <f>IF(ISBLANK(Hoja1!D594),"ASALARIADO",Hoja1!D594)</f>
        <v>ASEGURADO VOLUNTARIO</v>
      </c>
      <c r="E594" t="s">
        <v>16</v>
      </c>
      <c r="F594" t="s">
        <v>12</v>
      </c>
      <c r="G594" t="s">
        <v>13</v>
      </c>
      <c r="H594" t="s">
        <v>13</v>
      </c>
      <c r="I594" s="1">
        <f>IF(ISBLANK(Hoja1!I594),AVERAGE(Hoja1!$I$2:$I$5001),Hoja1!I594)</f>
        <v>60</v>
      </c>
      <c r="J594">
        <f t="shared" si="27"/>
        <v>0</v>
      </c>
      <c r="K594" t="str">
        <f t="shared" si="28"/>
        <v>0-400k</v>
      </c>
      <c r="L594" t="str">
        <f t="shared" si="29"/>
        <v>46-60</v>
      </c>
    </row>
    <row r="595" spans="1:12" x14ac:dyDescent="0.25">
      <c r="A595">
        <v>594</v>
      </c>
      <c r="B595" t="s">
        <v>9</v>
      </c>
      <c r="C595">
        <f>IF(ISBLANK(Hoja1!C595),AVERAGE(Hoja1!$C$2:$C$5001),Hoja1!C595)</f>
        <v>1150000</v>
      </c>
      <c r="D595" t="str">
        <f>IF(ISBLANK(Hoja1!D595),"ASALARIADO",Hoja1!D595)</f>
        <v>ASALARIADO</v>
      </c>
      <c r="E595" t="s">
        <v>16</v>
      </c>
      <c r="F595" t="s">
        <v>12</v>
      </c>
      <c r="G595" t="s">
        <v>13</v>
      </c>
      <c r="H595" t="s">
        <v>13</v>
      </c>
      <c r="I595" s="1">
        <f>IF(ISBLANK(Hoja1!I595),AVERAGE(Hoja1!$I$2:$I$5001),Hoja1!I595)</f>
        <v>37</v>
      </c>
      <c r="J595">
        <f t="shared" si="27"/>
        <v>0</v>
      </c>
      <c r="K595" t="str">
        <f t="shared" si="28"/>
        <v>800k-1.2M</v>
      </c>
      <c r="L595" t="str">
        <f t="shared" si="29"/>
        <v>31-45</v>
      </c>
    </row>
    <row r="596" spans="1:12" x14ac:dyDescent="0.25">
      <c r="A596">
        <v>595</v>
      </c>
      <c r="B596" t="s">
        <v>15</v>
      </c>
      <c r="C596">
        <f>IF(ISBLANK(Hoja1!C596),AVERAGE(Hoja1!$C$2:$C$5001),Hoja1!C596)</f>
        <v>360191</v>
      </c>
      <c r="D596" t="str">
        <f>IF(ISBLANK(Hoja1!D596),"ASALARIADO",Hoja1!D596)</f>
        <v>ASALARIADO</v>
      </c>
      <c r="E596" t="s">
        <v>11</v>
      </c>
      <c r="F596" t="s">
        <v>12</v>
      </c>
      <c r="G596" t="s">
        <v>13</v>
      </c>
      <c r="H596" t="s">
        <v>12</v>
      </c>
      <c r="I596" s="1">
        <f>IF(ISBLANK(Hoja1!I596),AVERAGE(Hoja1!$I$2:$I$5001),Hoja1!I596)</f>
        <v>42</v>
      </c>
      <c r="J596">
        <f t="shared" si="27"/>
        <v>1</v>
      </c>
      <c r="K596" t="str">
        <f t="shared" si="28"/>
        <v>0-400k</v>
      </c>
      <c r="L596" t="str">
        <f t="shared" si="29"/>
        <v>31-45</v>
      </c>
    </row>
    <row r="597" spans="1:12" x14ac:dyDescent="0.25">
      <c r="A597">
        <v>596</v>
      </c>
      <c r="B597" t="s">
        <v>9</v>
      </c>
      <c r="C597">
        <f>IF(ISBLANK(Hoja1!C597),AVERAGE(Hoja1!$C$2:$C$5001),Hoja1!C597)</f>
        <v>2183437.7799999998</v>
      </c>
      <c r="D597" t="str">
        <f>IF(ISBLANK(Hoja1!D597),"ASALARIADO",Hoja1!D597)</f>
        <v>ASALARIADO</v>
      </c>
      <c r="E597" t="s">
        <v>11</v>
      </c>
      <c r="F597" t="s">
        <v>12</v>
      </c>
      <c r="G597" t="s">
        <v>13</v>
      </c>
      <c r="H597" t="s">
        <v>13</v>
      </c>
      <c r="I597" s="1">
        <f>IF(ISBLANK(Hoja1!I597),AVERAGE(Hoja1!$I$2:$I$5001),Hoja1!I597)</f>
        <v>43</v>
      </c>
      <c r="J597">
        <f t="shared" si="27"/>
        <v>0</v>
      </c>
      <c r="K597" t="str">
        <f t="shared" si="28"/>
        <v>2M+</v>
      </c>
      <c r="L597" t="str">
        <f t="shared" si="29"/>
        <v>31-45</v>
      </c>
    </row>
    <row r="598" spans="1:12" x14ac:dyDescent="0.25">
      <c r="A598">
        <v>597</v>
      </c>
      <c r="B598" t="s">
        <v>9</v>
      </c>
      <c r="C598">
        <f>IF(ISBLANK(Hoja1!C598),AVERAGE(Hoja1!$C$2:$C$5001),Hoja1!C598)</f>
        <v>278030</v>
      </c>
      <c r="D598" t="str">
        <f>IF(ISBLANK(Hoja1!D598),"ASALARIADO",Hoja1!D598)</f>
        <v>CONVENIOS ESPECIALES DE TRABAJADORES INDEPENDIENTES</v>
      </c>
      <c r="E598" t="s">
        <v>16</v>
      </c>
      <c r="F598" t="s">
        <v>12</v>
      </c>
      <c r="G598" t="s">
        <v>13</v>
      </c>
      <c r="H598" t="s">
        <v>13</v>
      </c>
      <c r="I598" s="1">
        <f>IF(ISBLANK(Hoja1!I598),AVERAGE(Hoja1!$I$2:$I$5001),Hoja1!I598)</f>
        <v>53</v>
      </c>
      <c r="J598">
        <f t="shared" si="27"/>
        <v>0</v>
      </c>
      <c r="K598" t="str">
        <f t="shared" si="28"/>
        <v>0-400k</v>
      </c>
      <c r="L598" t="str">
        <f t="shared" si="29"/>
        <v>46-60</v>
      </c>
    </row>
    <row r="599" spans="1:12" x14ac:dyDescent="0.25">
      <c r="A599">
        <v>598</v>
      </c>
      <c r="B599" t="s">
        <v>15</v>
      </c>
      <c r="C599">
        <f>IF(ISBLANK(Hoja1!C599),AVERAGE(Hoja1!$C$2:$C$5001),Hoja1!C599)</f>
        <v>518073.51</v>
      </c>
      <c r="D599" t="str">
        <f>IF(ISBLANK(Hoja1!D599),"ASALARIADO",Hoja1!D599)</f>
        <v>ASALARIADO</v>
      </c>
      <c r="E599" t="s">
        <v>16</v>
      </c>
      <c r="F599" t="s">
        <v>12</v>
      </c>
      <c r="G599" t="s">
        <v>13</v>
      </c>
      <c r="H599" t="s">
        <v>13</v>
      </c>
      <c r="I599" s="1">
        <f>IF(ISBLANK(Hoja1!I599),AVERAGE(Hoja1!$I$2:$I$5001),Hoja1!I599)</f>
        <v>46</v>
      </c>
      <c r="J599">
        <f t="shared" si="27"/>
        <v>0</v>
      </c>
      <c r="K599" t="str">
        <f t="shared" si="28"/>
        <v>400k-800k</v>
      </c>
      <c r="L599" t="str">
        <f t="shared" si="29"/>
        <v>46-60</v>
      </c>
    </row>
    <row r="600" spans="1:12" x14ac:dyDescent="0.25">
      <c r="A600">
        <v>599</v>
      </c>
      <c r="B600" t="s">
        <v>9</v>
      </c>
      <c r="C600">
        <f>IF(ISBLANK(Hoja1!C600),AVERAGE(Hoja1!$C$2:$C$5001),Hoja1!C600)</f>
        <v>390486.2</v>
      </c>
      <c r="D600" t="str">
        <f>IF(ISBLANK(Hoja1!D600),"ASALARIADO",Hoja1!D600)</f>
        <v>ASALARIADO</v>
      </c>
      <c r="E600" t="s">
        <v>11</v>
      </c>
      <c r="F600" t="s">
        <v>12</v>
      </c>
      <c r="G600" t="s">
        <v>13</v>
      </c>
      <c r="H600" t="s">
        <v>13</v>
      </c>
      <c r="I600" s="1">
        <f>IF(ISBLANK(Hoja1!I600),AVERAGE(Hoja1!$I$2:$I$5001),Hoja1!I600)</f>
        <v>51</v>
      </c>
      <c r="J600">
        <f t="shared" si="27"/>
        <v>0</v>
      </c>
      <c r="K600" t="str">
        <f t="shared" si="28"/>
        <v>0-400k</v>
      </c>
      <c r="L600" t="str">
        <f t="shared" si="29"/>
        <v>46-60</v>
      </c>
    </row>
    <row r="601" spans="1:12" x14ac:dyDescent="0.25">
      <c r="A601">
        <v>600</v>
      </c>
      <c r="B601" t="s">
        <v>9</v>
      </c>
      <c r="C601">
        <f>IF(ISBLANK(Hoja1!C601),AVERAGE(Hoja1!$C$2:$C$5001),Hoja1!C601)</f>
        <v>2170393.56</v>
      </c>
      <c r="D601" t="str">
        <f>IF(ISBLANK(Hoja1!D601),"ASALARIADO",Hoja1!D601)</f>
        <v>ASALARIADO</v>
      </c>
      <c r="E601" t="s">
        <v>11</v>
      </c>
      <c r="F601" t="s">
        <v>12</v>
      </c>
      <c r="G601" t="s">
        <v>13</v>
      </c>
      <c r="H601" t="s">
        <v>13</v>
      </c>
      <c r="I601" s="1">
        <f>IF(ISBLANK(Hoja1!I601),AVERAGE(Hoja1!$I$2:$I$5001),Hoja1!I601)</f>
        <v>41</v>
      </c>
      <c r="J601">
        <f t="shared" si="27"/>
        <v>0</v>
      </c>
      <c r="K601" t="str">
        <f t="shared" si="28"/>
        <v>2M+</v>
      </c>
      <c r="L601" t="str">
        <f t="shared" si="29"/>
        <v>31-45</v>
      </c>
    </row>
    <row r="602" spans="1:12" x14ac:dyDescent="0.25">
      <c r="A602">
        <v>601</v>
      </c>
      <c r="B602" t="s">
        <v>9</v>
      </c>
      <c r="C602">
        <f>IF(ISBLANK(Hoja1!C602),AVERAGE(Hoja1!$C$2:$C$5001),Hoja1!C602)</f>
        <v>299825</v>
      </c>
      <c r="D602" t="str">
        <f>IF(ISBLANK(Hoja1!D602),"ASALARIADO",Hoja1!D602)</f>
        <v>TRABAJADOR INDEPENDIENTE</v>
      </c>
      <c r="E602" t="s">
        <v>16</v>
      </c>
      <c r="F602" t="s">
        <v>12</v>
      </c>
      <c r="G602" t="s">
        <v>12</v>
      </c>
      <c r="H602" t="s">
        <v>12</v>
      </c>
      <c r="I602" s="1">
        <f>IF(ISBLANK(Hoja1!I602),AVERAGE(Hoja1!$I$2:$I$5001),Hoja1!I602)</f>
        <v>36</v>
      </c>
      <c r="J602">
        <f t="shared" si="27"/>
        <v>1</v>
      </c>
      <c r="K602" t="str">
        <f t="shared" si="28"/>
        <v>0-400k</v>
      </c>
      <c r="L602" t="str">
        <f t="shared" si="29"/>
        <v>31-45</v>
      </c>
    </row>
    <row r="603" spans="1:12" x14ac:dyDescent="0.25">
      <c r="A603">
        <v>602</v>
      </c>
      <c r="B603" t="s">
        <v>15</v>
      </c>
      <c r="C603">
        <f>IF(ISBLANK(Hoja1!C603),AVERAGE(Hoja1!$C$2:$C$5001),Hoja1!C603)</f>
        <v>273601</v>
      </c>
      <c r="D603" t="str">
        <f>IF(ISBLANK(Hoja1!D603),"ASALARIADO",Hoja1!D603)</f>
        <v>ASALARIADO</v>
      </c>
      <c r="E603" t="s">
        <v>16</v>
      </c>
      <c r="F603" t="s">
        <v>12</v>
      </c>
      <c r="G603" t="s">
        <v>12</v>
      </c>
      <c r="H603" t="s">
        <v>13</v>
      </c>
      <c r="I603" s="1">
        <f>IF(ISBLANK(Hoja1!I603),AVERAGE(Hoja1!$I$2:$I$5001),Hoja1!I603)</f>
        <v>39</v>
      </c>
      <c r="J603">
        <f t="shared" si="27"/>
        <v>0</v>
      </c>
      <c r="K603" t="str">
        <f t="shared" si="28"/>
        <v>0-400k</v>
      </c>
      <c r="L603" t="str">
        <f t="shared" si="29"/>
        <v>31-45</v>
      </c>
    </row>
    <row r="604" spans="1:12" x14ac:dyDescent="0.25">
      <c r="A604">
        <v>603</v>
      </c>
      <c r="B604" t="s">
        <v>9</v>
      </c>
      <c r="C604">
        <f>IF(ISBLANK(Hoja1!C604),AVERAGE(Hoja1!$C$2:$C$5001),Hoja1!C604)</f>
        <v>751546.8</v>
      </c>
      <c r="D604" t="str">
        <f>IF(ISBLANK(Hoja1!D604),"ASALARIADO",Hoja1!D604)</f>
        <v>ASALARIADO</v>
      </c>
      <c r="E604" t="s">
        <v>16</v>
      </c>
      <c r="F604" t="s">
        <v>12</v>
      </c>
      <c r="G604" t="s">
        <v>13</v>
      </c>
      <c r="H604" t="s">
        <v>13</v>
      </c>
      <c r="I604" s="1">
        <f>IF(ISBLANK(Hoja1!I604),AVERAGE(Hoja1!$I$2:$I$5001),Hoja1!I604)</f>
        <v>29</v>
      </c>
      <c r="J604">
        <f t="shared" si="27"/>
        <v>0</v>
      </c>
      <c r="K604" t="str">
        <f t="shared" si="28"/>
        <v>400k-800k</v>
      </c>
      <c r="L604" t="str">
        <f t="shared" si="29"/>
        <v>18-30</v>
      </c>
    </row>
    <row r="605" spans="1:12" x14ac:dyDescent="0.25">
      <c r="A605">
        <v>604</v>
      </c>
      <c r="B605" t="s">
        <v>9</v>
      </c>
      <c r="C605">
        <f>IF(ISBLANK(Hoja1!C605),AVERAGE(Hoja1!$C$2:$C$5001),Hoja1!C605)</f>
        <v>839652</v>
      </c>
      <c r="D605" t="str">
        <f>IF(ISBLANK(Hoja1!D605),"ASALARIADO",Hoja1!D605)</f>
        <v>TRABAJADOR INDEPENDIENTE</v>
      </c>
      <c r="E605" t="s">
        <v>16</v>
      </c>
      <c r="F605" t="s">
        <v>12</v>
      </c>
      <c r="G605" t="s">
        <v>13</v>
      </c>
      <c r="H605" t="s">
        <v>12</v>
      </c>
      <c r="I605" s="1">
        <f>IF(ISBLANK(Hoja1!I605),AVERAGE(Hoja1!$I$2:$I$5001),Hoja1!I605)</f>
        <v>77</v>
      </c>
      <c r="J605">
        <f t="shared" si="27"/>
        <v>1</v>
      </c>
      <c r="K605" t="str">
        <f t="shared" si="28"/>
        <v>800k-1.2M</v>
      </c>
      <c r="L605" t="str">
        <f t="shared" si="29"/>
        <v>76-100+</v>
      </c>
    </row>
    <row r="606" spans="1:12" x14ac:dyDescent="0.25">
      <c r="A606">
        <v>605</v>
      </c>
      <c r="B606" t="s">
        <v>15</v>
      </c>
      <c r="C606">
        <f>IF(ISBLANK(Hoja1!C606),AVERAGE(Hoja1!$C$2:$C$5001),Hoja1!C606)</f>
        <v>1742394.77</v>
      </c>
      <c r="D606" t="str">
        <f>IF(ISBLANK(Hoja1!D606),"ASALARIADO",Hoja1!D606)</f>
        <v>ASALARIADO</v>
      </c>
      <c r="E606" t="s">
        <v>16</v>
      </c>
      <c r="F606" t="s">
        <v>12</v>
      </c>
      <c r="G606" t="s">
        <v>13</v>
      </c>
      <c r="H606" t="s">
        <v>13</v>
      </c>
      <c r="I606" s="1">
        <f>IF(ISBLANK(Hoja1!I606),AVERAGE(Hoja1!$I$2:$I$5001),Hoja1!I606)</f>
        <v>39</v>
      </c>
      <c r="J606">
        <f t="shared" si="27"/>
        <v>0</v>
      </c>
      <c r="K606" t="str">
        <f t="shared" si="28"/>
        <v>1.2M-2M</v>
      </c>
      <c r="L606" t="str">
        <f t="shared" si="29"/>
        <v>31-45</v>
      </c>
    </row>
    <row r="607" spans="1:12" x14ac:dyDescent="0.25">
      <c r="A607">
        <v>606</v>
      </c>
      <c r="B607" t="s">
        <v>9</v>
      </c>
      <c r="C607">
        <f>IF(ISBLANK(Hoja1!C607),AVERAGE(Hoja1!$C$2:$C$5001),Hoja1!C607)</f>
        <v>1008778</v>
      </c>
      <c r="D607" t="str">
        <f>IF(ISBLANK(Hoja1!D607),"ASALARIADO",Hoja1!D607)</f>
        <v>PENSIONADOS EN SU PROPIO SISTEMA</v>
      </c>
      <c r="E607" t="s">
        <v>11</v>
      </c>
      <c r="F607" t="s">
        <v>12</v>
      </c>
      <c r="G607" t="s">
        <v>13</v>
      </c>
      <c r="H607" t="s">
        <v>13</v>
      </c>
      <c r="I607" s="1">
        <f>IF(ISBLANK(Hoja1!I607),AVERAGE(Hoja1!$I$2:$I$5001),Hoja1!I607)</f>
        <v>75</v>
      </c>
      <c r="J607">
        <f t="shared" si="27"/>
        <v>0</v>
      </c>
      <c r="K607" t="str">
        <f t="shared" si="28"/>
        <v>800k-1.2M</v>
      </c>
      <c r="L607" t="str">
        <f t="shared" si="29"/>
        <v>61-75</v>
      </c>
    </row>
    <row r="608" spans="1:12" x14ac:dyDescent="0.25">
      <c r="A608">
        <v>607</v>
      </c>
      <c r="B608" t="s">
        <v>9</v>
      </c>
      <c r="C608">
        <f>IF(ISBLANK(Hoja1!C608),AVERAGE(Hoja1!$C$2:$C$5001),Hoja1!C608)</f>
        <v>587551.63</v>
      </c>
      <c r="D608" t="str">
        <f>IF(ISBLANK(Hoja1!D608),"ASALARIADO",Hoja1!D608)</f>
        <v>PENSIONADOS EN SU PROPIO SISTEMA</v>
      </c>
      <c r="E608" t="s">
        <v>11</v>
      </c>
      <c r="F608" t="s">
        <v>12</v>
      </c>
      <c r="G608" t="s">
        <v>13</v>
      </c>
      <c r="H608" t="s">
        <v>13</v>
      </c>
      <c r="I608" s="1">
        <f>IF(ISBLANK(Hoja1!I608),AVERAGE(Hoja1!$I$2:$I$5001),Hoja1!I608)</f>
        <v>68</v>
      </c>
      <c r="J608">
        <f t="shared" si="27"/>
        <v>0</v>
      </c>
      <c r="K608" t="str">
        <f t="shared" si="28"/>
        <v>400k-800k</v>
      </c>
      <c r="L608" t="str">
        <f t="shared" si="29"/>
        <v>61-75</v>
      </c>
    </row>
    <row r="609" spans="1:12" x14ac:dyDescent="0.25">
      <c r="A609">
        <v>608</v>
      </c>
      <c r="B609" t="s">
        <v>15</v>
      </c>
      <c r="C609">
        <f>IF(ISBLANK(Hoja1!C609),AVERAGE(Hoja1!$C$2:$C$5001),Hoja1!C609)</f>
        <v>112200</v>
      </c>
      <c r="D609" t="str">
        <f>IF(ISBLANK(Hoja1!D609),"ASALARIADO",Hoja1!D609)</f>
        <v>ASALARIADO</v>
      </c>
      <c r="E609" t="s">
        <v>16</v>
      </c>
      <c r="F609" t="s">
        <v>12</v>
      </c>
      <c r="G609" t="s">
        <v>13</v>
      </c>
      <c r="H609" t="s">
        <v>13</v>
      </c>
      <c r="I609" s="1">
        <f>IF(ISBLANK(Hoja1!I609),AVERAGE(Hoja1!$I$2:$I$5001),Hoja1!I609)</f>
        <v>53</v>
      </c>
      <c r="J609">
        <f t="shared" si="27"/>
        <v>0</v>
      </c>
      <c r="K609" t="str">
        <f t="shared" si="28"/>
        <v>0-400k</v>
      </c>
      <c r="L609" t="str">
        <f t="shared" si="29"/>
        <v>46-60</v>
      </c>
    </row>
    <row r="610" spans="1:12" x14ac:dyDescent="0.25">
      <c r="A610">
        <v>609</v>
      </c>
      <c r="B610" t="s">
        <v>15</v>
      </c>
      <c r="C610">
        <f>IF(ISBLANK(Hoja1!C610),AVERAGE(Hoja1!$C$2:$C$5001),Hoja1!C610)</f>
        <v>927718</v>
      </c>
      <c r="D610" t="str">
        <f>IF(ISBLANK(Hoja1!D610),"ASALARIADO",Hoja1!D610)</f>
        <v>ASALARIADO</v>
      </c>
      <c r="E610" t="s">
        <v>11</v>
      </c>
      <c r="F610" t="s">
        <v>12</v>
      </c>
      <c r="G610" t="s">
        <v>13</v>
      </c>
      <c r="H610" t="s">
        <v>12</v>
      </c>
      <c r="I610" s="1">
        <f>IF(ISBLANK(Hoja1!I610),AVERAGE(Hoja1!$I$2:$I$5001),Hoja1!I610)</f>
        <v>29</v>
      </c>
      <c r="J610">
        <f t="shared" si="27"/>
        <v>1</v>
      </c>
      <c r="K610" t="str">
        <f t="shared" si="28"/>
        <v>800k-1.2M</v>
      </c>
      <c r="L610" t="str">
        <f t="shared" si="29"/>
        <v>18-30</v>
      </c>
    </row>
    <row r="611" spans="1:12" x14ac:dyDescent="0.25">
      <c r="A611">
        <v>610</v>
      </c>
      <c r="B611" t="s">
        <v>9</v>
      </c>
      <c r="C611">
        <f>IF(ISBLANK(Hoja1!C611),AVERAGE(Hoja1!$C$2:$C$5001),Hoja1!C611)</f>
        <v>400166.55</v>
      </c>
      <c r="D611" t="str">
        <f>IF(ISBLANK(Hoja1!D611),"ASALARIADO",Hoja1!D611)</f>
        <v>ASALARIADO</v>
      </c>
      <c r="E611" t="s">
        <v>16</v>
      </c>
      <c r="F611" t="s">
        <v>12</v>
      </c>
      <c r="G611" t="s">
        <v>12</v>
      </c>
      <c r="H611" t="s">
        <v>13</v>
      </c>
      <c r="I611" s="1">
        <f>IF(ISBLANK(Hoja1!I611),AVERAGE(Hoja1!$I$2:$I$5001),Hoja1!I611)</f>
        <v>31</v>
      </c>
      <c r="J611">
        <f t="shared" si="27"/>
        <v>0</v>
      </c>
      <c r="K611" t="str">
        <f t="shared" si="28"/>
        <v>400k-800k</v>
      </c>
      <c r="L611" t="str">
        <f t="shared" si="29"/>
        <v>31-45</v>
      </c>
    </row>
    <row r="612" spans="1:12" x14ac:dyDescent="0.25">
      <c r="A612">
        <v>611</v>
      </c>
      <c r="B612" t="s">
        <v>15</v>
      </c>
      <c r="C612">
        <f>IF(ISBLANK(Hoja1!C612),AVERAGE(Hoja1!$C$2:$C$5001),Hoja1!C612)</f>
        <v>1173695</v>
      </c>
      <c r="D612" t="str">
        <f>IF(ISBLANK(Hoja1!D612),"ASALARIADO",Hoja1!D612)</f>
        <v>PENSIONADOS EN SU PROPIO SISTEMA</v>
      </c>
      <c r="E612" t="s">
        <v>11</v>
      </c>
      <c r="F612" t="s">
        <v>12</v>
      </c>
      <c r="G612" t="s">
        <v>13</v>
      </c>
      <c r="H612" t="s">
        <v>13</v>
      </c>
      <c r="I612" s="1">
        <f>IF(ISBLANK(Hoja1!I612),AVERAGE(Hoja1!$I$2:$I$5001),Hoja1!I612)</f>
        <v>71</v>
      </c>
      <c r="J612">
        <f t="shared" si="27"/>
        <v>0</v>
      </c>
      <c r="K612" t="str">
        <f t="shared" si="28"/>
        <v>800k-1.2M</v>
      </c>
      <c r="L612" t="str">
        <f t="shared" si="29"/>
        <v>61-75</v>
      </c>
    </row>
    <row r="613" spans="1:12" x14ac:dyDescent="0.25">
      <c r="A613">
        <v>612</v>
      </c>
      <c r="B613" t="s">
        <v>15</v>
      </c>
      <c r="C613">
        <f>IF(ISBLANK(Hoja1!C613),AVERAGE(Hoja1!$C$2:$C$5001),Hoja1!C613)</f>
        <v>317000</v>
      </c>
      <c r="D613" t="str">
        <f>IF(ISBLANK(Hoja1!D613),"ASALARIADO",Hoja1!D613)</f>
        <v>ASALARIADO</v>
      </c>
      <c r="E613" t="s">
        <v>16</v>
      </c>
      <c r="F613" t="s">
        <v>12</v>
      </c>
      <c r="G613" t="s">
        <v>13</v>
      </c>
      <c r="H613" t="s">
        <v>12</v>
      </c>
      <c r="I613" s="1">
        <f>IF(ISBLANK(Hoja1!I613),AVERAGE(Hoja1!$I$2:$I$5001),Hoja1!I613)</f>
        <v>39</v>
      </c>
      <c r="J613">
        <f t="shared" si="27"/>
        <v>1</v>
      </c>
      <c r="K613" t="str">
        <f t="shared" si="28"/>
        <v>0-400k</v>
      </c>
      <c r="L613" t="str">
        <f t="shared" si="29"/>
        <v>31-45</v>
      </c>
    </row>
    <row r="614" spans="1:12" x14ac:dyDescent="0.25">
      <c r="A614">
        <v>613</v>
      </c>
      <c r="B614" t="s">
        <v>9</v>
      </c>
      <c r="C614">
        <f>IF(ISBLANK(Hoja1!C614),AVERAGE(Hoja1!$C$2:$C$5001),Hoja1!C614)</f>
        <v>369367.93</v>
      </c>
      <c r="D614" t="str">
        <f>IF(ISBLANK(Hoja1!D614),"ASALARIADO",Hoja1!D614)</f>
        <v>ASALARIADO</v>
      </c>
      <c r="E614" t="s">
        <v>11</v>
      </c>
      <c r="F614" t="s">
        <v>12</v>
      </c>
      <c r="G614" t="s">
        <v>13</v>
      </c>
      <c r="H614" t="s">
        <v>13</v>
      </c>
      <c r="I614" s="1">
        <f>IF(ISBLANK(Hoja1!I614),AVERAGE(Hoja1!$I$2:$I$5001),Hoja1!I614)</f>
        <v>35</v>
      </c>
      <c r="J614">
        <f t="shared" si="27"/>
        <v>0</v>
      </c>
      <c r="K614" t="str">
        <f t="shared" si="28"/>
        <v>0-400k</v>
      </c>
      <c r="L614" t="str">
        <f t="shared" si="29"/>
        <v>31-45</v>
      </c>
    </row>
    <row r="615" spans="1:12" x14ac:dyDescent="0.25">
      <c r="A615">
        <v>614</v>
      </c>
      <c r="B615" t="s">
        <v>15</v>
      </c>
      <c r="C615">
        <f>IF(ISBLANK(Hoja1!C615),AVERAGE(Hoja1!$C$2:$C$5001),Hoja1!C615)</f>
        <v>453746</v>
      </c>
      <c r="D615" t="str">
        <f>IF(ISBLANK(Hoja1!D615),"ASALARIADO",Hoja1!D615)</f>
        <v>PENSIONADOS EN SU PROPIO SISTEMA</v>
      </c>
      <c r="E615" t="s">
        <v>11</v>
      </c>
      <c r="F615" t="s">
        <v>12</v>
      </c>
      <c r="G615" t="s">
        <v>13</v>
      </c>
      <c r="H615" t="s">
        <v>13</v>
      </c>
      <c r="I615" s="1">
        <f>IF(ISBLANK(Hoja1!I615),AVERAGE(Hoja1!$I$2:$I$5001),Hoja1!I615)</f>
        <v>81</v>
      </c>
      <c r="J615">
        <f t="shared" si="27"/>
        <v>0</v>
      </c>
      <c r="K615" t="str">
        <f t="shared" si="28"/>
        <v>400k-800k</v>
      </c>
      <c r="L615" t="str">
        <f t="shared" si="29"/>
        <v>76-100+</v>
      </c>
    </row>
    <row r="616" spans="1:12" x14ac:dyDescent="0.25">
      <c r="A616">
        <v>615</v>
      </c>
      <c r="B616" t="s">
        <v>9</v>
      </c>
      <c r="C616">
        <f>IF(ISBLANK(Hoja1!C616),AVERAGE(Hoja1!$C$2:$C$5001),Hoja1!C616)</f>
        <v>319572</v>
      </c>
      <c r="D616" t="str">
        <f>IF(ISBLANK(Hoja1!D616),"ASALARIADO",Hoja1!D616)</f>
        <v>ASALARIADO</v>
      </c>
      <c r="E616" t="s">
        <v>16</v>
      </c>
      <c r="F616" t="s">
        <v>12</v>
      </c>
      <c r="G616" t="s">
        <v>12</v>
      </c>
      <c r="H616" t="s">
        <v>13</v>
      </c>
      <c r="I616" s="1">
        <f>IF(ISBLANK(Hoja1!I616),AVERAGE(Hoja1!$I$2:$I$5001),Hoja1!I616)</f>
        <v>43</v>
      </c>
      <c r="J616">
        <f t="shared" si="27"/>
        <v>0</v>
      </c>
      <c r="K616" t="str">
        <f t="shared" si="28"/>
        <v>0-400k</v>
      </c>
      <c r="L616" t="str">
        <f t="shared" si="29"/>
        <v>31-45</v>
      </c>
    </row>
    <row r="617" spans="1:12" x14ac:dyDescent="0.25">
      <c r="A617">
        <v>616</v>
      </c>
      <c r="B617" t="s">
        <v>9</v>
      </c>
      <c r="C617">
        <f>IF(ISBLANK(Hoja1!C617),AVERAGE(Hoja1!$C$2:$C$5001),Hoja1!C617)</f>
        <v>1486691</v>
      </c>
      <c r="D617" t="str">
        <f>IF(ISBLANK(Hoja1!D617),"ASALARIADO",Hoja1!D617)</f>
        <v>ASALARIADO</v>
      </c>
      <c r="E617" t="s">
        <v>11</v>
      </c>
      <c r="F617" t="s">
        <v>12</v>
      </c>
      <c r="G617" t="s">
        <v>13</v>
      </c>
      <c r="H617" t="s">
        <v>12</v>
      </c>
      <c r="I617" s="1">
        <f>IF(ISBLANK(Hoja1!I617),AVERAGE(Hoja1!$I$2:$I$5001),Hoja1!I617)</f>
        <v>31</v>
      </c>
      <c r="J617">
        <f t="shared" si="27"/>
        <v>1</v>
      </c>
      <c r="K617" t="str">
        <f t="shared" si="28"/>
        <v>1.2M-2M</v>
      </c>
      <c r="L617" t="str">
        <f t="shared" si="29"/>
        <v>31-45</v>
      </c>
    </row>
    <row r="618" spans="1:12" x14ac:dyDescent="0.25">
      <c r="A618">
        <v>617</v>
      </c>
      <c r="B618" t="s">
        <v>9</v>
      </c>
      <c r="C618">
        <f>IF(ISBLANK(Hoja1!C618),AVERAGE(Hoja1!$C$2:$C$5001),Hoja1!C618)</f>
        <v>352881</v>
      </c>
      <c r="D618" t="str">
        <f>IF(ISBLANK(Hoja1!D618),"ASALARIADO",Hoja1!D618)</f>
        <v>TRABAJADOR INDEPENDIENTE</v>
      </c>
      <c r="E618" t="s">
        <v>16</v>
      </c>
      <c r="F618" t="s">
        <v>12</v>
      </c>
      <c r="G618" t="s">
        <v>13</v>
      </c>
      <c r="H618" t="s">
        <v>13</v>
      </c>
      <c r="I618" s="1">
        <f>IF(ISBLANK(Hoja1!I618),AVERAGE(Hoja1!$I$2:$I$5001),Hoja1!I618)</f>
        <v>53</v>
      </c>
      <c r="J618">
        <f t="shared" si="27"/>
        <v>0</v>
      </c>
      <c r="K618" t="str">
        <f t="shared" si="28"/>
        <v>0-400k</v>
      </c>
      <c r="L618" t="str">
        <f t="shared" si="29"/>
        <v>46-60</v>
      </c>
    </row>
    <row r="619" spans="1:12" x14ac:dyDescent="0.25">
      <c r="A619">
        <v>618</v>
      </c>
      <c r="B619" t="s">
        <v>15</v>
      </c>
      <c r="C619">
        <f>IF(ISBLANK(Hoja1!C619),AVERAGE(Hoja1!$C$2:$C$5001),Hoja1!C619)</f>
        <v>352852</v>
      </c>
      <c r="D619" t="str">
        <f>IF(ISBLANK(Hoja1!D619),"ASALARIADO",Hoja1!D619)</f>
        <v>ASALARIADO</v>
      </c>
      <c r="E619" t="s">
        <v>11</v>
      </c>
      <c r="F619" t="s">
        <v>12</v>
      </c>
      <c r="G619" t="s">
        <v>13</v>
      </c>
      <c r="H619" t="s">
        <v>13</v>
      </c>
      <c r="I619" s="1">
        <f>IF(ISBLANK(Hoja1!I619),AVERAGE(Hoja1!$I$2:$I$5001),Hoja1!I619)</f>
        <v>53</v>
      </c>
      <c r="J619">
        <f t="shared" si="27"/>
        <v>0</v>
      </c>
      <c r="K619" t="str">
        <f t="shared" si="28"/>
        <v>0-400k</v>
      </c>
      <c r="L619" t="str">
        <f t="shared" si="29"/>
        <v>46-60</v>
      </c>
    </row>
    <row r="620" spans="1:12" x14ac:dyDescent="0.25">
      <c r="A620">
        <v>619</v>
      </c>
      <c r="B620" t="s">
        <v>9</v>
      </c>
      <c r="C620">
        <f>IF(ISBLANK(Hoja1!C620),AVERAGE(Hoja1!$C$2:$C$5001),Hoja1!C620)</f>
        <v>223463</v>
      </c>
      <c r="D620" t="str">
        <f>IF(ISBLANK(Hoja1!D620),"ASALARIADO",Hoja1!D620)</f>
        <v>ASALARIADO</v>
      </c>
      <c r="E620" t="s">
        <v>16</v>
      </c>
      <c r="F620" t="s">
        <v>12</v>
      </c>
      <c r="G620" t="s">
        <v>12</v>
      </c>
      <c r="H620" t="s">
        <v>13</v>
      </c>
      <c r="I620" s="1">
        <f>IF(ISBLANK(Hoja1!I620),AVERAGE(Hoja1!$I$2:$I$5001),Hoja1!I620)</f>
        <v>20</v>
      </c>
      <c r="J620">
        <f t="shared" si="27"/>
        <v>0</v>
      </c>
      <c r="K620" t="str">
        <f t="shared" si="28"/>
        <v>0-400k</v>
      </c>
      <c r="L620" t="str">
        <f t="shared" si="29"/>
        <v>18-30</v>
      </c>
    </row>
    <row r="621" spans="1:12" x14ac:dyDescent="0.25">
      <c r="A621">
        <v>620</v>
      </c>
      <c r="B621" t="s">
        <v>9</v>
      </c>
      <c r="C621">
        <f>IF(ISBLANK(Hoja1!C621),AVERAGE(Hoja1!$C$2:$C$5001),Hoja1!C621)</f>
        <v>573400</v>
      </c>
      <c r="D621" t="str">
        <f>IF(ISBLANK(Hoja1!D621),"ASALARIADO",Hoja1!D621)</f>
        <v>ASALARIADO</v>
      </c>
      <c r="E621" t="s">
        <v>16</v>
      </c>
      <c r="F621" t="s">
        <v>12</v>
      </c>
      <c r="G621" t="s">
        <v>13</v>
      </c>
      <c r="H621" t="s">
        <v>13</v>
      </c>
      <c r="I621" s="1">
        <f>IF(ISBLANK(Hoja1!I621),AVERAGE(Hoja1!$I$2:$I$5001),Hoja1!I621)</f>
        <v>23</v>
      </c>
      <c r="J621">
        <f t="shared" si="27"/>
        <v>0</v>
      </c>
      <c r="K621" t="str">
        <f t="shared" si="28"/>
        <v>400k-800k</v>
      </c>
      <c r="L621" t="str">
        <f t="shared" si="29"/>
        <v>18-30</v>
      </c>
    </row>
    <row r="622" spans="1:12" x14ac:dyDescent="0.25">
      <c r="A622">
        <v>621</v>
      </c>
      <c r="B622" t="s">
        <v>9</v>
      </c>
      <c r="C622">
        <f>IF(ISBLANK(Hoja1!C622),AVERAGE(Hoja1!$C$2:$C$5001),Hoja1!C622)</f>
        <v>278030</v>
      </c>
      <c r="D622" t="str">
        <f>IF(ISBLANK(Hoja1!D622),"ASALARIADO",Hoja1!D622)</f>
        <v>CONVENIOS ESPECIALES DE TRABAJADORES INDEPENDIENTES</v>
      </c>
      <c r="E622" t="s">
        <v>16</v>
      </c>
      <c r="F622" t="s">
        <v>12</v>
      </c>
      <c r="G622" t="s">
        <v>13</v>
      </c>
      <c r="H622" t="s">
        <v>13</v>
      </c>
      <c r="I622" s="1">
        <f>IF(ISBLANK(Hoja1!I622),AVERAGE(Hoja1!$I$2:$I$5001),Hoja1!I622)</f>
        <v>78</v>
      </c>
      <c r="J622">
        <f t="shared" si="27"/>
        <v>0</v>
      </c>
      <c r="K622" t="str">
        <f t="shared" si="28"/>
        <v>0-400k</v>
      </c>
      <c r="L622" t="str">
        <f t="shared" si="29"/>
        <v>76-100+</v>
      </c>
    </row>
    <row r="623" spans="1:12" x14ac:dyDescent="0.25">
      <c r="A623">
        <v>622</v>
      </c>
      <c r="B623" t="s">
        <v>15</v>
      </c>
      <c r="C623">
        <f>IF(ISBLANK(Hoja1!C623),AVERAGE(Hoja1!$C$2:$C$5001),Hoja1!C623)</f>
        <v>502100</v>
      </c>
      <c r="D623" t="str">
        <f>IF(ISBLANK(Hoja1!D623),"ASALARIADO",Hoja1!D623)</f>
        <v>TRABAJADOR INDEPENDIENTE</v>
      </c>
      <c r="E623" t="s">
        <v>16</v>
      </c>
      <c r="F623" t="s">
        <v>12</v>
      </c>
      <c r="G623" t="s">
        <v>13</v>
      </c>
      <c r="H623" t="s">
        <v>13</v>
      </c>
      <c r="I623" s="1">
        <f>IF(ISBLANK(Hoja1!I623),AVERAGE(Hoja1!$I$2:$I$5001),Hoja1!I623)</f>
        <v>48</v>
      </c>
      <c r="J623">
        <f t="shared" si="27"/>
        <v>0</v>
      </c>
      <c r="K623" t="str">
        <f t="shared" si="28"/>
        <v>400k-800k</v>
      </c>
      <c r="L623" t="str">
        <f t="shared" si="29"/>
        <v>46-60</v>
      </c>
    </row>
    <row r="624" spans="1:12" x14ac:dyDescent="0.25">
      <c r="A624">
        <v>623</v>
      </c>
      <c r="B624" t="s">
        <v>9</v>
      </c>
      <c r="C624">
        <f>IF(ISBLANK(Hoja1!C624),AVERAGE(Hoja1!$C$2:$C$5001),Hoja1!C624)</f>
        <v>215000</v>
      </c>
      <c r="D624" t="str">
        <f>IF(ISBLANK(Hoja1!D624),"ASALARIADO",Hoja1!D624)</f>
        <v>ASALARIADO</v>
      </c>
      <c r="E624" t="s">
        <v>16</v>
      </c>
      <c r="F624" t="s">
        <v>12</v>
      </c>
      <c r="G624" t="s">
        <v>13</v>
      </c>
      <c r="H624" t="s">
        <v>13</v>
      </c>
      <c r="I624" s="1">
        <f>IF(ISBLANK(Hoja1!I624),AVERAGE(Hoja1!$I$2:$I$5001),Hoja1!I624)</f>
        <v>60</v>
      </c>
      <c r="J624">
        <f t="shared" si="27"/>
        <v>0</v>
      </c>
      <c r="K624" t="str">
        <f t="shared" si="28"/>
        <v>0-400k</v>
      </c>
      <c r="L624" t="str">
        <f t="shared" si="29"/>
        <v>46-60</v>
      </c>
    </row>
    <row r="625" spans="1:12" x14ac:dyDescent="0.25">
      <c r="A625">
        <v>624</v>
      </c>
      <c r="B625" t="s">
        <v>9</v>
      </c>
      <c r="C625">
        <f>IF(ISBLANK(Hoja1!C625),AVERAGE(Hoja1!$C$2:$C$5001),Hoja1!C625)</f>
        <v>367392</v>
      </c>
      <c r="D625" t="str">
        <f>IF(ISBLANK(Hoja1!D625),"ASALARIADO",Hoja1!D625)</f>
        <v>ASALARIADO</v>
      </c>
      <c r="E625" t="s">
        <v>16</v>
      </c>
      <c r="F625" t="s">
        <v>12</v>
      </c>
      <c r="G625" t="s">
        <v>13</v>
      </c>
      <c r="H625" t="s">
        <v>13</v>
      </c>
      <c r="I625" s="1">
        <f>IF(ISBLANK(Hoja1!I625),AVERAGE(Hoja1!$I$2:$I$5001),Hoja1!I625)</f>
        <v>24</v>
      </c>
      <c r="J625">
        <f t="shared" si="27"/>
        <v>0</v>
      </c>
      <c r="K625" t="str">
        <f t="shared" si="28"/>
        <v>0-400k</v>
      </c>
      <c r="L625" t="str">
        <f t="shared" si="29"/>
        <v>18-30</v>
      </c>
    </row>
    <row r="626" spans="1:12" x14ac:dyDescent="0.25">
      <c r="A626">
        <v>625</v>
      </c>
      <c r="B626" t="s">
        <v>15</v>
      </c>
      <c r="C626">
        <f>IF(ISBLANK(Hoja1!C626),AVERAGE(Hoja1!$C$2:$C$5001),Hoja1!C626)</f>
        <v>150000</v>
      </c>
      <c r="D626" t="str">
        <f>IF(ISBLANK(Hoja1!D626),"ASALARIADO",Hoja1!D626)</f>
        <v>ASALARIADO</v>
      </c>
      <c r="E626" t="s">
        <v>16</v>
      </c>
      <c r="F626" t="s">
        <v>12</v>
      </c>
      <c r="G626" t="s">
        <v>13</v>
      </c>
      <c r="H626" t="s">
        <v>13</v>
      </c>
      <c r="I626" s="1">
        <f>IF(ISBLANK(Hoja1!I626),AVERAGE(Hoja1!$I$2:$I$5001),Hoja1!I626)</f>
        <v>44</v>
      </c>
      <c r="J626">
        <f t="shared" si="27"/>
        <v>0</v>
      </c>
      <c r="K626" t="str">
        <f t="shared" si="28"/>
        <v>0-400k</v>
      </c>
      <c r="L626" t="str">
        <f t="shared" si="29"/>
        <v>31-45</v>
      </c>
    </row>
    <row r="627" spans="1:12" x14ac:dyDescent="0.25">
      <c r="A627">
        <v>626</v>
      </c>
      <c r="B627" t="s">
        <v>9</v>
      </c>
      <c r="C627">
        <f>IF(ISBLANK(Hoja1!C627),AVERAGE(Hoja1!$C$2:$C$5001),Hoja1!C627)</f>
        <v>679660.62</v>
      </c>
      <c r="D627" t="str">
        <f>IF(ISBLANK(Hoja1!D627),"ASALARIADO",Hoja1!D627)</f>
        <v>ASALARIADO</v>
      </c>
      <c r="E627" t="s">
        <v>16</v>
      </c>
      <c r="F627" t="s">
        <v>12</v>
      </c>
      <c r="G627" t="s">
        <v>13</v>
      </c>
      <c r="H627" t="s">
        <v>13</v>
      </c>
      <c r="I627" s="1">
        <f>IF(ISBLANK(Hoja1!I627),AVERAGE(Hoja1!$I$2:$I$5001),Hoja1!I627)</f>
        <v>21</v>
      </c>
      <c r="J627">
        <f t="shared" si="27"/>
        <v>0</v>
      </c>
      <c r="K627" t="str">
        <f t="shared" si="28"/>
        <v>400k-800k</v>
      </c>
      <c r="L627" t="str">
        <f t="shared" si="29"/>
        <v>18-30</v>
      </c>
    </row>
    <row r="628" spans="1:12" x14ac:dyDescent="0.25">
      <c r="A628">
        <v>627</v>
      </c>
      <c r="B628" t="s">
        <v>9</v>
      </c>
      <c r="C628">
        <f>IF(ISBLANK(Hoja1!C628),AVERAGE(Hoja1!$C$2:$C$5001),Hoja1!C628)</f>
        <v>2796475</v>
      </c>
      <c r="D628" t="str">
        <f>IF(ISBLANK(Hoja1!D628),"ASALARIADO",Hoja1!D628)</f>
        <v>ASALARIADO</v>
      </c>
      <c r="E628" t="s">
        <v>11</v>
      </c>
      <c r="F628" t="s">
        <v>12</v>
      </c>
      <c r="G628" t="s">
        <v>13</v>
      </c>
      <c r="H628" t="s">
        <v>12</v>
      </c>
      <c r="I628" s="1">
        <f>IF(ISBLANK(Hoja1!I628),AVERAGE(Hoja1!$I$2:$I$5001),Hoja1!I628)</f>
        <v>52</v>
      </c>
      <c r="J628">
        <f t="shared" si="27"/>
        <v>1</v>
      </c>
      <c r="K628" t="str">
        <f t="shared" si="28"/>
        <v>2M+</v>
      </c>
      <c r="L628" t="str">
        <f t="shared" si="29"/>
        <v>46-60</v>
      </c>
    </row>
    <row r="629" spans="1:12" x14ac:dyDescent="0.25">
      <c r="A629">
        <v>628</v>
      </c>
      <c r="B629" t="s">
        <v>15</v>
      </c>
      <c r="C629">
        <f>IF(ISBLANK(Hoja1!C629),AVERAGE(Hoja1!$C$2:$C$5001),Hoja1!C629)</f>
        <v>359544.27</v>
      </c>
      <c r="D629" t="str">
        <f>IF(ISBLANK(Hoja1!D629),"ASALARIADO",Hoja1!D629)</f>
        <v>CONVENIOS ESPECIALES DE ASEGURADOS VOLUNTARIOS</v>
      </c>
      <c r="E629" t="s">
        <v>16</v>
      </c>
      <c r="F629" t="s">
        <v>12</v>
      </c>
      <c r="G629" t="s">
        <v>12</v>
      </c>
      <c r="H629" t="s">
        <v>13</v>
      </c>
      <c r="I629" s="1">
        <f>IF(ISBLANK(Hoja1!I629),AVERAGE(Hoja1!$I$2:$I$5001),Hoja1!I629)</f>
        <v>46</v>
      </c>
      <c r="J629">
        <f t="shared" si="27"/>
        <v>0</v>
      </c>
      <c r="K629" t="str">
        <f t="shared" si="28"/>
        <v>0-400k</v>
      </c>
      <c r="L629" t="str">
        <f t="shared" si="29"/>
        <v>46-60</v>
      </c>
    </row>
    <row r="630" spans="1:12" x14ac:dyDescent="0.25">
      <c r="A630">
        <v>629</v>
      </c>
      <c r="B630" t="s">
        <v>9</v>
      </c>
      <c r="C630">
        <f>IF(ISBLANK(Hoja1!C630),AVERAGE(Hoja1!$C$2:$C$5001),Hoja1!C630)</f>
        <v>298018</v>
      </c>
      <c r="D630" t="str">
        <f>IF(ISBLANK(Hoja1!D630),"ASALARIADO",Hoja1!D630)</f>
        <v>ASEGURADO VOLUNTARIO</v>
      </c>
      <c r="E630" t="s">
        <v>16</v>
      </c>
      <c r="F630" t="s">
        <v>12</v>
      </c>
      <c r="G630" t="s">
        <v>13</v>
      </c>
      <c r="H630" t="s">
        <v>13</v>
      </c>
      <c r="I630" s="1">
        <f>IF(ISBLANK(Hoja1!I630),AVERAGE(Hoja1!$I$2:$I$5001),Hoja1!I630)</f>
        <v>36</v>
      </c>
      <c r="J630">
        <f t="shared" si="27"/>
        <v>0</v>
      </c>
      <c r="K630" t="str">
        <f t="shared" si="28"/>
        <v>0-400k</v>
      </c>
      <c r="L630" t="str">
        <f t="shared" si="29"/>
        <v>31-45</v>
      </c>
    </row>
    <row r="631" spans="1:12" x14ac:dyDescent="0.25">
      <c r="A631">
        <v>630</v>
      </c>
      <c r="B631" t="s">
        <v>15</v>
      </c>
      <c r="C631">
        <f>IF(ISBLANK(Hoja1!C631),AVERAGE(Hoja1!$C$2:$C$5001),Hoja1!C631)</f>
        <v>382136</v>
      </c>
      <c r="D631" t="str">
        <f>IF(ISBLANK(Hoja1!D631),"ASALARIADO",Hoja1!D631)</f>
        <v>TRABAJADOR INDEPENDIENTE</v>
      </c>
      <c r="E631" t="s">
        <v>16</v>
      </c>
      <c r="F631" t="s">
        <v>12</v>
      </c>
      <c r="G631" t="s">
        <v>13</v>
      </c>
      <c r="H631" t="s">
        <v>13</v>
      </c>
      <c r="I631" s="1">
        <f>IF(ISBLANK(Hoja1!I631),AVERAGE(Hoja1!$I$2:$I$5001),Hoja1!I631)</f>
        <v>53</v>
      </c>
      <c r="J631">
        <f t="shared" si="27"/>
        <v>0</v>
      </c>
      <c r="K631" t="str">
        <f t="shared" si="28"/>
        <v>0-400k</v>
      </c>
      <c r="L631" t="str">
        <f t="shared" si="29"/>
        <v>46-60</v>
      </c>
    </row>
    <row r="632" spans="1:12" x14ac:dyDescent="0.25">
      <c r="A632">
        <v>631</v>
      </c>
      <c r="B632" t="s">
        <v>15</v>
      </c>
      <c r="C632">
        <f>IF(ISBLANK(Hoja1!C632),AVERAGE(Hoja1!$C$2:$C$5001),Hoja1!C632)</f>
        <v>297046</v>
      </c>
      <c r="D632" t="str">
        <f>IF(ISBLANK(Hoja1!D632),"ASALARIADO",Hoja1!D632)</f>
        <v>ASEGURADO VOLUNTARIO</v>
      </c>
      <c r="E632" t="s">
        <v>16</v>
      </c>
      <c r="F632" t="s">
        <v>12</v>
      </c>
      <c r="G632" t="s">
        <v>13</v>
      </c>
      <c r="H632" t="s">
        <v>12</v>
      </c>
      <c r="I632" s="1">
        <f>IF(ISBLANK(Hoja1!I632),AVERAGE(Hoja1!$I$2:$I$5001),Hoja1!I632)</f>
        <v>35</v>
      </c>
      <c r="J632">
        <f t="shared" si="27"/>
        <v>1</v>
      </c>
      <c r="K632" t="str">
        <f t="shared" si="28"/>
        <v>0-400k</v>
      </c>
      <c r="L632" t="str">
        <f t="shared" si="29"/>
        <v>31-45</v>
      </c>
    </row>
    <row r="633" spans="1:12" x14ac:dyDescent="0.25">
      <c r="A633">
        <v>632</v>
      </c>
      <c r="B633" t="s">
        <v>9</v>
      </c>
      <c r="C633">
        <f>IF(ISBLANK(Hoja1!C633),AVERAGE(Hoja1!$C$2:$C$5001),Hoja1!C633)</f>
        <v>297046</v>
      </c>
      <c r="D633" t="str">
        <f>IF(ISBLANK(Hoja1!D633),"ASALARIADO",Hoja1!D633)</f>
        <v>ASEGURADO VOLUNTARIO</v>
      </c>
      <c r="E633" t="s">
        <v>16</v>
      </c>
      <c r="F633" t="s">
        <v>12</v>
      </c>
      <c r="G633" t="s">
        <v>13</v>
      </c>
      <c r="H633" t="s">
        <v>13</v>
      </c>
      <c r="I633" s="1">
        <f>IF(ISBLANK(Hoja1!I633),AVERAGE(Hoja1!$I$2:$I$5001),Hoja1!I633)</f>
        <v>39</v>
      </c>
      <c r="J633">
        <f t="shared" si="27"/>
        <v>0</v>
      </c>
      <c r="K633" t="str">
        <f t="shared" si="28"/>
        <v>0-400k</v>
      </c>
      <c r="L633" t="str">
        <f t="shared" si="29"/>
        <v>31-45</v>
      </c>
    </row>
    <row r="634" spans="1:12" x14ac:dyDescent="0.25">
      <c r="A634">
        <v>633</v>
      </c>
      <c r="B634" t="s">
        <v>15</v>
      </c>
      <c r="C634">
        <f>IF(ISBLANK(Hoja1!C634),AVERAGE(Hoja1!$C$2:$C$5001),Hoja1!C634)</f>
        <v>347615</v>
      </c>
      <c r="D634" t="str">
        <f>IF(ISBLANK(Hoja1!D634),"ASALARIADO",Hoja1!D634)</f>
        <v>TRABAJADOR INDEPENDIENTE</v>
      </c>
      <c r="E634" t="s">
        <v>16</v>
      </c>
      <c r="F634" t="s">
        <v>12</v>
      </c>
      <c r="G634" t="s">
        <v>13</v>
      </c>
      <c r="H634" t="s">
        <v>13</v>
      </c>
      <c r="I634" s="1">
        <f>IF(ISBLANK(Hoja1!I634),AVERAGE(Hoja1!$I$2:$I$5001),Hoja1!I634)</f>
        <v>36</v>
      </c>
      <c r="J634">
        <f t="shared" si="27"/>
        <v>0</v>
      </c>
      <c r="K634" t="str">
        <f t="shared" si="28"/>
        <v>0-400k</v>
      </c>
      <c r="L634" t="str">
        <f t="shared" si="29"/>
        <v>31-45</v>
      </c>
    </row>
    <row r="635" spans="1:12" x14ac:dyDescent="0.25">
      <c r="A635">
        <v>634</v>
      </c>
      <c r="B635" t="s">
        <v>15</v>
      </c>
      <c r="C635">
        <f>IF(ISBLANK(Hoja1!C635),AVERAGE(Hoja1!$C$2:$C$5001),Hoja1!C635)</f>
        <v>297044</v>
      </c>
      <c r="D635" t="str">
        <f>IF(ISBLANK(Hoja1!D635),"ASALARIADO",Hoja1!D635)</f>
        <v>ASEGURADO VOLUNTARIO</v>
      </c>
      <c r="E635" t="s">
        <v>16</v>
      </c>
      <c r="F635" t="s">
        <v>12</v>
      </c>
      <c r="G635" t="s">
        <v>13</v>
      </c>
      <c r="H635" t="s">
        <v>13</v>
      </c>
      <c r="I635" s="1">
        <f>IF(ISBLANK(Hoja1!I635),AVERAGE(Hoja1!$I$2:$I$5001),Hoja1!I635)</f>
        <v>19</v>
      </c>
      <c r="J635">
        <f t="shared" si="27"/>
        <v>0</v>
      </c>
      <c r="K635" t="str">
        <f t="shared" si="28"/>
        <v>0-400k</v>
      </c>
      <c r="L635" t="str">
        <f t="shared" si="29"/>
        <v>18-30</v>
      </c>
    </row>
    <row r="636" spans="1:12" x14ac:dyDescent="0.25">
      <c r="A636">
        <v>635</v>
      </c>
      <c r="B636" t="s">
        <v>15</v>
      </c>
      <c r="C636">
        <f>IF(ISBLANK(Hoja1!C636),AVERAGE(Hoja1!$C$2:$C$5001),Hoja1!C636)</f>
        <v>297046</v>
      </c>
      <c r="D636" t="str">
        <f>IF(ISBLANK(Hoja1!D636),"ASALARIADO",Hoja1!D636)</f>
        <v>ASEGURADO VOLUNTARIO</v>
      </c>
      <c r="E636" t="s">
        <v>16</v>
      </c>
      <c r="F636" t="s">
        <v>12</v>
      </c>
      <c r="G636" t="s">
        <v>13</v>
      </c>
      <c r="H636" t="s">
        <v>13</v>
      </c>
      <c r="I636" s="1">
        <f>IF(ISBLANK(Hoja1!I636),AVERAGE(Hoja1!$I$2:$I$5001),Hoja1!I636)</f>
        <v>31</v>
      </c>
      <c r="J636">
        <f t="shared" si="27"/>
        <v>0</v>
      </c>
      <c r="K636" t="str">
        <f t="shared" si="28"/>
        <v>0-400k</v>
      </c>
      <c r="L636" t="str">
        <f t="shared" si="29"/>
        <v>31-45</v>
      </c>
    </row>
    <row r="637" spans="1:12" x14ac:dyDescent="0.25">
      <c r="A637">
        <v>636</v>
      </c>
      <c r="B637" t="s">
        <v>9</v>
      </c>
      <c r="C637">
        <f>IF(ISBLANK(Hoja1!C637),AVERAGE(Hoja1!$C$2:$C$5001),Hoja1!C637)</f>
        <v>1169887</v>
      </c>
      <c r="D637" t="str">
        <f>IF(ISBLANK(Hoja1!D637),"ASALARIADO",Hoja1!D637)</f>
        <v>ASALARIADO</v>
      </c>
      <c r="E637" t="s">
        <v>11</v>
      </c>
      <c r="F637" t="s">
        <v>12</v>
      </c>
      <c r="G637" t="s">
        <v>13</v>
      </c>
      <c r="H637" t="s">
        <v>13</v>
      </c>
      <c r="I637" s="1">
        <f>IF(ISBLANK(Hoja1!I637),AVERAGE(Hoja1!$I$2:$I$5001),Hoja1!I637)</f>
        <v>45</v>
      </c>
      <c r="J637">
        <f t="shared" si="27"/>
        <v>0</v>
      </c>
      <c r="K637" t="str">
        <f t="shared" si="28"/>
        <v>800k-1.2M</v>
      </c>
      <c r="L637" t="str">
        <f t="shared" si="29"/>
        <v>31-45</v>
      </c>
    </row>
    <row r="638" spans="1:12" x14ac:dyDescent="0.25">
      <c r="A638">
        <v>637</v>
      </c>
      <c r="B638" t="s">
        <v>9</v>
      </c>
      <c r="C638">
        <f>IF(ISBLANK(Hoja1!C638),AVERAGE(Hoja1!$C$2:$C$5001),Hoja1!C638)</f>
        <v>1253145.82</v>
      </c>
      <c r="D638" t="str">
        <f>IF(ISBLANK(Hoja1!D638),"ASALARIADO",Hoja1!D638)</f>
        <v>ASALARIADO</v>
      </c>
      <c r="E638" t="s">
        <v>11</v>
      </c>
      <c r="F638" t="s">
        <v>12</v>
      </c>
      <c r="G638" t="s">
        <v>13</v>
      </c>
      <c r="H638" t="s">
        <v>13</v>
      </c>
      <c r="I638" s="1">
        <f>IF(ISBLANK(Hoja1!I638),AVERAGE(Hoja1!$I$2:$I$5001),Hoja1!I638)</f>
        <v>34</v>
      </c>
      <c r="J638">
        <f t="shared" si="27"/>
        <v>0</v>
      </c>
      <c r="K638" t="str">
        <f t="shared" si="28"/>
        <v>1.2M-2M</v>
      </c>
      <c r="L638" t="str">
        <f t="shared" si="29"/>
        <v>31-45</v>
      </c>
    </row>
    <row r="639" spans="1:12" x14ac:dyDescent="0.25">
      <c r="A639">
        <v>638</v>
      </c>
      <c r="B639" t="s">
        <v>9</v>
      </c>
      <c r="C639">
        <f>IF(ISBLANK(Hoja1!C639),AVERAGE(Hoja1!$C$2:$C$5001),Hoja1!C639)</f>
        <v>577032.5</v>
      </c>
      <c r="D639" t="str">
        <f>IF(ISBLANK(Hoja1!D639),"ASALARIADO",Hoja1!D639)</f>
        <v>ASALARIADO</v>
      </c>
      <c r="E639" t="s">
        <v>16</v>
      </c>
      <c r="F639" t="s">
        <v>12</v>
      </c>
      <c r="G639" t="s">
        <v>13</v>
      </c>
      <c r="H639" t="s">
        <v>13</v>
      </c>
      <c r="I639" s="1">
        <f>IF(ISBLANK(Hoja1!I639),AVERAGE(Hoja1!$I$2:$I$5001),Hoja1!I639)</f>
        <v>53</v>
      </c>
      <c r="J639">
        <f t="shared" si="27"/>
        <v>0</v>
      </c>
      <c r="K639" t="str">
        <f t="shared" si="28"/>
        <v>400k-800k</v>
      </c>
      <c r="L639" t="str">
        <f t="shared" si="29"/>
        <v>46-60</v>
      </c>
    </row>
    <row r="640" spans="1:12" x14ac:dyDescent="0.25">
      <c r="A640">
        <v>639</v>
      </c>
      <c r="B640" t="s">
        <v>9</v>
      </c>
      <c r="C640">
        <f>IF(ISBLANK(Hoja1!C640),AVERAGE(Hoja1!$C$2:$C$5001),Hoja1!C640)</f>
        <v>305704</v>
      </c>
      <c r="D640" t="str">
        <f>IF(ISBLANK(Hoja1!D640),"ASALARIADO",Hoja1!D640)</f>
        <v>TRABAJADOR INDEPENDIENTE</v>
      </c>
      <c r="E640" t="s">
        <v>16</v>
      </c>
      <c r="F640" t="s">
        <v>12</v>
      </c>
      <c r="G640" t="s">
        <v>13</v>
      </c>
      <c r="H640" t="s">
        <v>13</v>
      </c>
      <c r="I640" s="1">
        <f>IF(ISBLANK(Hoja1!I640),AVERAGE(Hoja1!$I$2:$I$5001),Hoja1!I640)</f>
        <v>68</v>
      </c>
      <c r="J640">
        <f t="shared" si="27"/>
        <v>0</v>
      </c>
      <c r="K640" t="str">
        <f t="shared" si="28"/>
        <v>0-400k</v>
      </c>
      <c r="L640" t="str">
        <f t="shared" si="29"/>
        <v>61-75</v>
      </c>
    </row>
    <row r="641" spans="1:12" x14ac:dyDescent="0.25">
      <c r="A641">
        <v>640</v>
      </c>
      <c r="B641" t="s">
        <v>15</v>
      </c>
      <c r="C641">
        <f>IF(ISBLANK(Hoja1!C641),AVERAGE(Hoja1!$C$2:$C$5001),Hoja1!C641)</f>
        <v>297045</v>
      </c>
      <c r="D641" t="str">
        <f>IF(ISBLANK(Hoja1!D641),"ASALARIADO",Hoja1!D641)</f>
        <v>ASEGURADO VOLUNTARIO</v>
      </c>
      <c r="E641" t="s">
        <v>16</v>
      </c>
      <c r="F641" t="s">
        <v>12</v>
      </c>
      <c r="G641" t="s">
        <v>13</v>
      </c>
      <c r="H641" t="s">
        <v>13</v>
      </c>
      <c r="I641" s="1">
        <f>IF(ISBLANK(Hoja1!I641),AVERAGE(Hoja1!$I$2:$I$5001),Hoja1!I641)</f>
        <v>30</v>
      </c>
      <c r="J641">
        <f t="shared" si="27"/>
        <v>0</v>
      </c>
      <c r="K641" t="str">
        <f t="shared" si="28"/>
        <v>0-400k</v>
      </c>
      <c r="L641" t="str">
        <f t="shared" si="29"/>
        <v>18-30</v>
      </c>
    </row>
    <row r="642" spans="1:12" x14ac:dyDescent="0.25">
      <c r="A642">
        <v>641</v>
      </c>
      <c r="B642" t="s">
        <v>15</v>
      </c>
      <c r="C642">
        <f>IF(ISBLANK(Hoja1!C642),AVERAGE(Hoja1!$C$2:$C$5001),Hoja1!C642)</f>
        <v>697711</v>
      </c>
      <c r="D642" t="str">
        <f>IF(ISBLANK(Hoja1!D642),"ASALARIADO",Hoja1!D642)</f>
        <v>PENSIONADOS EN SU PROPIO SISTEMA</v>
      </c>
      <c r="E642" t="s">
        <v>11</v>
      </c>
      <c r="F642" t="s">
        <v>12</v>
      </c>
      <c r="G642" t="s">
        <v>13</v>
      </c>
      <c r="H642" t="s">
        <v>13</v>
      </c>
      <c r="I642" s="1">
        <f>IF(ISBLANK(Hoja1!I642),AVERAGE(Hoja1!$I$2:$I$5001),Hoja1!I642)</f>
        <v>76</v>
      </c>
      <c r="J642">
        <f t="shared" si="27"/>
        <v>0</v>
      </c>
      <c r="K642" t="str">
        <f t="shared" si="28"/>
        <v>400k-800k</v>
      </c>
      <c r="L642" t="str">
        <f t="shared" si="29"/>
        <v>76-100+</v>
      </c>
    </row>
    <row r="643" spans="1:12" x14ac:dyDescent="0.25">
      <c r="A643">
        <v>642</v>
      </c>
      <c r="B643" t="s">
        <v>9</v>
      </c>
      <c r="C643">
        <f>IF(ISBLANK(Hoja1!C643),AVERAGE(Hoja1!$C$2:$C$5001),Hoja1!C643)</f>
        <v>1611056.5</v>
      </c>
      <c r="D643" t="str">
        <f>IF(ISBLANK(Hoja1!D643),"ASALARIADO",Hoja1!D643)</f>
        <v>ASALARIADO</v>
      </c>
      <c r="E643" t="s">
        <v>11</v>
      </c>
      <c r="F643" t="s">
        <v>12</v>
      </c>
      <c r="G643" t="s">
        <v>13</v>
      </c>
      <c r="H643" t="s">
        <v>13</v>
      </c>
      <c r="I643" s="1">
        <f>IF(ISBLANK(Hoja1!I643),AVERAGE(Hoja1!$I$2:$I$5001),Hoja1!I643)</f>
        <v>55</v>
      </c>
      <c r="J643">
        <f t="shared" ref="J643:J706" si="30">IF(H643="SI",1,0)</f>
        <v>0</v>
      </c>
      <c r="K643" t="str">
        <f t="shared" ref="K643:K706" si="31">IF(C643&lt;=400000,"0-400k",IF(C643&lt;=800000,"400k-800k",IF(C643&lt;=1200000,"800k-1.2M",IF(C643&lt;=2000000,"1.2M-2M","2M+"))))</f>
        <v>1.2M-2M</v>
      </c>
      <c r="L643" t="str">
        <f t="shared" ref="L643:L706" si="32">IF(I643&lt;=30,"18-30",IF(I643&lt;=45,"31-45",IF(I643&lt;=60,"46-60",IF(I643&lt;=75,"61-75","76-100+"))))</f>
        <v>46-60</v>
      </c>
    </row>
    <row r="644" spans="1:12" x14ac:dyDescent="0.25">
      <c r="A644">
        <v>643</v>
      </c>
      <c r="B644" t="s">
        <v>9</v>
      </c>
      <c r="C644">
        <f>IF(ISBLANK(Hoja1!C644),AVERAGE(Hoja1!$C$2:$C$5001),Hoja1!C644)</f>
        <v>278030</v>
      </c>
      <c r="D644" t="str">
        <f>IF(ISBLANK(Hoja1!D644),"ASALARIADO",Hoja1!D644)</f>
        <v>CONVENIOS ESPECIALES DE TRABAJADORES INDEPENDIENTES</v>
      </c>
      <c r="E644" t="s">
        <v>16</v>
      </c>
      <c r="F644" t="s">
        <v>12</v>
      </c>
      <c r="G644" t="s">
        <v>13</v>
      </c>
      <c r="H644" t="s">
        <v>13</v>
      </c>
      <c r="I644" s="1">
        <f>IF(ISBLANK(Hoja1!I644),AVERAGE(Hoja1!$I$2:$I$5001),Hoja1!I644)</f>
        <v>26</v>
      </c>
      <c r="J644">
        <f t="shared" si="30"/>
        <v>0</v>
      </c>
      <c r="K644" t="str">
        <f t="shared" si="31"/>
        <v>0-400k</v>
      </c>
      <c r="L644" t="str">
        <f t="shared" si="32"/>
        <v>18-30</v>
      </c>
    </row>
    <row r="645" spans="1:12" x14ac:dyDescent="0.25">
      <c r="A645">
        <v>644</v>
      </c>
      <c r="B645" t="s">
        <v>15</v>
      </c>
      <c r="C645">
        <f>IF(ISBLANK(Hoja1!C645),AVERAGE(Hoja1!$C$2:$C$5001),Hoja1!C645)</f>
        <v>970360</v>
      </c>
      <c r="D645" t="str">
        <f>IF(ISBLANK(Hoja1!D645),"ASALARIADO",Hoja1!D645)</f>
        <v>ASALARIADO</v>
      </c>
      <c r="E645" t="s">
        <v>11</v>
      </c>
      <c r="F645" t="s">
        <v>12</v>
      </c>
      <c r="G645" t="s">
        <v>13</v>
      </c>
      <c r="H645" t="s">
        <v>13</v>
      </c>
      <c r="I645" s="1">
        <f>IF(ISBLANK(Hoja1!I645),AVERAGE(Hoja1!$I$2:$I$5001),Hoja1!I645)</f>
        <v>41</v>
      </c>
      <c r="J645">
        <f t="shared" si="30"/>
        <v>0</v>
      </c>
      <c r="K645" t="str">
        <f t="shared" si="31"/>
        <v>800k-1.2M</v>
      </c>
      <c r="L645" t="str">
        <f t="shared" si="32"/>
        <v>31-45</v>
      </c>
    </row>
    <row r="646" spans="1:12" x14ac:dyDescent="0.25">
      <c r="A646">
        <v>645</v>
      </c>
      <c r="B646" t="s">
        <v>15</v>
      </c>
      <c r="C646">
        <f>IF(ISBLANK(Hoja1!C646),AVERAGE(Hoja1!$C$2:$C$5001),Hoja1!C646)</f>
        <v>159787.23000000001</v>
      </c>
      <c r="D646" t="str">
        <f>IF(ISBLANK(Hoja1!D646),"ASALARIADO",Hoja1!D646)</f>
        <v>ASALARIADO</v>
      </c>
      <c r="E646" t="s">
        <v>16</v>
      </c>
      <c r="F646" t="s">
        <v>12</v>
      </c>
      <c r="G646" t="s">
        <v>13</v>
      </c>
      <c r="H646" t="s">
        <v>13</v>
      </c>
      <c r="I646" s="1">
        <f>IF(ISBLANK(Hoja1!I646),AVERAGE(Hoja1!$I$2:$I$5001),Hoja1!I646)</f>
        <v>36</v>
      </c>
      <c r="J646">
        <f t="shared" si="30"/>
        <v>0</v>
      </c>
      <c r="K646" t="str">
        <f t="shared" si="31"/>
        <v>0-400k</v>
      </c>
      <c r="L646" t="str">
        <f t="shared" si="32"/>
        <v>31-45</v>
      </c>
    </row>
    <row r="647" spans="1:12" x14ac:dyDescent="0.25">
      <c r="A647">
        <v>646</v>
      </c>
      <c r="B647" t="s">
        <v>9</v>
      </c>
      <c r="C647">
        <f>IF(ISBLANK(Hoja1!C647),AVERAGE(Hoja1!$C$2:$C$5001),Hoja1!C647)</f>
        <v>680400</v>
      </c>
      <c r="D647" t="str">
        <f>IF(ISBLANK(Hoja1!D647),"ASALARIADO",Hoja1!D647)</f>
        <v>ASALARIADO</v>
      </c>
      <c r="E647" t="s">
        <v>16</v>
      </c>
      <c r="F647" t="s">
        <v>12</v>
      </c>
      <c r="G647" t="s">
        <v>13</v>
      </c>
      <c r="H647" t="s">
        <v>13</v>
      </c>
      <c r="I647" s="1">
        <f>IF(ISBLANK(Hoja1!I647),AVERAGE(Hoja1!$I$2:$I$5001),Hoja1!I647)</f>
        <v>63</v>
      </c>
      <c r="J647">
        <f t="shared" si="30"/>
        <v>0</v>
      </c>
      <c r="K647" t="str">
        <f t="shared" si="31"/>
        <v>400k-800k</v>
      </c>
      <c r="L647" t="str">
        <f t="shared" si="32"/>
        <v>61-75</v>
      </c>
    </row>
    <row r="648" spans="1:12" x14ac:dyDescent="0.25">
      <c r="A648">
        <v>647</v>
      </c>
      <c r="B648" t="s">
        <v>15</v>
      </c>
      <c r="C648">
        <f>IF(ISBLANK(Hoja1!C648),AVERAGE(Hoja1!$C$2:$C$5001),Hoja1!C648)</f>
        <v>1556653.39</v>
      </c>
      <c r="D648" t="str">
        <f>IF(ISBLANK(Hoja1!D648),"ASALARIADO",Hoja1!D648)</f>
        <v>ASALARIADO</v>
      </c>
      <c r="E648" t="s">
        <v>16</v>
      </c>
      <c r="F648" t="s">
        <v>12</v>
      </c>
      <c r="G648" t="s">
        <v>13</v>
      </c>
      <c r="H648" t="s">
        <v>13</v>
      </c>
      <c r="I648" s="1">
        <f>IF(ISBLANK(Hoja1!I648),AVERAGE(Hoja1!$I$2:$I$5001),Hoja1!I648)</f>
        <v>44</v>
      </c>
      <c r="J648">
        <f t="shared" si="30"/>
        <v>0</v>
      </c>
      <c r="K648" t="str">
        <f t="shared" si="31"/>
        <v>1.2M-2M</v>
      </c>
      <c r="L648" t="str">
        <f t="shared" si="32"/>
        <v>31-45</v>
      </c>
    </row>
    <row r="649" spans="1:12" x14ac:dyDescent="0.25">
      <c r="A649">
        <v>648</v>
      </c>
      <c r="B649" t="s">
        <v>15</v>
      </c>
      <c r="C649">
        <f>IF(ISBLANK(Hoja1!C649),AVERAGE(Hoja1!$C$2:$C$5001),Hoja1!C649)</f>
        <v>280000</v>
      </c>
      <c r="D649" t="str">
        <f>IF(ISBLANK(Hoja1!D649),"ASALARIADO",Hoja1!D649)</f>
        <v>ASALARIADO</v>
      </c>
      <c r="E649" t="s">
        <v>16</v>
      </c>
      <c r="F649" t="s">
        <v>12</v>
      </c>
      <c r="G649" t="s">
        <v>12</v>
      </c>
      <c r="H649" t="s">
        <v>13</v>
      </c>
      <c r="I649" s="1">
        <f>IF(ISBLANK(Hoja1!I649),AVERAGE(Hoja1!$I$2:$I$5001),Hoja1!I649)</f>
        <v>59</v>
      </c>
      <c r="J649">
        <f t="shared" si="30"/>
        <v>0</v>
      </c>
      <c r="K649" t="str">
        <f t="shared" si="31"/>
        <v>0-400k</v>
      </c>
      <c r="L649" t="str">
        <f t="shared" si="32"/>
        <v>46-60</v>
      </c>
    </row>
    <row r="650" spans="1:12" x14ac:dyDescent="0.25">
      <c r="A650">
        <v>649</v>
      </c>
      <c r="B650" t="s">
        <v>9</v>
      </c>
      <c r="C650">
        <f>IF(ISBLANK(Hoja1!C650),AVERAGE(Hoja1!$C$2:$C$5001),Hoja1!C650)</f>
        <v>311895</v>
      </c>
      <c r="D650" t="str">
        <f>IF(ISBLANK(Hoja1!D650),"ASALARIADO",Hoja1!D650)</f>
        <v>TRABAJADOR INDEPENDIENTE</v>
      </c>
      <c r="E650" t="s">
        <v>16</v>
      </c>
      <c r="F650" t="s">
        <v>12</v>
      </c>
      <c r="G650" t="s">
        <v>13</v>
      </c>
      <c r="H650" t="s">
        <v>12</v>
      </c>
      <c r="I650" s="1">
        <f>IF(ISBLANK(Hoja1!I650),AVERAGE(Hoja1!$I$2:$I$5001),Hoja1!I650)</f>
        <v>41</v>
      </c>
      <c r="J650">
        <f t="shared" si="30"/>
        <v>1</v>
      </c>
      <c r="K650" t="str">
        <f t="shared" si="31"/>
        <v>0-400k</v>
      </c>
      <c r="L650" t="str">
        <f t="shared" si="32"/>
        <v>31-45</v>
      </c>
    </row>
    <row r="651" spans="1:12" x14ac:dyDescent="0.25">
      <c r="A651">
        <v>650</v>
      </c>
      <c r="B651" t="s">
        <v>9</v>
      </c>
      <c r="C651">
        <f>IF(ISBLANK(Hoja1!C651),AVERAGE(Hoja1!$C$2:$C$5001),Hoja1!C651)</f>
        <v>297046</v>
      </c>
      <c r="D651" t="str">
        <f>IF(ISBLANK(Hoja1!D651),"ASALARIADO",Hoja1!D651)</f>
        <v>ASEGURADO VOLUNTARIO</v>
      </c>
      <c r="E651" t="s">
        <v>16</v>
      </c>
      <c r="F651" t="s">
        <v>13</v>
      </c>
      <c r="G651" t="s">
        <v>12</v>
      </c>
      <c r="H651" t="s">
        <v>13</v>
      </c>
      <c r="I651" s="1">
        <f>IF(ISBLANK(Hoja1!I651),AVERAGE(Hoja1!$I$2:$I$5001),Hoja1!I651)</f>
        <v>71</v>
      </c>
      <c r="J651">
        <f t="shared" si="30"/>
        <v>0</v>
      </c>
      <c r="K651" t="str">
        <f t="shared" si="31"/>
        <v>0-400k</v>
      </c>
      <c r="L651" t="str">
        <f t="shared" si="32"/>
        <v>61-75</v>
      </c>
    </row>
    <row r="652" spans="1:12" x14ac:dyDescent="0.25">
      <c r="A652">
        <v>651</v>
      </c>
      <c r="B652" t="s">
        <v>15</v>
      </c>
      <c r="C652">
        <f>IF(ISBLANK(Hoja1!C652),AVERAGE(Hoja1!$C$2:$C$5001),Hoja1!C652)</f>
        <v>540000</v>
      </c>
      <c r="D652" t="str">
        <f>IF(ISBLANK(Hoja1!D652),"ASALARIADO",Hoja1!D652)</f>
        <v>ASALARIADO</v>
      </c>
      <c r="E652" t="s">
        <v>16</v>
      </c>
      <c r="F652" t="s">
        <v>12</v>
      </c>
      <c r="G652" t="s">
        <v>13</v>
      </c>
      <c r="H652" t="s">
        <v>13</v>
      </c>
      <c r="I652" s="1">
        <f>IF(ISBLANK(Hoja1!I652),AVERAGE(Hoja1!$I$2:$I$5001),Hoja1!I652)</f>
        <v>26</v>
      </c>
      <c r="J652">
        <f t="shared" si="30"/>
        <v>0</v>
      </c>
      <c r="K652" t="str">
        <f t="shared" si="31"/>
        <v>400k-800k</v>
      </c>
      <c r="L652" t="str">
        <f t="shared" si="32"/>
        <v>18-30</v>
      </c>
    </row>
    <row r="653" spans="1:12" x14ac:dyDescent="0.25">
      <c r="A653">
        <v>652</v>
      </c>
      <c r="B653" t="s">
        <v>15</v>
      </c>
      <c r="C653">
        <f>IF(ISBLANK(Hoja1!C653),AVERAGE(Hoja1!$C$2:$C$5001),Hoja1!C653)</f>
        <v>312690</v>
      </c>
      <c r="D653" t="str">
        <f>IF(ISBLANK(Hoja1!D653),"ASALARIADO",Hoja1!D653)</f>
        <v>ASALARIADO</v>
      </c>
      <c r="E653" t="s">
        <v>11</v>
      </c>
      <c r="F653" t="s">
        <v>12</v>
      </c>
      <c r="G653" t="s">
        <v>13</v>
      </c>
      <c r="H653" t="s">
        <v>13</v>
      </c>
      <c r="I653" s="1">
        <f>IF(ISBLANK(Hoja1!I653),AVERAGE(Hoja1!$I$2:$I$5001),Hoja1!I653)</f>
        <v>57</v>
      </c>
      <c r="J653">
        <f t="shared" si="30"/>
        <v>0</v>
      </c>
      <c r="K653" t="str">
        <f t="shared" si="31"/>
        <v>0-400k</v>
      </c>
      <c r="L653" t="str">
        <f t="shared" si="32"/>
        <v>46-60</v>
      </c>
    </row>
    <row r="654" spans="1:12" x14ac:dyDescent="0.25">
      <c r="A654">
        <v>653</v>
      </c>
      <c r="B654" t="s">
        <v>9</v>
      </c>
      <c r="C654">
        <f>IF(ISBLANK(Hoja1!C654),AVERAGE(Hoja1!$C$2:$C$5001),Hoja1!C654)</f>
        <v>216975</v>
      </c>
      <c r="D654" t="str">
        <f>IF(ISBLANK(Hoja1!D654),"ASALARIADO",Hoja1!D654)</f>
        <v>ASALARIADO</v>
      </c>
      <c r="E654" t="s">
        <v>16</v>
      </c>
      <c r="F654" t="s">
        <v>12</v>
      </c>
      <c r="G654" t="s">
        <v>13</v>
      </c>
      <c r="H654" t="s">
        <v>13</v>
      </c>
      <c r="I654" s="1">
        <f>IF(ISBLANK(Hoja1!I654),AVERAGE(Hoja1!$I$2:$I$5001),Hoja1!I654)</f>
        <v>32</v>
      </c>
      <c r="J654">
        <f t="shared" si="30"/>
        <v>0</v>
      </c>
      <c r="K654" t="str">
        <f t="shared" si="31"/>
        <v>0-400k</v>
      </c>
      <c r="L654" t="str">
        <f t="shared" si="32"/>
        <v>31-45</v>
      </c>
    </row>
    <row r="655" spans="1:12" x14ac:dyDescent="0.25">
      <c r="A655">
        <v>654</v>
      </c>
      <c r="B655" t="s">
        <v>9</v>
      </c>
      <c r="C655">
        <f>IF(ISBLANK(Hoja1!C655),AVERAGE(Hoja1!$C$2:$C$5001),Hoja1!C655)</f>
        <v>254494.92</v>
      </c>
      <c r="D655" t="str">
        <f>IF(ISBLANK(Hoja1!D655),"ASALARIADO",Hoja1!D655)</f>
        <v>ASALARIADO</v>
      </c>
      <c r="E655" t="s">
        <v>11</v>
      </c>
      <c r="F655" t="s">
        <v>12</v>
      </c>
      <c r="G655" t="s">
        <v>13</v>
      </c>
      <c r="H655" t="s">
        <v>13</v>
      </c>
      <c r="I655" s="1">
        <f>IF(ISBLANK(Hoja1!I655),AVERAGE(Hoja1!$I$2:$I$5001),Hoja1!I655)</f>
        <v>31</v>
      </c>
      <c r="J655">
        <f t="shared" si="30"/>
        <v>0</v>
      </c>
      <c r="K655" t="str">
        <f t="shared" si="31"/>
        <v>0-400k</v>
      </c>
      <c r="L655" t="str">
        <f t="shared" si="32"/>
        <v>31-45</v>
      </c>
    </row>
    <row r="656" spans="1:12" x14ac:dyDescent="0.25">
      <c r="A656">
        <v>655</v>
      </c>
      <c r="B656" t="s">
        <v>9</v>
      </c>
      <c r="C656">
        <f>IF(ISBLANK(Hoja1!C656),AVERAGE(Hoja1!$C$2:$C$5001),Hoja1!C656)</f>
        <v>278030</v>
      </c>
      <c r="D656" t="str">
        <f>IF(ISBLANK(Hoja1!D656),"ASALARIADO",Hoja1!D656)</f>
        <v>CONVENIOS ESPECIALES DE TRABAJADORES INDEPENDIENTES</v>
      </c>
      <c r="E656" t="s">
        <v>16</v>
      </c>
      <c r="F656" t="s">
        <v>12</v>
      </c>
      <c r="G656" t="s">
        <v>12</v>
      </c>
      <c r="H656" t="s">
        <v>13</v>
      </c>
      <c r="I656" s="1">
        <f>IF(ISBLANK(Hoja1!I656),AVERAGE(Hoja1!$I$2:$I$5001),Hoja1!I656)</f>
        <v>38</v>
      </c>
      <c r="J656">
        <f t="shared" si="30"/>
        <v>0</v>
      </c>
      <c r="K656" t="str">
        <f t="shared" si="31"/>
        <v>0-400k</v>
      </c>
      <c r="L656" t="str">
        <f t="shared" si="32"/>
        <v>31-45</v>
      </c>
    </row>
    <row r="657" spans="1:12" x14ac:dyDescent="0.25">
      <c r="A657">
        <v>656</v>
      </c>
      <c r="B657" t="s">
        <v>9</v>
      </c>
      <c r="C657">
        <f>IF(ISBLANK(Hoja1!C657),AVERAGE(Hoja1!$C$2:$C$5001),Hoja1!C657)</f>
        <v>291178.01</v>
      </c>
      <c r="D657" t="str">
        <f>IF(ISBLANK(Hoja1!D657),"ASALARIADO",Hoja1!D657)</f>
        <v>ASALARIADO</v>
      </c>
      <c r="E657" t="s">
        <v>16</v>
      </c>
      <c r="F657" t="s">
        <v>12</v>
      </c>
      <c r="G657" t="s">
        <v>13</v>
      </c>
      <c r="H657" t="s">
        <v>13</v>
      </c>
      <c r="I657" s="1">
        <f>IF(ISBLANK(Hoja1!I657),AVERAGE(Hoja1!$I$2:$I$5001),Hoja1!I657)</f>
        <v>34</v>
      </c>
      <c r="J657">
        <f t="shared" si="30"/>
        <v>0</v>
      </c>
      <c r="K657" t="str">
        <f t="shared" si="31"/>
        <v>0-400k</v>
      </c>
      <c r="L657" t="str">
        <f t="shared" si="32"/>
        <v>31-45</v>
      </c>
    </row>
    <row r="658" spans="1:12" x14ac:dyDescent="0.25">
      <c r="A658">
        <v>657</v>
      </c>
      <c r="B658" t="s">
        <v>9</v>
      </c>
      <c r="C658">
        <f>IF(ISBLANK(Hoja1!C658),AVERAGE(Hoja1!$C$2:$C$5001),Hoja1!C658)</f>
        <v>1181901</v>
      </c>
      <c r="D658" t="str">
        <f>IF(ISBLANK(Hoja1!D658),"ASALARIADO",Hoja1!D658)</f>
        <v>ASALARIADO</v>
      </c>
      <c r="E658" t="s">
        <v>11</v>
      </c>
      <c r="F658" t="s">
        <v>12</v>
      </c>
      <c r="G658" t="s">
        <v>13</v>
      </c>
      <c r="H658" t="s">
        <v>13</v>
      </c>
      <c r="I658" s="1">
        <f>IF(ISBLANK(Hoja1!I658),AVERAGE(Hoja1!$I$2:$I$5001),Hoja1!I658)</f>
        <v>55</v>
      </c>
      <c r="J658">
        <f t="shared" si="30"/>
        <v>0</v>
      </c>
      <c r="K658" t="str">
        <f t="shared" si="31"/>
        <v>800k-1.2M</v>
      </c>
      <c r="L658" t="str">
        <f t="shared" si="32"/>
        <v>46-60</v>
      </c>
    </row>
    <row r="659" spans="1:12" x14ac:dyDescent="0.25">
      <c r="A659">
        <v>658</v>
      </c>
      <c r="B659" t="s">
        <v>9</v>
      </c>
      <c r="C659">
        <f>IF(ISBLANK(Hoja1!C659),AVERAGE(Hoja1!$C$2:$C$5001),Hoja1!C659)</f>
        <v>494539.06</v>
      </c>
      <c r="D659" t="str">
        <f>IF(ISBLANK(Hoja1!D659),"ASALARIADO",Hoja1!D659)</f>
        <v>ASALARIADO</v>
      </c>
      <c r="E659" t="s">
        <v>16</v>
      </c>
      <c r="F659" t="s">
        <v>12</v>
      </c>
      <c r="G659" t="s">
        <v>12</v>
      </c>
      <c r="H659" t="s">
        <v>13</v>
      </c>
      <c r="I659" s="1">
        <f>IF(ISBLANK(Hoja1!I659),AVERAGE(Hoja1!$I$2:$I$5001),Hoja1!I659)</f>
        <v>39</v>
      </c>
      <c r="J659">
        <f t="shared" si="30"/>
        <v>0</v>
      </c>
      <c r="K659" t="str">
        <f t="shared" si="31"/>
        <v>400k-800k</v>
      </c>
      <c r="L659" t="str">
        <f t="shared" si="32"/>
        <v>31-45</v>
      </c>
    </row>
    <row r="660" spans="1:12" x14ac:dyDescent="0.25">
      <c r="A660">
        <v>659</v>
      </c>
      <c r="B660" t="s">
        <v>15</v>
      </c>
      <c r="C660">
        <f>IF(ISBLANK(Hoja1!C660),AVERAGE(Hoja1!$C$2:$C$5001),Hoja1!C660)</f>
        <v>299647</v>
      </c>
      <c r="D660" t="str">
        <f>IF(ISBLANK(Hoja1!D660),"ASALARIADO",Hoja1!D660)</f>
        <v>ASEGURADO VOLUNTARIO</v>
      </c>
      <c r="E660" t="s">
        <v>16</v>
      </c>
      <c r="F660" t="s">
        <v>12</v>
      </c>
      <c r="G660" t="s">
        <v>13</v>
      </c>
      <c r="H660" t="s">
        <v>13</v>
      </c>
      <c r="I660" s="1">
        <f>IF(ISBLANK(Hoja1!I660),AVERAGE(Hoja1!$I$2:$I$5001),Hoja1!I660)</f>
        <v>51</v>
      </c>
      <c r="J660">
        <f t="shared" si="30"/>
        <v>0</v>
      </c>
      <c r="K660" t="str">
        <f t="shared" si="31"/>
        <v>0-400k</v>
      </c>
      <c r="L660" t="str">
        <f t="shared" si="32"/>
        <v>46-60</v>
      </c>
    </row>
    <row r="661" spans="1:12" x14ac:dyDescent="0.25">
      <c r="A661">
        <v>660</v>
      </c>
      <c r="B661" t="s">
        <v>9</v>
      </c>
      <c r="C661">
        <f>IF(ISBLANK(Hoja1!C661),AVERAGE(Hoja1!$C$2:$C$5001),Hoja1!C661)</f>
        <v>386161</v>
      </c>
      <c r="D661" t="str">
        <f>IF(ISBLANK(Hoja1!D661),"ASALARIADO",Hoja1!D661)</f>
        <v>TRABAJADOR INDEPENDIENTE</v>
      </c>
      <c r="E661" t="s">
        <v>16</v>
      </c>
      <c r="F661" t="s">
        <v>12</v>
      </c>
      <c r="G661" t="s">
        <v>13</v>
      </c>
      <c r="H661" t="s">
        <v>12</v>
      </c>
      <c r="I661" s="1">
        <f>IF(ISBLANK(Hoja1!I661),AVERAGE(Hoja1!$I$2:$I$5001),Hoja1!I661)</f>
        <v>49</v>
      </c>
      <c r="J661">
        <f t="shared" si="30"/>
        <v>1</v>
      </c>
      <c r="K661" t="str">
        <f t="shared" si="31"/>
        <v>0-400k</v>
      </c>
      <c r="L661" t="str">
        <f t="shared" si="32"/>
        <v>46-60</v>
      </c>
    </row>
    <row r="662" spans="1:12" x14ac:dyDescent="0.25">
      <c r="A662">
        <v>661</v>
      </c>
      <c r="B662" t="s">
        <v>9</v>
      </c>
      <c r="C662">
        <f>IF(ISBLANK(Hoja1!C662),AVERAGE(Hoja1!$C$2:$C$5001),Hoja1!C662)</f>
        <v>300000</v>
      </c>
      <c r="D662" t="str">
        <f>IF(ISBLANK(Hoja1!D662),"ASALARIADO",Hoja1!D662)</f>
        <v>TRABAJADOR INDEPENDIENTE</v>
      </c>
      <c r="E662" t="s">
        <v>16</v>
      </c>
      <c r="F662" t="s">
        <v>12</v>
      </c>
      <c r="G662" t="s">
        <v>13</v>
      </c>
      <c r="H662" t="s">
        <v>13</v>
      </c>
      <c r="I662" s="1">
        <f>IF(ISBLANK(Hoja1!I662),AVERAGE(Hoja1!$I$2:$I$5001),Hoja1!I662)</f>
        <v>30</v>
      </c>
      <c r="J662">
        <f t="shared" si="30"/>
        <v>0</v>
      </c>
      <c r="K662" t="str">
        <f t="shared" si="31"/>
        <v>0-400k</v>
      </c>
      <c r="L662" t="str">
        <f t="shared" si="32"/>
        <v>18-30</v>
      </c>
    </row>
    <row r="663" spans="1:12" x14ac:dyDescent="0.25">
      <c r="A663">
        <v>662</v>
      </c>
      <c r="B663" t="s">
        <v>9</v>
      </c>
      <c r="C663">
        <f>IF(ISBLANK(Hoja1!C663),AVERAGE(Hoja1!$C$2:$C$5001),Hoja1!C663)</f>
        <v>2425879.86</v>
      </c>
      <c r="D663" t="str">
        <f>IF(ISBLANK(Hoja1!D663),"ASALARIADO",Hoja1!D663)</f>
        <v>ASALARIADO</v>
      </c>
      <c r="E663" t="s">
        <v>16</v>
      </c>
      <c r="F663" t="s">
        <v>12</v>
      </c>
      <c r="G663" t="s">
        <v>13</v>
      </c>
      <c r="H663" t="s">
        <v>13</v>
      </c>
      <c r="I663" s="1">
        <f>IF(ISBLANK(Hoja1!I663),AVERAGE(Hoja1!$I$2:$I$5001),Hoja1!I663)</f>
        <v>31</v>
      </c>
      <c r="J663">
        <f t="shared" si="30"/>
        <v>0</v>
      </c>
      <c r="K663" t="str">
        <f t="shared" si="31"/>
        <v>2M+</v>
      </c>
      <c r="L663" t="str">
        <f t="shared" si="32"/>
        <v>31-45</v>
      </c>
    </row>
    <row r="664" spans="1:12" x14ac:dyDescent="0.25">
      <c r="A664">
        <v>663</v>
      </c>
      <c r="B664" t="s">
        <v>9</v>
      </c>
      <c r="C664">
        <f>IF(ISBLANK(Hoja1!C664),AVERAGE(Hoja1!$C$2:$C$5001),Hoja1!C664)</f>
        <v>552616.01</v>
      </c>
      <c r="D664" t="str">
        <f>IF(ISBLANK(Hoja1!D664),"ASALARIADO",Hoja1!D664)</f>
        <v>ASALARIADO</v>
      </c>
      <c r="E664" t="s">
        <v>16</v>
      </c>
      <c r="F664" t="s">
        <v>12</v>
      </c>
      <c r="G664" t="s">
        <v>13</v>
      </c>
      <c r="H664" t="s">
        <v>13</v>
      </c>
      <c r="I664" s="1">
        <f>IF(ISBLANK(Hoja1!I664),AVERAGE(Hoja1!$I$2:$I$5001),Hoja1!I664)</f>
        <v>30</v>
      </c>
      <c r="J664">
        <f t="shared" si="30"/>
        <v>0</v>
      </c>
      <c r="K664" t="str">
        <f t="shared" si="31"/>
        <v>400k-800k</v>
      </c>
      <c r="L664" t="str">
        <f t="shared" si="32"/>
        <v>18-30</v>
      </c>
    </row>
    <row r="665" spans="1:12" x14ac:dyDescent="0.25">
      <c r="A665">
        <v>664</v>
      </c>
      <c r="B665" t="s">
        <v>9</v>
      </c>
      <c r="C665">
        <f>IF(ISBLANK(Hoja1!C665),AVERAGE(Hoja1!$C$2:$C$5001),Hoja1!C665)</f>
        <v>454965.33</v>
      </c>
      <c r="D665" t="str">
        <f>IF(ISBLANK(Hoja1!D665),"ASALARIADO",Hoja1!D665)</f>
        <v>ASALARIADO</v>
      </c>
      <c r="E665" t="s">
        <v>16</v>
      </c>
      <c r="F665" t="s">
        <v>12</v>
      </c>
      <c r="G665" t="s">
        <v>13</v>
      </c>
      <c r="H665" t="s">
        <v>12</v>
      </c>
      <c r="I665" s="1">
        <f>IF(ISBLANK(Hoja1!I665),AVERAGE(Hoja1!$I$2:$I$5001),Hoja1!I665)</f>
        <v>48</v>
      </c>
      <c r="J665">
        <f t="shared" si="30"/>
        <v>1</v>
      </c>
      <c r="K665" t="str">
        <f t="shared" si="31"/>
        <v>400k-800k</v>
      </c>
      <c r="L665" t="str">
        <f t="shared" si="32"/>
        <v>46-60</v>
      </c>
    </row>
    <row r="666" spans="1:12" x14ac:dyDescent="0.25">
      <c r="A666">
        <v>665</v>
      </c>
      <c r="B666" t="s">
        <v>15</v>
      </c>
      <c r="C666">
        <f>IF(ISBLANK(Hoja1!C666),AVERAGE(Hoja1!$C$2:$C$5001),Hoja1!C666)</f>
        <v>834260</v>
      </c>
      <c r="D666" t="str">
        <f>IF(ISBLANK(Hoja1!D666),"ASALARIADO",Hoja1!D666)</f>
        <v>ASALARIADO</v>
      </c>
      <c r="E666" t="s">
        <v>11</v>
      </c>
      <c r="F666" t="s">
        <v>12</v>
      </c>
      <c r="G666" t="s">
        <v>13</v>
      </c>
      <c r="H666" t="s">
        <v>12</v>
      </c>
      <c r="I666" s="1">
        <f>IF(ISBLANK(Hoja1!I666),AVERAGE(Hoja1!$I$2:$I$5001),Hoja1!I666)</f>
        <v>42</v>
      </c>
      <c r="J666">
        <f t="shared" si="30"/>
        <v>1</v>
      </c>
      <c r="K666" t="str">
        <f t="shared" si="31"/>
        <v>800k-1.2M</v>
      </c>
      <c r="L666" t="str">
        <f t="shared" si="32"/>
        <v>31-45</v>
      </c>
    </row>
    <row r="667" spans="1:12" x14ac:dyDescent="0.25">
      <c r="A667">
        <v>666</v>
      </c>
      <c r="B667" t="s">
        <v>9</v>
      </c>
      <c r="C667">
        <f>IF(ISBLANK(Hoja1!C667),AVERAGE(Hoja1!$C$2:$C$5001),Hoja1!C667)</f>
        <v>329950</v>
      </c>
      <c r="D667" t="str">
        <f>IF(ISBLANK(Hoja1!D667),"ASALARIADO",Hoja1!D667)</f>
        <v>TRABAJADOR INDEPENDIENTE</v>
      </c>
      <c r="E667" t="s">
        <v>16</v>
      </c>
      <c r="F667" t="s">
        <v>12</v>
      </c>
      <c r="G667" t="s">
        <v>13</v>
      </c>
      <c r="H667" t="s">
        <v>12</v>
      </c>
      <c r="I667" s="1">
        <f>IF(ISBLANK(Hoja1!I667),AVERAGE(Hoja1!$I$2:$I$5001),Hoja1!I667)</f>
        <v>41</v>
      </c>
      <c r="J667">
        <f t="shared" si="30"/>
        <v>1</v>
      </c>
      <c r="K667" t="str">
        <f t="shared" si="31"/>
        <v>0-400k</v>
      </c>
      <c r="L667" t="str">
        <f t="shared" si="32"/>
        <v>31-45</v>
      </c>
    </row>
    <row r="668" spans="1:12" x14ac:dyDescent="0.25">
      <c r="A668">
        <v>667</v>
      </c>
      <c r="B668" t="s">
        <v>9</v>
      </c>
      <c r="C668">
        <f>IF(ISBLANK(Hoja1!C668),AVERAGE(Hoja1!$C$2:$C$5001),Hoja1!C668)</f>
        <v>11.98</v>
      </c>
      <c r="D668" t="str">
        <f>IF(ISBLANK(Hoja1!D668),"ASALARIADO",Hoja1!D668)</f>
        <v>ASALARIADO</v>
      </c>
      <c r="E668" t="s">
        <v>16</v>
      </c>
      <c r="F668" t="s">
        <v>12</v>
      </c>
      <c r="G668" t="s">
        <v>13</v>
      </c>
      <c r="H668" t="s">
        <v>13</v>
      </c>
      <c r="I668" s="1">
        <f>IF(ISBLANK(Hoja1!I668),AVERAGE(Hoja1!$I$2:$I$5001),Hoja1!I668)</f>
        <v>25</v>
      </c>
      <c r="J668">
        <f t="shared" si="30"/>
        <v>0</v>
      </c>
      <c r="K668" t="str">
        <f t="shared" si="31"/>
        <v>0-400k</v>
      </c>
      <c r="L668" t="str">
        <f t="shared" si="32"/>
        <v>18-30</v>
      </c>
    </row>
    <row r="669" spans="1:12" x14ac:dyDescent="0.25">
      <c r="A669">
        <v>668</v>
      </c>
      <c r="B669" t="s">
        <v>15</v>
      </c>
      <c r="C669">
        <f>IF(ISBLANK(Hoja1!C669),AVERAGE(Hoja1!$C$2:$C$5001),Hoja1!C669)</f>
        <v>293333.33</v>
      </c>
      <c r="D669" t="str">
        <f>IF(ISBLANK(Hoja1!D669),"ASALARIADO",Hoja1!D669)</f>
        <v>ASALARIADO</v>
      </c>
      <c r="E669" t="s">
        <v>16</v>
      </c>
      <c r="F669" t="s">
        <v>12</v>
      </c>
      <c r="G669" t="s">
        <v>13</v>
      </c>
      <c r="H669" t="s">
        <v>13</v>
      </c>
      <c r="I669" s="1">
        <f>IF(ISBLANK(Hoja1!I669),AVERAGE(Hoja1!$I$2:$I$5001),Hoja1!I669)</f>
        <v>24</v>
      </c>
      <c r="J669">
        <f t="shared" si="30"/>
        <v>0</v>
      </c>
      <c r="K669" t="str">
        <f t="shared" si="31"/>
        <v>0-400k</v>
      </c>
      <c r="L669" t="str">
        <f t="shared" si="32"/>
        <v>18-30</v>
      </c>
    </row>
    <row r="670" spans="1:12" x14ac:dyDescent="0.25">
      <c r="A670">
        <v>669</v>
      </c>
      <c r="B670" t="s">
        <v>9</v>
      </c>
      <c r="C670">
        <f>IF(ISBLANK(Hoja1!C670),AVERAGE(Hoja1!$C$2:$C$5001),Hoja1!C670)</f>
        <v>580000</v>
      </c>
      <c r="D670" t="str">
        <f>IF(ISBLANK(Hoja1!D670),"ASALARIADO",Hoja1!D670)</f>
        <v>ASALARIADO</v>
      </c>
      <c r="E670" t="s">
        <v>16</v>
      </c>
      <c r="F670" t="s">
        <v>12</v>
      </c>
      <c r="G670" t="s">
        <v>13</v>
      </c>
      <c r="H670" t="s">
        <v>13</v>
      </c>
      <c r="I670" s="1">
        <f>IF(ISBLANK(Hoja1!I670),AVERAGE(Hoja1!$I$2:$I$5001),Hoja1!I670)</f>
        <v>36</v>
      </c>
      <c r="J670">
        <f t="shared" si="30"/>
        <v>0</v>
      </c>
      <c r="K670" t="str">
        <f t="shared" si="31"/>
        <v>400k-800k</v>
      </c>
      <c r="L670" t="str">
        <f t="shared" si="32"/>
        <v>31-45</v>
      </c>
    </row>
    <row r="671" spans="1:12" x14ac:dyDescent="0.25">
      <c r="A671">
        <v>670</v>
      </c>
      <c r="B671" t="s">
        <v>15</v>
      </c>
      <c r="C671">
        <f>IF(ISBLANK(Hoja1!C671),AVERAGE(Hoja1!$C$2:$C$5001),Hoja1!C671)</f>
        <v>817600</v>
      </c>
      <c r="D671" t="str">
        <f>IF(ISBLANK(Hoja1!D671),"ASALARIADO",Hoja1!D671)</f>
        <v>ASALARIADO</v>
      </c>
      <c r="E671" t="s">
        <v>16</v>
      </c>
      <c r="F671" t="s">
        <v>12</v>
      </c>
      <c r="G671" t="s">
        <v>13</v>
      </c>
      <c r="H671" t="s">
        <v>13</v>
      </c>
      <c r="I671" s="1">
        <f>IF(ISBLANK(Hoja1!I671),AVERAGE(Hoja1!$I$2:$I$5001),Hoja1!I671)</f>
        <v>38</v>
      </c>
      <c r="J671">
        <f t="shared" si="30"/>
        <v>0</v>
      </c>
      <c r="K671" t="str">
        <f t="shared" si="31"/>
        <v>800k-1.2M</v>
      </c>
      <c r="L671" t="str">
        <f t="shared" si="32"/>
        <v>31-45</v>
      </c>
    </row>
    <row r="672" spans="1:12" x14ac:dyDescent="0.25">
      <c r="A672">
        <v>671</v>
      </c>
      <c r="B672" t="s">
        <v>15</v>
      </c>
      <c r="C672">
        <f>IF(ISBLANK(Hoja1!C672),AVERAGE(Hoja1!$C$2:$C$5001),Hoja1!C672)</f>
        <v>380590.81</v>
      </c>
      <c r="D672" t="str">
        <f>IF(ISBLANK(Hoja1!D672),"ASALARIADO",Hoja1!D672)</f>
        <v>ASALARIADO</v>
      </c>
      <c r="E672" t="s">
        <v>16</v>
      </c>
      <c r="F672" t="s">
        <v>12</v>
      </c>
      <c r="G672" t="s">
        <v>13</v>
      </c>
      <c r="H672" t="s">
        <v>13</v>
      </c>
      <c r="I672" s="1">
        <f>IF(ISBLANK(Hoja1!I672),AVERAGE(Hoja1!$I$2:$I$5001),Hoja1!I672)</f>
        <v>33</v>
      </c>
      <c r="J672">
        <f t="shared" si="30"/>
        <v>0</v>
      </c>
      <c r="K672" t="str">
        <f t="shared" si="31"/>
        <v>0-400k</v>
      </c>
      <c r="L672" t="str">
        <f t="shared" si="32"/>
        <v>31-45</v>
      </c>
    </row>
    <row r="673" spans="1:12" x14ac:dyDescent="0.25">
      <c r="A673">
        <v>672</v>
      </c>
      <c r="B673" t="s">
        <v>15</v>
      </c>
      <c r="C673">
        <f>IF(ISBLANK(Hoja1!C673),AVERAGE(Hoja1!$C$2:$C$5001),Hoja1!C673)</f>
        <v>278868</v>
      </c>
      <c r="D673" t="str">
        <f>IF(ISBLANK(Hoja1!D673),"ASALARIADO",Hoja1!D673)</f>
        <v>ASALARIADO</v>
      </c>
      <c r="E673" t="s">
        <v>16</v>
      </c>
      <c r="F673" t="s">
        <v>12</v>
      </c>
      <c r="G673" t="s">
        <v>13</v>
      </c>
      <c r="H673" t="s">
        <v>13</v>
      </c>
      <c r="I673" s="1">
        <f>IF(ISBLANK(Hoja1!I673),AVERAGE(Hoja1!$I$2:$I$5001),Hoja1!I673)</f>
        <v>22</v>
      </c>
      <c r="J673">
        <f t="shared" si="30"/>
        <v>0</v>
      </c>
      <c r="K673" t="str">
        <f t="shared" si="31"/>
        <v>0-400k</v>
      </c>
      <c r="L673" t="str">
        <f t="shared" si="32"/>
        <v>18-30</v>
      </c>
    </row>
    <row r="674" spans="1:12" x14ac:dyDescent="0.25">
      <c r="A674">
        <v>673</v>
      </c>
      <c r="B674" t="s">
        <v>9</v>
      </c>
      <c r="C674">
        <f>IF(ISBLANK(Hoja1!C674),AVERAGE(Hoja1!$C$2:$C$5001),Hoja1!C674)</f>
        <v>600538.5</v>
      </c>
      <c r="D674" t="str">
        <f>IF(ISBLANK(Hoja1!D674),"ASALARIADO",Hoja1!D674)</f>
        <v>ASALARIADO</v>
      </c>
      <c r="E674" t="s">
        <v>16</v>
      </c>
      <c r="F674" t="s">
        <v>12</v>
      </c>
      <c r="G674" t="s">
        <v>13</v>
      </c>
      <c r="H674" t="s">
        <v>13</v>
      </c>
      <c r="I674" s="1">
        <f>IF(ISBLANK(Hoja1!I674),AVERAGE(Hoja1!$I$2:$I$5001),Hoja1!I674)</f>
        <v>27</v>
      </c>
      <c r="J674">
        <f t="shared" si="30"/>
        <v>0</v>
      </c>
      <c r="K674" t="str">
        <f t="shared" si="31"/>
        <v>400k-800k</v>
      </c>
      <c r="L674" t="str">
        <f t="shared" si="32"/>
        <v>18-30</v>
      </c>
    </row>
    <row r="675" spans="1:12" x14ac:dyDescent="0.25">
      <c r="A675">
        <v>674</v>
      </c>
      <c r="B675" t="s">
        <v>9</v>
      </c>
      <c r="C675">
        <f>IF(ISBLANK(Hoja1!C675),AVERAGE(Hoja1!$C$2:$C$5001),Hoja1!C675)</f>
        <v>4764816.1399999997</v>
      </c>
      <c r="D675" t="str">
        <f>IF(ISBLANK(Hoja1!D675),"ASALARIADO",Hoja1!D675)</f>
        <v>ASALARIADO</v>
      </c>
      <c r="E675" t="s">
        <v>16</v>
      </c>
      <c r="F675" t="s">
        <v>12</v>
      </c>
      <c r="G675" t="s">
        <v>12</v>
      </c>
      <c r="H675" t="s">
        <v>13</v>
      </c>
      <c r="I675" s="1">
        <f>IF(ISBLANK(Hoja1!I675),AVERAGE(Hoja1!$I$2:$I$5001),Hoja1!I675)</f>
        <v>53</v>
      </c>
      <c r="J675">
        <f t="shared" si="30"/>
        <v>0</v>
      </c>
      <c r="K675" t="str">
        <f t="shared" si="31"/>
        <v>2M+</v>
      </c>
      <c r="L675" t="str">
        <f t="shared" si="32"/>
        <v>46-60</v>
      </c>
    </row>
    <row r="676" spans="1:12" x14ac:dyDescent="0.25">
      <c r="A676">
        <v>675</v>
      </c>
      <c r="B676" t="s">
        <v>9</v>
      </c>
      <c r="C676">
        <f>IF(ISBLANK(Hoja1!C676),AVERAGE(Hoja1!$C$2:$C$5001),Hoja1!C676)</f>
        <v>278035</v>
      </c>
      <c r="D676" t="str">
        <f>IF(ISBLANK(Hoja1!D676),"ASALARIADO",Hoja1!D676)</f>
        <v>ASEGURADO VOLUNTARIO</v>
      </c>
      <c r="E676" t="s">
        <v>16</v>
      </c>
      <c r="F676" t="s">
        <v>12</v>
      </c>
      <c r="G676" t="s">
        <v>13</v>
      </c>
      <c r="H676" t="s">
        <v>12</v>
      </c>
      <c r="I676" s="1">
        <f>IF(ISBLANK(Hoja1!I676),AVERAGE(Hoja1!$I$2:$I$5001),Hoja1!I676)</f>
        <v>54</v>
      </c>
      <c r="J676">
        <f t="shared" si="30"/>
        <v>1</v>
      </c>
      <c r="K676" t="str">
        <f t="shared" si="31"/>
        <v>0-400k</v>
      </c>
      <c r="L676" t="str">
        <f t="shared" si="32"/>
        <v>46-60</v>
      </c>
    </row>
    <row r="677" spans="1:12" x14ac:dyDescent="0.25">
      <c r="A677">
        <v>676</v>
      </c>
      <c r="B677" t="s">
        <v>15</v>
      </c>
      <c r="C677">
        <f>IF(ISBLANK(Hoja1!C677),AVERAGE(Hoja1!$C$2:$C$5001),Hoja1!C677)</f>
        <v>5215081</v>
      </c>
      <c r="D677" t="str">
        <f>IF(ISBLANK(Hoja1!D677),"ASALARIADO",Hoja1!D677)</f>
        <v>ASALARIADO</v>
      </c>
      <c r="E677" t="s">
        <v>11</v>
      </c>
      <c r="F677" t="s">
        <v>12</v>
      </c>
      <c r="G677" t="s">
        <v>13</v>
      </c>
      <c r="H677" t="s">
        <v>13</v>
      </c>
      <c r="I677" s="1">
        <f>IF(ISBLANK(Hoja1!I677),AVERAGE(Hoja1!$I$2:$I$5001),Hoja1!I677)</f>
        <v>65</v>
      </c>
      <c r="J677">
        <f t="shared" si="30"/>
        <v>0</v>
      </c>
      <c r="K677" t="str">
        <f t="shared" si="31"/>
        <v>2M+</v>
      </c>
      <c r="L677" t="str">
        <f t="shared" si="32"/>
        <v>61-75</v>
      </c>
    </row>
    <row r="678" spans="1:12" x14ac:dyDescent="0.25">
      <c r="A678">
        <v>677</v>
      </c>
      <c r="B678" t="s">
        <v>9</v>
      </c>
      <c r="C678">
        <f>IF(ISBLANK(Hoja1!C678),AVERAGE(Hoja1!$C$2:$C$5001),Hoja1!C678)</f>
        <v>319600</v>
      </c>
      <c r="D678" t="str">
        <f>IF(ISBLANK(Hoja1!D678),"ASALARIADO",Hoja1!D678)</f>
        <v>ASALARIADO</v>
      </c>
      <c r="E678" t="s">
        <v>16</v>
      </c>
      <c r="F678" t="s">
        <v>12</v>
      </c>
      <c r="G678" t="s">
        <v>13</v>
      </c>
      <c r="H678" t="s">
        <v>13</v>
      </c>
      <c r="I678" s="1">
        <f>IF(ISBLANK(Hoja1!I678),AVERAGE(Hoja1!$I$2:$I$5001),Hoja1!I678)</f>
        <v>61</v>
      </c>
      <c r="J678">
        <f t="shared" si="30"/>
        <v>0</v>
      </c>
      <c r="K678" t="str">
        <f t="shared" si="31"/>
        <v>0-400k</v>
      </c>
      <c r="L678" t="str">
        <f t="shared" si="32"/>
        <v>61-75</v>
      </c>
    </row>
    <row r="679" spans="1:12" x14ac:dyDescent="0.25">
      <c r="A679">
        <v>678</v>
      </c>
      <c r="B679" t="s">
        <v>15</v>
      </c>
      <c r="C679">
        <f>IF(ISBLANK(Hoja1!C679),AVERAGE(Hoja1!$C$2:$C$5001),Hoja1!C679)</f>
        <v>152460</v>
      </c>
      <c r="D679" t="str">
        <f>IF(ISBLANK(Hoja1!D679),"ASALARIADO",Hoja1!D679)</f>
        <v>ASALARIADO</v>
      </c>
      <c r="E679" t="s">
        <v>16</v>
      </c>
      <c r="F679" t="s">
        <v>12</v>
      </c>
      <c r="G679" t="s">
        <v>13</v>
      </c>
      <c r="H679" t="s">
        <v>13</v>
      </c>
      <c r="I679" s="1">
        <f>IF(ISBLANK(Hoja1!I679),AVERAGE(Hoja1!$I$2:$I$5001),Hoja1!I679)</f>
        <v>65</v>
      </c>
      <c r="J679">
        <f t="shared" si="30"/>
        <v>0</v>
      </c>
      <c r="K679" t="str">
        <f t="shared" si="31"/>
        <v>0-400k</v>
      </c>
      <c r="L679" t="str">
        <f t="shared" si="32"/>
        <v>61-75</v>
      </c>
    </row>
    <row r="680" spans="1:12" x14ac:dyDescent="0.25">
      <c r="A680">
        <v>679</v>
      </c>
      <c r="B680" t="s">
        <v>9</v>
      </c>
      <c r="C680">
        <f>IF(ISBLANK(Hoja1!C680),AVERAGE(Hoja1!$C$2:$C$5001),Hoja1!C680)</f>
        <v>608941</v>
      </c>
      <c r="D680" t="str">
        <f>IF(ISBLANK(Hoja1!D680),"ASALARIADO",Hoja1!D680)</f>
        <v>TRABAJADOR INDEPENDIENTE</v>
      </c>
      <c r="E680" t="s">
        <v>16</v>
      </c>
      <c r="F680" t="s">
        <v>12</v>
      </c>
      <c r="G680" t="s">
        <v>13</v>
      </c>
      <c r="H680" t="s">
        <v>12</v>
      </c>
      <c r="I680" s="1">
        <f>IF(ISBLANK(Hoja1!I680),AVERAGE(Hoja1!$I$2:$I$5001),Hoja1!I680)</f>
        <v>45</v>
      </c>
      <c r="J680">
        <f t="shared" si="30"/>
        <v>1</v>
      </c>
      <c r="K680" t="str">
        <f t="shared" si="31"/>
        <v>400k-800k</v>
      </c>
      <c r="L680" t="str">
        <f t="shared" si="32"/>
        <v>31-45</v>
      </c>
    </row>
    <row r="681" spans="1:12" x14ac:dyDescent="0.25">
      <c r="A681">
        <v>680</v>
      </c>
      <c r="B681" t="s">
        <v>15</v>
      </c>
      <c r="C681">
        <f>IF(ISBLANK(Hoja1!C681),AVERAGE(Hoja1!$C$2:$C$5001),Hoja1!C681)</f>
        <v>454962.33</v>
      </c>
      <c r="D681" t="str">
        <f>IF(ISBLANK(Hoja1!D681),"ASALARIADO",Hoja1!D681)</f>
        <v>ASALARIADO</v>
      </c>
      <c r="E681" t="s">
        <v>16</v>
      </c>
      <c r="F681" t="s">
        <v>12</v>
      </c>
      <c r="G681" t="s">
        <v>13</v>
      </c>
      <c r="H681" t="s">
        <v>13</v>
      </c>
      <c r="I681" s="1">
        <f>IF(ISBLANK(Hoja1!I681),AVERAGE(Hoja1!$I$2:$I$5001),Hoja1!I681)</f>
        <v>44</v>
      </c>
      <c r="J681">
        <f t="shared" si="30"/>
        <v>0</v>
      </c>
      <c r="K681" t="str">
        <f t="shared" si="31"/>
        <v>400k-800k</v>
      </c>
      <c r="L681" t="str">
        <f t="shared" si="32"/>
        <v>31-45</v>
      </c>
    </row>
    <row r="682" spans="1:12" x14ac:dyDescent="0.25">
      <c r="A682">
        <v>681</v>
      </c>
      <c r="B682" t="s">
        <v>9</v>
      </c>
      <c r="C682">
        <f>IF(ISBLANK(Hoja1!C682),AVERAGE(Hoja1!$C$2:$C$5001),Hoja1!C682)</f>
        <v>458557</v>
      </c>
      <c r="D682" t="str">
        <f>IF(ISBLANK(Hoja1!D682),"ASALARIADO",Hoja1!D682)</f>
        <v>TRABAJADOR INDEPENDIENTE</v>
      </c>
      <c r="E682" t="s">
        <v>16</v>
      </c>
      <c r="F682" t="s">
        <v>12</v>
      </c>
      <c r="G682" t="s">
        <v>13</v>
      </c>
      <c r="H682" t="s">
        <v>13</v>
      </c>
      <c r="I682" s="1">
        <f>IF(ISBLANK(Hoja1!I682),AVERAGE(Hoja1!$I$2:$I$5001),Hoja1!I682)</f>
        <v>54</v>
      </c>
      <c r="J682">
        <f t="shared" si="30"/>
        <v>0</v>
      </c>
      <c r="K682" t="str">
        <f t="shared" si="31"/>
        <v>400k-800k</v>
      </c>
      <c r="L682" t="str">
        <f t="shared" si="32"/>
        <v>46-60</v>
      </c>
    </row>
    <row r="683" spans="1:12" x14ac:dyDescent="0.25">
      <c r="A683">
        <v>682</v>
      </c>
      <c r="B683" t="s">
        <v>15</v>
      </c>
      <c r="C683">
        <f>IF(ISBLANK(Hoja1!C683),AVERAGE(Hoja1!$C$2:$C$5001),Hoja1!C683)</f>
        <v>791538.55</v>
      </c>
      <c r="D683" t="str">
        <f>IF(ISBLANK(Hoja1!D683),"ASALARIADO",Hoja1!D683)</f>
        <v>ASALARIADO</v>
      </c>
      <c r="E683" t="s">
        <v>11</v>
      </c>
      <c r="F683" t="s">
        <v>12</v>
      </c>
      <c r="G683" t="s">
        <v>13</v>
      </c>
      <c r="H683" t="s">
        <v>13</v>
      </c>
      <c r="I683" s="1">
        <f>IF(ISBLANK(Hoja1!I683),AVERAGE(Hoja1!$I$2:$I$5001),Hoja1!I683)</f>
        <v>40</v>
      </c>
      <c r="J683">
        <f t="shared" si="30"/>
        <v>0</v>
      </c>
      <c r="K683" t="str">
        <f t="shared" si="31"/>
        <v>400k-800k</v>
      </c>
      <c r="L683" t="str">
        <f t="shared" si="32"/>
        <v>31-45</v>
      </c>
    </row>
    <row r="684" spans="1:12" x14ac:dyDescent="0.25">
      <c r="A684">
        <v>683</v>
      </c>
      <c r="B684" t="s">
        <v>9</v>
      </c>
      <c r="C684">
        <f>IF(ISBLANK(Hoja1!C684),AVERAGE(Hoja1!$C$2:$C$5001),Hoja1!C684)</f>
        <v>240000</v>
      </c>
      <c r="D684" t="str">
        <f>IF(ISBLANK(Hoja1!D684),"ASALARIADO",Hoja1!D684)</f>
        <v>ASALARIADO</v>
      </c>
      <c r="E684" t="s">
        <v>16</v>
      </c>
      <c r="F684" t="s">
        <v>12</v>
      </c>
      <c r="G684" t="s">
        <v>13</v>
      </c>
      <c r="H684" t="s">
        <v>13</v>
      </c>
      <c r="I684" s="1">
        <f>IF(ISBLANK(Hoja1!I684),AVERAGE(Hoja1!$I$2:$I$5001),Hoja1!I684)</f>
        <v>18</v>
      </c>
      <c r="J684">
        <f t="shared" si="30"/>
        <v>0</v>
      </c>
      <c r="K684" t="str">
        <f t="shared" si="31"/>
        <v>0-400k</v>
      </c>
      <c r="L684" t="str">
        <f t="shared" si="32"/>
        <v>18-30</v>
      </c>
    </row>
    <row r="685" spans="1:12" x14ac:dyDescent="0.25">
      <c r="A685">
        <v>684</v>
      </c>
      <c r="B685" t="s">
        <v>9</v>
      </c>
      <c r="C685">
        <f>IF(ISBLANK(Hoja1!C685),AVERAGE(Hoja1!$C$2:$C$5001),Hoja1!C685)</f>
        <v>278030</v>
      </c>
      <c r="D685" t="str">
        <f>IF(ISBLANK(Hoja1!D685),"ASALARIADO",Hoja1!D685)</f>
        <v>CONVENIOS ESPECIALES DE TRABAJADORES INDEPENDIENTES</v>
      </c>
      <c r="E685" t="s">
        <v>16</v>
      </c>
      <c r="F685" t="s">
        <v>12</v>
      </c>
      <c r="G685" t="s">
        <v>13</v>
      </c>
      <c r="H685" t="s">
        <v>13</v>
      </c>
      <c r="I685" s="1">
        <f>IF(ISBLANK(Hoja1!I685),AVERAGE(Hoja1!$I$2:$I$5001),Hoja1!I685)</f>
        <v>52</v>
      </c>
      <c r="J685">
        <f t="shared" si="30"/>
        <v>0</v>
      </c>
      <c r="K685" t="str">
        <f t="shared" si="31"/>
        <v>0-400k</v>
      </c>
      <c r="L685" t="str">
        <f t="shared" si="32"/>
        <v>46-60</v>
      </c>
    </row>
    <row r="686" spans="1:12" x14ac:dyDescent="0.25">
      <c r="A686">
        <v>685</v>
      </c>
      <c r="B686" t="s">
        <v>15</v>
      </c>
      <c r="C686">
        <f>IF(ISBLANK(Hoja1!C686),AVERAGE(Hoja1!$C$2:$C$5001),Hoja1!C686)</f>
        <v>2115710.04</v>
      </c>
      <c r="D686" t="str">
        <f>IF(ISBLANK(Hoja1!D686),"ASALARIADO",Hoja1!D686)</f>
        <v>ASALARIADO</v>
      </c>
      <c r="E686" t="s">
        <v>11</v>
      </c>
      <c r="F686" t="s">
        <v>12</v>
      </c>
      <c r="G686" t="s">
        <v>13</v>
      </c>
      <c r="H686" t="s">
        <v>13</v>
      </c>
      <c r="I686" s="1">
        <f>IF(ISBLANK(Hoja1!I686),AVERAGE(Hoja1!$I$2:$I$5001),Hoja1!I686)</f>
        <v>46</v>
      </c>
      <c r="J686">
        <f t="shared" si="30"/>
        <v>0</v>
      </c>
      <c r="K686" t="str">
        <f t="shared" si="31"/>
        <v>2M+</v>
      </c>
      <c r="L686" t="str">
        <f t="shared" si="32"/>
        <v>46-60</v>
      </c>
    </row>
    <row r="687" spans="1:12" x14ac:dyDescent="0.25">
      <c r="A687">
        <v>686</v>
      </c>
      <c r="B687" t="s">
        <v>15</v>
      </c>
      <c r="C687">
        <f>IF(ISBLANK(Hoja1!C687),AVERAGE(Hoja1!$C$2:$C$5001),Hoja1!C687)</f>
        <v>450000</v>
      </c>
      <c r="D687" t="str">
        <f>IF(ISBLANK(Hoja1!D687),"ASALARIADO",Hoja1!D687)</f>
        <v>ASALARIADO</v>
      </c>
      <c r="E687" t="s">
        <v>16</v>
      </c>
      <c r="F687" t="s">
        <v>12</v>
      </c>
      <c r="G687" t="s">
        <v>13</v>
      </c>
      <c r="H687" t="s">
        <v>13</v>
      </c>
      <c r="I687" s="1">
        <f>IF(ISBLANK(Hoja1!I687),AVERAGE(Hoja1!$I$2:$I$5001),Hoja1!I687)</f>
        <v>21</v>
      </c>
      <c r="J687">
        <f t="shared" si="30"/>
        <v>0</v>
      </c>
      <c r="K687" t="str">
        <f t="shared" si="31"/>
        <v>400k-800k</v>
      </c>
      <c r="L687" t="str">
        <f t="shared" si="32"/>
        <v>18-30</v>
      </c>
    </row>
    <row r="688" spans="1:12" x14ac:dyDescent="0.25">
      <c r="A688">
        <v>687</v>
      </c>
      <c r="B688" t="s">
        <v>9</v>
      </c>
      <c r="C688">
        <f>IF(ISBLANK(Hoja1!C688),AVERAGE(Hoja1!$C$2:$C$5001),Hoja1!C688)</f>
        <v>594527</v>
      </c>
      <c r="D688" t="str">
        <f>IF(ISBLANK(Hoja1!D688),"ASALARIADO",Hoja1!D688)</f>
        <v>TRABAJADOR INDEPENDIENTE</v>
      </c>
      <c r="E688" t="s">
        <v>16</v>
      </c>
      <c r="F688" t="s">
        <v>12</v>
      </c>
      <c r="G688" t="s">
        <v>13</v>
      </c>
      <c r="H688" t="s">
        <v>12</v>
      </c>
      <c r="I688" s="1">
        <f>IF(ISBLANK(Hoja1!I688),AVERAGE(Hoja1!$I$2:$I$5001),Hoja1!I688)</f>
        <v>53</v>
      </c>
      <c r="J688">
        <f t="shared" si="30"/>
        <v>1</v>
      </c>
      <c r="K688" t="str">
        <f t="shared" si="31"/>
        <v>400k-800k</v>
      </c>
      <c r="L688" t="str">
        <f t="shared" si="32"/>
        <v>46-60</v>
      </c>
    </row>
    <row r="689" spans="1:12" x14ac:dyDescent="0.25">
      <c r="A689">
        <v>688</v>
      </c>
      <c r="B689" t="s">
        <v>9</v>
      </c>
      <c r="C689">
        <f>IF(ISBLANK(Hoja1!C689),AVERAGE(Hoja1!$C$2:$C$5001),Hoja1!C689)</f>
        <v>311895</v>
      </c>
      <c r="D689" t="str">
        <f>IF(ISBLANK(Hoja1!D689),"ASALARIADO",Hoja1!D689)</f>
        <v>TRABAJADOR INDEPENDIENTE</v>
      </c>
      <c r="E689" t="s">
        <v>16</v>
      </c>
      <c r="F689" t="s">
        <v>12</v>
      </c>
      <c r="G689" t="s">
        <v>13</v>
      </c>
      <c r="H689" t="s">
        <v>12</v>
      </c>
      <c r="I689" s="1">
        <f>IF(ISBLANK(Hoja1!I689),AVERAGE(Hoja1!$I$2:$I$5001),Hoja1!I689)</f>
        <v>37</v>
      </c>
      <c r="J689">
        <f t="shared" si="30"/>
        <v>1</v>
      </c>
      <c r="K689" t="str">
        <f t="shared" si="31"/>
        <v>0-400k</v>
      </c>
      <c r="L689" t="str">
        <f t="shared" si="32"/>
        <v>31-45</v>
      </c>
    </row>
    <row r="690" spans="1:12" x14ac:dyDescent="0.25">
      <c r="A690">
        <v>689</v>
      </c>
      <c r="B690" t="s">
        <v>15</v>
      </c>
      <c r="C690">
        <f>IF(ISBLANK(Hoja1!C690),AVERAGE(Hoja1!$C$2:$C$5001),Hoja1!C690)</f>
        <v>360000</v>
      </c>
      <c r="D690" t="str">
        <f>IF(ISBLANK(Hoja1!D690),"ASALARIADO",Hoja1!D690)</f>
        <v>ASALARIADO</v>
      </c>
      <c r="E690" t="s">
        <v>16</v>
      </c>
      <c r="F690" t="s">
        <v>12</v>
      </c>
      <c r="G690" t="s">
        <v>13</v>
      </c>
      <c r="H690" t="s">
        <v>13</v>
      </c>
      <c r="I690" s="1">
        <f>IF(ISBLANK(Hoja1!I690),AVERAGE(Hoja1!$I$2:$I$5001),Hoja1!I690)</f>
        <v>52</v>
      </c>
      <c r="J690">
        <f t="shared" si="30"/>
        <v>0</v>
      </c>
      <c r="K690" t="str">
        <f t="shared" si="31"/>
        <v>0-400k</v>
      </c>
      <c r="L690" t="str">
        <f t="shared" si="32"/>
        <v>46-60</v>
      </c>
    </row>
    <row r="691" spans="1:12" x14ac:dyDescent="0.25">
      <c r="A691">
        <v>690</v>
      </c>
      <c r="B691" t="s">
        <v>15</v>
      </c>
      <c r="C691">
        <f>IF(ISBLANK(Hoja1!C691),AVERAGE(Hoja1!$C$2:$C$5001),Hoja1!C691)</f>
        <v>369131</v>
      </c>
      <c r="D691" t="str">
        <f>IF(ISBLANK(Hoja1!D691),"ASALARIADO",Hoja1!D691)</f>
        <v>TRABAJADOR INDEPENDIENTE</v>
      </c>
      <c r="E691" t="s">
        <v>16</v>
      </c>
      <c r="F691" t="s">
        <v>12</v>
      </c>
      <c r="G691" t="s">
        <v>13</v>
      </c>
      <c r="H691" t="s">
        <v>13</v>
      </c>
      <c r="I691" s="1">
        <f>IF(ISBLANK(Hoja1!I691),AVERAGE(Hoja1!$I$2:$I$5001),Hoja1!I691)</f>
        <v>47</v>
      </c>
      <c r="J691">
        <f t="shared" si="30"/>
        <v>0</v>
      </c>
      <c r="K691" t="str">
        <f t="shared" si="31"/>
        <v>0-400k</v>
      </c>
      <c r="L691" t="str">
        <f t="shared" si="32"/>
        <v>46-60</v>
      </c>
    </row>
    <row r="692" spans="1:12" x14ac:dyDescent="0.25">
      <c r="A692">
        <v>691</v>
      </c>
      <c r="B692" t="s">
        <v>15</v>
      </c>
      <c r="C692">
        <f>IF(ISBLANK(Hoja1!C692),AVERAGE(Hoja1!$C$2:$C$5001),Hoja1!C692)</f>
        <v>1041736</v>
      </c>
      <c r="D692" t="str">
        <f>IF(ISBLANK(Hoja1!D692),"ASALARIADO",Hoja1!D692)</f>
        <v>ASALARIADO</v>
      </c>
      <c r="E692" t="s">
        <v>16</v>
      </c>
      <c r="F692" t="s">
        <v>12</v>
      </c>
      <c r="G692" t="s">
        <v>13</v>
      </c>
      <c r="H692" t="s">
        <v>13</v>
      </c>
      <c r="I692" s="1">
        <f>IF(ISBLANK(Hoja1!I692),AVERAGE(Hoja1!$I$2:$I$5001),Hoja1!I692)</f>
        <v>24</v>
      </c>
      <c r="J692">
        <f t="shared" si="30"/>
        <v>0</v>
      </c>
      <c r="K692" t="str">
        <f t="shared" si="31"/>
        <v>800k-1.2M</v>
      </c>
      <c r="L692" t="str">
        <f t="shared" si="32"/>
        <v>18-30</v>
      </c>
    </row>
    <row r="693" spans="1:12" x14ac:dyDescent="0.25">
      <c r="A693">
        <v>692</v>
      </c>
      <c r="B693" t="s">
        <v>9</v>
      </c>
      <c r="C693">
        <f>IF(ISBLANK(Hoja1!C693),AVERAGE(Hoja1!$C$2:$C$5001),Hoja1!C693)</f>
        <v>311895</v>
      </c>
      <c r="D693" t="str">
        <f>IF(ISBLANK(Hoja1!D693),"ASALARIADO",Hoja1!D693)</f>
        <v>TRABAJADOR INDEPENDIENTE</v>
      </c>
      <c r="E693" t="s">
        <v>16</v>
      </c>
      <c r="F693" t="s">
        <v>12</v>
      </c>
      <c r="G693" t="s">
        <v>13</v>
      </c>
      <c r="H693" t="s">
        <v>13</v>
      </c>
      <c r="I693" s="1">
        <f>IF(ISBLANK(Hoja1!I693),AVERAGE(Hoja1!$I$2:$I$5001),Hoja1!I693)</f>
        <v>40</v>
      </c>
      <c r="J693">
        <f t="shared" si="30"/>
        <v>0</v>
      </c>
      <c r="K693" t="str">
        <f t="shared" si="31"/>
        <v>0-400k</v>
      </c>
      <c r="L693" t="str">
        <f t="shared" si="32"/>
        <v>31-45</v>
      </c>
    </row>
    <row r="694" spans="1:12" x14ac:dyDescent="0.25">
      <c r="A694">
        <v>693</v>
      </c>
      <c r="B694" t="s">
        <v>9</v>
      </c>
      <c r="C694">
        <f>IF(ISBLANK(Hoja1!C694),AVERAGE(Hoja1!$C$2:$C$5001),Hoja1!C694)</f>
        <v>1256604.3</v>
      </c>
      <c r="D694" t="str">
        <f>IF(ISBLANK(Hoja1!D694),"ASALARIADO",Hoja1!D694)</f>
        <v>ASALARIADO</v>
      </c>
      <c r="E694" t="s">
        <v>11</v>
      </c>
      <c r="F694" t="s">
        <v>12</v>
      </c>
      <c r="G694" t="s">
        <v>13</v>
      </c>
      <c r="H694" t="s">
        <v>13</v>
      </c>
      <c r="I694" s="1">
        <f>IF(ISBLANK(Hoja1!I694),AVERAGE(Hoja1!$I$2:$I$5001),Hoja1!I694)</f>
        <v>36</v>
      </c>
      <c r="J694">
        <f t="shared" si="30"/>
        <v>0</v>
      </c>
      <c r="K694" t="str">
        <f t="shared" si="31"/>
        <v>1.2M-2M</v>
      </c>
      <c r="L694" t="str">
        <f t="shared" si="32"/>
        <v>31-45</v>
      </c>
    </row>
    <row r="695" spans="1:12" x14ac:dyDescent="0.25">
      <c r="A695">
        <v>694</v>
      </c>
      <c r="B695" t="s">
        <v>9</v>
      </c>
      <c r="C695">
        <f>IF(ISBLANK(Hoja1!C695),AVERAGE(Hoja1!$C$2:$C$5001),Hoja1!C695)</f>
        <v>292181.09999999998</v>
      </c>
      <c r="D695" t="str">
        <f>IF(ISBLANK(Hoja1!D695),"ASALARIADO",Hoja1!D695)</f>
        <v>ASALARIADO</v>
      </c>
      <c r="E695" t="s">
        <v>16</v>
      </c>
      <c r="F695" t="s">
        <v>12</v>
      </c>
      <c r="G695" t="s">
        <v>13</v>
      </c>
      <c r="H695" t="s">
        <v>13</v>
      </c>
      <c r="I695" s="1">
        <f>IF(ISBLANK(Hoja1!I695),AVERAGE(Hoja1!$I$2:$I$5001),Hoja1!I695)</f>
        <v>42</v>
      </c>
      <c r="J695">
        <f t="shared" si="30"/>
        <v>0</v>
      </c>
      <c r="K695" t="str">
        <f t="shared" si="31"/>
        <v>0-400k</v>
      </c>
      <c r="L695" t="str">
        <f t="shared" si="32"/>
        <v>31-45</v>
      </c>
    </row>
    <row r="696" spans="1:12" x14ac:dyDescent="0.25">
      <c r="A696">
        <v>695</v>
      </c>
      <c r="B696" t="s">
        <v>9</v>
      </c>
      <c r="C696">
        <f>IF(ISBLANK(Hoja1!C696),AVERAGE(Hoja1!$C$2:$C$5001),Hoja1!C696)</f>
        <v>643426.84</v>
      </c>
      <c r="D696" t="str">
        <f>IF(ISBLANK(Hoja1!D696),"ASALARIADO",Hoja1!D696)</f>
        <v>ASALARIADO</v>
      </c>
      <c r="E696" t="s">
        <v>11</v>
      </c>
      <c r="F696" t="s">
        <v>12</v>
      </c>
      <c r="G696" t="s">
        <v>13</v>
      </c>
      <c r="H696" t="s">
        <v>13</v>
      </c>
      <c r="I696" s="1">
        <f>IF(ISBLANK(Hoja1!I696),AVERAGE(Hoja1!$I$2:$I$5001),Hoja1!I696)</f>
        <v>34</v>
      </c>
      <c r="J696">
        <f t="shared" si="30"/>
        <v>0</v>
      </c>
      <c r="K696" t="str">
        <f t="shared" si="31"/>
        <v>400k-800k</v>
      </c>
      <c r="L696" t="str">
        <f t="shared" si="32"/>
        <v>31-45</v>
      </c>
    </row>
    <row r="697" spans="1:12" x14ac:dyDescent="0.25">
      <c r="A697">
        <v>696</v>
      </c>
      <c r="B697" t="s">
        <v>9</v>
      </c>
      <c r="C697">
        <f>IF(ISBLANK(Hoja1!C697),AVERAGE(Hoja1!$C$2:$C$5001),Hoja1!C697)</f>
        <v>377730.1</v>
      </c>
      <c r="D697" t="str">
        <f>IF(ISBLANK(Hoja1!D697),"ASALARIADO",Hoja1!D697)</f>
        <v>ASALARIADO</v>
      </c>
      <c r="E697" t="s">
        <v>16</v>
      </c>
      <c r="F697" t="s">
        <v>12</v>
      </c>
      <c r="G697" t="s">
        <v>13</v>
      </c>
      <c r="H697" t="s">
        <v>13</v>
      </c>
      <c r="I697" s="1">
        <f>IF(ISBLANK(Hoja1!I697),AVERAGE(Hoja1!$I$2:$I$5001),Hoja1!I697)</f>
        <v>43</v>
      </c>
      <c r="J697">
        <f t="shared" si="30"/>
        <v>0</v>
      </c>
      <c r="K697" t="str">
        <f t="shared" si="31"/>
        <v>0-400k</v>
      </c>
      <c r="L697" t="str">
        <f t="shared" si="32"/>
        <v>31-45</v>
      </c>
    </row>
    <row r="698" spans="1:12" x14ac:dyDescent="0.25">
      <c r="A698">
        <v>697</v>
      </c>
      <c r="B698" t="s">
        <v>9</v>
      </c>
      <c r="C698">
        <f>IF(ISBLANK(Hoja1!C698),AVERAGE(Hoja1!$C$2:$C$5001),Hoja1!C698)</f>
        <v>326653</v>
      </c>
      <c r="D698" t="str">
        <f>IF(ISBLANK(Hoja1!D698),"ASALARIADO",Hoja1!D698)</f>
        <v>ASALARIADO</v>
      </c>
      <c r="E698" t="s">
        <v>16</v>
      </c>
      <c r="F698" t="s">
        <v>12</v>
      </c>
      <c r="G698" t="s">
        <v>13</v>
      </c>
      <c r="H698" t="s">
        <v>13</v>
      </c>
      <c r="I698" s="1">
        <f>IF(ISBLANK(Hoja1!I698),AVERAGE(Hoja1!$I$2:$I$5001),Hoja1!I698)</f>
        <v>53</v>
      </c>
      <c r="J698">
        <f t="shared" si="30"/>
        <v>0</v>
      </c>
      <c r="K698" t="str">
        <f t="shared" si="31"/>
        <v>0-400k</v>
      </c>
      <c r="L698" t="str">
        <f t="shared" si="32"/>
        <v>46-60</v>
      </c>
    </row>
    <row r="699" spans="1:12" x14ac:dyDescent="0.25">
      <c r="A699">
        <v>698</v>
      </c>
      <c r="B699" t="s">
        <v>9</v>
      </c>
      <c r="C699">
        <f>IF(ISBLANK(Hoja1!C699),AVERAGE(Hoja1!$C$2:$C$5001),Hoja1!C699)</f>
        <v>814289.32</v>
      </c>
      <c r="D699" t="str">
        <f>IF(ISBLANK(Hoja1!D699),"ASALARIADO",Hoja1!D699)</f>
        <v>ASALARIADO</v>
      </c>
      <c r="E699" t="s">
        <v>16</v>
      </c>
      <c r="F699" t="s">
        <v>12</v>
      </c>
      <c r="G699" t="s">
        <v>13</v>
      </c>
      <c r="H699" t="s">
        <v>13</v>
      </c>
      <c r="I699" s="1">
        <f>IF(ISBLANK(Hoja1!I699),AVERAGE(Hoja1!$I$2:$I$5001),Hoja1!I699)</f>
        <v>36</v>
      </c>
      <c r="J699">
        <f t="shared" si="30"/>
        <v>0</v>
      </c>
      <c r="K699" t="str">
        <f t="shared" si="31"/>
        <v>800k-1.2M</v>
      </c>
      <c r="L699" t="str">
        <f t="shared" si="32"/>
        <v>31-45</v>
      </c>
    </row>
    <row r="700" spans="1:12" x14ac:dyDescent="0.25">
      <c r="A700">
        <v>699</v>
      </c>
      <c r="B700" t="s">
        <v>9</v>
      </c>
      <c r="C700">
        <f>IF(ISBLANK(Hoja1!C700),AVERAGE(Hoja1!$C$2:$C$5001),Hoja1!C700)</f>
        <v>800000</v>
      </c>
      <c r="D700" t="str">
        <f>IF(ISBLANK(Hoja1!D700),"ASALARIADO",Hoja1!D700)</f>
        <v>ASALARIADO</v>
      </c>
      <c r="E700" t="s">
        <v>16</v>
      </c>
      <c r="F700" t="s">
        <v>12</v>
      </c>
      <c r="G700" t="s">
        <v>13</v>
      </c>
      <c r="H700" t="s">
        <v>13</v>
      </c>
      <c r="I700" s="1">
        <f>IF(ISBLANK(Hoja1!I700),AVERAGE(Hoja1!$I$2:$I$5001),Hoja1!I700)</f>
        <v>25</v>
      </c>
      <c r="J700">
        <f t="shared" si="30"/>
        <v>0</v>
      </c>
      <c r="K700" t="str">
        <f t="shared" si="31"/>
        <v>400k-800k</v>
      </c>
      <c r="L700" t="str">
        <f t="shared" si="32"/>
        <v>18-30</v>
      </c>
    </row>
    <row r="701" spans="1:12" x14ac:dyDescent="0.25">
      <c r="A701">
        <v>700</v>
      </c>
      <c r="B701" t="s">
        <v>9</v>
      </c>
      <c r="C701">
        <f>IF(ISBLANK(Hoja1!C701),AVERAGE(Hoja1!$C$2:$C$5001),Hoja1!C701)</f>
        <v>127421.77</v>
      </c>
      <c r="D701" t="str">
        <f>IF(ISBLANK(Hoja1!D701),"ASALARIADO",Hoja1!D701)</f>
        <v>ASALARIADO</v>
      </c>
      <c r="E701" t="s">
        <v>16</v>
      </c>
      <c r="F701" t="s">
        <v>12</v>
      </c>
      <c r="G701" t="s">
        <v>13</v>
      </c>
      <c r="H701" t="s">
        <v>13</v>
      </c>
      <c r="I701" s="1">
        <f>IF(ISBLANK(Hoja1!I701),AVERAGE(Hoja1!$I$2:$I$5001),Hoja1!I701)</f>
        <v>49</v>
      </c>
      <c r="J701">
        <f t="shared" si="30"/>
        <v>0</v>
      </c>
      <c r="K701" t="str">
        <f t="shared" si="31"/>
        <v>0-400k</v>
      </c>
      <c r="L701" t="str">
        <f t="shared" si="32"/>
        <v>46-60</v>
      </c>
    </row>
    <row r="702" spans="1:12" x14ac:dyDescent="0.25">
      <c r="A702">
        <v>701</v>
      </c>
      <c r="B702" t="s">
        <v>9</v>
      </c>
      <c r="C702">
        <f>IF(ISBLANK(Hoja1!C702),AVERAGE(Hoja1!$C$2:$C$5001),Hoja1!C702)</f>
        <v>278030</v>
      </c>
      <c r="D702" t="str">
        <f>IF(ISBLANK(Hoja1!D702),"ASALARIADO",Hoja1!D702)</f>
        <v>CONVENIOS ESPECIALES DE TRABAJADORES INDEPENDIENTES</v>
      </c>
      <c r="E702" t="s">
        <v>16</v>
      </c>
      <c r="F702" t="s">
        <v>12</v>
      </c>
      <c r="G702" t="s">
        <v>13</v>
      </c>
      <c r="H702" t="s">
        <v>13</v>
      </c>
      <c r="I702" s="1">
        <f>IF(ISBLANK(Hoja1!I702),AVERAGE(Hoja1!$I$2:$I$5001),Hoja1!I702)</f>
        <v>40</v>
      </c>
      <c r="J702">
        <f t="shared" si="30"/>
        <v>0</v>
      </c>
      <c r="K702" t="str">
        <f t="shared" si="31"/>
        <v>0-400k</v>
      </c>
      <c r="L702" t="str">
        <f t="shared" si="32"/>
        <v>31-45</v>
      </c>
    </row>
    <row r="703" spans="1:12" x14ac:dyDescent="0.25">
      <c r="A703">
        <v>702</v>
      </c>
      <c r="B703" t="s">
        <v>9</v>
      </c>
      <c r="C703">
        <f>IF(ISBLANK(Hoja1!C703),AVERAGE(Hoja1!$C$2:$C$5001),Hoja1!C703)</f>
        <v>1120849.99</v>
      </c>
      <c r="D703" t="str">
        <f>IF(ISBLANK(Hoja1!D703),"ASALARIADO",Hoja1!D703)</f>
        <v>PENSIONADOS EN SU PROPIO SISTEMA</v>
      </c>
      <c r="E703" t="s">
        <v>11</v>
      </c>
      <c r="F703" t="s">
        <v>12</v>
      </c>
      <c r="G703" t="s">
        <v>13</v>
      </c>
      <c r="H703" t="s">
        <v>13</v>
      </c>
      <c r="I703" s="1">
        <f>IF(ISBLANK(Hoja1!I703),AVERAGE(Hoja1!$I$2:$I$5001),Hoja1!I703)</f>
        <v>63</v>
      </c>
      <c r="J703">
        <f t="shared" si="30"/>
        <v>0</v>
      </c>
      <c r="K703" t="str">
        <f t="shared" si="31"/>
        <v>800k-1.2M</v>
      </c>
      <c r="L703" t="str">
        <f t="shared" si="32"/>
        <v>61-75</v>
      </c>
    </row>
    <row r="704" spans="1:12" x14ac:dyDescent="0.25">
      <c r="A704">
        <v>703</v>
      </c>
      <c r="B704" t="s">
        <v>15</v>
      </c>
      <c r="C704">
        <f>IF(ISBLANK(Hoja1!C704),AVERAGE(Hoja1!$C$2:$C$5001),Hoja1!C704)</f>
        <v>297078</v>
      </c>
      <c r="D704" t="str">
        <f>IF(ISBLANK(Hoja1!D704),"ASALARIADO",Hoja1!D704)</f>
        <v>ASALARIADO</v>
      </c>
      <c r="E704" t="s">
        <v>16</v>
      </c>
      <c r="F704" t="s">
        <v>12</v>
      </c>
      <c r="G704" t="s">
        <v>13</v>
      </c>
      <c r="H704" t="s">
        <v>13</v>
      </c>
      <c r="I704" s="1">
        <f>IF(ISBLANK(Hoja1!I704),AVERAGE(Hoja1!$I$2:$I$5001),Hoja1!I704)</f>
        <v>26</v>
      </c>
      <c r="J704">
        <f t="shared" si="30"/>
        <v>0</v>
      </c>
      <c r="K704" t="str">
        <f t="shared" si="31"/>
        <v>0-400k</v>
      </c>
      <c r="L704" t="str">
        <f t="shared" si="32"/>
        <v>18-30</v>
      </c>
    </row>
    <row r="705" spans="1:12" x14ac:dyDescent="0.25">
      <c r="A705">
        <v>704</v>
      </c>
      <c r="B705" t="s">
        <v>15</v>
      </c>
      <c r="C705">
        <f>IF(ISBLANK(Hoja1!C705),AVERAGE(Hoja1!$C$2:$C$5001),Hoja1!C705)</f>
        <v>890323</v>
      </c>
      <c r="D705" t="str">
        <f>IF(ISBLANK(Hoja1!D705),"ASALARIADO",Hoja1!D705)</f>
        <v>ASALARIADO</v>
      </c>
      <c r="E705" t="s">
        <v>11</v>
      </c>
      <c r="F705" t="s">
        <v>12</v>
      </c>
      <c r="G705" t="s">
        <v>13</v>
      </c>
      <c r="H705" t="s">
        <v>13</v>
      </c>
      <c r="I705" s="1">
        <f>IF(ISBLANK(Hoja1!I705),AVERAGE(Hoja1!$I$2:$I$5001),Hoja1!I705)</f>
        <v>39</v>
      </c>
      <c r="J705">
        <f t="shared" si="30"/>
        <v>0</v>
      </c>
      <c r="K705" t="str">
        <f t="shared" si="31"/>
        <v>800k-1.2M</v>
      </c>
      <c r="L705" t="str">
        <f t="shared" si="32"/>
        <v>31-45</v>
      </c>
    </row>
    <row r="706" spans="1:12" x14ac:dyDescent="0.25">
      <c r="A706">
        <v>705</v>
      </c>
      <c r="B706" t="s">
        <v>9</v>
      </c>
      <c r="C706">
        <f>IF(ISBLANK(Hoja1!C706),AVERAGE(Hoja1!$C$2:$C$5001),Hoja1!C706)</f>
        <v>387953</v>
      </c>
      <c r="D706" t="str">
        <f>IF(ISBLANK(Hoja1!D706),"ASALARIADO",Hoja1!D706)</f>
        <v>TRABAJADOR INDEPENDIENTE</v>
      </c>
      <c r="E706" t="s">
        <v>16</v>
      </c>
      <c r="F706" t="s">
        <v>12</v>
      </c>
      <c r="G706" t="s">
        <v>12</v>
      </c>
      <c r="H706" t="s">
        <v>12</v>
      </c>
      <c r="I706" s="1">
        <f>IF(ISBLANK(Hoja1!I706),AVERAGE(Hoja1!$I$2:$I$5001),Hoja1!I706)</f>
        <v>39</v>
      </c>
      <c r="J706">
        <f t="shared" si="30"/>
        <v>1</v>
      </c>
      <c r="K706" t="str">
        <f t="shared" si="31"/>
        <v>0-400k</v>
      </c>
      <c r="L706" t="str">
        <f t="shared" si="32"/>
        <v>31-45</v>
      </c>
    </row>
    <row r="707" spans="1:12" x14ac:dyDescent="0.25">
      <c r="A707">
        <v>706</v>
      </c>
      <c r="B707" t="s">
        <v>9</v>
      </c>
      <c r="C707">
        <f>IF(ISBLANK(Hoja1!C707),AVERAGE(Hoja1!$C$2:$C$5001),Hoja1!C707)</f>
        <v>148360</v>
      </c>
      <c r="D707" t="str">
        <f>IF(ISBLANK(Hoja1!D707),"ASALARIADO",Hoja1!D707)</f>
        <v>ASALARIADO</v>
      </c>
      <c r="E707" t="s">
        <v>16</v>
      </c>
      <c r="F707" t="s">
        <v>12</v>
      </c>
      <c r="G707" t="s">
        <v>13</v>
      </c>
      <c r="H707" t="s">
        <v>13</v>
      </c>
      <c r="I707" s="1">
        <f>IF(ISBLANK(Hoja1!I707),AVERAGE(Hoja1!$I$2:$I$5001),Hoja1!I707)</f>
        <v>58</v>
      </c>
      <c r="J707">
        <f t="shared" ref="J707:J770" si="33">IF(H707="SI",1,0)</f>
        <v>0</v>
      </c>
      <c r="K707" t="str">
        <f t="shared" ref="K707:K770" si="34">IF(C707&lt;=400000,"0-400k",IF(C707&lt;=800000,"400k-800k",IF(C707&lt;=1200000,"800k-1.2M",IF(C707&lt;=2000000,"1.2M-2M","2M+"))))</f>
        <v>0-400k</v>
      </c>
      <c r="L707" t="str">
        <f t="shared" ref="L707:L770" si="35">IF(I707&lt;=30,"18-30",IF(I707&lt;=45,"31-45",IF(I707&lt;=60,"46-60",IF(I707&lt;=75,"61-75","76-100+"))))</f>
        <v>46-60</v>
      </c>
    </row>
    <row r="708" spans="1:12" x14ac:dyDescent="0.25">
      <c r="A708">
        <v>707</v>
      </c>
      <c r="B708" t="s">
        <v>15</v>
      </c>
      <c r="C708">
        <f>IF(ISBLANK(Hoja1!C708),AVERAGE(Hoja1!$C$2:$C$5001),Hoja1!C708)</f>
        <v>337511.75</v>
      </c>
      <c r="D708" t="str">
        <f>IF(ISBLANK(Hoja1!D708),"ASALARIADO",Hoja1!D708)</f>
        <v>ASALARIADO</v>
      </c>
      <c r="E708" t="s">
        <v>11</v>
      </c>
      <c r="F708" t="s">
        <v>12</v>
      </c>
      <c r="G708" t="s">
        <v>13</v>
      </c>
      <c r="H708" t="s">
        <v>13</v>
      </c>
      <c r="I708" s="1">
        <f>IF(ISBLANK(Hoja1!I708),AVERAGE(Hoja1!$I$2:$I$5001),Hoja1!I708)</f>
        <v>30</v>
      </c>
      <c r="J708">
        <f t="shared" si="33"/>
        <v>0</v>
      </c>
      <c r="K708" t="str">
        <f t="shared" si="34"/>
        <v>0-400k</v>
      </c>
      <c r="L708" t="str">
        <f t="shared" si="35"/>
        <v>18-30</v>
      </c>
    </row>
    <row r="709" spans="1:12" x14ac:dyDescent="0.25">
      <c r="A709">
        <v>708</v>
      </c>
      <c r="B709" t="s">
        <v>15</v>
      </c>
      <c r="C709">
        <f>IF(ISBLANK(Hoja1!C709),AVERAGE(Hoja1!$C$2:$C$5001),Hoja1!C709)</f>
        <v>223874</v>
      </c>
      <c r="D709" t="str">
        <f>IF(ISBLANK(Hoja1!D709),"ASALARIADO",Hoja1!D709)</f>
        <v>ASALARIADO</v>
      </c>
      <c r="E709" t="s">
        <v>16</v>
      </c>
      <c r="F709" t="s">
        <v>12</v>
      </c>
      <c r="G709" t="s">
        <v>13</v>
      </c>
      <c r="H709" t="s">
        <v>13</v>
      </c>
      <c r="I709" s="1">
        <f>IF(ISBLANK(Hoja1!I709),AVERAGE(Hoja1!$I$2:$I$5001),Hoja1!I709)</f>
        <v>58</v>
      </c>
      <c r="J709">
        <f t="shared" si="33"/>
        <v>0</v>
      </c>
      <c r="K709" t="str">
        <f t="shared" si="34"/>
        <v>0-400k</v>
      </c>
      <c r="L709" t="str">
        <f t="shared" si="35"/>
        <v>46-60</v>
      </c>
    </row>
    <row r="710" spans="1:12" x14ac:dyDescent="0.25">
      <c r="A710">
        <v>709</v>
      </c>
      <c r="B710" t="s">
        <v>9</v>
      </c>
      <c r="C710">
        <f>IF(ISBLANK(Hoja1!C710),AVERAGE(Hoja1!$C$2:$C$5001),Hoja1!C710)</f>
        <v>351531.84</v>
      </c>
      <c r="D710" t="str">
        <f>IF(ISBLANK(Hoja1!D710),"ASALARIADO",Hoja1!D710)</f>
        <v>ASALARIADO</v>
      </c>
      <c r="E710" t="s">
        <v>16</v>
      </c>
      <c r="F710" t="s">
        <v>12</v>
      </c>
      <c r="G710" t="s">
        <v>13</v>
      </c>
      <c r="H710" t="s">
        <v>13</v>
      </c>
      <c r="I710" s="1">
        <f>IF(ISBLANK(Hoja1!I710),AVERAGE(Hoja1!$I$2:$I$5001),Hoja1!I710)</f>
        <v>26</v>
      </c>
      <c r="J710">
        <f t="shared" si="33"/>
        <v>0</v>
      </c>
      <c r="K710" t="str">
        <f t="shared" si="34"/>
        <v>0-400k</v>
      </c>
      <c r="L710" t="str">
        <f t="shared" si="35"/>
        <v>18-30</v>
      </c>
    </row>
    <row r="711" spans="1:12" x14ac:dyDescent="0.25">
      <c r="A711">
        <v>710</v>
      </c>
      <c r="B711" t="s">
        <v>15</v>
      </c>
      <c r="C711">
        <f>IF(ISBLANK(Hoja1!C711),AVERAGE(Hoja1!$C$2:$C$5001),Hoja1!C711)</f>
        <v>300018</v>
      </c>
      <c r="D711" t="str">
        <f>IF(ISBLANK(Hoja1!D711),"ASALARIADO",Hoja1!D711)</f>
        <v>TRABAJADOR INDEPENDIENTE</v>
      </c>
      <c r="E711" t="s">
        <v>16</v>
      </c>
      <c r="F711" t="s">
        <v>12</v>
      </c>
      <c r="G711" t="s">
        <v>12</v>
      </c>
      <c r="H711" t="s">
        <v>12</v>
      </c>
      <c r="I711" s="1">
        <f>IF(ISBLANK(Hoja1!I711),AVERAGE(Hoja1!$I$2:$I$5001),Hoja1!I711)</f>
        <v>38</v>
      </c>
      <c r="J711">
        <f t="shared" si="33"/>
        <v>1</v>
      </c>
      <c r="K711" t="str">
        <f t="shared" si="34"/>
        <v>0-400k</v>
      </c>
      <c r="L711" t="str">
        <f t="shared" si="35"/>
        <v>31-45</v>
      </c>
    </row>
    <row r="712" spans="1:12" x14ac:dyDescent="0.25">
      <c r="A712">
        <v>711</v>
      </c>
      <c r="B712" t="s">
        <v>9</v>
      </c>
      <c r="C712">
        <f>IF(ISBLANK(Hoja1!C712),AVERAGE(Hoja1!$C$2:$C$5001),Hoja1!C712)</f>
        <v>8081401.7800000003</v>
      </c>
      <c r="D712" t="str">
        <f>IF(ISBLANK(Hoja1!D712),"ASALARIADO",Hoja1!D712)</f>
        <v>ASALARIADO</v>
      </c>
      <c r="E712" t="s">
        <v>16</v>
      </c>
      <c r="F712" t="s">
        <v>12</v>
      </c>
      <c r="G712" t="s">
        <v>13</v>
      </c>
      <c r="H712" t="s">
        <v>13</v>
      </c>
      <c r="I712" s="1">
        <f>IF(ISBLANK(Hoja1!I712),AVERAGE(Hoja1!$I$2:$I$5001),Hoja1!I712)</f>
        <v>34</v>
      </c>
      <c r="J712">
        <f t="shared" si="33"/>
        <v>0</v>
      </c>
      <c r="K712" t="str">
        <f t="shared" si="34"/>
        <v>2M+</v>
      </c>
      <c r="L712" t="str">
        <f t="shared" si="35"/>
        <v>31-45</v>
      </c>
    </row>
    <row r="713" spans="1:12" x14ac:dyDescent="0.25">
      <c r="A713">
        <v>712</v>
      </c>
      <c r="B713" t="s">
        <v>15</v>
      </c>
      <c r="C713">
        <f>IF(ISBLANK(Hoja1!C713),AVERAGE(Hoja1!$C$2:$C$5001),Hoja1!C713)</f>
        <v>244860</v>
      </c>
      <c r="D713" t="str">
        <f>IF(ISBLANK(Hoja1!D713),"ASALARIADO",Hoja1!D713)</f>
        <v>ASALARIADO</v>
      </c>
      <c r="E713" t="s">
        <v>16</v>
      </c>
      <c r="F713" t="s">
        <v>12</v>
      </c>
      <c r="G713" t="s">
        <v>13</v>
      </c>
      <c r="H713" t="s">
        <v>13</v>
      </c>
      <c r="I713" s="1">
        <f>IF(ISBLANK(Hoja1!I713),AVERAGE(Hoja1!$I$2:$I$5001),Hoja1!I713)</f>
        <v>56</v>
      </c>
      <c r="J713">
        <f t="shared" si="33"/>
        <v>0</v>
      </c>
      <c r="K713" t="str">
        <f t="shared" si="34"/>
        <v>0-400k</v>
      </c>
      <c r="L713" t="str">
        <f t="shared" si="35"/>
        <v>46-60</v>
      </c>
    </row>
    <row r="714" spans="1:12" x14ac:dyDescent="0.25">
      <c r="A714">
        <v>713</v>
      </c>
      <c r="B714" t="s">
        <v>9</v>
      </c>
      <c r="C714">
        <f>IF(ISBLANK(Hoja1!C714),AVERAGE(Hoja1!$C$2:$C$5001),Hoja1!C714)</f>
        <v>278030.99</v>
      </c>
      <c r="D714" t="str">
        <f>IF(ISBLANK(Hoja1!D714),"ASALARIADO",Hoja1!D714)</f>
        <v>CONVENIOS ESPECIALES DE TRABAJADORES INDEPENDIENTES</v>
      </c>
      <c r="E714" t="s">
        <v>16</v>
      </c>
      <c r="F714" t="s">
        <v>12</v>
      </c>
      <c r="G714" t="s">
        <v>13</v>
      </c>
      <c r="H714" t="s">
        <v>13</v>
      </c>
      <c r="I714" s="1">
        <f>IF(ISBLANK(Hoja1!I714),AVERAGE(Hoja1!$I$2:$I$5001),Hoja1!I714)</f>
        <v>73</v>
      </c>
      <c r="J714">
        <f t="shared" si="33"/>
        <v>0</v>
      </c>
      <c r="K714" t="str">
        <f t="shared" si="34"/>
        <v>0-400k</v>
      </c>
      <c r="L714" t="str">
        <f t="shared" si="35"/>
        <v>61-75</v>
      </c>
    </row>
    <row r="715" spans="1:12" x14ac:dyDescent="0.25">
      <c r="A715">
        <v>714</v>
      </c>
      <c r="B715" t="s">
        <v>15</v>
      </c>
      <c r="C715">
        <f>IF(ISBLANK(Hoja1!C715),AVERAGE(Hoja1!$C$2:$C$5001),Hoja1!C715)</f>
        <v>141509.48000000001</v>
      </c>
      <c r="D715" t="str">
        <f>IF(ISBLANK(Hoja1!D715),"ASALARIADO",Hoja1!D715)</f>
        <v>PENSIONADOS EN SU PROPIO SISTEMA</v>
      </c>
      <c r="E715" t="s">
        <v>11</v>
      </c>
      <c r="F715" t="s">
        <v>12</v>
      </c>
      <c r="G715" t="s">
        <v>13</v>
      </c>
      <c r="H715" t="s">
        <v>13</v>
      </c>
      <c r="I715" s="1">
        <f>IF(ISBLANK(Hoja1!I715),AVERAGE(Hoja1!$I$2:$I$5001),Hoja1!I715)</f>
        <v>89</v>
      </c>
      <c r="J715">
        <f t="shared" si="33"/>
        <v>0</v>
      </c>
      <c r="K715" t="str">
        <f t="shared" si="34"/>
        <v>0-400k</v>
      </c>
      <c r="L715" t="str">
        <f t="shared" si="35"/>
        <v>76-100+</v>
      </c>
    </row>
    <row r="716" spans="1:12" x14ac:dyDescent="0.25">
      <c r="A716">
        <v>715</v>
      </c>
      <c r="B716" t="s">
        <v>9</v>
      </c>
      <c r="C716">
        <f>IF(ISBLANK(Hoja1!C716),AVERAGE(Hoja1!$C$2:$C$5001),Hoja1!C716)</f>
        <v>806281.31</v>
      </c>
      <c r="D716" t="str">
        <f>IF(ISBLANK(Hoja1!D716),"ASALARIADO",Hoja1!D716)</f>
        <v>ASALARIADO</v>
      </c>
      <c r="E716" t="s">
        <v>16</v>
      </c>
      <c r="F716" t="s">
        <v>12</v>
      </c>
      <c r="G716" t="s">
        <v>13</v>
      </c>
      <c r="H716" t="s">
        <v>13</v>
      </c>
      <c r="I716" s="1">
        <f>IF(ISBLANK(Hoja1!I716),AVERAGE(Hoja1!$I$2:$I$5001),Hoja1!I716)</f>
        <v>41</v>
      </c>
      <c r="J716">
        <f t="shared" si="33"/>
        <v>0</v>
      </c>
      <c r="K716" t="str">
        <f t="shared" si="34"/>
        <v>800k-1.2M</v>
      </c>
      <c r="L716" t="str">
        <f t="shared" si="35"/>
        <v>31-45</v>
      </c>
    </row>
    <row r="717" spans="1:12" x14ac:dyDescent="0.25">
      <c r="A717">
        <v>716</v>
      </c>
      <c r="B717" t="s">
        <v>9</v>
      </c>
      <c r="C717">
        <f>IF(ISBLANK(Hoja1!C717),AVERAGE(Hoja1!$C$2:$C$5001),Hoja1!C717)</f>
        <v>360561</v>
      </c>
      <c r="D717" t="str">
        <f>IF(ISBLANK(Hoja1!D717),"ASALARIADO",Hoja1!D717)</f>
        <v>ASALARIADO</v>
      </c>
      <c r="E717" t="s">
        <v>16</v>
      </c>
      <c r="F717" t="s">
        <v>12</v>
      </c>
      <c r="G717" t="s">
        <v>13</v>
      </c>
      <c r="H717" t="s">
        <v>13</v>
      </c>
      <c r="I717" s="1">
        <f>IF(ISBLANK(Hoja1!I717),AVERAGE(Hoja1!$I$2:$I$5001),Hoja1!I717)</f>
        <v>28</v>
      </c>
      <c r="J717">
        <f t="shared" si="33"/>
        <v>0</v>
      </c>
      <c r="K717" t="str">
        <f t="shared" si="34"/>
        <v>0-400k</v>
      </c>
      <c r="L717" t="str">
        <f t="shared" si="35"/>
        <v>18-30</v>
      </c>
    </row>
    <row r="718" spans="1:12" x14ac:dyDescent="0.25">
      <c r="A718">
        <v>717</v>
      </c>
      <c r="B718" t="s">
        <v>15</v>
      </c>
      <c r="C718">
        <f>IF(ISBLANK(Hoja1!C718),AVERAGE(Hoja1!$C$2:$C$5001),Hoja1!C718)</f>
        <v>593749.30000000005</v>
      </c>
      <c r="D718" t="str">
        <f>IF(ISBLANK(Hoja1!D718),"ASALARIADO",Hoja1!D718)</f>
        <v>ASALARIADO</v>
      </c>
      <c r="E718" t="s">
        <v>16</v>
      </c>
      <c r="F718" t="s">
        <v>12</v>
      </c>
      <c r="G718" t="s">
        <v>13</v>
      </c>
      <c r="H718" t="s">
        <v>13</v>
      </c>
      <c r="I718" s="1">
        <f>IF(ISBLANK(Hoja1!I718),AVERAGE(Hoja1!$I$2:$I$5001),Hoja1!I718)</f>
        <v>27</v>
      </c>
      <c r="J718">
        <f t="shared" si="33"/>
        <v>0</v>
      </c>
      <c r="K718" t="str">
        <f t="shared" si="34"/>
        <v>400k-800k</v>
      </c>
      <c r="L718" t="str">
        <f t="shared" si="35"/>
        <v>18-30</v>
      </c>
    </row>
    <row r="719" spans="1:12" x14ac:dyDescent="0.25">
      <c r="A719">
        <v>718</v>
      </c>
      <c r="B719" t="s">
        <v>15</v>
      </c>
      <c r="C719">
        <f>IF(ISBLANK(Hoja1!C719),AVERAGE(Hoja1!$C$2:$C$5001),Hoja1!C719)</f>
        <v>2992612.3</v>
      </c>
      <c r="D719" t="str">
        <f>IF(ISBLANK(Hoja1!D719),"ASALARIADO",Hoja1!D719)</f>
        <v>ASALARIADO</v>
      </c>
      <c r="E719" t="s">
        <v>11</v>
      </c>
      <c r="F719" t="s">
        <v>12</v>
      </c>
      <c r="G719" t="s">
        <v>13</v>
      </c>
      <c r="H719" t="s">
        <v>13</v>
      </c>
      <c r="I719" s="1">
        <f>IF(ISBLANK(Hoja1!I719),AVERAGE(Hoja1!$I$2:$I$5001),Hoja1!I719)</f>
        <v>44</v>
      </c>
      <c r="J719">
        <f t="shared" si="33"/>
        <v>0</v>
      </c>
      <c r="K719" t="str">
        <f t="shared" si="34"/>
        <v>2M+</v>
      </c>
      <c r="L719" t="str">
        <f t="shared" si="35"/>
        <v>31-45</v>
      </c>
    </row>
    <row r="720" spans="1:12" x14ac:dyDescent="0.25">
      <c r="A720">
        <v>719</v>
      </c>
      <c r="B720" t="s">
        <v>9</v>
      </c>
      <c r="C720">
        <f>IF(ISBLANK(Hoja1!C720),AVERAGE(Hoja1!$C$2:$C$5001),Hoja1!C720)</f>
        <v>2269748.2000000002</v>
      </c>
      <c r="D720" t="str">
        <f>IF(ISBLANK(Hoja1!D720),"ASALARIADO",Hoja1!D720)</f>
        <v>ASALARIADO</v>
      </c>
      <c r="E720" t="s">
        <v>16</v>
      </c>
      <c r="F720" t="s">
        <v>12</v>
      </c>
      <c r="G720" t="s">
        <v>13</v>
      </c>
      <c r="H720" t="s">
        <v>13</v>
      </c>
      <c r="I720" s="1">
        <f>IF(ISBLANK(Hoja1!I720),AVERAGE(Hoja1!$I$2:$I$5001),Hoja1!I720)</f>
        <v>31</v>
      </c>
      <c r="J720">
        <f t="shared" si="33"/>
        <v>0</v>
      </c>
      <c r="K720" t="str">
        <f t="shared" si="34"/>
        <v>2M+</v>
      </c>
      <c r="L720" t="str">
        <f t="shared" si="35"/>
        <v>31-45</v>
      </c>
    </row>
    <row r="721" spans="1:12" x14ac:dyDescent="0.25">
      <c r="A721">
        <v>720</v>
      </c>
      <c r="B721" t="s">
        <v>9</v>
      </c>
      <c r="C721">
        <f>IF(ISBLANK(Hoja1!C721),AVERAGE(Hoja1!$C$2:$C$5001),Hoja1!C721)</f>
        <v>380825</v>
      </c>
      <c r="D721" t="str">
        <f>IF(ISBLANK(Hoja1!D721),"ASALARIADO",Hoja1!D721)</f>
        <v>PENSIONADOS EN SU PROPIO SISTEMA</v>
      </c>
      <c r="E721" t="s">
        <v>11</v>
      </c>
      <c r="F721" t="s">
        <v>12</v>
      </c>
      <c r="G721" t="s">
        <v>13</v>
      </c>
      <c r="H721" t="s">
        <v>13</v>
      </c>
      <c r="I721" s="1">
        <f>IF(ISBLANK(Hoja1!I721),AVERAGE(Hoja1!$I$2:$I$5001),Hoja1!I721)</f>
        <v>68</v>
      </c>
      <c r="J721">
        <f t="shared" si="33"/>
        <v>0</v>
      </c>
      <c r="K721" t="str">
        <f t="shared" si="34"/>
        <v>0-400k</v>
      </c>
      <c r="L721" t="str">
        <f t="shared" si="35"/>
        <v>61-75</v>
      </c>
    </row>
    <row r="722" spans="1:12" x14ac:dyDescent="0.25">
      <c r="A722">
        <v>721</v>
      </c>
      <c r="B722" t="s">
        <v>9</v>
      </c>
      <c r="C722">
        <f>IF(ISBLANK(Hoja1!C722),AVERAGE(Hoja1!$C$2:$C$5001),Hoja1!C722)</f>
        <v>403092</v>
      </c>
      <c r="D722" t="str">
        <f>IF(ISBLANK(Hoja1!D722),"ASALARIADO",Hoja1!D722)</f>
        <v>TRABAJADOR INDEPENDIENTE</v>
      </c>
      <c r="E722" t="s">
        <v>16</v>
      </c>
      <c r="F722" t="s">
        <v>12</v>
      </c>
      <c r="G722" t="s">
        <v>13</v>
      </c>
      <c r="H722" t="s">
        <v>12</v>
      </c>
      <c r="I722" s="1">
        <f>IF(ISBLANK(Hoja1!I722),AVERAGE(Hoja1!$I$2:$I$5001),Hoja1!I722)</f>
        <v>55</v>
      </c>
      <c r="J722">
        <f t="shared" si="33"/>
        <v>1</v>
      </c>
      <c r="K722" t="str">
        <f t="shared" si="34"/>
        <v>400k-800k</v>
      </c>
      <c r="L722" t="str">
        <f t="shared" si="35"/>
        <v>46-60</v>
      </c>
    </row>
    <row r="723" spans="1:12" x14ac:dyDescent="0.25">
      <c r="A723">
        <v>722</v>
      </c>
      <c r="B723" t="s">
        <v>9</v>
      </c>
      <c r="C723">
        <f>IF(ISBLANK(Hoja1!C723),AVERAGE(Hoja1!$C$2:$C$5001),Hoja1!C723)</f>
        <v>408100</v>
      </c>
      <c r="D723" t="str">
        <f>IF(ISBLANK(Hoja1!D723),"ASALARIADO",Hoja1!D723)</f>
        <v>ASALARIADO</v>
      </c>
      <c r="E723" t="s">
        <v>16</v>
      </c>
      <c r="F723" t="s">
        <v>12</v>
      </c>
      <c r="G723" t="s">
        <v>12</v>
      </c>
      <c r="H723" t="s">
        <v>13</v>
      </c>
      <c r="I723" s="1">
        <f>IF(ISBLANK(Hoja1!I723),AVERAGE(Hoja1!$I$2:$I$5001),Hoja1!I723)</f>
        <v>50</v>
      </c>
      <c r="J723">
        <f t="shared" si="33"/>
        <v>0</v>
      </c>
      <c r="K723" t="str">
        <f t="shared" si="34"/>
        <v>400k-800k</v>
      </c>
      <c r="L723" t="str">
        <f t="shared" si="35"/>
        <v>46-60</v>
      </c>
    </row>
    <row r="724" spans="1:12" x14ac:dyDescent="0.25">
      <c r="A724">
        <v>723</v>
      </c>
      <c r="B724" t="s">
        <v>9</v>
      </c>
      <c r="C724">
        <f>IF(ISBLANK(Hoja1!C724),AVERAGE(Hoja1!$C$2:$C$5001),Hoja1!C724)</f>
        <v>463260.61</v>
      </c>
      <c r="D724" t="str">
        <f>IF(ISBLANK(Hoja1!D724),"ASALARIADO",Hoja1!D724)</f>
        <v>ASALARIADO</v>
      </c>
      <c r="E724" t="s">
        <v>16</v>
      </c>
      <c r="F724" t="s">
        <v>12</v>
      </c>
      <c r="G724" t="s">
        <v>13</v>
      </c>
      <c r="H724" t="s">
        <v>13</v>
      </c>
      <c r="I724" s="1">
        <f>IF(ISBLANK(Hoja1!I724),AVERAGE(Hoja1!$I$2:$I$5001),Hoja1!I724)</f>
        <v>21</v>
      </c>
      <c r="J724">
        <f t="shared" si="33"/>
        <v>0</v>
      </c>
      <c r="K724" t="str">
        <f t="shared" si="34"/>
        <v>400k-800k</v>
      </c>
      <c r="L724" t="str">
        <f t="shared" si="35"/>
        <v>18-30</v>
      </c>
    </row>
    <row r="725" spans="1:12" x14ac:dyDescent="0.25">
      <c r="A725">
        <v>724</v>
      </c>
      <c r="B725" t="s">
        <v>9</v>
      </c>
      <c r="C725">
        <f>IF(ISBLANK(Hoja1!C725),AVERAGE(Hoja1!$C$2:$C$5001),Hoja1!C725)</f>
        <v>377506.13</v>
      </c>
      <c r="D725" t="str">
        <f>IF(ISBLANK(Hoja1!D725),"ASALARIADO",Hoja1!D725)</f>
        <v>ASALARIADO</v>
      </c>
      <c r="E725" t="s">
        <v>16</v>
      </c>
      <c r="F725" t="s">
        <v>12</v>
      </c>
      <c r="G725" t="s">
        <v>13</v>
      </c>
      <c r="H725" t="s">
        <v>12</v>
      </c>
      <c r="I725" s="1">
        <f>IF(ISBLANK(Hoja1!I725),AVERAGE(Hoja1!$I$2:$I$5001),Hoja1!I725)</f>
        <v>23</v>
      </c>
      <c r="J725">
        <f t="shared" si="33"/>
        <v>1</v>
      </c>
      <c r="K725" t="str">
        <f t="shared" si="34"/>
        <v>0-400k</v>
      </c>
      <c r="L725" t="str">
        <f t="shared" si="35"/>
        <v>18-30</v>
      </c>
    </row>
    <row r="726" spans="1:12" x14ac:dyDescent="0.25">
      <c r="A726">
        <v>725</v>
      </c>
      <c r="B726" t="s">
        <v>15</v>
      </c>
      <c r="C726">
        <f>IF(ISBLANK(Hoja1!C726),AVERAGE(Hoja1!$C$2:$C$5001),Hoja1!C726)</f>
        <v>297045</v>
      </c>
      <c r="D726" t="str">
        <f>IF(ISBLANK(Hoja1!D726),"ASALARIADO",Hoja1!D726)</f>
        <v>TRABAJADOR INDEPENDIENTE</v>
      </c>
      <c r="E726" t="s">
        <v>16</v>
      </c>
      <c r="F726" t="s">
        <v>12</v>
      </c>
      <c r="G726" t="s">
        <v>12</v>
      </c>
      <c r="H726" t="s">
        <v>12</v>
      </c>
      <c r="I726" s="1">
        <f>IF(ISBLANK(Hoja1!I726),AVERAGE(Hoja1!$I$2:$I$5001),Hoja1!I726)</f>
        <v>43</v>
      </c>
      <c r="J726">
        <f t="shared" si="33"/>
        <v>1</v>
      </c>
      <c r="K726" t="str">
        <f t="shared" si="34"/>
        <v>0-400k</v>
      </c>
      <c r="L726" t="str">
        <f t="shared" si="35"/>
        <v>31-45</v>
      </c>
    </row>
    <row r="727" spans="1:12" x14ac:dyDescent="0.25">
      <c r="A727">
        <v>726</v>
      </c>
      <c r="B727" t="s">
        <v>9</v>
      </c>
      <c r="C727">
        <f>IF(ISBLANK(Hoja1!C727),AVERAGE(Hoja1!$C$2:$C$5001),Hoja1!C727)</f>
        <v>48602</v>
      </c>
      <c r="D727" t="str">
        <f>IF(ISBLANK(Hoja1!D727),"ASALARIADO",Hoja1!D727)</f>
        <v>ASALARIADO</v>
      </c>
      <c r="E727" t="s">
        <v>16</v>
      </c>
      <c r="F727" t="s">
        <v>12</v>
      </c>
      <c r="G727" t="s">
        <v>13</v>
      </c>
      <c r="H727" t="s">
        <v>13</v>
      </c>
      <c r="I727" s="1">
        <f>IF(ISBLANK(Hoja1!I727),AVERAGE(Hoja1!$I$2:$I$5001),Hoja1!I727)</f>
        <v>33</v>
      </c>
      <c r="J727">
        <f t="shared" si="33"/>
        <v>0</v>
      </c>
      <c r="K727" t="str">
        <f t="shared" si="34"/>
        <v>0-400k</v>
      </c>
      <c r="L727" t="str">
        <f t="shared" si="35"/>
        <v>31-45</v>
      </c>
    </row>
    <row r="728" spans="1:12" x14ac:dyDescent="0.25">
      <c r="A728">
        <v>727</v>
      </c>
      <c r="B728" t="s">
        <v>15</v>
      </c>
      <c r="C728">
        <f>IF(ISBLANK(Hoja1!C728),AVERAGE(Hoja1!$C$2:$C$5001),Hoja1!C728)</f>
        <v>375000</v>
      </c>
      <c r="D728" t="str">
        <f>IF(ISBLANK(Hoja1!D728),"ASALARIADO",Hoja1!D728)</f>
        <v>ASALARIADO</v>
      </c>
      <c r="E728" t="s">
        <v>16</v>
      </c>
      <c r="F728" t="s">
        <v>12</v>
      </c>
      <c r="G728" t="s">
        <v>13</v>
      </c>
      <c r="H728" t="s">
        <v>13</v>
      </c>
      <c r="I728" s="1">
        <f>IF(ISBLANK(Hoja1!I728),AVERAGE(Hoja1!$I$2:$I$5001),Hoja1!I728)</f>
        <v>36</v>
      </c>
      <c r="J728">
        <f t="shared" si="33"/>
        <v>0</v>
      </c>
      <c r="K728" t="str">
        <f t="shared" si="34"/>
        <v>0-400k</v>
      </c>
      <c r="L728" t="str">
        <f t="shared" si="35"/>
        <v>31-45</v>
      </c>
    </row>
    <row r="729" spans="1:12" x14ac:dyDescent="0.25">
      <c r="A729">
        <v>728</v>
      </c>
      <c r="B729" t="s">
        <v>9</v>
      </c>
      <c r="C729">
        <f>IF(ISBLANK(Hoja1!C729),AVERAGE(Hoja1!$C$2:$C$5001),Hoja1!C729)</f>
        <v>630761.15</v>
      </c>
      <c r="D729" t="str">
        <f>IF(ISBLANK(Hoja1!D729),"ASALARIADO",Hoja1!D729)</f>
        <v>ASALARIADO</v>
      </c>
      <c r="E729" t="s">
        <v>16</v>
      </c>
      <c r="F729" t="s">
        <v>12</v>
      </c>
      <c r="G729" t="s">
        <v>13</v>
      </c>
      <c r="H729" t="s">
        <v>13</v>
      </c>
      <c r="I729" s="1">
        <f>IF(ISBLANK(Hoja1!I729),AVERAGE(Hoja1!$I$2:$I$5001),Hoja1!I729)</f>
        <v>20</v>
      </c>
      <c r="J729">
        <f t="shared" si="33"/>
        <v>0</v>
      </c>
      <c r="K729" t="str">
        <f t="shared" si="34"/>
        <v>400k-800k</v>
      </c>
      <c r="L729" t="str">
        <f t="shared" si="35"/>
        <v>18-30</v>
      </c>
    </row>
    <row r="730" spans="1:12" x14ac:dyDescent="0.25">
      <c r="A730">
        <v>729</v>
      </c>
      <c r="B730" t="s">
        <v>15</v>
      </c>
      <c r="C730">
        <f>IF(ISBLANK(Hoja1!C730),AVERAGE(Hoja1!$C$2:$C$5001),Hoja1!C730)</f>
        <v>195874.42</v>
      </c>
      <c r="D730" t="str">
        <f>IF(ISBLANK(Hoja1!D730),"ASALARIADO",Hoja1!D730)</f>
        <v>PENSIONADOS EN SU PROPIO SISTEMA</v>
      </c>
      <c r="E730" t="s">
        <v>11</v>
      </c>
      <c r="F730" t="s">
        <v>12</v>
      </c>
      <c r="G730" t="s">
        <v>13</v>
      </c>
      <c r="H730" t="s">
        <v>13</v>
      </c>
      <c r="I730" s="1">
        <f>IF(ISBLANK(Hoja1!I730),AVERAGE(Hoja1!$I$2:$I$5001),Hoja1!I730)</f>
        <v>67</v>
      </c>
      <c r="J730">
        <f t="shared" si="33"/>
        <v>0</v>
      </c>
      <c r="K730" t="str">
        <f t="shared" si="34"/>
        <v>0-400k</v>
      </c>
      <c r="L730" t="str">
        <f t="shared" si="35"/>
        <v>61-75</v>
      </c>
    </row>
    <row r="731" spans="1:12" x14ac:dyDescent="0.25">
      <c r="A731">
        <v>730</v>
      </c>
      <c r="B731" t="s">
        <v>15</v>
      </c>
      <c r="C731">
        <f>IF(ISBLANK(Hoja1!C731),AVERAGE(Hoja1!$C$2:$C$5001),Hoja1!C731)</f>
        <v>650000</v>
      </c>
      <c r="D731" t="str">
        <f>IF(ISBLANK(Hoja1!D731),"ASALARIADO",Hoja1!D731)</f>
        <v>ASALARIADO</v>
      </c>
      <c r="E731" t="s">
        <v>16</v>
      </c>
      <c r="F731" t="s">
        <v>12</v>
      </c>
      <c r="G731" t="s">
        <v>13</v>
      </c>
      <c r="H731" t="s">
        <v>13</v>
      </c>
      <c r="I731" s="1">
        <f>IF(ISBLANK(Hoja1!I731),AVERAGE(Hoja1!$I$2:$I$5001),Hoja1!I731)</f>
        <v>39</v>
      </c>
      <c r="J731">
        <f t="shared" si="33"/>
        <v>0</v>
      </c>
      <c r="K731" t="str">
        <f t="shared" si="34"/>
        <v>400k-800k</v>
      </c>
      <c r="L731" t="str">
        <f t="shared" si="35"/>
        <v>31-45</v>
      </c>
    </row>
    <row r="732" spans="1:12" x14ac:dyDescent="0.25">
      <c r="A732">
        <v>731</v>
      </c>
      <c r="B732" t="s">
        <v>9</v>
      </c>
      <c r="C732">
        <f>IF(ISBLANK(Hoja1!C732),AVERAGE(Hoja1!$C$2:$C$5001),Hoja1!C732)</f>
        <v>1005435.78</v>
      </c>
      <c r="D732" t="str">
        <f>IF(ISBLANK(Hoja1!D732),"ASALARIADO",Hoja1!D732)</f>
        <v>PENSIONADOS EN SU PROPIO SISTEMA</v>
      </c>
      <c r="E732" t="s">
        <v>11</v>
      </c>
      <c r="F732" t="s">
        <v>12</v>
      </c>
      <c r="G732" t="s">
        <v>13</v>
      </c>
      <c r="H732" t="s">
        <v>13</v>
      </c>
      <c r="I732" s="1">
        <f>IF(ISBLANK(Hoja1!I732),AVERAGE(Hoja1!$I$2:$I$5001),Hoja1!I732)</f>
        <v>60</v>
      </c>
      <c r="J732">
        <f t="shared" si="33"/>
        <v>0</v>
      </c>
      <c r="K732" t="str">
        <f t="shared" si="34"/>
        <v>800k-1.2M</v>
      </c>
      <c r="L732" t="str">
        <f t="shared" si="35"/>
        <v>46-60</v>
      </c>
    </row>
    <row r="733" spans="1:12" x14ac:dyDescent="0.25">
      <c r="A733">
        <v>732</v>
      </c>
      <c r="B733" t="s">
        <v>15</v>
      </c>
      <c r="C733">
        <f>IF(ISBLANK(Hoja1!C733),AVERAGE(Hoja1!$C$2:$C$5001),Hoja1!C733)</f>
        <v>639148</v>
      </c>
      <c r="D733" t="str">
        <f>IF(ISBLANK(Hoja1!D733),"ASALARIADO",Hoja1!D733)</f>
        <v>TRABAJADOR INDEPENDIENTE</v>
      </c>
      <c r="E733" t="s">
        <v>16</v>
      </c>
      <c r="F733" t="s">
        <v>12</v>
      </c>
      <c r="G733" t="s">
        <v>12</v>
      </c>
      <c r="H733" t="s">
        <v>12</v>
      </c>
      <c r="I733" s="1">
        <f>IF(ISBLANK(Hoja1!I733),AVERAGE(Hoja1!$I$2:$I$5001),Hoja1!I733)</f>
        <v>49</v>
      </c>
      <c r="J733">
        <f t="shared" si="33"/>
        <v>1</v>
      </c>
      <c r="K733" t="str">
        <f t="shared" si="34"/>
        <v>400k-800k</v>
      </c>
      <c r="L733" t="str">
        <f t="shared" si="35"/>
        <v>46-60</v>
      </c>
    </row>
    <row r="734" spans="1:12" x14ac:dyDescent="0.25">
      <c r="A734">
        <v>733</v>
      </c>
      <c r="B734" t="s">
        <v>9</v>
      </c>
      <c r="C734">
        <f>IF(ISBLANK(Hoja1!C734),AVERAGE(Hoja1!$C$2:$C$5001),Hoja1!C734)</f>
        <v>1329203.8999999999</v>
      </c>
      <c r="D734" t="str">
        <f>IF(ISBLANK(Hoja1!D734),"ASALARIADO",Hoja1!D734)</f>
        <v>ASALARIADO</v>
      </c>
      <c r="E734" t="s">
        <v>11</v>
      </c>
      <c r="F734" t="s">
        <v>12</v>
      </c>
      <c r="G734" t="s">
        <v>13</v>
      </c>
      <c r="H734" t="s">
        <v>13</v>
      </c>
      <c r="I734" s="1">
        <f>IF(ISBLANK(Hoja1!I734),AVERAGE(Hoja1!$I$2:$I$5001),Hoja1!I734)</f>
        <v>45</v>
      </c>
      <c r="J734">
        <f t="shared" si="33"/>
        <v>0</v>
      </c>
      <c r="K734" t="str">
        <f t="shared" si="34"/>
        <v>1.2M-2M</v>
      </c>
      <c r="L734" t="str">
        <f t="shared" si="35"/>
        <v>31-45</v>
      </c>
    </row>
    <row r="735" spans="1:12" x14ac:dyDescent="0.25">
      <c r="A735">
        <v>734</v>
      </c>
      <c r="B735" t="s">
        <v>15</v>
      </c>
      <c r="C735">
        <f>IF(ISBLANK(Hoja1!C735),AVERAGE(Hoja1!$C$2:$C$5001),Hoja1!C735)</f>
        <v>370861.03</v>
      </c>
      <c r="D735" t="str">
        <f>IF(ISBLANK(Hoja1!D735),"ASALARIADO",Hoja1!D735)</f>
        <v>ASALARIADO</v>
      </c>
      <c r="E735" t="s">
        <v>16</v>
      </c>
      <c r="F735" t="s">
        <v>12</v>
      </c>
      <c r="G735" t="s">
        <v>13</v>
      </c>
      <c r="H735" t="s">
        <v>13</v>
      </c>
      <c r="I735" s="1">
        <f>IF(ISBLANK(Hoja1!I735),AVERAGE(Hoja1!$I$2:$I$5001),Hoja1!I735)</f>
        <v>48</v>
      </c>
      <c r="J735">
        <f t="shared" si="33"/>
        <v>0</v>
      </c>
      <c r="K735" t="str">
        <f t="shared" si="34"/>
        <v>0-400k</v>
      </c>
      <c r="L735" t="str">
        <f t="shared" si="35"/>
        <v>46-60</v>
      </c>
    </row>
    <row r="736" spans="1:12" x14ac:dyDescent="0.25">
      <c r="A736">
        <v>735</v>
      </c>
      <c r="B736" t="s">
        <v>9</v>
      </c>
      <c r="C736">
        <f>IF(ISBLANK(Hoja1!C736),AVERAGE(Hoja1!$C$2:$C$5001),Hoja1!C736)</f>
        <v>266312</v>
      </c>
      <c r="D736" t="str">
        <f>IF(ISBLANK(Hoja1!D736),"ASALARIADO",Hoja1!D736)</f>
        <v>ASALARIADO</v>
      </c>
      <c r="E736" t="s">
        <v>16</v>
      </c>
      <c r="F736" t="s">
        <v>12</v>
      </c>
      <c r="G736" t="s">
        <v>13</v>
      </c>
      <c r="H736" t="s">
        <v>13</v>
      </c>
      <c r="I736" s="1">
        <f>IF(ISBLANK(Hoja1!I736),AVERAGE(Hoja1!$I$2:$I$5001),Hoja1!I736)</f>
        <v>22</v>
      </c>
      <c r="J736">
        <f t="shared" si="33"/>
        <v>0</v>
      </c>
      <c r="K736" t="str">
        <f t="shared" si="34"/>
        <v>0-400k</v>
      </c>
      <c r="L736" t="str">
        <f t="shared" si="35"/>
        <v>18-30</v>
      </c>
    </row>
    <row r="737" spans="1:12" x14ac:dyDescent="0.25">
      <c r="A737">
        <v>736</v>
      </c>
      <c r="B737" t="s">
        <v>15</v>
      </c>
      <c r="C737">
        <f>IF(ISBLANK(Hoja1!C737),AVERAGE(Hoja1!$C$2:$C$5001),Hoja1!C737)</f>
        <v>841070</v>
      </c>
      <c r="D737" t="str">
        <f>IF(ISBLANK(Hoja1!D737),"ASALARIADO",Hoja1!D737)</f>
        <v>ASALARIADO</v>
      </c>
      <c r="E737" t="s">
        <v>16</v>
      </c>
      <c r="F737" t="s">
        <v>12</v>
      </c>
      <c r="G737" t="s">
        <v>13</v>
      </c>
      <c r="H737" t="s">
        <v>13</v>
      </c>
      <c r="I737" s="1">
        <f>IF(ISBLANK(Hoja1!I737),AVERAGE(Hoja1!$I$2:$I$5001),Hoja1!I737)</f>
        <v>25</v>
      </c>
      <c r="J737">
        <f t="shared" si="33"/>
        <v>0</v>
      </c>
      <c r="K737" t="str">
        <f t="shared" si="34"/>
        <v>800k-1.2M</v>
      </c>
      <c r="L737" t="str">
        <f t="shared" si="35"/>
        <v>18-30</v>
      </c>
    </row>
    <row r="738" spans="1:12" x14ac:dyDescent="0.25">
      <c r="A738">
        <v>737</v>
      </c>
      <c r="B738" t="s">
        <v>9</v>
      </c>
      <c r="C738">
        <f>IF(ISBLANK(Hoja1!C738),AVERAGE(Hoja1!$C$2:$C$5001),Hoja1!C738)</f>
        <v>278035</v>
      </c>
      <c r="D738" t="str">
        <f>IF(ISBLANK(Hoja1!D738),"ASALARIADO",Hoja1!D738)</f>
        <v>TRABAJADOR INDEPENDIENTE</v>
      </c>
      <c r="E738" t="s">
        <v>16</v>
      </c>
      <c r="F738" t="s">
        <v>12</v>
      </c>
      <c r="G738" t="s">
        <v>13</v>
      </c>
      <c r="H738" t="s">
        <v>13</v>
      </c>
      <c r="I738" s="1">
        <f>IF(ISBLANK(Hoja1!I738),AVERAGE(Hoja1!$I$2:$I$5001),Hoja1!I738)</f>
        <v>30</v>
      </c>
      <c r="J738">
        <f t="shared" si="33"/>
        <v>0</v>
      </c>
      <c r="K738" t="str">
        <f t="shared" si="34"/>
        <v>0-400k</v>
      </c>
      <c r="L738" t="str">
        <f t="shared" si="35"/>
        <v>18-30</v>
      </c>
    </row>
    <row r="739" spans="1:12" x14ac:dyDescent="0.25">
      <c r="A739">
        <v>738</v>
      </c>
      <c r="B739" t="s">
        <v>15</v>
      </c>
      <c r="C739">
        <f>IF(ISBLANK(Hoja1!C739),AVERAGE(Hoja1!$C$2:$C$5001),Hoja1!C739)</f>
        <v>310124</v>
      </c>
      <c r="D739" t="str">
        <f>IF(ISBLANK(Hoja1!D739),"ASALARIADO",Hoja1!D739)</f>
        <v>TRABAJADOR INDEPENDIENTE</v>
      </c>
      <c r="E739" t="s">
        <v>16</v>
      </c>
      <c r="F739" t="s">
        <v>12</v>
      </c>
      <c r="G739" t="s">
        <v>13</v>
      </c>
      <c r="H739" t="s">
        <v>13</v>
      </c>
      <c r="I739" s="1">
        <f>IF(ISBLANK(Hoja1!I739),AVERAGE(Hoja1!$I$2:$I$5001),Hoja1!I739)</f>
        <v>44</v>
      </c>
      <c r="J739">
        <f t="shared" si="33"/>
        <v>0</v>
      </c>
      <c r="K739" t="str">
        <f t="shared" si="34"/>
        <v>0-400k</v>
      </c>
      <c r="L739" t="str">
        <f t="shared" si="35"/>
        <v>31-45</v>
      </c>
    </row>
    <row r="740" spans="1:12" x14ac:dyDescent="0.25">
      <c r="A740">
        <v>739</v>
      </c>
      <c r="B740" t="s">
        <v>9</v>
      </c>
      <c r="C740">
        <f>IF(ISBLANK(Hoja1!C740),AVERAGE(Hoja1!$C$2:$C$5001),Hoja1!C740)</f>
        <v>299647</v>
      </c>
      <c r="D740" t="str">
        <f>IF(ISBLANK(Hoja1!D740),"ASALARIADO",Hoja1!D740)</f>
        <v>ASEGURADO VOLUNTARIO</v>
      </c>
      <c r="E740" t="s">
        <v>16</v>
      </c>
      <c r="F740" t="s">
        <v>12</v>
      </c>
      <c r="G740" t="s">
        <v>13</v>
      </c>
      <c r="H740" t="s">
        <v>13</v>
      </c>
      <c r="I740" s="1">
        <f>IF(ISBLANK(Hoja1!I740),AVERAGE(Hoja1!$I$2:$I$5001),Hoja1!I740)</f>
        <v>67</v>
      </c>
      <c r="J740">
        <f t="shared" si="33"/>
        <v>0</v>
      </c>
      <c r="K740" t="str">
        <f t="shared" si="34"/>
        <v>0-400k</v>
      </c>
      <c r="L740" t="str">
        <f t="shared" si="35"/>
        <v>61-75</v>
      </c>
    </row>
    <row r="741" spans="1:12" x14ac:dyDescent="0.25">
      <c r="A741">
        <v>740</v>
      </c>
      <c r="B741" t="s">
        <v>15</v>
      </c>
      <c r="C741">
        <f>IF(ISBLANK(Hoja1!C741),AVERAGE(Hoja1!$C$2:$C$5001),Hoja1!C741)</f>
        <v>300018</v>
      </c>
      <c r="D741" t="str">
        <f>IF(ISBLANK(Hoja1!D741),"ASALARIADO",Hoja1!D741)</f>
        <v>ASEGURADO VOLUNTARIO</v>
      </c>
      <c r="E741" t="s">
        <v>16</v>
      </c>
      <c r="F741" t="s">
        <v>12</v>
      </c>
      <c r="G741" t="s">
        <v>13</v>
      </c>
      <c r="H741" t="s">
        <v>13</v>
      </c>
      <c r="I741" s="1">
        <f>IF(ISBLANK(Hoja1!I741),AVERAGE(Hoja1!$I$2:$I$5001),Hoja1!I741)</f>
        <v>61</v>
      </c>
      <c r="J741">
        <f t="shared" si="33"/>
        <v>0</v>
      </c>
      <c r="K741" t="str">
        <f t="shared" si="34"/>
        <v>0-400k</v>
      </c>
      <c r="L741" t="str">
        <f t="shared" si="35"/>
        <v>61-75</v>
      </c>
    </row>
    <row r="742" spans="1:12" x14ac:dyDescent="0.25">
      <c r="A742">
        <v>741</v>
      </c>
      <c r="B742" t="s">
        <v>15</v>
      </c>
      <c r="C742">
        <f>IF(ISBLANK(Hoja1!C742),AVERAGE(Hoja1!$C$2:$C$5001),Hoja1!C742)</f>
        <v>278030</v>
      </c>
      <c r="D742" t="str">
        <f>IF(ISBLANK(Hoja1!D742),"ASALARIADO",Hoja1!D742)</f>
        <v>CONVENIOS ESPECIALES DE TRABAJADORES INDEPENDIENTES</v>
      </c>
      <c r="E742" t="s">
        <v>16</v>
      </c>
      <c r="F742" t="s">
        <v>12</v>
      </c>
      <c r="G742" t="s">
        <v>13</v>
      </c>
      <c r="H742" t="s">
        <v>13</v>
      </c>
      <c r="I742" s="1">
        <f>IF(ISBLANK(Hoja1!I742),AVERAGE(Hoja1!$I$2:$I$5001),Hoja1!I742)</f>
        <v>41</v>
      </c>
      <c r="J742">
        <f t="shared" si="33"/>
        <v>0</v>
      </c>
      <c r="K742" t="str">
        <f t="shared" si="34"/>
        <v>0-400k</v>
      </c>
      <c r="L742" t="str">
        <f t="shared" si="35"/>
        <v>31-45</v>
      </c>
    </row>
    <row r="743" spans="1:12" x14ac:dyDescent="0.25">
      <c r="A743">
        <v>742</v>
      </c>
      <c r="B743" t="s">
        <v>15</v>
      </c>
      <c r="C743">
        <f>IF(ISBLANK(Hoja1!C743),AVERAGE(Hoja1!$C$2:$C$5001),Hoja1!C743)</f>
        <v>194000</v>
      </c>
      <c r="D743" t="str">
        <f>IF(ISBLANK(Hoja1!D743),"ASALARIADO",Hoja1!D743)</f>
        <v>ASALARIADO</v>
      </c>
      <c r="E743" t="s">
        <v>16</v>
      </c>
      <c r="F743" t="s">
        <v>12</v>
      </c>
      <c r="G743" t="s">
        <v>12</v>
      </c>
      <c r="H743" t="s">
        <v>13</v>
      </c>
      <c r="I743" s="1">
        <f>IF(ISBLANK(Hoja1!I743),AVERAGE(Hoja1!$I$2:$I$5001),Hoja1!I743)</f>
        <v>33</v>
      </c>
      <c r="J743">
        <f t="shared" si="33"/>
        <v>0</v>
      </c>
      <c r="K743" t="str">
        <f t="shared" si="34"/>
        <v>0-400k</v>
      </c>
      <c r="L743" t="str">
        <f t="shared" si="35"/>
        <v>31-45</v>
      </c>
    </row>
    <row r="744" spans="1:12" x14ac:dyDescent="0.25">
      <c r="A744">
        <v>743</v>
      </c>
      <c r="B744" t="s">
        <v>9</v>
      </c>
      <c r="C744">
        <f>IF(ISBLANK(Hoja1!C744),AVERAGE(Hoja1!$C$2:$C$5001),Hoja1!C744)</f>
        <v>639148</v>
      </c>
      <c r="D744" t="str">
        <f>IF(ISBLANK(Hoja1!D744),"ASALARIADO",Hoja1!D744)</f>
        <v>TRABAJADOR INDEPENDIENTE</v>
      </c>
      <c r="E744" t="s">
        <v>16</v>
      </c>
      <c r="F744" t="s">
        <v>12</v>
      </c>
      <c r="G744" t="s">
        <v>13</v>
      </c>
      <c r="H744" t="s">
        <v>12</v>
      </c>
      <c r="I744" s="1">
        <f>IF(ISBLANK(Hoja1!I744),AVERAGE(Hoja1!$I$2:$I$5001),Hoja1!I744)</f>
        <v>39</v>
      </c>
      <c r="J744">
        <f t="shared" si="33"/>
        <v>1</v>
      </c>
      <c r="K744" t="str">
        <f t="shared" si="34"/>
        <v>400k-800k</v>
      </c>
      <c r="L744" t="str">
        <f t="shared" si="35"/>
        <v>31-45</v>
      </c>
    </row>
    <row r="745" spans="1:12" x14ac:dyDescent="0.25">
      <c r="A745">
        <v>744</v>
      </c>
      <c r="B745" t="s">
        <v>15</v>
      </c>
      <c r="C745">
        <f>IF(ISBLANK(Hoja1!C745),AVERAGE(Hoja1!$C$2:$C$5001),Hoja1!C745)</f>
        <v>232016.33</v>
      </c>
      <c r="D745" t="str">
        <f>IF(ISBLANK(Hoja1!D745),"ASALARIADO",Hoja1!D745)</f>
        <v>ASALARIADO</v>
      </c>
      <c r="E745" t="s">
        <v>16</v>
      </c>
      <c r="F745" t="s">
        <v>12</v>
      </c>
      <c r="G745" t="s">
        <v>12</v>
      </c>
      <c r="H745" t="s">
        <v>12</v>
      </c>
      <c r="I745" s="1">
        <f>IF(ISBLANK(Hoja1!I745),AVERAGE(Hoja1!$I$2:$I$5001),Hoja1!I745)</f>
        <v>47</v>
      </c>
      <c r="J745">
        <f t="shared" si="33"/>
        <v>1</v>
      </c>
      <c r="K745" t="str">
        <f t="shared" si="34"/>
        <v>0-400k</v>
      </c>
      <c r="L745" t="str">
        <f t="shared" si="35"/>
        <v>46-60</v>
      </c>
    </row>
    <row r="746" spans="1:12" x14ac:dyDescent="0.25">
      <c r="A746">
        <v>745</v>
      </c>
      <c r="B746" t="s">
        <v>9</v>
      </c>
      <c r="C746">
        <f>IF(ISBLANK(Hoja1!C746),AVERAGE(Hoja1!$C$2:$C$5001),Hoja1!C746)</f>
        <v>255658.75</v>
      </c>
      <c r="D746" t="str">
        <f>IF(ISBLANK(Hoja1!D746),"ASALARIADO",Hoja1!D746)</f>
        <v>ASALARIADO</v>
      </c>
      <c r="E746" t="s">
        <v>16</v>
      </c>
      <c r="F746" t="s">
        <v>12</v>
      </c>
      <c r="G746" t="s">
        <v>13</v>
      </c>
      <c r="H746" t="s">
        <v>13</v>
      </c>
      <c r="I746" s="1">
        <f>IF(ISBLANK(Hoja1!I746),AVERAGE(Hoja1!$I$2:$I$5001),Hoja1!I746)</f>
        <v>32</v>
      </c>
      <c r="J746">
        <f t="shared" si="33"/>
        <v>0</v>
      </c>
      <c r="K746" t="str">
        <f t="shared" si="34"/>
        <v>0-400k</v>
      </c>
      <c r="L746" t="str">
        <f t="shared" si="35"/>
        <v>31-45</v>
      </c>
    </row>
    <row r="747" spans="1:12" x14ac:dyDescent="0.25">
      <c r="A747">
        <v>746</v>
      </c>
      <c r="B747" t="s">
        <v>9</v>
      </c>
      <c r="C747">
        <f>IF(ISBLANK(Hoja1!C747),AVERAGE(Hoja1!$C$2:$C$5001),Hoja1!C747)</f>
        <v>311586</v>
      </c>
      <c r="D747" t="str">
        <f>IF(ISBLANK(Hoja1!D747),"ASALARIADO",Hoja1!D747)</f>
        <v>ASALARIADO</v>
      </c>
      <c r="E747" t="s">
        <v>16</v>
      </c>
      <c r="F747" t="s">
        <v>12</v>
      </c>
      <c r="G747" t="s">
        <v>13</v>
      </c>
      <c r="H747" t="s">
        <v>13</v>
      </c>
      <c r="I747" s="1">
        <f>IF(ISBLANK(Hoja1!I747),AVERAGE(Hoja1!$I$2:$I$5001),Hoja1!I747)</f>
        <v>51</v>
      </c>
      <c r="J747">
        <f t="shared" si="33"/>
        <v>0</v>
      </c>
      <c r="K747" t="str">
        <f t="shared" si="34"/>
        <v>0-400k</v>
      </c>
      <c r="L747" t="str">
        <f t="shared" si="35"/>
        <v>46-60</v>
      </c>
    </row>
    <row r="748" spans="1:12" x14ac:dyDescent="0.25">
      <c r="A748">
        <v>747</v>
      </c>
      <c r="B748" t="s">
        <v>15</v>
      </c>
      <c r="C748">
        <f>IF(ISBLANK(Hoja1!C748),AVERAGE(Hoja1!$C$2:$C$5001),Hoja1!C748)</f>
        <v>933864.5</v>
      </c>
      <c r="D748" t="str">
        <f>IF(ISBLANK(Hoja1!D748),"ASALARIADO",Hoja1!D748)</f>
        <v>ASALARIADO</v>
      </c>
      <c r="E748" t="s">
        <v>11</v>
      </c>
      <c r="F748" t="s">
        <v>12</v>
      </c>
      <c r="G748" t="s">
        <v>13</v>
      </c>
      <c r="H748" t="s">
        <v>13</v>
      </c>
      <c r="I748" s="1">
        <f>IF(ISBLANK(Hoja1!I748),AVERAGE(Hoja1!$I$2:$I$5001),Hoja1!I748)</f>
        <v>31</v>
      </c>
      <c r="J748">
        <f t="shared" si="33"/>
        <v>0</v>
      </c>
      <c r="K748" t="str">
        <f t="shared" si="34"/>
        <v>800k-1.2M</v>
      </c>
      <c r="L748" t="str">
        <f t="shared" si="35"/>
        <v>31-45</v>
      </c>
    </row>
    <row r="749" spans="1:12" x14ac:dyDescent="0.25">
      <c r="A749">
        <v>748</v>
      </c>
      <c r="B749" t="s">
        <v>9</v>
      </c>
      <c r="C749">
        <f>IF(ISBLANK(Hoja1!C749),AVERAGE(Hoja1!$C$2:$C$5001),Hoja1!C749)</f>
        <v>310124</v>
      </c>
      <c r="D749" t="str">
        <f>IF(ISBLANK(Hoja1!D749),"ASALARIADO",Hoja1!D749)</f>
        <v>TRABAJADOR INDEPENDIENTE</v>
      </c>
      <c r="E749" t="s">
        <v>16</v>
      </c>
      <c r="F749" t="s">
        <v>12</v>
      </c>
      <c r="G749" t="s">
        <v>13</v>
      </c>
      <c r="H749" t="s">
        <v>13</v>
      </c>
      <c r="I749" s="1">
        <f>IF(ISBLANK(Hoja1!I749),AVERAGE(Hoja1!$I$2:$I$5001),Hoja1!I749)</f>
        <v>45</v>
      </c>
      <c r="J749">
        <f t="shared" si="33"/>
        <v>0</v>
      </c>
      <c r="K749" t="str">
        <f t="shared" si="34"/>
        <v>0-400k</v>
      </c>
      <c r="L749" t="str">
        <f t="shared" si="35"/>
        <v>31-45</v>
      </c>
    </row>
    <row r="750" spans="1:12" x14ac:dyDescent="0.25">
      <c r="A750">
        <v>749</v>
      </c>
      <c r="B750" t="s">
        <v>15</v>
      </c>
      <c r="C750">
        <f>IF(ISBLANK(Hoja1!C750),AVERAGE(Hoja1!$C$2:$C$5001),Hoja1!C750)</f>
        <v>359544.27</v>
      </c>
      <c r="D750" t="str">
        <f>IF(ISBLANK(Hoja1!D750),"ASALARIADO",Hoja1!D750)</f>
        <v>ASALARIADO</v>
      </c>
      <c r="E750" t="s">
        <v>16</v>
      </c>
      <c r="F750" t="s">
        <v>12</v>
      </c>
      <c r="G750" t="s">
        <v>13</v>
      </c>
      <c r="H750" t="s">
        <v>13</v>
      </c>
      <c r="I750" s="1">
        <f>IF(ISBLANK(Hoja1!I750),AVERAGE(Hoja1!$I$2:$I$5001),Hoja1!I750)</f>
        <v>25</v>
      </c>
      <c r="J750">
        <f t="shared" si="33"/>
        <v>0</v>
      </c>
      <c r="K750" t="str">
        <f t="shared" si="34"/>
        <v>0-400k</v>
      </c>
      <c r="L750" t="str">
        <f t="shared" si="35"/>
        <v>18-30</v>
      </c>
    </row>
    <row r="751" spans="1:12" x14ac:dyDescent="0.25">
      <c r="A751">
        <v>750</v>
      </c>
      <c r="B751" t="s">
        <v>9</v>
      </c>
      <c r="C751">
        <f>IF(ISBLANK(Hoja1!C751),AVERAGE(Hoja1!$C$2:$C$5001),Hoja1!C751)</f>
        <v>298000</v>
      </c>
      <c r="D751" t="str">
        <f>IF(ISBLANK(Hoja1!D751),"ASALARIADO",Hoja1!D751)</f>
        <v>ASEGURADO VOLUNTARIO</v>
      </c>
      <c r="E751" t="s">
        <v>16</v>
      </c>
      <c r="F751" t="s">
        <v>12</v>
      </c>
      <c r="G751" t="s">
        <v>13</v>
      </c>
      <c r="H751" t="s">
        <v>13</v>
      </c>
      <c r="I751" s="1">
        <f>IF(ISBLANK(Hoja1!I751),AVERAGE(Hoja1!$I$2:$I$5001),Hoja1!I751)</f>
        <v>63</v>
      </c>
      <c r="J751">
        <f t="shared" si="33"/>
        <v>0</v>
      </c>
      <c r="K751" t="str">
        <f t="shared" si="34"/>
        <v>0-400k</v>
      </c>
      <c r="L751" t="str">
        <f t="shared" si="35"/>
        <v>61-75</v>
      </c>
    </row>
    <row r="752" spans="1:12" x14ac:dyDescent="0.25">
      <c r="A752">
        <v>751</v>
      </c>
      <c r="B752" t="s">
        <v>15</v>
      </c>
      <c r="C752">
        <f>IF(ISBLANK(Hoja1!C752),AVERAGE(Hoja1!$C$2:$C$5001),Hoja1!C752)</f>
        <v>990303</v>
      </c>
      <c r="D752" t="str">
        <f>IF(ISBLANK(Hoja1!D752),"ASALARIADO",Hoja1!D752)</f>
        <v>PENSIONADOS EN SU PROPIO SISTEMA</v>
      </c>
      <c r="E752" t="s">
        <v>11</v>
      </c>
      <c r="F752" t="s">
        <v>12</v>
      </c>
      <c r="G752" t="s">
        <v>13</v>
      </c>
      <c r="H752" t="s">
        <v>13</v>
      </c>
      <c r="I752" s="1">
        <f>IF(ISBLANK(Hoja1!I752),AVERAGE(Hoja1!$I$2:$I$5001),Hoja1!I752)</f>
        <v>80</v>
      </c>
      <c r="J752">
        <f t="shared" si="33"/>
        <v>0</v>
      </c>
      <c r="K752" t="str">
        <f t="shared" si="34"/>
        <v>800k-1.2M</v>
      </c>
      <c r="L752" t="str">
        <f t="shared" si="35"/>
        <v>76-100+</v>
      </c>
    </row>
    <row r="753" spans="1:12" x14ac:dyDescent="0.25">
      <c r="A753">
        <v>752</v>
      </c>
      <c r="B753" t="s">
        <v>15</v>
      </c>
      <c r="C753">
        <f>IF(ISBLANK(Hoja1!C753),AVERAGE(Hoja1!$C$2:$C$5001),Hoja1!C753)</f>
        <v>297046</v>
      </c>
      <c r="D753" t="str">
        <f>IF(ISBLANK(Hoja1!D753),"ASALARIADO",Hoja1!D753)</f>
        <v>ASEGURADO VOLUNTARIO</v>
      </c>
      <c r="E753" t="s">
        <v>16</v>
      </c>
      <c r="F753" t="s">
        <v>12</v>
      </c>
      <c r="G753" t="s">
        <v>13</v>
      </c>
      <c r="H753" t="s">
        <v>13</v>
      </c>
      <c r="I753" s="1">
        <f>IF(ISBLANK(Hoja1!I753),AVERAGE(Hoja1!$I$2:$I$5001),Hoja1!I753)</f>
        <v>39</v>
      </c>
      <c r="J753">
        <f t="shared" si="33"/>
        <v>0</v>
      </c>
      <c r="K753" t="str">
        <f t="shared" si="34"/>
        <v>0-400k</v>
      </c>
      <c r="L753" t="str">
        <f t="shared" si="35"/>
        <v>31-45</v>
      </c>
    </row>
    <row r="754" spans="1:12" x14ac:dyDescent="0.25">
      <c r="A754">
        <v>753</v>
      </c>
      <c r="B754" t="s">
        <v>9</v>
      </c>
      <c r="C754">
        <f>IF(ISBLANK(Hoja1!C754),AVERAGE(Hoja1!$C$2:$C$5001),Hoja1!C754)</f>
        <v>2760356.1</v>
      </c>
      <c r="D754" t="str">
        <f>IF(ISBLANK(Hoja1!D754),"ASALARIADO",Hoja1!D754)</f>
        <v>ASALARIADO</v>
      </c>
      <c r="E754" t="s">
        <v>11</v>
      </c>
      <c r="F754" t="s">
        <v>12</v>
      </c>
      <c r="G754" t="s">
        <v>13</v>
      </c>
      <c r="H754" t="s">
        <v>13</v>
      </c>
      <c r="I754" s="1">
        <f>IF(ISBLANK(Hoja1!I754),AVERAGE(Hoja1!$I$2:$I$5001),Hoja1!I754)</f>
        <v>28</v>
      </c>
      <c r="J754">
        <f t="shared" si="33"/>
        <v>0</v>
      </c>
      <c r="K754" t="str">
        <f t="shared" si="34"/>
        <v>2M+</v>
      </c>
      <c r="L754" t="str">
        <f t="shared" si="35"/>
        <v>18-30</v>
      </c>
    </row>
    <row r="755" spans="1:12" x14ac:dyDescent="0.25">
      <c r="A755">
        <v>754</v>
      </c>
      <c r="B755" t="s">
        <v>9</v>
      </c>
      <c r="C755">
        <f>IF(ISBLANK(Hoja1!C755),AVERAGE(Hoja1!$C$2:$C$5001),Hoja1!C755)</f>
        <v>2244669.12</v>
      </c>
      <c r="D755" t="str">
        <f>IF(ISBLANK(Hoja1!D755),"ASALARIADO",Hoja1!D755)</f>
        <v>ASALARIADO</v>
      </c>
      <c r="E755" t="s">
        <v>16</v>
      </c>
      <c r="F755" t="s">
        <v>12</v>
      </c>
      <c r="G755" t="s">
        <v>13</v>
      </c>
      <c r="H755" t="s">
        <v>13</v>
      </c>
      <c r="I755" s="1">
        <f>IF(ISBLANK(Hoja1!I755),AVERAGE(Hoja1!$I$2:$I$5001),Hoja1!I755)</f>
        <v>37</v>
      </c>
      <c r="J755">
        <f t="shared" si="33"/>
        <v>0</v>
      </c>
      <c r="K755" t="str">
        <f t="shared" si="34"/>
        <v>2M+</v>
      </c>
      <c r="L755" t="str">
        <f t="shared" si="35"/>
        <v>31-45</v>
      </c>
    </row>
    <row r="756" spans="1:12" x14ac:dyDescent="0.25">
      <c r="A756">
        <v>755</v>
      </c>
      <c r="B756" t="s">
        <v>15</v>
      </c>
      <c r="C756">
        <f>IF(ISBLANK(Hoja1!C756),AVERAGE(Hoja1!$C$2:$C$5001),Hoja1!C756)</f>
        <v>297045</v>
      </c>
      <c r="D756" t="str">
        <f>IF(ISBLANK(Hoja1!D756),"ASALARIADO",Hoja1!D756)</f>
        <v>TRABAJADOR INDEPENDIENTE</v>
      </c>
      <c r="E756" t="s">
        <v>16</v>
      </c>
      <c r="F756" t="s">
        <v>12</v>
      </c>
      <c r="G756" t="s">
        <v>13</v>
      </c>
      <c r="H756" t="s">
        <v>12</v>
      </c>
      <c r="I756" s="1">
        <f>IF(ISBLANK(Hoja1!I756),AVERAGE(Hoja1!$I$2:$I$5001),Hoja1!I756)</f>
        <v>53</v>
      </c>
      <c r="J756">
        <f t="shared" si="33"/>
        <v>1</v>
      </c>
      <c r="K756" t="str">
        <f t="shared" si="34"/>
        <v>0-400k</v>
      </c>
      <c r="L756" t="str">
        <f t="shared" si="35"/>
        <v>46-60</v>
      </c>
    </row>
    <row r="757" spans="1:12" x14ac:dyDescent="0.25">
      <c r="A757">
        <v>756</v>
      </c>
      <c r="B757" t="s">
        <v>9</v>
      </c>
      <c r="C757">
        <f>IF(ISBLANK(Hoja1!C757),AVERAGE(Hoja1!$C$2:$C$5001),Hoja1!C757)</f>
        <v>1271852.72</v>
      </c>
      <c r="D757" t="str">
        <f>IF(ISBLANK(Hoja1!D757),"ASALARIADO",Hoja1!D757)</f>
        <v>ASALARIADO</v>
      </c>
      <c r="E757" t="s">
        <v>16</v>
      </c>
      <c r="F757" t="s">
        <v>12</v>
      </c>
      <c r="G757" t="s">
        <v>13</v>
      </c>
      <c r="H757" t="s">
        <v>13</v>
      </c>
      <c r="I757" s="1">
        <f>IF(ISBLANK(Hoja1!I757),AVERAGE(Hoja1!$I$2:$I$5001),Hoja1!I757)</f>
        <v>34</v>
      </c>
      <c r="J757">
        <f t="shared" si="33"/>
        <v>0</v>
      </c>
      <c r="K757" t="str">
        <f t="shared" si="34"/>
        <v>1.2M-2M</v>
      </c>
      <c r="L757" t="str">
        <f t="shared" si="35"/>
        <v>31-45</v>
      </c>
    </row>
    <row r="758" spans="1:12" x14ac:dyDescent="0.25">
      <c r="A758">
        <v>757</v>
      </c>
      <c r="B758" t="s">
        <v>15</v>
      </c>
      <c r="C758">
        <f>IF(ISBLANK(Hoja1!C758),AVERAGE(Hoja1!$C$2:$C$5001),Hoja1!C758)</f>
        <v>2058548.97</v>
      </c>
      <c r="D758" t="str">
        <f>IF(ISBLANK(Hoja1!D758),"ASALARIADO",Hoja1!D758)</f>
        <v>ASALARIADO</v>
      </c>
      <c r="E758" t="s">
        <v>11</v>
      </c>
      <c r="F758" t="s">
        <v>12</v>
      </c>
      <c r="G758" t="s">
        <v>13</v>
      </c>
      <c r="H758" t="s">
        <v>13</v>
      </c>
      <c r="I758" s="1">
        <f>IF(ISBLANK(Hoja1!I758),AVERAGE(Hoja1!$I$2:$I$5001),Hoja1!I758)</f>
        <v>38</v>
      </c>
      <c r="J758">
        <f t="shared" si="33"/>
        <v>0</v>
      </c>
      <c r="K758" t="str">
        <f t="shared" si="34"/>
        <v>2M+</v>
      </c>
      <c r="L758" t="str">
        <f t="shared" si="35"/>
        <v>31-45</v>
      </c>
    </row>
    <row r="759" spans="1:12" x14ac:dyDescent="0.25">
      <c r="A759">
        <v>758</v>
      </c>
      <c r="B759" t="s">
        <v>15</v>
      </c>
      <c r="C759">
        <f>IF(ISBLANK(Hoja1!C759),AVERAGE(Hoja1!$C$2:$C$5001),Hoja1!C759)</f>
        <v>352379</v>
      </c>
      <c r="D759" t="str">
        <f>IF(ISBLANK(Hoja1!D759),"ASALARIADO",Hoja1!D759)</f>
        <v>ASALARIADO</v>
      </c>
      <c r="E759" t="s">
        <v>16</v>
      </c>
      <c r="F759" t="s">
        <v>12</v>
      </c>
      <c r="G759" t="s">
        <v>13</v>
      </c>
      <c r="H759" t="s">
        <v>13</v>
      </c>
      <c r="I759" s="1">
        <f>IF(ISBLANK(Hoja1!I759),AVERAGE(Hoja1!$I$2:$I$5001),Hoja1!I759)</f>
        <v>39</v>
      </c>
      <c r="J759">
        <f t="shared" si="33"/>
        <v>0</v>
      </c>
      <c r="K759" t="str">
        <f t="shared" si="34"/>
        <v>0-400k</v>
      </c>
      <c r="L759" t="str">
        <f t="shared" si="35"/>
        <v>31-45</v>
      </c>
    </row>
    <row r="760" spans="1:12" x14ac:dyDescent="0.25">
      <c r="A760">
        <v>759</v>
      </c>
      <c r="B760" t="s">
        <v>15</v>
      </c>
      <c r="C760">
        <f>IF(ISBLANK(Hoja1!C760),AVERAGE(Hoja1!$C$2:$C$5001),Hoja1!C760)</f>
        <v>2389951.08</v>
      </c>
      <c r="D760" t="str">
        <f>IF(ISBLANK(Hoja1!D760),"ASALARIADO",Hoja1!D760)</f>
        <v>ASALARIADO</v>
      </c>
      <c r="E760" t="s">
        <v>11</v>
      </c>
      <c r="F760" t="s">
        <v>12</v>
      </c>
      <c r="G760" t="s">
        <v>13</v>
      </c>
      <c r="H760" t="s">
        <v>13</v>
      </c>
      <c r="I760" s="1">
        <f>IF(ISBLANK(Hoja1!I760),AVERAGE(Hoja1!$I$2:$I$5001),Hoja1!I760)</f>
        <v>61</v>
      </c>
      <c r="J760">
        <f t="shared" si="33"/>
        <v>0</v>
      </c>
      <c r="K760" t="str">
        <f t="shared" si="34"/>
        <v>2M+</v>
      </c>
      <c r="L760" t="str">
        <f t="shared" si="35"/>
        <v>61-75</v>
      </c>
    </row>
    <row r="761" spans="1:12" x14ac:dyDescent="0.25">
      <c r="A761">
        <v>760</v>
      </c>
      <c r="B761" t="s">
        <v>15</v>
      </c>
      <c r="C761">
        <f>IF(ISBLANK(Hoja1!C761),AVERAGE(Hoja1!$C$2:$C$5001),Hoja1!C761)</f>
        <v>450886</v>
      </c>
      <c r="D761" t="str">
        <f>IF(ISBLANK(Hoja1!D761),"ASALARIADO",Hoja1!D761)</f>
        <v>TRABAJADOR INDEPENDIENTE</v>
      </c>
      <c r="E761" t="s">
        <v>16</v>
      </c>
      <c r="F761" t="s">
        <v>12</v>
      </c>
      <c r="G761" t="s">
        <v>13</v>
      </c>
      <c r="H761" t="s">
        <v>12</v>
      </c>
      <c r="I761" s="1">
        <f>IF(ISBLANK(Hoja1!I761),AVERAGE(Hoja1!$I$2:$I$5001),Hoja1!I761)</f>
        <v>51</v>
      </c>
      <c r="J761">
        <f t="shared" si="33"/>
        <v>1</v>
      </c>
      <c r="K761" t="str">
        <f t="shared" si="34"/>
        <v>400k-800k</v>
      </c>
      <c r="L761" t="str">
        <f t="shared" si="35"/>
        <v>46-60</v>
      </c>
    </row>
    <row r="762" spans="1:12" x14ac:dyDescent="0.25">
      <c r="A762">
        <v>761</v>
      </c>
      <c r="B762" t="s">
        <v>9</v>
      </c>
      <c r="C762">
        <f>IF(ISBLANK(Hoja1!C762),AVERAGE(Hoja1!$C$2:$C$5001),Hoja1!C762)</f>
        <v>558635.76</v>
      </c>
      <c r="D762" t="str">
        <f>IF(ISBLANK(Hoja1!D762),"ASALARIADO",Hoja1!D762)</f>
        <v>ASALARIADO</v>
      </c>
      <c r="E762" t="s">
        <v>16</v>
      </c>
      <c r="F762" t="s">
        <v>12</v>
      </c>
      <c r="G762" t="s">
        <v>13</v>
      </c>
      <c r="H762" t="s">
        <v>13</v>
      </c>
      <c r="I762" s="1">
        <f>IF(ISBLANK(Hoja1!I762),AVERAGE(Hoja1!$I$2:$I$5001),Hoja1!I762)</f>
        <v>34</v>
      </c>
      <c r="J762">
        <f t="shared" si="33"/>
        <v>0</v>
      </c>
      <c r="K762" t="str">
        <f t="shared" si="34"/>
        <v>400k-800k</v>
      </c>
      <c r="L762" t="str">
        <f t="shared" si="35"/>
        <v>31-45</v>
      </c>
    </row>
    <row r="763" spans="1:12" x14ac:dyDescent="0.25">
      <c r="A763">
        <v>762</v>
      </c>
      <c r="B763" t="s">
        <v>9</v>
      </c>
      <c r="C763">
        <f>IF(ISBLANK(Hoja1!C763),AVERAGE(Hoja1!$C$2:$C$5001),Hoja1!C763)</f>
        <v>489159</v>
      </c>
      <c r="D763" t="str">
        <f>IF(ISBLANK(Hoja1!D763),"ASALARIADO",Hoja1!D763)</f>
        <v>ASALARIADO</v>
      </c>
      <c r="E763" t="s">
        <v>16</v>
      </c>
      <c r="F763" t="s">
        <v>12</v>
      </c>
      <c r="G763" t="s">
        <v>12</v>
      </c>
      <c r="H763" t="s">
        <v>13</v>
      </c>
      <c r="I763" s="1">
        <f>IF(ISBLANK(Hoja1!I763),AVERAGE(Hoja1!$I$2:$I$5001),Hoja1!I763)</f>
        <v>34</v>
      </c>
      <c r="J763">
        <f t="shared" si="33"/>
        <v>0</v>
      </c>
      <c r="K763" t="str">
        <f t="shared" si="34"/>
        <v>400k-800k</v>
      </c>
      <c r="L763" t="str">
        <f t="shared" si="35"/>
        <v>31-45</v>
      </c>
    </row>
    <row r="764" spans="1:12" x14ac:dyDescent="0.25">
      <c r="A764">
        <v>763</v>
      </c>
      <c r="B764" t="s">
        <v>15</v>
      </c>
      <c r="C764">
        <f>IF(ISBLANK(Hoja1!C764),AVERAGE(Hoja1!$C$2:$C$5001),Hoja1!C764)</f>
        <v>463300</v>
      </c>
      <c r="D764" t="str">
        <f>IF(ISBLANK(Hoja1!D764),"ASALARIADO",Hoja1!D764)</f>
        <v>ASALARIADO</v>
      </c>
      <c r="E764" t="s">
        <v>16</v>
      </c>
      <c r="F764" t="s">
        <v>12</v>
      </c>
      <c r="G764" t="s">
        <v>13</v>
      </c>
      <c r="H764" t="s">
        <v>13</v>
      </c>
      <c r="I764" s="1">
        <f>IF(ISBLANK(Hoja1!I764),AVERAGE(Hoja1!$I$2:$I$5001),Hoja1!I764)</f>
        <v>40</v>
      </c>
      <c r="J764">
        <f t="shared" si="33"/>
        <v>0</v>
      </c>
      <c r="K764" t="str">
        <f t="shared" si="34"/>
        <v>400k-800k</v>
      </c>
      <c r="L764" t="str">
        <f t="shared" si="35"/>
        <v>31-45</v>
      </c>
    </row>
    <row r="765" spans="1:12" x14ac:dyDescent="0.25">
      <c r="A765">
        <v>764</v>
      </c>
      <c r="B765" t="s">
        <v>9</v>
      </c>
      <c r="C765">
        <f>IF(ISBLANK(Hoja1!C765),AVERAGE(Hoja1!$C$2:$C$5001),Hoja1!C765)</f>
        <v>360904.76</v>
      </c>
      <c r="D765" t="str">
        <f>IF(ISBLANK(Hoja1!D765),"ASALARIADO",Hoja1!D765)</f>
        <v>ASALARIADO</v>
      </c>
      <c r="E765" t="s">
        <v>16</v>
      </c>
      <c r="F765" t="s">
        <v>12</v>
      </c>
      <c r="G765" t="s">
        <v>12</v>
      </c>
      <c r="H765" t="s">
        <v>13</v>
      </c>
      <c r="I765" s="1">
        <f>IF(ISBLANK(Hoja1!I765),AVERAGE(Hoja1!$I$2:$I$5001),Hoja1!I765)</f>
        <v>43</v>
      </c>
      <c r="J765">
        <f t="shared" si="33"/>
        <v>0</v>
      </c>
      <c r="K765" t="str">
        <f t="shared" si="34"/>
        <v>0-400k</v>
      </c>
      <c r="L765" t="str">
        <f t="shared" si="35"/>
        <v>31-45</v>
      </c>
    </row>
    <row r="766" spans="1:12" x14ac:dyDescent="0.25">
      <c r="A766">
        <v>765</v>
      </c>
      <c r="B766" t="s">
        <v>15</v>
      </c>
      <c r="C766">
        <f>IF(ISBLANK(Hoja1!C766),AVERAGE(Hoja1!$C$2:$C$5001),Hoja1!C766)</f>
        <v>1156421</v>
      </c>
      <c r="D766" t="str">
        <f>IF(ISBLANK(Hoja1!D766),"ASALARIADO",Hoja1!D766)</f>
        <v>ASALARIADO</v>
      </c>
      <c r="E766" t="s">
        <v>11</v>
      </c>
      <c r="F766" t="s">
        <v>12</v>
      </c>
      <c r="G766" t="s">
        <v>13</v>
      </c>
      <c r="H766" t="s">
        <v>12</v>
      </c>
      <c r="I766" s="1">
        <f>IF(ISBLANK(Hoja1!I766),AVERAGE(Hoja1!$I$2:$I$5001),Hoja1!I766)</f>
        <v>36</v>
      </c>
      <c r="J766">
        <f t="shared" si="33"/>
        <v>1</v>
      </c>
      <c r="K766" t="str">
        <f t="shared" si="34"/>
        <v>800k-1.2M</v>
      </c>
      <c r="L766" t="str">
        <f t="shared" si="35"/>
        <v>31-45</v>
      </c>
    </row>
    <row r="767" spans="1:12" x14ac:dyDescent="0.25">
      <c r="A767">
        <v>766</v>
      </c>
      <c r="B767" t="s">
        <v>9</v>
      </c>
      <c r="C767">
        <f>IF(ISBLANK(Hoja1!C767),AVERAGE(Hoja1!$C$2:$C$5001),Hoja1!C767)</f>
        <v>388293</v>
      </c>
      <c r="D767" t="str">
        <f>IF(ISBLANK(Hoja1!D767),"ASALARIADO",Hoja1!D767)</f>
        <v>ASALARIADO</v>
      </c>
      <c r="E767" t="s">
        <v>16</v>
      </c>
      <c r="F767" t="s">
        <v>12</v>
      </c>
      <c r="G767" t="s">
        <v>13</v>
      </c>
      <c r="H767" t="s">
        <v>13</v>
      </c>
      <c r="I767" s="1">
        <f>IF(ISBLANK(Hoja1!I767),AVERAGE(Hoja1!$I$2:$I$5001),Hoja1!I767)</f>
        <v>53</v>
      </c>
      <c r="J767">
        <f t="shared" si="33"/>
        <v>0</v>
      </c>
      <c r="K767" t="str">
        <f t="shared" si="34"/>
        <v>0-400k</v>
      </c>
      <c r="L767" t="str">
        <f t="shared" si="35"/>
        <v>46-60</v>
      </c>
    </row>
    <row r="768" spans="1:12" x14ac:dyDescent="0.25">
      <c r="A768">
        <v>767</v>
      </c>
      <c r="B768" t="s">
        <v>9</v>
      </c>
      <c r="C768">
        <f>IF(ISBLANK(Hoja1!C768),AVERAGE(Hoja1!$C$2:$C$5001),Hoja1!C768)</f>
        <v>1214906</v>
      </c>
      <c r="D768" t="str">
        <f>IF(ISBLANK(Hoja1!D768),"ASALARIADO",Hoja1!D768)</f>
        <v>ASALARIADO</v>
      </c>
      <c r="E768" t="s">
        <v>11</v>
      </c>
      <c r="F768" t="s">
        <v>12</v>
      </c>
      <c r="G768" t="s">
        <v>13</v>
      </c>
      <c r="H768" t="s">
        <v>13</v>
      </c>
      <c r="I768" s="1">
        <f>IF(ISBLANK(Hoja1!I768),AVERAGE(Hoja1!$I$2:$I$5001),Hoja1!I768)</f>
        <v>29</v>
      </c>
      <c r="J768">
        <f t="shared" si="33"/>
        <v>0</v>
      </c>
      <c r="K768" t="str">
        <f t="shared" si="34"/>
        <v>1.2M-2M</v>
      </c>
      <c r="L768" t="str">
        <f t="shared" si="35"/>
        <v>18-30</v>
      </c>
    </row>
    <row r="769" spans="1:12" x14ac:dyDescent="0.25">
      <c r="A769">
        <v>768</v>
      </c>
      <c r="B769" t="s">
        <v>9</v>
      </c>
      <c r="C769">
        <f>IF(ISBLANK(Hoja1!C769),AVERAGE(Hoja1!$C$2:$C$5001),Hoja1!C769)</f>
        <v>795801</v>
      </c>
      <c r="D769" t="str">
        <f>IF(ISBLANK(Hoja1!D769),"ASALARIADO",Hoja1!D769)</f>
        <v>ASALARIADO</v>
      </c>
      <c r="E769" t="s">
        <v>11</v>
      </c>
      <c r="F769" t="s">
        <v>12</v>
      </c>
      <c r="G769" t="s">
        <v>13</v>
      </c>
      <c r="H769" t="s">
        <v>13</v>
      </c>
      <c r="I769" s="1">
        <f>IF(ISBLANK(Hoja1!I769),AVERAGE(Hoja1!$I$2:$I$5001),Hoja1!I769)</f>
        <v>36</v>
      </c>
      <c r="J769">
        <f t="shared" si="33"/>
        <v>0</v>
      </c>
      <c r="K769" t="str">
        <f t="shared" si="34"/>
        <v>400k-800k</v>
      </c>
      <c r="L769" t="str">
        <f t="shared" si="35"/>
        <v>31-45</v>
      </c>
    </row>
    <row r="770" spans="1:12" x14ac:dyDescent="0.25">
      <c r="A770">
        <v>769</v>
      </c>
      <c r="B770" t="s">
        <v>15</v>
      </c>
      <c r="C770">
        <f>IF(ISBLANK(Hoja1!C770),AVERAGE(Hoja1!$C$2:$C$5001),Hoja1!C770)</f>
        <v>318619.2</v>
      </c>
      <c r="D770" t="str">
        <f>IF(ISBLANK(Hoja1!D770),"ASALARIADO",Hoja1!D770)</f>
        <v>ASALARIADO</v>
      </c>
      <c r="E770" t="s">
        <v>16</v>
      </c>
      <c r="F770" t="s">
        <v>12</v>
      </c>
      <c r="G770" t="s">
        <v>12</v>
      </c>
      <c r="H770" t="s">
        <v>13</v>
      </c>
      <c r="I770" s="1">
        <f>IF(ISBLANK(Hoja1!I770),AVERAGE(Hoja1!$I$2:$I$5001),Hoja1!I770)</f>
        <v>42</v>
      </c>
      <c r="J770">
        <f t="shared" si="33"/>
        <v>0</v>
      </c>
      <c r="K770" t="str">
        <f t="shared" si="34"/>
        <v>0-400k</v>
      </c>
      <c r="L770" t="str">
        <f t="shared" si="35"/>
        <v>31-45</v>
      </c>
    </row>
    <row r="771" spans="1:12" x14ac:dyDescent="0.25">
      <c r="A771">
        <v>770</v>
      </c>
      <c r="B771" t="s">
        <v>9</v>
      </c>
      <c r="C771">
        <f>IF(ISBLANK(Hoja1!C771),AVERAGE(Hoja1!$C$2:$C$5001),Hoja1!C771)</f>
        <v>650078.5</v>
      </c>
      <c r="D771" t="str">
        <f>IF(ISBLANK(Hoja1!D771),"ASALARIADO",Hoja1!D771)</f>
        <v>ASALARIADO</v>
      </c>
      <c r="E771" t="s">
        <v>11</v>
      </c>
      <c r="F771" t="s">
        <v>12</v>
      </c>
      <c r="G771" t="s">
        <v>13</v>
      </c>
      <c r="H771" t="s">
        <v>13</v>
      </c>
      <c r="I771" s="1">
        <f>IF(ISBLANK(Hoja1!I771),AVERAGE(Hoja1!$I$2:$I$5001),Hoja1!I771)</f>
        <v>34</v>
      </c>
      <c r="J771">
        <f t="shared" ref="J771:J834" si="36">IF(H771="SI",1,0)</f>
        <v>0</v>
      </c>
      <c r="K771" t="str">
        <f t="shared" ref="K771:K834" si="37">IF(C771&lt;=400000,"0-400k",IF(C771&lt;=800000,"400k-800k",IF(C771&lt;=1200000,"800k-1.2M",IF(C771&lt;=2000000,"1.2M-2M","2M+"))))</f>
        <v>400k-800k</v>
      </c>
      <c r="L771" t="str">
        <f t="shared" ref="L771:L834" si="38">IF(I771&lt;=30,"18-30",IF(I771&lt;=45,"31-45",IF(I771&lt;=60,"46-60",IF(I771&lt;=75,"61-75","76-100+"))))</f>
        <v>31-45</v>
      </c>
    </row>
    <row r="772" spans="1:12" x14ac:dyDescent="0.25">
      <c r="A772">
        <v>771</v>
      </c>
      <c r="B772" t="s">
        <v>9</v>
      </c>
      <c r="C772">
        <f>IF(ISBLANK(Hoja1!C772),AVERAGE(Hoja1!$C$2:$C$5001),Hoja1!C772)</f>
        <v>433085</v>
      </c>
      <c r="D772" t="str">
        <f>IF(ISBLANK(Hoja1!D772),"ASALARIADO",Hoja1!D772)</f>
        <v>TRABAJADOR INDEPENDIENTE</v>
      </c>
      <c r="E772" t="s">
        <v>16</v>
      </c>
      <c r="F772" t="s">
        <v>12</v>
      </c>
      <c r="G772" t="s">
        <v>12</v>
      </c>
      <c r="H772" t="s">
        <v>12</v>
      </c>
      <c r="I772" s="1">
        <f>IF(ISBLANK(Hoja1!I772),AVERAGE(Hoja1!$I$2:$I$5001),Hoja1!I772)</f>
        <v>53</v>
      </c>
      <c r="J772">
        <f t="shared" si="36"/>
        <v>1</v>
      </c>
      <c r="K772" t="str">
        <f t="shared" si="37"/>
        <v>400k-800k</v>
      </c>
      <c r="L772" t="str">
        <f t="shared" si="38"/>
        <v>46-60</v>
      </c>
    </row>
    <row r="773" spans="1:12" x14ac:dyDescent="0.25">
      <c r="A773">
        <v>772</v>
      </c>
      <c r="B773" t="s">
        <v>15</v>
      </c>
      <c r="C773">
        <f>IF(ISBLANK(Hoja1!C773),AVERAGE(Hoja1!$C$2:$C$5001),Hoja1!C773)</f>
        <v>294000</v>
      </c>
      <c r="D773" t="str">
        <f>IF(ISBLANK(Hoja1!D773),"ASALARIADO",Hoja1!D773)</f>
        <v>ASALARIADO</v>
      </c>
      <c r="E773" t="s">
        <v>16</v>
      </c>
      <c r="F773" t="s">
        <v>12</v>
      </c>
      <c r="G773" t="s">
        <v>13</v>
      </c>
      <c r="H773" t="s">
        <v>13</v>
      </c>
      <c r="I773" s="1">
        <f>IF(ISBLANK(Hoja1!I773),AVERAGE(Hoja1!$I$2:$I$5001),Hoja1!I773)</f>
        <v>24</v>
      </c>
      <c r="J773">
        <f t="shared" si="36"/>
        <v>0</v>
      </c>
      <c r="K773" t="str">
        <f t="shared" si="37"/>
        <v>0-400k</v>
      </c>
      <c r="L773" t="str">
        <f t="shared" si="38"/>
        <v>18-30</v>
      </c>
    </row>
    <row r="774" spans="1:12" x14ac:dyDescent="0.25">
      <c r="A774">
        <v>773</v>
      </c>
      <c r="B774" t="s">
        <v>9</v>
      </c>
      <c r="C774">
        <f>IF(ISBLANK(Hoja1!C774),AVERAGE(Hoja1!$C$2:$C$5001),Hoja1!C774)</f>
        <v>405063</v>
      </c>
      <c r="D774" t="str">
        <f>IF(ISBLANK(Hoja1!D774),"ASALARIADO",Hoja1!D774)</f>
        <v>TRABAJADOR INDEPENDIENTE</v>
      </c>
      <c r="E774" t="s">
        <v>16</v>
      </c>
      <c r="F774" t="s">
        <v>12</v>
      </c>
      <c r="G774" t="s">
        <v>13</v>
      </c>
      <c r="H774" t="s">
        <v>12</v>
      </c>
      <c r="I774" s="1">
        <f>IF(ISBLANK(Hoja1!I774),AVERAGE(Hoja1!$I$2:$I$5001),Hoja1!I774)</f>
        <v>72</v>
      </c>
      <c r="J774">
        <f t="shared" si="36"/>
        <v>1</v>
      </c>
      <c r="K774" t="str">
        <f t="shared" si="37"/>
        <v>400k-800k</v>
      </c>
      <c r="L774" t="str">
        <f t="shared" si="38"/>
        <v>61-75</v>
      </c>
    </row>
    <row r="775" spans="1:12" x14ac:dyDescent="0.25">
      <c r="A775">
        <v>774</v>
      </c>
      <c r="B775" t="s">
        <v>9</v>
      </c>
      <c r="C775">
        <f>IF(ISBLANK(Hoja1!C775),AVERAGE(Hoja1!$C$2:$C$5001),Hoja1!C775)</f>
        <v>299647</v>
      </c>
      <c r="D775" t="str">
        <f>IF(ISBLANK(Hoja1!D775),"ASALARIADO",Hoja1!D775)</f>
        <v>ASEGURADO VOLUNTARIO</v>
      </c>
      <c r="E775" t="s">
        <v>16</v>
      </c>
      <c r="F775" t="s">
        <v>12</v>
      </c>
      <c r="G775" t="s">
        <v>13</v>
      </c>
      <c r="H775" t="s">
        <v>13</v>
      </c>
      <c r="I775" s="1">
        <f>IF(ISBLANK(Hoja1!I775),AVERAGE(Hoja1!$I$2:$I$5001),Hoja1!I775)</f>
        <v>59</v>
      </c>
      <c r="J775">
        <f t="shared" si="36"/>
        <v>0</v>
      </c>
      <c r="K775" t="str">
        <f t="shared" si="37"/>
        <v>0-400k</v>
      </c>
      <c r="L775" t="str">
        <f t="shared" si="38"/>
        <v>46-60</v>
      </c>
    </row>
    <row r="776" spans="1:12" x14ac:dyDescent="0.25">
      <c r="A776">
        <v>775</v>
      </c>
      <c r="B776" t="s">
        <v>9</v>
      </c>
      <c r="C776">
        <f>IF(ISBLANK(Hoja1!C776),AVERAGE(Hoja1!$C$2:$C$5001),Hoja1!C776)</f>
        <v>10000</v>
      </c>
      <c r="D776" t="str">
        <f>IF(ISBLANK(Hoja1!D776),"ASALARIADO",Hoja1!D776)</f>
        <v>ASALARIADO</v>
      </c>
      <c r="E776" t="s">
        <v>16</v>
      </c>
      <c r="F776" t="s">
        <v>12</v>
      </c>
      <c r="G776" t="s">
        <v>12</v>
      </c>
      <c r="H776" t="s">
        <v>13</v>
      </c>
      <c r="I776" s="1">
        <f>IF(ISBLANK(Hoja1!I776),AVERAGE(Hoja1!$I$2:$I$5001),Hoja1!I776)</f>
        <v>51</v>
      </c>
      <c r="J776">
        <f t="shared" si="36"/>
        <v>0</v>
      </c>
      <c r="K776" t="str">
        <f t="shared" si="37"/>
        <v>0-400k</v>
      </c>
      <c r="L776" t="str">
        <f t="shared" si="38"/>
        <v>46-60</v>
      </c>
    </row>
    <row r="777" spans="1:12" x14ac:dyDescent="0.25">
      <c r="A777">
        <v>776</v>
      </c>
      <c r="B777" t="s">
        <v>9</v>
      </c>
      <c r="C777">
        <f>IF(ISBLANK(Hoja1!C777),AVERAGE(Hoja1!$C$2:$C$5001),Hoja1!C777)</f>
        <v>364976.92</v>
      </c>
      <c r="D777" t="str">
        <f>IF(ISBLANK(Hoja1!D777),"ASALARIADO",Hoja1!D777)</f>
        <v>ASALARIADO</v>
      </c>
      <c r="E777" t="s">
        <v>16</v>
      </c>
      <c r="F777" t="s">
        <v>12</v>
      </c>
      <c r="G777" t="s">
        <v>13</v>
      </c>
      <c r="H777" t="s">
        <v>12</v>
      </c>
      <c r="I777" s="1">
        <f>IF(ISBLANK(Hoja1!I777),AVERAGE(Hoja1!$I$2:$I$5001),Hoja1!I777)</f>
        <v>51</v>
      </c>
      <c r="J777">
        <f t="shared" si="36"/>
        <v>1</v>
      </c>
      <c r="K777" t="str">
        <f t="shared" si="37"/>
        <v>0-400k</v>
      </c>
      <c r="L777" t="str">
        <f t="shared" si="38"/>
        <v>46-60</v>
      </c>
    </row>
    <row r="778" spans="1:12" x14ac:dyDescent="0.25">
      <c r="A778">
        <v>777</v>
      </c>
      <c r="B778" t="s">
        <v>15</v>
      </c>
      <c r="C778">
        <f>IF(ISBLANK(Hoja1!C778),AVERAGE(Hoja1!$C$2:$C$5001),Hoja1!C778)</f>
        <v>102524</v>
      </c>
      <c r="D778" t="str">
        <f>IF(ISBLANK(Hoja1!D778),"ASALARIADO",Hoja1!D778)</f>
        <v>ASALARIADO</v>
      </c>
      <c r="E778" t="s">
        <v>16</v>
      </c>
      <c r="F778" t="s">
        <v>12</v>
      </c>
      <c r="G778" t="s">
        <v>13</v>
      </c>
      <c r="H778" t="s">
        <v>13</v>
      </c>
      <c r="I778" s="1">
        <f>IF(ISBLANK(Hoja1!I778),AVERAGE(Hoja1!$I$2:$I$5001),Hoja1!I778)</f>
        <v>47</v>
      </c>
      <c r="J778">
        <f t="shared" si="36"/>
        <v>0</v>
      </c>
      <c r="K778" t="str">
        <f t="shared" si="37"/>
        <v>0-400k</v>
      </c>
      <c r="L778" t="str">
        <f t="shared" si="38"/>
        <v>46-60</v>
      </c>
    </row>
    <row r="779" spans="1:12" x14ac:dyDescent="0.25">
      <c r="A779">
        <v>778</v>
      </c>
      <c r="B779" t="s">
        <v>9</v>
      </c>
      <c r="C779">
        <f>IF(ISBLANK(Hoja1!C779),AVERAGE(Hoja1!$C$2:$C$5001),Hoja1!C779)</f>
        <v>636512.32999999996</v>
      </c>
      <c r="D779" t="str">
        <f>IF(ISBLANK(Hoja1!D779),"ASALARIADO",Hoja1!D779)</f>
        <v>ASALARIADO</v>
      </c>
      <c r="E779" t="s">
        <v>16</v>
      </c>
      <c r="F779" t="s">
        <v>12</v>
      </c>
      <c r="G779" t="s">
        <v>13</v>
      </c>
      <c r="H779" t="s">
        <v>13</v>
      </c>
      <c r="I779" s="1">
        <f>IF(ISBLANK(Hoja1!I779),AVERAGE(Hoja1!$I$2:$I$5001),Hoja1!I779)</f>
        <v>22</v>
      </c>
      <c r="J779">
        <f t="shared" si="36"/>
        <v>0</v>
      </c>
      <c r="K779" t="str">
        <f t="shared" si="37"/>
        <v>400k-800k</v>
      </c>
      <c r="L779" t="str">
        <f t="shared" si="38"/>
        <v>18-30</v>
      </c>
    </row>
    <row r="780" spans="1:12" x14ac:dyDescent="0.25">
      <c r="A780">
        <v>779</v>
      </c>
      <c r="B780" t="s">
        <v>9</v>
      </c>
      <c r="C780">
        <f>IF(ISBLANK(Hoja1!C780),AVERAGE(Hoja1!$C$2:$C$5001),Hoja1!C780)</f>
        <v>278030</v>
      </c>
      <c r="D780" t="str">
        <f>IF(ISBLANK(Hoja1!D780),"ASALARIADO",Hoja1!D780)</f>
        <v>CONVENIOS ESPECIALES DE TRABAJADORES INDEPENDIENTES</v>
      </c>
      <c r="E780" t="s">
        <v>16</v>
      </c>
      <c r="F780" t="s">
        <v>12</v>
      </c>
      <c r="G780" t="s">
        <v>13</v>
      </c>
      <c r="H780" t="s">
        <v>13</v>
      </c>
      <c r="I780" s="1">
        <f>IF(ISBLANK(Hoja1!I780),AVERAGE(Hoja1!$I$2:$I$5001),Hoja1!I780)</f>
        <v>55</v>
      </c>
      <c r="J780">
        <f t="shared" si="36"/>
        <v>0</v>
      </c>
      <c r="K780" t="str">
        <f t="shared" si="37"/>
        <v>0-400k</v>
      </c>
      <c r="L780" t="str">
        <f t="shared" si="38"/>
        <v>46-60</v>
      </c>
    </row>
    <row r="781" spans="1:12" x14ac:dyDescent="0.25">
      <c r="A781">
        <v>780</v>
      </c>
      <c r="B781" t="s">
        <v>9</v>
      </c>
      <c r="C781">
        <f>IF(ISBLANK(Hoja1!C781),AVERAGE(Hoja1!$C$2:$C$5001),Hoja1!C781)</f>
        <v>453693.52</v>
      </c>
      <c r="D781" t="str">
        <f>IF(ISBLANK(Hoja1!D781),"ASALARIADO",Hoja1!D781)</f>
        <v>ASALARIADO</v>
      </c>
      <c r="E781" t="s">
        <v>16</v>
      </c>
      <c r="F781" t="s">
        <v>12</v>
      </c>
      <c r="G781" t="s">
        <v>12</v>
      </c>
      <c r="H781" t="s">
        <v>13</v>
      </c>
      <c r="I781" s="1">
        <f>IF(ISBLANK(Hoja1!I781),AVERAGE(Hoja1!$I$2:$I$5001),Hoja1!I781)</f>
        <v>49</v>
      </c>
      <c r="J781">
        <f t="shared" si="36"/>
        <v>0</v>
      </c>
      <c r="K781" t="str">
        <f t="shared" si="37"/>
        <v>400k-800k</v>
      </c>
      <c r="L781" t="str">
        <f t="shared" si="38"/>
        <v>46-60</v>
      </c>
    </row>
    <row r="782" spans="1:12" x14ac:dyDescent="0.25">
      <c r="A782">
        <v>781</v>
      </c>
      <c r="B782" t="s">
        <v>15</v>
      </c>
      <c r="C782">
        <f>IF(ISBLANK(Hoja1!C782),AVERAGE(Hoja1!$C$2:$C$5001),Hoja1!C782)</f>
        <v>1131487.6499999999</v>
      </c>
      <c r="D782" t="str">
        <f>IF(ISBLANK(Hoja1!D782),"ASALARIADO",Hoja1!D782)</f>
        <v>PENSIONADOS EN SU PROPIO SISTEMA</v>
      </c>
      <c r="E782" t="s">
        <v>11</v>
      </c>
      <c r="F782" t="s">
        <v>12</v>
      </c>
      <c r="G782" t="s">
        <v>13</v>
      </c>
      <c r="H782" t="s">
        <v>13</v>
      </c>
      <c r="I782" s="1">
        <f>IF(ISBLANK(Hoja1!I782),AVERAGE(Hoja1!$I$2:$I$5001),Hoja1!I782)</f>
        <v>68</v>
      </c>
      <c r="J782">
        <f t="shared" si="36"/>
        <v>0</v>
      </c>
      <c r="K782" t="str">
        <f t="shared" si="37"/>
        <v>800k-1.2M</v>
      </c>
      <c r="L782" t="str">
        <f t="shared" si="38"/>
        <v>61-75</v>
      </c>
    </row>
    <row r="783" spans="1:12" x14ac:dyDescent="0.25">
      <c r="A783">
        <v>782</v>
      </c>
      <c r="B783" t="s">
        <v>9</v>
      </c>
      <c r="C783">
        <f>IF(ISBLANK(Hoja1!C783),AVERAGE(Hoja1!$C$2:$C$5001),Hoja1!C783)</f>
        <v>297045</v>
      </c>
      <c r="D783" t="str">
        <f>IF(ISBLANK(Hoja1!D783),"ASALARIADO",Hoja1!D783)</f>
        <v>ASEGURADO VOLUNTARIO</v>
      </c>
      <c r="E783" t="s">
        <v>16</v>
      </c>
      <c r="F783" t="s">
        <v>12</v>
      </c>
      <c r="G783" t="s">
        <v>12</v>
      </c>
      <c r="H783" t="s">
        <v>13</v>
      </c>
      <c r="I783" s="1">
        <f>IF(ISBLANK(Hoja1!I783),AVERAGE(Hoja1!$I$2:$I$5001),Hoja1!I783)</f>
        <v>66</v>
      </c>
      <c r="J783">
        <f t="shared" si="36"/>
        <v>0</v>
      </c>
      <c r="K783" t="str">
        <f t="shared" si="37"/>
        <v>0-400k</v>
      </c>
      <c r="L783" t="str">
        <f t="shared" si="38"/>
        <v>61-75</v>
      </c>
    </row>
    <row r="784" spans="1:12" x14ac:dyDescent="0.25">
      <c r="A784">
        <v>783</v>
      </c>
      <c r="B784" t="s">
        <v>15</v>
      </c>
      <c r="C784">
        <f>IF(ISBLANK(Hoja1!C784),AVERAGE(Hoja1!$C$2:$C$5001),Hoja1!C784)</f>
        <v>629382</v>
      </c>
      <c r="D784" t="str">
        <f>IF(ISBLANK(Hoja1!D784),"ASALARIADO",Hoja1!D784)</f>
        <v>ASALARIADO</v>
      </c>
      <c r="E784" t="s">
        <v>16</v>
      </c>
      <c r="F784" t="s">
        <v>12</v>
      </c>
      <c r="G784" t="s">
        <v>13</v>
      </c>
      <c r="H784" t="s">
        <v>13</v>
      </c>
      <c r="I784" s="1">
        <f>IF(ISBLANK(Hoja1!I784),AVERAGE(Hoja1!$I$2:$I$5001),Hoja1!I784)</f>
        <v>29</v>
      </c>
      <c r="J784">
        <f t="shared" si="36"/>
        <v>0</v>
      </c>
      <c r="K784" t="str">
        <f t="shared" si="37"/>
        <v>400k-800k</v>
      </c>
      <c r="L784" t="str">
        <f t="shared" si="38"/>
        <v>18-30</v>
      </c>
    </row>
    <row r="785" spans="1:12" x14ac:dyDescent="0.25">
      <c r="A785">
        <v>784</v>
      </c>
      <c r="B785" t="s">
        <v>9</v>
      </c>
      <c r="C785">
        <f>IF(ISBLANK(Hoja1!C785),AVERAGE(Hoja1!$C$2:$C$5001),Hoja1!C785)</f>
        <v>338166</v>
      </c>
      <c r="D785" t="str">
        <f>IF(ISBLANK(Hoja1!D785),"ASALARIADO",Hoja1!D785)</f>
        <v>TRABAJADOR INDEPENDIENTE</v>
      </c>
      <c r="E785" t="s">
        <v>16</v>
      </c>
      <c r="F785" t="s">
        <v>12</v>
      </c>
      <c r="G785" t="s">
        <v>13</v>
      </c>
      <c r="H785" t="s">
        <v>13</v>
      </c>
      <c r="I785" s="1">
        <f>IF(ISBLANK(Hoja1!I785),AVERAGE(Hoja1!$I$2:$I$5001),Hoja1!I785)</f>
        <v>36</v>
      </c>
      <c r="J785">
        <f t="shared" si="36"/>
        <v>0</v>
      </c>
      <c r="K785" t="str">
        <f t="shared" si="37"/>
        <v>0-400k</v>
      </c>
      <c r="L785" t="str">
        <f t="shared" si="38"/>
        <v>31-45</v>
      </c>
    </row>
    <row r="786" spans="1:12" x14ac:dyDescent="0.25">
      <c r="A786">
        <v>785</v>
      </c>
      <c r="B786" t="s">
        <v>9</v>
      </c>
      <c r="C786">
        <f>IF(ISBLANK(Hoja1!C786),AVERAGE(Hoja1!$C$2:$C$5001),Hoja1!C786)</f>
        <v>350000</v>
      </c>
      <c r="D786" t="str">
        <f>IF(ISBLANK(Hoja1!D786),"ASALARIADO",Hoja1!D786)</f>
        <v>ASALARIADO</v>
      </c>
      <c r="E786" t="s">
        <v>16</v>
      </c>
      <c r="F786" t="s">
        <v>12</v>
      </c>
      <c r="G786" t="s">
        <v>12</v>
      </c>
      <c r="H786" t="s">
        <v>13</v>
      </c>
      <c r="I786" s="1">
        <f>IF(ISBLANK(Hoja1!I786),AVERAGE(Hoja1!$I$2:$I$5001),Hoja1!I786)</f>
        <v>38</v>
      </c>
      <c r="J786">
        <f t="shared" si="36"/>
        <v>0</v>
      </c>
      <c r="K786" t="str">
        <f t="shared" si="37"/>
        <v>0-400k</v>
      </c>
      <c r="L786" t="str">
        <f t="shared" si="38"/>
        <v>31-45</v>
      </c>
    </row>
    <row r="787" spans="1:12" x14ac:dyDescent="0.25">
      <c r="A787">
        <v>786</v>
      </c>
      <c r="B787" t="s">
        <v>9</v>
      </c>
      <c r="C787">
        <f>IF(ISBLANK(Hoja1!C787),AVERAGE(Hoja1!$C$2:$C$5001),Hoja1!C787)</f>
        <v>85000</v>
      </c>
      <c r="D787" t="str">
        <f>IF(ISBLANK(Hoja1!D787),"ASALARIADO",Hoja1!D787)</f>
        <v>ASALARIADO</v>
      </c>
      <c r="E787" t="s">
        <v>16</v>
      </c>
      <c r="F787" t="s">
        <v>12</v>
      </c>
      <c r="G787" t="s">
        <v>12</v>
      </c>
      <c r="H787" t="s">
        <v>12</v>
      </c>
      <c r="I787" s="1">
        <f>IF(ISBLANK(Hoja1!I787),AVERAGE(Hoja1!$I$2:$I$5001),Hoja1!I787)</f>
        <v>38</v>
      </c>
      <c r="J787">
        <f t="shared" si="36"/>
        <v>1</v>
      </c>
      <c r="K787" t="str">
        <f t="shared" si="37"/>
        <v>0-400k</v>
      </c>
      <c r="L787" t="str">
        <f t="shared" si="38"/>
        <v>31-45</v>
      </c>
    </row>
    <row r="788" spans="1:12" x14ac:dyDescent="0.25">
      <c r="A788">
        <v>787</v>
      </c>
      <c r="B788" t="s">
        <v>15</v>
      </c>
      <c r="C788">
        <f>IF(ISBLANK(Hoja1!C788),AVERAGE(Hoja1!$C$2:$C$5001),Hoja1!C788)</f>
        <v>675918.4</v>
      </c>
      <c r="D788" t="str">
        <f>IF(ISBLANK(Hoja1!D788),"ASALARIADO",Hoja1!D788)</f>
        <v>ASALARIADO</v>
      </c>
      <c r="E788" t="s">
        <v>16</v>
      </c>
      <c r="F788" t="s">
        <v>12</v>
      </c>
      <c r="G788" t="s">
        <v>13</v>
      </c>
      <c r="H788" t="s">
        <v>13</v>
      </c>
      <c r="I788" s="1">
        <f>IF(ISBLANK(Hoja1!I788),AVERAGE(Hoja1!$I$2:$I$5001),Hoja1!I788)</f>
        <v>32</v>
      </c>
      <c r="J788">
        <f t="shared" si="36"/>
        <v>0</v>
      </c>
      <c r="K788" t="str">
        <f t="shared" si="37"/>
        <v>400k-800k</v>
      </c>
      <c r="L788" t="str">
        <f t="shared" si="38"/>
        <v>31-45</v>
      </c>
    </row>
    <row r="789" spans="1:12" x14ac:dyDescent="0.25">
      <c r="A789">
        <v>788</v>
      </c>
      <c r="B789" t="s">
        <v>15</v>
      </c>
      <c r="C789">
        <f>IF(ISBLANK(Hoja1!C789),AVERAGE(Hoja1!$C$2:$C$5001),Hoja1!C789)</f>
        <v>250000</v>
      </c>
      <c r="D789" t="str">
        <f>IF(ISBLANK(Hoja1!D789),"ASALARIADO",Hoja1!D789)</f>
        <v>ASALARIADO</v>
      </c>
      <c r="E789" t="s">
        <v>16</v>
      </c>
      <c r="F789" t="s">
        <v>12</v>
      </c>
      <c r="G789" t="s">
        <v>13</v>
      </c>
      <c r="H789" t="s">
        <v>13</v>
      </c>
      <c r="I789" s="1">
        <f>IF(ISBLANK(Hoja1!I789),AVERAGE(Hoja1!$I$2:$I$5001),Hoja1!I789)</f>
        <v>37</v>
      </c>
      <c r="J789">
        <f t="shared" si="36"/>
        <v>0</v>
      </c>
      <c r="K789" t="str">
        <f t="shared" si="37"/>
        <v>0-400k</v>
      </c>
      <c r="L789" t="str">
        <f t="shared" si="38"/>
        <v>31-45</v>
      </c>
    </row>
    <row r="790" spans="1:12" x14ac:dyDescent="0.25">
      <c r="A790">
        <v>789</v>
      </c>
      <c r="B790" t="s">
        <v>9</v>
      </c>
      <c r="C790">
        <f>IF(ISBLANK(Hoja1!C790),AVERAGE(Hoja1!$C$2:$C$5001),Hoja1!C790)</f>
        <v>1187649.48</v>
      </c>
      <c r="D790" t="str">
        <f>IF(ISBLANK(Hoja1!D790),"ASALARIADO",Hoja1!D790)</f>
        <v>ASALARIADO</v>
      </c>
      <c r="E790" t="s">
        <v>11</v>
      </c>
      <c r="F790" t="s">
        <v>12</v>
      </c>
      <c r="G790" t="s">
        <v>13</v>
      </c>
      <c r="H790" t="s">
        <v>13</v>
      </c>
      <c r="I790" s="1">
        <f>IF(ISBLANK(Hoja1!I790),AVERAGE(Hoja1!$I$2:$I$5001),Hoja1!I790)</f>
        <v>51</v>
      </c>
      <c r="J790">
        <f t="shared" si="36"/>
        <v>0</v>
      </c>
      <c r="K790" t="str">
        <f t="shared" si="37"/>
        <v>800k-1.2M</v>
      </c>
      <c r="L790" t="str">
        <f t="shared" si="38"/>
        <v>46-60</v>
      </c>
    </row>
    <row r="791" spans="1:12" x14ac:dyDescent="0.25">
      <c r="A791">
        <v>790</v>
      </c>
      <c r="B791" t="s">
        <v>9</v>
      </c>
      <c r="C791">
        <f>IF(ISBLANK(Hoja1!C791),AVERAGE(Hoja1!$C$2:$C$5001),Hoja1!C791)</f>
        <v>337254.54</v>
      </c>
      <c r="D791" t="str">
        <f>IF(ISBLANK(Hoja1!D791),"ASALARIADO",Hoja1!D791)</f>
        <v>ASALARIADO</v>
      </c>
      <c r="E791" t="s">
        <v>16</v>
      </c>
      <c r="F791" t="s">
        <v>12</v>
      </c>
      <c r="G791" t="s">
        <v>13</v>
      </c>
      <c r="H791" t="s">
        <v>13</v>
      </c>
      <c r="I791" s="1">
        <f>IF(ISBLANK(Hoja1!I791),AVERAGE(Hoja1!$I$2:$I$5001),Hoja1!I791)</f>
        <v>38</v>
      </c>
      <c r="J791">
        <f t="shared" si="36"/>
        <v>0</v>
      </c>
      <c r="K791" t="str">
        <f t="shared" si="37"/>
        <v>0-400k</v>
      </c>
      <c r="L791" t="str">
        <f t="shared" si="38"/>
        <v>31-45</v>
      </c>
    </row>
    <row r="792" spans="1:12" x14ac:dyDescent="0.25">
      <c r="A792">
        <v>791</v>
      </c>
      <c r="B792" t="s">
        <v>15</v>
      </c>
      <c r="C792">
        <f>IF(ISBLANK(Hoja1!C792),AVERAGE(Hoja1!$C$2:$C$5001),Hoja1!C792)</f>
        <v>297046</v>
      </c>
      <c r="D792" t="str">
        <f>IF(ISBLANK(Hoja1!D792),"ASALARIADO",Hoja1!D792)</f>
        <v>ASEGURADO VOLUNTARIO</v>
      </c>
      <c r="E792" t="s">
        <v>16</v>
      </c>
      <c r="F792" t="s">
        <v>12</v>
      </c>
      <c r="G792" t="s">
        <v>13</v>
      </c>
      <c r="H792" t="s">
        <v>13</v>
      </c>
      <c r="I792" s="1">
        <f>IF(ISBLANK(Hoja1!I792),AVERAGE(Hoja1!$I$2:$I$5001),Hoja1!I792)</f>
        <v>52</v>
      </c>
      <c r="J792">
        <f t="shared" si="36"/>
        <v>0</v>
      </c>
      <c r="K792" t="str">
        <f t="shared" si="37"/>
        <v>0-400k</v>
      </c>
      <c r="L792" t="str">
        <f t="shared" si="38"/>
        <v>46-60</v>
      </c>
    </row>
    <row r="793" spans="1:12" x14ac:dyDescent="0.25">
      <c r="A793">
        <v>792</v>
      </c>
      <c r="B793" t="s">
        <v>15</v>
      </c>
      <c r="C793">
        <f>IF(ISBLANK(Hoja1!C793),AVERAGE(Hoja1!$C$2:$C$5001),Hoja1!C793)</f>
        <v>297102</v>
      </c>
      <c r="D793" t="str">
        <f>IF(ISBLANK(Hoja1!D793),"ASALARIADO",Hoja1!D793)</f>
        <v>ASEGURADO VOLUNTARIO</v>
      </c>
      <c r="E793" t="s">
        <v>16</v>
      </c>
      <c r="F793" t="s">
        <v>12</v>
      </c>
      <c r="G793" t="s">
        <v>13</v>
      </c>
      <c r="H793" t="s">
        <v>13</v>
      </c>
      <c r="I793" s="1">
        <f>IF(ISBLANK(Hoja1!I793),AVERAGE(Hoja1!$I$2:$I$5001),Hoja1!I793)</f>
        <v>53</v>
      </c>
      <c r="J793">
        <f t="shared" si="36"/>
        <v>0</v>
      </c>
      <c r="K793" t="str">
        <f t="shared" si="37"/>
        <v>0-400k</v>
      </c>
      <c r="L793" t="str">
        <f t="shared" si="38"/>
        <v>46-60</v>
      </c>
    </row>
    <row r="794" spans="1:12" x14ac:dyDescent="0.25">
      <c r="A794">
        <v>793</v>
      </c>
      <c r="B794" t="s">
        <v>9</v>
      </c>
      <c r="C794">
        <f>IF(ISBLANK(Hoja1!C794),AVERAGE(Hoja1!$C$2:$C$5001),Hoja1!C794)</f>
        <v>1998877</v>
      </c>
      <c r="D794" t="str">
        <f>IF(ISBLANK(Hoja1!D794),"ASALARIADO",Hoja1!D794)</f>
        <v>ASALARIADO</v>
      </c>
      <c r="E794" t="s">
        <v>11</v>
      </c>
      <c r="F794" t="s">
        <v>12</v>
      </c>
      <c r="G794" t="s">
        <v>13</v>
      </c>
      <c r="H794" t="s">
        <v>12</v>
      </c>
      <c r="I794" s="1">
        <f>IF(ISBLANK(Hoja1!I794),AVERAGE(Hoja1!$I$2:$I$5001),Hoja1!I794)</f>
        <v>50</v>
      </c>
      <c r="J794">
        <f t="shared" si="36"/>
        <v>1</v>
      </c>
      <c r="K794" t="str">
        <f t="shared" si="37"/>
        <v>1.2M-2M</v>
      </c>
      <c r="L794" t="str">
        <f t="shared" si="38"/>
        <v>46-60</v>
      </c>
    </row>
    <row r="795" spans="1:12" x14ac:dyDescent="0.25">
      <c r="A795">
        <v>794</v>
      </c>
      <c r="B795" t="s">
        <v>9</v>
      </c>
      <c r="C795">
        <f>IF(ISBLANK(Hoja1!C795),AVERAGE(Hoja1!$C$2:$C$5001),Hoja1!C795)</f>
        <v>208000</v>
      </c>
      <c r="D795" t="str">
        <f>IF(ISBLANK(Hoja1!D795),"ASALARIADO",Hoja1!D795)</f>
        <v>ASALARIADO</v>
      </c>
      <c r="E795" t="s">
        <v>16</v>
      </c>
      <c r="F795" t="s">
        <v>12</v>
      </c>
      <c r="G795" t="s">
        <v>13</v>
      </c>
      <c r="H795" t="s">
        <v>13</v>
      </c>
      <c r="I795" s="1">
        <f>IF(ISBLANK(Hoja1!I795),AVERAGE(Hoja1!$I$2:$I$5001),Hoja1!I795)</f>
        <v>29</v>
      </c>
      <c r="J795">
        <f t="shared" si="36"/>
        <v>0</v>
      </c>
      <c r="K795" t="str">
        <f t="shared" si="37"/>
        <v>0-400k</v>
      </c>
      <c r="L795" t="str">
        <f t="shared" si="38"/>
        <v>18-30</v>
      </c>
    </row>
    <row r="796" spans="1:12" x14ac:dyDescent="0.25">
      <c r="A796">
        <v>795</v>
      </c>
      <c r="B796" t="s">
        <v>15</v>
      </c>
      <c r="C796">
        <f>IF(ISBLANK(Hoja1!C796),AVERAGE(Hoja1!$C$2:$C$5001),Hoja1!C796)</f>
        <v>479051.66</v>
      </c>
      <c r="D796" t="str">
        <f>IF(ISBLANK(Hoja1!D796),"ASALARIADO",Hoja1!D796)</f>
        <v>ASALARIADO</v>
      </c>
      <c r="E796" t="s">
        <v>16</v>
      </c>
      <c r="F796" t="s">
        <v>12</v>
      </c>
      <c r="G796" t="s">
        <v>13</v>
      </c>
      <c r="H796" t="s">
        <v>13</v>
      </c>
      <c r="I796" s="1">
        <f>IF(ISBLANK(Hoja1!I796),AVERAGE(Hoja1!$I$2:$I$5001),Hoja1!I796)</f>
        <v>47</v>
      </c>
      <c r="J796">
        <f t="shared" si="36"/>
        <v>0</v>
      </c>
      <c r="K796" t="str">
        <f t="shared" si="37"/>
        <v>400k-800k</v>
      </c>
      <c r="L796" t="str">
        <f t="shared" si="38"/>
        <v>46-60</v>
      </c>
    </row>
    <row r="797" spans="1:12" x14ac:dyDescent="0.25">
      <c r="A797">
        <v>796</v>
      </c>
      <c r="B797" t="s">
        <v>9</v>
      </c>
      <c r="C797">
        <f>IF(ISBLANK(Hoja1!C797),AVERAGE(Hoja1!$C$2:$C$5001),Hoja1!C797)</f>
        <v>1146094.07</v>
      </c>
      <c r="D797" t="str">
        <f>IF(ISBLANK(Hoja1!D797),"ASALARIADO",Hoja1!D797)</f>
        <v>ASALARIADO</v>
      </c>
      <c r="E797" t="s">
        <v>11</v>
      </c>
      <c r="F797" t="s">
        <v>12</v>
      </c>
      <c r="G797" t="s">
        <v>13</v>
      </c>
      <c r="H797" t="s">
        <v>13</v>
      </c>
      <c r="I797" s="1">
        <f>IF(ISBLANK(Hoja1!I797),AVERAGE(Hoja1!$I$2:$I$5001),Hoja1!I797)</f>
        <v>48</v>
      </c>
      <c r="J797">
        <f t="shared" si="36"/>
        <v>0</v>
      </c>
      <c r="K797" t="str">
        <f t="shared" si="37"/>
        <v>800k-1.2M</v>
      </c>
      <c r="L797" t="str">
        <f t="shared" si="38"/>
        <v>46-60</v>
      </c>
    </row>
    <row r="798" spans="1:12" x14ac:dyDescent="0.25">
      <c r="A798">
        <v>797</v>
      </c>
      <c r="B798" t="s">
        <v>15</v>
      </c>
      <c r="C798">
        <f>IF(ISBLANK(Hoja1!C798),AVERAGE(Hoja1!$C$2:$C$5001),Hoja1!C798)</f>
        <v>720000</v>
      </c>
      <c r="D798" t="str">
        <f>IF(ISBLANK(Hoja1!D798),"ASALARIADO",Hoja1!D798)</f>
        <v>ASALARIADO</v>
      </c>
      <c r="E798" t="s">
        <v>16</v>
      </c>
      <c r="F798" t="s">
        <v>12</v>
      </c>
      <c r="G798" t="s">
        <v>12</v>
      </c>
      <c r="H798" t="s">
        <v>13</v>
      </c>
      <c r="I798" s="1">
        <f>IF(ISBLANK(Hoja1!I798),AVERAGE(Hoja1!$I$2:$I$5001),Hoja1!I798)</f>
        <v>34</v>
      </c>
      <c r="J798">
        <f t="shared" si="36"/>
        <v>0</v>
      </c>
      <c r="K798" t="str">
        <f t="shared" si="37"/>
        <v>400k-800k</v>
      </c>
      <c r="L798" t="str">
        <f t="shared" si="38"/>
        <v>31-45</v>
      </c>
    </row>
    <row r="799" spans="1:12" x14ac:dyDescent="0.25">
      <c r="A799">
        <v>798</v>
      </c>
      <c r="B799" t="s">
        <v>15</v>
      </c>
      <c r="C799">
        <f>IF(ISBLANK(Hoja1!C799),AVERAGE(Hoja1!$C$2:$C$5001),Hoja1!C799)</f>
        <v>451549.84</v>
      </c>
      <c r="D799" t="str">
        <f>IF(ISBLANK(Hoja1!D799),"ASALARIADO",Hoja1!D799)</f>
        <v>ASALARIADO</v>
      </c>
      <c r="E799" t="s">
        <v>16</v>
      </c>
      <c r="F799" t="s">
        <v>12</v>
      </c>
      <c r="G799" t="s">
        <v>13</v>
      </c>
      <c r="H799" t="s">
        <v>13</v>
      </c>
      <c r="I799" s="1">
        <f>IF(ISBLANK(Hoja1!I799),AVERAGE(Hoja1!$I$2:$I$5001),Hoja1!I799)</f>
        <v>44</v>
      </c>
      <c r="J799">
        <f t="shared" si="36"/>
        <v>0</v>
      </c>
      <c r="K799" t="str">
        <f t="shared" si="37"/>
        <v>400k-800k</v>
      </c>
      <c r="L799" t="str">
        <f t="shared" si="38"/>
        <v>31-45</v>
      </c>
    </row>
    <row r="800" spans="1:12" x14ac:dyDescent="0.25">
      <c r="A800">
        <v>799</v>
      </c>
      <c r="B800" t="s">
        <v>15</v>
      </c>
      <c r="C800">
        <f>IF(ISBLANK(Hoja1!C800),AVERAGE(Hoja1!$C$2:$C$5001),Hoja1!C800)</f>
        <v>382136</v>
      </c>
      <c r="D800" t="str">
        <f>IF(ISBLANK(Hoja1!D800),"ASALARIADO",Hoja1!D800)</f>
        <v>TRABAJADOR INDEPENDIENTE</v>
      </c>
      <c r="E800" t="s">
        <v>16</v>
      </c>
      <c r="F800" t="s">
        <v>12</v>
      </c>
      <c r="G800" t="s">
        <v>13</v>
      </c>
      <c r="H800" t="s">
        <v>12</v>
      </c>
      <c r="I800" s="1">
        <f>IF(ISBLANK(Hoja1!I800),AVERAGE(Hoja1!$I$2:$I$5001),Hoja1!I800)</f>
        <v>35</v>
      </c>
      <c r="J800">
        <f t="shared" si="36"/>
        <v>1</v>
      </c>
      <c r="K800" t="str">
        <f t="shared" si="37"/>
        <v>0-400k</v>
      </c>
      <c r="L800" t="str">
        <f t="shared" si="38"/>
        <v>31-45</v>
      </c>
    </row>
    <row r="801" spans="1:12" x14ac:dyDescent="0.25">
      <c r="A801">
        <v>800</v>
      </c>
      <c r="B801" t="s">
        <v>9</v>
      </c>
      <c r="C801">
        <f>IF(ISBLANK(Hoja1!C801),AVERAGE(Hoja1!$C$2:$C$5001),Hoja1!C801)</f>
        <v>200000</v>
      </c>
      <c r="D801" t="str">
        <f>IF(ISBLANK(Hoja1!D801),"ASALARIADO",Hoja1!D801)</f>
        <v>ASALARIADO</v>
      </c>
      <c r="E801" t="s">
        <v>16</v>
      </c>
      <c r="F801" t="s">
        <v>12</v>
      </c>
      <c r="G801" t="s">
        <v>13</v>
      </c>
      <c r="H801" t="s">
        <v>13</v>
      </c>
      <c r="I801" s="1">
        <f>IF(ISBLANK(Hoja1!I801),AVERAGE(Hoja1!$I$2:$I$5001),Hoja1!I801)</f>
        <v>38</v>
      </c>
      <c r="J801">
        <f t="shared" si="36"/>
        <v>0</v>
      </c>
      <c r="K801" t="str">
        <f t="shared" si="37"/>
        <v>0-400k</v>
      </c>
      <c r="L801" t="str">
        <f t="shared" si="38"/>
        <v>31-45</v>
      </c>
    </row>
    <row r="802" spans="1:12" x14ac:dyDescent="0.25">
      <c r="A802">
        <v>801</v>
      </c>
      <c r="B802" t="s">
        <v>9</v>
      </c>
      <c r="C802">
        <f>IF(ISBLANK(Hoja1!C802),AVERAGE(Hoja1!$C$2:$C$5001),Hoja1!C802)</f>
        <v>1017758</v>
      </c>
      <c r="D802" t="str">
        <f>IF(ISBLANK(Hoja1!D802),"ASALARIADO",Hoja1!D802)</f>
        <v>TRABAJADOR INDEPENDIENTE</v>
      </c>
      <c r="E802" t="s">
        <v>16</v>
      </c>
      <c r="F802" t="s">
        <v>12</v>
      </c>
      <c r="G802" t="s">
        <v>13</v>
      </c>
      <c r="H802" t="s">
        <v>13</v>
      </c>
      <c r="I802" s="1">
        <f>IF(ISBLANK(Hoja1!I802),AVERAGE(Hoja1!$I$2:$I$5001),Hoja1!I802)</f>
        <v>61</v>
      </c>
      <c r="J802">
        <f t="shared" si="36"/>
        <v>0</v>
      </c>
      <c r="K802" t="str">
        <f t="shared" si="37"/>
        <v>800k-1.2M</v>
      </c>
      <c r="L802" t="str">
        <f t="shared" si="38"/>
        <v>61-75</v>
      </c>
    </row>
    <row r="803" spans="1:12" x14ac:dyDescent="0.25">
      <c r="A803">
        <v>802</v>
      </c>
      <c r="B803" t="s">
        <v>15</v>
      </c>
      <c r="C803">
        <f>IF(ISBLANK(Hoja1!C803),AVERAGE(Hoja1!$C$2:$C$5001),Hoja1!C803)</f>
        <v>769515.15</v>
      </c>
      <c r="D803" t="str">
        <f>IF(ISBLANK(Hoja1!D803),"ASALARIADO",Hoja1!D803)</f>
        <v>ASALARIADO</v>
      </c>
      <c r="E803" t="s">
        <v>11</v>
      </c>
      <c r="F803" t="s">
        <v>12</v>
      </c>
      <c r="G803" t="s">
        <v>13</v>
      </c>
      <c r="H803" t="s">
        <v>13</v>
      </c>
      <c r="I803" s="1">
        <f>IF(ISBLANK(Hoja1!I803),AVERAGE(Hoja1!$I$2:$I$5001),Hoja1!I803)</f>
        <v>42</v>
      </c>
      <c r="J803">
        <f t="shared" si="36"/>
        <v>0</v>
      </c>
      <c r="K803" t="str">
        <f t="shared" si="37"/>
        <v>400k-800k</v>
      </c>
      <c r="L803" t="str">
        <f t="shared" si="38"/>
        <v>31-45</v>
      </c>
    </row>
    <row r="804" spans="1:12" x14ac:dyDescent="0.25">
      <c r="A804">
        <v>803</v>
      </c>
      <c r="B804" t="s">
        <v>15</v>
      </c>
      <c r="C804">
        <f>IF(ISBLANK(Hoja1!C804),AVERAGE(Hoja1!$C$2:$C$5001),Hoja1!C804)</f>
        <v>938855</v>
      </c>
      <c r="D804" t="str">
        <f>IF(ISBLANK(Hoja1!D804),"ASALARIADO",Hoja1!D804)</f>
        <v>PENSIONADOS EN SU PROPIO SISTEMA</v>
      </c>
      <c r="E804" t="s">
        <v>11</v>
      </c>
      <c r="F804" t="s">
        <v>12</v>
      </c>
      <c r="G804" t="s">
        <v>13</v>
      </c>
      <c r="H804" t="s">
        <v>13</v>
      </c>
      <c r="I804" s="1">
        <f>IF(ISBLANK(Hoja1!I804),AVERAGE(Hoja1!$I$2:$I$5001),Hoja1!I804)</f>
        <v>73</v>
      </c>
      <c r="J804">
        <f t="shared" si="36"/>
        <v>0</v>
      </c>
      <c r="K804" t="str">
        <f t="shared" si="37"/>
        <v>800k-1.2M</v>
      </c>
      <c r="L804" t="str">
        <f t="shared" si="38"/>
        <v>61-75</v>
      </c>
    </row>
    <row r="805" spans="1:12" x14ac:dyDescent="0.25">
      <c r="A805">
        <v>804</v>
      </c>
      <c r="B805" t="s">
        <v>9</v>
      </c>
      <c r="C805">
        <f>IF(ISBLANK(Hoja1!C805),AVERAGE(Hoja1!$C$2:$C$5001),Hoja1!C805)</f>
        <v>75000</v>
      </c>
      <c r="D805" t="str">
        <f>IF(ISBLANK(Hoja1!D805),"ASALARIADO",Hoja1!D805)</f>
        <v>ASALARIADO</v>
      </c>
      <c r="E805" t="s">
        <v>16</v>
      </c>
      <c r="F805" t="s">
        <v>12</v>
      </c>
      <c r="G805" t="s">
        <v>13</v>
      </c>
      <c r="H805" t="s">
        <v>13</v>
      </c>
      <c r="I805" s="1">
        <f>IF(ISBLANK(Hoja1!I805),AVERAGE(Hoja1!$I$2:$I$5001),Hoja1!I805)</f>
        <v>26</v>
      </c>
      <c r="J805">
        <f t="shared" si="36"/>
        <v>0</v>
      </c>
      <c r="K805" t="str">
        <f t="shared" si="37"/>
        <v>0-400k</v>
      </c>
      <c r="L805" t="str">
        <f t="shared" si="38"/>
        <v>18-30</v>
      </c>
    </row>
    <row r="806" spans="1:12" x14ac:dyDescent="0.25">
      <c r="A806">
        <v>805</v>
      </c>
      <c r="B806" t="s">
        <v>15</v>
      </c>
      <c r="C806">
        <f>IF(ISBLANK(Hoja1!C806),AVERAGE(Hoja1!$C$2:$C$5001),Hoja1!C806)</f>
        <v>430007.09</v>
      </c>
      <c r="D806" t="str">
        <f>IF(ISBLANK(Hoja1!D806),"ASALARIADO",Hoja1!D806)</f>
        <v>ASALARIADO</v>
      </c>
      <c r="E806" t="s">
        <v>16</v>
      </c>
      <c r="F806" t="s">
        <v>12</v>
      </c>
      <c r="G806" t="s">
        <v>13</v>
      </c>
      <c r="H806" t="s">
        <v>13</v>
      </c>
      <c r="I806" s="1">
        <f>IF(ISBLANK(Hoja1!I806),AVERAGE(Hoja1!$I$2:$I$5001),Hoja1!I806)</f>
        <v>25</v>
      </c>
      <c r="J806">
        <f t="shared" si="36"/>
        <v>0</v>
      </c>
      <c r="K806" t="str">
        <f t="shared" si="37"/>
        <v>400k-800k</v>
      </c>
      <c r="L806" t="str">
        <f t="shared" si="38"/>
        <v>18-30</v>
      </c>
    </row>
    <row r="807" spans="1:12" x14ac:dyDescent="0.25">
      <c r="A807">
        <v>806</v>
      </c>
      <c r="B807" t="s">
        <v>9</v>
      </c>
      <c r="C807">
        <f>IF(ISBLANK(Hoja1!C807),AVERAGE(Hoja1!$C$2:$C$5001),Hoja1!C807)</f>
        <v>533558</v>
      </c>
      <c r="D807" t="str">
        <f>IF(ISBLANK(Hoja1!D807),"ASALARIADO",Hoja1!D807)</f>
        <v>TRABAJADOR INDEPENDIENTE</v>
      </c>
      <c r="E807" t="s">
        <v>16</v>
      </c>
      <c r="F807" t="s">
        <v>12</v>
      </c>
      <c r="G807" t="s">
        <v>12</v>
      </c>
      <c r="H807" t="s">
        <v>12</v>
      </c>
      <c r="I807" s="1">
        <f>IF(ISBLANK(Hoja1!I807),AVERAGE(Hoja1!$I$2:$I$5001),Hoja1!I807)</f>
        <v>41</v>
      </c>
      <c r="J807">
        <f t="shared" si="36"/>
        <v>1</v>
      </c>
      <c r="K807" t="str">
        <f t="shared" si="37"/>
        <v>400k-800k</v>
      </c>
      <c r="L807" t="str">
        <f t="shared" si="38"/>
        <v>31-45</v>
      </c>
    </row>
    <row r="808" spans="1:12" x14ac:dyDescent="0.25">
      <c r="A808">
        <v>807</v>
      </c>
      <c r="B808" t="s">
        <v>15</v>
      </c>
      <c r="C808">
        <f>IF(ISBLANK(Hoja1!C808),AVERAGE(Hoja1!$C$2:$C$5001),Hoja1!C808)</f>
        <v>347514</v>
      </c>
      <c r="D808" t="str">
        <f>IF(ISBLANK(Hoja1!D808),"ASALARIADO",Hoja1!D808)</f>
        <v>ASALARIADO</v>
      </c>
      <c r="E808" t="s">
        <v>16</v>
      </c>
      <c r="F808" t="s">
        <v>12</v>
      </c>
      <c r="G808" t="s">
        <v>13</v>
      </c>
      <c r="H808" t="s">
        <v>13</v>
      </c>
      <c r="I808" s="1">
        <f>IF(ISBLANK(Hoja1!I808),AVERAGE(Hoja1!$I$2:$I$5001),Hoja1!I808)</f>
        <v>20</v>
      </c>
      <c r="J808">
        <f t="shared" si="36"/>
        <v>0</v>
      </c>
      <c r="K808" t="str">
        <f t="shared" si="37"/>
        <v>0-400k</v>
      </c>
      <c r="L808" t="str">
        <f t="shared" si="38"/>
        <v>18-30</v>
      </c>
    </row>
    <row r="809" spans="1:12" x14ac:dyDescent="0.25">
      <c r="A809">
        <v>808</v>
      </c>
      <c r="B809" t="s">
        <v>9</v>
      </c>
      <c r="C809">
        <f>IF(ISBLANK(Hoja1!C809),AVERAGE(Hoja1!$C$2:$C$5001),Hoja1!C809)</f>
        <v>226500</v>
      </c>
      <c r="D809" t="str">
        <f>IF(ISBLANK(Hoja1!D809),"ASALARIADO",Hoja1!D809)</f>
        <v>ASALARIADO</v>
      </c>
      <c r="E809" t="s">
        <v>16</v>
      </c>
      <c r="F809" t="s">
        <v>12</v>
      </c>
      <c r="G809" t="s">
        <v>13</v>
      </c>
      <c r="H809" t="s">
        <v>13</v>
      </c>
      <c r="I809" s="1">
        <f>IF(ISBLANK(Hoja1!I809),AVERAGE(Hoja1!$I$2:$I$5001),Hoja1!I809)</f>
        <v>35</v>
      </c>
      <c r="J809">
        <f t="shared" si="36"/>
        <v>0</v>
      </c>
      <c r="K809" t="str">
        <f t="shared" si="37"/>
        <v>0-400k</v>
      </c>
      <c r="L809" t="str">
        <f t="shared" si="38"/>
        <v>31-45</v>
      </c>
    </row>
    <row r="810" spans="1:12" x14ac:dyDescent="0.25">
      <c r="A810">
        <v>809</v>
      </c>
      <c r="B810" t="s">
        <v>15</v>
      </c>
      <c r="C810">
        <f>IF(ISBLANK(Hoja1!C810),AVERAGE(Hoja1!$C$2:$C$5001),Hoja1!C810)</f>
        <v>545926</v>
      </c>
      <c r="D810" t="str">
        <f>IF(ISBLANK(Hoja1!D810),"ASALARIADO",Hoja1!D810)</f>
        <v>TRABAJADOR INDEPENDIENTE</v>
      </c>
      <c r="E810" t="s">
        <v>16</v>
      </c>
      <c r="F810" t="s">
        <v>12</v>
      </c>
      <c r="G810" t="s">
        <v>13</v>
      </c>
      <c r="H810" t="s">
        <v>13</v>
      </c>
      <c r="I810" s="1">
        <f>IF(ISBLANK(Hoja1!I810),AVERAGE(Hoja1!$I$2:$I$5001),Hoja1!I810)</f>
        <v>40</v>
      </c>
      <c r="J810">
        <f t="shared" si="36"/>
        <v>0</v>
      </c>
      <c r="K810" t="str">
        <f t="shared" si="37"/>
        <v>400k-800k</v>
      </c>
      <c r="L810" t="str">
        <f t="shared" si="38"/>
        <v>31-45</v>
      </c>
    </row>
    <row r="811" spans="1:12" x14ac:dyDescent="0.25">
      <c r="A811">
        <v>810</v>
      </c>
      <c r="B811" t="s">
        <v>9</v>
      </c>
      <c r="C811">
        <f>IF(ISBLANK(Hoja1!C811),AVERAGE(Hoja1!$C$2:$C$5001),Hoja1!C811)</f>
        <v>289717</v>
      </c>
      <c r="D811" t="str">
        <f>IF(ISBLANK(Hoja1!D811),"ASALARIADO",Hoja1!D811)</f>
        <v>TRABAJADOR INDEPENDIENTE</v>
      </c>
      <c r="E811" t="s">
        <v>16</v>
      </c>
      <c r="F811" t="s">
        <v>12</v>
      </c>
      <c r="G811" t="s">
        <v>13</v>
      </c>
      <c r="H811" t="s">
        <v>12</v>
      </c>
      <c r="I811" s="1">
        <f>IF(ISBLANK(Hoja1!I811),AVERAGE(Hoja1!$I$2:$I$5001),Hoja1!I811)</f>
        <v>30</v>
      </c>
      <c r="J811">
        <f t="shared" si="36"/>
        <v>1</v>
      </c>
      <c r="K811" t="str">
        <f t="shared" si="37"/>
        <v>0-400k</v>
      </c>
      <c r="L811" t="str">
        <f t="shared" si="38"/>
        <v>18-30</v>
      </c>
    </row>
    <row r="812" spans="1:12" x14ac:dyDescent="0.25">
      <c r="A812">
        <v>811</v>
      </c>
      <c r="B812" t="s">
        <v>9</v>
      </c>
      <c r="C812">
        <f>IF(ISBLANK(Hoja1!C812),AVERAGE(Hoja1!$C$2:$C$5001),Hoja1!C812)</f>
        <v>1765910</v>
      </c>
      <c r="D812" t="str">
        <f>IF(ISBLANK(Hoja1!D812),"ASALARIADO",Hoja1!D812)</f>
        <v>ASALARIADO</v>
      </c>
      <c r="E812" t="s">
        <v>16</v>
      </c>
      <c r="F812" t="s">
        <v>12</v>
      </c>
      <c r="G812" t="s">
        <v>13</v>
      </c>
      <c r="H812" t="s">
        <v>13</v>
      </c>
      <c r="I812" s="1">
        <f>IF(ISBLANK(Hoja1!I812),AVERAGE(Hoja1!$I$2:$I$5001),Hoja1!I812)</f>
        <v>56</v>
      </c>
      <c r="J812">
        <f t="shared" si="36"/>
        <v>0</v>
      </c>
      <c r="K812" t="str">
        <f t="shared" si="37"/>
        <v>1.2M-2M</v>
      </c>
      <c r="L812" t="str">
        <f t="shared" si="38"/>
        <v>46-60</v>
      </c>
    </row>
    <row r="813" spans="1:12" x14ac:dyDescent="0.25">
      <c r="A813">
        <v>812</v>
      </c>
      <c r="B813" t="s">
        <v>9</v>
      </c>
      <c r="C813">
        <f>IF(ISBLANK(Hoja1!C813),AVERAGE(Hoja1!$C$2:$C$5001),Hoja1!C813)</f>
        <v>353119.82</v>
      </c>
      <c r="D813" t="str">
        <f>IF(ISBLANK(Hoja1!D813),"ASALARIADO",Hoja1!D813)</f>
        <v>ASALARIADO</v>
      </c>
      <c r="E813" t="s">
        <v>16</v>
      </c>
      <c r="F813" t="s">
        <v>12</v>
      </c>
      <c r="G813" t="s">
        <v>13</v>
      </c>
      <c r="H813" t="s">
        <v>13</v>
      </c>
      <c r="I813" s="1">
        <f>IF(ISBLANK(Hoja1!I813),AVERAGE(Hoja1!$I$2:$I$5001),Hoja1!I813)</f>
        <v>36</v>
      </c>
      <c r="J813">
        <f t="shared" si="36"/>
        <v>0</v>
      </c>
      <c r="K813" t="str">
        <f t="shared" si="37"/>
        <v>0-400k</v>
      </c>
      <c r="L813" t="str">
        <f t="shared" si="38"/>
        <v>31-45</v>
      </c>
    </row>
    <row r="814" spans="1:12" x14ac:dyDescent="0.25">
      <c r="A814">
        <v>813</v>
      </c>
      <c r="B814" t="s">
        <v>15</v>
      </c>
      <c r="C814">
        <f>IF(ISBLANK(Hoja1!C814),AVERAGE(Hoja1!$C$2:$C$5001),Hoja1!C814)</f>
        <v>44230.75</v>
      </c>
      <c r="D814" t="str">
        <f>IF(ISBLANK(Hoja1!D814),"ASALARIADO",Hoja1!D814)</f>
        <v>ASALARIADO</v>
      </c>
      <c r="E814" t="s">
        <v>16</v>
      </c>
      <c r="F814" t="s">
        <v>12</v>
      </c>
      <c r="G814" t="s">
        <v>13</v>
      </c>
      <c r="H814" t="s">
        <v>13</v>
      </c>
      <c r="I814" s="1">
        <f>IF(ISBLANK(Hoja1!I814),AVERAGE(Hoja1!$I$2:$I$5001),Hoja1!I814)</f>
        <v>32</v>
      </c>
      <c r="J814">
        <f t="shared" si="36"/>
        <v>0</v>
      </c>
      <c r="K814" t="str">
        <f t="shared" si="37"/>
        <v>0-400k</v>
      </c>
      <c r="L814" t="str">
        <f t="shared" si="38"/>
        <v>31-45</v>
      </c>
    </row>
    <row r="815" spans="1:12" x14ac:dyDescent="0.25">
      <c r="A815">
        <v>814</v>
      </c>
      <c r="B815" t="s">
        <v>9</v>
      </c>
      <c r="C815">
        <f>IF(ISBLANK(Hoja1!C815),AVERAGE(Hoja1!$C$2:$C$5001),Hoja1!C815)</f>
        <v>382136</v>
      </c>
      <c r="D815" t="str">
        <f>IF(ISBLANK(Hoja1!D815),"ASALARIADO",Hoja1!D815)</f>
        <v>TRABAJADOR INDEPENDIENTE</v>
      </c>
      <c r="E815" t="s">
        <v>16</v>
      </c>
      <c r="F815" t="s">
        <v>12</v>
      </c>
      <c r="G815" t="s">
        <v>13</v>
      </c>
      <c r="H815" t="s">
        <v>12</v>
      </c>
      <c r="I815" s="1">
        <f>IF(ISBLANK(Hoja1!I815),AVERAGE(Hoja1!$I$2:$I$5001),Hoja1!I815)</f>
        <v>46</v>
      </c>
      <c r="J815">
        <f t="shared" si="36"/>
        <v>1</v>
      </c>
      <c r="K815" t="str">
        <f t="shared" si="37"/>
        <v>0-400k</v>
      </c>
      <c r="L815" t="str">
        <f t="shared" si="38"/>
        <v>46-60</v>
      </c>
    </row>
    <row r="816" spans="1:12" x14ac:dyDescent="0.25">
      <c r="A816">
        <v>815</v>
      </c>
      <c r="B816" t="s">
        <v>15</v>
      </c>
      <c r="C816">
        <f>IF(ISBLANK(Hoja1!C816),AVERAGE(Hoja1!$C$2:$C$5001),Hoja1!C816)</f>
        <v>115500</v>
      </c>
      <c r="D816" t="str">
        <f>IF(ISBLANK(Hoja1!D816),"ASALARIADO",Hoja1!D816)</f>
        <v>ASALARIADO</v>
      </c>
      <c r="E816" t="s">
        <v>16</v>
      </c>
      <c r="F816" t="s">
        <v>12</v>
      </c>
      <c r="G816" t="s">
        <v>13</v>
      </c>
      <c r="H816" t="s">
        <v>13</v>
      </c>
      <c r="I816" s="1">
        <f>IF(ISBLANK(Hoja1!I816),AVERAGE(Hoja1!$I$2:$I$5001),Hoja1!I816)</f>
        <v>51</v>
      </c>
      <c r="J816">
        <f t="shared" si="36"/>
        <v>0</v>
      </c>
      <c r="K816" t="str">
        <f t="shared" si="37"/>
        <v>0-400k</v>
      </c>
      <c r="L816" t="str">
        <f t="shared" si="38"/>
        <v>46-60</v>
      </c>
    </row>
    <row r="817" spans="1:12" x14ac:dyDescent="0.25">
      <c r="A817">
        <v>816</v>
      </c>
      <c r="B817" t="s">
        <v>15</v>
      </c>
      <c r="C817">
        <f>IF(ISBLANK(Hoja1!C817),AVERAGE(Hoja1!$C$2:$C$5001),Hoja1!C817)</f>
        <v>3289892.56</v>
      </c>
      <c r="D817" t="str">
        <f>IF(ISBLANK(Hoja1!D817),"ASALARIADO",Hoja1!D817)</f>
        <v>ASALARIADO</v>
      </c>
      <c r="E817" t="s">
        <v>11</v>
      </c>
      <c r="F817" t="s">
        <v>12</v>
      </c>
      <c r="G817" t="s">
        <v>13</v>
      </c>
      <c r="H817" t="s">
        <v>13</v>
      </c>
      <c r="I817" s="1">
        <f>IF(ISBLANK(Hoja1!I817),AVERAGE(Hoja1!$I$2:$I$5001),Hoja1!I817)</f>
        <v>43</v>
      </c>
      <c r="J817">
        <f t="shared" si="36"/>
        <v>0</v>
      </c>
      <c r="K817" t="str">
        <f t="shared" si="37"/>
        <v>2M+</v>
      </c>
      <c r="L817" t="str">
        <f t="shared" si="38"/>
        <v>31-45</v>
      </c>
    </row>
    <row r="818" spans="1:12" x14ac:dyDescent="0.25">
      <c r="A818">
        <v>817</v>
      </c>
      <c r="B818" t="s">
        <v>9</v>
      </c>
      <c r="C818">
        <f>IF(ISBLANK(Hoja1!C818),AVERAGE(Hoja1!$C$2:$C$5001),Hoja1!C818)</f>
        <v>892687.5</v>
      </c>
      <c r="D818" t="str">
        <f>IF(ISBLANK(Hoja1!D818),"ASALARIADO",Hoja1!D818)</f>
        <v>ASALARIADO</v>
      </c>
      <c r="E818" t="s">
        <v>16</v>
      </c>
      <c r="F818" t="s">
        <v>12</v>
      </c>
      <c r="G818" t="s">
        <v>13</v>
      </c>
      <c r="H818" t="s">
        <v>13</v>
      </c>
      <c r="I818" s="1">
        <f>IF(ISBLANK(Hoja1!I818),AVERAGE(Hoja1!$I$2:$I$5001),Hoja1!I818)</f>
        <v>35</v>
      </c>
      <c r="J818">
        <f t="shared" si="36"/>
        <v>0</v>
      </c>
      <c r="K818" t="str">
        <f t="shared" si="37"/>
        <v>800k-1.2M</v>
      </c>
      <c r="L818" t="str">
        <f t="shared" si="38"/>
        <v>31-45</v>
      </c>
    </row>
    <row r="819" spans="1:12" x14ac:dyDescent="0.25">
      <c r="A819">
        <v>818</v>
      </c>
      <c r="B819" t="s">
        <v>15</v>
      </c>
      <c r="C819">
        <f>IF(ISBLANK(Hoja1!C819),AVERAGE(Hoja1!$C$2:$C$5001),Hoja1!C819)</f>
        <v>261476.98</v>
      </c>
      <c r="D819" t="str">
        <f>IF(ISBLANK(Hoja1!D819),"ASALARIADO",Hoja1!D819)</f>
        <v>ASALARIADO</v>
      </c>
      <c r="E819" t="s">
        <v>11</v>
      </c>
      <c r="F819" t="s">
        <v>12</v>
      </c>
      <c r="G819" t="s">
        <v>13</v>
      </c>
      <c r="H819" t="s">
        <v>13</v>
      </c>
      <c r="I819" s="1">
        <f>IF(ISBLANK(Hoja1!I819),AVERAGE(Hoja1!$I$2:$I$5001),Hoja1!I819)</f>
        <v>33</v>
      </c>
      <c r="J819">
        <f t="shared" si="36"/>
        <v>0</v>
      </c>
      <c r="K819" t="str">
        <f t="shared" si="37"/>
        <v>0-400k</v>
      </c>
      <c r="L819" t="str">
        <f t="shared" si="38"/>
        <v>31-45</v>
      </c>
    </row>
    <row r="820" spans="1:12" x14ac:dyDescent="0.25">
      <c r="A820">
        <v>819</v>
      </c>
      <c r="B820" t="s">
        <v>9</v>
      </c>
      <c r="C820">
        <f>IF(ISBLANK(Hoja1!C820),AVERAGE(Hoja1!$C$2:$C$5001),Hoja1!C820)</f>
        <v>229395.18</v>
      </c>
      <c r="D820" t="str">
        <f>IF(ISBLANK(Hoja1!D820),"ASALARIADO",Hoja1!D820)</f>
        <v>ASALARIADO</v>
      </c>
      <c r="E820" t="s">
        <v>16</v>
      </c>
      <c r="F820" t="s">
        <v>12</v>
      </c>
      <c r="G820" t="s">
        <v>13</v>
      </c>
      <c r="H820" t="s">
        <v>13</v>
      </c>
      <c r="I820" s="1">
        <f>IF(ISBLANK(Hoja1!I820),AVERAGE(Hoja1!$I$2:$I$5001),Hoja1!I820)</f>
        <v>57</v>
      </c>
      <c r="J820">
        <f t="shared" si="36"/>
        <v>0</v>
      </c>
      <c r="K820" t="str">
        <f t="shared" si="37"/>
        <v>0-400k</v>
      </c>
      <c r="L820" t="str">
        <f t="shared" si="38"/>
        <v>46-60</v>
      </c>
    </row>
    <row r="821" spans="1:12" x14ac:dyDescent="0.25">
      <c r="A821">
        <v>820</v>
      </c>
      <c r="B821" t="s">
        <v>15</v>
      </c>
      <c r="C821">
        <f>IF(ISBLANK(Hoja1!C821),AVERAGE(Hoja1!$C$2:$C$5001),Hoja1!C821)</f>
        <v>854646.84</v>
      </c>
      <c r="D821" t="str">
        <f>IF(ISBLANK(Hoja1!D821),"ASALARIADO",Hoja1!D821)</f>
        <v>ASALARIADO</v>
      </c>
      <c r="E821" t="s">
        <v>11</v>
      </c>
      <c r="F821" t="s">
        <v>12</v>
      </c>
      <c r="G821" t="s">
        <v>13</v>
      </c>
      <c r="H821" t="s">
        <v>13</v>
      </c>
      <c r="I821" s="1">
        <f>IF(ISBLANK(Hoja1!I821),AVERAGE(Hoja1!$I$2:$I$5001),Hoja1!I821)</f>
        <v>24</v>
      </c>
      <c r="J821">
        <f t="shared" si="36"/>
        <v>0</v>
      </c>
      <c r="K821" t="str">
        <f t="shared" si="37"/>
        <v>800k-1.2M</v>
      </c>
      <c r="L821" t="str">
        <f t="shared" si="38"/>
        <v>18-30</v>
      </c>
    </row>
    <row r="822" spans="1:12" x14ac:dyDescent="0.25">
      <c r="A822">
        <v>821</v>
      </c>
      <c r="B822" t="s">
        <v>9</v>
      </c>
      <c r="C822">
        <f>IF(ISBLANK(Hoja1!C822),AVERAGE(Hoja1!$C$2:$C$5001),Hoja1!C822)</f>
        <v>438402.25</v>
      </c>
      <c r="D822" t="str">
        <f>IF(ISBLANK(Hoja1!D822),"ASALARIADO",Hoja1!D822)</f>
        <v>ASALARIADO</v>
      </c>
      <c r="E822" t="s">
        <v>16</v>
      </c>
      <c r="F822" t="s">
        <v>12</v>
      </c>
      <c r="G822" t="s">
        <v>13</v>
      </c>
      <c r="H822" t="s">
        <v>13</v>
      </c>
      <c r="I822" s="1">
        <f>IF(ISBLANK(Hoja1!I822),AVERAGE(Hoja1!$I$2:$I$5001),Hoja1!I822)</f>
        <v>28</v>
      </c>
      <c r="J822">
        <f t="shared" si="36"/>
        <v>0</v>
      </c>
      <c r="K822" t="str">
        <f t="shared" si="37"/>
        <v>400k-800k</v>
      </c>
      <c r="L822" t="str">
        <f t="shared" si="38"/>
        <v>18-30</v>
      </c>
    </row>
    <row r="823" spans="1:12" x14ac:dyDescent="0.25">
      <c r="A823">
        <v>822</v>
      </c>
      <c r="B823" t="s">
        <v>9</v>
      </c>
      <c r="C823">
        <f>IF(ISBLANK(Hoja1!C823),AVERAGE(Hoja1!$C$2:$C$5001),Hoja1!C823)</f>
        <v>440612.25</v>
      </c>
      <c r="D823" t="str">
        <f>IF(ISBLANK(Hoja1!D823),"ASALARIADO",Hoja1!D823)</f>
        <v>ASALARIADO</v>
      </c>
      <c r="E823" t="s">
        <v>16</v>
      </c>
      <c r="F823" t="s">
        <v>12</v>
      </c>
      <c r="G823" t="s">
        <v>13</v>
      </c>
      <c r="H823" t="s">
        <v>13</v>
      </c>
      <c r="I823" s="1">
        <f>IF(ISBLANK(Hoja1!I823),AVERAGE(Hoja1!$I$2:$I$5001),Hoja1!I823)</f>
        <v>24</v>
      </c>
      <c r="J823">
        <f t="shared" si="36"/>
        <v>0</v>
      </c>
      <c r="K823" t="str">
        <f t="shared" si="37"/>
        <v>400k-800k</v>
      </c>
      <c r="L823" t="str">
        <f t="shared" si="38"/>
        <v>18-30</v>
      </c>
    </row>
    <row r="824" spans="1:12" x14ac:dyDescent="0.25">
      <c r="A824">
        <v>823</v>
      </c>
      <c r="B824" t="s">
        <v>9</v>
      </c>
      <c r="C824">
        <f>IF(ISBLANK(Hoja1!C824),AVERAGE(Hoja1!$C$2:$C$5001),Hoja1!C824)</f>
        <v>299784</v>
      </c>
      <c r="D824" t="str">
        <f>IF(ISBLANK(Hoja1!D824),"ASALARIADO",Hoja1!D824)</f>
        <v>ASEGURADO VOLUNTARIO</v>
      </c>
      <c r="E824" t="s">
        <v>16</v>
      </c>
      <c r="F824" t="s">
        <v>12</v>
      </c>
      <c r="G824" t="s">
        <v>13</v>
      </c>
      <c r="H824" t="s">
        <v>13</v>
      </c>
      <c r="I824" s="1">
        <f>IF(ISBLANK(Hoja1!I824),AVERAGE(Hoja1!$I$2:$I$5001),Hoja1!I824)</f>
        <v>50</v>
      </c>
      <c r="J824">
        <f t="shared" si="36"/>
        <v>0</v>
      </c>
      <c r="K824" t="str">
        <f t="shared" si="37"/>
        <v>0-400k</v>
      </c>
      <c r="L824" t="str">
        <f t="shared" si="38"/>
        <v>46-60</v>
      </c>
    </row>
    <row r="825" spans="1:12" x14ac:dyDescent="0.25">
      <c r="A825">
        <v>824</v>
      </c>
      <c r="B825" t="s">
        <v>9</v>
      </c>
      <c r="C825">
        <f>IF(ISBLANK(Hoja1!C825),AVERAGE(Hoja1!$C$2:$C$5001),Hoja1!C825)</f>
        <v>320283</v>
      </c>
      <c r="D825" t="str">
        <f>IF(ISBLANK(Hoja1!D825),"ASALARIADO",Hoja1!D825)</f>
        <v>TRABAJADOR INDEPENDIENTE</v>
      </c>
      <c r="E825" t="s">
        <v>16</v>
      </c>
      <c r="F825" t="s">
        <v>12</v>
      </c>
      <c r="G825" t="s">
        <v>13</v>
      </c>
      <c r="H825" t="s">
        <v>12</v>
      </c>
      <c r="I825" s="1">
        <f>IF(ISBLANK(Hoja1!I825),AVERAGE(Hoja1!$I$2:$I$5001),Hoja1!I825)</f>
        <v>36</v>
      </c>
      <c r="J825">
        <f t="shared" si="36"/>
        <v>1</v>
      </c>
      <c r="K825" t="str">
        <f t="shared" si="37"/>
        <v>0-400k</v>
      </c>
      <c r="L825" t="str">
        <f t="shared" si="38"/>
        <v>31-45</v>
      </c>
    </row>
    <row r="826" spans="1:12" x14ac:dyDescent="0.25">
      <c r="A826">
        <v>825</v>
      </c>
      <c r="B826" t="s">
        <v>9</v>
      </c>
      <c r="C826">
        <f>IF(ISBLANK(Hoja1!C826),AVERAGE(Hoja1!$C$2:$C$5001),Hoja1!C826)</f>
        <v>255360</v>
      </c>
      <c r="D826" t="str">
        <f>IF(ISBLANK(Hoja1!D826),"ASALARIADO",Hoja1!D826)</f>
        <v>ASALARIADO</v>
      </c>
      <c r="E826" t="s">
        <v>16</v>
      </c>
      <c r="F826" t="s">
        <v>12</v>
      </c>
      <c r="G826" t="s">
        <v>13</v>
      </c>
      <c r="H826" t="s">
        <v>13</v>
      </c>
      <c r="I826" s="1">
        <f>IF(ISBLANK(Hoja1!I826),AVERAGE(Hoja1!$I$2:$I$5001),Hoja1!I826)</f>
        <v>25</v>
      </c>
      <c r="J826">
        <f t="shared" si="36"/>
        <v>0</v>
      </c>
      <c r="K826" t="str">
        <f t="shared" si="37"/>
        <v>0-400k</v>
      </c>
      <c r="L826" t="str">
        <f t="shared" si="38"/>
        <v>18-30</v>
      </c>
    </row>
    <row r="827" spans="1:12" x14ac:dyDescent="0.25">
      <c r="A827">
        <v>826</v>
      </c>
      <c r="B827" t="s">
        <v>15</v>
      </c>
      <c r="C827">
        <f>IF(ISBLANK(Hoja1!C827),AVERAGE(Hoja1!$C$2:$C$5001),Hoja1!C827)</f>
        <v>387500</v>
      </c>
      <c r="D827" t="str">
        <f>IF(ISBLANK(Hoja1!D827),"ASALARIADO",Hoja1!D827)</f>
        <v>ASALARIADO</v>
      </c>
      <c r="E827" t="s">
        <v>16</v>
      </c>
      <c r="F827" t="s">
        <v>12</v>
      </c>
      <c r="G827" t="s">
        <v>13</v>
      </c>
      <c r="H827" t="s">
        <v>13</v>
      </c>
      <c r="I827" s="1">
        <f>IF(ISBLANK(Hoja1!I827),AVERAGE(Hoja1!$I$2:$I$5001),Hoja1!I827)</f>
        <v>38</v>
      </c>
      <c r="J827">
        <f t="shared" si="36"/>
        <v>0</v>
      </c>
      <c r="K827" t="str">
        <f t="shared" si="37"/>
        <v>0-400k</v>
      </c>
      <c r="L827" t="str">
        <f t="shared" si="38"/>
        <v>31-45</v>
      </c>
    </row>
    <row r="828" spans="1:12" x14ac:dyDescent="0.25">
      <c r="A828">
        <v>827</v>
      </c>
      <c r="B828" t="s">
        <v>9</v>
      </c>
      <c r="C828">
        <f>IF(ISBLANK(Hoja1!C828),AVERAGE(Hoja1!$C$2:$C$5001),Hoja1!C828)</f>
        <v>310124</v>
      </c>
      <c r="D828" t="str">
        <f>IF(ISBLANK(Hoja1!D828),"ASALARIADO",Hoja1!D828)</f>
        <v>TRABAJADOR INDEPENDIENTE</v>
      </c>
      <c r="E828" t="s">
        <v>16</v>
      </c>
      <c r="F828" t="s">
        <v>12</v>
      </c>
      <c r="G828" t="s">
        <v>13</v>
      </c>
      <c r="H828" t="s">
        <v>13</v>
      </c>
      <c r="I828" s="1">
        <f>IF(ISBLANK(Hoja1!I828),AVERAGE(Hoja1!$I$2:$I$5001),Hoja1!I828)</f>
        <v>65</v>
      </c>
      <c r="J828">
        <f t="shared" si="36"/>
        <v>0</v>
      </c>
      <c r="K828" t="str">
        <f t="shared" si="37"/>
        <v>0-400k</v>
      </c>
      <c r="L828" t="str">
        <f t="shared" si="38"/>
        <v>61-75</v>
      </c>
    </row>
    <row r="829" spans="1:12" x14ac:dyDescent="0.25">
      <c r="A829">
        <v>828</v>
      </c>
      <c r="B829" t="s">
        <v>15</v>
      </c>
      <c r="C829">
        <f>IF(ISBLANK(Hoja1!C829),AVERAGE(Hoja1!$C$2:$C$5001),Hoja1!C829)</f>
        <v>343390.86</v>
      </c>
      <c r="D829" t="str">
        <f>IF(ISBLANK(Hoja1!D829),"ASALARIADO",Hoja1!D829)</f>
        <v>ASALARIADO</v>
      </c>
      <c r="E829" t="s">
        <v>16</v>
      </c>
      <c r="F829" t="s">
        <v>12</v>
      </c>
      <c r="G829" t="s">
        <v>13</v>
      </c>
      <c r="H829" t="s">
        <v>13</v>
      </c>
      <c r="I829" s="1">
        <f>IF(ISBLANK(Hoja1!I829),AVERAGE(Hoja1!$I$2:$I$5001),Hoja1!I829)</f>
        <v>28</v>
      </c>
      <c r="J829">
        <f t="shared" si="36"/>
        <v>0</v>
      </c>
      <c r="K829" t="str">
        <f t="shared" si="37"/>
        <v>0-400k</v>
      </c>
      <c r="L829" t="str">
        <f t="shared" si="38"/>
        <v>18-30</v>
      </c>
    </row>
    <row r="830" spans="1:12" x14ac:dyDescent="0.25">
      <c r="A830">
        <v>829</v>
      </c>
      <c r="B830" t="s">
        <v>15</v>
      </c>
      <c r="C830">
        <f>IF(ISBLANK(Hoja1!C830),AVERAGE(Hoja1!$C$2:$C$5001),Hoja1!C830)</f>
        <v>391062</v>
      </c>
      <c r="D830" t="str">
        <f>IF(ISBLANK(Hoja1!D830),"ASALARIADO",Hoja1!D830)</f>
        <v>ASALARIADO</v>
      </c>
      <c r="E830" t="s">
        <v>16</v>
      </c>
      <c r="F830" t="s">
        <v>12</v>
      </c>
      <c r="G830" t="s">
        <v>13</v>
      </c>
      <c r="H830" t="s">
        <v>13</v>
      </c>
      <c r="I830" s="1">
        <f>IF(ISBLANK(Hoja1!I830),AVERAGE(Hoja1!$I$2:$I$5001),Hoja1!I830)</f>
        <v>33</v>
      </c>
      <c r="J830">
        <f t="shared" si="36"/>
        <v>0</v>
      </c>
      <c r="K830" t="str">
        <f t="shared" si="37"/>
        <v>0-400k</v>
      </c>
      <c r="L830" t="str">
        <f t="shared" si="38"/>
        <v>31-45</v>
      </c>
    </row>
    <row r="831" spans="1:12" x14ac:dyDescent="0.25">
      <c r="A831">
        <v>830</v>
      </c>
      <c r="B831" t="s">
        <v>9</v>
      </c>
      <c r="C831">
        <f>IF(ISBLANK(Hoja1!C831),AVERAGE(Hoja1!$C$2:$C$5001),Hoja1!C831)</f>
        <v>584267</v>
      </c>
      <c r="D831" t="str">
        <f>IF(ISBLANK(Hoja1!D831),"ASALARIADO",Hoja1!D831)</f>
        <v>ASALARIADO</v>
      </c>
      <c r="E831" t="s">
        <v>11</v>
      </c>
      <c r="F831" t="s">
        <v>12</v>
      </c>
      <c r="G831" t="s">
        <v>13</v>
      </c>
      <c r="H831" t="s">
        <v>13</v>
      </c>
      <c r="I831" s="1">
        <f>IF(ISBLANK(Hoja1!I831),AVERAGE(Hoja1!$I$2:$I$5001),Hoja1!I831)</f>
        <v>29</v>
      </c>
      <c r="J831">
        <f t="shared" si="36"/>
        <v>0</v>
      </c>
      <c r="K831" t="str">
        <f t="shared" si="37"/>
        <v>400k-800k</v>
      </c>
      <c r="L831" t="str">
        <f t="shared" si="38"/>
        <v>18-30</v>
      </c>
    </row>
    <row r="832" spans="1:12" x14ac:dyDescent="0.25">
      <c r="A832">
        <v>831</v>
      </c>
      <c r="B832" t="s">
        <v>9</v>
      </c>
      <c r="C832">
        <f>IF(ISBLANK(Hoja1!C832),AVERAGE(Hoja1!$C$2:$C$5001),Hoja1!C832)</f>
        <v>1034936.1</v>
      </c>
      <c r="D832" t="str">
        <f>IF(ISBLANK(Hoja1!D832),"ASALARIADO",Hoja1!D832)</f>
        <v>ASALARIADO</v>
      </c>
      <c r="E832" t="s">
        <v>11</v>
      </c>
      <c r="F832" t="s">
        <v>12</v>
      </c>
      <c r="G832" t="s">
        <v>13</v>
      </c>
      <c r="H832" t="s">
        <v>13</v>
      </c>
      <c r="I832" s="1">
        <f>IF(ISBLANK(Hoja1!I832),AVERAGE(Hoja1!$I$2:$I$5001),Hoja1!I832)</f>
        <v>49</v>
      </c>
      <c r="J832">
        <f t="shared" si="36"/>
        <v>0</v>
      </c>
      <c r="K832" t="str">
        <f t="shared" si="37"/>
        <v>800k-1.2M</v>
      </c>
      <c r="L832" t="str">
        <f t="shared" si="38"/>
        <v>46-60</v>
      </c>
    </row>
    <row r="833" spans="1:12" x14ac:dyDescent="0.25">
      <c r="A833">
        <v>832</v>
      </c>
      <c r="B833" t="s">
        <v>9</v>
      </c>
      <c r="C833">
        <f>IF(ISBLANK(Hoja1!C833),AVERAGE(Hoja1!$C$2:$C$5001),Hoja1!C833)</f>
        <v>410000</v>
      </c>
      <c r="D833" t="str">
        <f>IF(ISBLANK(Hoja1!D833),"ASALARIADO",Hoja1!D833)</f>
        <v>ASALARIADO</v>
      </c>
      <c r="E833" t="s">
        <v>16</v>
      </c>
      <c r="F833" t="s">
        <v>12</v>
      </c>
      <c r="G833" t="s">
        <v>13</v>
      </c>
      <c r="H833" t="s">
        <v>13</v>
      </c>
      <c r="I833" s="1">
        <f>IF(ISBLANK(Hoja1!I833),AVERAGE(Hoja1!$I$2:$I$5001),Hoja1!I833)</f>
        <v>32</v>
      </c>
      <c r="J833">
        <f t="shared" si="36"/>
        <v>0</v>
      </c>
      <c r="K833" t="str">
        <f t="shared" si="37"/>
        <v>400k-800k</v>
      </c>
      <c r="L833" t="str">
        <f t="shared" si="38"/>
        <v>31-45</v>
      </c>
    </row>
    <row r="834" spans="1:12" x14ac:dyDescent="0.25">
      <c r="A834">
        <v>833</v>
      </c>
      <c r="B834" t="s">
        <v>9</v>
      </c>
      <c r="C834">
        <f>IF(ISBLANK(Hoja1!C834),AVERAGE(Hoja1!$C$2:$C$5001),Hoja1!C834)</f>
        <v>297046</v>
      </c>
      <c r="D834" t="str">
        <f>IF(ISBLANK(Hoja1!D834),"ASALARIADO",Hoja1!D834)</f>
        <v>ASEGURADO VOLUNTARIO</v>
      </c>
      <c r="E834" t="s">
        <v>16</v>
      </c>
      <c r="F834" t="s">
        <v>12</v>
      </c>
      <c r="G834" t="s">
        <v>13</v>
      </c>
      <c r="H834" t="s">
        <v>13</v>
      </c>
      <c r="I834" s="1">
        <f>IF(ISBLANK(Hoja1!I834),AVERAGE(Hoja1!$I$2:$I$5001),Hoja1!I834)</f>
        <v>53</v>
      </c>
      <c r="J834">
        <f t="shared" si="36"/>
        <v>0</v>
      </c>
      <c r="K834" t="str">
        <f t="shared" si="37"/>
        <v>0-400k</v>
      </c>
      <c r="L834" t="str">
        <f t="shared" si="38"/>
        <v>46-60</v>
      </c>
    </row>
    <row r="835" spans="1:12" x14ac:dyDescent="0.25">
      <c r="A835">
        <v>834</v>
      </c>
      <c r="B835" t="s">
        <v>15</v>
      </c>
      <c r="C835">
        <f>IF(ISBLANK(Hoja1!C835),AVERAGE(Hoja1!$C$2:$C$5001),Hoja1!C835)</f>
        <v>622035.84</v>
      </c>
      <c r="D835" t="str">
        <f>IF(ISBLANK(Hoja1!D835),"ASALARIADO",Hoja1!D835)</f>
        <v>ASALARIADO</v>
      </c>
      <c r="E835" t="s">
        <v>11</v>
      </c>
      <c r="F835" t="s">
        <v>12</v>
      </c>
      <c r="G835" t="s">
        <v>13</v>
      </c>
      <c r="H835" t="s">
        <v>13</v>
      </c>
      <c r="I835" s="1">
        <f>IF(ISBLANK(Hoja1!I835),AVERAGE(Hoja1!$I$2:$I$5001),Hoja1!I835)</f>
        <v>26</v>
      </c>
      <c r="J835">
        <f t="shared" ref="J835:J898" si="39">IF(H835="SI",1,0)</f>
        <v>0</v>
      </c>
      <c r="K835" t="str">
        <f t="shared" ref="K835:K898" si="40">IF(C835&lt;=400000,"0-400k",IF(C835&lt;=800000,"400k-800k",IF(C835&lt;=1200000,"800k-1.2M",IF(C835&lt;=2000000,"1.2M-2M","2M+"))))</f>
        <v>400k-800k</v>
      </c>
      <c r="L835" t="str">
        <f t="shared" ref="L835:L898" si="41">IF(I835&lt;=30,"18-30",IF(I835&lt;=45,"31-45",IF(I835&lt;=60,"46-60",IF(I835&lt;=75,"61-75","76-100+"))))</f>
        <v>18-30</v>
      </c>
    </row>
    <row r="836" spans="1:12" x14ac:dyDescent="0.25">
      <c r="A836">
        <v>835</v>
      </c>
      <c r="B836" t="s">
        <v>15</v>
      </c>
      <c r="C836">
        <f>IF(ISBLANK(Hoja1!C836),AVERAGE(Hoja1!$C$2:$C$5001),Hoja1!C836)</f>
        <v>917703</v>
      </c>
      <c r="D836" t="str">
        <f>IF(ISBLANK(Hoja1!D836),"ASALARIADO",Hoja1!D836)</f>
        <v>ASALARIADO</v>
      </c>
      <c r="E836" t="s">
        <v>11</v>
      </c>
      <c r="F836" t="s">
        <v>12</v>
      </c>
      <c r="G836" t="s">
        <v>13</v>
      </c>
      <c r="H836" t="s">
        <v>13</v>
      </c>
      <c r="I836" s="1">
        <f>IF(ISBLANK(Hoja1!I836),AVERAGE(Hoja1!$I$2:$I$5001),Hoja1!I836)</f>
        <v>44</v>
      </c>
      <c r="J836">
        <f t="shared" si="39"/>
        <v>0</v>
      </c>
      <c r="K836" t="str">
        <f t="shared" si="40"/>
        <v>800k-1.2M</v>
      </c>
      <c r="L836" t="str">
        <f t="shared" si="41"/>
        <v>31-45</v>
      </c>
    </row>
    <row r="837" spans="1:12" x14ac:dyDescent="0.25">
      <c r="A837">
        <v>836</v>
      </c>
      <c r="B837" t="s">
        <v>9</v>
      </c>
      <c r="C837">
        <f>IF(ISBLANK(Hoja1!C837),AVERAGE(Hoja1!$C$2:$C$5001),Hoja1!C837)</f>
        <v>241454.4</v>
      </c>
      <c r="D837" t="str">
        <f>IF(ISBLANK(Hoja1!D837),"ASALARIADO",Hoja1!D837)</f>
        <v>ASALARIADO</v>
      </c>
      <c r="E837" t="s">
        <v>16</v>
      </c>
      <c r="F837" t="s">
        <v>12</v>
      </c>
      <c r="G837" t="s">
        <v>12</v>
      </c>
      <c r="H837" t="s">
        <v>13</v>
      </c>
      <c r="I837" s="1">
        <f>IF(ISBLANK(Hoja1!I837),AVERAGE(Hoja1!$I$2:$I$5001),Hoja1!I837)</f>
        <v>23</v>
      </c>
      <c r="J837">
        <f t="shared" si="39"/>
        <v>0</v>
      </c>
      <c r="K837" t="str">
        <f t="shared" si="40"/>
        <v>0-400k</v>
      </c>
      <c r="L837" t="str">
        <f t="shared" si="41"/>
        <v>18-30</v>
      </c>
    </row>
    <row r="838" spans="1:12" x14ac:dyDescent="0.25">
      <c r="A838">
        <v>837</v>
      </c>
      <c r="B838" t="s">
        <v>15</v>
      </c>
      <c r="C838">
        <f>IF(ISBLANK(Hoja1!C838),AVERAGE(Hoja1!$C$2:$C$5001),Hoja1!C838)</f>
        <v>440000</v>
      </c>
      <c r="D838" t="str">
        <f>IF(ISBLANK(Hoja1!D838),"ASALARIADO",Hoja1!D838)</f>
        <v>ASALARIADO</v>
      </c>
      <c r="E838" t="s">
        <v>16</v>
      </c>
      <c r="F838" t="s">
        <v>12</v>
      </c>
      <c r="G838" t="s">
        <v>12</v>
      </c>
      <c r="H838" t="s">
        <v>13</v>
      </c>
      <c r="I838" s="1">
        <f>IF(ISBLANK(Hoja1!I838),AVERAGE(Hoja1!$I$2:$I$5001),Hoja1!I838)</f>
        <v>39</v>
      </c>
      <c r="J838">
        <f t="shared" si="39"/>
        <v>0</v>
      </c>
      <c r="K838" t="str">
        <f t="shared" si="40"/>
        <v>400k-800k</v>
      </c>
      <c r="L838" t="str">
        <f t="shared" si="41"/>
        <v>31-45</v>
      </c>
    </row>
    <row r="839" spans="1:12" x14ac:dyDescent="0.25">
      <c r="A839">
        <v>838</v>
      </c>
      <c r="B839" t="s">
        <v>15</v>
      </c>
      <c r="C839">
        <f>IF(ISBLANK(Hoja1!C839),AVERAGE(Hoja1!$C$2:$C$5001),Hoja1!C839)</f>
        <v>623738</v>
      </c>
      <c r="D839" t="str">
        <f>IF(ISBLANK(Hoja1!D839),"ASALARIADO",Hoja1!D839)</f>
        <v>ASALARIADO</v>
      </c>
      <c r="E839" t="s">
        <v>16</v>
      </c>
      <c r="F839" t="s">
        <v>12</v>
      </c>
      <c r="G839" t="s">
        <v>13</v>
      </c>
      <c r="H839" t="s">
        <v>13</v>
      </c>
      <c r="I839" s="1">
        <f>IF(ISBLANK(Hoja1!I839),AVERAGE(Hoja1!$I$2:$I$5001),Hoja1!I839)</f>
        <v>26</v>
      </c>
      <c r="J839">
        <f t="shared" si="39"/>
        <v>0</v>
      </c>
      <c r="K839" t="str">
        <f t="shared" si="40"/>
        <v>400k-800k</v>
      </c>
      <c r="L839" t="str">
        <f t="shared" si="41"/>
        <v>18-30</v>
      </c>
    </row>
    <row r="840" spans="1:12" x14ac:dyDescent="0.25">
      <c r="A840">
        <v>839</v>
      </c>
      <c r="B840" t="s">
        <v>9</v>
      </c>
      <c r="C840">
        <f>IF(ISBLANK(Hoja1!C840),AVERAGE(Hoja1!$C$2:$C$5001),Hoja1!C840)</f>
        <v>599294</v>
      </c>
      <c r="D840" t="str">
        <f>IF(ISBLANK(Hoja1!D840),"ASALARIADO",Hoja1!D840)</f>
        <v>ASEGURADO VOLUNTARIO</v>
      </c>
      <c r="E840" t="s">
        <v>16</v>
      </c>
      <c r="F840" t="s">
        <v>12</v>
      </c>
      <c r="G840" t="s">
        <v>13</v>
      </c>
      <c r="H840" t="s">
        <v>13</v>
      </c>
      <c r="I840" s="1">
        <f>IF(ISBLANK(Hoja1!I840),AVERAGE(Hoja1!$I$2:$I$5001),Hoja1!I840)</f>
        <v>54</v>
      </c>
      <c r="J840">
        <f t="shared" si="39"/>
        <v>0</v>
      </c>
      <c r="K840" t="str">
        <f t="shared" si="40"/>
        <v>400k-800k</v>
      </c>
      <c r="L840" t="str">
        <f t="shared" si="41"/>
        <v>46-60</v>
      </c>
    </row>
    <row r="841" spans="1:12" x14ac:dyDescent="0.25">
      <c r="A841">
        <v>840</v>
      </c>
      <c r="B841" t="s">
        <v>15</v>
      </c>
      <c r="C841">
        <f>IF(ISBLANK(Hoja1!C841),AVERAGE(Hoja1!$C$2:$C$5001),Hoja1!C841)</f>
        <v>555095.79</v>
      </c>
      <c r="D841" t="str">
        <f>IF(ISBLANK(Hoja1!D841),"ASALARIADO",Hoja1!D841)</f>
        <v>ASALARIADO</v>
      </c>
      <c r="E841" t="s">
        <v>16</v>
      </c>
      <c r="F841" t="s">
        <v>12</v>
      </c>
      <c r="G841" t="s">
        <v>13</v>
      </c>
      <c r="H841" t="s">
        <v>13</v>
      </c>
      <c r="I841" s="1">
        <f>IF(ISBLANK(Hoja1!I841),AVERAGE(Hoja1!$I$2:$I$5001),Hoja1!I841)</f>
        <v>33</v>
      </c>
      <c r="J841">
        <f t="shared" si="39"/>
        <v>0</v>
      </c>
      <c r="K841" t="str">
        <f t="shared" si="40"/>
        <v>400k-800k</v>
      </c>
      <c r="L841" t="str">
        <f t="shared" si="41"/>
        <v>31-45</v>
      </c>
    </row>
    <row r="842" spans="1:12" x14ac:dyDescent="0.25">
      <c r="A842">
        <v>841</v>
      </c>
      <c r="B842" t="s">
        <v>15</v>
      </c>
      <c r="C842">
        <f>IF(ISBLANK(Hoja1!C842),AVERAGE(Hoja1!$C$2:$C$5001),Hoja1!C842)</f>
        <v>330550</v>
      </c>
      <c r="D842" t="str">
        <f>IF(ISBLANK(Hoja1!D842),"ASALARIADO",Hoja1!D842)</f>
        <v>ASALARIADO</v>
      </c>
      <c r="E842" t="s">
        <v>16</v>
      </c>
      <c r="F842" t="s">
        <v>12</v>
      </c>
      <c r="G842" t="s">
        <v>13</v>
      </c>
      <c r="H842" t="s">
        <v>13</v>
      </c>
      <c r="I842" s="1">
        <f>IF(ISBLANK(Hoja1!I842),AVERAGE(Hoja1!$I$2:$I$5001),Hoja1!I842)</f>
        <v>59</v>
      </c>
      <c r="J842">
        <f t="shared" si="39"/>
        <v>0</v>
      </c>
      <c r="K842" t="str">
        <f t="shared" si="40"/>
        <v>0-400k</v>
      </c>
      <c r="L842" t="str">
        <f t="shared" si="41"/>
        <v>46-60</v>
      </c>
    </row>
    <row r="843" spans="1:12" x14ac:dyDescent="0.25">
      <c r="A843">
        <v>842</v>
      </c>
      <c r="B843" t="s">
        <v>15</v>
      </c>
      <c r="C843">
        <f>IF(ISBLANK(Hoja1!C843),AVERAGE(Hoja1!$C$2:$C$5001),Hoja1!C843)</f>
        <v>291759.3</v>
      </c>
      <c r="D843" t="str">
        <f>IF(ISBLANK(Hoja1!D843),"ASALARIADO",Hoja1!D843)</f>
        <v>ASALARIADO</v>
      </c>
      <c r="E843" t="s">
        <v>16</v>
      </c>
      <c r="F843" t="s">
        <v>12</v>
      </c>
      <c r="G843" t="s">
        <v>13</v>
      </c>
      <c r="H843" t="s">
        <v>12</v>
      </c>
      <c r="I843" s="1">
        <f>IF(ISBLANK(Hoja1!I843),AVERAGE(Hoja1!$I$2:$I$5001),Hoja1!I843)</f>
        <v>51</v>
      </c>
      <c r="J843">
        <f t="shared" si="39"/>
        <v>1</v>
      </c>
      <c r="K843" t="str">
        <f t="shared" si="40"/>
        <v>0-400k</v>
      </c>
      <c r="L843" t="str">
        <f t="shared" si="41"/>
        <v>46-60</v>
      </c>
    </row>
    <row r="844" spans="1:12" x14ac:dyDescent="0.25">
      <c r="A844">
        <v>843</v>
      </c>
      <c r="B844" t="s">
        <v>15</v>
      </c>
      <c r="C844">
        <f>IF(ISBLANK(Hoja1!C844),AVERAGE(Hoja1!$C$2:$C$5001),Hoja1!C844)</f>
        <v>842365.76</v>
      </c>
      <c r="D844" t="str">
        <f>IF(ISBLANK(Hoja1!D844),"ASALARIADO",Hoja1!D844)</f>
        <v>ASALARIADO</v>
      </c>
      <c r="E844" t="s">
        <v>16</v>
      </c>
      <c r="F844" t="s">
        <v>12</v>
      </c>
      <c r="G844" t="s">
        <v>13</v>
      </c>
      <c r="H844" t="s">
        <v>13</v>
      </c>
      <c r="I844" s="1">
        <f>IF(ISBLANK(Hoja1!I844),AVERAGE(Hoja1!$I$2:$I$5001),Hoja1!I844)</f>
        <v>29</v>
      </c>
      <c r="J844">
        <f t="shared" si="39"/>
        <v>0</v>
      </c>
      <c r="K844" t="str">
        <f t="shared" si="40"/>
        <v>800k-1.2M</v>
      </c>
      <c r="L844" t="str">
        <f t="shared" si="41"/>
        <v>18-30</v>
      </c>
    </row>
    <row r="845" spans="1:12" x14ac:dyDescent="0.25">
      <c r="A845">
        <v>844</v>
      </c>
      <c r="B845" t="s">
        <v>15</v>
      </c>
      <c r="C845">
        <f>IF(ISBLANK(Hoja1!C845),AVERAGE(Hoja1!$C$2:$C$5001),Hoja1!C845)</f>
        <v>432916.67</v>
      </c>
      <c r="D845" t="str">
        <f>IF(ISBLANK(Hoja1!D845),"ASALARIADO",Hoja1!D845)</f>
        <v>ASALARIADO</v>
      </c>
      <c r="E845" t="s">
        <v>16</v>
      </c>
      <c r="F845" t="s">
        <v>12</v>
      </c>
      <c r="G845" t="s">
        <v>13</v>
      </c>
      <c r="H845" t="s">
        <v>13</v>
      </c>
      <c r="I845" s="1">
        <f>IF(ISBLANK(Hoja1!I845),AVERAGE(Hoja1!$I$2:$I$5001),Hoja1!I845)</f>
        <v>23</v>
      </c>
      <c r="J845">
        <f t="shared" si="39"/>
        <v>0</v>
      </c>
      <c r="K845" t="str">
        <f t="shared" si="40"/>
        <v>400k-800k</v>
      </c>
      <c r="L845" t="str">
        <f t="shared" si="41"/>
        <v>18-30</v>
      </c>
    </row>
    <row r="846" spans="1:12" x14ac:dyDescent="0.25">
      <c r="A846">
        <v>845</v>
      </c>
      <c r="B846" t="s">
        <v>9</v>
      </c>
      <c r="C846">
        <f>IF(ISBLANK(Hoja1!C846),AVERAGE(Hoja1!$C$2:$C$5001),Hoja1!C846)</f>
        <v>319224</v>
      </c>
      <c r="D846" t="str">
        <f>IF(ISBLANK(Hoja1!D846),"ASALARIADO",Hoja1!D846)</f>
        <v>ASALARIADO</v>
      </c>
      <c r="E846" t="s">
        <v>16</v>
      </c>
      <c r="F846" t="s">
        <v>12</v>
      </c>
      <c r="G846" t="s">
        <v>13</v>
      </c>
      <c r="H846" t="s">
        <v>13</v>
      </c>
      <c r="I846" s="1">
        <f>IF(ISBLANK(Hoja1!I846),AVERAGE(Hoja1!$I$2:$I$5001),Hoja1!I846)</f>
        <v>27</v>
      </c>
      <c r="J846">
        <f t="shared" si="39"/>
        <v>0</v>
      </c>
      <c r="K846" t="str">
        <f t="shared" si="40"/>
        <v>0-400k</v>
      </c>
      <c r="L846" t="str">
        <f t="shared" si="41"/>
        <v>18-30</v>
      </c>
    </row>
    <row r="847" spans="1:12" x14ac:dyDescent="0.25">
      <c r="A847">
        <v>846</v>
      </c>
      <c r="B847" t="s">
        <v>15</v>
      </c>
      <c r="C847">
        <f>IF(ISBLANK(Hoja1!C847),AVERAGE(Hoja1!$C$2:$C$5001),Hoja1!C847)</f>
        <v>3697124</v>
      </c>
      <c r="D847" t="str">
        <f>IF(ISBLANK(Hoja1!D847),"ASALARIADO",Hoja1!D847)</f>
        <v>PENSIONADOS EN SU PROPIO SISTEMA</v>
      </c>
      <c r="E847" t="s">
        <v>11</v>
      </c>
      <c r="F847" t="s">
        <v>12</v>
      </c>
      <c r="G847" t="s">
        <v>13</v>
      </c>
      <c r="H847" t="s">
        <v>13</v>
      </c>
      <c r="I847" s="1">
        <f>IF(ISBLANK(Hoja1!I847),AVERAGE(Hoja1!$I$2:$I$5001),Hoja1!I847)</f>
        <v>73</v>
      </c>
      <c r="J847">
        <f t="shared" si="39"/>
        <v>0</v>
      </c>
      <c r="K847" t="str">
        <f t="shared" si="40"/>
        <v>2M+</v>
      </c>
      <c r="L847" t="str">
        <f t="shared" si="41"/>
        <v>61-75</v>
      </c>
    </row>
    <row r="848" spans="1:12" x14ac:dyDescent="0.25">
      <c r="A848">
        <v>847</v>
      </c>
      <c r="B848" t="s">
        <v>15</v>
      </c>
      <c r="C848">
        <f>IF(ISBLANK(Hoja1!C848),AVERAGE(Hoja1!$C$2:$C$5001),Hoja1!C848)</f>
        <v>278030</v>
      </c>
      <c r="D848" t="str">
        <f>IF(ISBLANK(Hoja1!D848),"ASALARIADO",Hoja1!D848)</f>
        <v>ASEGURADO VOLUNTARIO</v>
      </c>
      <c r="E848" t="s">
        <v>16</v>
      </c>
      <c r="F848" t="s">
        <v>12</v>
      </c>
      <c r="G848" t="s">
        <v>13</v>
      </c>
      <c r="H848" t="s">
        <v>12</v>
      </c>
      <c r="I848" s="1">
        <f>IF(ISBLANK(Hoja1!I848),AVERAGE(Hoja1!$I$2:$I$5001),Hoja1!I848)</f>
        <v>56</v>
      </c>
      <c r="J848">
        <f t="shared" si="39"/>
        <v>1</v>
      </c>
      <c r="K848" t="str">
        <f t="shared" si="40"/>
        <v>0-400k</v>
      </c>
      <c r="L848" t="str">
        <f t="shared" si="41"/>
        <v>46-60</v>
      </c>
    </row>
    <row r="849" spans="1:12" x14ac:dyDescent="0.25">
      <c r="A849">
        <v>848</v>
      </c>
      <c r="B849" t="s">
        <v>15</v>
      </c>
      <c r="C849">
        <f>IF(ISBLANK(Hoja1!C849),AVERAGE(Hoja1!$C$2:$C$5001),Hoja1!C849)</f>
        <v>416328.46</v>
      </c>
      <c r="D849" t="str">
        <f>IF(ISBLANK(Hoja1!D849),"ASALARIADO",Hoja1!D849)</f>
        <v>ASALARIADO</v>
      </c>
      <c r="E849" t="s">
        <v>11</v>
      </c>
      <c r="F849" t="s">
        <v>12</v>
      </c>
      <c r="G849" t="s">
        <v>13</v>
      </c>
      <c r="H849" t="s">
        <v>13</v>
      </c>
      <c r="I849" s="1">
        <f>IF(ISBLANK(Hoja1!I849),AVERAGE(Hoja1!$I$2:$I$5001),Hoja1!I849)</f>
        <v>55</v>
      </c>
      <c r="J849">
        <f t="shared" si="39"/>
        <v>0</v>
      </c>
      <c r="K849" t="str">
        <f t="shared" si="40"/>
        <v>400k-800k</v>
      </c>
      <c r="L849" t="str">
        <f t="shared" si="41"/>
        <v>46-60</v>
      </c>
    </row>
    <row r="850" spans="1:12" x14ac:dyDescent="0.25">
      <c r="A850">
        <v>849</v>
      </c>
      <c r="B850" t="s">
        <v>9</v>
      </c>
      <c r="C850">
        <f>IF(ISBLANK(Hoja1!C850),AVERAGE(Hoja1!$C$2:$C$5001),Hoja1!C850)</f>
        <v>1907539.5</v>
      </c>
      <c r="D850" t="str">
        <f>IF(ISBLANK(Hoja1!D850),"ASALARIADO",Hoja1!D850)</f>
        <v>ASALARIADO</v>
      </c>
      <c r="E850" t="s">
        <v>11</v>
      </c>
      <c r="F850" t="s">
        <v>12</v>
      </c>
      <c r="G850" t="s">
        <v>13</v>
      </c>
      <c r="H850" t="s">
        <v>13</v>
      </c>
      <c r="I850" s="1">
        <f>IF(ISBLANK(Hoja1!I850),AVERAGE(Hoja1!$I$2:$I$5001),Hoja1!I850)</f>
        <v>56</v>
      </c>
      <c r="J850">
        <f t="shared" si="39"/>
        <v>0</v>
      </c>
      <c r="K850" t="str">
        <f t="shared" si="40"/>
        <v>1.2M-2M</v>
      </c>
      <c r="L850" t="str">
        <f t="shared" si="41"/>
        <v>46-60</v>
      </c>
    </row>
    <row r="851" spans="1:12" x14ac:dyDescent="0.25">
      <c r="A851">
        <v>850</v>
      </c>
      <c r="B851" t="s">
        <v>15</v>
      </c>
      <c r="C851">
        <f>IF(ISBLANK(Hoja1!C851),AVERAGE(Hoja1!$C$2:$C$5001),Hoja1!C851)</f>
        <v>350000</v>
      </c>
      <c r="D851" t="str">
        <f>IF(ISBLANK(Hoja1!D851),"ASALARIADO",Hoja1!D851)</f>
        <v>ASALARIADO</v>
      </c>
      <c r="E851" t="s">
        <v>16</v>
      </c>
      <c r="F851" t="s">
        <v>12</v>
      </c>
      <c r="G851" t="s">
        <v>13</v>
      </c>
      <c r="H851" t="s">
        <v>13</v>
      </c>
      <c r="I851" s="1">
        <f>IF(ISBLANK(Hoja1!I851),AVERAGE(Hoja1!$I$2:$I$5001),Hoja1!I851)</f>
        <v>51</v>
      </c>
      <c r="J851">
        <f t="shared" si="39"/>
        <v>0</v>
      </c>
      <c r="K851" t="str">
        <f t="shared" si="40"/>
        <v>0-400k</v>
      </c>
      <c r="L851" t="str">
        <f t="shared" si="41"/>
        <v>46-60</v>
      </c>
    </row>
    <row r="852" spans="1:12" x14ac:dyDescent="0.25">
      <c r="A852">
        <v>851</v>
      </c>
      <c r="B852" t="s">
        <v>9</v>
      </c>
      <c r="C852">
        <f>IF(ISBLANK(Hoja1!C852),AVERAGE(Hoja1!$C$2:$C$5001),Hoja1!C852)</f>
        <v>310124</v>
      </c>
      <c r="D852" t="str">
        <f>IF(ISBLANK(Hoja1!D852),"ASALARIADO",Hoja1!D852)</f>
        <v>TRABAJADOR INDEPENDIENTE</v>
      </c>
      <c r="E852" t="s">
        <v>16</v>
      </c>
      <c r="F852" t="s">
        <v>12</v>
      </c>
      <c r="G852" t="s">
        <v>12</v>
      </c>
      <c r="H852" t="s">
        <v>13</v>
      </c>
      <c r="I852" s="1">
        <f>IF(ISBLANK(Hoja1!I852),AVERAGE(Hoja1!$I$2:$I$5001),Hoja1!I852)</f>
        <v>41</v>
      </c>
      <c r="J852">
        <f t="shared" si="39"/>
        <v>0</v>
      </c>
      <c r="K852" t="str">
        <f t="shared" si="40"/>
        <v>0-400k</v>
      </c>
      <c r="L852" t="str">
        <f t="shared" si="41"/>
        <v>31-45</v>
      </c>
    </row>
    <row r="853" spans="1:12" x14ac:dyDescent="0.25">
      <c r="A853">
        <v>852</v>
      </c>
      <c r="B853" t="s">
        <v>15</v>
      </c>
      <c r="C853">
        <f>IF(ISBLANK(Hoja1!C853),AVERAGE(Hoja1!$C$2:$C$5001),Hoja1!C853)</f>
        <v>400000</v>
      </c>
      <c r="D853" t="str">
        <f>IF(ISBLANK(Hoja1!D853),"ASALARIADO",Hoja1!D853)</f>
        <v>ASALARIADO</v>
      </c>
      <c r="E853" t="s">
        <v>16</v>
      </c>
      <c r="F853" t="s">
        <v>12</v>
      </c>
      <c r="G853" t="s">
        <v>13</v>
      </c>
      <c r="H853" t="s">
        <v>13</v>
      </c>
      <c r="I853" s="1">
        <f>IF(ISBLANK(Hoja1!I853),AVERAGE(Hoja1!$I$2:$I$5001),Hoja1!I853)</f>
        <v>41</v>
      </c>
      <c r="J853">
        <f t="shared" si="39"/>
        <v>0</v>
      </c>
      <c r="K853" t="str">
        <f t="shared" si="40"/>
        <v>0-400k</v>
      </c>
      <c r="L853" t="str">
        <f t="shared" si="41"/>
        <v>31-45</v>
      </c>
    </row>
    <row r="854" spans="1:12" x14ac:dyDescent="0.25">
      <c r="A854">
        <v>853</v>
      </c>
      <c r="B854" t="s">
        <v>9</v>
      </c>
      <c r="C854">
        <f>IF(ISBLANK(Hoja1!C854),AVERAGE(Hoja1!$C$2:$C$5001),Hoja1!C854)</f>
        <v>353469</v>
      </c>
      <c r="D854" t="str">
        <f>IF(ISBLANK(Hoja1!D854),"ASALARIADO",Hoja1!D854)</f>
        <v>ASALARIADO</v>
      </c>
      <c r="E854" t="s">
        <v>16</v>
      </c>
      <c r="F854" t="s">
        <v>12</v>
      </c>
      <c r="G854" t="s">
        <v>13</v>
      </c>
      <c r="H854" t="s">
        <v>13</v>
      </c>
      <c r="I854" s="1">
        <f>IF(ISBLANK(Hoja1!I854),AVERAGE(Hoja1!$I$2:$I$5001),Hoja1!I854)</f>
        <v>44</v>
      </c>
      <c r="J854">
        <f t="shared" si="39"/>
        <v>0</v>
      </c>
      <c r="K854" t="str">
        <f t="shared" si="40"/>
        <v>0-400k</v>
      </c>
      <c r="L854" t="str">
        <f t="shared" si="41"/>
        <v>31-45</v>
      </c>
    </row>
    <row r="855" spans="1:12" x14ac:dyDescent="0.25">
      <c r="A855">
        <v>854</v>
      </c>
      <c r="B855" t="s">
        <v>9</v>
      </c>
      <c r="C855">
        <f>IF(ISBLANK(Hoja1!C855),AVERAGE(Hoja1!$C$2:$C$5001),Hoja1!C855)</f>
        <v>362010</v>
      </c>
      <c r="D855" t="str">
        <f>IF(ISBLANK(Hoja1!D855),"ASALARIADO",Hoja1!D855)</f>
        <v>ASALARIADO</v>
      </c>
      <c r="E855" t="s">
        <v>16</v>
      </c>
      <c r="F855" t="s">
        <v>12</v>
      </c>
      <c r="G855" t="s">
        <v>13</v>
      </c>
      <c r="H855" t="s">
        <v>12</v>
      </c>
      <c r="I855" s="1">
        <f>IF(ISBLANK(Hoja1!I855),AVERAGE(Hoja1!$I$2:$I$5001),Hoja1!I855)</f>
        <v>72</v>
      </c>
      <c r="J855">
        <f t="shared" si="39"/>
        <v>1</v>
      </c>
      <c r="K855" t="str">
        <f t="shared" si="40"/>
        <v>0-400k</v>
      </c>
      <c r="L855" t="str">
        <f t="shared" si="41"/>
        <v>61-75</v>
      </c>
    </row>
    <row r="856" spans="1:12" x14ac:dyDescent="0.25">
      <c r="A856">
        <v>855</v>
      </c>
      <c r="B856" t="s">
        <v>9</v>
      </c>
      <c r="C856">
        <f>IF(ISBLANK(Hoja1!C856),AVERAGE(Hoja1!$C$2:$C$5001),Hoja1!C856)</f>
        <v>1547953.43</v>
      </c>
      <c r="D856" t="str">
        <f>IF(ISBLANK(Hoja1!D856),"ASALARIADO",Hoja1!D856)</f>
        <v>ASALARIADO</v>
      </c>
      <c r="E856" t="s">
        <v>16</v>
      </c>
      <c r="F856" t="s">
        <v>12</v>
      </c>
      <c r="G856" t="s">
        <v>13</v>
      </c>
      <c r="H856" t="s">
        <v>13</v>
      </c>
      <c r="I856" s="1">
        <f>IF(ISBLANK(Hoja1!I856),AVERAGE(Hoja1!$I$2:$I$5001),Hoja1!I856)</f>
        <v>25</v>
      </c>
      <c r="J856">
        <f t="shared" si="39"/>
        <v>0</v>
      </c>
      <c r="K856" t="str">
        <f t="shared" si="40"/>
        <v>1.2M-2M</v>
      </c>
      <c r="L856" t="str">
        <f t="shared" si="41"/>
        <v>18-30</v>
      </c>
    </row>
    <row r="857" spans="1:12" x14ac:dyDescent="0.25">
      <c r="A857">
        <v>856</v>
      </c>
      <c r="B857" t="s">
        <v>15</v>
      </c>
      <c r="C857">
        <f>IF(ISBLANK(Hoja1!C857),AVERAGE(Hoja1!$C$2:$C$5001),Hoja1!C857)</f>
        <v>297046</v>
      </c>
      <c r="D857" t="str">
        <f>IF(ISBLANK(Hoja1!D857),"ASALARIADO",Hoja1!D857)</f>
        <v>TRABAJADOR INDEPENDIENTE</v>
      </c>
      <c r="E857" t="s">
        <v>16</v>
      </c>
      <c r="F857" t="s">
        <v>12</v>
      </c>
      <c r="G857" t="s">
        <v>13</v>
      </c>
      <c r="H857" t="s">
        <v>13</v>
      </c>
      <c r="I857" s="1">
        <f>IF(ISBLANK(Hoja1!I857),AVERAGE(Hoja1!$I$2:$I$5001),Hoja1!I857)</f>
        <v>34</v>
      </c>
      <c r="J857">
        <f t="shared" si="39"/>
        <v>0</v>
      </c>
      <c r="K857" t="str">
        <f t="shared" si="40"/>
        <v>0-400k</v>
      </c>
      <c r="L857" t="str">
        <f t="shared" si="41"/>
        <v>31-45</v>
      </c>
    </row>
    <row r="858" spans="1:12" x14ac:dyDescent="0.25">
      <c r="A858">
        <v>857</v>
      </c>
      <c r="B858" t="s">
        <v>9</v>
      </c>
      <c r="C858">
        <f>IF(ISBLANK(Hoja1!C858),AVERAGE(Hoja1!$C$2:$C$5001),Hoja1!C858)</f>
        <v>653810.62</v>
      </c>
      <c r="D858" t="str">
        <f>IF(ISBLANK(Hoja1!D858),"ASALARIADO",Hoja1!D858)</f>
        <v>ASALARIADO</v>
      </c>
      <c r="E858" t="s">
        <v>16</v>
      </c>
      <c r="F858" t="s">
        <v>12</v>
      </c>
      <c r="G858" t="s">
        <v>13</v>
      </c>
      <c r="H858" t="s">
        <v>13</v>
      </c>
      <c r="I858" s="1">
        <f>IF(ISBLANK(Hoja1!I858),AVERAGE(Hoja1!$I$2:$I$5001),Hoja1!I858)</f>
        <v>59</v>
      </c>
      <c r="J858">
        <f t="shared" si="39"/>
        <v>0</v>
      </c>
      <c r="K858" t="str">
        <f t="shared" si="40"/>
        <v>400k-800k</v>
      </c>
      <c r="L858" t="str">
        <f t="shared" si="41"/>
        <v>46-60</v>
      </c>
    </row>
    <row r="859" spans="1:12" x14ac:dyDescent="0.25">
      <c r="A859">
        <v>858</v>
      </c>
      <c r="B859" t="s">
        <v>15</v>
      </c>
      <c r="C859">
        <f>IF(ISBLANK(Hoja1!C859),AVERAGE(Hoja1!$C$2:$C$5001),Hoja1!C859)</f>
        <v>790070</v>
      </c>
      <c r="D859" t="str">
        <f>IF(ISBLANK(Hoja1!D859),"ASALARIADO",Hoja1!D859)</f>
        <v>PENSIONADOS EN SU PROPIO SISTEMA</v>
      </c>
      <c r="E859" t="s">
        <v>11</v>
      </c>
      <c r="F859" t="s">
        <v>12</v>
      </c>
      <c r="G859" t="s">
        <v>13</v>
      </c>
      <c r="H859" t="s">
        <v>13</v>
      </c>
      <c r="I859" s="1">
        <f>IF(ISBLANK(Hoja1!I859),AVERAGE(Hoja1!$I$2:$I$5001),Hoja1!I859)</f>
        <v>69</v>
      </c>
      <c r="J859">
        <f t="shared" si="39"/>
        <v>0</v>
      </c>
      <c r="K859" t="str">
        <f t="shared" si="40"/>
        <v>400k-800k</v>
      </c>
      <c r="L859" t="str">
        <f t="shared" si="41"/>
        <v>61-75</v>
      </c>
    </row>
    <row r="860" spans="1:12" x14ac:dyDescent="0.25">
      <c r="A860">
        <v>859</v>
      </c>
      <c r="B860" t="s">
        <v>9</v>
      </c>
      <c r="C860">
        <f>IF(ISBLANK(Hoja1!C860),AVERAGE(Hoja1!$C$2:$C$5001),Hoja1!C860)</f>
        <v>546563</v>
      </c>
      <c r="D860" t="str">
        <f>IF(ISBLANK(Hoja1!D860),"ASALARIADO",Hoja1!D860)</f>
        <v>TRABAJADOR INDEPENDIENTE</v>
      </c>
      <c r="E860" t="s">
        <v>16</v>
      </c>
      <c r="F860" t="s">
        <v>12</v>
      </c>
      <c r="G860" t="s">
        <v>13</v>
      </c>
      <c r="H860" t="s">
        <v>12</v>
      </c>
      <c r="I860" s="1">
        <f>IF(ISBLANK(Hoja1!I860),AVERAGE(Hoja1!$I$2:$I$5001),Hoja1!I860)</f>
        <v>51</v>
      </c>
      <c r="J860">
        <f t="shared" si="39"/>
        <v>1</v>
      </c>
      <c r="K860" t="str">
        <f t="shared" si="40"/>
        <v>400k-800k</v>
      </c>
      <c r="L860" t="str">
        <f t="shared" si="41"/>
        <v>46-60</v>
      </c>
    </row>
    <row r="861" spans="1:12" x14ac:dyDescent="0.25">
      <c r="A861">
        <v>860</v>
      </c>
      <c r="B861" t="s">
        <v>15</v>
      </c>
      <c r="C861">
        <f>IF(ISBLANK(Hoja1!C861),AVERAGE(Hoja1!$C$2:$C$5001),Hoja1!C861)</f>
        <v>260000</v>
      </c>
      <c r="D861" t="str">
        <f>IF(ISBLANK(Hoja1!D861),"ASALARIADO",Hoja1!D861)</f>
        <v>ASALARIADO</v>
      </c>
      <c r="E861" t="s">
        <v>16</v>
      </c>
      <c r="F861" t="s">
        <v>12</v>
      </c>
      <c r="G861" t="s">
        <v>13</v>
      </c>
      <c r="H861" t="s">
        <v>12</v>
      </c>
      <c r="I861" s="1">
        <f>IF(ISBLANK(Hoja1!I861),AVERAGE(Hoja1!$I$2:$I$5001),Hoja1!I861)</f>
        <v>37</v>
      </c>
      <c r="J861">
        <f t="shared" si="39"/>
        <v>1</v>
      </c>
      <c r="K861" t="str">
        <f t="shared" si="40"/>
        <v>0-400k</v>
      </c>
      <c r="L861" t="str">
        <f t="shared" si="41"/>
        <v>31-45</v>
      </c>
    </row>
    <row r="862" spans="1:12" x14ac:dyDescent="0.25">
      <c r="A862">
        <v>861</v>
      </c>
      <c r="B862" t="s">
        <v>9</v>
      </c>
      <c r="C862">
        <f>IF(ISBLANK(Hoja1!C862),AVERAGE(Hoja1!$C$2:$C$5001),Hoja1!C862)</f>
        <v>343391</v>
      </c>
      <c r="D862" t="str">
        <f>IF(ISBLANK(Hoja1!D862),"ASALARIADO",Hoja1!D862)</f>
        <v>ASALARIADO</v>
      </c>
      <c r="E862" t="s">
        <v>16</v>
      </c>
      <c r="F862" t="s">
        <v>12</v>
      </c>
      <c r="G862" t="s">
        <v>13</v>
      </c>
      <c r="H862" t="s">
        <v>13</v>
      </c>
      <c r="I862" s="1">
        <f>IF(ISBLANK(Hoja1!I862),AVERAGE(Hoja1!$I$2:$I$5001),Hoja1!I862)</f>
        <v>32</v>
      </c>
      <c r="J862">
        <f t="shared" si="39"/>
        <v>0</v>
      </c>
      <c r="K862" t="str">
        <f t="shared" si="40"/>
        <v>0-400k</v>
      </c>
      <c r="L862" t="str">
        <f t="shared" si="41"/>
        <v>31-45</v>
      </c>
    </row>
    <row r="863" spans="1:12" x14ac:dyDescent="0.25">
      <c r="A863">
        <v>862</v>
      </c>
      <c r="B863" t="s">
        <v>15</v>
      </c>
      <c r="C863">
        <f>IF(ISBLANK(Hoja1!C863),AVERAGE(Hoja1!$C$2:$C$5001),Hoja1!C863)</f>
        <v>114247</v>
      </c>
      <c r="D863" t="str">
        <f>IF(ISBLANK(Hoja1!D863),"ASALARIADO",Hoja1!D863)</f>
        <v>ASALARIADO</v>
      </c>
      <c r="E863" t="s">
        <v>11</v>
      </c>
      <c r="F863" t="s">
        <v>12</v>
      </c>
      <c r="G863" t="s">
        <v>13</v>
      </c>
      <c r="H863" t="s">
        <v>13</v>
      </c>
      <c r="I863" s="1">
        <f>IF(ISBLANK(Hoja1!I863),AVERAGE(Hoja1!$I$2:$I$5001),Hoja1!I863)</f>
        <v>29</v>
      </c>
      <c r="J863">
        <f t="shared" si="39"/>
        <v>0</v>
      </c>
      <c r="K863" t="str">
        <f t="shared" si="40"/>
        <v>0-400k</v>
      </c>
      <c r="L863" t="str">
        <f t="shared" si="41"/>
        <v>18-30</v>
      </c>
    </row>
    <row r="864" spans="1:12" x14ac:dyDescent="0.25">
      <c r="A864">
        <v>863</v>
      </c>
      <c r="B864" t="s">
        <v>15</v>
      </c>
      <c r="C864">
        <f>IF(ISBLANK(Hoja1!C864),AVERAGE(Hoja1!$C$2:$C$5001),Hoja1!C864)</f>
        <v>100186</v>
      </c>
      <c r="D864" t="str">
        <f>IF(ISBLANK(Hoja1!D864),"ASALARIADO",Hoja1!D864)</f>
        <v>ASALARIADO</v>
      </c>
      <c r="E864" t="s">
        <v>16</v>
      </c>
      <c r="F864" t="s">
        <v>12</v>
      </c>
      <c r="G864" t="s">
        <v>13</v>
      </c>
      <c r="H864" t="s">
        <v>13</v>
      </c>
      <c r="I864" s="1">
        <f>IF(ISBLANK(Hoja1!I864),AVERAGE(Hoja1!$I$2:$I$5001),Hoja1!I864)</f>
        <v>48</v>
      </c>
      <c r="J864">
        <f t="shared" si="39"/>
        <v>0</v>
      </c>
      <c r="K864" t="str">
        <f t="shared" si="40"/>
        <v>0-400k</v>
      </c>
      <c r="L864" t="str">
        <f t="shared" si="41"/>
        <v>46-60</v>
      </c>
    </row>
    <row r="865" spans="1:12" x14ac:dyDescent="0.25">
      <c r="A865">
        <v>864</v>
      </c>
      <c r="B865" t="s">
        <v>9</v>
      </c>
      <c r="C865">
        <f>IF(ISBLANK(Hoja1!C865),AVERAGE(Hoja1!$C$2:$C$5001),Hoja1!C865)</f>
        <v>1500000</v>
      </c>
      <c r="D865" t="str">
        <f>IF(ISBLANK(Hoja1!D865),"ASALARIADO",Hoja1!D865)</f>
        <v>ASALARIADO</v>
      </c>
      <c r="E865" t="s">
        <v>16</v>
      </c>
      <c r="F865" t="s">
        <v>12</v>
      </c>
      <c r="G865" t="s">
        <v>12</v>
      </c>
      <c r="H865" t="s">
        <v>13</v>
      </c>
      <c r="I865" s="1">
        <f>IF(ISBLANK(Hoja1!I865),AVERAGE(Hoja1!$I$2:$I$5001),Hoja1!I865)</f>
        <v>62</v>
      </c>
      <c r="J865">
        <f t="shared" si="39"/>
        <v>0</v>
      </c>
      <c r="K865" t="str">
        <f t="shared" si="40"/>
        <v>1.2M-2M</v>
      </c>
      <c r="L865" t="str">
        <f t="shared" si="41"/>
        <v>61-75</v>
      </c>
    </row>
    <row r="866" spans="1:12" x14ac:dyDescent="0.25">
      <c r="A866">
        <v>865</v>
      </c>
      <c r="B866" t="s">
        <v>15</v>
      </c>
      <c r="C866">
        <f>IF(ISBLANK(Hoja1!C866),AVERAGE(Hoja1!$C$2:$C$5001),Hoja1!C866)</f>
        <v>278030</v>
      </c>
      <c r="D866" t="str">
        <f>IF(ISBLANK(Hoja1!D866),"ASALARIADO",Hoja1!D866)</f>
        <v>TRABAJADOR INDEPENDIENTE</v>
      </c>
      <c r="E866" t="s">
        <v>16</v>
      </c>
      <c r="F866" t="s">
        <v>12</v>
      </c>
      <c r="G866" t="s">
        <v>12</v>
      </c>
      <c r="H866" t="s">
        <v>12</v>
      </c>
      <c r="I866" s="1">
        <f>IF(ISBLANK(Hoja1!I866),AVERAGE(Hoja1!$I$2:$I$5001),Hoja1!I866)</f>
        <v>40</v>
      </c>
      <c r="J866">
        <f t="shared" si="39"/>
        <v>1</v>
      </c>
      <c r="K866" t="str">
        <f t="shared" si="40"/>
        <v>0-400k</v>
      </c>
      <c r="L866" t="str">
        <f t="shared" si="41"/>
        <v>31-45</v>
      </c>
    </row>
    <row r="867" spans="1:12" x14ac:dyDescent="0.25">
      <c r="A867">
        <v>866</v>
      </c>
      <c r="B867" t="s">
        <v>9</v>
      </c>
      <c r="C867">
        <f>IF(ISBLANK(Hoja1!C867),AVERAGE(Hoja1!$C$2:$C$5001),Hoja1!C867)</f>
        <v>445258.23999999999</v>
      </c>
      <c r="D867" t="str">
        <f>IF(ISBLANK(Hoja1!D867),"ASALARIADO",Hoja1!D867)</f>
        <v>ASALARIADO</v>
      </c>
      <c r="E867" t="s">
        <v>16</v>
      </c>
      <c r="F867" t="s">
        <v>12</v>
      </c>
      <c r="G867" t="s">
        <v>13</v>
      </c>
      <c r="H867" t="s">
        <v>13</v>
      </c>
      <c r="I867" s="1">
        <f>IF(ISBLANK(Hoja1!I867),AVERAGE(Hoja1!$I$2:$I$5001),Hoja1!I867)</f>
        <v>45</v>
      </c>
      <c r="J867">
        <f t="shared" si="39"/>
        <v>0</v>
      </c>
      <c r="K867" t="str">
        <f t="shared" si="40"/>
        <v>400k-800k</v>
      </c>
      <c r="L867" t="str">
        <f t="shared" si="41"/>
        <v>31-45</v>
      </c>
    </row>
    <row r="868" spans="1:12" x14ac:dyDescent="0.25">
      <c r="A868">
        <v>867</v>
      </c>
      <c r="B868" t="s">
        <v>9</v>
      </c>
      <c r="C868">
        <f>IF(ISBLANK(Hoja1!C868),AVERAGE(Hoja1!$C$2:$C$5001),Hoja1!C868)</f>
        <v>257920</v>
      </c>
      <c r="D868" t="str">
        <f>IF(ISBLANK(Hoja1!D868),"ASALARIADO",Hoja1!D868)</f>
        <v>ASALARIADO</v>
      </c>
      <c r="E868" t="s">
        <v>16</v>
      </c>
      <c r="F868" t="s">
        <v>12</v>
      </c>
      <c r="G868" t="s">
        <v>12</v>
      </c>
      <c r="H868" t="s">
        <v>13</v>
      </c>
      <c r="I868" s="1">
        <f>IF(ISBLANK(Hoja1!I868),AVERAGE(Hoja1!$I$2:$I$5001),Hoja1!I868)</f>
        <v>58</v>
      </c>
      <c r="J868">
        <f t="shared" si="39"/>
        <v>0</v>
      </c>
      <c r="K868" t="str">
        <f t="shared" si="40"/>
        <v>0-400k</v>
      </c>
      <c r="L868" t="str">
        <f t="shared" si="41"/>
        <v>46-60</v>
      </c>
    </row>
    <row r="869" spans="1:12" x14ac:dyDescent="0.25">
      <c r="A869">
        <v>868</v>
      </c>
      <c r="B869" t="s">
        <v>9</v>
      </c>
      <c r="C869">
        <f>IF(ISBLANK(Hoja1!C869),AVERAGE(Hoja1!$C$2:$C$5001),Hoja1!C869)</f>
        <v>1776922.56</v>
      </c>
      <c r="D869" t="str">
        <f>IF(ISBLANK(Hoja1!D869),"ASALARIADO",Hoja1!D869)</f>
        <v>ASALARIADO</v>
      </c>
      <c r="E869" t="s">
        <v>16</v>
      </c>
      <c r="F869" t="s">
        <v>12</v>
      </c>
      <c r="G869" t="s">
        <v>13</v>
      </c>
      <c r="H869" t="s">
        <v>13</v>
      </c>
      <c r="I869" s="1">
        <f>IF(ISBLANK(Hoja1!I869),AVERAGE(Hoja1!$I$2:$I$5001),Hoja1!I869)</f>
        <v>27</v>
      </c>
      <c r="J869">
        <f t="shared" si="39"/>
        <v>0</v>
      </c>
      <c r="K869" t="str">
        <f t="shared" si="40"/>
        <v>1.2M-2M</v>
      </c>
      <c r="L869" t="str">
        <f t="shared" si="41"/>
        <v>18-30</v>
      </c>
    </row>
    <row r="870" spans="1:12" x14ac:dyDescent="0.25">
      <c r="A870">
        <v>869</v>
      </c>
      <c r="B870" t="s">
        <v>9</v>
      </c>
      <c r="C870">
        <f>IF(ISBLANK(Hoja1!C870),AVERAGE(Hoja1!$C$2:$C$5001),Hoja1!C870)</f>
        <v>757568</v>
      </c>
      <c r="D870" t="str">
        <f>IF(ISBLANK(Hoja1!D870),"ASALARIADO",Hoja1!D870)</f>
        <v>ASALARIADO</v>
      </c>
      <c r="E870" t="s">
        <v>11</v>
      </c>
      <c r="F870" t="s">
        <v>12</v>
      </c>
      <c r="G870" t="s">
        <v>13</v>
      </c>
      <c r="H870" t="s">
        <v>13</v>
      </c>
      <c r="I870" s="1">
        <f>IF(ISBLANK(Hoja1!I870),AVERAGE(Hoja1!$I$2:$I$5001),Hoja1!I870)</f>
        <v>47</v>
      </c>
      <c r="J870">
        <f t="shared" si="39"/>
        <v>0</v>
      </c>
      <c r="K870" t="str">
        <f t="shared" si="40"/>
        <v>400k-800k</v>
      </c>
      <c r="L870" t="str">
        <f t="shared" si="41"/>
        <v>46-60</v>
      </c>
    </row>
    <row r="871" spans="1:12" x14ac:dyDescent="0.25">
      <c r="A871">
        <v>870</v>
      </c>
      <c r="B871" t="s">
        <v>9</v>
      </c>
      <c r="C871">
        <f>IF(ISBLANK(Hoja1!C871),AVERAGE(Hoja1!$C$2:$C$5001),Hoja1!C871)</f>
        <v>509509</v>
      </c>
      <c r="D871" t="str">
        <f>IF(ISBLANK(Hoja1!D871),"ASALARIADO",Hoja1!D871)</f>
        <v>TRABAJADOR INDEPENDIENTE</v>
      </c>
      <c r="E871" t="s">
        <v>16</v>
      </c>
      <c r="F871" t="s">
        <v>12</v>
      </c>
      <c r="G871" t="s">
        <v>13</v>
      </c>
      <c r="H871" t="s">
        <v>12</v>
      </c>
      <c r="I871" s="1">
        <f>IF(ISBLANK(Hoja1!I871),AVERAGE(Hoja1!$I$2:$I$5001),Hoja1!I871)</f>
        <v>63</v>
      </c>
      <c r="J871">
        <f t="shared" si="39"/>
        <v>1</v>
      </c>
      <c r="K871" t="str">
        <f t="shared" si="40"/>
        <v>400k-800k</v>
      </c>
      <c r="L871" t="str">
        <f t="shared" si="41"/>
        <v>61-75</v>
      </c>
    </row>
    <row r="872" spans="1:12" x14ac:dyDescent="0.25">
      <c r="A872">
        <v>871</v>
      </c>
      <c r="B872" t="s">
        <v>9</v>
      </c>
      <c r="C872">
        <f>IF(ISBLANK(Hoja1!C872),AVERAGE(Hoja1!$C$2:$C$5001),Hoja1!C872)</f>
        <v>805518</v>
      </c>
      <c r="D872" t="str">
        <f>IF(ISBLANK(Hoja1!D872),"ASALARIADO",Hoja1!D872)</f>
        <v>ASALARIADO</v>
      </c>
      <c r="E872" t="s">
        <v>16</v>
      </c>
      <c r="F872" t="s">
        <v>12</v>
      </c>
      <c r="G872" t="s">
        <v>13</v>
      </c>
      <c r="H872" t="s">
        <v>13</v>
      </c>
      <c r="I872" s="1">
        <f>IF(ISBLANK(Hoja1!I872),AVERAGE(Hoja1!$I$2:$I$5001),Hoja1!I872)</f>
        <v>61</v>
      </c>
      <c r="J872">
        <f t="shared" si="39"/>
        <v>0</v>
      </c>
      <c r="K872" t="str">
        <f t="shared" si="40"/>
        <v>800k-1.2M</v>
      </c>
      <c r="L872" t="str">
        <f t="shared" si="41"/>
        <v>61-75</v>
      </c>
    </row>
    <row r="873" spans="1:12" x14ac:dyDescent="0.25">
      <c r="A873">
        <v>872</v>
      </c>
      <c r="B873" t="s">
        <v>9</v>
      </c>
      <c r="C873">
        <f>IF(ISBLANK(Hoja1!C873),AVERAGE(Hoja1!$C$2:$C$5001),Hoja1!C873)</f>
        <v>255660</v>
      </c>
      <c r="D873" t="str">
        <f>IF(ISBLANK(Hoja1!D873),"ASALARIADO",Hoja1!D873)</f>
        <v>ASALARIADO</v>
      </c>
      <c r="E873" t="s">
        <v>16</v>
      </c>
      <c r="F873" t="s">
        <v>12</v>
      </c>
      <c r="G873" t="s">
        <v>13</v>
      </c>
      <c r="H873" t="s">
        <v>13</v>
      </c>
      <c r="I873" s="1">
        <f>IF(ISBLANK(Hoja1!I873),AVERAGE(Hoja1!$I$2:$I$5001),Hoja1!I873)</f>
        <v>30</v>
      </c>
      <c r="J873">
        <f t="shared" si="39"/>
        <v>0</v>
      </c>
      <c r="K873" t="str">
        <f t="shared" si="40"/>
        <v>0-400k</v>
      </c>
      <c r="L873" t="str">
        <f t="shared" si="41"/>
        <v>18-30</v>
      </c>
    </row>
    <row r="874" spans="1:12" x14ac:dyDescent="0.25">
      <c r="A874">
        <v>873</v>
      </c>
      <c r="B874" t="s">
        <v>15</v>
      </c>
      <c r="C874">
        <f>IF(ISBLANK(Hoja1!C874),AVERAGE(Hoja1!$C$2:$C$5001),Hoja1!C874)</f>
        <v>517272</v>
      </c>
      <c r="D874" t="str">
        <f>IF(ISBLANK(Hoja1!D874),"ASALARIADO",Hoja1!D874)</f>
        <v>TRABAJADOR INDEPENDIENTE</v>
      </c>
      <c r="E874" t="s">
        <v>16</v>
      </c>
      <c r="F874" t="s">
        <v>12</v>
      </c>
      <c r="G874" t="s">
        <v>13</v>
      </c>
      <c r="H874" t="s">
        <v>13</v>
      </c>
      <c r="I874" s="1">
        <f>IF(ISBLANK(Hoja1!I874),AVERAGE(Hoja1!$I$2:$I$5001),Hoja1!I874)</f>
        <v>60</v>
      </c>
      <c r="J874">
        <f t="shared" si="39"/>
        <v>0</v>
      </c>
      <c r="K874" t="str">
        <f t="shared" si="40"/>
        <v>400k-800k</v>
      </c>
      <c r="L874" t="str">
        <f t="shared" si="41"/>
        <v>46-60</v>
      </c>
    </row>
    <row r="875" spans="1:12" x14ac:dyDescent="0.25">
      <c r="A875">
        <v>874</v>
      </c>
      <c r="B875" t="s">
        <v>9</v>
      </c>
      <c r="C875">
        <f>IF(ISBLANK(Hoja1!C875),AVERAGE(Hoja1!$C$2:$C$5001),Hoja1!C875)</f>
        <v>297050</v>
      </c>
      <c r="D875" t="str">
        <f>IF(ISBLANK(Hoja1!D875),"ASALARIADO",Hoja1!D875)</f>
        <v>ASEGURADO VOLUNTARIO</v>
      </c>
      <c r="E875" t="s">
        <v>16</v>
      </c>
      <c r="F875" t="s">
        <v>12</v>
      </c>
      <c r="G875" t="s">
        <v>13</v>
      </c>
      <c r="H875" t="s">
        <v>12</v>
      </c>
      <c r="I875" s="1">
        <f>IF(ISBLANK(Hoja1!I875),AVERAGE(Hoja1!$I$2:$I$5001),Hoja1!I875)</f>
        <v>37</v>
      </c>
      <c r="J875">
        <f t="shared" si="39"/>
        <v>1</v>
      </c>
      <c r="K875" t="str">
        <f t="shared" si="40"/>
        <v>0-400k</v>
      </c>
      <c r="L875" t="str">
        <f t="shared" si="41"/>
        <v>31-45</v>
      </c>
    </row>
    <row r="876" spans="1:12" x14ac:dyDescent="0.25">
      <c r="A876">
        <v>875</v>
      </c>
      <c r="B876" t="s">
        <v>9</v>
      </c>
      <c r="C876">
        <f>IF(ISBLANK(Hoja1!C876),AVERAGE(Hoja1!$C$2:$C$5001),Hoja1!C876)</f>
        <v>315687</v>
      </c>
      <c r="D876" t="str">
        <f>IF(ISBLANK(Hoja1!D876),"ASALARIADO",Hoja1!D876)</f>
        <v>ASALARIADO</v>
      </c>
      <c r="E876" t="s">
        <v>16</v>
      </c>
      <c r="F876" t="s">
        <v>12</v>
      </c>
      <c r="G876" t="s">
        <v>12</v>
      </c>
      <c r="H876" t="s">
        <v>12</v>
      </c>
      <c r="I876" s="1">
        <f>IF(ISBLANK(Hoja1!I876),AVERAGE(Hoja1!$I$2:$I$5001),Hoja1!I876)</f>
        <v>45</v>
      </c>
      <c r="J876">
        <f t="shared" si="39"/>
        <v>1</v>
      </c>
      <c r="K876" t="str">
        <f t="shared" si="40"/>
        <v>0-400k</v>
      </c>
      <c r="L876" t="str">
        <f t="shared" si="41"/>
        <v>31-45</v>
      </c>
    </row>
    <row r="877" spans="1:12" x14ac:dyDescent="0.25">
      <c r="A877">
        <v>876</v>
      </c>
      <c r="B877" t="s">
        <v>15</v>
      </c>
      <c r="C877">
        <f>IF(ISBLANK(Hoja1!C877),AVERAGE(Hoja1!$C$2:$C$5001),Hoja1!C877)</f>
        <v>372300</v>
      </c>
      <c r="D877" t="str">
        <f>IF(ISBLANK(Hoja1!D877),"ASALARIADO",Hoja1!D877)</f>
        <v>ASALARIADO</v>
      </c>
      <c r="E877" t="s">
        <v>16</v>
      </c>
      <c r="F877" t="s">
        <v>12</v>
      </c>
      <c r="G877" t="s">
        <v>13</v>
      </c>
      <c r="H877" t="s">
        <v>12</v>
      </c>
      <c r="I877" s="1">
        <f>IF(ISBLANK(Hoja1!I877),AVERAGE(Hoja1!$I$2:$I$5001),Hoja1!I877)</f>
        <v>26</v>
      </c>
      <c r="J877">
        <f t="shared" si="39"/>
        <v>1</v>
      </c>
      <c r="K877" t="str">
        <f t="shared" si="40"/>
        <v>0-400k</v>
      </c>
      <c r="L877" t="str">
        <f t="shared" si="41"/>
        <v>18-30</v>
      </c>
    </row>
    <row r="878" spans="1:12" x14ac:dyDescent="0.25">
      <c r="A878">
        <v>877</v>
      </c>
      <c r="B878" t="s">
        <v>9</v>
      </c>
      <c r="C878">
        <f>IF(ISBLANK(Hoja1!C878),AVERAGE(Hoja1!$C$2:$C$5001),Hoja1!C878)</f>
        <v>678734.05</v>
      </c>
      <c r="D878" t="str">
        <f>IF(ISBLANK(Hoja1!D878),"ASALARIADO",Hoja1!D878)</f>
        <v>ASALARIADO</v>
      </c>
      <c r="E878" t="s">
        <v>16</v>
      </c>
      <c r="F878" t="s">
        <v>12</v>
      </c>
      <c r="G878" t="s">
        <v>13</v>
      </c>
      <c r="H878" t="s">
        <v>13</v>
      </c>
      <c r="I878" s="1">
        <f>IF(ISBLANK(Hoja1!I878),AVERAGE(Hoja1!$I$2:$I$5001),Hoja1!I878)</f>
        <v>33</v>
      </c>
      <c r="J878">
        <f t="shared" si="39"/>
        <v>0</v>
      </c>
      <c r="K878" t="str">
        <f t="shared" si="40"/>
        <v>400k-800k</v>
      </c>
      <c r="L878" t="str">
        <f t="shared" si="41"/>
        <v>31-45</v>
      </c>
    </row>
    <row r="879" spans="1:12" x14ac:dyDescent="0.25">
      <c r="A879">
        <v>878</v>
      </c>
      <c r="B879" t="s">
        <v>15</v>
      </c>
      <c r="C879">
        <f>IF(ISBLANK(Hoja1!C879),AVERAGE(Hoja1!$C$2:$C$5001),Hoja1!C879)</f>
        <v>315617</v>
      </c>
      <c r="D879" t="str">
        <f>IF(ISBLANK(Hoja1!D879),"ASALARIADO",Hoja1!D879)</f>
        <v>ASEGURADO VOLUNTARIO</v>
      </c>
      <c r="E879" t="s">
        <v>16</v>
      </c>
      <c r="F879" t="s">
        <v>12</v>
      </c>
      <c r="G879" t="s">
        <v>13</v>
      </c>
      <c r="H879" t="s">
        <v>13</v>
      </c>
      <c r="I879" s="1">
        <f>IF(ISBLANK(Hoja1!I879),AVERAGE(Hoja1!$I$2:$I$5001),Hoja1!I879)</f>
        <v>35</v>
      </c>
      <c r="J879">
        <f t="shared" si="39"/>
        <v>0</v>
      </c>
      <c r="K879" t="str">
        <f t="shared" si="40"/>
        <v>0-400k</v>
      </c>
      <c r="L879" t="str">
        <f t="shared" si="41"/>
        <v>31-45</v>
      </c>
    </row>
    <row r="880" spans="1:12" x14ac:dyDescent="0.25">
      <c r="A880">
        <v>879</v>
      </c>
      <c r="B880" t="s">
        <v>9</v>
      </c>
      <c r="C880">
        <f>IF(ISBLANK(Hoja1!C880),AVERAGE(Hoja1!$C$2:$C$5001),Hoja1!C880)</f>
        <v>1455906.15</v>
      </c>
      <c r="D880" t="str">
        <f>IF(ISBLANK(Hoja1!D880),"ASALARIADO",Hoja1!D880)</f>
        <v>CONVENIOS ESPECIALES DE TRABAJADORES INDEPENDIENTES</v>
      </c>
      <c r="E880" t="s">
        <v>16</v>
      </c>
      <c r="F880" t="s">
        <v>12</v>
      </c>
      <c r="G880" t="s">
        <v>13</v>
      </c>
      <c r="H880" t="s">
        <v>13</v>
      </c>
      <c r="I880" s="1">
        <f>IF(ISBLANK(Hoja1!I880),AVERAGE(Hoja1!$I$2:$I$5001),Hoja1!I880)</f>
        <v>38</v>
      </c>
      <c r="J880">
        <f t="shared" si="39"/>
        <v>0</v>
      </c>
      <c r="K880" t="str">
        <f t="shared" si="40"/>
        <v>1.2M-2M</v>
      </c>
      <c r="L880" t="str">
        <f t="shared" si="41"/>
        <v>31-45</v>
      </c>
    </row>
    <row r="881" spans="1:12" x14ac:dyDescent="0.25">
      <c r="A881">
        <v>880</v>
      </c>
      <c r="B881" t="s">
        <v>15</v>
      </c>
      <c r="C881">
        <f>IF(ISBLANK(Hoja1!C881),AVERAGE(Hoja1!$C$2:$C$5001),Hoja1!C881)</f>
        <v>166295</v>
      </c>
      <c r="D881" t="str">
        <f>IF(ISBLANK(Hoja1!D881),"ASALARIADO",Hoja1!D881)</f>
        <v>ASALARIADO</v>
      </c>
      <c r="E881" t="s">
        <v>16</v>
      </c>
      <c r="F881" t="s">
        <v>12</v>
      </c>
      <c r="G881" t="s">
        <v>13</v>
      </c>
      <c r="H881" t="s">
        <v>13</v>
      </c>
      <c r="I881" s="1">
        <f>IF(ISBLANK(Hoja1!I881),AVERAGE(Hoja1!$I$2:$I$5001),Hoja1!I881)</f>
        <v>50</v>
      </c>
      <c r="J881">
        <f t="shared" si="39"/>
        <v>0</v>
      </c>
      <c r="K881" t="str">
        <f t="shared" si="40"/>
        <v>0-400k</v>
      </c>
      <c r="L881" t="str">
        <f t="shared" si="41"/>
        <v>46-60</v>
      </c>
    </row>
    <row r="882" spans="1:12" x14ac:dyDescent="0.25">
      <c r="A882">
        <v>881</v>
      </c>
      <c r="B882" t="s">
        <v>15</v>
      </c>
      <c r="C882">
        <f>IF(ISBLANK(Hoja1!C882),AVERAGE(Hoja1!$C$2:$C$5001),Hoja1!C882)</f>
        <v>5887012.5</v>
      </c>
      <c r="D882" t="str">
        <f>IF(ISBLANK(Hoja1!D882),"ASALARIADO",Hoja1!D882)</f>
        <v>ASALARIADO</v>
      </c>
      <c r="E882" t="s">
        <v>16</v>
      </c>
      <c r="F882" t="s">
        <v>12</v>
      </c>
      <c r="G882" t="s">
        <v>13</v>
      </c>
      <c r="H882" t="s">
        <v>13</v>
      </c>
      <c r="I882" s="1">
        <f>IF(ISBLANK(Hoja1!I882),AVERAGE(Hoja1!$I$2:$I$5001),Hoja1!I882)</f>
        <v>27</v>
      </c>
      <c r="J882">
        <f t="shared" si="39"/>
        <v>0</v>
      </c>
      <c r="K882" t="str">
        <f t="shared" si="40"/>
        <v>2M+</v>
      </c>
      <c r="L882" t="str">
        <f t="shared" si="41"/>
        <v>18-30</v>
      </c>
    </row>
    <row r="883" spans="1:12" x14ac:dyDescent="0.25">
      <c r="A883">
        <v>882</v>
      </c>
      <c r="B883" t="s">
        <v>15</v>
      </c>
      <c r="C883">
        <f>IF(ISBLANK(Hoja1!C883),AVERAGE(Hoja1!$C$2:$C$5001),Hoja1!C883)</f>
        <v>297046</v>
      </c>
      <c r="D883" t="str">
        <f>IF(ISBLANK(Hoja1!D883),"ASALARIADO",Hoja1!D883)</f>
        <v>ASEGURADO VOLUNTARIO</v>
      </c>
      <c r="E883" t="s">
        <v>16</v>
      </c>
      <c r="F883" t="s">
        <v>12</v>
      </c>
      <c r="G883" t="s">
        <v>13</v>
      </c>
      <c r="H883" t="s">
        <v>13</v>
      </c>
      <c r="I883" s="1">
        <f>IF(ISBLANK(Hoja1!I883),AVERAGE(Hoja1!$I$2:$I$5001),Hoja1!I883)</f>
        <v>61</v>
      </c>
      <c r="J883">
        <f t="shared" si="39"/>
        <v>0</v>
      </c>
      <c r="K883" t="str">
        <f t="shared" si="40"/>
        <v>0-400k</v>
      </c>
      <c r="L883" t="str">
        <f t="shared" si="41"/>
        <v>61-75</v>
      </c>
    </row>
    <row r="884" spans="1:12" x14ac:dyDescent="0.25">
      <c r="A884">
        <v>883</v>
      </c>
      <c r="B884" t="s">
        <v>9</v>
      </c>
      <c r="C884">
        <f>IF(ISBLANK(Hoja1!C884),AVERAGE(Hoja1!$C$2:$C$5001),Hoja1!C884)</f>
        <v>503465</v>
      </c>
      <c r="D884" t="str">
        <f>IF(ISBLANK(Hoja1!D884),"ASALARIADO",Hoja1!D884)</f>
        <v>ASALARIADO</v>
      </c>
      <c r="E884" t="s">
        <v>11</v>
      </c>
      <c r="F884" t="s">
        <v>12</v>
      </c>
      <c r="G884" t="s">
        <v>13</v>
      </c>
      <c r="H884" t="s">
        <v>12</v>
      </c>
      <c r="I884" s="1">
        <f>IF(ISBLANK(Hoja1!I884),AVERAGE(Hoja1!$I$2:$I$5001),Hoja1!I884)</f>
        <v>56</v>
      </c>
      <c r="J884">
        <f t="shared" si="39"/>
        <v>1</v>
      </c>
      <c r="K884" t="str">
        <f t="shared" si="40"/>
        <v>400k-800k</v>
      </c>
      <c r="L884" t="str">
        <f t="shared" si="41"/>
        <v>46-60</v>
      </c>
    </row>
    <row r="885" spans="1:12" x14ac:dyDescent="0.25">
      <c r="A885">
        <v>884</v>
      </c>
      <c r="B885" t="s">
        <v>15</v>
      </c>
      <c r="C885">
        <f>IF(ISBLANK(Hoja1!C885),AVERAGE(Hoja1!$C$2:$C$5001),Hoja1!C885)</f>
        <v>534815.5</v>
      </c>
      <c r="D885" t="str">
        <f>IF(ISBLANK(Hoja1!D885),"ASALARIADO",Hoja1!D885)</f>
        <v>ASALARIADO</v>
      </c>
      <c r="E885" t="s">
        <v>11</v>
      </c>
      <c r="F885" t="s">
        <v>12</v>
      </c>
      <c r="G885" t="s">
        <v>13</v>
      </c>
      <c r="H885" t="s">
        <v>13</v>
      </c>
      <c r="I885" s="1">
        <f>IF(ISBLANK(Hoja1!I885),AVERAGE(Hoja1!$I$2:$I$5001),Hoja1!I885)</f>
        <v>29</v>
      </c>
      <c r="J885">
        <f t="shared" si="39"/>
        <v>0</v>
      </c>
      <c r="K885" t="str">
        <f t="shared" si="40"/>
        <v>400k-800k</v>
      </c>
      <c r="L885" t="str">
        <f t="shared" si="41"/>
        <v>18-30</v>
      </c>
    </row>
    <row r="886" spans="1:12" x14ac:dyDescent="0.25">
      <c r="A886">
        <v>885</v>
      </c>
      <c r="B886" t="s">
        <v>15</v>
      </c>
      <c r="C886">
        <f>IF(ISBLANK(Hoja1!C886),AVERAGE(Hoja1!$C$2:$C$5001),Hoja1!C886)</f>
        <v>401010</v>
      </c>
      <c r="D886" t="str">
        <f>IF(ISBLANK(Hoja1!D886),"ASALARIADO",Hoja1!D886)</f>
        <v>TRABAJADOR INDEPENDIENTE</v>
      </c>
      <c r="E886" t="s">
        <v>16</v>
      </c>
      <c r="F886" t="s">
        <v>12</v>
      </c>
      <c r="G886" t="s">
        <v>13</v>
      </c>
      <c r="H886" t="s">
        <v>12</v>
      </c>
      <c r="I886" s="1">
        <f>IF(ISBLANK(Hoja1!I886),AVERAGE(Hoja1!$I$2:$I$5001),Hoja1!I886)</f>
        <v>50</v>
      </c>
      <c r="J886">
        <f t="shared" si="39"/>
        <v>1</v>
      </c>
      <c r="K886" t="str">
        <f t="shared" si="40"/>
        <v>400k-800k</v>
      </c>
      <c r="L886" t="str">
        <f t="shared" si="41"/>
        <v>46-60</v>
      </c>
    </row>
    <row r="887" spans="1:12" x14ac:dyDescent="0.25">
      <c r="A887">
        <v>886</v>
      </c>
      <c r="B887" t="s">
        <v>9</v>
      </c>
      <c r="C887">
        <f>IF(ISBLANK(Hoja1!C887),AVERAGE(Hoja1!$C$2:$C$5001),Hoja1!C887)</f>
        <v>325000</v>
      </c>
      <c r="D887" t="str">
        <f>IF(ISBLANK(Hoja1!D887),"ASALARIADO",Hoja1!D887)</f>
        <v>ASALARIADO</v>
      </c>
      <c r="E887" t="s">
        <v>16</v>
      </c>
      <c r="F887" t="s">
        <v>12</v>
      </c>
      <c r="G887" t="s">
        <v>13</v>
      </c>
      <c r="H887" t="s">
        <v>13</v>
      </c>
      <c r="I887" s="1">
        <f>IF(ISBLANK(Hoja1!I887),AVERAGE(Hoja1!$I$2:$I$5001),Hoja1!I887)</f>
        <v>37</v>
      </c>
      <c r="J887">
        <f t="shared" si="39"/>
        <v>0</v>
      </c>
      <c r="K887" t="str">
        <f t="shared" si="40"/>
        <v>0-400k</v>
      </c>
      <c r="L887" t="str">
        <f t="shared" si="41"/>
        <v>31-45</v>
      </c>
    </row>
    <row r="888" spans="1:12" x14ac:dyDescent="0.25">
      <c r="A888">
        <v>887</v>
      </c>
      <c r="B888" t="s">
        <v>9</v>
      </c>
      <c r="C888">
        <f>IF(ISBLANK(Hoja1!C888),AVERAGE(Hoja1!$C$2:$C$5001),Hoja1!C888)</f>
        <v>1142714</v>
      </c>
      <c r="D888" t="str">
        <f>IF(ISBLANK(Hoja1!D888),"ASALARIADO",Hoja1!D888)</f>
        <v>ASALARIADO</v>
      </c>
      <c r="E888" t="s">
        <v>16</v>
      </c>
      <c r="F888" t="s">
        <v>12</v>
      </c>
      <c r="G888" t="s">
        <v>13</v>
      </c>
      <c r="H888" t="s">
        <v>13</v>
      </c>
      <c r="I888" s="1">
        <f>IF(ISBLANK(Hoja1!I888),AVERAGE(Hoja1!$I$2:$I$5001),Hoja1!I888)</f>
        <v>37</v>
      </c>
      <c r="J888">
        <f t="shared" si="39"/>
        <v>0</v>
      </c>
      <c r="K888" t="str">
        <f t="shared" si="40"/>
        <v>800k-1.2M</v>
      </c>
      <c r="L888" t="str">
        <f t="shared" si="41"/>
        <v>31-45</v>
      </c>
    </row>
    <row r="889" spans="1:12" x14ac:dyDescent="0.25">
      <c r="A889">
        <v>888</v>
      </c>
      <c r="B889" t="s">
        <v>9</v>
      </c>
      <c r="C889">
        <f>IF(ISBLANK(Hoja1!C889),AVERAGE(Hoja1!$C$2:$C$5001),Hoja1!C889)</f>
        <v>553642.06000000006</v>
      </c>
      <c r="D889" t="str">
        <f>IF(ISBLANK(Hoja1!D889),"ASALARIADO",Hoja1!D889)</f>
        <v>ASALARIADO</v>
      </c>
      <c r="E889" t="s">
        <v>16</v>
      </c>
      <c r="F889" t="s">
        <v>12</v>
      </c>
      <c r="G889" t="s">
        <v>13</v>
      </c>
      <c r="H889" t="s">
        <v>13</v>
      </c>
      <c r="I889" s="1">
        <f>IF(ISBLANK(Hoja1!I889),AVERAGE(Hoja1!$I$2:$I$5001),Hoja1!I889)</f>
        <v>27</v>
      </c>
      <c r="J889">
        <f t="shared" si="39"/>
        <v>0</v>
      </c>
      <c r="K889" t="str">
        <f t="shared" si="40"/>
        <v>400k-800k</v>
      </c>
      <c r="L889" t="str">
        <f t="shared" si="41"/>
        <v>18-30</v>
      </c>
    </row>
    <row r="890" spans="1:12" x14ac:dyDescent="0.25">
      <c r="A890">
        <v>889</v>
      </c>
      <c r="B890" t="s">
        <v>9</v>
      </c>
      <c r="C890">
        <f>IF(ISBLANK(Hoja1!C890),AVERAGE(Hoja1!$C$2:$C$5001),Hoja1!C890)</f>
        <v>168300</v>
      </c>
      <c r="D890" t="str">
        <f>IF(ISBLANK(Hoja1!D890),"ASALARIADO",Hoja1!D890)</f>
        <v>ASALARIADO</v>
      </c>
      <c r="E890" t="s">
        <v>16</v>
      </c>
      <c r="F890" t="s">
        <v>12</v>
      </c>
      <c r="G890" t="s">
        <v>12</v>
      </c>
      <c r="H890" t="s">
        <v>13</v>
      </c>
      <c r="I890" s="1">
        <f>IF(ISBLANK(Hoja1!I890),AVERAGE(Hoja1!$I$2:$I$5001),Hoja1!I890)</f>
        <v>23</v>
      </c>
      <c r="J890">
        <f t="shared" si="39"/>
        <v>0</v>
      </c>
      <c r="K890" t="str">
        <f t="shared" si="40"/>
        <v>0-400k</v>
      </c>
      <c r="L890" t="str">
        <f t="shared" si="41"/>
        <v>18-30</v>
      </c>
    </row>
    <row r="891" spans="1:12" x14ac:dyDescent="0.25">
      <c r="A891">
        <v>890</v>
      </c>
      <c r="B891" t="s">
        <v>9</v>
      </c>
      <c r="C891">
        <f>IF(ISBLANK(Hoja1!C891),AVERAGE(Hoja1!$C$2:$C$5001),Hoja1!C891)</f>
        <v>290371</v>
      </c>
      <c r="D891" t="str">
        <f>IF(ISBLANK(Hoja1!D891),"ASALARIADO",Hoja1!D891)</f>
        <v>TRABAJADOR INDEPENDIENTE</v>
      </c>
      <c r="E891" t="s">
        <v>16</v>
      </c>
      <c r="F891" t="s">
        <v>12</v>
      </c>
      <c r="G891" t="s">
        <v>13</v>
      </c>
      <c r="H891" t="s">
        <v>13</v>
      </c>
      <c r="I891" s="1">
        <f>IF(ISBLANK(Hoja1!I891),AVERAGE(Hoja1!$I$2:$I$5001),Hoja1!I891)</f>
        <v>34</v>
      </c>
      <c r="J891">
        <f t="shared" si="39"/>
        <v>0</v>
      </c>
      <c r="K891" t="str">
        <f t="shared" si="40"/>
        <v>0-400k</v>
      </c>
      <c r="L891" t="str">
        <f t="shared" si="41"/>
        <v>31-45</v>
      </c>
    </row>
    <row r="892" spans="1:12" x14ac:dyDescent="0.25">
      <c r="A892">
        <v>891</v>
      </c>
      <c r="B892" t="s">
        <v>9</v>
      </c>
      <c r="C892">
        <f>IF(ISBLANK(Hoja1!C892),AVERAGE(Hoja1!$C$2:$C$5001),Hoja1!C892)</f>
        <v>2687778.85</v>
      </c>
      <c r="D892" t="str">
        <f>IF(ISBLANK(Hoja1!D892),"ASALARIADO",Hoja1!D892)</f>
        <v>ASALARIADO</v>
      </c>
      <c r="E892" t="s">
        <v>16</v>
      </c>
      <c r="F892" t="s">
        <v>12</v>
      </c>
      <c r="G892" t="s">
        <v>13</v>
      </c>
      <c r="H892" t="s">
        <v>13</v>
      </c>
      <c r="I892" s="1">
        <f>IF(ISBLANK(Hoja1!I892),AVERAGE(Hoja1!$I$2:$I$5001),Hoja1!I892)</f>
        <v>51</v>
      </c>
      <c r="J892">
        <f t="shared" si="39"/>
        <v>0</v>
      </c>
      <c r="K892" t="str">
        <f t="shared" si="40"/>
        <v>2M+</v>
      </c>
      <c r="L892" t="str">
        <f t="shared" si="41"/>
        <v>46-60</v>
      </c>
    </row>
    <row r="893" spans="1:12" x14ac:dyDescent="0.25">
      <c r="A893">
        <v>892</v>
      </c>
      <c r="B893" t="s">
        <v>9</v>
      </c>
      <c r="C893">
        <f>IF(ISBLANK(Hoja1!C893),AVERAGE(Hoja1!$C$2:$C$5001),Hoja1!C893)</f>
        <v>130000</v>
      </c>
      <c r="D893" t="str">
        <f>IF(ISBLANK(Hoja1!D893),"ASALARIADO",Hoja1!D893)</f>
        <v>ASALARIADO</v>
      </c>
      <c r="E893" t="s">
        <v>16</v>
      </c>
      <c r="F893" t="s">
        <v>12</v>
      </c>
      <c r="G893" t="s">
        <v>12</v>
      </c>
      <c r="H893" t="s">
        <v>13</v>
      </c>
      <c r="I893" s="1">
        <f>IF(ISBLANK(Hoja1!I893),AVERAGE(Hoja1!$I$2:$I$5001),Hoja1!I893)</f>
        <v>22</v>
      </c>
      <c r="J893">
        <f t="shared" si="39"/>
        <v>0</v>
      </c>
      <c r="K893" t="str">
        <f t="shared" si="40"/>
        <v>0-400k</v>
      </c>
      <c r="L893" t="str">
        <f t="shared" si="41"/>
        <v>18-30</v>
      </c>
    </row>
    <row r="894" spans="1:12" x14ac:dyDescent="0.25">
      <c r="A894">
        <v>893</v>
      </c>
      <c r="B894" t="s">
        <v>9</v>
      </c>
      <c r="C894">
        <f>IF(ISBLANK(Hoja1!C894),AVERAGE(Hoja1!$C$2:$C$5001),Hoja1!C894)</f>
        <v>575032.5</v>
      </c>
      <c r="D894" t="str">
        <f>IF(ISBLANK(Hoja1!D894),"ASALARIADO",Hoja1!D894)</f>
        <v>ASALARIADO</v>
      </c>
      <c r="E894" t="s">
        <v>16</v>
      </c>
      <c r="F894" t="s">
        <v>12</v>
      </c>
      <c r="G894" t="s">
        <v>13</v>
      </c>
      <c r="H894" t="s">
        <v>13</v>
      </c>
      <c r="I894" s="1">
        <f>IF(ISBLANK(Hoja1!I894),AVERAGE(Hoja1!$I$2:$I$5001),Hoja1!I894)</f>
        <v>35</v>
      </c>
      <c r="J894">
        <f t="shared" si="39"/>
        <v>0</v>
      </c>
      <c r="K894" t="str">
        <f t="shared" si="40"/>
        <v>400k-800k</v>
      </c>
      <c r="L894" t="str">
        <f t="shared" si="41"/>
        <v>31-45</v>
      </c>
    </row>
    <row r="895" spans="1:12" x14ac:dyDescent="0.25">
      <c r="A895">
        <v>894</v>
      </c>
      <c r="B895" t="s">
        <v>9</v>
      </c>
      <c r="C895">
        <f>IF(ISBLANK(Hoja1!C895),AVERAGE(Hoja1!$C$2:$C$5001),Hoja1!C895)</f>
        <v>423268.13</v>
      </c>
      <c r="D895" t="str">
        <f>IF(ISBLANK(Hoja1!D895),"ASALARIADO",Hoja1!D895)</f>
        <v>ASALARIADO</v>
      </c>
      <c r="E895" t="s">
        <v>16</v>
      </c>
      <c r="F895" t="s">
        <v>12</v>
      </c>
      <c r="G895" t="s">
        <v>13</v>
      </c>
      <c r="H895" t="s">
        <v>13</v>
      </c>
      <c r="I895" s="1">
        <f>IF(ISBLANK(Hoja1!I895),AVERAGE(Hoja1!$I$2:$I$5001),Hoja1!I895)</f>
        <v>59</v>
      </c>
      <c r="J895">
        <f t="shared" si="39"/>
        <v>0</v>
      </c>
      <c r="K895" t="str">
        <f t="shared" si="40"/>
        <v>400k-800k</v>
      </c>
      <c r="L895" t="str">
        <f t="shared" si="41"/>
        <v>46-60</v>
      </c>
    </row>
    <row r="896" spans="1:12" x14ac:dyDescent="0.25">
      <c r="A896">
        <v>895</v>
      </c>
      <c r="B896" t="s">
        <v>9</v>
      </c>
      <c r="C896">
        <f>IF(ISBLANK(Hoja1!C896),AVERAGE(Hoja1!$C$2:$C$5001),Hoja1!C896)</f>
        <v>447541.9</v>
      </c>
      <c r="D896" t="str">
        <f>IF(ISBLANK(Hoja1!D896),"ASALARIADO",Hoja1!D896)</f>
        <v>ASALARIADO</v>
      </c>
      <c r="E896" t="s">
        <v>16</v>
      </c>
      <c r="F896" t="s">
        <v>12</v>
      </c>
      <c r="G896" t="s">
        <v>12</v>
      </c>
      <c r="H896" t="s">
        <v>13</v>
      </c>
      <c r="I896" s="1">
        <f>IF(ISBLANK(Hoja1!I896),AVERAGE(Hoja1!$I$2:$I$5001),Hoja1!I896)</f>
        <v>31</v>
      </c>
      <c r="J896">
        <f t="shared" si="39"/>
        <v>0</v>
      </c>
      <c r="K896" t="str">
        <f t="shared" si="40"/>
        <v>400k-800k</v>
      </c>
      <c r="L896" t="str">
        <f t="shared" si="41"/>
        <v>31-45</v>
      </c>
    </row>
    <row r="897" spans="1:12" x14ac:dyDescent="0.25">
      <c r="A897">
        <v>896</v>
      </c>
      <c r="B897" t="s">
        <v>9</v>
      </c>
      <c r="C897">
        <f>IF(ISBLANK(Hoja1!C897),AVERAGE(Hoja1!$C$2:$C$5001),Hoja1!C897)</f>
        <v>639148</v>
      </c>
      <c r="D897" t="str">
        <f>IF(ISBLANK(Hoja1!D897),"ASALARIADO",Hoja1!D897)</f>
        <v>TRABAJADOR INDEPENDIENTE</v>
      </c>
      <c r="E897" t="s">
        <v>16</v>
      </c>
      <c r="F897" t="s">
        <v>12</v>
      </c>
      <c r="G897" t="s">
        <v>12</v>
      </c>
      <c r="H897" t="s">
        <v>13</v>
      </c>
      <c r="I897" s="1">
        <f>IF(ISBLANK(Hoja1!I897),AVERAGE(Hoja1!$I$2:$I$5001),Hoja1!I897)</f>
        <v>70</v>
      </c>
      <c r="J897">
        <f t="shared" si="39"/>
        <v>0</v>
      </c>
      <c r="K897" t="str">
        <f t="shared" si="40"/>
        <v>400k-800k</v>
      </c>
      <c r="L897" t="str">
        <f t="shared" si="41"/>
        <v>61-75</v>
      </c>
    </row>
    <row r="898" spans="1:12" x14ac:dyDescent="0.25">
      <c r="A898">
        <v>897</v>
      </c>
      <c r="B898" t="s">
        <v>15</v>
      </c>
      <c r="C898">
        <f>IF(ISBLANK(Hoja1!C898),AVERAGE(Hoja1!$C$2:$C$5001),Hoja1!C898)</f>
        <v>406742.56</v>
      </c>
      <c r="D898" t="str">
        <f>IF(ISBLANK(Hoja1!D898),"ASALARIADO",Hoja1!D898)</f>
        <v>ASALARIADO</v>
      </c>
      <c r="E898" t="s">
        <v>16</v>
      </c>
      <c r="F898" t="s">
        <v>12</v>
      </c>
      <c r="G898" t="s">
        <v>13</v>
      </c>
      <c r="H898" t="s">
        <v>13</v>
      </c>
      <c r="I898" s="1">
        <f>IF(ISBLANK(Hoja1!I898),AVERAGE(Hoja1!$I$2:$I$5001),Hoja1!I898)</f>
        <v>28</v>
      </c>
      <c r="J898">
        <f t="shared" si="39"/>
        <v>0</v>
      </c>
      <c r="K898" t="str">
        <f t="shared" si="40"/>
        <v>400k-800k</v>
      </c>
      <c r="L898" t="str">
        <f t="shared" si="41"/>
        <v>18-30</v>
      </c>
    </row>
    <row r="899" spans="1:12" x14ac:dyDescent="0.25">
      <c r="A899">
        <v>898</v>
      </c>
      <c r="B899" t="s">
        <v>9</v>
      </c>
      <c r="C899">
        <f>IF(ISBLANK(Hoja1!C899),AVERAGE(Hoja1!$C$2:$C$5001),Hoja1!C899)</f>
        <v>356653</v>
      </c>
      <c r="D899" t="str">
        <f>IF(ISBLANK(Hoja1!D899),"ASALARIADO",Hoja1!D899)</f>
        <v>TRABAJADOR INDEPENDIENTE</v>
      </c>
      <c r="E899" t="s">
        <v>16</v>
      </c>
      <c r="F899" t="s">
        <v>12</v>
      </c>
      <c r="G899" t="s">
        <v>13</v>
      </c>
      <c r="H899" t="s">
        <v>12</v>
      </c>
      <c r="I899" s="1">
        <f>IF(ISBLANK(Hoja1!I899),AVERAGE(Hoja1!$I$2:$I$5001),Hoja1!I899)</f>
        <v>47</v>
      </c>
      <c r="J899">
        <f t="shared" ref="J899:J962" si="42">IF(H899="SI",1,0)</f>
        <v>1</v>
      </c>
      <c r="K899" t="str">
        <f t="shared" ref="K899:K962" si="43">IF(C899&lt;=400000,"0-400k",IF(C899&lt;=800000,"400k-800k",IF(C899&lt;=1200000,"800k-1.2M",IF(C899&lt;=2000000,"1.2M-2M","2M+"))))</f>
        <v>0-400k</v>
      </c>
      <c r="L899" t="str">
        <f t="shared" ref="L899:L962" si="44">IF(I899&lt;=30,"18-30",IF(I899&lt;=45,"31-45",IF(I899&lt;=60,"46-60",IF(I899&lt;=75,"61-75","76-100+"))))</f>
        <v>46-60</v>
      </c>
    </row>
    <row r="900" spans="1:12" x14ac:dyDescent="0.25">
      <c r="A900">
        <v>899</v>
      </c>
      <c r="B900" t="s">
        <v>9</v>
      </c>
      <c r="C900">
        <f>IF(ISBLANK(Hoja1!C900),AVERAGE(Hoja1!$C$2:$C$5001),Hoja1!C900)</f>
        <v>550000</v>
      </c>
      <c r="D900" t="str">
        <f>IF(ISBLANK(Hoja1!D900),"ASALARIADO",Hoja1!D900)</f>
        <v>ASALARIADO</v>
      </c>
      <c r="E900" t="s">
        <v>16</v>
      </c>
      <c r="F900" t="s">
        <v>12</v>
      </c>
      <c r="G900" t="s">
        <v>13</v>
      </c>
      <c r="H900" t="s">
        <v>12</v>
      </c>
      <c r="I900" s="1">
        <f>IF(ISBLANK(Hoja1!I900),AVERAGE(Hoja1!$I$2:$I$5001),Hoja1!I900)</f>
        <v>25</v>
      </c>
      <c r="J900">
        <f t="shared" si="42"/>
        <v>1</v>
      </c>
      <c r="K900" t="str">
        <f t="shared" si="43"/>
        <v>400k-800k</v>
      </c>
      <c r="L900" t="str">
        <f t="shared" si="44"/>
        <v>18-30</v>
      </c>
    </row>
    <row r="901" spans="1:12" x14ac:dyDescent="0.25">
      <c r="A901">
        <v>900</v>
      </c>
      <c r="B901" t="s">
        <v>9</v>
      </c>
      <c r="C901">
        <f>IF(ISBLANK(Hoja1!C901),AVERAGE(Hoja1!$C$2:$C$5001),Hoja1!C901)</f>
        <v>1813773.65</v>
      </c>
      <c r="D901" t="str">
        <f>IF(ISBLANK(Hoja1!D901),"ASALARIADO",Hoja1!D901)</f>
        <v>ASALARIADO</v>
      </c>
      <c r="E901" t="s">
        <v>16</v>
      </c>
      <c r="F901" t="s">
        <v>12</v>
      </c>
      <c r="G901" t="s">
        <v>13</v>
      </c>
      <c r="H901" t="s">
        <v>13</v>
      </c>
      <c r="I901" s="1">
        <f>IF(ISBLANK(Hoja1!I901),AVERAGE(Hoja1!$I$2:$I$5001),Hoja1!I901)</f>
        <v>58</v>
      </c>
      <c r="J901">
        <f t="shared" si="42"/>
        <v>0</v>
      </c>
      <c r="K901" t="str">
        <f t="shared" si="43"/>
        <v>1.2M-2M</v>
      </c>
      <c r="L901" t="str">
        <f t="shared" si="44"/>
        <v>46-60</v>
      </c>
    </row>
    <row r="902" spans="1:12" x14ac:dyDescent="0.25">
      <c r="A902">
        <v>901</v>
      </c>
      <c r="B902" t="s">
        <v>15</v>
      </c>
      <c r="C902">
        <f>IF(ISBLANK(Hoja1!C902),AVERAGE(Hoja1!$C$2:$C$5001),Hoja1!C902)</f>
        <v>1807234</v>
      </c>
      <c r="D902" t="str">
        <f>IF(ISBLANK(Hoja1!D902),"ASALARIADO",Hoja1!D902)</f>
        <v>ASALARIADO</v>
      </c>
      <c r="E902" t="s">
        <v>16</v>
      </c>
      <c r="F902" t="s">
        <v>12</v>
      </c>
      <c r="G902" t="s">
        <v>13</v>
      </c>
      <c r="H902" t="s">
        <v>13</v>
      </c>
      <c r="I902" s="1">
        <f>IF(ISBLANK(Hoja1!I902),AVERAGE(Hoja1!$I$2:$I$5001),Hoja1!I902)</f>
        <v>39</v>
      </c>
      <c r="J902">
        <f t="shared" si="42"/>
        <v>0</v>
      </c>
      <c r="K902" t="str">
        <f t="shared" si="43"/>
        <v>1.2M-2M</v>
      </c>
      <c r="L902" t="str">
        <f t="shared" si="44"/>
        <v>31-45</v>
      </c>
    </row>
    <row r="903" spans="1:12" x14ac:dyDescent="0.25">
      <c r="A903">
        <v>902</v>
      </c>
      <c r="B903" t="s">
        <v>9</v>
      </c>
      <c r="C903">
        <f>IF(ISBLANK(Hoja1!C903),AVERAGE(Hoja1!$C$2:$C$5001),Hoja1!C903)</f>
        <v>450000</v>
      </c>
      <c r="D903" t="str">
        <f>IF(ISBLANK(Hoja1!D903),"ASALARIADO",Hoja1!D903)</f>
        <v>ASALARIADO</v>
      </c>
      <c r="E903" t="s">
        <v>16</v>
      </c>
      <c r="F903" t="s">
        <v>12</v>
      </c>
      <c r="G903" t="s">
        <v>13</v>
      </c>
      <c r="H903" t="s">
        <v>13</v>
      </c>
      <c r="I903" s="1">
        <f>IF(ISBLANK(Hoja1!I903),AVERAGE(Hoja1!$I$2:$I$5001),Hoja1!I903)</f>
        <v>58</v>
      </c>
      <c r="J903">
        <f t="shared" si="42"/>
        <v>0</v>
      </c>
      <c r="K903" t="str">
        <f t="shared" si="43"/>
        <v>400k-800k</v>
      </c>
      <c r="L903" t="str">
        <f t="shared" si="44"/>
        <v>46-60</v>
      </c>
    </row>
    <row r="904" spans="1:12" x14ac:dyDescent="0.25">
      <c r="A904">
        <v>903</v>
      </c>
      <c r="B904" t="s">
        <v>15</v>
      </c>
      <c r="C904">
        <f>IF(ISBLANK(Hoja1!C904),AVERAGE(Hoja1!$C$2:$C$5001),Hoja1!C904)</f>
        <v>297046</v>
      </c>
      <c r="D904" t="str">
        <f>IF(ISBLANK(Hoja1!D904),"ASALARIADO",Hoja1!D904)</f>
        <v>TRABAJADOR INDEPENDIENTE</v>
      </c>
      <c r="E904" t="s">
        <v>16</v>
      </c>
      <c r="F904" t="s">
        <v>12</v>
      </c>
      <c r="G904" t="s">
        <v>13</v>
      </c>
      <c r="H904" t="s">
        <v>13</v>
      </c>
      <c r="I904" s="1">
        <f>IF(ISBLANK(Hoja1!I904),AVERAGE(Hoja1!$I$2:$I$5001),Hoja1!I904)</f>
        <v>34</v>
      </c>
      <c r="J904">
        <f t="shared" si="42"/>
        <v>0</v>
      </c>
      <c r="K904" t="str">
        <f t="shared" si="43"/>
        <v>0-400k</v>
      </c>
      <c r="L904" t="str">
        <f t="shared" si="44"/>
        <v>31-45</v>
      </c>
    </row>
    <row r="905" spans="1:12" x14ac:dyDescent="0.25">
      <c r="A905">
        <v>904</v>
      </c>
      <c r="B905" t="s">
        <v>9</v>
      </c>
      <c r="C905">
        <f>IF(ISBLANK(Hoja1!C905),AVERAGE(Hoja1!$C$2:$C$5001),Hoja1!C905)</f>
        <v>785016.42</v>
      </c>
      <c r="D905" t="str">
        <f>IF(ISBLANK(Hoja1!D905),"ASALARIADO",Hoja1!D905)</f>
        <v>ASALARIADO</v>
      </c>
      <c r="E905" t="s">
        <v>16</v>
      </c>
      <c r="F905" t="s">
        <v>12</v>
      </c>
      <c r="G905" t="s">
        <v>13</v>
      </c>
      <c r="H905" t="s">
        <v>13</v>
      </c>
      <c r="I905" s="1">
        <f>IF(ISBLANK(Hoja1!I905),AVERAGE(Hoja1!$I$2:$I$5001),Hoja1!I905)</f>
        <v>22</v>
      </c>
      <c r="J905">
        <f t="shared" si="42"/>
        <v>0</v>
      </c>
      <c r="K905" t="str">
        <f t="shared" si="43"/>
        <v>400k-800k</v>
      </c>
      <c r="L905" t="str">
        <f t="shared" si="44"/>
        <v>18-30</v>
      </c>
    </row>
    <row r="906" spans="1:12" x14ac:dyDescent="0.25">
      <c r="A906">
        <v>905</v>
      </c>
      <c r="B906" t="s">
        <v>9</v>
      </c>
      <c r="C906">
        <f>IF(ISBLANK(Hoja1!C906),AVERAGE(Hoja1!$C$2:$C$5001),Hoja1!C906)</f>
        <v>299065</v>
      </c>
      <c r="D906" t="str">
        <f>IF(ISBLANK(Hoja1!D906),"ASALARIADO",Hoja1!D906)</f>
        <v>ASALARIADO</v>
      </c>
      <c r="E906" t="s">
        <v>16</v>
      </c>
      <c r="F906" t="s">
        <v>12</v>
      </c>
      <c r="G906" t="s">
        <v>13</v>
      </c>
      <c r="H906" t="s">
        <v>13</v>
      </c>
      <c r="I906" s="1">
        <f>IF(ISBLANK(Hoja1!I906),AVERAGE(Hoja1!$I$2:$I$5001),Hoja1!I906)</f>
        <v>36</v>
      </c>
      <c r="J906">
        <f t="shared" si="42"/>
        <v>0</v>
      </c>
      <c r="K906" t="str">
        <f t="shared" si="43"/>
        <v>0-400k</v>
      </c>
      <c r="L906" t="str">
        <f t="shared" si="44"/>
        <v>31-45</v>
      </c>
    </row>
    <row r="907" spans="1:12" x14ac:dyDescent="0.25">
      <c r="A907">
        <v>906</v>
      </c>
      <c r="B907" t="s">
        <v>15</v>
      </c>
      <c r="C907">
        <f>IF(ISBLANK(Hoja1!C907),AVERAGE(Hoja1!$C$2:$C$5001),Hoja1!C907)</f>
        <v>338166</v>
      </c>
      <c r="D907" t="str">
        <f>IF(ISBLANK(Hoja1!D907),"ASALARIADO",Hoja1!D907)</f>
        <v>TRABAJADOR INDEPENDIENTE</v>
      </c>
      <c r="E907" t="s">
        <v>16</v>
      </c>
      <c r="F907" t="s">
        <v>12</v>
      </c>
      <c r="G907" t="s">
        <v>13</v>
      </c>
      <c r="H907" t="s">
        <v>12</v>
      </c>
      <c r="I907" s="1">
        <f>IF(ISBLANK(Hoja1!I907),AVERAGE(Hoja1!$I$2:$I$5001),Hoja1!I907)</f>
        <v>29</v>
      </c>
      <c r="J907">
        <f t="shared" si="42"/>
        <v>1</v>
      </c>
      <c r="K907" t="str">
        <f t="shared" si="43"/>
        <v>0-400k</v>
      </c>
      <c r="L907" t="str">
        <f t="shared" si="44"/>
        <v>18-30</v>
      </c>
    </row>
    <row r="908" spans="1:12" x14ac:dyDescent="0.25">
      <c r="A908">
        <v>907</v>
      </c>
      <c r="B908" t="s">
        <v>15</v>
      </c>
      <c r="C908">
        <f>IF(ISBLANK(Hoja1!C908),AVERAGE(Hoja1!$C$2:$C$5001),Hoja1!C908)</f>
        <v>2623756.52</v>
      </c>
      <c r="D908" t="str">
        <f>IF(ISBLANK(Hoja1!D908),"ASALARIADO",Hoja1!D908)</f>
        <v>ASALARIADO</v>
      </c>
      <c r="E908" t="s">
        <v>11</v>
      </c>
      <c r="F908" t="s">
        <v>12</v>
      </c>
      <c r="G908" t="s">
        <v>13</v>
      </c>
      <c r="H908" t="s">
        <v>13</v>
      </c>
      <c r="I908" s="1">
        <f>IF(ISBLANK(Hoja1!I908),AVERAGE(Hoja1!$I$2:$I$5001),Hoja1!I908)</f>
        <v>42</v>
      </c>
      <c r="J908">
        <f t="shared" si="42"/>
        <v>0</v>
      </c>
      <c r="K908" t="str">
        <f t="shared" si="43"/>
        <v>2M+</v>
      </c>
      <c r="L908" t="str">
        <f t="shared" si="44"/>
        <v>31-45</v>
      </c>
    </row>
    <row r="909" spans="1:12" x14ac:dyDescent="0.25">
      <c r="A909">
        <v>908</v>
      </c>
      <c r="B909" t="s">
        <v>15</v>
      </c>
      <c r="C909">
        <f>IF(ISBLANK(Hoja1!C909),AVERAGE(Hoja1!$C$2:$C$5001),Hoja1!C909)</f>
        <v>2085526.5</v>
      </c>
      <c r="D909" t="str">
        <f>IF(ISBLANK(Hoja1!D909),"ASALARIADO",Hoja1!D909)</f>
        <v>ASALARIADO</v>
      </c>
      <c r="E909" t="s">
        <v>11</v>
      </c>
      <c r="F909" t="s">
        <v>12</v>
      </c>
      <c r="G909" t="s">
        <v>13</v>
      </c>
      <c r="H909" t="s">
        <v>13</v>
      </c>
      <c r="I909" s="1">
        <f>IF(ISBLANK(Hoja1!I909),AVERAGE(Hoja1!$I$2:$I$5001),Hoja1!I909)</f>
        <v>56</v>
      </c>
      <c r="J909">
        <f t="shared" si="42"/>
        <v>0</v>
      </c>
      <c r="K909" t="str">
        <f t="shared" si="43"/>
        <v>2M+</v>
      </c>
      <c r="L909" t="str">
        <f t="shared" si="44"/>
        <v>46-60</v>
      </c>
    </row>
    <row r="910" spans="1:12" x14ac:dyDescent="0.25">
      <c r="A910">
        <v>909</v>
      </c>
      <c r="B910" t="s">
        <v>9</v>
      </c>
      <c r="C910">
        <f>IF(ISBLANK(Hoja1!C910),AVERAGE(Hoja1!$C$2:$C$5001),Hoja1!C910)</f>
        <v>930427.8</v>
      </c>
      <c r="D910" t="str">
        <f>IF(ISBLANK(Hoja1!D910),"ASALARIADO",Hoja1!D910)</f>
        <v>ASALARIADO</v>
      </c>
      <c r="E910" t="s">
        <v>16</v>
      </c>
      <c r="F910" t="s">
        <v>12</v>
      </c>
      <c r="G910" t="s">
        <v>13</v>
      </c>
      <c r="H910" t="s">
        <v>13</v>
      </c>
      <c r="I910" s="1">
        <f>IF(ISBLANK(Hoja1!I910),AVERAGE(Hoja1!$I$2:$I$5001),Hoja1!I910)</f>
        <v>33</v>
      </c>
      <c r="J910">
        <f t="shared" si="42"/>
        <v>0</v>
      </c>
      <c r="K910" t="str">
        <f t="shared" si="43"/>
        <v>800k-1.2M</v>
      </c>
      <c r="L910" t="str">
        <f t="shared" si="44"/>
        <v>31-45</v>
      </c>
    </row>
    <row r="911" spans="1:12" x14ac:dyDescent="0.25">
      <c r="A911">
        <v>910</v>
      </c>
      <c r="B911" t="s">
        <v>9</v>
      </c>
      <c r="C911">
        <f>IF(ISBLANK(Hoja1!C911),AVERAGE(Hoja1!$C$2:$C$5001),Hoja1!C911)</f>
        <v>150000</v>
      </c>
      <c r="D911" t="str">
        <f>IF(ISBLANK(Hoja1!D911),"ASALARIADO",Hoja1!D911)</f>
        <v>ASALARIADO</v>
      </c>
      <c r="E911" t="s">
        <v>16</v>
      </c>
      <c r="F911" t="s">
        <v>12</v>
      </c>
      <c r="G911" t="s">
        <v>13</v>
      </c>
      <c r="H911" t="s">
        <v>13</v>
      </c>
      <c r="I911" s="1">
        <f>IF(ISBLANK(Hoja1!I911),AVERAGE(Hoja1!$I$2:$I$5001),Hoja1!I911)</f>
        <v>43</v>
      </c>
      <c r="J911">
        <f t="shared" si="42"/>
        <v>0</v>
      </c>
      <c r="K911" t="str">
        <f t="shared" si="43"/>
        <v>0-400k</v>
      </c>
      <c r="L911" t="str">
        <f t="shared" si="44"/>
        <v>31-45</v>
      </c>
    </row>
    <row r="912" spans="1:12" x14ac:dyDescent="0.25">
      <c r="A912">
        <v>911</v>
      </c>
      <c r="B912" t="s">
        <v>9</v>
      </c>
      <c r="C912">
        <f>IF(ISBLANK(Hoja1!C912),AVERAGE(Hoja1!$C$2:$C$5001),Hoja1!C912)</f>
        <v>299647</v>
      </c>
      <c r="D912" t="str">
        <f>IF(ISBLANK(Hoja1!D912),"ASALARIADO",Hoja1!D912)</f>
        <v>ASEGURADO VOLUNTARIO</v>
      </c>
      <c r="E912" t="s">
        <v>16</v>
      </c>
      <c r="F912" t="s">
        <v>12</v>
      </c>
      <c r="G912" t="s">
        <v>13</v>
      </c>
      <c r="H912" t="s">
        <v>13</v>
      </c>
      <c r="I912" s="1">
        <f>IF(ISBLANK(Hoja1!I912),AVERAGE(Hoja1!$I$2:$I$5001),Hoja1!I912)</f>
        <v>75</v>
      </c>
      <c r="J912">
        <f t="shared" si="42"/>
        <v>0</v>
      </c>
      <c r="K912" t="str">
        <f t="shared" si="43"/>
        <v>0-400k</v>
      </c>
      <c r="L912" t="str">
        <f t="shared" si="44"/>
        <v>61-75</v>
      </c>
    </row>
    <row r="913" spans="1:12" x14ac:dyDescent="0.25">
      <c r="A913">
        <v>912</v>
      </c>
      <c r="B913" t="s">
        <v>9</v>
      </c>
      <c r="C913">
        <f>IF(ISBLANK(Hoja1!C913),AVERAGE(Hoja1!$C$2:$C$5001),Hoja1!C913)</f>
        <v>385548</v>
      </c>
      <c r="D913" t="str">
        <f>IF(ISBLANK(Hoja1!D913),"ASALARIADO",Hoja1!D913)</f>
        <v>TRABAJADOR INDEPENDIENTE</v>
      </c>
      <c r="E913" t="s">
        <v>16</v>
      </c>
      <c r="F913" t="s">
        <v>12</v>
      </c>
      <c r="G913" t="s">
        <v>13</v>
      </c>
      <c r="H913" t="s">
        <v>12</v>
      </c>
      <c r="I913" s="1">
        <f>IF(ISBLANK(Hoja1!I913),AVERAGE(Hoja1!$I$2:$I$5001),Hoja1!I913)</f>
        <v>66</v>
      </c>
      <c r="J913">
        <f t="shared" si="42"/>
        <v>1</v>
      </c>
      <c r="K913" t="str">
        <f t="shared" si="43"/>
        <v>0-400k</v>
      </c>
      <c r="L913" t="str">
        <f t="shared" si="44"/>
        <v>61-75</v>
      </c>
    </row>
    <row r="914" spans="1:12" x14ac:dyDescent="0.25">
      <c r="A914">
        <v>913</v>
      </c>
      <c r="B914" t="s">
        <v>9</v>
      </c>
      <c r="C914">
        <f>IF(ISBLANK(Hoja1!C914),AVERAGE(Hoja1!$C$2:$C$5001),Hoja1!C914)</f>
        <v>2894048.26</v>
      </c>
      <c r="D914" t="str">
        <f>IF(ISBLANK(Hoja1!D914),"ASALARIADO",Hoja1!D914)</f>
        <v>PENSIONADOS EN SU PROPIO SISTEMA</v>
      </c>
      <c r="E914" t="s">
        <v>11</v>
      </c>
      <c r="F914" t="s">
        <v>12</v>
      </c>
      <c r="G914" t="s">
        <v>13</v>
      </c>
      <c r="H914" t="s">
        <v>13</v>
      </c>
      <c r="I914" s="1">
        <f>IF(ISBLANK(Hoja1!I914),AVERAGE(Hoja1!$I$2:$I$5001),Hoja1!I914)</f>
        <v>63</v>
      </c>
      <c r="J914">
        <f t="shared" si="42"/>
        <v>0</v>
      </c>
      <c r="K914" t="str">
        <f t="shared" si="43"/>
        <v>2M+</v>
      </c>
      <c r="L914" t="str">
        <f t="shared" si="44"/>
        <v>61-75</v>
      </c>
    </row>
    <row r="915" spans="1:12" x14ac:dyDescent="0.25">
      <c r="A915">
        <v>914</v>
      </c>
      <c r="B915" t="s">
        <v>15</v>
      </c>
      <c r="C915">
        <f>IF(ISBLANK(Hoja1!C915),AVERAGE(Hoja1!$C$2:$C$5001),Hoja1!C915)</f>
        <v>297046</v>
      </c>
      <c r="D915" t="str">
        <f>IF(ISBLANK(Hoja1!D915),"ASALARIADO",Hoja1!D915)</f>
        <v>ASEGURADO VOLUNTARIO</v>
      </c>
      <c r="E915" t="s">
        <v>16</v>
      </c>
      <c r="F915" t="s">
        <v>12</v>
      </c>
      <c r="G915" t="s">
        <v>13</v>
      </c>
      <c r="H915" t="s">
        <v>12</v>
      </c>
      <c r="I915" s="1">
        <f>IF(ISBLANK(Hoja1!I915),AVERAGE(Hoja1!$I$2:$I$5001),Hoja1!I915)</f>
        <v>60</v>
      </c>
      <c r="J915">
        <f t="shared" si="42"/>
        <v>1</v>
      </c>
      <c r="K915" t="str">
        <f t="shared" si="43"/>
        <v>0-400k</v>
      </c>
      <c r="L915" t="str">
        <f t="shared" si="44"/>
        <v>46-60</v>
      </c>
    </row>
    <row r="916" spans="1:12" x14ac:dyDescent="0.25">
      <c r="A916">
        <v>915</v>
      </c>
      <c r="B916" t="s">
        <v>15</v>
      </c>
      <c r="C916">
        <f>IF(ISBLANK(Hoja1!C916),AVERAGE(Hoja1!$C$2:$C$5001),Hoja1!C916)</f>
        <v>451350</v>
      </c>
      <c r="D916" t="str">
        <f>IF(ISBLANK(Hoja1!D916),"ASALARIADO",Hoja1!D916)</f>
        <v>ASALARIADO</v>
      </c>
      <c r="E916" t="s">
        <v>16</v>
      </c>
      <c r="F916" t="s">
        <v>12</v>
      </c>
      <c r="G916" t="s">
        <v>13</v>
      </c>
      <c r="H916" t="s">
        <v>13</v>
      </c>
      <c r="I916" s="1">
        <f>IF(ISBLANK(Hoja1!I916),AVERAGE(Hoja1!$I$2:$I$5001),Hoja1!I916)</f>
        <v>25</v>
      </c>
      <c r="J916">
        <f t="shared" si="42"/>
        <v>0</v>
      </c>
      <c r="K916" t="str">
        <f t="shared" si="43"/>
        <v>400k-800k</v>
      </c>
      <c r="L916" t="str">
        <f t="shared" si="44"/>
        <v>18-30</v>
      </c>
    </row>
    <row r="917" spans="1:12" x14ac:dyDescent="0.25">
      <c r="A917">
        <v>916</v>
      </c>
      <c r="B917" t="s">
        <v>15</v>
      </c>
      <c r="C917">
        <f>IF(ISBLANK(Hoja1!C917),AVERAGE(Hoja1!$C$2:$C$5001),Hoja1!C917)</f>
        <v>639148</v>
      </c>
      <c r="D917" t="str">
        <f>IF(ISBLANK(Hoja1!D917),"ASALARIADO",Hoja1!D917)</f>
        <v>TRABAJADOR INDEPENDIENTE</v>
      </c>
      <c r="E917" t="s">
        <v>16</v>
      </c>
      <c r="F917" t="s">
        <v>12</v>
      </c>
      <c r="G917" t="s">
        <v>12</v>
      </c>
      <c r="H917" t="s">
        <v>13</v>
      </c>
      <c r="I917" s="1">
        <f>IF(ISBLANK(Hoja1!I917),AVERAGE(Hoja1!$I$2:$I$5001),Hoja1!I917)</f>
        <v>66</v>
      </c>
      <c r="J917">
        <f t="shared" si="42"/>
        <v>0</v>
      </c>
      <c r="K917" t="str">
        <f t="shared" si="43"/>
        <v>400k-800k</v>
      </c>
      <c r="L917" t="str">
        <f t="shared" si="44"/>
        <v>61-75</v>
      </c>
    </row>
    <row r="918" spans="1:12" x14ac:dyDescent="0.25">
      <c r="A918">
        <v>917</v>
      </c>
      <c r="B918" t="s">
        <v>9</v>
      </c>
      <c r="C918">
        <f>IF(ISBLANK(Hoja1!C918),AVERAGE(Hoja1!$C$2:$C$5001),Hoja1!C918)</f>
        <v>1529085.26</v>
      </c>
      <c r="D918" t="str">
        <f>IF(ISBLANK(Hoja1!D918),"ASALARIADO",Hoja1!D918)</f>
        <v>ASALARIADO</v>
      </c>
      <c r="E918" t="s">
        <v>11</v>
      </c>
      <c r="F918" t="s">
        <v>12</v>
      </c>
      <c r="G918" t="s">
        <v>13</v>
      </c>
      <c r="H918" t="s">
        <v>13</v>
      </c>
      <c r="I918" s="1">
        <f>IF(ISBLANK(Hoja1!I918),AVERAGE(Hoja1!$I$2:$I$5001),Hoja1!I918)</f>
        <v>28</v>
      </c>
      <c r="J918">
        <f t="shared" si="42"/>
        <v>0</v>
      </c>
      <c r="K918" t="str">
        <f t="shared" si="43"/>
        <v>1.2M-2M</v>
      </c>
      <c r="L918" t="str">
        <f t="shared" si="44"/>
        <v>18-30</v>
      </c>
    </row>
    <row r="919" spans="1:12" x14ac:dyDescent="0.25">
      <c r="A919">
        <v>918</v>
      </c>
      <c r="B919" t="s">
        <v>9</v>
      </c>
      <c r="C919">
        <f>IF(ISBLANK(Hoja1!C919),AVERAGE(Hoja1!$C$2:$C$5001),Hoja1!C919)</f>
        <v>230212.72</v>
      </c>
      <c r="D919" t="str">
        <f>IF(ISBLANK(Hoja1!D919),"ASALARIADO",Hoja1!D919)</f>
        <v>ASALARIADO</v>
      </c>
      <c r="E919" t="s">
        <v>16</v>
      </c>
      <c r="F919" t="s">
        <v>12</v>
      </c>
      <c r="G919" t="s">
        <v>13</v>
      </c>
      <c r="H919" t="s">
        <v>13</v>
      </c>
      <c r="I919" s="1">
        <f>IF(ISBLANK(Hoja1!I919),AVERAGE(Hoja1!$I$2:$I$5001),Hoja1!I919)</f>
        <v>20</v>
      </c>
      <c r="J919">
        <f t="shared" si="42"/>
        <v>0</v>
      </c>
      <c r="K919" t="str">
        <f t="shared" si="43"/>
        <v>0-400k</v>
      </c>
      <c r="L919" t="str">
        <f t="shared" si="44"/>
        <v>18-30</v>
      </c>
    </row>
    <row r="920" spans="1:12" x14ac:dyDescent="0.25">
      <c r="A920">
        <v>919</v>
      </c>
      <c r="B920" t="s">
        <v>9</v>
      </c>
      <c r="C920">
        <f>IF(ISBLANK(Hoja1!C920),AVERAGE(Hoja1!$C$2:$C$5001),Hoja1!C920)</f>
        <v>620245</v>
      </c>
      <c r="D920" t="str">
        <f>IF(ISBLANK(Hoja1!D920),"ASALARIADO",Hoja1!D920)</f>
        <v>TRABAJADOR INDEPENDIENTE</v>
      </c>
      <c r="E920" t="s">
        <v>16</v>
      </c>
      <c r="F920" t="s">
        <v>12</v>
      </c>
      <c r="G920" t="s">
        <v>13</v>
      </c>
      <c r="H920" t="s">
        <v>12</v>
      </c>
      <c r="I920" s="1">
        <f>IF(ISBLANK(Hoja1!I920),AVERAGE(Hoja1!$I$2:$I$5001),Hoja1!I920)</f>
        <v>37</v>
      </c>
      <c r="J920">
        <f t="shared" si="42"/>
        <v>1</v>
      </c>
      <c r="K920" t="str">
        <f t="shared" si="43"/>
        <v>400k-800k</v>
      </c>
      <c r="L920" t="str">
        <f t="shared" si="44"/>
        <v>31-45</v>
      </c>
    </row>
    <row r="921" spans="1:12" x14ac:dyDescent="0.25">
      <c r="A921">
        <v>920</v>
      </c>
      <c r="B921" t="s">
        <v>9</v>
      </c>
      <c r="C921">
        <f>IF(ISBLANK(Hoja1!C921),AVERAGE(Hoja1!$C$2:$C$5001),Hoja1!C921)</f>
        <v>353240</v>
      </c>
      <c r="D921" t="str">
        <f>IF(ISBLANK(Hoja1!D921),"ASALARIADO",Hoja1!D921)</f>
        <v>ASALARIADO</v>
      </c>
      <c r="E921" t="s">
        <v>11</v>
      </c>
      <c r="F921" t="s">
        <v>12</v>
      </c>
      <c r="G921" t="s">
        <v>13</v>
      </c>
      <c r="H921" t="s">
        <v>13</v>
      </c>
      <c r="I921" s="1">
        <f>IF(ISBLANK(Hoja1!I921),AVERAGE(Hoja1!$I$2:$I$5001),Hoja1!I921)</f>
        <v>35</v>
      </c>
      <c r="J921">
        <f t="shared" si="42"/>
        <v>0</v>
      </c>
      <c r="K921" t="str">
        <f t="shared" si="43"/>
        <v>0-400k</v>
      </c>
      <c r="L921" t="str">
        <f t="shared" si="44"/>
        <v>31-45</v>
      </c>
    </row>
    <row r="922" spans="1:12" x14ac:dyDescent="0.25">
      <c r="A922">
        <v>921</v>
      </c>
      <c r="B922" t="s">
        <v>9</v>
      </c>
      <c r="C922">
        <f>IF(ISBLANK(Hoja1!C922),AVERAGE(Hoja1!$C$2:$C$5001),Hoja1!C922)</f>
        <v>523001.59999999998</v>
      </c>
      <c r="D922" t="str">
        <f>IF(ISBLANK(Hoja1!D922),"ASALARIADO",Hoja1!D922)</f>
        <v>ASALARIADO</v>
      </c>
      <c r="E922" t="s">
        <v>16</v>
      </c>
      <c r="F922" t="s">
        <v>12</v>
      </c>
      <c r="G922" t="s">
        <v>13</v>
      </c>
      <c r="H922" t="s">
        <v>13</v>
      </c>
      <c r="I922" s="1">
        <f>IF(ISBLANK(Hoja1!I922),AVERAGE(Hoja1!$I$2:$I$5001),Hoja1!I922)</f>
        <v>38</v>
      </c>
      <c r="J922">
        <f t="shared" si="42"/>
        <v>0</v>
      </c>
      <c r="K922" t="str">
        <f t="shared" si="43"/>
        <v>400k-800k</v>
      </c>
      <c r="L922" t="str">
        <f t="shared" si="44"/>
        <v>31-45</v>
      </c>
    </row>
    <row r="923" spans="1:12" x14ac:dyDescent="0.25">
      <c r="A923">
        <v>922</v>
      </c>
      <c r="B923" t="s">
        <v>9</v>
      </c>
      <c r="C923">
        <f>IF(ISBLANK(Hoja1!C923),AVERAGE(Hoja1!$C$2:$C$5001),Hoja1!C923)</f>
        <v>477172.1</v>
      </c>
      <c r="D923" t="str">
        <f>IF(ISBLANK(Hoja1!D923),"ASALARIADO",Hoja1!D923)</f>
        <v>ASALARIADO</v>
      </c>
      <c r="E923" t="s">
        <v>16</v>
      </c>
      <c r="F923" t="s">
        <v>12</v>
      </c>
      <c r="G923" t="s">
        <v>13</v>
      </c>
      <c r="H923" t="s">
        <v>13</v>
      </c>
      <c r="I923" s="1">
        <f>IF(ISBLANK(Hoja1!I923),AVERAGE(Hoja1!$I$2:$I$5001),Hoja1!I923)</f>
        <v>20</v>
      </c>
      <c r="J923">
        <f t="shared" si="42"/>
        <v>0</v>
      </c>
      <c r="K923" t="str">
        <f t="shared" si="43"/>
        <v>400k-800k</v>
      </c>
      <c r="L923" t="str">
        <f t="shared" si="44"/>
        <v>18-30</v>
      </c>
    </row>
    <row r="924" spans="1:12" x14ac:dyDescent="0.25">
      <c r="A924">
        <v>923</v>
      </c>
      <c r="B924" t="s">
        <v>9</v>
      </c>
      <c r="C924">
        <f>IF(ISBLANK(Hoja1!C924),AVERAGE(Hoja1!$C$2:$C$5001),Hoja1!C924)</f>
        <v>297046</v>
      </c>
      <c r="D924" t="str">
        <f>IF(ISBLANK(Hoja1!D924),"ASALARIADO",Hoja1!D924)</f>
        <v>TRABAJADOR INDEPENDIENTE</v>
      </c>
      <c r="E924" t="s">
        <v>16</v>
      </c>
      <c r="F924" t="s">
        <v>12</v>
      </c>
      <c r="G924" t="s">
        <v>13</v>
      </c>
      <c r="H924" t="s">
        <v>13</v>
      </c>
      <c r="I924" s="1">
        <f>IF(ISBLANK(Hoja1!I924),AVERAGE(Hoja1!$I$2:$I$5001),Hoja1!I924)</f>
        <v>35</v>
      </c>
      <c r="J924">
        <f t="shared" si="42"/>
        <v>0</v>
      </c>
      <c r="K924" t="str">
        <f t="shared" si="43"/>
        <v>0-400k</v>
      </c>
      <c r="L924" t="str">
        <f t="shared" si="44"/>
        <v>31-45</v>
      </c>
    </row>
    <row r="925" spans="1:12" x14ac:dyDescent="0.25">
      <c r="A925">
        <v>924</v>
      </c>
      <c r="B925" t="s">
        <v>9</v>
      </c>
      <c r="C925">
        <f>IF(ISBLANK(Hoja1!C925),AVERAGE(Hoja1!$C$2:$C$5001),Hoja1!C925)</f>
        <v>458557</v>
      </c>
      <c r="D925" t="str">
        <f>IF(ISBLANK(Hoja1!D925),"ASALARIADO",Hoja1!D925)</f>
        <v>TRABAJADOR INDEPENDIENTE</v>
      </c>
      <c r="E925" t="s">
        <v>16</v>
      </c>
      <c r="F925" t="s">
        <v>12</v>
      </c>
      <c r="G925" t="s">
        <v>12</v>
      </c>
      <c r="H925" t="s">
        <v>12</v>
      </c>
      <c r="I925" s="1">
        <f>IF(ISBLANK(Hoja1!I925),AVERAGE(Hoja1!$I$2:$I$5001),Hoja1!I925)</f>
        <v>41</v>
      </c>
      <c r="J925">
        <f t="shared" si="42"/>
        <v>1</v>
      </c>
      <c r="K925" t="str">
        <f t="shared" si="43"/>
        <v>400k-800k</v>
      </c>
      <c r="L925" t="str">
        <f t="shared" si="44"/>
        <v>31-45</v>
      </c>
    </row>
    <row r="926" spans="1:12" x14ac:dyDescent="0.25">
      <c r="A926">
        <v>925</v>
      </c>
      <c r="B926" t="s">
        <v>9</v>
      </c>
      <c r="C926">
        <f>IF(ISBLANK(Hoja1!C926),AVERAGE(Hoja1!$C$2:$C$5001),Hoja1!C926)</f>
        <v>639148</v>
      </c>
      <c r="D926" t="str">
        <f>IF(ISBLANK(Hoja1!D926),"ASALARIADO",Hoja1!D926)</f>
        <v>TRABAJADOR INDEPENDIENTE</v>
      </c>
      <c r="E926" t="s">
        <v>16</v>
      </c>
      <c r="F926" t="s">
        <v>12</v>
      </c>
      <c r="G926" t="s">
        <v>13</v>
      </c>
      <c r="H926" t="s">
        <v>12</v>
      </c>
      <c r="I926" s="1">
        <f>IF(ISBLANK(Hoja1!I926),AVERAGE(Hoja1!$I$2:$I$5001),Hoja1!I926)</f>
        <v>50</v>
      </c>
      <c r="J926">
        <f t="shared" si="42"/>
        <v>1</v>
      </c>
      <c r="K926" t="str">
        <f t="shared" si="43"/>
        <v>400k-800k</v>
      </c>
      <c r="L926" t="str">
        <f t="shared" si="44"/>
        <v>46-60</v>
      </c>
    </row>
    <row r="927" spans="1:12" x14ac:dyDescent="0.25">
      <c r="A927">
        <v>926</v>
      </c>
      <c r="B927" t="s">
        <v>15</v>
      </c>
      <c r="C927">
        <f>IF(ISBLANK(Hoja1!C927),AVERAGE(Hoja1!$C$2:$C$5001),Hoja1!C927)</f>
        <v>299647</v>
      </c>
      <c r="D927" t="str">
        <f>IF(ISBLANK(Hoja1!D927),"ASALARIADO",Hoja1!D927)</f>
        <v>ASEGURADO VOLUNTARIO</v>
      </c>
      <c r="E927" t="s">
        <v>16</v>
      </c>
      <c r="F927" t="s">
        <v>12</v>
      </c>
      <c r="G927" t="s">
        <v>13</v>
      </c>
      <c r="H927" t="s">
        <v>13</v>
      </c>
      <c r="I927" s="1">
        <f>IF(ISBLANK(Hoja1!I927),AVERAGE(Hoja1!$I$2:$I$5001),Hoja1!I927)</f>
        <v>68</v>
      </c>
      <c r="J927">
        <f t="shared" si="42"/>
        <v>0</v>
      </c>
      <c r="K927" t="str">
        <f t="shared" si="43"/>
        <v>0-400k</v>
      </c>
      <c r="L927" t="str">
        <f t="shared" si="44"/>
        <v>61-75</v>
      </c>
    </row>
    <row r="928" spans="1:12" x14ac:dyDescent="0.25">
      <c r="A928">
        <v>927</v>
      </c>
      <c r="B928" t="s">
        <v>15</v>
      </c>
      <c r="C928">
        <f>IF(ISBLANK(Hoja1!C928),AVERAGE(Hoja1!$C$2:$C$5001),Hoja1!C928)</f>
        <v>996543.9</v>
      </c>
      <c r="D928" t="str">
        <f>IF(ISBLANK(Hoja1!D928),"ASALARIADO",Hoja1!D928)</f>
        <v>ASALARIADO</v>
      </c>
      <c r="E928" t="s">
        <v>11</v>
      </c>
      <c r="F928" t="s">
        <v>12</v>
      </c>
      <c r="G928" t="s">
        <v>13</v>
      </c>
      <c r="H928" t="s">
        <v>13</v>
      </c>
      <c r="I928" s="1">
        <f>IF(ISBLANK(Hoja1!I928),AVERAGE(Hoja1!$I$2:$I$5001),Hoja1!I928)</f>
        <v>54</v>
      </c>
      <c r="J928">
        <f t="shared" si="42"/>
        <v>0</v>
      </c>
      <c r="K928" t="str">
        <f t="shared" si="43"/>
        <v>800k-1.2M</v>
      </c>
      <c r="L928" t="str">
        <f t="shared" si="44"/>
        <v>46-60</v>
      </c>
    </row>
    <row r="929" spans="1:12" x14ac:dyDescent="0.25">
      <c r="A929">
        <v>928</v>
      </c>
      <c r="B929" t="s">
        <v>9</v>
      </c>
      <c r="C929">
        <f>IF(ISBLANK(Hoja1!C929),AVERAGE(Hoja1!$C$2:$C$5001),Hoja1!C929)</f>
        <v>355000</v>
      </c>
      <c r="D929" t="str">
        <f>IF(ISBLANK(Hoja1!D929),"ASALARIADO",Hoja1!D929)</f>
        <v>ASALARIADO</v>
      </c>
      <c r="E929" t="s">
        <v>16</v>
      </c>
      <c r="F929" t="s">
        <v>12</v>
      </c>
      <c r="G929" t="s">
        <v>13</v>
      </c>
      <c r="H929" t="s">
        <v>13</v>
      </c>
      <c r="I929" s="1">
        <f>IF(ISBLANK(Hoja1!I929),AVERAGE(Hoja1!$I$2:$I$5001),Hoja1!I929)</f>
        <v>60</v>
      </c>
      <c r="J929">
        <f t="shared" si="42"/>
        <v>0</v>
      </c>
      <c r="K929" t="str">
        <f t="shared" si="43"/>
        <v>0-400k</v>
      </c>
      <c r="L929" t="str">
        <f t="shared" si="44"/>
        <v>46-60</v>
      </c>
    </row>
    <row r="930" spans="1:12" x14ac:dyDescent="0.25">
      <c r="A930">
        <v>929</v>
      </c>
      <c r="B930" t="s">
        <v>15</v>
      </c>
      <c r="C930">
        <f>IF(ISBLANK(Hoja1!C930),AVERAGE(Hoja1!$C$2:$C$5001),Hoja1!C930)</f>
        <v>319590</v>
      </c>
      <c r="D930" t="str">
        <f>IF(ISBLANK(Hoja1!D930),"ASALARIADO",Hoja1!D930)</f>
        <v>ASALARIADO</v>
      </c>
      <c r="E930" t="s">
        <v>16</v>
      </c>
      <c r="F930" t="s">
        <v>12</v>
      </c>
      <c r="G930" t="s">
        <v>13</v>
      </c>
      <c r="H930" t="s">
        <v>13</v>
      </c>
      <c r="I930" s="1">
        <f>IF(ISBLANK(Hoja1!I930),AVERAGE(Hoja1!$I$2:$I$5001),Hoja1!I930)</f>
        <v>35</v>
      </c>
      <c r="J930">
        <f t="shared" si="42"/>
        <v>0</v>
      </c>
      <c r="K930" t="str">
        <f t="shared" si="43"/>
        <v>0-400k</v>
      </c>
      <c r="L930" t="str">
        <f t="shared" si="44"/>
        <v>31-45</v>
      </c>
    </row>
    <row r="931" spans="1:12" x14ac:dyDescent="0.25">
      <c r="A931">
        <v>930</v>
      </c>
      <c r="B931" t="s">
        <v>15</v>
      </c>
      <c r="C931">
        <f>IF(ISBLANK(Hoja1!C931),AVERAGE(Hoja1!$C$2:$C$5001),Hoja1!C931)</f>
        <v>74000</v>
      </c>
      <c r="D931" t="str">
        <f>IF(ISBLANK(Hoja1!D931),"ASALARIADO",Hoja1!D931)</f>
        <v>ASALARIADO</v>
      </c>
      <c r="E931" t="s">
        <v>16</v>
      </c>
      <c r="F931" t="s">
        <v>12</v>
      </c>
      <c r="G931" t="s">
        <v>13</v>
      </c>
      <c r="H931" t="s">
        <v>13</v>
      </c>
      <c r="I931" s="1">
        <f>IF(ISBLANK(Hoja1!I931),AVERAGE(Hoja1!$I$2:$I$5001),Hoja1!I931)</f>
        <v>34</v>
      </c>
      <c r="J931">
        <f t="shared" si="42"/>
        <v>0</v>
      </c>
      <c r="K931" t="str">
        <f t="shared" si="43"/>
        <v>0-400k</v>
      </c>
      <c r="L931" t="str">
        <f t="shared" si="44"/>
        <v>31-45</v>
      </c>
    </row>
    <row r="932" spans="1:12" x14ac:dyDescent="0.25">
      <c r="A932">
        <v>931</v>
      </c>
      <c r="B932" t="s">
        <v>9</v>
      </c>
      <c r="C932">
        <f>IF(ISBLANK(Hoja1!C932),AVERAGE(Hoja1!$C$2:$C$5001),Hoja1!C932)</f>
        <v>442546.73</v>
      </c>
      <c r="D932" t="str">
        <f>IF(ISBLANK(Hoja1!D932),"ASALARIADO",Hoja1!D932)</f>
        <v>ASALARIADO</v>
      </c>
      <c r="E932" t="s">
        <v>16</v>
      </c>
      <c r="F932" t="s">
        <v>12</v>
      </c>
      <c r="G932" t="s">
        <v>13</v>
      </c>
      <c r="H932" t="s">
        <v>13</v>
      </c>
      <c r="I932" s="1">
        <f>IF(ISBLANK(Hoja1!I932),AVERAGE(Hoja1!$I$2:$I$5001),Hoja1!I932)</f>
        <v>40</v>
      </c>
      <c r="J932">
        <f t="shared" si="42"/>
        <v>0</v>
      </c>
      <c r="K932" t="str">
        <f t="shared" si="43"/>
        <v>400k-800k</v>
      </c>
      <c r="L932" t="str">
        <f t="shared" si="44"/>
        <v>31-45</v>
      </c>
    </row>
    <row r="933" spans="1:12" x14ac:dyDescent="0.25">
      <c r="A933">
        <v>932</v>
      </c>
      <c r="B933" t="s">
        <v>9</v>
      </c>
      <c r="C933">
        <f>IF(ISBLANK(Hoja1!C933),AVERAGE(Hoja1!$C$2:$C$5001),Hoja1!C933)</f>
        <v>1249086</v>
      </c>
      <c r="D933" t="str">
        <f>IF(ISBLANK(Hoja1!D933),"ASALARIADO",Hoja1!D933)</f>
        <v>PENSIONADOS EN SU PROPIO SISTEMA</v>
      </c>
      <c r="E933" t="s">
        <v>11</v>
      </c>
      <c r="F933" t="s">
        <v>12</v>
      </c>
      <c r="G933" t="s">
        <v>13</v>
      </c>
      <c r="H933" t="s">
        <v>13</v>
      </c>
      <c r="I933" s="1">
        <f>IF(ISBLANK(Hoja1!I933),AVERAGE(Hoja1!$I$2:$I$5001),Hoja1!I933)</f>
        <v>73</v>
      </c>
      <c r="J933">
        <f t="shared" si="42"/>
        <v>0</v>
      </c>
      <c r="K933" t="str">
        <f t="shared" si="43"/>
        <v>1.2M-2M</v>
      </c>
      <c r="L933" t="str">
        <f t="shared" si="44"/>
        <v>61-75</v>
      </c>
    </row>
    <row r="934" spans="1:12" x14ac:dyDescent="0.25">
      <c r="A934">
        <v>933</v>
      </c>
      <c r="B934" t="s">
        <v>9</v>
      </c>
      <c r="C934">
        <f>IF(ISBLANK(Hoja1!C934),AVERAGE(Hoja1!$C$2:$C$5001),Hoja1!C934)</f>
        <v>505000</v>
      </c>
      <c r="D934" t="str">
        <f>IF(ISBLANK(Hoja1!D934),"ASALARIADO",Hoja1!D934)</f>
        <v>ASALARIADO</v>
      </c>
      <c r="E934" t="s">
        <v>16</v>
      </c>
      <c r="F934" t="s">
        <v>12</v>
      </c>
      <c r="G934" t="s">
        <v>13</v>
      </c>
      <c r="H934" t="s">
        <v>13</v>
      </c>
      <c r="I934" s="1">
        <f>IF(ISBLANK(Hoja1!I934),AVERAGE(Hoja1!$I$2:$I$5001),Hoja1!I934)</f>
        <v>21</v>
      </c>
      <c r="J934">
        <f t="shared" si="42"/>
        <v>0</v>
      </c>
      <c r="K934" t="str">
        <f t="shared" si="43"/>
        <v>400k-800k</v>
      </c>
      <c r="L934" t="str">
        <f t="shared" si="44"/>
        <v>18-30</v>
      </c>
    </row>
    <row r="935" spans="1:12" x14ac:dyDescent="0.25">
      <c r="A935">
        <v>934</v>
      </c>
      <c r="B935" t="s">
        <v>9</v>
      </c>
      <c r="C935">
        <f>IF(ISBLANK(Hoja1!C935),AVERAGE(Hoja1!$C$2:$C$5001),Hoja1!C935)</f>
        <v>2471797</v>
      </c>
      <c r="D935" t="str">
        <f>IF(ISBLANK(Hoja1!D935),"ASALARIADO",Hoja1!D935)</f>
        <v>PENSIONADOS EN SU PROPIO SISTEMA</v>
      </c>
      <c r="E935" t="s">
        <v>11</v>
      </c>
      <c r="F935" t="s">
        <v>12</v>
      </c>
      <c r="G935" t="s">
        <v>13</v>
      </c>
      <c r="H935" t="s">
        <v>13</v>
      </c>
      <c r="I935" s="1">
        <f>IF(ISBLANK(Hoja1!I935),AVERAGE(Hoja1!$I$2:$I$5001),Hoja1!I935)</f>
        <v>78</v>
      </c>
      <c r="J935">
        <f t="shared" si="42"/>
        <v>0</v>
      </c>
      <c r="K935" t="str">
        <f t="shared" si="43"/>
        <v>2M+</v>
      </c>
      <c r="L935" t="str">
        <f t="shared" si="44"/>
        <v>76-100+</v>
      </c>
    </row>
    <row r="936" spans="1:12" x14ac:dyDescent="0.25">
      <c r="A936">
        <v>935</v>
      </c>
      <c r="B936" t="s">
        <v>15</v>
      </c>
      <c r="C936">
        <f>IF(ISBLANK(Hoja1!C936),AVERAGE(Hoja1!$C$2:$C$5001),Hoja1!C936)</f>
        <v>146600</v>
      </c>
      <c r="D936" t="str">
        <f>IF(ISBLANK(Hoja1!D936),"ASALARIADO",Hoja1!D936)</f>
        <v>ASALARIADO</v>
      </c>
      <c r="E936" t="s">
        <v>16</v>
      </c>
      <c r="F936" t="s">
        <v>12</v>
      </c>
      <c r="G936" t="s">
        <v>13</v>
      </c>
      <c r="H936" t="s">
        <v>13</v>
      </c>
      <c r="I936" s="1">
        <f>IF(ISBLANK(Hoja1!I936),AVERAGE(Hoja1!$I$2:$I$5001),Hoja1!I936)</f>
        <v>36</v>
      </c>
      <c r="J936">
        <f t="shared" si="42"/>
        <v>0</v>
      </c>
      <c r="K936" t="str">
        <f t="shared" si="43"/>
        <v>0-400k</v>
      </c>
      <c r="L936" t="str">
        <f t="shared" si="44"/>
        <v>31-45</v>
      </c>
    </row>
    <row r="937" spans="1:12" x14ac:dyDescent="0.25">
      <c r="A937">
        <v>936</v>
      </c>
      <c r="B937" t="s">
        <v>15</v>
      </c>
      <c r="C937">
        <f>IF(ISBLANK(Hoja1!C937),AVERAGE(Hoja1!$C$2:$C$5001),Hoja1!C937)</f>
        <v>300932.62</v>
      </c>
      <c r="D937" t="str">
        <f>IF(ISBLANK(Hoja1!D937),"ASALARIADO",Hoja1!D937)</f>
        <v>ASALARIADO</v>
      </c>
      <c r="E937" t="s">
        <v>16</v>
      </c>
      <c r="F937" t="s">
        <v>12</v>
      </c>
      <c r="G937" t="s">
        <v>13</v>
      </c>
      <c r="H937" t="s">
        <v>13</v>
      </c>
      <c r="I937" s="1">
        <f>IF(ISBLANK(Hoja1!I937),AVERAGE(Hoja1!$I$2:$I$5001),Hoja1!I937)</f>
        <v>52</v>
      </c>
      <c r="J937">
        <f t="shared" si="42"/>
        <v>0</v>
      </c>
      <c r="K937" t="str">
        <f t="shared" si="43"/>
        <v>0-400k</v>
      </c>
      <c r="L937" t="str">
        <f t="shared" si="44"/>
        <v>46-60</v>
      </c>
    </row>
    <row r="938" spans="1:12" x14ac:dyDescent="0.25">
      <c r="A938">
        <v>937</v>
      </c>
      <c r="B938" t="s">
        <v>9</v>
      </c>
      <c r="C938">
        <f>IF(ISBLANK(Hoja1!C938),AVERAGE(Hoja1!$C$2:$C$5001),Hoja1!C938)</f>
        <v>275000</v>
      </c>
      <c r="D938" t="str">
        <f>IF(ISBLANK(Hoja1!D938),"ASALARIADO",Hoja1!D938)</f>
        <v>ASALARIADO</v>
      </c>
      <c r="E938" t="s">
        <v>16</v>
      </c>
      <c r="F938" t="s">
        <v>12</v>
      </c>
      <c r="G938" t="s">
        <v>13</v>
      </c>
      <c r="H938" t="s">
        <v>13</v>
      </c>
      <c r="I938" s="1">
        <f>IF(ISBLANK(Hoja1!I938),AVERAGE(Hoja1!$I$2:$I$5001),Hoja1!I938)</f>
        <v>42</v>
      </c>
      <c r="J938">
        <f t="shared" si="42"/>
        <v>0</v>
      </c>
      <c r="K938" t="str">
        <f t="shared" si="43"/>
        <v>0-400k</v>
      </c>
      <c r="L938" t="str">
        <f t="shared" si="44"/>
        <v>31-45</v>
      </c>
    </row>
    <row r="939" spans="1:12" x14ac:dyDescent="0.25">
      <c r="A939">
        <v>938</v>
      </c>
      <c r="B939" t="s">
        <v>9</v>
      </c>
      <c r="C939">
        <f>IF(ISBLANK(Hoja1!C939),AVERAGE(Hoja1!$C$2:$C$5001),Hoja1!C939)</f>
        <v>515165</v>
      </c>
      <c r="D939" t="str">
        <f>IF(ISBLANK(Hoja1!D939),"ASALARIADO",Hoja1!D939)</f>
        <v>ASALARIADO</v>
      </c>
      <c r="E939" t="s">
        <v>16</v>
      </c>
      <c r="F939" t="s">
        <v>12</v>
      </c>
      <c r="G939" t="s">
        <v>13</v>
      </c>
      <c r="H939" t="s">
        <v>13</v>
      </c>
      <c r="I939" s="1">
        <f>IF(ISBLANK(Hoja1!I939),AVERAGE(Hoja1!$I$2:$I$5001),Hoja1!I939)</f>
        <v>46</v>
      </c>
      <c r="J939">
        <f t="shared" si="42"/>
        <v>0</v>
      </c>
      <c r="K939" t="str">
        <f t="shared" si="43"/>
        <v>400k-800k</v>
      </c>
      <c r="L939" t="str">
        <f t="shared" si="44"/>
        <v>46-60</v>
      </c>
    </row>
    <row r="940" spans="1:12" x14ac:dyDescent="0.25">
      <c r="A940">
        <v>939</v>
      </c>
      <c r="B940" t="s">
        <v>15</v>
      </c>
      <c r="C940">
        <f>IF(ISBLANK(Hoja1!C940),AVERAGE(Hoja1!$C$2:$C$5001),Hoja1!C940)</f>
        <v>297046</v>
      </c>
      <c r="D940" t="str">
        <f>IF(ISBLANK(Hoja1!D940),"ASALARIADO",Hoja1!D940)</f>
        <v>ASEGURADO VOLUNTARIO</v>
      </c>
      <c r="E940" t="s">
        <v>16</v>
      </c>
      <c r="F940" t="s">
        <v>12</v>
      </c>
      <c r="G940" t="s">
        <v>13</v>
      </c>
      <c r="H940" t="s">
        <v>13</v>
      </c>
      <c r="I940" s="1">
        <f>IF(ISBLANK(Hoja1!I940),AVERAGE(Hoja1!$I$2:$I$5001),Hoja1!I940)</f>
        <v>56</v>
      </c>
      <c r="J940">
        <f t="shared" si="42"/>
        <v>0</v>
      </c>
      <c r="K940" t="str">
        <f t="shared" si="43"/>
        <v>0-400k</v>
      </c>
      <c r="L940" t="str">
        <f t="shared" si="44"/>
        <v>46-60</v>
      </c>
    </row>
    <row r="941" spans="1:12" x14ac:dyDescent="0.25">
      <c r="A941">
        <v>940</v>
      </c>
      <c r="B941" t="s">
        <v>15</v>
      </c>
      <c r="C941">
        <f>IF(ISBLANK(Hoja1!C941),AVERAGE(Hoja1!$C$2:$C$5001),Hoja1!C941)</f>
        <v>1205262.5</v>
      </c>
      <c r="D941" t="str">
        <f>IF(ISBLANK(Hoja1!D941),"ASALARIADO",Hoja1!D941)</f>
        <v>ASALARIADO</v>
      </c>
      <c r="E941" t="s">
        <v>11</v>
      </c>
      <c r="F941" t="s">
        <v>12</v>
      </c>
      <c r="G941" t="s">
        <v>13</v>
      </c>
      <c r="H941" t="s">
        <v>13</v>
      </c>
      <c r="I941" s="1">
        <f>IF(ISBLANK(Hoja1!I941),AVERAGE(Hoja1!$I$2:$I$5001),Hoja1!I941)</f>
        <v>31</v>
      </c>
      <c r="J941">
        <f t="shared" si="42"/>
        <v>0</v>
      </c>
      <c r="K941" t="str">
        <f t="shared" si="43"/>
        <v>1.2M-2M</v>
      </c>
      <c r="L941" t="str">
        <f t="shared" si="44"/>
        <v>31-45</v>
      </c>
    </row>
    <row r="942" spans="1:12" x14ac:dyDescent="0.25">
      <c r="A942">
        <v>941</v>
      </c>
      <c r="B942" t="s">
        <v>9</v>
      </c>
      <c r="C942">
        <f>IF(ISBLANK(Hoja1!C942),AVERAGE(Hoja1!$C$2:$C$5001),Hoja1!C942)</f>
        <v>1578046.6</v>
      </c>
      <c r="D942" t="str">
        <f>IF(ISBLANK(Hoja1!D942),"ASALARIADO",Hoja1!D942)</f>
        <v>ASALARIADO</v>
      </c>
      <c r="E942" t="s">
        <v>16</v>
      </c>
      <c r="F942" t="s">
        <v>12</v>
      </c>
      <c r="G942" t="s">
        <v>13</v>
      </c>
      <c r="H942" t="s">
        <v>13</v>
      </c>
      <c r="I942" s="1">
        <f>IF(ISBLANK(Hoja1!I942),AVERAGE(Hoja1!$I$2:$I$5001),Hoja1!I942)</f>
        <v>35</v>
      </c>
      <c r="J942">
        <f t="shared" si="42"/>
        <v>0</v>
      </c>
      <c r="K942" t="str">
        <f t="shared" si="43"/>
        <v>1.2M-2M</v>
      </c>
      <c r="L942" t="str">
        <f t="shared" si="44"/>
        <v>31-45</v>
      </c>
    </row>
    <row r="943" spans="1:12" x14ac:dyDescent="0.25">
      <c r="A943">
        <v>942</v>
      </c>
      <c r="B943" t="s">
        <v>15</v>
      </c>
      <c r="C943">
        <f>IF(ISBLANK(Hoja1!C943),AVERAGE(Hoja1!$C$2:$C$5001),Hoja1!C943)</f>
        <v>271673.09000000003</v>
      </c>
      <c r="D943" t="str">
        <f>IF(ISBLANK(Hoja1!D943),"ASALARIADO",Hoja1!D943)</f>
        <v>ASALARIADO</v>
      </c>
      <c r="E943" t="s">
        <v>16</v>
      </c>
      <c r="F943" t="s">
        <v>12</v>
      </c>
      <c r="G943" t="s">
        <v>13</v>
      </c>
      <c r="H943" t="s">
        <v>13</v>
      </c>
      <c r="I943" s="1">
        <f>IF(ISBLANK(Hoja1!I943),AVERAGE(Hoja1!$I$2:$I$5001),Hoja1!I943)</f>
        <v>24</v>
      </c>
      <c r="J943">
        <f t="shared" si="42"/>
        <v>0</v>
      </c>
      <c r="K943" t="str">
        <f t="shared" si="43"/>
        <v>0-400k</v>
      </c>
      <c r="L943" t="str">
        <f t="shared" si="44"/>
        <v>18-30</v>
      </c>
    </row>
    <row r="944" spans="1:12" x14ac:dyDescent="0.25">
      <c r="A944">
        <v>943</v>
      </c>
      <c r="B944" t="s">
        <v>9</v>
      </c>
      <c r="C944">
        <f>IF(ISBLANK(Hoja1!C944),AVERAGE(Hoja1!$C$2:$C$5001),Hoja1!C944)</f>
        <v>297050</v>
      </c>
      <c r="D944" t="str">
        <f>IF(ISBLANK(Hoja1!D944),"ASALARIADO",Hoja1!D944)</f>
        <v>ASEGURADO VOLUNTARIO</v>
      </c>
      <c r="E944" t="s">
        <v>16</v>
      </c>
      <c r="F944" t="s">
        <v>12</v>
      </c>
      <c r="G944" t="s">
        <v>13</v>
      </c>
      <c r="H944" t="s">
        <v>13</v>
      </c>
      <c r="I944" s="1">
        <f>IF(ISBLANK(Hoja1!I944),AVERAGE(Hoja1!$I$2:$I$5001),Hoja1!I944)</f>
        <v>46</v>
      </c>
      <c r="J944">
        <f t="shared" si="42"/>
        <v>0</v>
      </c>
      <c r="K944" t="str">
        <f t="shared" si="43"/>
        <v>0-400k</v>
      </c>
      <c r="L944" t="str">
        <f t="shared" si="44"/>
        <v>46-60</v>
      </c>
    </row>
    <row r="945" spans="1:12" x14ac:dyDescent="0.25">
      <c r="A945">
        <v>944</v>
      </c>
      <c r="B945" t="s">
        <v>15</v>
      </c>
      <c r="C945">
        <f>IF(ISBLANK(Hoja1!C945),AVERAGE(Hoja1!$C$2:$C$5001),Hoja1!C945)</f>
        <v>691550</v>
      </c>
      <c r="D945" t="str">
        <f>IF(ISBLANK(Hoja1!D945),"ASALARIADO",Hoja1!D945)</f>
        <v>ASALARIADO</v>
      </c>
      <c r="E945" t="s">
        <v>16</v>
      </c>
      <c r="F945" t="s">
        <v>12</v>
      </c>
      <c r="G945" t="s">
        <v>13</v>
      </c>
      <c r="H945" t="s">
        <v>12</v>
      </c>
      <c r="I945" s="1">
        <f>IF(ISBLANK(Hoja1!I945),AVERAGE(Hoja1!$I$2:$I$5001),Hoja1!I945)</f>
        <v>43</v>
      </c>
      <c r="J945">
        <f t="shared" si="42"/>
        <v>1</v>
      </c>
      <c r="K945" t="str">
        <f t="shared" si="43"/>
        <v>400k-800k</v>
      </c>
      <c r="L945" t="str">
        <f t="shared" si="44"/>
        <v>31-45</v>
      </c>
    </row>
    <row r="946" spans="1:12" x14ac:dyDescent="0.25">
      <c r="A946">
        <v>945</v>
      </c>
      <c r="B946" t="s">
        <v>15</v>
      </c>
      <c r="C946">
        <f>IF(ISBLANK(Hoja1!C946),AVERAGE(Hoja1!$C$2:$C$5001),Hoja1!C946)</f>
        <v>322474</v>
      </c>
      <c r="D946" t="str">
        <f>IF(ISBLANK(Hoja1!D946),"ASALARIADO",Hoja1!D946)</f>
        <v>ASEGURADO VOLUNTARIO</v>
      </c>
      <c r="E946" t="s">
        <v>16</v>
      </c>
      <c r="F946" t="s">
        <v>12</v>
      </c>
      <c r="G946" t="s">
        <v>13</v>
      </c>
      <c r="H946" t="s">
        <v>13</v>
      </c>
      <c r="I946" s="1">
        <f>IF(ISBLANK(Hoja1!I946),AVERAGE(Hoja1!$I$2:$I$5001),Hoja1!I946)</f>
        <v>28</v>
      </c>
      <c r="J946">
        <f t="shared" si="42"/>
        <v>0</v>
      </c>
      <c r="K946" t="str">
        <f t="shared" si="43"/>
        <v>0-400k</v>
      </c>
      <c r="L946" t="str">
        <f t="shared" si="44"/>
        <v>18-30</v>
      </c>
    </row>
    <row r="947" spans="1:12" x14ac:dyDescent="0.25">
      <c r="A947">
        <v>946</v>
      </c>
      <c r="B947" t="s">
        <v>9</v>
      </c>
      <c r="C947">
        <f>IF(ISBLANK(Hoja1!C947),AVERAGE(Hoja1!$C$2:$C$5001),Hoja1!C947)</f>
        <v>540083</v>
      </c>
      <c r="D947" t="str">
        <f>IF(ISBLANK(Hoja1!D947),"ASALARIADO",Hoja1!D947)</f>
        <v>TRABAJADOR INDEPENDIENTE</v>
      </c>
      <c r="E947" t="s">
        <v>16</v>
      </c>
      <c r="F947" t="s">
        <v>12</v>
      </c>
      <c r="G947" t="s">
        <v>13</v>
      </c>
      <c r="H947" t="s">
        <v>12</v>
      </c>
      <c r="I947" s="1">
        <f>IF(ISBLANK(Hoja1!I947),AVERAGE(Hoja1!$I$2:$I$5001),Hoja1!I947)</f>
        <v>60</v>
      </c>
      <c r="J947">
        <f t="shared" si="42"/>
        <v>1</v>
      </c>
      <c r="K947" t="str">
        <f t="shared" si="43"/>
        <v>400k-800k</v>
      </c>
      <c r="L947" t="str">
        <f t="shared" si="44"/>
        <v>46-60</v>
      </c>
    </row>
    <row r="948" spans="1:12" x14ac:dyDescent="0.25">
      <c r="A948">
        <v>947</v>
      </c>
      <c r="B948" t="s">
        <v>15</v>
      </c>
      <c r="C948">
        <f>IF(ISBLANK(Hoja1!C948),AVERAGE(Hoja1!$C$2:$C$5001),Hoja1!C948)</f>
        <v>291108</v>
      </c>
      <c r="D948" t="str">
        <f>IF(ISBLANK(Hoja1!D948),"ASALARIADO",Hoja1!D948)</f>
        <v>ASALARIADO</v>
      </c>
      <c r="E948" t="s">
        <v>16</v>
      </c>
      <c r="F948" t="s">
        <v>12</v>
      </c>
      <c r="G948" t="s">
        <v>12</v>
      </c>
      <c r="H948" t="s">
        <v>13</v>
      </c>
      <c r="I948" s="1">
        <f>IF(ISBLANK(Hoja1!I948),AVERAGE(Hoja1!$I$2:$I$5001),Hoja1!I948)</f>
        <v>40</v>
      </c>
      <c r="J948">
        <f t="shared" si="42"/>
        <v>0</v>
      </c>
      <c r="K948" t="str">
        <f t="shared" si="43"/>
        <v>0-400k</v>
      </c>
      <c r="L948" t="str">
        <f t="shared" si="44"/>
        <v>31-45</v>
      </c>
    </row>
    <row r="949" spans="1:12" x14ac:dyDescent="0.25">
      <c r="A949">
        <v>948</v>
      </c>
      <c r="B949" t="s">
        <v>15</v>
      </c>
      <c r="C949">
        <f>IF(ISBLANK(Hoja1!C949),AVERAGE(Hoja1!$C$2:$C$5001),Hoja1!C949)</f>
        <v>557449.5</v>
      </c>
      <c r="D949" t="str">
        <f>IF(ISBLANK(Hoja1!D949),"ASALARIADO",Hoja1!D949)</f>
        <v>ASALARIADO</v>
      </c>
      <c r="E949" t="s">
        <v>11</v>
      </c>
      <c r="F949" t="s">
        <v>12</v>
      </c>
      <c r="G949" t="s">
        <v>13</v>
      </c>
      <c r="H949" t="s">
        <v>13</v>
      </c>
      <c r="I949" s="1">
        <f>IF(ISBLANK(Hoja1!I949),AVERAGE(Hoja1!$I$2:$I$5001),Hoja1!I949)</f>
        <v>36</v>
      </c>
      <c r="J949">
        <f t="shared" si="42"/>
        <v>0</v>
      </c>
      <c r="K949" t="str">
        <f t="shared" si="43"/>
        <v>400k-800k</v>
      </c>
      <c r="L949" t="str">
        <f t="shared" si="44"/>
        <v>31-45</v>
      </c>
    </row>
    <row r="950" spans="1:12" x14ac:dyDescent="0.25">
      <c r="A950">
        <v>949</v>
      </c>
      <c r="B950" t="s">
        <v>9</v>
      </c>
      <c r="C950">
        <f>IF(ISBLANK(Hoja1!C950),AVERAGE(Hoja1!$C$2:$C$5001),Hoja1!C950)</f>
        <v>682612</v>
      </c>
      <c r="D950" t="str">
        <f>IF(ISBLANK(Hoja1!D950),"ASALARIADO",Hoja1!D950)</f>
        <v>ASALARIADO</v>
      </c>
      <c r="E950" t="s">
        <v>16</v>
      </c>
      <c r="F950" t="s">
        <v>12</v>
      </c>
      <c r="G950" t="s">
        <v>13</v>
      </c>
      <c r="H950" t="s">
        <v>13</v>
      </c>
      <c r="I950" s="1">
        <f>IF(ISBLANK(Hoja1!I950),AVERAGE(Hoja1!$I$2:$I$5001),Hoja1!I950)</f>
        <v>31</v>
      </c>
      <c r="J950">
        <f t="shared" si="42"/>
        <v>0</v>
      </c>
      <c r="K950" t="str">
        <f t="shared" si="43"/>
        <v>400k-800k</v>
      </c>
      <c r="L950" t="str">
        <f t="shared" si="44"/>
        <v>31-45</v>
      </c>
    </row>
    <row r="951" spans="1:12" x14ac:dyDescent="0.25">
      <c r="A951">
        <v>950</v>
      </c>
      <c r="B951" t="s">
        <v>15</v>
      </c>
      <c r="C951">
        <f>IF(ISBLANK(Hoja1!C951),AVERAGE(Hoja1!$C$2:$C$5001),Hoja1!C951)</f>
        <v>359550</v>
      </c>
      <c r="D951" t="str">
        <f>IF(ISBLANK(Hoja1!D951),"ASALARIADO",Hoja1!D951)</f>
        <v>ASALARIADO</v>
      </c>
      <c r="E951" t="s">
        <v>16</v>
      </c>
      <c r="F951" t="s">
        <v>12</v>
      </c>
      <c r="G951" t="s">
        <v>13</v>
      </c>
      <c r="H951" t="s">
        <v>13</v>
      </c>
      <c r="I951" s="1">
        <f>IF(ISBLANK(Hoja1!I951),AVERAGE(Hoja1!$I$2:$I$5001),Hoja1!I951)</f>
        <v>54</v>
      </c>
      <c r="J951">
        <f t="shared" si="42"/>
        <v>0</v>
      </c>
      <c r="K951" t="str">
        <f t="shared" si="43"/>
        <v>0-400k</v>
      </c>
      <c r="L951" t="str">
        <f t="shared" si="44"/>
        <v>46-60</v>
      </c>
    </row>
    <row r="952" spans="1:12" x14ac:dyDescent="0.25">
      <c r="A952">
        <v>951</v>
      </c>
      <c r="B952" t="s">
        <v>15</v>
      </c>
      <c r="C952">
        <f>IF(ISBLANK(Hoja1!C952),AVERAGE(Hoja1!$C$2:$C$5001),Hoja1!C952)</f>
        <v>444886.15</v>
      </c>
      <c r="D952" t="str">
        <f>IF(ISBLANK(Hoja1!D952),"ASALARIADO",Hoja1!D952)</f>
        <v>ASALARIADO</v>
      </c>
      <c r="E952" t="s">
        <v>16</v>
      </c>
      <c r="F952" t="s">
        <v>12</v>
      </c>
      <c r="G952" t="s">
        <v>13</v>
      </c>
      <c r="H952" t="s">
        <v>13</v>
      </c>
      <c r="I952" s="1">
        <f>IF(ISBLANK(Hoja1!I952),AVERAGE(Hoja1!$I$2:$I$5001),Hoja1!I952)</f>
        <v>43</v>
      </c>
      <c r="J952">
        <f t="shared" si="42"/>
        <v>0</v>
      </c>
      <c r="K952" t="str">
        <f t="shared" si="43"/>
        <v>400k-800k</v>
      </c>
      <c r="L952" t="str">
        <f t="shared" si="44"/>
        <v>31-45</v>
      </c>
    </row>
    <row r="953" spans="1:12" x14ac:dyDescent="0.25">
      <c r="A953">
        <v>952</v>
      </c>
      <c r="B953" t="s">
        <v>9</v>
      </c>
      <c r="C953">
        <f>IF(ISBLANK(Hoja1!C953),AVERAGE(Hoja1!$C$2:$C$5001),Hoja1!C953)</f>
        <v>1027375.02</v>
      </c>
      <c r="D953" t="str">
        <f>IF(ISBLANK(Hoja1!D953),"ASALARIADO",Hoja1!D953)</f>
        <v>PENSIONADOS EN SU PROPIO SISTEMA</v>
      </c>
      <c r="E953" t="s">
        <v>11</v>
      </c>
      <c r="F953" t="s">
        <v>12</v>
      </c>
      <c r="G953" t="s">
        <v>13</v>
      </c>
      <c r="H953" t="s">
        <v>13</v>
      </c>
      <c r="I953" s="1">
        <f>IF(ISBLANK(Hoja1!I953),AVERAGE(Hoja1!$I$2:$I$5001),Hoja1!I953)</f>
        <v>65</v>
      </c>
      <c r="J953">
        <f t="shared" si="42"/>
        <v>0</v>
      </c>
      <c r="K953" t="str">
        <f t="shared" si="43"/>
        <v>800k-1.2M</v>
      </c>
      <c r="L953" t="str">
        <f t="shared" si="44"/>
        <v>61-75</v>
      </c>
    </row>
    <row r="954" spans="1:12" x14ac:dyDescent="0.25">
      <c r="A954">
        <v>953</v>
      </c>
      <c r="B954" t="s">
        <v>9</v>
      </c>
      <c r="C954">
        <f>IF(ISBLANK(Hoja1!C954),AVERAGE(Hoja1!$C$2:$C$5001),Hoja1!C954)</f>
        <v>297046</v>
      </c>
      <c r="D954" t="str">
        <f>IF(ISBLANK(Hoja1!D954),"ASALARIADO",Hoja1!D954)</f>
        <v>ASEGURADO VOLUNTARIO</v>
      </c>
      <c r="E954" t="s">
        <v>16</v>
      </c>
      <c r="F954" t="s">
        <v>12</v>
      </c>
      <c r="G954" t="s">
        <v>13</v>
      </c>
      <c r="H954" t="s">
        <v>13</v>
      </c>
      <c r="I954" s="1">
        <f>IF(ISBLANK(Hoja1!I954),AVERAGE(Hoja1!$I$2:$I$5001),Hoja1!I954)</f>
        <v>24</v>
      </c>
      <c r="J954">
        <f t="shared" si="42"/>
        <v>0</v>
      </c>
      <c r="K954" t="str">
        <f t="shared" si="43"/>
        <v>0-400k</v>
      </c>
      <c r="L954" t="str">
        <f t="shared" si="44"/>
        <v>18-30</v>
      </c>
    </row>
    <row r="955" spans="1:12" x14ac:dyDescent="0.25">
      <c r="A955">
        <v>954</v>
      </c>
      <c r="B955" t="s">
        <v>9</v>
      </c>
      <c r="C955">
        <f>IF(ISBLANK(Hoja1!C955),AVERAGE(Hoja1!$C$2:$C$5001),Hoja1!C955)</f>
        <v>266831.25</v>
      </c>
      <c r="D955" t="str">
        <f>IF(ISBLANK(Hoja1!D955),"ASALARIADO",Hoja1!D955)</f>
        <v>ASALARIADO</v>
      </c>
      <c r="E955" t="s">
        <v>16</v>
      </c>
      <c r="F955" t="s">
        <v>12</v>
      </c>
      <c r="G955" t="s">
        <v>13</v>
      </c>
      <c r="H955" t="s">
        <v>13</v>
      </c>
      <c r="I955" s="1">
        <f>IF(ISBLANK(Hoja1!I955),AVERAGE(Hoja1!$I$2:$I$5001),Hoja1!I955)</f>
        <v>21</v>
      </c>
      <c r="J955">
        <f t="shared" si="42"/>
        <v>0</v>
      </c>
      <c r="K955" t="str">
        <f t="shared" si="43"/>
        <v>0-400k</v>
      </c>
      <c r="L955" t="str">
        <f t="shared" si="44"/>
        <v>18-30</v>
      </c>
    </row>
    <row r="956" spans="1:12" x14ac:dyDescent="0.25">
      <c r="A956">
        <v>955</v>
      </c>
      <c r="B956" t="s">
        <v>9</v>
      </c>
      <c r="C956">
        <f>IF(ISBLANK(Hoja1!C956),AVERAGE(Hoja1!$C$2:$C$5001),Hoja1!C956)</f>
        <v>943684.2</v>
      </c>
      <c r="D956" t="str">
        <f>IF(ISBLANK(Hoja1!D956),"ASALARIADO",Hoja1!D956)</f>
        <v>ASALARIADO</v>
      </c>
      <c r="E956" t="s">
        <v>11</v>
      </c>
      <c r="F956" t="s">
        <v>12</v>
      </c>
      <c r="G956" t="s">
        <v>13</v>
      </c>
      <c r="H956" t="s">
        <v>13</v>
      </c>
      <c r="I956" s="1">
        <f>IF(ISBLANK(Hoja1!I956),AVERAGE(Hoja1!$I$2:$I$5001),Hoja1!I956)</f>
        <v>39</v>
      </c>
      <c r="J956">
        <f t="shared" si="42"/>
        <v>0</v>
      </c>
      <c r="K956" t="str">
        <f t="shared" si="43"/>
        <v>800k-1.2M</v>
      </c>
      <c r="L956" t="str">
        <f t="shared" si="44"/>
        <v>31-45</v>
      </c>
    </row>
    <row r="957" spans="1:12" x14ac:dyDescent="0.25">
      <c r="A957">
        <v>956</v>
      </c>
      <c r="B957" t="s">
        <v>9</v>
      </c>
      <c r="C957">
        <f>IF(ISBLANK(Hoja1!C957),AVERAGE(Hoja1!$C$2:$C$5001),Hoja1!C957)</f>
        <v>814208</v>
      </c>
      <c r="D957" t="str">
        <f>IF(ISBLANK(Hoja1!D957),"ASALARIADO",Hoja1!D957)</f>
        <v>TRABAJADOR INDEPENDIENTE</v>
      </c>
      <c r="E957" t="s">
        <v>16</v>
      </c>
      <c r="F957" t="s">
        <v>12</v>
      </c>
      <c r="G957" t="s">
        <v>13</v>
      </c>
      <c r="H957" t="s">
        <v>13</v>
      </c>
      <c r="I957" s="1">
        <f>IF(ISBLANK(Hoja1!I957),AVERAGE(Hoja1!$I$2:$I$5001),Hoja1!I957)</f>
        <v>49</v>
      </c>
      <c r="J957">
        <f t="shared" si="42"/>
        <v>0</v>
      </c>
      <c r="K957" t="str">
        <f t="shared" si="43"/>
        <v>800k-1.2M</v>
      </c>
      <c r="L957" t="str">
        <f t="shared" si="44"/>
        <v>46-60</v>
      </c>
    </row>
    <row r="958" spans="1:12" x14ac:dyDescent="0.25">
      <c r="A958">
        <v>957</v>
      </c>
      <c r="B958" t="s">
        <v>9</v>
      </c>
      <c r="C958">
        <f>IF(ISBLANK(Hoja1!C958),AVERAGE(Hoja1!$C$2:$C$5001),Hoja1!C958)</f>
        <v>298155</v>
      </c>
      <c r="D958" t="str">
        <f>IF(ISBLANK(Hoja1!D958),"ASALARIADO",Hoja1!D958)</f>
        <v>TRABAJADOR INDEPENDIENTE</v>
      </c>
      <c r="E958" t="s">
        <v>16</v>
      </c>
      <c r="F958" t="s">
        <v>12</v>
      </c>
      <c r="G958" t="s">
        <v>13</v>
      </c>
      <c r="H958" t="s">
        <v>13</v>
      </c>
      <c r="I958" s="1">
        <f>IF(ISBLANK(Hoja1!I958),AVERAGE(Hoja1!$I$2:$I$5001),Hoja1!I958)</f>
        <v>63</v>
      </c>
      <c r="J958">
        <f t="shared" si="42"/>
        <v>0</v>
      </c>
      <c r="K958" t="str">
        <f t="shared" si="43"/>
        <v>0-400k</v>
      </c>
      <c r="L958" t="str">
        <f t="shared" si="44"/>
        <v>61-75</v>
      </c>
    </row>
    <row r="959" spans="1:12" x14ac:dyDescent="0.25">
      <c r="A959">
        <v>958</v>
      </c>
      <c r="B959" t="s">
        <v>15</v>
      </c>
      <c r="C959">
        <f>IF(ISBLANK(Hoja1!C959),AVERAGE(Hoja1!$C$2:$C$5001),Hoja1!C959)</f>
        <v>1102583.95</v>
      </c>
      <c r="D959" t="str">
        <f>IF(ISBLANK(Hoja1!D959),"ASALARIADO",Hoja1!D959)</f>
        <v>ASALARIADO</v>
      </c>
      <c r="E959" t="s">
        <v>16</v>
      </c>
      <c r="F959" t="s">
        <v>12</v>
      </c>
      <c r="G959" t="s">
        <v>13</v>
      </c>
      <c r="H959" t="s">
        <v>13</v>
      </c>
      <c r="I959" s="1">
        <f>IF(ISBLANK(Hoja1!I959),AVERAGE(Hoja1!$I$2:$I$5001),Hoja1!I959)</f>
        <v>36</v>
      </c>
      <c r="J959">
        <f t="shared" si="42"/>
        <v>0</v>
      </c>
      <c r="K959" t="str">
        <f t="shared" si="43"/>
        <v>800k-1.2M</v>
      </c>
      <c r="L959" t="str">
        <f t="shared" si="44"/>
        <v>31-45</v>
      </c>
    </row>
    <row r="960" spans="1:12" x14ac:dyDescent="0.25">
      <c r="A960">
        <v>959</v>
      </c>
      <c r="B960" t="s">
        <v>9</v>
      </c>
      <c r="C960">
        <f>IF(ISBLANK(Hoja1!C960),AVERAGE(Hoja1!$C$2:$C$5001),Hoja1!C960)</f>
        <v>326749</v>
      </c>
      <c r="D960" t="str">
        <f>IF(ISBLANK(Hoja1!D960),"ASALARIADO",Hoja1!D960)</f>
        <v>ASEGURADO VOLUNTARIO</v>
      </c>
      <c r="E960" t="s">
        <v>16</v>
      </c>
      <c r="F960" t="s">
        <v>12</v>
      </c>
      <c r="G960" t="s">
        <v>13</v>
      </c>
      <c r="H960" t="s">
        <v>13</v>
      </c>
      <c r="I960" s="1">
        <f>IF(ISBLANK(Hoja1!I960),AVERAGE(Hoja1!$I$2:$I$5001),Hoja1!I960)</f>
        <v>47</v>
      </c>
      <c r="J960">
        <f t="shared" si="42"/>
        <v>0</v>
      </c>
      <c r="K960" t="str">
        <f t="shared" si="43"/>
        <v>0-400k</v>
      </c>
      <c r="L960" t="str">
        <f t="shared" si="44"/>
        <v>46-60</v>
      </c>
    </row>
    <row r="961" spans="1:12" x14ac:dyDescent="0.25">
      <c r="A961">
        <v>960</v>
      </c>
      <c r="B961" t="s">
        <v>9</v>
      </c>
      <c r="C961">
        <f>IF(ISBLANK(Hoja1!C961),AVERAGE(Hoja1!$C$2:$C$5001),Hoja1!C961)</f>
        <v>419576</v>
      </c>
      <c r="D961" t="str">
        <f>IF(ISBLANK(Hoja1!D961),"ASALARIADO",Hoja1!D961)</f>
        <v>TRABAJADOR INDEPENDIENTE</v>
      </c>
      <c r="E961" t="s">
        <v>16</v>
      </c>
      <c r="F961" t="s">
        <v>12</v>
      </c>
      <c r="G961" t="s">
        <v>13</v>
      </c>
      <c r="H961" t="s">
        <v>13</v>
      </c>
      <c r="I961" s="1">
        <f>IF(ISBLANK(Hoja1!I961),AVERAGE(Hoja1!$I$2:$I$5001),Hoja1!I961)</f>
        <v>59</v>
      </c>
      <c r="J961">
        <f t="shared" si="42"/>
        <v>0</v>
      </c>
      <c r="K961" t="str">
        <f t="shared" si="43"/>
        <v>400k-800k</v>
      </c>
      <c r="L961" t="str">
        <f t="shared" si="44"/>
        <v>46-60</v>
      </c>
    </row>
    <row r="962" spans="1:12" x14ac:dyDescent="0.25">
      <c r="A962">
        <v>961</v>
      </c>
      <c r="B962" t="s">
        <v>15</v>
      </c>
      <c r="C962">
        <f>IF(ISBLANK(Hoja1!C962),AVERAGE(Hoja1!$C$2:$C$5001),Hoja1!C962)</f>
        <v>1828056.75</v>
      </c>
      <c r="D962" t="str">
        <f>IF(ISBLANK(Hoja1!D962),"ASALARIADO",Hoja1!D962)</f>
        <v>ASALARIADO</v>
      </c>
      <c r="E962" t="s">
        <v>16</v>
      </c>
      <c r="F962" t="s">
        <v>12</v>
      </c>
      <c r="G962" t="s">
        <v>13</v>
      </c>
      <c r="H962" t="s">
        <v>13</v>
      </c>
      <c r="I962" s="1">
        <f>IF(ISBLANK(Hoja1!I962),AVERAGE(Hoja1!$I$2:$I$5001),Hoja1!I962)</f>
        <v>40</v>
      </c>
      <c r="J962">
        <f t="shared" si="42"/>
        <v>0</v>
      </c>
      <c r="K962" t="str">
        <f t="shared" si="43"/>
        <v>1.2M-2M</v>
      </c>
      <c r="L962" t="str">
        <f t="shared" si="44"/>
        <v>31-45</v>
      </c>
    </row>
    <row r="963" spans="1:12" x14ac:dyDescent="0.25">
      <c r="A963">
        <v>962</v>
      </c>
      <c r="B963" t="s">
        <v>9</v>
      </c>
      <c r="C963">
        <f>IF(ISBLANK(Hoja1!C963),AVERAGE(Hoja1!$C$2:$C$5001),Hoja1!C963)</f>
        <v>1335784.1399999999</v>
      </c>
      <c r="D963" t="str">
        <f>IF(ISBLANK(Hoja1!D963),"ASALARIADO",Hoja1!D963)</f>
        <v>ASALARIADO</v>
      </c>
      <c r="E963" t="s">
        <v>16</v>
      </c>
      <c r="F963" t="s">
        <v>12</v>
      </c>
      <c r="G963" t="s">
        <v>13</v>
      </c>
      <c r="H963" t="s">
        <v>13</v>
      </c>
      <c r="I963" s="1">
        <f>IF(ISBLANK(Hoja1!I963),AVERAGE(Hoja1!$I$2:$I$5001),Hoja1!I963)</f>
        <v>36</v>
      </c>
      <c r="J963">
        <f t="shared" ref="J963:J1026" si="45">IF(H963="SI",1,0)</f>
        <v>0</v>
      </c>
      <c r="K963" t="str">
        <f t="shared" ref="K963:K1026" si="46">IF(C963&lt;=400000,"0-400k",IF(C963&lt;=800000,"400k-800k",IF(C963&lt;=1200000,"800k-1.2M",IF(C963&lt;=2000000,"1.2M-2M","2M+"))))</f>
        <v>1.2M-2M</v>
      </c>
      <c r="L963" t="str">
        <f t="shared" ref="L963:L1026" si="47">IF(I963&lt;=30,"18-30",IF(I963&lt;=45,"31-45",IF(I963&lt;=60,"46-60",IF(I963&lt;=75,"61-75","76-100+"))))</f>
        <v>31-45</v>
      </c>
    </row>
    <row r="964" spans="1:12" x14ac:dyDescent="0.25">
      <c r="A964">
        <v>963</v>
      </c>
      <c r="B964" t="s">
        <v>9</v>
      </c>
      <c r="C964">
        <f>IF(ISBLANK(Hoja1!C964),AVERAGE(Hoja1!$C$2:$C$5001),Hoja1!C964)</f>
        <v>302470</v>
      </c>
      <c r="D964" t="str">
        <f>IF(ISBLANK(Hoja1!D964),"ASALARIADO",Hoja1!D964)</f>
        <v>ASEGURADO VOLUNTARIO</v>
      </c>
      <c r="E964" t="s">
        <v>16</v>
      </c>
      <c r="F964" t="s">
        <v>12</v>
      </c>
      <c r="G964" t="s">
        <v>13</v>
      </c>
      <c r="H964" t="s">
        <v>13</v>
      </c>
      <c r="I964" s="1">
        <f>IF(ISBLANK(Hoja1!I964),AVERAGE(Hoja1!$I$2:$I$5001),Hoja1!I964)</f>
        <v>43</v>
      </c>
      <c r="J964">
        <f t="shared" si="45"/>
        <v>0</v>
      </c>
      <c r="K964" t="str">
        <f t="shared" si="46"/>
        <v>0-400k</v>
      </c>
      <c r="L964" t="str">
        <f t="shared" si="47"/>
        <v>31-45</v>
      </c>
    </row>
    <row r="965" spans="1:12" x14ac:dyDescent="0.25">
      <c r="A965">
        <v>964</v>
      </c>
      <c r="B965" t="s">
        <v>15</v>
      </c>
      <c r="C965">
        <f>IF(ISBLANK(Hoja1!C965),AVERAGE(Hoja1!$C$2:$C$5001),Hoja1!C965)</f>
        <v>538365</v>
      </c>
      <c r="D965" t="str">
        <f>IF(ISBLANK(Hoja1!D965),"ASALARIADO",Hoja1!D965)</f>
        <v>PENSIONADOS EN SU PROPIO SISTEMA</v>
      </c>
      <c r="E965" t="s">
        <v>11</v>
      </c>
      <c r="F965" t="s">
        <v>12</v>
      </c>
      <c r="G965" t="s">
        <v>13</v>
      </c>
      <c r="H965" t="s">
        <v>13</v>
      </c>
      <c r="I965" s="1">
        <f>IF(ISBLANK(Hoja1!I965),AVERAGE(Hoja1!$I$2:$I$5001),Hoja1!I965)</f>
        <v>71</v>
      </c>
      <c r="J965">
        <f t="shared" si="45"/>
        <v>0</v>
      </c>
      <c r="K965" t="str">
        <f t="shared" si="46"/>
        <v>400k-800k</v>
      </c>
      <c r="L965" t="str">
        <f t="shared" si="47"/>
        <v>61-75</v>
      </c>
    </row>
    <row r="966" spans="1:12" x14ac:dyDescent="0.25">
      <c r="A966">
        <v>965</v>
      </c>
      <c r="B966" t="s">
        <v>15</v>
      </c>
      <c r="C966">
        <f>IF(ISBLANK(Hoja1!C966),AVERAGE(Hoja1!$C$2:$C$5001),Hoja1!C966)</f>
        <v>383420.24</v>
      </c>
      <c r="D966" t="str">
        <f>IF(ISBLANK(Hoja1!D966),"ASALARIADO",Hoja1!D966)</f>
        <v>ASALARIADO</v>
      </c>
      <c r="E966" t="s">
        <v>16</v>
      </c>
      <c r="F966" t="s">
        <v>12</v>
      </c>
      <c r="G966" t="s">
        <v>13</v>
      </c>
      <c r="H966" t="s">
        <v>13</v>
      </c>
      <c r="I966" s="1">
        <f>IF(ISBLANK(Hoja1!I966),AVERAGE(Hoja1!$I$2:$I$5001),Hoja1!I966)</f>
        <v>23</v>
      </c>
      <c r="J966">
        <f t="shared" si="45"/>
        <v>0</v>
      </c>
      <c r="K966" t="str">
        <f t="shared" si="46"/>
        <v>0-400k</v>
      </c>
      <c r="L966" t="str">
        <f t="shared" si="47"/>
        <v>18-30</v>
      </c>
    </row>
    <row r="967" spans="1:12" x14ac:dyDescent="0.25">
      <c r="A967">
        <v>966</v>
      </c>
      <c r="B967" t="s">
        <v>15</v>
      </c>
      <c r="C967">
        <f>IF(ISBLANK(Hoja1!C967),AVERAGE(Hoja1!$C$2:$C$5001),Hoja1!C967)</f>
        <v>2385230</v>
      </c>
      <c r="D967" t="str">
        <f>IF(ISBLANK(Hoja1!D967),"ASALARIADO",Hoja1!D967)</f>
        <v>ASALARIADO</v>
      </c>
      <c r="E967" t="s">
        <v>16</v>
      </c>
      <c r="F967" t="s">
        <v>12</v>
      </c>
      <c r="G967" t="s">
        <v>13</v>
      </c>
      <c r="H967" t="s">
        <v>13</v>
      </c>
      <c r="I967" s="1">
        <f>IF(ISBLANK(Hoja1!I967),AVERAGE(Hoja1!$I$2:$I$5001),Hoja1!I967)</f>
        <v>61</v>
      </c>
      <c r="J967">
        <f t="shared" si="45"/>
        <v>0</v>
      </c>
      <c r="K967" t="str">
        <f t="shared" si="46"/>
        <v>2M+</v>
      </c>
      <c r="L967" t="str">
        <f t="shared" si="47"/>
        <v>61-75</v>
      </c>
    </row>
    <row r="968" spans="1:12" x14ac:dyDescent="0.25">
      <c r="A968">
        <v>967</v>
      </c>
      <c r="B968" t="s">
        <v>15</v>
      </c>
      <c r="C968">
        <f>IF(ISBLANK(Hoja1!C968),AVERAGE(Hoja1!$C$2:$C$5001),Hoja1!C968)</f>
        <v>300018</v>
      </c>
      <c r="D968" t="str">
        <f>IF(ISBLANK(Hoja1!D968),"ASALARIADO",Hoja1!D968)</f>
        <v>ASEGURADO VOLUNTARIO</v>
      </c>
      <c r="E968" t="s">
        <v>16</v>
      </c>
      <c r="F968" t="s">
        <v>12</v>
      </c>
      <c r="G968" t="s">
        <v>13</v>
      </c>
      <c r="H968" t="s">
        <v>13</v>
      </c>
      <c r="I968" s="1">
        <f>IF(ISBLANK(Hoja1!I968),AVERAGE(Hoja1!$I$2:$I$5001),Hoja1!I968)</f>
        <v>47</v>
      </c>
      <c r="J968">
        <f t="shared" si="45"/>
        <v>0</v>
      </c>
      <c r="K968" t="str">
        <f t="shared" si="46"/>
        <v>0-400k</v>
      </c>
      <c r="L968" t="str">
        <f t="shared" si="47"/>
        <v>46-60</v>
      </c>
    </row>
    <row r="969" spans="1:12" x14ac:dyDescent="0.25">
      <c r="A969">
        <v>968</v>
      </c>
      <c r="B969" t="s">
        <v>15</v>
      </c>
      <c r="C969">
        <f>IF(ISBLANK(Hoja1!C969),AVERAGE(Hoja1!$C$2:$C$5001),Hoja1!C969)</f>
        <v>309100.09999999998</v>
      </c>
      <c r="D969" t="str">
        <f>IF(ISBLANK(Hoja1!D969),"ASALARIADO",Hoja1!D969)</f>
        <v>ASALARIADO</v>
      </c>
      <c r="E969" t="s">
        <v>16</v>
      </c>
      <c r="F969" t="s">
        <v>12</v>
      </c>
      <c r="G969" t="s">
        <v>13</v>
      </c>
      <c r="H969" t="s">
        <v>13</v>
      </c>
      <c r="I969" s="1">
        <f>IF(ISBLANK(Hoja1!I969),AVERAGE(Hoja1!$I$2:$I$5001),Hoja1!I969)</f>
        <v>20</v>
      </c>
      <c r="J969">
        <f t="shared" si="45"/>
        <v>0</v>
      </c>
      <c r="K969" t="str">
        <f t="shared" si="46"/>
        <v>0-400k</v>
      </c>
      <c r="L969" t="str">
        <f t="shared" si="47"/>
        <v>18-30</v>
      </c>
    </row>
    <row r="970" spans="1:12" x14ac:dyDescent="0.25">
      <c r="A970">
        <v>969</v>
      </c>
      <c r="B970" t="s">
        <v>9</v>
      </c>
      <c r="C970">
        <f>IF(ISBLANK(Hoja1!C970),AVERAGE(Hoja1!$C$2:$C$5001),Hoja1!C970)</f>
        <v>300000</v>
      </c>
      <c r="D970" t="str">
        <f>IF(ISBLANK(Hoja1!D970),"ASALARIADO",Hoja1!D970)</f>
        <v>ASALARIADO</v>
      </c>
      <c r="E970" t="s">
        <v>16</v>
      </c>
      <c r="F970" t="s">
        <v>12</v>
      </c>
      <c r="G970" t="s">
        <v>13</v>
      </c>
      <c r="H970" t="s">
        <v>13</v>
      </c>
      <c r="I970" s="1">
        <f>IF(ISBLANK(Hoja1!I970),AVERAGE(Hoja1!$I$2:$I$5001),Hoja1!I970)</f>
        <v>60</v>
      </c>
      <c r="J970">
        <f t="shared" si="45"/>
        <v>0</v>
      </c>
      <c r="K970" t="str">
        <f t="shared" si="46"/>
        <v>0-400k</v>
      </c>
      <c r="L970" t="str">
        <f t="shared" si="47"/>
        <v>46-60</v>
      </c>
    </row>
    <row r="971" spans="1:12" x14ac:dyDescent="0.25">
      <c r="A971">
        <v>970</v>
      </c>
      <c r="B971" t="s">
        <v>9</v>
      </c>
      <c r="C971">
        <f>IF(ISBLANK(Hoja1!C971),AVERAGE(Hoja1!$C$2:$C$5001),Hoja1!C971)</f>
        <v>420000</v>
      </c>
      <c r="D971" t="str">
        <f>IF(ISBLANK(Hoja1!D971),"ASALARIADO",Hoja1!D971)</f>
        <v>ASALARIADO</v>
      </c>
      <c r="E971" t="s">
        <v>16</v>
      </c>
      <c r="F971" t="s">
        <v>12</v>
      </c>
      <c r="G971" t="s">
        <v>13</v>
      </c>
      <c r="H971" t="s">
        <v>13</v>
      </c>
      <c r="I971" s="1">
        <f>IF(ISBLANK(Hoja1!I971),AVERAGE(Hoja1!$I$2:$I$5001),Hoja1!I971)</f>
        <v>25</v>
      </c>
      <c r="J971">
        <f t="shared" si="45"/>
        <v>0</v>
      </c>
      <c r="K971" t="str">
        <f t="shared" si="46"/>
        <v>400k-800k</v>
      </c>
      <c r="L971" t="str">
        <f t="shared" si="47"/>
        <v>18-30</v>
      </c>
    </row>
    <row r="972" spans="1:12" x14ac:dyDescent="0.25">
      <c r="A972">
        <v>971</v>
      </c>
      <c r="B972" t="s">
        <v>9</v>
      </c>
      <c r="C972">
        <f>IF(ISBLANK(Hoja1!C972),AVERAGE(Hoja1!$C$2:$C$5001),Hoja1!C972)</f>
        <v>1326988.8</v>
      </c>
      <c r="D972" t="str">
        <f>IF(ISBLANK(Hoja1!D972),"ASALARIADO",Hoja1!D972)</f>
        <v>ASALARIADO</v>
      </c>
      <c r="E972" t="s">
        <v>11</v>
      </c>
      <c r="F972" t="s">
        <v>12</v>
      </c>
      <c r="G972" t="s">
        <v>13</v>
      </c>
      <c r="H972" t="s">
        <v>13</v>
      </c>
      <c r="I972" s="1">
        <f>IF(ISBLANK(Hoja1!I972),AVERAGE(Hoja1!$I$2:$I$5001),Hoja1!I972)</f>
        <v>38</v>
      </c>
      <c r="J972">
        <f t="shared" si="45"/>
        <v>0</v>
      </c>
      <c r="K972" t="str">
        <f t="shared" si="46"/>
        <v>1.2M-2M</v>
      </c>
      <c r="L972" t="str">
        <f t="shared" si="47"/>
        <v>31-45</v>
      </c>
    </row>
    <row r="973" spans="1:12" x14ac:dyDescent="0.25">
      <c r="A973">
        <v>972</v>
      </c>
      <c r="B973" t="s">
        <v>9</v>
      </c>
      <c r="C973">
        <f>IF(ISBLANK(Hoja1!C973),AVERAGE(Hoja1!$C$2:$C$5001),Hoja1!C973)</f>
        <v>405798</v>
      </c>
      <c r="D973" t="str">
        <f>IF(ISBLANK(Hoja1!D973),"ASALARIADO",Hoja1!D973)</f>
        <v>TRABAJADOR INDEPENDIENTE</v>
      </c>
      <c r="E973" t="s">
        <v>16</v>
      </c>
      <c r="F973" t="s">
        <v>12</v>
      </c>
      <c r="G973" t="s">
        <v>13</v>
      </c>
      <c r="H973" t="s">
        <v>12</v>
      </c>
      <c r="I973" s="1">
        <f>IF(ISBLANK(Hoja1!I973),AVERAGE(Hoja1!$I$2:$I$5001),Hoja1!I973)</f>
        <v>60</v>
      </c>
      <c r="J973">
        <f t="shared" si="45"/>
        <v>1</v>
      </c>
      <c r="K973" t="str">
        <f t="shared" si="46"/>
        <v>400k-800k</v>
      </c>
      <c r="L973" t="str">
        <f t="shared" si="47"/>
        <v>46-60</v>
      </c>
    </row>
    <row r="974" spans="1:12" x14ac:dyDescent="0.25">
      <c r="A974">
        <v>973</v>
      </c>
      <c r="B974" t="s">
        <v>15</v>
      </c>
      <c r="C974">
        <f>IF(ISBLANK(Hoja1!C974),AVERAGE(Hoja1!$C$2:$C$5001),Hoja1!C974)</f>
        <v>299647</v>
      </c>
      <c r="D974" t="str">
        <f>IF(ISBLANK(Hoja1!D974),"ASALARIADO",Hoja1!D974)</f>
        <v>ASEGURADO VOLUNTARIO</v>
      </c>
      <c r="E974" t="s">
        <v>16</v>
      </c>
      <c r="F974" t="s">
        <v>12</v>
      </c>
      <c r="G974" t="s">
        <v>13</v>
      </c>
      <c r="H974" t="s">
        <v>13</v>
      </c>
      <c r="I974" s="1">
        <f>IF(ISBLANK(Hoja1!I974),AVERAGE(Hoja1!$I$2:$I$5001),Hoja1!I974)</f>
        <v>40</v>
      </c>
      <c r="J974">
        <f t="shared" si="45"/>
        <v>0</v>
      </c>
      <c r="K974" t="str">
        <f t="shared" si="46"/>
        <v>0-400k</v>
      </c>
      <c r="L974" t="str">
        <f t="shared" si="47"/>
        <v>31-45</v>
      </c>
    </row>
    <row r="975" spans="1:12" x14ac:dyDescent="0.25">
      <c r="A975">
        <v>974</v>
      </c>
      <c r="B975" t="s">
        <v>15</v>
      </c>
      <c r="C975">
        <f>IF(ISBLANK(Hoja1!C975),AVERAGE(Hoja1!$C$2:$C$5001),Hoja1!C975)</f>
        <v>837414</v>
      </c>
      <c r="D975" t="str">
        <f>IF(ISBLANK(Hoja1!D975),"ASALARIADO",Hoja1!D975)</f>
        <v>TRABAJADOR INDEPENDIENTE</v>
      </c>
      <c r="E975" t="s">
        <v>16</v>
      </c>
      <c r="F975" t="s">
        <v>12</v>
      </c>
      <c r="G975" t="s">
        <v>13</v>
      </c>
      <c r="H975" t="s">
        <v>13</v>
      </c>
      <c r="I975" s="1">
        <f>IF(ISBLANK(Hoja1!I975),AVERAGE(Hoja1!$I$2:$I$5001),Hoja1!I975)</f>
        <v>65</v>
      </c>
      <c r="J975">
        <f t="shared" si="45"/>
        <v>0</v>
      </c>
      <c r="K975" t="str">
        <f t="shared" si="46"/>
        <v>800k-1.2M</v>
      </c>
      <c r="L975" t="str">
        <f t="shared" si="47"/>
        <v>61-75</v>
      </c>
    </row>
    <row r="976" spans="1:12" x14ac:dyDescent="0.25">
      <c r="A976">
        <v>975</v>
      </c>
      <c r="B976" t="s">
        <v>9</v>
      </c>
      <c r="C976">
        <f>IF(ISBLANK(Hoja1!C976),AVERAGE(Hoja1!$C$2:$C$5001),Hoja1!C976)</f>
        <v>329119.93</v>
      </c>
      <c r="D976" t="str">
        <f>IF(ISBLANK(Hoja1!D976),"ASALARIADO",Hoja1!D976)</f>
        <v>ASALARIADO</v>
      </c>
      <c r="E976" t="s">
        <v>16</v>
      </c>
      <c r="F976" t="s">
        <v>12</v>
      </c>
      <c r="G976" t="s">
        <v>13</v>
      </c>
      <c r="H976" t="s">
        <v>13</v>
      </c>
      <c r="I976" s="1">
        <f>IF(ISBLANK(Hoja1!I976),AVERAGE(Hoja1!$I$2:$I$5001),Hoja1!I976)</f>
        <v>28</v>
      </c>
      <c r="J976">
        <f t="shared" si="45"/>
        <v>0</v>
      </c>
      <c r="K976" t="str">
        <f t="shared" si="46"/>
        <v>0-400k</v>
      </c>
      <c r="L976" t="str">
        <f t="shared" si="47"/>
        <v>18-30</v>
      </c>
    </row>
    <row r="977" spans="1:12" x14ac:dyDescent="0.25">
      <c r="A977">
        <v>976</v>
      </c>
      <c r="B977" t="s">
        <v>9</v>
      </c>
      <c r="C977">
        <f>IF(ISBLANK(Hoja1!C977),AVERAGE(Hoja1!$C$2:$C$5001),Hoja1!C977)</f>
        <v>966467.2</v>
      </c>
      <c r="D977" t="str">
        <f>IF(ISBLANK(Hoja1!D977),"ASALARIADO",Hoja1!D977)</f>
        <v>ASALARIADO</v>
      </c>
      <c r="E977" t="s">
        <v>16</v>
      </c>
      <c r="F977" t="s">
        <v>12</v>
      </c>
      <c r="G977" t="s">
        <v>12</v>
      </c>
      <c r="H977" t="s">
        <v>13</v>
      </c>
      <c r="I977" s="1">
        <f>IF(ISBLANK(Hoja1!I977),AVERAGE(Hoja1!$I$2:$I$5001),Hoja1!I977)</f>
        <v>29</v>
      </c>
      <c r="J977">
        <f t="shared" si="45"/>
        <v>0</v>
      </c>
      <c r="K977" t="str">
        <f t="shared" si="46"/>
        <v>800k-1.2M</v>
      </c>
      <c r="L977" t="str">
        <f t="shared" si="47"/>
        <v>18-30</v>
      </c>
    </row>
    <row r="978" spans="1:12" x14ac:dyDescent="0.25">
      <c r="A978">
        <v>977</v>
      </c>
      <c r="B978" t="s">
        <v>15</v>
      </c>
      <c r="C978">
        <f>IF(ISBLANK(Hoja1!C978),AVERAGE(Hoja1!$C$2:$C$5001),Hoja1!C978)</f>
        <v>424747.4</v>
      </c>
      <c r="D978" t="str">
        <f>IF(ISBLANK(Hoja1!D978),"ASALARIADO",Hoja1!D978)</f>
        <v>ASALARIADO</v>
      </c>
      <c r="E978" t="s">
        <v>16</v>
      </c>
      <c r="F978" t="s">
        <v>12</v>
      </c>
      <c r="G978" t="s">
        <v>13</v>
      </c>
      <c r="H978" t="s">
        <v>13</v>
      </c>
      <c r="I978" s="1">
        <f>IF(ISBLANK(Hoja1!I978),AVERAGE(Hoja1!$I$2:$I$5001),Hoja1!I978)</f>
        <v>49</v>
      </c>
      <c r="J978">
        <f t="shared" si="45"/>
        <v>0</v>
      </c>
      <c r="K978" t="str">
        <f t="shared" si="46"/>
        <v>400k-800k</v>
      </c>
      <c r="L978" t="str">
        <f t="shared" si="47"/>
        <v>46-60</v>
      </c>
    </row>
    <row r="979" spans="1:12" x14ac:dyDescent="0.25">
      <c r="A979">
        <v>978</v>
      </c>
      <c r="B979" t="s">
        <v>15</v>
      </c>
      <c r="C979">
        <f>IF(ISBLANK(Hoja1!C979),AVERAGE(Hoja1!$C$2:$C$5001),Hoja1!C979)</f>
        <v>951165</v>
      </c>
      <c r="D979" t="str">
        <f>IF(ISBLANK(Hoja1!D979),"ASALARIADO",Hoja1!D979)</f>
        <v>PENSIONADOS EN SU PROPIO SISTEMA</v>
      </c>
      <c r="E979" t="s">
        <v>11</v>
      </c>
      <c r="F979" t="s">
        <v>12</v>
      </c>
      <c r="G979" t="s">
        <v>13</v>
      </c>
      <c r="H979" t="s">
        <v>13</v>
      </c>
      <c r="I979" s="1">
        <f>IF(ISBLANK(Hoja1!I979),AVERAGE(Hoja1!$I$2:$I$5001),Hoja1!I979)</f>
        <v>69</v>
      </c>
      <c r="J979">
        <f t="shared" si="45"/>
        <v>0</v>
      </c>
      <c r="K979" t="str">
        <f t="shared" si="46"/>
        <v>800k-1.2M</v>
      </c>
      <c r="L979" t="str">
        <f t="shared" si="47"/>
        <v>61-75</v>
      </c>
    </row>
    <row r="980" spans="1:12" x14ac:dyDescent="0.25">
      <c r="A980">
        <v>979</v>
      </c>
      <c r="B980" t="s">
        <v>9</v>
      </c>
      <c r="C980">
        <f>IF(ISBLANK(Hoja1!C980),AVERAGE(Hoja1!$C$2:$C$5001),Hoja1!C980)</f>
        <v>480560.24</v>
      </c>
      <c r="D980" t="str">
        <f>IF(ISBLANK(Hoja1!D980),"ASALARIADO",Hoja1!D980)</f>
        <v>ASALARIADO</v>
      </c>
      <c r="E980" t="s">
        <v>16</v>
      </c>
      <c r="F980" t="s">
        <v>12</v>
      </c>
      <c r="G980" t="s">
        <v>13</v>
      </c>
      <c r="H980" t="s">
        <v>13</v>
      </c>
      <c r="I980" s="1">
        <f>IF(ISBLANK(Hoja1!I980),AVERAGE(Hoja1!$I$2:$I$5001),Hoja1!I980)</f>
        <v>25</v>
      </c>
      <c r="J980">
        <f t="shared" si="45"/>
        <v>0</v>
      </c>
      <c r="K980" t="str">
        <f t="shared" si="46"/>
        <v>400k-800k</v>
      </c>
      <c r="L980" t="str">
        <f t="shared" si="47"/>
        <v>18-30</v>
      </c>
    </row>
    <row r="981" spans="1:12" x14ac:dyDescent="0.25">
      <c r="A981">
        <v>980</v>
      </c>
      <c r="B981" t="s">
        <v>15</v>
      </c>
      <c r="C981">
        <f>IF(ISBLANK(Hoja1!C981),AVERAGE(Hoja1!$C$2:$C$5001),Hoja1!C981)</f>
        <v>1713724</v>
      </c>
      <c r="D981" t="str">
        <f>IF(ISBLANK(Hoja1!D981),"ASALARIADO",Hoja1!D981)</f>
        <v>PENSIONADOS EN SU PROPIO SISTEMA</v>
      </c>
      <c r="E981" t="s">
        <v>11</v>
      </c>
      <c r="F981" t="s">
        <v>12</v>
      </c>
      <c r="G981" t="s">
        <v>13</v>
      </c>
      <c r="H981" t="s">
        <v>13</v>
      </c>
      <c r="I981" s="1">
        <f>IF(ISBLANK(Hoja1!I981),AVERAGE(Hoja1!$I$2:$I$5001),Hoja1!I981)</f>
        <v>63</v>
      </c>
      <c r="J981">
        <f t="shared" si="45"/>
        <v>0</v>
      </c>
      <c r="K981" t="str">
        <f t="shared" si="46"/>
        <v>1.2M-2M</v>
      </c>
      <c r="L981" t="str">
        <f t="shared" si="47"/>
        <v>61-75</v>
      </c>
    </row>
    <row r="982" spans="1:12" x14ac:dyDescent="0.25">
      <c r="A982">
        <v>981</v>
      </c>
      <c r="B982" t="s">
        <v>9</v>
      </c>
      <c r="C982">
        <f>IF(ISBLANK(Hoja1!C982),AVERAGE(Hoja1!$C$2:$C$5001),Hoja1!C982)</f>
        <v>848691.7</v>
      </c>
      <c r="D982" t="str">
        <f>IF(ISBLANK(Hoja1!D982),"ASALARIADO",Hoja1!D982)</f>
        <v>ASALARIADO</v>
      </c>
      <c r="E982" t="s">
        <v>16</v>
      </c>
      <c r="F982" t="s">
        <v>12</v>
      </c>
      <c r="G982" t="s">
        <v>13</v>
      </c>
      <c r="H982" t="s">
        <v>13</v>
      </c>
      <c r="I982" s="1">
        <f>IF(ISBLANK(Hoja1!I982),AVERAGE(Hoja1!$I$2:$I$5001),Hoja1!I982)</f>
        <v>49</v>
      </c>
      <c r="J982">
        <f t="shared" si="45"/>
        <v>0</v>
      </c>
      <c r="K982" t="str">
        <f t="shared" si="46"/>
        <v>800k-1.2M</v>
      </c>
      <c r="L982" t="str">
        <f t="shared" si="47"/>
        <v>46-60</v>
      </c>
    </row>
    <row r="983" spans="1:12" x14ac:dyDescent="0.25">
      <c r="A983">
        <v>982</v>
      </c>
      <c r="B983" t="s">
        <v>15</v>
      </c>
      <c r="C983">
        <f>IF(ISBLANK(Hoja1!C983),AVERAGE(Hoja1!$C$2:$C$5001),Hoja1!C983)</f>
        <v>297046</v>
      </c>
      <c r="D983" t="str">
        <f>IF(ISBLANK(Hoja1!D983),"ASALARIADO",Hoja1!D983)</f>
        <v>ASEGURADO VOLUNTARIO</v>
      </c>
      <c r="E983" t="s">
        <v>16</v>
      </c>
      <c r="F983" t="s">
        <v>12</v>
      </c>
      <c r="G983" t="s">
        <v>12</v>
      </c>
      <c r="H983" t="s">
        <v>13</v>
      </c>
      <c r="I983" s="1">
        <f>IF(ISBLANK(Hoja1!I983),AVERAGE(Hoja1!$I$2:$I$5001),Hoja1!I983)</f>
        <v>51</v>
      </c>
      <c r="J983">
        <f t="shared" si="45"/>
        <v>0</v>
      </c>
      <c r="K983" t="str">
        <f t="shared" si="46"/>
        <v>0-400k</v>
      </c>
      <c r="L983" t="str">
        <f t="shared" si="47"/>
        <v>46-60</v>
      </c>
    </row>
    <row r="984" spans="1:12" x14ac:dyDescent="0.25">
      <c r="A984">
        <v>983</v>
      </c>
      <c r="B984" t="s">
        <v>9</v>
      </c>
      <c r="C984">
        <f>IF(ISBLANK(Hoja1!C984),AVERAGE(Hoja1!$C$2:$C$5001),Hoja1!C984)</f>
        <v>278030.99</v>
      </c>
      <c r="D984" t="str">
        <f>IF(ISBLANK(Hoja1!D984),"ASALARIADO",Hoja1!D984)</f>
        <v>CONVENIOS ESPECIALES DE TRABAJADORES INDEPENDIENTES</v>
      </c>
      <c r="E984" t="s">
        <v>16</v>
      </c>
      <c r="F984" t="s">
        <v>12</v>
      </c>
      <c r="G984" t="s">
        <v>13</v>
      </c>
      <c r="H984" t="s">
        <v>13</v>
      </c>
      <c r="I984" s="1">
        <f>IF(ISBLANK(Hoja1!I984),AVERAGE(Hoja1!$I$2:$I$5001),Hoja1!I984)</f>
        <v>30</v>
      </c>
      <c r="J984">
        <f t="shared" si="45"/>
        <v>0</v>
      </c>
      <c r="K984" t="str">
        <f t="shared" si="46"/>
        <v>0-400k</v>
      </c>
      <c r="L984" t="str">
        <f t="shared" si="47"/>
        <v>18-30</v>
      </c>
    </row>
    <row r="985" spans="1:12" x14ac:dyDescent="0.25">
      <c r="A985">
        <v>984</v>
      </c>
      <c r="B985" t="s">
        <v>15</v>
      </c>
      <c r="C985">
        <f>IF(ISBLANK(Hoja1!C985),AVERAGE(Hoja1!$C$2:$C$5001),Hoja1!C985)</f>
        <v>297045</v>
      </c>
      <c r="D985" t="str">
        <f>IF(ISBLANK(Hoja1!D985),"ASALARIADO",Hoja1!D985)</f>
        <v>ASEGURADO VOLUNTARIO</v>
      </c>
      <c r="E985" t="s">
        <v>16</v>
      </c>
      <c r="F985" t="s">
        <v>12</v>
      </c>
      <c r="G985" t="s">
        <v>13</v>
      </c>
      <c r="H985" t="s">
        <v>13</v>
      </c>
      <c r="I985" s="1">
        <f>IF(ISBLANK(Hoja1!I985),AVERAGE(Hoja1!$I$2:$I$5001),Hoja1!I985)</f>
        <v>59</v>
      </c>
      <c r="J985">
        <f t="shared" si="45"/>
        <v>0</v>
      </c>
      <c r="K985" t="str">
        <f t="shared" si="46"/>
        <v>0-400k</v>
      </c>
      <c r="L985" t="str">
        <f t="shared" si="47"/>
        <v>46-60</v>
      </c>
    </row>
    <row r="986" spans="1:12" x14ac:dyDescent="0.25">
      <c r="A986">
        <v>985</v>
      </c>
      <c r="B986" t="s">
        <v>15</v>
      </c>
      <c r="C986">
        <f>IF(ISBLANK(Hoja1!C986),AVERAGE(Hoja1!$C$2:$C$5001),Hoja1!C986)</f>
        <v>297973.5</v>
      </c>
      <c r="D986" t="str">
        <f>IF(ISBLANK(Hoja1!D986),"ASALARIADO",Hoja1!D986)</f>
        <v>ASALARIADO</v>
      </c>
      <c r="E986" t="s">
        <v>11</v>
      </c>
      <c r="F986" t="s">
        <v>12</v>
      </c>
      <c r="G986" t="s">
        <v>13</v>
      </c>
      <c r="H986" t="s">
        <v>12</v>
      </c>
      <c r="I986" s="1">
        <f>IF(ISBLANK(Hoja1!I986),AVERAGE(Hoja1!$I$2:$I$5001),Hoja1!I986)</f>
        <v>42</v>
      </c>
      <c r="J986">
        <f t="shared" si="45"/>
        <v>1</v>
      </c>
      <c r="K986" t="str">
        <f t="shared" si="46"/>
        <v>0-400k</v>
      </c>
      <c r="L986" t="str">
        <f t="shared" si="47"/>
        <v>31-45</v>
      </c>
    </row>
    <row r="987" spans="1:12" x14ac:dyDescent="0.25">
      <c r="A987">
        <v>986</v>
      </c>
      <c r="B987" t="s">
        <v>15</v>
      </c>
      <c r="C987">
        <f>IF(ISBLANK(Hoja1!C987),AVERAGE(Hoja1!$C$2:$C$5001),Hoja1!C987)</f>
        <v>1079349.94</v>
      </c>
      <c r="D987" t="str">
        <f>IF(ISBLANK(Hoja1!D987),"ASALARIADO",Hoja1!D987)</f>
        <v>ASALARIADO</v>
      </c>
      <c r="E987" t="s">
        <v>16</v>
      </c>
      <c r="F987" t="s">
        <v>12</v>
      </c>
      <c r="G987" t="s">
        <v>13</v>
      </c>
      <c r="H987" t="s">
        <v>13</v>
      </c>
      <c r="I987" s="1">
        <f>IF(ISBLANK(Hoja1!I987),AVERAGE(Hoja1!$I$2:$I$5001),Hoja1!I987)</f>
        <v>37</v>
      </c>
      <c r="J987">
        <f t="shared" si="45"/>
        <v>0</v>
      </c>
      <c r="K987" t="str">
        <f t="shared" si="46"/>
        <v>800k-1.2M</v>
      </c>
      <c r="L987" t="str">
        <f t="shared" si="47"/>
        <v>31-45</v>
      </c>
    </row>
    <row r="988" spans="1:12" x14ac:dyDescent="0.25">
      <c r="A988">
        <v>987</v>
      </c>
      <c r="B988" t="s">
        <v>9</v>
      </c>
      <c r="C988">
        <f>IF(ISBLANK(Hoja1!C988),AVERAGE(Hoja1!$C$2:$C$5001),Hoja1!C988)</f>
        <v>326749</v>
      </c>
      <c r="D988" t="str">
        <f>IF(ISBLANK(Hoja1!D988),"ASALARIADO",Hoja1!D988)</f>
        <v>ASEGURADO VOLUNTARIO</v>
      </c>
      <c r="E988" t="s">
        <v>16</v>
      </c>
      <c r="F988" t="s">
        <v>12</v>
      </c>
      <c r="G988" t="s">
        <v>13</v>
      </c>
      <c r="H988" t="s">
        <v>13</v>
      </c>
      <c r="I988" s="1">
        <f>IF(ISBLANK(Hoja1!I988),AVERAGE(Hoja1!$I$2:$I$5001),Hoja1!I988)</f>
        <v>56</v>
      </c>
      <c r="J988">
        <f t="shared" si="45"/>
        <v>0</v>
      </c>
      <c r="K988" t="str">
        <f t="shared" si="46"/>
        <v>0-400k</v>
      </c>
      <c r="L988" t="str">
        <f t="shared" si="47"/>
        <v>46-60</v>
      </c>
    </row>
    <row r="989" spans="1:12" x14ac:dyDescent="0.25">
      <c r="A989">
        <v>988</v>
      </c>
      <c r="B989" t="s">
        <v>9</v>
      </c>
      <c r="C989">
        <f>IF(ISBLANK(Hoja1!C989),AVERAGE(Hoja1!$C$2:$C$5001),Hoja1!C989)</f>
        <v>377926.85</v>
      </c>
      <c r="D989" t="str">
        <f>IF(ISBLANK(Hoja1!D989),"ASALARIADO",Hoja1!D989)</f>
        <v>ASALARIADO</v>
      </c>
      <c r="E989" t="s">
        <v>16</v>
      </c>
      <c r="F989" t="s">
        <v>12</v>
      </c>
      <c r="G989" t="s">
        <v>13</v>
      </c>
      <c r="H989" t="s">
        <v>13</v>
      </c>
      <c r="I989" s="1">
        <f>IF(ISBLANK(Hoja1!I989),AVERAGE(Hoja1!$I$2:$I$5001),Hoja1!I989)</f>
        <v>22</v>
      </c>
      <c r="J989">
        <f t="shared" si="45"/>
        <v>0</v>
      </c>
      <c r="K989" t="str">
        <f t="shared" si="46"/>
        <v>0-400k</v>
      </c>
      <c r="L989" t="str">
        <f t="shared" si="47"/>
        <v>18-30</v>
      </c>
    </row>
    <row r="990" spans="1:12" x14ac:dyDescent="0.25">
      <c r="A990">
        <v>989</v>
      </c>
      <c r="B990" t="s">
        <v>9</v>
      </c>
      <c r="C990">
        <f>IF(ISBLANK(Hoja1!C990),AVERAGE(Hoja1!$C$2:$C$5001),Hoja1!C990)</f>
        <v>324047</v>
      </c>
      <c r="D990" t="str">
        <f>IF(ISBLANK(Hoja1!D990),"ASALARIADO",Hoja1!D990)</f>
        <v>TRABAJADOR INDEPENDIENTE</v>
      </c>
      <c r="E990" t="s">
        <v>16</v>
      </c>
      <c r="F990" t="s">
        <v>12</v>
      </c>
      <c r="G990" t="s">
        <v>12</v>
      </c>
      <c r="H990" t="s">
        <v>12</v>
      </c>
      <c r="I990" s="1">
        <f>IF(ISBLANK(Hoja1!I990),AVERAGE(Hoja1!$I$2:$I$5001),Hoja1!I990)</f>
        <v>48</v>
      </c>
      <c r="J990">
        <f t="shared" si="45"/>
        <v>1</v>
      </c>
      <c r="K990" t="str">
        <f t="shared" si="46"/>
        <v>0-400k</v>
      </c>
      <c r="L990" t="str">
        <f t="shared" si="47"/>
        <v>46-60</v>
      </c>
    </row>
    <row r="991" spans="1:12" x14ac:dyDescent="0.25">
      <c r="A991">
        <v>990</v>
      </c>
      <c r="B991" t="s">
        <v>15</v>
      </c>
      <c r="C991">
        <f>IF(ISBLANK(Hoja1!C991),AVERAGE(Hoja1!$C$2:$C$5001),Hoja1!C991)</f>
        <v>374301</v>
      </c>
      <c r="D991" t="str">
        <f>IF(ISBLANK(Hoja1!D991),"ASALARIADO",Hoja1!D991)</f>
        <v>TRABAJADOR INDEPENDIENTE</v>
      </c>
      <c r="E991" t="s">
        <v>16</v>
      </c>
      <c r="F991" t="s">
        <v>12</v>
      </c>
      <c r="G991" t="s">
        <v>13</v>
      </c>
      <c r="H991" t="s">
        <v>13</v>
      </c>
      <c r="I991" s="1">
        <f>IF(ISBLANK(Hoja1!I991),AVERAGE(Hoja1!$I$2:$I$5001),Hoja1!I991)</f>
        <v>33</v>
      </c>
      <c r="J991">
        <f t="shared" si="45"/>
        <v>0</v>
      </c>
      <c r="K991" t="str">
        <f t="shared" si="46"/>
        <v>0-400k</v>
      </c>
      <c r="L991" t="str">
        <f t="shared" si="47"/>
        <v>31-45</v>
      </c>
    </row>
    <row r="992" spans="1:12" x14ac:dyDescent="0.25">
      <c r="A992">
        <v>991</v>
      </c>
      <c r="B992" t="s">
        <v>15</v>
      </c>
      <c r="C992">
        <f>IF(ISBLANK(Hoja1!C992),AVERAGE(Hoja1!$C$2:$C$5001),Hoja1!C992)</f>
        <v>297973.8</v>
      </c>
      <c r="D992" t="str">
        <f>IF(ISBLANK(Hoja1!D992),"ASALARIADO",Hoja1!D992)</f>
        <v>ASALARIADO</v>
      </c>
      <c r="E992" t="s">
        <v>11</v>
      </c>
      <c r="F992" t="s">
        <v>12</v>
      </c>
      <c r="G992" t="s">
        <v>13</v>
      </c>
      <c r="H992" t="s">
        <v>13</v>
      </c>
      <c r="I992" s="1">
        <f>IF(ISBLANK(Hoja1!I992),AVERAGE(Hoja1!$I$2:$I$5001),Hoja1!I992)</f>
        <v>60</v>
      </c>
      <c r="J992">
        <f t="shared" si="45"/>
        <v>0</v>
      </c>
      <c r="K992" t="str">
        <f t="shared" si="46"/>
        <v>0-400k</v>
      </c>
      <c r="L992" t="str">
        <f t="shared" si="47"/>
        <v>46-60</v>
      </c>
    </row>
    <row r="993" spans="1:12" x14ac:dyDescent="0.25">
      <c r="A993">
        <v>992</v>
      </c>
      <c r="B993" t="s">
        <v>15</v>
      </c>
      <c r="C993">
        <f>IF(ISBLANK(Hoja1!C993),AVERAGE(Hoja1!$C$2:$C$5001),Hoja1!C993)</f>
        <v>355060</v>
      </c>
      <c r="D993" t="str">
        <f>IF(ISBLANK(Hoja1!D993),"ASALARIADO",Hoja1!D993)</f>
        <v>ASALARIADO</v>
      </c>
      <c r="E993" t="s">
        <v>16</v>
      </c>
      <c r="F993" t="s">
        <v>12</v>
      </c>
      <c r="G993" t="s">
        <v>12</v>
      </c>
      <c r="H993" t="s">
        <v>13</v>
      </c>
      <c r="I993" s="1">
        <f>IF(ISBLANK(Hoja1!I993),AVERAGE(Hoja1!$I$2:$I$5001),Hoja1!I993)</f>
        <v>56</v>
      </c>
      <c r="J993">
        <f t="shared" si="45"/>
        <v>0</v>
      </c>
      <c r="K993" t="str">
        <f t="shared" si="46"/>
        <v>0-400k</v>
      </c>
      <c r="L993" t="str">
        <f t="shared" si="47"/>
        <v>46-60</v>
      </c>
    </row>
    <row r="994" spans="1:12" x14ac:dyDescent="0.25">
      <c r="A994">
        <v>993</v>
      </c>
      <c r="B994" t="s">
        <v>15</v>
      </c>
      <c r="C994">
        <f>IF(ISBLANK(Hoja1!C994),AVERAGE(Hoja1!$C$2:$C$5001),Hoja1!C994)</f>
        <v>297046</v>
      </c>
      <c r="D994" t="str">
        <f>IF(ISBLANK(Hoja1!D994),"ASALARIADO",Hoja1!D994)</f>
        <v>ASEGURADO VOLUNTARIO</v>
      </c>
      <c r="E994" t="s">
        <v>16</v>
      </c>
      <c r="F994" t="s">
        <v>12</v>
      </c>
      <c r="G994" t="s">
        <v>13</v>
      </c>
      <c r="H994" t="s">
        <v>13</v>
      </c>
      <c r="I994" s="1">
        <f>IF(ISBLANK(Hoja1!I994),AVERAGE(Hoja1!$I$2:$I$5001),Hoja1!I994)</f>
        <v>19</v>
      </c>
      <c r="J994">
        <f t="shared" si="45"/>
        <v>0</v>
      </c>
      <c r="K994" t="str">
        <f t="shared" si="46"/>
        <v>0-400k</v>
      </c>
      <c r="L994" t="str">
        <f t="shared" si="47"/>
        <v>18-30</v>
      </c>
    </row>
    <row r="995" spans="1:12" x14ac:dyDescent="0.25">
      <c r="A995">
        <v>994</v>
      </c>
      <c r="B995" t="s">
        <v>9</v>
      </c>
      <c r="C995">
        <f>IF(ISBLANK(Hoja1!C995),AVERAGE(Hoja1!$C$2:$C$5001),Hoja1!C995)</f>
        <v>342028</v>
      </c>
      <c r="D995" t="str">
        <f>IF(ISBLANK(Hoja1!D995),"ASALARIADO",Hoja1!D995)</f>
        <v>ASALARIADO</v>
      </c>
      <c r="E995" t="s">
        <v>16</v>
      </c>
      <c r="F995" t="s">
        <v>12</v>
      </c>
      <c r="G995" t="s">
        <v>13</v>
      </c>
      <c r="H995" t="s">
        <v>13</v>
      </c>
      <c r="I995" s="1">
        <f>IF(ISBLANK(Hoja1!I995),AVERAGE(Hoja1!$I$2:$I$5001),Hoja1!I995)</f>
        <v>35</v>
      </c>
      <c r="J995">
        <f t="shared" si="45"/>
        <v>0</v>
      </c>
      <c r="K995" t="str">
        <f t="shared" si="46"/>
        <v>0-400k</v>
      </c>
      <c r="L995" t="str">
        <f t="shared" si="47"/>
        <v>31-45</v>
      </c>
    </row>
    <row r="996" spans="1:12" x14ac:dyDescent="0.25">
      <c r="A996">
        <v>995</v>
      </c>
      <c r="B996" t="s">
        <v>9</v>
      </c>
      <c r="C996">
        <f>IF(ISBLANK(Hoja1!C996),AVERAGE(Hoja1!$C$2:$C$5001),Hoja1!C996)</f>
        <v>343836</v>
      </c>
      <c r="D996" t="str">
        <f>IF(ISBLANK(Hoja1!D996),"ASALARIADO",Hoja1!D996)</f>
        <v>TRABAJADOR INDEPENDIENTE</v>
      </c>
      <c r="E996" t="s">
        <v>16</v>
      </c>
      <c r="F996" t="s">
        <v>12</v>
      </c>
      <c r="G996" t="s">
        <v>12</v>
      </c>
      <c r="H996" t="s">
        <v>12</v>
      </c>
      <c r="I996" s="1">
        <f>IF(ISBLANK(Hoja1!I996),AVERAGE(Hoja1!$I$2:$I$5001),Hoja1!I996)</f>
        <v>40</v>
      </c>
      <c r="J996">
        <f t="shared" si="45"/>
        <v>1</v>
      </c>
      <c r="K996" t="str">
        <f t="shared" si="46"/>
        <v>0-400k</v>
      </c>
      <c r="L996" t="str">
        <f t="shared" si="47"/>
        <v>31-45</v>
      </c>
    </row>
    <row r="997" spans="1:12" x14ac:dyDescent="0.25">
      <c r="A997">
        <v>996</v>
      </c>
      <c r="B997" t="s">
        <v>9</v>
      </c>
      <c r="C997">
        <f>IF(ISBLANK(Hoja1!C997),AVERAGE(Hoja1!$C$2:$C$5001),Hoja1!C997)</f>
        <v>430591.65</v>
      </c>
      <c r="D997" t="str">
        <f>IF(ISBLANK(Hoja1!D997),"ASALARIADO",Hoja1!D997)</f>
        <v>ASALARIADO</v>
      </c>
      <c r="E997" t="s">
        <v>16</v>
      </c>
      <c r="F997" t="s">
        <v>12</v>
      </c>
      <c r="G997" t="s">
        <v>13</v>
      </c>
      <c r="H997" t="s">
        <v>13</v>
      </c>
      <c r="I997" s="1">
        <f>IF(ISBLANK(Hoja1!I997),AVERAGE(Hoja1!$I$2:$I$5001),Hoja1!I997)</f>
        <v>23</v>
      </c>
      <c r="J997">
        <f t="shared" si="45"/>
        <v>0</v>
      </c>
      <c r="K997" t="str">
        <f t="shared" si="46"/>
        <v>400k-800k</v>
      </c>
      <c r="L997" t="str">
        <f t="shared" si="47"/>
        <v>18-30</v>
      </c>
    </row>
    <row r="998" spans="1:12" x14ac:dyDescent="0.25">
      <c r="A998">
        <v>997</v>
      </c>
      <c r="B998" t="s">
        <v>9</v>
      </c>
      <c r="C998">
        <f>IF(ISBLANK(Hoja1!C998),AVERAGE(Hoja1!$C$2:$C$5001),Hoja1!C998)</f>
        <v>979079.94</v>
      </c>
      <c r="D998" t="str">
        <f>IF(ISBLANK(Hoja1!D998),"ASALARIADO",Hoja1!D998)</f>
        <v>ASALARIADO</v>
      </c>
      <c r="E998" t="s">
        <v>11</v>
      </c>
      <c r="F998" t="s">
        <v>12</v>
      </c>
      <c r="G998" t="s">
        <v>13</v>
      </c>
      <c r="H998" t="s">
        <v>13</v>
      </c>
      <c r="I998" s="1">
        <f>IF(ISBLANK(Hoja1!I998),AVERAGE(Hoja1!$I$2:$I$5001),Hoja1!I998)</f>
        <v>48</v>
      </c>
      <c r="J998">
        <f t="shared" si="45"/>
        <v>0</v>
      </c>
      <c r="K998" t="str">
        <f t="shared" si="46"/>
        <v>800k-1.2M</v>
      </c>
      <c r="L998" t="str">
        <f t="shared" si="47"/>
        <v>46-60</v>
      </c>
    </row>
    <row r="999" spans="1:12" x14ac:dyDescent="0.25">
      <c r="A999">
        <v>998</v>
      </c>
      <c r="B999" t="s">
        <v>15</v>
      </c>
      <c r="C999">
        <f>IF(ISBLANK(Hoja1!C999),AVERAGE(Hoja1!$C$2:$C$5001),Hoja1!C999)</f>
        <v>428662.7</v>
      </c>
      <c r="D999" t="str">
        <f>IF(ISBLANK(Hoja1!D999),"ASALARIADO",Hoja1!D999)</f>
        <v>ASALARIADO</v>
      </c>
      <c r="E999" t="s">
        <v>16</v>
      </c>
      <c r="F999" t="s">
        <v>12</v>
      </c>
      <c r="G999" t="s">
        <v>12</v>
      </c>
      <c r="H999" t="s">
        <v>13</v>
      </c>
      <c r="I999" s="1">
        <f>IF(ISBLANK(Hoja1!I999),AVERAGE(Hoja1!$I$2:$I$5001),Hoja1!I999)</f>
        <v>45</v>
      </c>
      <c r="J999">
        <f t="shared" si="45"/>
        <v>0</v>
      </c>
      <c r="K999" t="str">
        <f t="shared" si="46"/>
        <v>400k-800k</v>
      </c>
      <c r="L999" t="str">
        <f t="shared" si="47"/>
        <v>31-45</v>
      </c>
    </row>
    <row r="1000" spans="1:12" x14ac:dyDescent="0.25">
      <c r="A1000">
        <v>999</v>
      </c>
      <c r="B1000" t="s">
        <v>9</v>
      </c>
      <c r="C1000">
        <f>IF(ISBLANK(Hoja1!C1000),AVERAGE(Hoja1!$C$2:$C$5001),Hoja1!C1000)</f>
        <v>278030</v>
      </c>
      <c r="D1000" t="str">
        <f>IF(ISBLANK(Hoja1!D1000),"ASALARIADO",Hoja1!D1000)</f>
        <v>CONVENIOS ESPECIALES DE TRABAJADORES INDEPENDIENTES</v>
      </c>
      <c r="E1000" t="s">
        <v>16</v>
      </c>
      <c r="F1000" t="s">
        <v>12</v>
      </c>
      <c r="G1000" t="s">
        <v>13</v>
      </c>
      <c r="H1000" t="s">
        <v>13</v>
      </c>
      <c r="I1000" s="1">
        <f>IF(ISBLANK(Hoja1!I1000),AVERAGE(Hoja1!$I$2:$I$5001),Hoja1!I1000)</f>
        <v>62</v>
      </c>
      <c r="J1000">
        <f t="shared" si="45"/>
        <v>0</v>
      </c>
      <c r="K1000" t="str">
        <f t="shared" si="46"/>
        <v>0-400k</v>
      </c>
      <c r="L1000" t="str">
        <f t="shared" si="47"/>
        <v>61-75</v>
      </c>
    </row>
    <row r="1001" spans="1:12" x14ac:dyDescent="0.25">
      <c r="A1001">
        <v>1000</v>
      </c>
      <c r="B1001" t="s">
        <v>9</v>
      </c>
      <c r="C1001">
        <f>IF(ISBLANK(Hoja1!C1001),AVERAGE(Hoja1!$C$2:$C$5001),Hoja1!C1001)</f>
        <v>324741.92</v>
      </c>
      <c r="D1001" t="str">
        <f>IF(ISBLANK(Hoja1!D1001),"ASALARIADO",Hoja1!D1001)</f>
        <v>ASALARIADO</v>
      </c>
      <c r="E1001" t="s">
        <v>16</v>
      </c>
      <c r="F1001" t="s">
        <v>12</v>
      </c>
      <c r="G1001" t="s">
        <v>12</v>
      </c>
      <c r="H1001" t="s">
        <v>13</v>
      </c>
      <c r="I1001" s="1">
        <f>IF(ISBLANK(Hoja1!I1001),AVERAGE(Hoja1!$I$2:$I$5001),Hoja1!I1001)</f>
        <v>47</v>
      </c>
      <c r="J1001">
        <f t="shared" si="45"/>
        <v>0</v>
      </c>
      <c r="K1001" t="str">
        <f t="shared" si="46"/>
        <v>0-400k</v>
      </c>
      <c r="L1001" t="str">
        <f t="shared" si="47"/>
        <v>46-60</v>
      </c>
    </row>
    <row r="1002" spans="1:12" x14ac:dyDescent="0.25">
      <c r="A1002">
        <v>1001</v>
      </c>
      <c r="B1002" t="s">
        <v>9</v>
      </c>
      <c r="C1002">
        <f>IF(ISBLANK(Hoja1!C1002),AVERAGE(Hoja1!$C$2:$C$5001),Hoja1!C1002)</f>
        <v>390128.11</v>
      </c>
      <c r="D1002" t="str">
        <f>IF(ISBLANK(Hoja1!D1002),"ASALARIADO",Hoja1!D1002)</f>
        <v>ASALARIADO</v>
      </c>
      <c r="E1002" t="s">
        <v>16</v>
      </c>
      <c r="F1002" t="s">
        <v>12</v>
      </c>
      <c r="G1002" t="s">
        <v>13</v>
      </c>
      <c r="H1002" t="s">
        <v>13</v>
      </c>
      <c r="I1002" s="1">
        <f>IF(ISBLANK(Hoja1!I1002),AVERAGE(Hoja1!$I$2:$I$5001),Hoja1!I1002)</f>
        <v>30</v>
      </c>
      <c r="J1002">
        <f t="shared" si="45"/>
        <v>0</v>
      </c>
      <c r="K1002" t="str">
        <f t="shared" si="46"/>
        <v>0-400k</v>
      </c>
      <c r="L1002" t="str">
        <f t="shared" si="47"/>
        <v>18-30</v>
      </c>
    </row>
    <row r="1003" spans="1:12" x14ac:dyDescent="0.25">
      <c r="A1003">
        <v>1002</v>
      </c>
      <c r="B1003" t="s">
        <v>9</v>
      </c>
      <c r="C1003">
        <f>IF(ISBLANK(Hoja1!C1003),AVERAGE(Hoja1!$C$2:$C$5001),Hoja1!C1003)</f>
        <v>713928</v>
      </c>
      <c r="D1003" t="str">
        <f>IF(ISBLANK(Hoja1!D1003),"ASALARIADO",Hoja1!D1003)</f>
        <v>ASALARIADO</v>
      </c>
      <c r="E1003" t="s">
        <v>16</v>
      </c>
      <c r="F1003" t="s">
        <v>12</v>
      </c>
      <c r="G1003" t="s">
        <v>12</v>
      </c>
      <c r="H1003" t="s">
        <v>13</v>
      </c>
      <c r="I1003" s="1">
        <f>IF(ISBLANK(Hoja1!I1003),AVERAGE(Hoja1!$I$2:$I$5001),Hoja1!I1003)</f>
        <v>24</v>
      </c>
      <c r="J1003">
        <f t="shared" si="45"/>
        <v>0</v>
      </c>
      <c r="K1003" t="str">
        <f t="shared" si="46"/>
        <v>400k-800k</v>
      </c>
      <c r="L1003" t="str">
        <f t="shared" si="47"/>
        <v>18-30</v>
      </c>
    </row>
    <row r="1004" spans="1:12" x14ac:dyDescent="0.25">
      <c r="A1004">
        <v>1003</v>
      </c>
      <c r="B1004" t="s">
        <v>9</v>
      </c>
      <c r="C1004">
        <f>IF(ISBLANK(Hoja1!C1004),AVERAGE(Hoja1!$C$2:$C$5001),Hoja1!C1004)</f>
        <v>1077120</v>
      </c>
      <c r="D1004" t="str">
        <f>IF(ISBLANK(Hoja1!D1004),"ASALARIADO",Hoja1!D1004)</f>
        <v>ASALARIADO</v>
      </c>
      <c r="E1004" t="s">
        <v>16</v>
      </c>
      <c r="F1004" t="s">
        <v>12</v>
      </c>
      <c r="G1004" t="s">
        <v>13</v>
      </c>
      <c r="H1004" t="s">
        <v>13</v>
      </c>
      <c r="I1004" s="1">
        <f>IF(ISBLANK(Hoja1!I1004),AVERAGE(Hoja1!$I$2:$I$5001),Hoja1!I1004)</f>
        <v>44</v>
      </c>
      <c r="J1004">
        <f t="shared" si="45"/>
        <v>0</v>
      </c>
      <c r="K1004" t="str">
        <f t="shared" si="46"/>
        <v>800k-1.2M</v>
      </c>
      <c r="L1004" t="str">
        <f t="shared" si="47"/>
        <v>31-45</v>
      </c>
    </row>
    <row r="1005" spans="1:12" x14ac:dyDescent="0.25">
      <c r="A1005">
        <v>1004</v>
      </c>
      <c r="B1005" t="s">
        <v>15</v>
      </c>
      <c r="C1005">
        <f>IF(ISBLANK(Hoja1!C1005),AVERAGE(Hoja1!$C$2:$C$5001),Hoja1!C1005)</f>
        <v>433738.95</v>
      </c>
      <c r="D1005" t="str">
        <f>IF(ISBLANK(Hoja1!D1005),"ASALARIADO",Hoja1!D1005)</f>
        <v>ASALARIADO</v>
      </c>
      <c r="E1005" t="s">
        <v>16</v>
      </c>
      <c r="F1005" t="s">
        <v>12</v>
      </c>
      <c r="G1005" t="s">
        <v>13</v>
      </c>
      <c r="H1005" t="s">
        <v>13</v>
      </c>
      <c r="I1005" s="1">
        <f>IF(ISBLANK(Hoja1!I1005),AVERAGE(Hoja1!$I$2:$I$5001),Hoja1!I1005)</f>
        <v>45</v>
      </c>
      <c r="J1005">
        <f t="shared" si="45"/>
        <v>0</v>
      </c>
      <c r="K1005" t="str">
        <f t="shared" si="46"/>
        <v>400k-800k</v>
      </c>
      <c r="L1005" t="str">
        <f t="shared" si="47"/>
        <v>31-45</v>
      </c>
    </row>
    <row r="1006" spans="1:12" x14ac:dyDescent="0.25">
      <c r="A1006">
        <v>1005</v>
      </c>
      <c r="B1006" t="s">
        <v>15</v>
      </c>
      <c r="C1006">
        <f>IF(ISBLANK(Hoja1!C1006),AVERAGE(Hoja1!$C$2:$C$5001),Hoja1!C1006)</f>
        <v>176387.09</v>
      </c>
      <c r="D1006" t="str">
        <f>IF(ISBLANK(Hoja1!D1006),"ASALARIADO",Hoja1!D1006)</f>
        <v>PENSIONADOS EN SU PROPIO SISTEMA</v>
      </c>
      <c r="E1006" t="s">
        <v>11</v>
      </c>
      <c r="F1006" t="s">
        <v>12</v>
      </c>
      <c r="G1006" t="s">
        <v>13</v>
      </c>
      <c r="H1006" t="s">
        <v>13</v>
      </c>
      <c r="I1006" s="1">
        <f>IF(ISBLANK(Hoja1!I1006),AVERAGE(Hoja1!$I$2:$I$5001),Hoja1!I1006)</f>
        <v>88</v>
      </c>
      <c r="J1006">
        <f t="shared" si="45"/>
        <v>0</v>
      </c>
      <c r="K1006" t="str">
        <f t="shared" si="46"/>
        <v>0-400k</v>
      </c>
      <c r="L1006" t="str">
        <f t="shared" si="47"/>
        <v>76-100+</v>
      </c>
    </row>
    <row r="1007" spans="1:12" x14ac:dyDescent="0.25">
      <c r="A1007">
        <v>1006</v>
      </c>
      <c r="B1007" t="s">
        <v>9</v>
      </c>
      <c r="C1007">
        <f>IF(ISBLANK(Hoja1!C1007),AVERAGE(Hoja1!$C$2:$C$5001),Hoja1!C1007)</f>
        <v>278030</v>
      </c>
      <c r="D1007" t="str">
        <f>IF(ISBLANK(Hoja1!D1007),"ASALARIADO",Hoja1!D1007)</f>
        <v>CONVENIOS ESPECIALES DE TRABAJADORES INDEPENDIENTES</v>
      </c>
      <c r="E1007" t="s">
        <v>16</v>
      </c>
      <c r="F1007" t="s">
        <v>12</v>
      </c>
      <c r="G1007" t="s">
        <v>13</v>
      </c>
      <c r="H1007" t="s">
        <v>13</v>
      </c>
      <c r="I1007" s="1">
        <f>IF(ISBLANK(Hoja1!I1007),AVERAGE(Hoja1!$I$2:$I$5001),Hoja1!I1007)</f>
        <v>50</v>
      </c>
      <c r="J1007">
        <f t="shared" si="45"/>
        <v>0</v>
      </c>
      <c r="K1007" t="str">
        <f t="shared" si="46"/>
        <v>0-400k</v>
      </c>
      <c r="L1007" t="str">
        <f t="shared" si="47"/>
        <v>46-60</v>
      </c>
    </row>
    <row r="1008" spans="1:12" x14ac:dyDescent="0.25">
      <c r="A1008">
        <v>1007</v>
      </c>
      <c r="B1008" t="s">
        <v>15</v>
      </c>
      <c r="C1008">
        <f>IF(ISBLANK(Hoja1!C1008),AVERAGE(Hoja1!$C$2:$C$5001),Hoja1!C1008)</f>
        <v>1407034.2</v>
      </c>
      <c r="D1008" t="str">
        <f>IF(ISBLANK(Hoja1!D1008),"ASALARIADO",Hoja1!D1008)</f>
        <v>ASALARIADO</v>
      </c>
      <c r="E1008" t="s">
        <v>16</v>
      </c>
      <c r="F1008" t="s">
        <v>12</v>
      </c>
      <c r="G1008" t="s">
        <v>13</v>
      </c>
      <c r="H1008" t="s">
        <v>13</v>
      </c>
      <c r="I1008" s="1">
        <f>IF(ISBLANK(Hoja1!I1008),AVERAGE(Hoja1!$I$2:$I$5001),Hoja1!I1008)</f>
        <v>31</v>
      </c>
      <c r="J1008">
        <f t="shared" si="45"/>
        <v>0</v>
      </c>
      <c r="K1008" t="str">
        <f t="shared" si="46"/>
        <v>1.2M-2M</v>
      </c>
      <c r="L1008" t="str">
        <f t="shared" si="47"/>
        <v>31-45</v>
      </c>
    </row>
    <row r="1009" spans="1:12" x14ac:dyDescent="0.25">
      <c r="A1009">
        <v>1008</v>
      </c>
      <c r="B1009" t="s">
        <v>9</v>
      </c>
      <c r="C1009">
        <f>IF(ISBLANK(Hoja1!C1009),AVERAGE(Hoja1!$C$2:$C$5001),Hoja1!C1009)</f>
        <v>1656666.67</v>
      </c>
      <c r="D1009" t="str">
        <f>IF(ISBLANK(Hoja1!D1009),"ASALARIADO",Hoja1!D1009)</f>
        <v>ASALARIADO</v>
      </c>
      <c r="E1009" t="s">
        <v>16</v>
      </c>
      <c r="F1009" t="s">
        <v>12</v>
      </c>
      <c r="G1009" t="s">
        <v>13</v>
      </c>
      <c r="H1009" t="s">
        <v>13</v>
      </c>
      <c r="I1009" s="1">
        <f>IF(ISBLANK(Hoja1!I1009),AVERAGE(Hoja1!$I$2:$I$5001),Hoja1!I1009)</f>
        <v>37</v>
      </c>
      <c r="J1009">
        <f t="shared" si="45"/>
        <v>0</v>
      </c>
      <c r="K1009" t="str">
        <f t="shared" si="46"/>
        <v>1.2M-2M</v>
      </c>
      <c r="L1009" t="str">
        <f t="shared" si="47"/>
        <v>31-45</v>
      </c>
    </row>
    <row r="1010" spans="1:12" x14ac:dyDescent="0.25">
      <c r="A1010">
        <v>1009</v>
      </c>
      <c r="B1010" t="s">
        <v>15</v>
      </c>
      <c r="C1010">
        <f>IF(ISBLANK(Hoja1!C1010),AVERAGE(Hoja1!$C$2:$C$5001),Hoja1!C1010)</f>
        <v>199161</v>
      </c>
      <c r="D1010" t="str">
        <f>IF(ISBLANK(Hoja1!D1010),"ASALARIADO",Hoja1!D1010)</f>
        <v>ASALARIADO</v>
      </c>
      <c r="E1010" t="s">
        <v>16</v>
      </c>
      <c r="F1010" t="s">
        <v>12</v>
      </c>
      <c r="G1010" t="s">
        <v>12</v>
      </c>
      <c r="H1010" t="s">
        <v>12</v>
      </c>
      <c r="I1010" s="1">
        <f>IF(ISBLANK(Hoja1!I1010),AVERAGE(Hoja1!$I$2:$I$5001),Hoja1!I1010)</f>
        <v>54</v>
      </c>
      <c r="J1010">
        <f t="shared" si="45"/>
        <v>1</v>
      </c>
      <c r="K1010" t="str">
        <f t="shared" si="46"/>
        <v>0-400k</v>
      </c>
      <c r="L1010" t="str">
        <f t="shared" si="47"/>
        <v>46-60</v>
      </c>
    </row>
    <row r="1011" spans="1:12" x14ac:dyDescent="0.25">
      <c r="A1011">
        <v>1010</v>
      </c>
      <c r="B1011" t="s">
        <v>9</v>
      </c>
      <c r="C1011">
        <f>IF(ISBLANK(Hoja1!C1011),AVERAGE(Hoja1!$C$2:$C$5001),Hoja1!C1011)</f>
        <v>600473</v>
      </c>
      <c r="D1011" t="str">
        <f>IF(ISBLANK(Hoja1!D1011),"ASALARIADO",Hoja1!D1011)</f>
        <v>ASALARIADO</v>
      </c>
      <c r="E1011" t="s">
        <v>11</v>
      </c>
      <c r="F1011" t="s">
        <v>12</v>
      </c>
      <c r="G1011" t="s">
        <v>13</v>
      </c>
      <c r="H1011" t="s">
        <v>13</v>
      </c>
      <c r="I1011" s="1">
        <f>IF(ISBLANK(Hoja1!I1011),AVERAGE(Hoja1!$I$2:$I$5001),Hoja1!I1011)</f>
        <v>32</v>
      </c>
      <c r="J1011">
        <f t="shared" si="45"/>
        <v>0</v>
      </c>
      <c r="K1011" t="str">
        <f t="shared" si="46"/>
        <v>400k-800k</v>
      </c>
      <c r="L1011" t="str">
        <f t="shared" si="47"/>
        <v>31-45</v>
      </c>
    </row>
    <row r="1012" spans="1:12" x14ac:dyDescent="0.25">
      <c r="A1012">
        <v>1011</v>
      </c>
      <c r="B1012" t="s">
        <v>9</v>
      </c>
      <c r="C1012">
        <f>IF(ISBLANK(Hoja1!C1012),AVERAGE(Hoja1!$C$2:$C$5001),Hoja1!C1012)</f>
        <v>544648</v>
      </c>
      <c r="D1012" t="str">
        <f>IF(ISBLANK(Hoja1!D1012),"ASALARIADO",Hoja1!D1012)</f>
        <v>TRABAJADOR INDEPENDIENTE</v>
      </c>
      <c r="E1012" t="s">
        <v>16</v>
      </c>
      <c r="F1012" t="s">
        <v>12</v>
      </c>
      <c r="G1012" t="s">
        <v>13</v>
      </c>
      <c r="H1012" t="s">
        <v>13</v>
      </c>
      <c r="I1012" s="1">
        <f>IF(ISBLANK(Hoja1!I1012),AVERAGE(Hoja1!$I$2:$I$5001),Hoja1!I1012)</f>
        <v>39</v>
      </c>
      <c r="J1012">
        <f t="shared" si="45"/>
        <v>0</v>
      </c>
      <c r="K1012" t="str">
        <f t="shared" si="46"/>
        <v>400k-800k</v>
      </c>
      <c r="L1012" t="str">
        <f t="shared" si="47"/>
        <v>31-45</v>
      </c>
    </row>
    <row r="1013" spans="1:12" x14ac:dyDescent="0.25">
      <c r="A1013">
        <v>1012</v>
      </c>
      <c r="B1013" t="s">
        <v>15</v>
      </c>
      <c r="C1013">
        <f>IF(ISBLANK(Hoja1!C1013),AVERAGE(Hoja1!$C$2:$C$5001),Hoja1!C1013)</f>
        <v>757952.07</v>
      </c>
      <c r="D1013" t="str">
        <f>IF(ISBLANK(Hoja1!D1013),"ASALARIADO",Hoja1!D1013)</f>
        <v>ASALARIADO</v>
      </c>
      <c r="E1013" t="s">
        <v>11</v>
      </c>
      <c r="F1013" t="s">
        <v>12</v>
      </c>
      <c r="G1013" t="s">
        <v>13</v>
      </c>
      <c r="H1013" t="s">
        <v>13</v>
      </c>
      <c r="I1013" s="1">
        <f>IF(ISBLANK(Hoja1!I1013),AVERAGE(Hoja1!$I$2:$I$5001),Hoja1!I1013)</f>
        <v>34</v>
      </c>
      <c r="J1013">
        <f t="shared" si="45"/>
        <v>0</v>
      </c>
      <c r="K1013" t="str">
        <f t="shared" si="46"/>
        <v>400k-800k</v>
      </c>
      <c r="L1013" t="str">
        <f t="shared" si="47"/>
        <v>31-45</v>
      </c>
    </row>
    <row r="1014" spans="1:12" x14ac:dyDescent="0.25">
      <c r="A1014">
        <v>1013</v>
      </c>
      <c r="B1014" t="s">
        <v>9</v>
      </c>
      <c r="C1014">
        <f>IF(ISBLANK(Hoja1!C1014),AVERAGE(Hoja1!$C$2:$C$5001),Hoja1!C1014)</f>
        <v>297045</v>
      </c>
      <c r="D1014" t="str">
        <f>IF(ISBLANK(Hoja1!D1014),"ASALARIADO",Hoja1!D1014)</f>
        <v>ASEGURADO VOLUNTARIO</v>
      </c>
      <c r="E1014" t="s">
        <v>16</v>
      </c>
      <c r="F1014" t="s">
        <v>12</v>
      </c>
      <c r="G1014" t="s">
        <v>13</v>
      </c>
      <c r="H1014" t="s">
        <v>13</v>
      </c>
      <c r="I1014" s="1">
        <f>IF(ISBLANK(Hoja1!I1014),AVERAGE(Hoja1!$I$2:$I$5001),Hoja1!I1014)</f>
        <v>60</v>
      </c>
      <c r="J1014">
        <f t="shared" si="45"/>
        <v>0</v>
      </c>
      <c r="K1014" t="str">
        <f t="shared" si="46"/>
        <v>0-400k</v>
      </c>
      <c r="L1014" t="str">
        <f t="shared" si="47"/>
        <v>46-60</v>
      </c>
    </row>
    <row r="1015" spans="1:12" x14ac:dyDescent="0.25">
      <c r="A1015">
        <v>1014</v>
      </c>
      <c r="B1015" t="s">
        <v>15</v>
      </c>
      <c r="C1015">
        <f>IF(ISBLANK(Hoja1!C1015),AVERAGE(Hoja1!$C$2:$C$5001),Hoja1!C1015)</f>
        <v>514678</v>
      </c>
      <c r="D1015" t="str">
        <f>IF(ISBLANK(Hoja1!D1015),"ASALARIADO",Hoja1!D1015)</f>
        <v>PENSIONADOS EN SU PROPIO SISTEMA</v>
      </c>
      <c r="E1015" t="s">
        <v>11</v>
      </c>
      <c r="F1015" t="s">
        <v>12</v>
      </c>
      <c r="G1015" t="s">
        <v>13</v>
      </c>
      <c r="H1015" t="s">
        <v>13</v>
      </c>
      <c r="I1015" s="1">
        <f>IF(ISBLANK(Hoja1!I1015),AVERAGE(Hoja1!$I$2:$I$5001),Hoja1!I1015)</f>
        <v>73</v>
      </c>
      <c r="J1015">
        <f t="shared" si="45"/>
        <v>0</v>
      </c>
      <c r="K1015" t="str">
        <f t="shared" si="46"/>
        <v>400k-800k</v>
      </c>
      <c r="L1015" t="str">
        <f t="shared" si="47"/>
        <v>61-75</v>
      </c>
    </row>
    <row r="1016" spans="1:12" x14ac:dyDescent="0.25">
      <c r="A1016">
        <v>1015</v>
      </c>
      <c r="B1016" t="s">
        <v>9</v>
      </c>
      <c r="C1016">
        <f>IF(ISBLANK(Hoja1!C1016),AVERAGE(Hoja1!$C$2:$C$5001),Hoja1!C1016)</f>
        <v>207840</v>
      </c>
      <c r="D1016" t="str">
        <f>IF(ISBLANK(Hoja1!D1016),"ASALARIADO",Hoja1!D1016)</f>
        <v>ASALARIADO</v>
      </c>
      <c r="E1016" t="s">
        <v>16</v>
      </c>
      <c r="F1016" t="s">
        <v>12</v>
      </c>
      <c r="G1016" t="s">
        <v>12</v>
      </c>
      <c r="H1016" t="s">
        <v>13</v>
      </c>
      <c r="I1016" s="1">
        <f>IF(ISBLANK(Hoja1!I1016),AVERAGE(Hoja1!$I$2:$I$5001),Hoja1!I1016)</f>
        <v>41</v>
      </c>
      <c r="J1016">
        <f t="shared" si="45"/>
        <v>0</v>
      </c>
      <c r="K1016" t="str">
        <f t="shared" si="46"/>
        <v>0-400k</v>
      </c>
      <c r="L1016" t="str">
        <f t="shared" si="47"/>
        <v>31-45</v>
      </c>
    </row>
    <row r="1017" spans="1:12" x14ac:dyDescent="0.25">
      <c r="A1017">
        <v>1016</v>
      </c>
      <c r="B1017" t="s">
        <v>15</v>
      </c>
      <c r="C1017">
        <f>IF(ISBLANK(Hoja1!C1017),AVERAGE(Hoja1!$C$2:$C$5001),Hoja1!C1017)</f>
        <v>592970</v>
      </c>
      <c r="D1017" t="str">
        <f>IF(ISBLANK(Hoja1!D1017),"ASALARIADO",Hoja1!D1017)</f>
        <v>ASALARIADO</v>
      </c>
      <c r="E1017" t="s">
        <v>11</v>
      </c>
      <c r="F1017" t="s">
        <v>12</v>
      </c>
      <c r="G1017" t="s">
        <v>13</v>
      </c>
      <c r="H1017" t="s">
        <v>12</v>
      </c>
      <c r="I1017" s="1">
        <f>IF(ISBLANK(Hoja1!I1017),AVERAGE(Hoja1!$I$2:$I$5001),Hoja1!I1017)</f>
        <v>37</v>
      </c>
      <c r="J1017">
        <f t="shared" si="45"/>
        <v>1</v>
      </c>
      <c r="K1017" t="str">
        <f t="shared" si="46"/>
        <v>400k-800k</v>
      </c>
      <c r="L1017" t="str">
        <f t="shared" si="47"/>
        <v>31-45</v>
      </c>
    </row>
    <row r="1018" spans="1:12" x14ac:dyDescent="0.25">
      <c r="A1018">
        <v>1017</v>
      </c>
      <c r="B1018" t="s">
        <v>9</v>
      </c>
      <c r="C1018">
        <f>IF(ISBLANK(Hoja1!C1018),AVERAGE(Hoja1!$C$2:$C$5001),Hoja1!C1018)</f>
        <v>418054</v>
      </c>
      <c r="D1018" t="str">
        <f>IF(ISBLANK(Hoja1!D1018),"ASALARIADO",Hoja1!D1018)</f>
        <v>TRABAJADOR INDEPENDIENTE</v>
      </c>
      <c r="E1018" t="s">
        <v>16</v>
      </c>
      <c r="F1018" t="s">
        <v>12</v>
      </c>
      <c r="G1018" t="s">
        <v>13</v>
      </c>
      <c r="H1018" t="s">
        <v>12</v>
      </c>
      <c r="I1018" s="1">
        <f>IF(ISBLANK(Hoja1!I1018),AVERAGE(Hoja1!$I$2:$I$5001),Hoja1!I1018)</f>
        <v>48</v>
      </c>
      <c r="J1018">
        <f t="shared" si="45"/>
        <v>1</v>
      </c>
      <c r="K1018" t="str">
        <f t="shared" si="46"/>
        <v>400k-800k</v>
      </c>
      <c r="L1018" t="str">
        <f t="shared" si="47"/>
        <v>46-60</v>
      </c>
    </row>
    <row r="1019" spans="1:12" x14ac:dyDescent="0.25">
      <c r="A1019">
        <v>1018</v>
      </c>
      <c r="B1019" t="s">
        <v>9</v>
      </c>
      <c r="C1019">
        <f>IF(ISBLANK(Hoja1!C1019),AVERAGE(Hoja1!$C$2:$C$5001),Hoja1!C1019)</f>
        <v>140375</v>
      </c>
      <c r="D1019" t="str">
        <f>IF(ISBLANK(Hoja1!D1019),"ASALARIADO",Hoja1!D1019)</f>
        <v>ASALARIADO</v>
      </c>
      <c r="E1019" t="s">
        <v>16</v>
      </c>
      <c r="F1019" t="s">
        <v>12</v>
      </c>
      <c r="G1019" t="s">
        <v>13</v>
      </c>
      <c r="H1019" t="s">
        <v>13</v>
      </c>
      <c r="I1019" s="1">
        <f>IF(ISBLANK(Hoja1!I1019),AVERAGE(Hoja1!$I$2:$I$5001),Hoja1!I1019)</f>
        <v>54</v>
      </c>
      <c r="J1019">
        <f t="shared" si="45"/>
        <v>0</v>
      </c>
      <c r="K1019" t="str">
        <f t="shared" si="46"/>
        <v>0-400k</v>
      </c>
      <c r="L1019" t="str">
        <f t="shared" si="47"/>
        <v>46-60</v>
      </c>
    </row>
    <row r="1020" spans="1:12" x14ac:dyDescent="0.25">
      <c r="A1020">
        <v>1019</v>
      </c>
      <c r="B1020" t="s">
        <v>15</v>
      </c>
      <c r="C1020">
        <f>IF(ISBLANK(Hoja1!C1020),AVERAGE(Hoja1!$C$2:$C$5001),Hoja1!C1020)</f>
        <v>2152089.7000000002</v>
      </c>
      <c r="D1020" t="str">
        <f>IF(ISBLANK(Hoja1!D1020),"ASALARIADO",Hoja1!D1020)</f>
        <v>ASALARIADO</v>
      </c>
      <c r="E1020" t="s">
        <v>11</v>
      </c>
      <c r="F1020" t="s">
        <v>12</v>
      </c>
      <c r="G1020" t="s">
        <v>13</v>
      </c>
      <c r="H1020" t="s">
        <v>13</v>
      </c>
      <c r="I1020" s="1">
        <f>IF(ISBLANK(Hoja1!I1020),AVERAGE(Hoja1!$I$2:$I$5001),Hoja1!I1020)</f>
        <v>42</v>
      </c>
      <c r="J1020">
        <f t="shared" si="45"/>
        <v>0</v>
      </c>
      <c r="K1020" t="str">
        <f t="shared" si="46"/>
        <v>2M+</v>
      </c>
      <c r="L1020" t="str">
        <f t="shared" si="47"/>
        <v>31-45</v>
      </c>
    </row>
    <row r="1021" spans="1:12" x14ac:dyDescent="0.25">
      <c r="A1021">
        <v>1020</v>
      </c>
      <c r="B1021" t="s">
        <v>15</v>
      </c>
      <c r="C1021">
        <f>IF(ISBLANK(Hoja1!C1021),AVERAGE(Hoja1!$C$2:$C$5001),Hoja1!C1021)</f>
        <v>1444541</v>
      </c>
      <c r="D1021" t="str">
        <f>IF(ISBLANK(Hoja1!D1021),"ASALARIADO",Hoja1!D1021)</f>
        <v>PENSIONADOS EN SU PROPIO SISTEMA</v>
      </c>
      <c r="E1021" t="s">
        <v>11</v>
      </c>
      <c r="F1021" t="s">
        <v>12</v>
      </c>
      <c r="G1021" t="s">
        <v>13</v>
      </c>
      <c r="H1021" t="s">
        <v>13</v>
      </c>
      <c r="I1021" s="1">
        <f>IF(ISBLANK(Hoja1!I1021),AVERAGE(Hoja1!$I$2:$I$5001),Hoja1!I1021)</f>
        <v>69</v>
      </c>
      <c r="J1021">
        <f t="shared" si="45"/>
        <v>0</v>
      </c>
      <c r="K1021" t="str">
        <f t="shared" si="46"/>
        <v>1.2M-2M</v>
      </c>
      <c r="L1021" t="str">
        <f t="shared" si="47"/>
        <v>61-75</v>
      </c>
    </row>
    <row r="1022" spans="1:12" x14ac:dyDescent="0.25">
      <c r="A1022">
        <v>1021</v>
      </c>
      <c r="B1022" t="s">
        <v>9</v>
      </c>
      <c r="C1022">
        <f>IF(ISBLANK(Hoja1!C1022),AVERAGE(Hoja1!$C$2:$C$5001),Hoja1!C1022)</f>
        <v>326749</v>
      </c>
      <c r="D1022" t="str">
        <f>IF(ISBLANK(Hoja1!D1022),"ASALARIADO",Hoja1!D1022)</f>
        <v>TRABAJADOR INDEPENDIENTE</v>
      </c>
      <c r="E1022" t="s">
        <v>16</v>
      </c>
      <c r="F1022" t="s">
        <v>12</v>
      </c>
      <c r="G1022" t="s">
        <v>13</v>
      </c>
      <c r="H1022" t="s">
        <v>12</v>
      </c>
      <c r="I1022" s="1">
        <f>IF(ISBLANK(Hoja1!I1022),AVERAGE(Hoja1!$I$2:$I$5001),Hoja1!I1022)</f>
        <v>58</v>
      </c>
      <c r="J1022">
        <f t="shared" si="45"/>
        <v>1</v>
      </c>
      <c r="K1022" t="str">
        <f t="shared" si="46"/>
        <v>0-400k</v>
      </c>
      <c r="L1022" t="str">
        <f t="shared" si="47"/>
        <v>46-60</v>
      </c>
    </row>
    <row r="1023" spans="1:12" x14ac:dyDescent="0.25">
      <c r="A1023">
        <v>1022</v>
      </c>
      <c r="B1023" t="s">
        <v>9</v>
      </c>
      <c r="C1023">
        <f>IF(ISBLANK(Hoja1!C1023),AVERAGE(Hoja1!$C$2:$C$5001),Hoja1!C1023)</f>
        <v>4644820.8</v>
      </c>
      <c r="D1023" t="str">
        <f>IF(ISBLANK(Hoja1!D1023),"ASALARIADO",Hoja1!D1023)</f>
        <v>ASALARIADO</v>
      </c>
      <c r="E1023" t="s">
        <v>11</v>
      </c>
      <c r="F1023" t="s">
        <v>12</v>
      </c>
      <c r="G1023" t="s">
        <v>13</v>
      </c>
      <c r="H1023" t="s">
        <v>13</v>
      </c>
      <c r="I1023" s="1">
        <f>IF(ISBLANK(Hoja1!I1023),AVERAGE(Hoja1!$I$2:$I$5001),Hoja1!I1023)</f>
        <v>37</v>
      </c>
      <c r="J1023">
        <f t="shared" si="45"/>
        <v>0</v>
      </c>
      <c r="K1023" t="str">
        <f t="shared" si="46"/>
        <v>2M+</v>
      </c>
      <c r="L1023" t="str">
        <f t="shared" si="47"/>
        <v>31-45</v>
      </c>
    </row>
    <row r="1024" spans="1:12" x14ac:dyDescent="0.25">
      <c r="A1024">
        <v>1023</v>
      </c>
      <c r="B1024" t="s">
        <v>15</v>
      </c>
      <c r="C1024">
        <f>IF(ISBLANK(Hoja1!C1024),AVERAGE(Hoja1!$C$2:$C$5001),Hoja1!C1024)</f>
        <v>517053.85</v>
      </c>
      <c r="D1024" t="str">
        <f>IF(ISBLANK(Hoja1!D1024),"ASALARIADO",Hoja1!D1024)</f>
        <v>ASALARIADO</v>
      </c>
      <c r="E1024" t="s">
        <v>16</v>
      </c>
      <c r="F1024" t="s">
        <v>12</v>
      </c>
      <c r="G1024" t="s">
        <v>13</v>
      </c>
      <c r="H1024" t="s">
        <v>12</v>
      </c>
      <c r="I1024" s="1">
        <f>IF(ISBLANK(Hoja1!I1024),AVERAGE(Hoja1!$I$2:$I$5001),Hoja1!I1024)</f>
        <v>28</v>
      </c>
      <c r="J1024">
        <f t="shared" si="45"/>
        <v>1</v>
      </c>
      <c r="K1024" t="str">
        <f t="shared" si="46"/>
        <v>400k-800k</v>
      </c>
      <c r="L1024" t="str">
        <f t="shared" si="47"/>
        <v>18-30</v>
      </c>
    </row>
    <row r="1025" spans="1:12" x14ac:dyDescent="0.25">
      <c r="A1025">
        <v>1024</v>
      </c>
      <c r="B1025" t="s">
        <v>9</v>
      </c>
      <c r="C1025">
        <f>IF(ISBLANK(Hoja1!C1025),AVERAGE(Hoja1!$C$2:$C$5001),Hoja1!C1025)</f>
        <v>3692520</v>
      </c>
      <c r="D1025" t="str">
        <f>IF(ISBLANK(Hoja1!D1025),"ASALARIADO",Hoja1!D1025)</f>
        <v>ASALARIADO</v>
      </c>
      <c r="E1025" t="s">
        <v>16</v>
      </c>
      <c r="F1025" t="s">
        <v>12</v>
      </c>
      <c r="G1025" t="s">
        <v>13</v>
      </c>
      <c r="H1025" t="s">
        <v>13</v>
      </c>
      <c r="I1025" s="1">
        <f>IF(ISBLANK(Hoja1!I1025),AVERAGE(Hoja1!$I$2:$I$5001),Hoja1!I1025)</f>
        <v>47</v>
      </c>
      <c r="J1025">
        <f t="shared" si="45"/>
        <v>0</v>
      </c>
      <c r="K1025" t="str">
        <f t="shared" si="46"/>
        <v>2M+</v>
      </c>
      <c r="L1025" t="str">
        <f t="shared" si="47"/>
        <v>46-60</v>
      </c>
    </row>
    <row r="1026" spans="1:12" x14ac:dyDescent="0.25">
      <c r="A1026">
        <v>1025</v>
      </c>
      <c r="B1026" t="s">
        <v>9</v>
      </c>
      <c r="C1026">
        <f>IF(ISBLANK(Hoja1!C1026),AVERAGE(Hoja1!$C$2:$C$5001),Hoja1!C1026)</f>
        <v>333671</v>
      </c>
      <c r="D1026" t="str">
        <f>IF(ISBLANK(Hoja1!D1026),"ASALARIADO",Hoja1!D1026)</f>
        <v>ASALARIADO</v>
      </c>
      <c r="E1026" t="s">
        <v>16</v>
      </c>
      <c r="F1026" t="s">
        <v>12</v>
      </c>
      <c r="G1026" t="s">
        <v>12</v>
      </c>
      <c r="H1026" t="s">
        <v>13</v>
      </c>
      <c r="I1026" s="1">
        <f>IF(ISBLANK(Hoja1!I1026),AVERAGE(Hoja1!$I$2:$I$5001),Hoja1!I1026)</f>
        <v>23</v>
      </c>
      <c r="J1026">
        <f t="shared" si="45"/>
        <v>0</v>
      </c>
      <c r="K1026" t="str">
        <f t="shared" si="46"/>
        <v>0-400k</v>
      </c>
      <c r="L1026" t="str">
        <f t="shared" si="47"/>
        <v>18-30</v>
      </c>
    </row>
    <row r="1027" spans="1:12" x14ac:dyDescent="0.25">
      <c r="A1027">
        <v>1026</v>
      </c>
      <c r="B1027" t="s">
        <v>15</v>
      </c>
      <c r="C1027">
        <f>IF(ISBLANK(Hoja1!C1027),AVERAGE(Hoja1!$C$2:$C$5001),Hoja1!C1027)</f>
        <v>504571.88</v>
      </c>
      <c r="D1027" t="str">
        <f>IF(ISBLANK(Hoja1!D1027),"ASALARIADO",Hoja1!D1027)</f>
        <v>ASALARIADO</v>
      </c>
      <c r="E1027" t="s">
        <v>16</v>
      </c>
      <c r="F1027" t="s">
        <v>12</v>
      </c>
      <c r="G1027" t="s">
        <v>13</v>
      </c>
      <c r="H1027" t="s">
        <v>13</v>
      </c>
      <c r="I1027" s="1">
        <f>IF(ISBLANK(Hoja1!I1027),AVERAGE(Hoja1!$I$2:$I$5001),Hoja1!I1027)</f>
        <v>31</v>
      </c>
      <c r="J1027">
        <f t="shared" ref="J1027:J1090" si="48">IF(H1027="SI",1,0)</f>
        <v>0</v>
      </c>
      <c r="K1027" t="str">
        <f t="shared" ref="K1027:K1090" si="49">IF(C1027&lt;=400000,"0-400k",IF(C1027&lt;=800000,"400k-800k",IF(C1027&lt;=1200000,"800k-1.2M",IF(C1027&lt;=2000000,"1.2M-2M","2M+"))))</f>
        <v>400k-800k</v>
      </c>
      <c r="L1027" t="str">
        <f t="shared" ref="L1027:L1090" si="50">IF(I1027&lt;=30,"18-30",IF(I1027&lt;=45,"31-45",IF(I1027&lt;=60,"46-60",IF(I1027&lt;=75,"61-75","76-100+"))))</f>
        <v>31-45</v>
      </c>
    </row>
    <row r="1028" spans="1:12" x14ac:dyDescent="0.25">
      <c r="A1028">
        <v>1027</v>
      </c>
      <c r="B1028" t="s">
        <v>15</v>
      </c>
      <c r="C1028">
        <f>IF(ISBLANK(Hoja1!C1028),AVERAGE(Hoja1!$C$2:$C$5001),Hoja1!C1028)</f>
        <v>264120</v>
      </c>
      <c r="D1028" t="str">
        <f>IF(ISBLANK(Hoja1!D1028),"ASALARIADO",Hoja1!D1028)</f>
        <v>ASALARIADO</v>
      </c>
      <c r="E1028" t="s">
        <v>16</v>
      </c>
      <c r="F1028" t="s">
        <v>12</v>
      </c>
      <c r="G1028" t="s">
        <v>13</v>
      </c>
      <c r="H1028" t="s">
        <v>12</v>
      </c>
      <c r="I1028" s="1">
        <f>IF(ISBLANK(Hoja1!I1028),AVERAGE(Hoja1!$I$2:$I$5001),Hoja1!I1028)</f>
        <v>32</v>
      </c>
      <c r="J1028">
        <f t="shared" si="48"/>
        <v>1</v>
      </c>
      <c r="K1028" t="str">
        <f t="shared" si="49"/>
        <v>0-400k</v>
      </c>
      <c r="L1028" t="str">
        <f t="shared" si="50"/>
        <v>31-45</v>
      </c>
    </row>
    <row r="1029" spans="1:12" x14ac:dyDescent="0.25">
      <c r="A1029">
        <v>1028</v>
      </c>
      <c r="B1029" t="s">
        <v>15</v>
      </c>
      <c r="C1029">
        <f>IF(ISBLANK(Hoja1!C1029),AVERAGE(Hoja1!$C$2:$C$5001),Hoja1!C1029)</f>
        <v>766575.22</v>
      </c>
      <c r="D1029" t="str">
        <f>IF(ISBLANK(Hoja1!D1029),"ASALARIADO",Hoja1!D1029)</f>
        <v>PENSIONADOS EN SU PROPIO SISTEMA</v>
      </c>
      <c r="E1029" t="s">
        <v>11</v>
      </c>
      <c r="F1029" t="s">
        <v>12</v>
      </c>
      <c r="G1029" t="s">
        <v>13</v>
      </c>
      <c r="H1029" t="s">
        <v>13</v>
      </c>
      <c r="I1029" s="1">
        <f>IF(ISBLANK(Hoja1!I1029),AVERAGE(Hoja1!$I$2:$I$5001),Hoja1!I1029)</f>
        <v>71</v>
      </c>
      <c r="J1029">
        <f t="shared" si="48"/>
        <v>0</v>
      </c>
      <c r="K1029" t="str">
        <f t="shared" si="49"/>
        <v>400k-800k</v>
      </c>
      <c r="L1029" t="str">
        <f t="shared" si="50"/>
        <v>61-75</v>
      </c>
    </row>
    <row r="1030" spans="1:12" x14ac:dyDescent="0.25">
      <c r="A1030">
        <v>1029</v>
      </c>
      <c r="B1030" t="s">
        <v>9</v>
      </c>
      <c r="C1030">
        <f>IF(ISBLANK(Hoja1!C1030),AVERAGE(Hoja1!$C$2:$C$5001),Hoja1!C1030)</f>
        <v>1020006.8</v>
      </c>
      <c r="D1030" t="str">
        <f>IF(ISBLANK(Hoja1!D1030),"ASALARIADO",Hoja1!D1030)</f>
        <v>ASALARIADO</v>
      </c>
      <c r="E1030" t="s">
        <v>16</v>
      </c>
      <c r="F1030" t="s">
        <v>12</v>
      </c>
      <c r="G1030" t="s">
        <v>13</v>
      </c>
      <c r="H1030" t="s">
        <v>13</v>
      </c>
      <c r="I1030" s="1">
        <f>IF(ISBLANK(Hoja1!I1030),AVERAGE(Hoja1!$I$2:$I$5001),Hoja1!I1030)</f>
        <v>30</v>
      </c>
      <c r="J1030">
        <f t="shared" si="48"/>
        <v>0</v>
      </c>
      <c r="K1030" t="str">
        <f t="shared" si="49"/>
        <v>800k-1.2M</v>
      </c>
      <c r="L1030" t="str">
        <f t="shared" si="50"/>
        <v>18-30</v>
      </c>
    </row>
    <row r="1031" spans="1:12" x14ac:dyDescent="0.25">
      <c r="A1031">
        <v>1030</v>
      </c>
      <c r="B1031" t="s">
        <v>9</v>
      </c>
      <c r="C1031">
        <f>IF(ISBLANK(Hoja1!C1031),AVERAGE(Hoja1!$C$2:$C$5001),Hoja1!C1031)</f>
        <v>701742</v>
      </c>
      <c r="D1031" t="str">
        <f>IF(ISBLANK(Hoja1!D1031),"ASALARIADO",Hoja1!D1031)</f>
        <v>ASALARIADO</v>
      </c>
      <c r="E1031" t="s">
        <v>11</v>
      </c>
      <c r="F1031" t="s">
        <v>12</v>
      </c>
      <c r="G1031" t="s">
        <v>13</v>
      </c>
      <c r="H1031" t="s">
        <v>13</v>
      </c>
      <c r="I1031" s="1">
        <f>IF(ISBLANK(Hoja1!I1031),AVERAGE(Hoja1!$I$2:$I$5001),Hoja1!I1031)</f>
        <v>30</v>
      </c>
      <c r="J1031">
        <f t="shared" si="48"/>
        <v>0</v>
      </c>
      <c r="K1031" t="str">
        <f t="shared" si="49"/>
        <v>400k-800k</v>
      </c>
      <c r="L1031" t="str">
        <f t="shared" si="50"/>
        <v>18-30</v>
      </c>
    </row>
    <row r="1032" spans="1:12" x14ac:dyDescent="0.25">
      <c r="A1032">
        <v>1031</v>
      </c>
      <c r="B1032" t="s">
        <v>9</v>
      </c>
      <c r="C1032">
        <f>IF(ISBLANK(Hoja1!C1032),AVERAGE(Hoja1!$C$2:$C$5001),Hoja1!C1032)</f>
        <v>320000</v>
      </c>
      <c r="D1032" t="str">
        <f>IF(ISBLANK(Hoja1!D1032),"ASALARIADO",Hoja1!D1032)</f>
        <v>ASALARIADO</v>
      </c>
      <c r="E1032" t="s">
        <v>16</v>
      </c>
      <c r="F1032" t="s">
        <v>12</v>
      </c>
      <c r="G1032" t="s">
        <v>12</v>
      </c>
      <c r="H1032" t="s">
        <v>13</v>
      </c>
      <c r="I1032" s="1">
        <f>IF(ISBLANK(Hoja1!I1032),AVERAGE(Hoja1!$I$2:$I$5001),Hoja1!I1032)</f>
        <v>41</v>
      </c>
      <c r="J1032">
        <f t="shared" si="48"/>
        <v>0</v>
      </c>
      <c r="K1032" t="str">
        <f t="shared" si="49"/>
        <v>0-400k</v>
      </c>
      <c r="L1032" t="str">
        <f t="shared" si="50"/>
        <v>31-45</v>
      </c>
    </row>
    <row r="1033" spans="1:12" x14ac:dyDescent="0.25">
      <c r="A1033">
        <v>1032</v>
      </c>
      <c r="B1033" t="s">
        <v>9</v>
      </c>
      <c r="C1033">
        <f>IF(ISBLANK(Hoja1!C1033),AVERAGE(Hoja1!$C$2:$C$5001),Hoja1!C1033)</f>
        <v>1340270.3400000001</v>
      </c>
      <c r="D1033" t="str">
        <f>IF(ISBLANK(Hoja1!D1033),"ASALARIADO",Hoja1!D1033)</f>
        <v>ASALARIADO</v>
      </c>
      <c r="E1033" t="s">
        <v>16</v>
      </c>
      <c r="F1033" t="s">
        <v>12</v>
      </c>
      <c r="G1033" t="s">
        <v>13</v>
      </c>
      <c r="H1033" t="s">
        <v>13</v>
      </c>
      <c r="I1033" s="1">
        <f>IF(ISBLANK(Hoja1!I1033),AVERAGE(Hoja1!$I$2:$I$5001),Hoja1!I1033)</f>
        <v>32</v>
      </c>
      <c r="J1033">
        <f t="shared" si="48"/>
        <v>0</v>
      </c>
      <c r="K1033" t="str">
        <f t="shared" si="49"/>
        <v>1.2M-2M</v>
      </c>
      <c r="L1033" t="str">
        <f t="shared" si="50"/>
        <v>31-45</v>
      </c>
    </row>
    <row r="1034" spans="1:12" x14ac:dyDescent="0.25">
      <c r="A1034">
        <v>1033</v>
      </c>
      <c r="B1034" t="s">
        <v>9</v>
      </c>
      <c r="C1034">
        <f>IF(ISBLANK(Hoja1!C1034),AVERAGE(Hoja1!$C$2:$C$5001),Hoja1!C1034)</f>
        <v>639148</v>
      </c>
      <c r="D1034" t="str">
        <f>IF(ISBLANK(Hoja1!D1034),"ASALARIADO",Hoja1!D1034)</f>
        <v>TRABAJADOR INDEPENDIENTE</v>
      </c>
      <c r="E1034" t="s">
        <v>16</v>
      </c>
      <c r="F1034" t="s">
        <v>12</v>
      </c>
      <c r="G1034" t="s">
        <v>13</v>
      </c>
      <c r="H1034" t="s">
        <v>12</v>
      </c>
      <c r="I1034" s="1">
        <f>IF(ISBLANK(Hoja1!I1034),AVERAGE(Hoja1!$I$2:$I$5001),Hoja1!I1034)</f>
        <v>73</v>
      </c>
      <c r="J1034">
        <f t="shared" si="48"/>
        <v>1</v>
      </c>
      <c r="K1034" t="str">
        <f t="shared" si="49"/>
        <v>400k-800k</v>
      </c>
      <c r="L1034" t="str">
        <f t="shared" si="50"/>
        <v>61-75</v>
      </c>
    </row>
    <row r="1035" spans="1:12" x14ac:dyDescent="0.25">
      <c r="A1035">
        <v>1034</v>
      </c>
      <c r="B1035" t="s">
        <v>15</v>
      </c>
      <c r="C1035">
        <f>IF(ISBLANK(Hoja1!C1035),AVERAGE(Hoja1!$C$2:$C$5001),Hoja1!C1035)</f>
        <v>1790761</v>
      </c>
      <c r="D1035" t="str">
        <f>IF(ISBLANK(Hoja1!D1035),"ASALARIADO",Hoja1!D1035)</f>
        <v>ASALARIADO</v>
      </c>
      <c r="E1035" t="s">
        <v>11</v>
      </c>
      <c r="F1035" t="s">
        <v>12</v>
      </c>
      <c r="G1035" t="s">
        <v>13</v>
      </c>
      <c r="H1035" t="s">
        <v>12</v>
      </c>
      <c r="I1035" s="1">
        <f>IF(ISBLANK(Hoja1!I1035),AVERAGE(Hoja1!$I$2:$I$5001),Hoja1!I1035)</f>
        <v>54</v>
      </c>
      <c r="J1035">
        <f t="shared" si="48"/>
        <v>1</v>
      </c>
      <c r="K1035" t="str">
        <f t="shared" si="49"/>
        <v>1.2M-2M</v>
      </c>
      <c r="L1035" t="str">
        <f t="shared" si="50"/>
        <v>46-60</v>
      </c>
    </row>
    <row r="1036" spans="1:12" x14ac:dyDescent="0.25">
      <c r="A1036">
        <v>1035</v>
      </c>
      <c r="B1036" t="s">
        <v>9</v>
      </c>
      <c r="C1036">
        <f>IF(ISBLANK(Hoja1!C1036),AVERAGE(Hoja1!$C$2:$C$5001),Hoja1!C1036)</f>
        <v>1170360</v>
      </c>
      <c r="D1036" t="str">
        <f>IF(ISBLANK(Hoja1!D1036),"ASALARIADO",Hoja1!D1036)</f>
        <v>CONVENIOS ESPECIALES DE TRABAJADORES INDEPENDIENTES</v>
      </c>
      <c r="E1036" t="s">
        <v>16</v>
      </c>
      <c r="F1036" t="s">
        <v>12</v>
      </c>
      <c r="G1036" t="s">
        <v>13</v>
      </c>
      <c r="H1036" t="s">
        <v>13</v>
      </c>
      <c r="I1036" s="1">
        <f>IF(ISBLANK(Hoja1!I1036),AVERAGE(Hoja1!$I$2:$I$5001),Hoja1!I1036)</f>
        <v>61</v>
      </c>
      <c r="J1036">
        <f t="shared" si="48"/>
        <v>0</v>
      </c>
      <c r="K1036" t="str">
        <f t="shared" si="49"/>
        <v>800k-1.2M</v>
      </c>
      <c r="L1036" t="str">
        <f t="shared" si="50"/>
        <v>61-75</v>
      </c>
    </row>
    <row r="1037" spans="1:12" x14ac:dyDescent="0.25">
      <c r="A1037">
        <v>1036</v>
      </c>
      <c r="B1037" t="s">
        <v>15</v>
      </c>
      <c r="C1037">
        <f>IF(ISBLANK(Hoja1!C1037),AVERAGE(Hoja1!$C$2:$C$5001),Hoja1!C1037)</f>
        <v>196106.25</v>
      </c>
      <c r="D1037" t="str">
        <f>IF(ISBLANK(Hoja1!D1037),"ASALARIADO",Hoja1!D1037)</f>
        <v>ASALARIADO</v>
      </c>
      <c r="E1037" t="s">
        <v>11</v>
      </c>
      <c r="F1037" t="s">
        <v>12</v>
      </c>
      <c r="G1037" t="s">
        <v>13</v>
      </c>
      <c r="H1037" t="s">
        <v>13</v>
      </c>
      <c r="I1037" s="1">
        <f>IF(ISBLANK(Hoja1!I1037),AVERAGE(Hoja1!$I$2:$I$5001),Hoja1!I1037)</f>
        <v>38</v>
      </c>
      <c r="J1037">
        <f t="shared" si="48"/>
        <v>0</v>
      </c>
      <c r="K1037" t="str">
        <f t="shared" si="49"/>
        <v>0-400k</v>
      </c>
      <c r="L1037" t="str">
        <f t="shared" si="50"/>
        <v>31-45</v>
      </c>
    </row>
    <row r="1038" spans="1:12" x14ac:dyDescent="0.25">
      <c r="A1038">
        <v>1037</v>
      </c>
      <c r="B1038" t="s">
        <v>15</v>
      </c>
      <c r="C1038">
        <f>IF(ISBLANK(Hoja1!C1038),AVERAGE(Hoja1!$C$2:$C$5001),Hoja1!C1038)</f>
        <v>1510021</v>
      </c>
      <c r="D1038" t="str">
        <f>IF(ISBLANK(Hoja1!D1038),"ASALARIADO",Hoja1!D1038)</f>
        <v>ASALARIADO</v>
      </c>
      <c r="E1038" t="s">
        <v>11</v>
      </c>
      <c r="F1038" t="s">
        <v>12</v>
      </c>
      <c r="G1038" t="s">
        <v>13</v>
      </c>
      <c r="H1038" t="s">
        <v>12</v>
      </c>
      <c r="I1038" s="1">
        <f>IF(ISBLANK(Hoja1!I1038),AVERAGE(Hoja1!$I$2:$I$5001),Hoja1!I1038)</f>
        <v>46</v>
      </c>
      <c r="J1038">
        <f t="shared" si="48"/>
        <v>1</v>
      </c>
      <c r="K1038" t="str">
        <f t="shared" si="49"/>
        <v>1.2M-2M</v>
      </c>
      <c r="L1038" t="str">
        <f t="shared" si="50"/>
        <v>46-60</v>
      </c>
    </row>
    <row r="1039" spans="1:12" x14ac:dyDescent="0.25">
      <c r="A1039">
        <v>1038</v>
      </c>
      <c r="B1039" t="s">
        <v>9</v>
      </c>
      <c r="C1039">
        <f>IF(ISBLANK(Hoja1!C1039),AVERAGE(Hoja1!$C$2:$C$5001),Hoja1!C1039)</f>
        <v>297058</v>
      </c>
      <c r="D1039" t="str">
        <f>IF(ISBLANK(Hoja1!D1039),"ASALARIADO",Hoja1!D1039)</f>
        <v>ASEGURADO VOLUNTARIO</v>
      </c>
      <c r="E1039" t="s">
        <v>16</v>
      </c>
      <c r="F1039" t="s">
        <v>13</v>
      </c>
      <c r="G1039" t="s">
        <v>13</v>
      </c>
      <c r="H1039" t="s">
        <v>12</v>
      </c>
      <c r="I1039" s="1">
        <f>IF(ISBLANK(Hoja1!I1039),AVERAGE(Hoja1!$I$2:$I$5001),Hoja1!I1039)</f>
        <v>43</v>
      </c>
      <c r="J1039">
        <f t="shared" si="48"/>
        <v>1</v>
      </c>
      <c r="K1039" t="str">
        <f t="shared" si="49"/>
        <v>0-400k</v>
      </c>
      <c r="L1039" t="str">
        <f t="shared" si="50"/>
        <v>31-45</v>
      </c>
    </row>
    <row r="1040" spans="1:12" x14ac:dyDescent="0.25">
      <c r="A1040">
        <v>1039</v>
      </c>
      <c r="B1040" t="s">
        <v>15</v>
      </c>
      <c r="C1040">
        <f>IF(ISBLANK(Hoja1!C1040),AVERAGE(Hoja1!$C$2:$C$5001),Hoja1!C1040)</f>
        <v>465916</v>
      </c>
      <c r="D1040" t="str">
        <f>IF(ISBLANK(Hoja1!D1040),"ASALARIADO",Hoja1!D1040)</f>
        <v>ASALARIADO</v>
      </c>
      <c r="E1040" t="s">
        <v>11</v>
      </c>
      <c r="F1040" t="s">
        <v>12</v>
      </c>
      <c r="G1040" t="s">
        <v>13</v>
      </c>
      <c r="H1040" t="s">
        <v>13</v>
      </c>
      <c r="I1040" s="1">
        <f>IF(ISBLANK(Hoja1!I1040),AVERAGE(Hoja1!$I$2:$I$5001),Hoja1!I1040)</f>
        <v>36</v>
      </c>
      <c r="J1040">
        <f t="shared" si="48"/>
        <v>0</v>
      </c>
      <c r="K1040" t="str">
        <f t="shared" si="49"/>
        <v>400k-800k</v>
      </c>
      <c r="L1040" t="str">
        <f t="shared" si="50"/>
        <v>31-45</v>
      </c>
    </row>
    <row r="1041" spans="1:12" x14ac:dyDescent="0.25">
      <c r="A1041">
        <v>1040</v>
      </c>
      <c r="B1041" t="s">
        <v>15</v>
      </c>
      <c r="C1041">
        <f>IF(ISBLANK(Hoja1!C1041),AVERAGE(Hoja1!$C$2:$C$5001),Hoja1!C1041)</f>
        <v>632704.4</v>
      </c>
      <c r="D1041" t="str">
        <f>IF(ISBLANK(Hoja1!D1041),"ASALARIADO",Hoja1!D1041)</f>
        <v>ASALARIADO</v>
      </c>
      <c r="E1041" t="s">
        <v>11</v>
      </c>
      <c r="F1041" t="s">
        <v>12</v>
      </c>
      <c r="G1041" t="s">
        <v>13</v>
      </c>
      <c r="H1041" t="s">
        <v>13</v>
      </c>
      <c r="I1041" s="1">
        <f>IF(ISBLANK(Hoja1!I1041),AVERAGE(Hoja1!$I$2:$I$5001),Hoja1!I1041)</f>
        <v>35</v>
      </c>
      <c r="J1041">
        <f t="shared" si="48"/>
        <v>0</v>
      </c>
      <c r="K1041" t="str">
        <f t="shared" si="49"/>
        <v>400k-800k</v>
      </c>
      <c r="L1041" t="str">
        <f t="shared" si="50"/>
        <v>31-45</v>
      </c>
    </row>
    <row r="1042" spans="1:12" x14ac:dyDescent="0.25">
      <c r="A1042">
        <v>1041</v>
      </c>
      <c r="B1042" t="s">
        <v>15</v>
      </c>
      <c r="C1042">
        <f>IF(ISBLANK(Hoja1!C1042),AVERAGE(Hoja1!$C$2:$C$5001),Hoja1!C1042)</f>
        <v>952206</v>
      </c>
      <c r="D1042" t="str">
        <f>IF(ISBLANK(Hoja1!D1042),"ASALARIADO",Hoja1!D1042)</f>
        <v>ASALARIADO</v>
      </c>
      <c r="E1042" t="s">
        <v>11</v>
      </c>
      <c r="F1042" t="s">
        <v>12</v>
      </c>
      <c r="G1042" t="s">
        <v>13</v>
      </c>
      <c r="H1042" t="s">
        <v>12</v>
      </c>
      <c r="I1042" s="1">
        <f>IF(ISBLANK(Hoja1!I1042),AVERAGE(Hoja1!$I$2:$I$5001),Hoja1!I1042)</f>
        <v>57</v>
      </c>
      <c r="J1042">
        <f t="shared" si="48"/>
        <v>1</v>
      </c>
      <c r="K1042" t="str">
        <f t="shared" si="49"/>
        <v>800k-1.2M</v>
      </c>
      <c r="L1042" t="str">
        <f t="shared" si="50"/>
        <v>46-60</v>
      </c>
    </row>
    <row r="1043" spans="1:12" x14ac:dyDescent="0.25">
      <c r="A1043">
        <v>1042</v>
      </c>
      <c r="B1043" t="s">
        <v>9</v>
      </c>
      <c r="C1043">
        <f>IF(ISBLANK(Hoja1!C1043),AVERAGE(Hoja1!$C$2:$C$5001),Hoja1!C1043)</f>
        <v>1902994.84</v>
      </c>
      <c r="D1043" t="str">
        <f>IF(ISBLANK(Hoja1!D1043),"ASALARIADO",Hoja1!D1043)</f>
        <v>ASALARIADO</v>
      </c>
      <c r="E1043" t="s">
        <v>11</v>
      </c>
      <c r="F1043" t="s">
        <v>12</v>
      </c>
      <c r="G1043" t="s">
        <v>13</v>
      </c>
      <c r="H1043" t="s">
        <v>13</v>
      </c>
      <c r="I1043" s="1">
        <f>IF(ISBLANK(Hoja1!I1043),AVERAGE(Hoja1!$I$2:$I$5001),Hoja1!I1043)</f>
        <v>40</v>
      </c>
      <c r="J1043">
        <f t="shared" si="48"/>
        <v>0</v>
      </c>
      <c r="K1043" t="str">
        <f t="shared" si="49"/>
        <v>1.2M-2M</v>
      </c>
      <c r="L1043" t="str">
        <f t="shared" si="50"/>
        <v>31-45</v>
      </c>
    </row>
    <row r="1044" spans="1:12" x14ac:dyDescent="0.25">
      <c r="A1044">
        <v>1043</v>
      </c>
      <c r="B1044" t="s">
        <v>15</v>
      </c>
      <c r="C1044">
        <f>IF(ISBLANK(Hoja1!C1044),AVERAGE(Hoja1!$C$2:$C$5001),Hoja1!C1044)</f>
        <v>1215206.99</v>
      </c>
      <c r="D1044" t="str">
        <f>IF(ISBLANK(Hoja1!D1044),"ASALARIADO",Hoja1!D1044)</f>
        <v>ASALARIADO</v>
      </c>
      <c r="E1044" t="s">
        <v>16</v>
      </c>
      <c r="F1044" t="s">
        <v>12</v>
      </c>
      <c r="G1044" t="s">
        <v>13</v>
      </c>
      <c r="H1044" t="s">
        <v>13</v>
      </c>
      <c r="I1044" s="1">
        <f>IF(ISBLANK(Hoja1!I1044),AVERAGE(Hoja1!$I$2:$I$5001),Hoja1!I1044)</f>
        <v>36</v>
      </c>
      <c r="J1044">
        <f t="shared" si="48"/>
        <v>0</v>
      </c>
      <c r="K1044" t="str">
        <f t="shared" si="49"/>
        <v>1.2M-2M</v>
      </c>
      <c r="L1044" t="str">
        <f t="shared" si="50"/>
        <v>31-45</v>
      </c>
    </row>
    <row r="1045" spans="1:12" x14ac:dyDescent="0.25">
      <c r="A1045">
        <v>1044</v>
      </c>
      <c r="B1045" t="s">
        <v>15</v>
      </c>
      <c r="C1045">
        <f>IF(ISBLANK(Hoja1!C1045),AVERAGE(Hoja1!$C$2:$C$5001),Hoja1!C1045)</f>
        <v>518584.68</v>
      </c>
      <c r="D1045" t="str">
        <f>IF(ISBLANK(Hoja1!D1045),"ASALARIADO",Hoja1!D1045)</f>
        <v>ASALARIADO</v>
      </c>
      <c r="E1045" t="s">
        <v>16</v>
      </c>
      <c r="F1045" t="s">
        <v>12</v>
      </c>
      <c r="G1045" t="s">
        <v>13</v>
      </c>
      <c r="H1045" t="s">
        <v>13</v>
      </c>
      <c r="I1045" s="1">
        <f>IF(ISBLANK(Hoja1!I1045),AVERAGE(Hoja1!$I$2:$I$5001),Hoja1!I1045)</f>
        <v>19</v>
      </c>
      <c r="J1045">
        <f t="shared" si="48"/>
        <v>0</v>
      </c>
      <c r="K1045" t="str">
        <f t="shared" si="49"/>
        <v>400k-800k</v>
      </c>
      <c r="L1045" t="str">
        <f t="shared" si="50"/>
        <v>18-30</v>
      </c>
    </row>
    <row r="1046" spans="1:12" x14ac:dyDescent="0.25">
      <c r="A1046">
        <v>1045</v>
      </c>
      <c r="B1046" t="s">
        <v>15</v>
      </c>
      <c r="C1046">
        <f>IF(ISBLANK(Hoja1!C1046),AVERAGE(Hoja1!$C$2:$C$5001),Hoja1!C1046)</f>
        <v>426767.25</v>
      </c>
      <c r="D1046" t="str">
        <f>IF(ISBLANK(Hoja1!D1046),"ASALARIADO",Hoja1!D1046)</f>
        <v>ASALARIADO</v>
      </c>
      <c r="E1046" t="s">
        <v>16</v>
      </c>
      <c r="F1046" t="s">
        <v>12</v>
      </c>
      <c r="G1046" t="s">
        <v>13</v>
      </c>
      <c r="H1046" t="s">
        <v>13</v>
      </c>
      <c r="I1046" s="1">
        <f>IF(ISBLANK(Hoja1!I1046),AVERAGE(Hoja1!$I$2:$I$5001),Hoja1!I1046)</f>
        <v>27</v>
      </c>
      <c r="J1046">
        <f t="shared" si="48"/>
        <v>0</v>
      </c>
      <c r="K1046" t="str">
        <f t="shared" si="49"/>
        <v>400k-800k</v>
      </c>
      <c r="L1046" t="str">
        <f t="shared" si="50"/>
        <v>18-30</v>
      </c>
    </row>
    <row r="1047" spans="1:12" x14ac:dyDescent="0.25">
      <c r="A1047">
        <v>1046</v>
      </c>
      <c r="B1047" t="s">
        <v>9</v>
      </c>
      <c r="C1047">
        <f>IF(ISBLANK(Hoja1!C1047),AVERAGE(Hoja1!$C$2:$C$5001),Hoja1!C1047)</f>
        <v>325779.37</v>
      </c>
      <c r="D1047" t="str">
        <f>IF(ISBLANK(Hoja1!D1047),"ASALARIADO",Hoja1!D1047)</f>
        <v>ASALARIADO</v>
      </c>
      <c r="E1047" t="s">
        <v>16</v>
      </c>
      <c r="F1047" t="s">
        <v>12</v>
      </c>
      <c r="G1047" t="s">
        <v>13</v>
      </c>
      <c r="H1047" t="s">
        <v>13</v>
      </c>
      <c r="I1047" s="1">
        <f>IF(ISBLANK(Hoja1!I1047),AVERAGE(Hoja1!$I$2:$I$5001),Hoja1!I1047)</f>
        <v>20</v>
      </c>
      <c r="J1047">
        <f t="shared" si="48"/>
        <v>0</v>
      </c>
      <c r="K1047" t="str">
        <f t="shared" si="49"/>
        <v>0-400k</v>
      </c>
      <c r="L1047" t="str">
        <f t="shared" si="50"/>
        <v>18-30</v>
      </c>
    </row>
    <row r="1048" spans="1:12" x14ac:dyDescent="0.25">
      <c r="A1048">
        <v>1047</v>
      </c>
      <c r="B1048" t="s">
        <v>9</v>
      </c>
      <c r="C1048">
        <f>IF(ISBLANK(Hoja1!C1048),AVERAGE(Hoja1!$C$2:$C$5001),Hoja1!C1048)</f>
        <v>355776</v>
      </c>
      <c r="D1048" t="str">
        <f>IF(ISBLANK(Hoja1!D1048),"ASALARIADO",Hoja1!D1048)</f>
        <v>ASALARIADO</v>
      </c>
      <c r="E1048" t="s">
        <v>16</v>
      </c>
      <c r="F1048" t="s">
        <v>12</v>
      </c>
      <c r="G1048" t="s">
        <v>13</v>
      </c>
      <c r="H1048" t="s">
        <v>13</v>
      </c>
      <c r="I1048" s="1">
        <f>IF(ISBLANK(Hoja1!I1048),AVERAGE(Hoja1!$I$2:$I$5001),Hoja1!I1048)</f>
        <v>22</v>
      </c>
      <c r="J1048">
        <f t="shared" si="48"/>
        <v>0</v>
      </c>
      <c r="K1048" t="str">
        <f t="shared" si="49"/>
        <v>0-400k</v>
      </c>
      <c r="L1048" t="str">
        <f t="shared" si="50"/>
        <v>18-30</v>
      </c>
    </row>
    <row r="1049" spans="1:12" x14ac:dyDescent="0.25">
      <c r="A1049">
        <v>1048</v>
      </c>
      <c r="B1049" t="s">
        <v>9</v>
      </c>
      <c r="C1049">
        <f>IF(ISBLANK(Hoja1!C1049),AVERAGE(Hoja1!$C$2:$C$5001),Hoja1!C1049)</f>
        <v>150000</v>
      </c>
      <c r="D1049" t="str">
        <f>IF(ISBLANK(Hoja1!D1049),"ASALARIADO",Hoja1!D1049)</f>
        <v>ASALARIADO</v>
      </c>
      <c r="E1049" t="s">
        <v>16</v>
      </c>
      <c r="F1049" t="s">
        <v>12</v>
      </c>
      <c r="G1049" t="s">
        <v>12</v>
      </c>
      <c r="H1049" t="s">
        <v>13</v>
      </c>
      <c r="I1049" s="1">
        <f>IF(ISBLANK(Hoja1!I1049),AVERAGE(Hoja1!$I$2:$I$5001),Hoja1!I1049)</f>
        <v>31</v>
      </c>
      <c r="J1049">
        <f t="shared" si="48"/>
        <v>0</v>
      </c>
      <c r="K1049" t="str">
        <f t="shared" si="49"/>
        <v>0-400k</v>
      </c>
      <c r="L1049" t="str">
        <f t="shared" si="50"/>
        <v>31-45</v>
      </c>
    </row>
    <row r="1050" spans="1:12" x14ac:dyDescent="0.25">
      <c r="A1050">
        <v>1049</v>
      </c>
      <c r="B1050" t="s">
        <v>9</v>
      </c>
      <c r="C1050">
        <f>IF(ISBLANK(Hoja1!C1050),AVERAGE(Hoja1!$C$2:$C$5001),Hoja1!C1050)</f>
        <v>297429</v>
      </c>
      <c r="D1050" t="str">
        <f>IF(ISBLANK(Hoja1!D1050),"ASALARIADO",Hoja1!D1050)</f>
        <v>TRABAJADOR INDEPENDIENTE</v>
      </c>
      <c r="E1050" t="s">
        <v>16</v>
      </c>
      <c r="F1050" t="s">
        <v>12</v>
      </c>
      <c r="G1050" t="s">
        <v>13</v>
      </c>
      <c r="H1050" t="s">
        <v>12</v>
      </c>
      <c r="I1050" s="1">
        <f>IF(ISBLANK(Hoja1!I1050),AVERAGE(Hoja1!$I$2:$I$5001),Hoja1!I1050)</f>
        <v>28</v>
      </c>
      <c r="J1050">
        <f t="shared" si="48"/>
        <v>1</v>
      </c>
      <c r="K1050" t="str">
        <f t="shared" si="49"/>
        <v>0-400k</v>
      </c>
      <c r="L1050" t="str">
        <f t="shared" si="50"/>
        <v>18-30</v>
      </c>
    </row>
    <row r="1051" spans="1:12" x14ac:dyDescent="0.25">
      <c r="A1051">
        <v>1050</v>
      </c>
      <c r="B1051" t="s">
        <v>9</v>
      </c>
      <c r="C1051">
        <f>IF(ISBLANK(Hoja1!C1051),AVERAGE(Hoja1!$C$2:$C$5001),Hoja1!C1051)</f>
        <v>327400</v>
      </c>
      <c r="D1051" t="str">
        <f>IF(ISBLANK(Hoja1!D1051),"ASALARIADO",Hoja1!D1051)</f>
        <v>ASALARIADO</v>
      </c>
      <c r="E1051" t="s">
        <v>16</v>
      </c>
      <c r="F1051" t="s">
        <v>12</v>
      </c>
      <c r="G1051" t="s">
        <v>13</v>
      </c>
      <c r="H1051" t="s">
        <v>13</v>
      </c>
      <c r="I1051" s="1">
        <f>IF(ISBLANK(Hoja1!I1051),AVERAGE(Hoja1!$I$2:$I$5001),Hoja1!I1051)</f>
        <v>27</v>
      </c>
      <c r="J1051">
        <f t="shared" si="48"/>
        <v>0</v>
      </c>
      <c r="K1051" t="str">
        <f t="shared" si="49"/>
        <v>0-400k</v>
      </c>
      <c r="L1051" t="str">
        <f t="shared" si="50"/>
        <v>18-30</v>
      </c>
    </row>
    <row r="1052" spans="1:12" x14ac:dyDescent="0.25">
      <c r="A1052">
        <v>1051</v>
      </c>
      <c r="B1052" t="s">
        <v>9</v>
      </c>
      <c r="C1052">
        <f>IF(ISBLANK(Hoja1!C1052),AVERAGE(Hoja1!$C$2:$C$5001),Hoja1!C1052)</f>
        <v>4742229.6399999997</v>
      </c>
      <c r="D1052" t="str">
        <f>IF(ISBLANK(Hoja1!D1052),"ASALARIADO",Hoja1!D1052)</f>
        <v>ASALARIADO</v>
      </c>
      <c r="E1052" t="s">
        <v>16</v>
      </c>
      <c r="F1052" t="s">
        <v>12</v>
      </c>
      <c r="G1052" t="s">
        <v>13</v>
      </c>
      <c r="H1052" t="s">
        <v>13</v>
      </c>
      <c r="I1052" s="1">
        <f>IF(ISBLANK(Hoja1!I1052),AVERAGE(Hoja1!$I$2:$I$5001),Hoja1!I1052)</f>
        <v>49</v>
      </c>
      <c r="J1052">
        <f t="shared" si="48"/>
        <v>0</v>
      </c>
      <c r="K1052" t="str">
        <f t="shared" si="49"/>
        <v>2M+</v>
      </c>
      <c r="L1052" t="str">
        <f t="shared" si="50"/>
        <v>46-60</v>
      </c>
    </row>
    <row r="1053" spans="1:12" x14ac:dyDescent="0.25">
      <c r="A1053">
        <v>1052</v>
      </c>
      <c r="B1053" t="s">
        <v>15</v>
      </c>
      <c r="C1053">
        <f>IF(ISBLANK(Hoja1!C1053),AVERAGE(Hoja1!$C$2:$C$5001),Hoja1!C1053)</f>
        <v>396057</v>
      </c>
      <c r="D1053" t="str">
        <f>IF(ISBLANK(Hoja1!D1053),"ASALARIADO",Hoja1!D1053)</f>
        <v>TRABAJADOR INDEPENDIENTE</v>
      </c>
      <c r="E1053" t="s">
        <v>16</v>
      </c>
      <c r="F1053" t="s">
        <v>12</v>
      </c>
      <c r="G1053" t="s">
        <v>13</v>
      </c>
      <c r="H1053" t="s">
        <v>13</v>
      </c>
      <c r="I1053" s="1">
        <f>IF(ISBLANK(Hoja1!I1053),AVERAGE(Hoja1!$I$2:$I$5001),Hoja1!I1053)</f>
        <v>19</v>
      </c>
      <c r="J1053">
        <f t="shared" si="48"/>
        <v>0</v>
      </c>
      <c r="K1053" t="str">
        <f t="shared" si="49"/>
        <v>0-400k</v>
      </c>
      <c r="L1053" t="str">
        <f t="shared" si="50"/>
        <v>18-30</v>
      </c>
    </row>
    <row r="1054" spans="1:12" x14ac:dyDescent="0.25">
      <c r="A1054">
        <v>1053</v>
      </c>
      <c r="B1054" t="s">
        <v>9</v>
      </c>
      <c r="C1054">
        <f>IF(ISBLANK(Hoja1!C1054),AVERAGE(Hoja1!$C$2:$C$5001),Hoja1!C1054)</f>
        <v>1492126.5</v>
      </c>
      <c r="D1054" t="str">
        <f>IF(ISBLANK(Hoja1!D1054),"ASALARIADO",Hoja1!D1054)</f>
        <v>ASALARIADO</v>
      </c>
      <c r="E1054" t="s">
        <v>11</v>
      </c>
      <c r="F1054" t="s">
        <v>12</v>
      </c>
      <c r="G1054" t="s">
        <v>13</v>
      </c>
      <c r="H1054" t="s">
        <v>13</v>
      </c>
      <c r="I1054" s="1">
        <f>IF(ISBLANK(Hoja1!I1054),AVERAGE(Hoja1!$I$2:$I$5001),Hoja1!I1054)</f>
        <v>41</v>
      </c>
      <c r="J1054">
        <f t="shared" si="48"/>
        <v>0</v>
      </c>
      <c r="K1054" t="str">
        <f t="shared" si="49"/>
        <v>1.2M-2M</v>
      </c>
      <c r="L1054" t="str">
        <f t="shared" si="50"/>
        <v>31-45</v>
      </c>
    </row>
    <row r="1055" spans="1:12" x14ac:dyDescent="0.25">
      <c r="A1055">
        <v>1054</v>
      </c>
      <c r="B1055" t="s">
        <v>9</v>
      </c>
      <c r="C1055">
        <f>IF(ISBLANK(Hoja1!C1055),AVERAGE(Hoja1!$C$2:$C$5001),Hoja1!C1055)</f>
        <v>1301239</v>
      </c>
      <c r="D1055" t="str">
        <f>IF(ISBLANK(Hoja1!D1055),"ASALARIADO",Hoja1!D1055)</f>
        <v>PENSIONADOS EN SU PROPIO SISTEMA</v>
      </c>
      <c r="E1055" t="s">
        <v>11</v>
      </c>
      <c r="F1055" t="s">
        <v>12</v>
      </c>
      <c r="G1055" t="s">
        <v>13</v>
      </c>
      <c r="H1055" t="s">
        <v>13</v>
      </c>
      <c r="I1055" s="1">
        <f>IF(ISBLANK(Hoja1!I1055),AVERAGE(Hoja1!$I$2:$I$5001),Hoja1!I1055)</f>
        <v>76</v>
      </c>
      <c r="J1055">
        <f t="shared" si="48"/>
        <v>0</v>
      </c>
      <c r="K1055" t="str">
        <f t="shared" si="49"/>
        <v>1.2M-2M</v>
      </c>
      <c r="L1055" t="str">
        <f t="shared" si="50"/>
        <v>76-100+</v>
      </c>
    </row>
    <row r="1056" spans="1:12" x14ac:dyDescent="0.25">
      <c r="A1056">
        <v>1055</v>
      </c>
      <c r="B1056" t="s">
        <v>15</v>
      </c>
      <c r="C1056">
        <f>IF(ISBLANK(Hoja1!C1056),AVERAGE(Hoja1!$C$2:$C$5001),Hoja1!C1056)</f>
        <v>359544.27</v>
      </c>
      <c r="D1056" t="str">
        <f>IF(ISBLANK(Hoja1!D1056),"ASALARIADO",Hoja1!D1056)</f>
        <v>CONVENIOS ESPECIALES DE ASEGURADOS VOLUNTARIOS</v>
      </c>
      <c r="E1056" t="s">
        <v>16</v>
      </c>
      <c r="F1056" t="s">
        <v>12</v>
      </c>
      <c r="G1056" t="s">
        <v>12</v>
      </c>
      <c r="H1056" t="s">
        <v>13</v>
      </c>
      <c r="I1056" s="1">
        <f>IF(ISBLANK(Hoja1!I1056),AVERAGE(Hoja1!$I$2:$I$5001),Hoja1!I1056)</f>
        <v>26</v>
      </c>
      <c r="J1056">
        <f t="shared" si="48"/>
        <v>0</v>
      </c>
      <c r="K1056" t="str">
        <f t="shared" si="49"/>
        <v>0-400k</v>
      </c>
      <c r="L1056" t="str">
        <f t="shared" si="50"/>
        <v>18-30</v>
      </c>
    </row>
    <row r="1057" spans="1:12" x14ac:dyDescent="0.25">
      <c r="A1057">
        <v>1056</v>
      </c>
      <c r="B1057" t="s">
        <v>15</v>
      </c>
      <c r="C1057">
        <f>IF(ISBLANK(Hoja1!C1057),AVERAGE(Hoja1!$C$2:$C$5001),Hoja1!C1057)</f>
        <v>297110</v>
      </c>
      <c r="D1057" t="str">
        <f>IF(ISBLANK(Hoja1!D1057),"ASALARIADO",Hoja1!D1057)</f>
        <v>TRABAJADOR INDEPENDIENTE</v>
      </c>
      <c r="E1057" t="s">
        <v>16</v>
      </c>
      <c r="F1057" t="s">
        <v>12</v>
      </c>
      <c r="G1057" t="s">
        <v>13</v>
      </c>
      <c r="H1057" t="s">
        <v>12</v>
      </c>
      <c r="I1057" s="1">
        <f>IF(ISBLANK(Hoja1!I1057),AVERAGE(Hoja1!$I$2:$I$5001),Hoja1!I1057)</f>
        <v>35</v>
      </c>
      <c r="J1057">
        <f t="shared" si="48"/>
        <v>1</v>
      </c>
      <c r="K1057" t="str">
        <f t="shared" si="49"/>
        <v>0-400k</v>
      </c>
      <c r="L1057" t="str">
        <f t="shared" si="50"/>
        <v>31-45</v>
      </c>
    </row>
    <row r="1058" spans="1:12" x14ac:dyDescent="0.25">
      <c r="A1058">
        <v>1057</v>
      </c>
      <c r="B1058" t="s">
        <v>15</v>
      </c>
      <c r="C1058">
        <f>IF(ISBLANK(Hoja1!C1058),AVERAGE(Hoja1!$C$2:$C$5001),Hoja1!C1058)</f>
        <v>467500.65</v>
      </c>
      <c r="D1058" t="str">
        <f>IF(ISBLANK(Hoja1!D1058),"ASALARIADO",Hoja1!D1058)</f>
        <v>ASALARIADO</v>
      </c>
      <c r="E1058" t="s">
        <v>16</v>
      </c>
      <c r="F1058" t="s">
        <v>12</v>
      </c>
      <c r="G1058" t="s">
        <v>13</v>
      </c>
      <c r="H1058" t="s">
        <v>13</v>
      </c>
      <c r="I1058" s="1">
        <f>IF(ISBLANK(Hoja1!I1058),AVERAGE(Hoja1!$I$2:$I$5001),Hoja1!I1058)</f>
        <v>43</v>
      </c>
      <c r="J1058">
        <f t="shared" si="48"/>
        <v>0</v>
      </c>
      <c r="K1058" t="str">
        <f t="shared" si="49"/>
        <v>400k-800k</v>
      </c>
      <c r="L1058" t="str">
        <f t="shared" si="50"/>
        <v>31-45</v>
      </c>
    </row>
    <row r="1059" spans="1:12" x14ac:dyDescent="0.25">
      <c r="A1059">
        <v>1058</v>
      </c>
      <c r="B1059" t="s">
        <v>15</v>
      </c>
      <c r="C1059">
        <f>IF(ISBLANK(Hoja1!C1059),AVERAGE(Hoja1!$C$2:$C$5001),Hoja1!C1059)</f>
        <v>297046</v>
      </c>
      <c r="D1059" t="str">
        <f>IF(ISBLANK(Hoja1!D1059),"ASALARIADO",Hoja1!D1059)</f>
        <v>ASEGURADO VOLUNTARIO</v>
      </c>
      <c r="E1059" t="s">
        <v>16</v>
      </c>
      <c r="F1059" t="s">
        <v>12</v>
      </c>
      <c r="G1059" t="s">
        <v>12</v>
      </c>
      <c r="H1059" t="s">
        <v>13</v>
      </c>
      <c r="I1059" s="1">
        <f>IF(ISBLANK(Hoja1!I1059),AVERAGE(Hoja1!$I$2:$I$5001),Hoja1!I1059)</f>
        <v>22</v>
      </c>
      <c r="J1059">
        <f t="shared" si="48"/>
        <v>0</v>
      </c>
      <c r="K1059" t="str">
        <f t="shared" si="49"/>
        <v>0-400k</v>
      </c>
      <c r="L1059" t="str">
        <f t="shared" si="50"/>
        <v>18-30</v>
      </c>
    </row>
    <row r="1060" spans="1:12" x14ac:dyDescent="0.25">
      <c r="A1060">
        <v>1059</v>
      </c>
      <c r="B1060" t="s">
        <v>9</v>
      </c>
      <c r="C1060">
        <f>IF(ISBLANK(Hoja1!C1060),AVERAGE(Hoja1!$C$2:$C$5001),Hoja1!C1060)</f>
        <v>276964.83</v>
      </c>
      <c r="D1060" t="str">
        <f>IF(ISBLANK(Hoja1!D1060),"ASALARIADO",Hoja1!D1060)</f>
        <v>ASALARIADO</v>
      </c>
      <c r="E1060" t="s">
        <v>16</v>
      </c>
      <c r="F1060" t="s">
        <v>12</v>
      </c>
      <c r="G1060" t="s">
        <v>13</v>
      </c>
      <c r="H1060" t="s">
        <v>13</v>
      </c>
      <c r="I1060" s="1">
        <f>IF(ISBLANK(Hoja1!I1060),AVERAGE(Hoja1!$I$2:$I$5001),Hoja1!I1060)</f>
        <v>58</v>
      </c>
      <c r="J1060">
        <f t="shared" si="48"/>
        <v>0</v>
      </c>
      <c r="K1060" t="str">
        <f t="shared" si="49"/>
        <v>0-400k</v>
      </c>
      <c r="L1060" t="str">
        <f t="shared" si="50"/>
        <v>46-60</v>
      </c>
    </row>
    <row r="1061" spans="1:12" x14ac:dyDescent="0.25">
      <c r="A1061">
        <v>1060</v>
      </c>
      <c r="B1061" t="s">
        <v>9</v>
      </c>
      <c r="C1061">
        <f>IF(ISBLANK(Hoja1!C1061),AVERAGE(Hoja1!$C$2:$C$5001),Hoja1!C1061)</f>
        <v>360000</v>
      </c>
      <c r="D1061" t="str">
        <f>IF(ISBLANK(Hoja1!D1061),"ASALARIADO",Hoja1!D1061)</f>
        <v>ASALARIADO</v>
      </c>
      <c r="E1061" t="s">
        <v>16</v>
      </c>
      <c r="F1061" t="s">
        <v>12</v>
      </c>
      <c r="G1061" t="s">
        <v>13</v>
      </c>
      <c r="H1061" t="s">
        <v>13</v>
      </c>
      <c r="I1061" s="1">
        <f>IF(ISBLANK(Hoja1!I1061),AVERAGE(Hoja1!$I$2:$I$5001),Hoja1!I1061)</f>
        <v>40</v>
      </c>
      <c r="J1061">
        <f t="shared" si="48"/>
        <v>0</v>
      </c>
      <c r="K1061" t="str">
        <f t="shared" si="49"/>
        <v>0-400k</v>
      </c>
      <c r="L1061" t="str">
        <f t="shared" si="50"/>
        <v>31-45</v>
      </c>
    </row>
    <row r="1062" spans="1:12" x14ac:dyDescent="0.25">
      <c r="A1062">
        <v>1061</v>
      </c>
      <c r="B1062" t="s">
        <v>9</v>
      </c>
      <c r="C1062">
        <f>IF(ISBLANK(Hoja1!C1062),AVERAGE(Hoja1!$C$2:$C$5001),Hoja1!C1062)</f>
        <v>491540.23</v>
      </c>
      <c r="D1062" t="str">
        <f>IF(ISBLANK(Hoja1!D1062),"ASALARIADO",Hoja1!D1062)</f>
        <v>ASALARIADO</v>
      </c>
      <c r="E1062" t="s">
        <v>16</v>
      </c>
      <c r="F1062" t="s">
        <v>12</v>
      </c>
      <c r="G1062" t="s">
        <v>13</v>
      </c>
      <c r="H1062" t="s">
        <v>13</v>
      </c>
      <c r="I1062" s="1">
        <f>IF(ISBLANK(Hoja1!I1062),AVERAGE(Hoja1!$I$2:$I$5001),Hoja1!I1062)</f>
        <v>50</v>
      </c>
      <c r="J1062">
        <f t="shared" si="48"/>
        <v>0</v>
      </c>
      <c r="K1062" t="str">
        <f t="shared" si="49"/>
        <v>400k-800k</v>
      </c>
      <c r="L1062" t="str">
        <f t="shared" si="50"/>
        <v>46-60</v>
      </c>
    </row>
    <row r="1063" spans="1:12" x14ac:dyDescent="0.25">
      <c r="A1063">
        <v>1062</v>
      </c>
      <c r="B1063" t="s">
        <v>15</v>
      </c>
      <c r="C1063">
        <f>IF(ISBLANK(Hoja1!C1063),AVERAGE(Hoja1!$C$2:$C$5001),Hoja1!C1063)</f>
        <v>307401</v>
      </c>
      <c r="D1063" t="str">
        <f>IF(ISBLANK(Hoja1!D1063),"ASALARIADO",Hoja1!D1063)</f>
        <v>ASALARIADO</v>
      </c>
      <c r="E1063" t="s">
        <v>11</v>
      </c>
      <c r="F1063" t="s">
        <v>12</v>
      </c>
      <c r="G1063" t="s">
        <v>13</v>
      </c>
      <c r="H1063" t="s">
        <v>12</v>
      </c>
      <c r="I1063" s="1">
        <f>IF(ISBLANK(Hoja1!I1063),AVERAGE(Hoja1!$I$2:$I$5001),Hoja1!I1063)</f>
        <v>28</v>
      </c>
      <c r="J1063">
        <f t="shared" si="48"/>
        <v>1</v>
      </c>
      <c r="K1063" t="str">
        <f t="shared" si="49"/>
        <v>0-400k</v>
      </c>
      <c r="L1063" t="str">
        <f t="shared" si="50"/>
        <v>18-30</v>
      </c>
    </row>
    <row r="1064" spans="1:12" x14ac:dyDescent="0.25">
      <c r="A1064">
        <v>1063</v>
      </c>
      <c r="B1064" t="s">
        <v>9</v>
      </c>
      <c r="C1064">
        <f>IF(ISBLANK(Hoja1!C1064),AVERAGE(Hoja1!$C$2:$C$5001),Hoja1!C1064)</f>
        <v>141510.22</v>
      </c>
      <c r="D1064" t="str">
        <f>IF(ISBLANK(Hoja1!D1064),"ASALARIADO",Hoja1!D1064)</f>
        <v>PENSIONADOS EN SU PROPIO SISTEMA</v>
      </c>
      <c r="E1064" t="s">
        <v>11</v>
      </c>
      <c r="F1064" t="s">
        <v>12</v>
      </c>
      <c r="G1064" t="s">
        <v>13</v>
      </c>
      <c r="H1064" t="s">
        <v>13</v>
      </c>
      <c r="I1064" s="1">
        <f>IF(ISBLANK(Hoja1!I1064),AVERAGE(Hoja1!$I$2:$I$5001),Hoja1!I1064)</f>
        <v>90</v>
      </c>
      <c r="J1064">
        <f t="shared" si="48"/>
        <v>0</v>
      </c>
      <c r="K1064" t="str">
        <f t="shared" si="49"/>
        <v>0-400k</v>
      </c>
      <c r="L1064" t="str">
        <f t="shared" si="50"/>
        <v>76-100+</v>
      </c>
    </row>
    <row r="1065" spans="1:12" x14ac:dyDescent="0.25">
      <c r="A1065">
        <v>1064</v>
      </c>
      <c r="B1065" t="s">
        <v>15</v>
      </c>
      <c r="C1065">
        <f>IF(ISBLANK(Hoja1!C1065),AVERAGE(Hoja1!$C$2:$C$5001),Hoja1!C1065)</f>
        <v>721809</v>
      </c>
      <c r="D1065" t="str">
        <f>IF(ISBLANK(Hoja1!D1065),"ASALARIADO",Hoja1!D1065)</f>
        <v>ASALARIADO</v>
      </c>
      <c r="E1065" t="s">
        <v>11</v>
      </c>
      <c r="F1065" t="s">
        <v>12</v>
      </c>
      <c r="G1065" t="s">
        <v>13</v>
      </c>
      <c r="H1065" t="s">
        <v>12</v>
      </c>
      <c r="I1065" s="1">
        <f>IF(ISBLANK(Hoja1!I1065),AVERAGE(Hoja1!$I$2:$I$5001),Hoja1!I1065)</f>
        <v>46</v>
      </c>
      <c r="J1065">
        <f t="shared" si="48"/>
        <v>1</v>
      </c>
      <c r="K1065" t="str">
        <f t="shared" si="49"/>
        <v>400k-800k</v>
      </c>
      <c r="L1065" t="str">
        <f t="shared" si="50"/>
        <v>46-60</v>
      </c>
    </row>
    <row r="1066" spans="1:12" x14ac:dyDescent="0.25">
      <c r="A1066">
        <v>1065</v>
      </c>
      <c r="B1066" t="s">
        <v>9</v>
      </c>
      <c r="C1066">
        <f>IF(ISBLANK(Hoja1!C1066),AVERAGE(Hoja1!$C$2:$C$5001),Hoja1!C1066)</f>
        <v>363793</v>
      </c>
      <c r="D1066" t="str">
        <f>IF(ISBLANK(Hoja1!D1066),"ASALARIADO",Hoja1!D1066)</f>
        <v>ASALARIADO</v>
      </c>
      <c r="E1066" t="s">
        <v>16</v>
      </c>
      <c r="F1066" t="s">
        <v>12</v>
      </c>
      <c r="G1066" t="s">
        <v>12</v>
      </c>
      <c r="H1066" t="s">
        <v>13</v>
      </c>
      <c r="I1066" s="1">
        <f>IF(ISBLANK(Hoja1!I1066),AVERAGE(Hoja1!$I$2:$I$5001),Hoja1!I1066)</f>
        <v>51</v>
      </c>
      <c r="J1066">
        <f t="shared" si="48"/>
        <v>0</v>
      </c>
      <c r="K1066" t="str">
        <f t="shared" si="49"/>
        <v>0-400k</v>
      </c>
      <c r="L1066" t="str">
        <f t="shared" si="50"/>
        <v>46-60</v>
      </c>
    </row>
    <row r="1067" spans="1:12" x14ac:dyDescent="0.25">
      <c r="A1067">
        <v>1066</v>
      </c>
      <c r="B1067" t="s">
        <v>9</v>
      </c>
      <c r="C1067">
        <f>IF(ISBLANK(Hoja1!C1067),AVERAGE(Hoja1!$C$2:$C$5001),Hoja1!C1067)</f>
        <v>592200</v>
      </c>
      <c r="D1067" t="str">
        <f>IF(ISBLANK(Hoja1!D1067),"ASALARIADO",Hoja1!D1067)</f>
        <v>ASALARIADO</v>
      </c>
      <c r="E1067" t="s">
        <v>16</v>
      </c>
      <c r="F1067" t="s">
        <v>12</v>
      </c>
      <c r="G1067" t="s">
        <v>12</v>
      </c>
      <c r="H1067" t="s">
        <v>13</v>
      </c>
      <c r="I1067" s="1">
        <f>IF(ISBLANK(Hoja1!I1067),AVERAGE(Hoja1!$I$2:$I$5001),Hoja1!I1067)</f>
        <v>53</v>
      </c>
      <c r="J1067">
        <f t="shared" si="48"/>
        <v>0</v>
      </c>
      <c r="K1067" t="str">
        <f t="shared" si="49"/>
        <v>400k-800k</v>
      </c>
      <c r="L1067" t="str">
        <f t="shared" si="50"/>
        <v>46-60</v>
      </c>
    </row>
    <row r="1068" spans="1:12" x14ac:dyDescent="0.25">
      <c r="A1068">
        <v>1067</v>
      </c>
      <c r="B1068" t="s">
        <v>15</v>
      </c>
      <c r="C1068">
        <f>IF(ISBLANK(Hoja1!C1068),AVERAGE(Hoja1!$C$2:$C$5001),Hoja1!C1068)</f>
        <v>2196851</v>
      </c>
      <c r="D1068" t="str">
        <f>IF(ISBLANK(Hoja1!D1068),"ASALARIADO",Hoja1!D1068)</f>
        <v>ASALARIADO</v>
      </c>
      <c r="E1068" t="s">
        <v>16</v>
      </c>
      <c r="F1068" t="s">
        <v>12</v>
      </c>
      <c r="G1068" t="s">
        <v>13</v>
      </c>
      <c r="H1068" t="s">
        <v>13</v>
      </c>
      <c r="I1068" s="1">
        <f>IF(ISBLANK(Hoja1!I1068),AVERAGE(Hoja1!$I$2:$I$5001),Hoja1!I1068)</f>
        <v>41</v>
      </c>
      <c r="J1068">
        <f t="shared" si="48"/>
        <v>0</v>
      </c>
      <c r="K1068" t="str">
        <f t="shared" si="49"/>
        <v>2M+</v>
      </c>
      <c r="L1068" t="str">
        <f t="shared" si="50"/>
        <v>31-45</v>
      </c>
    </row>
    <row r="1069" spans="1:12" x14ac:dyDescent="0.25">
      <c r="A1069">
        <v>1068</v>
      </c>
      <c r="B1069" t="s">
        <v>9</v>
      </c>
      <c r="C1069">
        <f>IF(ISBLANK(Hoja1!C1069),AVERAGE(Hoja1!$C$2:$C$5001),Hoja1!C1069)</f>
        <v>495108.62</v>
      </c>
      <c r="D1069" t="str">
        <f>IF(ISBLANK(Hoja1!D1069),"ASALARIADO",Hoja1!D1069)</f>
        <v>ASALARIADO</v>
      </c>
      <c r="E1069" t="s">
        <v>11</v>
      </c>
      <c r="F1069" t="s">
        <v>12</v>
      </c>
      <c r="G1069" t="s">
        <v>13</v>
      </c>
      <c r="H1069" t="s">
        <v>13</v>
      </c>
      <c r="I1069" s="1">
        <f>IF(ISBLANK(Hoja1!I1069),AVERAGE(Hoja1!$I$2:$I$5001),Hoja1!I1069)</f>
        <v>25</v>
      </c>
      <c r="J1069">
        <f t="shared" si="48"/>
        <v>0</v>
      </c>
      <c r="K1069" t="str">
        <f t="shared" si="49"/>
        <v>400k-800k</v>
      </c>
      <c r="L1069" t="str">
        <f t="shared" si="50"/>
        <v>18-30</v>
      </c>
    </row>
    <row r="1070" spans="1:12" x14ac:dyDescent="0.25">
      <c r="A1070">
        <v>1069</v>
      </c>
      <c r="B1070" t="s">
        <v>15</v>
      </c>
      <c r="C1070">
        <f>IF(ISBLANK(Hoja1!C1070),AVERAGE(Hoja1!$C$2:$C$5001),Hoja1!C1070)</f>
        <v>380000</v>
      </c>
      <c r="D1070" t="str">
        <f>IF(ISBLANK(Hoja1!D1070),"ASALARIADO",Hoja1!D1070)</f>
        <v>ASALARIADO</v>
      </c>
      <c r="E1070" t="s">
        <v>16</v>
      </c>
      <c r="F1070" t="s">
        <v>12</v>
      </c>
      <c r="G1070" t="s">
        <v>13</v>
      </c>
      <c r="H1070" t="s">
        <v>13</v>
      </c>
      <c r="I1070" s="1">
        <f>IF(ISBLANK(Hoja1!I1070),AVERAGE(Hoja1!$I$2:$I$5001),Hoja1!I1070)</f>
        <v>57</v>
      </c>
      <c r="J1070">
        <f t="shared" si="48"/>
        <v>0</v>
      </c>
      <c r="K1070" t="str">
        <f t="shared" si="49"/>
        <v>0-400k</v>
      </c>
      <c r="L1070" t="str">
        <f t="shared" si="50"/>
        <v>46-60</v>
      </c>
    </row>
    <row r="1071" spans="1:12" x14ac:dyDescent="0.25">
      <c r="A1071">
        <v>1070</v>
      </c>
      <c r="B1071" t="s">
        <v>15</v>
      </c>
      <c r="C1071">
        <f>IF(ISBLANK(Hoja1!C1071),AVERAGE(Hoja1!$C$2:$C$5001),Hoja1!C1071)</f>
        <v>2183054.04</v>
      </c>
      <c r="D1071" t="str">
        <f>IF(ISBLANK(Hoja1!D1071),"ASALARIADO",Hoja1!D1071)</f>
        <v>ASALARIADO</v>
      </c>
      <c r="E1071" t="s">
        <v>16</v>
      </c>
      <c r="F1071" t="s">
        <v>12</v>
      </c>
      <c r="G1071" t="s">
        <v>13</v>
      </c>
      <c r="H1071" t="s">
        <v>13</v>
      </c>
      <c r="I1071" s="1">
        <f>IF(ISBLANK(Hoja1!I1071),AVERAGE(Hoja1!$I$2:$I$5001),Hoja1!I1071)</f>
        <v>32</v>
      </c>
      <c r="J1071">
        <f t="shared" si="48"/>
        <v>0</v>
      </c>
      <c r="K1071" t="str">
        <f t="shared" si="49"/>
        <v>2M+</v>
      </c>
      <c r="L1071" t="str">
        <f t="shared" si="50"/>
        <v>31-45</v>
      </c>
    </row>
    <row r="1072" spans="1:12" x14ac:dyDescent="0.25">
      <c r="A1072">
        <v>1071</v>
      </c>
      <c r="B1072" t="s">
        <v>9</v>
      </c>
      <c r="C1072">
        <f>IF(ISBLANK(Hoja1!C1072),AVERAGE(Hoja1!$C$2:$C$5001),Hoja1!C1072)</f>
        <v>651535</v>
      </c>
      <c r="D1072" t="str">
        <f>IF(ISBLANK(Hoja1!D1072),"ASALARIADO",Hoja1!D1072)</f>
        <v>ASALARIADO</v>
      </c>
      <c r="E1072" t="s">
        <v>16</v>
      </c>
      <c r="F1072" t="s">
        <v>12</v>
      </c>
      <c r="G1072" t="s">
        <v>13</v>
      </c>
      <c r="H1072" t="s">
        <v>13</v>
      </c>
      <c r="I1072" s="1">
        <f>IF(ISBLANK(Hoja1!I1072),AVERAGE(Hoja1!$I$2:$I$5001),Hoja1!I1072)</f>
        <v>34</v>
      </c>
      <c r="J1072">
        <f t="shared" si="48"/>
        <v>0</v>
      </c>
      <c r="K1072" t="str">
        <f t="shared" si="49"/>
        <v>400k-800k</v>
      </c>
      <c r="L1072" t="str">
        <f t="shared" si="50"/>
        <v>31-45</v>
      </c>
    </row>
    <row r="1073" spans="1:12" x14ac:dyDescent="0.25">
      <c r="A1073">
        <v>1072</v>
      </c>
      <c r="B1073" t="s">
        <v>15</v>
      </c>
      <c r="C1073">
        <f>IF(ISBLANK(Hoja1!C1073),AVERAGE(Hoja1!$C$2:$C$5001),Hoja1!C1073)</f>
        <v>278030</v>
      </c>
      <c r="D1073" t="str">
        <f>IF(ISBLANK(Hoja1!D1073),"ASALARIADO",Hoja1!D1073)</f>
        <v>CONVENIOS ESPECIALES DE TRABAJADORES INDEPENDIENTES</v>
      </c>
      <c r="E1073" t="s">
        <v>16</v>
      </c>
      <c r="F1073" t="s">
        <v>12</v>
      </c>
      <c r="G1073" t="s">
        <v>13</v>
      </c>
      <c r="H1073" t="s">
        <v>13</v>
      </c>
      <c r="I1073" s="1">
        <f>IF(ISBLANK(Hoja1!I1073),AVERAGE(Hoja1!$I$2:$I$5001),Hoja1!I1073)</f>
        <v>29</v>
      </c>
      <c r="J1073">
        <f t="shared" si="48"/>
        <v>0</v>
      </c>
      <c r="K1073" t="str">
        <f t="shared" si="49"/>
        <v>0-400k</v>
      </c>
      <c r="L1073" t="str">
        <f t="shared" si="50"/>
        <v>18-30</v>
      </c>
    </row>
    <row r="1074" spans="1:12" x14ac:dyDescent="0.25">
      <c r="A1074">
        <v>1073</v>
      </c>
      <c r="B1074" t="s">
        <v>9</v>
      </c>
      <c r="C1074">
        <f>IF(ISBLANK(Hoja1!C1074),AVERAGE(Hoja1!$C$2:$C$5001),Hoja1!C1074)</f>
        <v>299647</v>
      </c>
      <c r="D1074" t="str">
        <f>IF(ISBLANK(Hoja1!D1074),"ASALARIADO",Hoja1!D1074)</f>
        <v>ASEGURADO VOLUNTARIO</v>
      </c>
      <c r="E1074" t="s">
        <v>16</v>
      </c>
      <c r="F1074" t="s">
        <v>12</v>
      </c>
      <c r="G1074" t="s">
        <v>13</v>
      </c>
      <c r="H1074" t="s">
        <v>13</v>
      </c>
      <c r="I1074" s="1">
        <f>IF(ISBLANK(Hoja1!I1074),AVERAGE(Hoja1!$I$2:$I$5001),Hoja1!I1074)</f>
        <v>64</v>
      </c>
      <c r="J1074">
        <f t="shared" si="48"/>
        <v>0</v>
      </c>
      <c r="K1074" t="str">
        <f t="shared" si="49"/>
        <v>0-400k</v>
      </c>
      <c r="L1074" t="str">
        <f t="shared" si="50"/>
        <v>61-75</v>
      </c>
    </row>
    <row r="1075" spans="1:12" x14ac:dyDescent="0.25">
      <c r="A1075">
        <v>1074</v>
      </c>
      <c r="B1075" t="s">
        <v>15</v>
      </c>
      <c r="C1075">
        <f>IF(ISBLANK(Hoja1!C1075),AVERAGE(Hoja1!$C$2:$C$5001),Hoja1!C1075)</f>
        <v>347520</v>
      </c>
      <c r="D1075" t="str">
        <f>IF(ISBLANK(Hoja1!D1075),"ASALARIADO",Hoja1!D1075)</f>
        <v>ASALARIADO</v>
      </c>
      <c r="E1075" t="s">
        <v>16</v>
      </c>
      <c r="F1075" t="s">
        <v>12</v>
      </c>
      <c r="G1075" t="s">
        <v>13</v>
      </c>
      <c r="H1075" t="s">
        <v>13</v>
      </c>
      <c r="I1075" s="1">
        <f>IF(ISBLANK(Hoja1!I1075),AVERAGE(Hoja1!$I$2:$I$5001),Hoja1!I1075)</f>
        <v>35</v>
      </c>
      <c r="J1075">
        <f t="shared" si="48"/>
        <v>0</v>
      </c>
      <c r="K1075" t="str">
        <f t="shared" si="49"/>
        <v>0-400k</v>
      </c>
      <c r="L1075" t="str">
        <f t="shared" si="50"/>
        <v>31-45</v>
      </c>
    </row>
    <row r="1076" spans="1:12" x14ac:dyDescent="0.25">
      <c r="A1076">
        <v>1075</v>
      </c>
      <c r="B1076" t="s">
        <v>9</v>
      </c>
      <c r="C1076">
        <f>IF(ISBLANK(Hoja1!C1076),AVERAGE(Hoja1!$C$2:$C$5001),Hoja1!C1076)</f>
        <v>594640</v>
      </c>
      <c r="D1076" t="str">
        <f>IF(ISBLANK(Hoja1!D1076),"ASALARIADO",Hoja1!D1076)</f>
        <v>ASALARIADO</v>
      </c>
      <c r="E1076" t="s">
        <v>16</v>
      </c>
      <c r="F1076" t="s">
        <v>12</v>
      </c>
      <c r="G1076" t="s">
        <v>13</v>
      </c>
      <c r="H1076" t="s">
        <v>13</v>
      </c>
      <c r="I1076" s="1">
        <f>IF(ISBLANK(Hoja1!I1076),AVERAGE(Hoja1!$I$2:$I$5001),Hoja1!I1076)</f>
        <v>36</v>
      </c>
      <c r="J1076">
        <f t="shared" si="48"/>
        <v>0</v>
      </c>
      <c r="K1076" t="str">
        <f t="shared" si="49"/>
        <v>400k-800k</v>
      </c>
      <c r="L1076" t="str">
        <f t="shared" si="50"/>
        <v>31-45</v>
      </c>
    </row>
    <row r="1077" spans="1:12" x14ac:dyDescent="0.25">
      <c r="A1077">
        <v>1076</v>
      </c>
      <c r="B1077" t="s">
        <v>9</v>
      </c>
      <c r="C1077">
        <f>IF(ISBLANK(Hoja1!C1077),AVERAGE(Hoja1!$C$2:$C$5001),Hoja1!C1077)</f>
        <v>207858</v>
      </c>
      <c r="D1077" t="str">
        <f>IF(ISBLANK(Hoja1!D1077),"ASALARIADO",Hoja1!D1077)</f>
        <v>ASALARIADO</v>
      </c>
      <c r="E1077" t="s">
        <v>16</v>
      </c>
      <c r="F1077" t="s">
        <v>12</v>
      </c>
      <c r="G1077" t="s">
        <v>13</v>
      </c>
      <c r="H1077" t="s">
        <v>13</v>
      </c>
      <c r="I1077" s="1">
        <f>IF(ISBLANK(Hoja1!I1077),AVERAGE(Hoja1!$I$2:$I$5001),Hoja1!I1077)</f>
        <v>55</v>
      </c>
      <c r="J1077">
        <f t="shared" si="48"/>
        <v>0</v>
      </c>
      <c r="K1077" t="str">
        <f t="shared" si="49"/>
        <v>0-400k</v>
      </c>
      <c r="L1077" t="str">
        <f t="shared" si="50"/>
        <v>46-60</v>
      </c>
    </row>
    <row r="1078" spans="1:12" x14ac:dyDescent="0.25">
      <c r="A1078">
        <v>1077</v>
      </c>
      <c r="B1078" t="s">
        <v>9</v>
      </c>
      <c r="C1078">
        <f>IF(ISBLANK(Hoja1!C1078),AVERAGE(Hoja1!$C$2:$C$5001),Hoja1!C1078)</f>
        <v>3211392</v>
      </c>
      <c r="D1078" t="str">
        <f>IF(ISBLANK(Hoja1!D1078),"ASALARIADO",Hoja1!D1078)</f>
        <v>ASALARIADO</v>
      </c>
      <c r="E1078" t="s">
        <v>11</v>
      </c>
      <c r="F1078" t="s">
        <v>12</v>
      </c>
      <c r="G1078" t="s">
        <v>13</v>
      </c>
      <c r="H1078" t="s">
        <v>13</v>
      </c>
      <c r="I1078" s="1">
        <f>IF(ISBLANK(Hoja1!I1078),AVERAGE(Hoja1!$I$2:$I$5001),Hoja1!I1078)</f>
        <v>60</v>
      </c>
      <c r="J1078">
        <f t="shared" si="48"/>
        <v>0</v>
      </c>
      <c r="K1078" t="str">
        <f t="shared" si="49"/>
        <v>2M+</v>
      </c>
      <c r="L1078" t="str">
        <f t="shared" si="50"/>
        <v>46-60</v>
      </c>
    </row>
    <row r="1079" spans="1:12" x14ac:dyDescent="0.25">
      <c r="A1079">
        <v>1078</v>
      </c>
      <c r="B1079" t="s">
        <v>9</v>
      </c>
      <c r="C1079">
        <f>IF(ISBLANK(Hoja1!C1079),AVERAGE(Hoja1!$C$2:$C$5001),Hoja1!C1079)</f>
        <v>631550.63</v>
      </c>
      <c r="D1079" t="str">
        <f>IF(ISBLANK(Hoja1!D1079),"ASALARIADO",Hoja1!D1079)</f>
        <v>ASALARIADO</v>
      </c>
      <c r="E1079" t="s">
        <v>16</v>
      </c>
      <c r="F1079" t="s">
        <v>12</v>
      </c>
      <c r="G1079" t="s">
        <v>13</v>
      </c>
      <c r="H1079" t="s">
        <v>13</v>
      </c>
      <c r="I1079" s="1">
        <f>IF(ISBLANK(Hoja1!I1079),AVERAGE(Hoja1!$I$2:$I$5001),Hoja1!I1079)</f>
        <v>38</v>
      </c>
      <c r="J1079">
        <f t="shared" si="48"/>
        <v>0</v>
      </c>
      <c r="K1079" t="str">
        <f t="shared" si="49"/>
        <v>400k-800k</v>
      </c>
      <c r="L1079" t="str">
        <f t="shared" si="50"/>
        <v>31-45</v>
      </c>
    </row>
    <row r="1080" spans="1:12" x14ac:dyDescent="0.25">
      <c r="A1080">
        <v>1079</v>
      </c>
      <c r="B1080" t="s">
        <v>9</v>
      </c>
      <c r="C1080">
        <f>IF(ISBLANK(Hoja1!C1080),AVERAGE(Hoja1!$C$2:$C$5001),Hoja1!C1080)</f>
        <v>374222.12</v>
      </c>
      <c r="D1080" t="str">
        <f>IF(ISBLANK(Hoja1!D1080),"ASALARIADO",Hoja1!D1080)</f>
        <v>ASALARIADO</v>
      </c>
      <c r="E1080" t="s">
        <v>16</v>
      </c>
      <c r="F1080" t="s">
        <v>12</v>
      </c>
      <c r="G1080" t="s">
        <v>13</v>
      </c>
      <c r="H1080" t="s">
        <v>13</v>
      </c>
      <c r="I1080" s="1">
        <f>IF(ISBLANK(Hoja1!I1080),AVERAGE(Hoja1!$I$2:$I$5001),Hoja1!I1080)</f>
        <v>31</v>
      </c>
      <c r="J1080">
        <f t="shared" si="48"/>
        <v>0</v>
      </c>
      <c r="K1080" t="str">
        <f t="shared" si="49"/>
        <v>0-400k</v>
      </c>
      <c r="L1080" t="str">
        <f t="shared" si="50"/>
        <v>31-45</v>
      </c>
    </row>
    <row r="1081" spans="1:12" x14ac:dyDescent="0.25">
      <c r="A1081">
        <v>1080</v>
      </c>
      <c r="B1081" t="s">
        <v>15</v>
      </c>
      <c r="C1081">
        <f>IF(ISBLANK(Hoja1!C1081),AVERAGE(Hoja1!$C$2:$C$5001),Hoja1!C1081)</f>
        <v>338166</v>
      </c>
      <c r="D1081" t="str">
        <f>IF(ISBLANK(Hoja1!D1081),"ASALARIADO",Hoja1!D1081)</f>
        <v>ASEGURADO VOLUNTARIO</v>
      </c>
      <c r="E1081" t="s">
        <v>16</v>
      </c>
      <c r="F1081" t="s">
        <v>12</v>
      </c>
      <c r="G1081" t="s">
        <v>13</v>
      </c>
      <c r="H1081" t="s">
        <v>13</v>
      </c>
      <c r="I1081" s="1">
        <f>IF(ISBLANK(Hoja1!I1081),AVERAGE(Hoja1!$I$2:$I$5001),Hoja1!I1081)</f>
        <v>63</v>
      </c>
      <c r="J1081">
        <f t="shared" si="48"/>
        <v>0</v>
      </c>
      <c r="K1081" t="str">
        <f t="shared" si="49"/>
        <v>0-400k</v>
      </c>
      <c r="L1081" t="str">
        <f t="shared" si="50"/>
        <v>61-75</v>
      </c>
    </row>
    <row r="1082" spans="1:12" x14ac:dyDescent="0.25">
      <c r="A1082">
        <v>1081</v>
      </c>
      <c r="B1082" t="s">
        <v>15</v>
      </c>
      <c r="C1082">
        <f>IF(ISBLANK(Hoja1!C1082),AVERAGE(Hoja1!$C$2:$C$5001),Hoja1!C1082)</f>
        <v>180000</v>
      </c>
      <c r="D1082" t="str">
        <f>IF(ISBLANK(Hoja1!D1082),"ASALARIADO",Hoja1!D1082)</f>
        <v>ASALARIADO</v>
      </c>
      <c r="E1082" t="s">
        <v>16</v>
      </c>
      <c r="F1082" t="s">
        <v>12</v>
      </c>
      <c r="G1082" t="s">
        <v>12</v>
      </c>
      <c r="H1082" t="s">
        <v>13</v>
      </c>
      <c r="I1082" s="1">
        <f>IF(ISBLANK(Hoja1!I1082),AVERAGE(Hoja1!$I$2:$I$5001),Hoja1!I1082)</f>
        <v>78</v>
      </c>
      <c r="J1082">
        <f t="shared" si="48"/>
        <v>0</v>
      </c>
      <c r="K1082" t="str">
        <f t="shared" si="49"/>
        <v>0-400k</v>
      </c>
      <c r="L1082" t="str">
        <f t="shared" si="50"/>
        <v>76-100+</v>
      </c>
    </row>
    <row r="1083" spans="1:12" x14ac:dyDescent="0.25">
      <c r="A1083">
        <v>1082</v>
      </c>
      <c r="B1083" t="s">
        <v>15</v>
      </c>
      <c r="C1083">
        <f>IF(ISBLANK(Hoja1!C1083),AVERAGE(Hoja1!$C$2:$C$5001),Hoja1!C1083)</f>
        <v>582638</v>
      </c>
      <c r="D1083" t="str">
        <f>IF(ISBLANK(Hoja1!D1083),"ASALARIADO",Hoja1!D1083)</f>
        <v>TRABAJADOR INDEPENDIENTE</v>
      </c>
      <c r="E1083" t="s">
        <v>16</v>
      </c>
      <c r="F1083" t="s">
        <v>12</v>
      </c>
      <c r="G1083" t="s">
        <v>12</v>
      </c>
      <c r="H1083" t="s">
        <v>12</v>
      </c>
      <c r="I1083" s="1">
        <f>IF(ISBLANK(Hoja1!I1083),AVERAGE(Hoja1!$I$2:$I$5001),Hoja1!I1083)</f>
        <v>60</v>
      </c>
      <c r="J1083">
        <f t="shared" si="48"/>
        <v>1</v>
      </c>
      <c r="K1083" t="str">
        <f t="shared" si="49"/>
        <v>400k-800k</v>
      </c>
      <c r="L1083" t="str">
        <f t="shared" si="50"/>
        <v>46-60</v>
      </c>
    </row>
    <row r="1084" spans="1:12" x14ac:dyDescent="0.25">
      <c r="A1084">
        <v>1083</v>
      </c>
      <c r="B1084" t="s">
        <v>15</v>
      </c>
      <c r="C1084">
        <f>IF(ISBLANK(Hoja1!C1084),AVERAGE(Hoja1!$C$2:$C$5001),Hoja1!C1084)</f>
        <v>818240.4</v>
      </c>
      <c r="D1084" t="str">
        <f>IF(ISBLANK(Hoja1!D1084),"ASALARIADO",Hoja1!D1084)</f>
        <v>ASALARIADO</v>
      </c>
      <c r="E1084" t="s">
        <v>16</v>
      </c>
      <c r="F1084" t="s">
        <v>12</v>
      </c>
      <c r="G1084" t="s">
        <v>13</v>
      </c>
      <c r="H1084" t="s">
        <v>13</v>
      </c>
      <c r="I1084" s="1">
        <f>IF(ISBLANK(Hoja1!I1084),AVERAGE(Hoja1!$I$2:$I$5001),Hoja1!I1084)</f>
        <v>26</v>
      </c>
      <c r="J1084">
        <f t="shared" si="48"/>
        <v>0</v>
      </c>
      <c r="K1084" t="str">
        <f t="shared" si="49"/>
        <v>800k-1.2M</v>
      </c>
      <c r="L1084" t="str">
        <f t="shared" si="50"/>
        <v>18-30</v>
      </c>
    </row>
    <row r="1085" spans="1:12" x14ac:dyDescent="0.25">
      <c r="A1085">
        <v>1084</v>
      </c>
      <c r="B1085" t="s">
        <v>15</v>
      </c>
      <c r="C1085">
        <f>IF(ISBLANK(Hoja1!C1085),AVERAGE(Hoja1!$C$2:$C$5001),Hoja1!C1085)</f>
        <v>317915</v>
      </c>
      <c r="D1085" t="str">
        <f>IF(ISBLANK(Hoja1!D1085),"ASALARIADO",Hoja1!D1085)</f>
        <v>ASALARIADO</v>
      </c>
      <c r="E1085" t="s">
        <v>16</v>
      </c>
      <c r="F1085" t="s">
        <v>12</v>
      </c>
      <c r="G1085" t="s">
        <v>13</v>
      </c>
      <c r="H1085" t="s">
        <v>13</v>
      </c>
      <c r="I1085" s="1">
        <f>IF(ISBLANK(Hoja1!I1085),AVERAGE(Hoja1!$I$2:$I$5001),Hoja1!I1085)</f>
        <v>41</v>
      </c>
      <c r="J1085">
        <f t="shared" si="48"/>
        <v>0</v>
      </c>
      <c r="K1085" t="str">
        <f t="shared" si="49"/>
        <v>0-400k</v>
      </c>
      <c r="L1085" t="str">
        <f t="shared" si="50"/>
        <v>31-45</v>
      </c>
    </row>
    <row r="1086" spans="1:12" x14ac:dyDescent="0.25">
      <c r="A1086">
        <v>1085</v>
      </c>
      <c r="B1086" t="s">
        <v>9</v>
      </c>
      <c r="C1086">
        <f>IF(ISBLANK(Hoja1!C1086),AVERAGE(Hoja1!$C$2:$C$5001),Hoja1!C1086)</f>
        <v>449694.75</v>
      </c>
      <c r="D1086" t="str">
        <f>IF(ISBLANK(Hoja1!D1086),"ASALARIADO",Hoja1!D1086)</f>
        <v>ASALARIADO</v>
      </c>
      <c r="E1086" t="s">
        <v>16</v>
      </c>
      <c r="F1086" t="s">
        <v>12</v>
      </c>
      <c r="G1086" t="s">
        <v>13</v>
      </c>
      <c r="H1086" t="s">
        <v>13</v>
      </c>
      <c r="I1086" s="1">
        <f>IF(ISBLANK(Hoja1!I1086),AVERAGE(Hoja1!$I$2:$I$5001),Hoja1!I1086)</f>
        <v>21</v>
      </c>
      <c r="J1086">
        <f t="shared" si="48"/>
        <v>0</v>
      </c>
      <c r="K1086" t="str">
        <f t="shared" si="49"/>
        <v>400k-800k</v>
      </c>
      <c r="L1086" t="str">
        <f t="shared" si="50"/>
        <v>18-30</v>
      </c>
    </row>
    <row r="1087" spans="1:12" x14ac:dyDescent="0.25">
      <c r="A1087">
        <v>1086</v>
      </c>
      <c r="B1087" t="s">
        <v>15</v>
      </c>
      <c r="C1087">
        <f>IF(ISBLANK(Hoja1!C1087),AVERAGE(Hoja1!$C$2:$C$5001),Hoja1!C1087)</f>
        <v>607000</v>
      </c>
      <c r="D1087" t="str">
        <f>IF(ISBLANK(Hoja1!D1087),"ASALARIADO",Hoja1!D1087)</f>
        <v>ASALARIADO</v>
      </c>
      <c r="E1087" t="s">
        <v>16</v>
      </c>
      <c r="F1087" t="s">
        <v>12</v>
      </c>
      <c r="G1087" t="s">
        <v>13</v>
      </c>
      <c r="H1087" t="s">
        <v>13</v>
      </c>
      <c r="I1087" s="1">
        <f>IF(ISBLANK(Hoja1!I1087),AVERAGE(Hoja1!$I$2:$I$5001),Hoja1!I1087)</f>
        <v>41</v>
      </c>
      <c r="J1087">
        <f t="shared" si="48"/>
        <v>0</v>
      </c>
      <c r="K1087" t="str">
        <f t="shared" si="49"/>
        <v>400k-800k</v>
      </c>
      <c r="L1087" t="str">
        <f t="shared" si="50"/>
        <v>31-45</v>
      </c>
    </row>
    <row r="1088" spans="1:12" x14ac:dyDescent="0.25">
      <c r="A1088">
        <v>1087</v>
      </c>
      <c r="B1088" t="s">
        <v>9</v>
      </c>
      <c r="C1088">
        <f>IF(ISBLANK(Hoja1!C1088),AVERAGE(Hoja1!$C$2:$C$5001),Hoja1!C1088)</f>
        <v>302470</v>
      </c>
      <c r="D1088" t="str">
        <f>IF(ISBLANK(Hoja1!D1088),"ASALARIADO",Hoja1!D1088)</f>
        <v>TRABAJADOR INDEPENDIENTE</v>
      </c>
      <c r="E1088" t="s">
        <v>16</v>
      </c>
      <c r="F1088" t="s">
        <v>12</v>
      </c>
      <c r="G1088" t="s">
        <v>13</v>
      </c>
      <c r="H1088" t="s">
        <v>12</v>
      </c>
      <c r="I1088" s="1">
        <f>IF(ISBLANK(Hoja1!I1088),AVERAGE(Hoja1!$I$2:$I$5001),Hoja1!I1088)</f>
        <v>31</v>
      </c>
      <c r="J1088">
        <f t="shared" si="48"/>
        <v>1</v>
      </c>
      <c r="K1088" t="str">
        <f t="shared" si="49"/>
        <v>0-400k</v>
      </c>
      <c r="L1088" t="str">
        <f t="shared" si="50"/>
        <v>31-45</v>
      </c>
    </row>
    <row r="1089" spans="1:12" x14ac:dyDescent="0.25">
      <c r="A1089">
        <v>1088</v>
      </c>
      <c r="B1089" t="s">
        <v>9</v>
      </c>
      <c r="C1089">
        <f>IF(ISBLANK(Hoja1!C1089),AVERAGE(Hoja1!$C$2:$C$5001),Hoja1!C1089)</f>
        <v>300000</v>
      </c>
      <c r="D1089" t="str">
        <f>IF(ISBLANK(Hoja1!D1089),"ASALARIADO",Hoja1!D1089)</f>
        <v>ASALARIADO</v>
      </c>
      <c r="E1089" t="s">
        <v>16</v>
      </c>
      <c r="F1089" t="s">
        <v>12</v>
      </c>
      <c r="G1089" t="s">
        <v>13</v>
      </c>
      <c r="H1089" t="s">
        <v>13</v>
      </c>
      <c r="I1089" s="1">
        <f>IF(ISBLANK(Hoja1!I1089),AVERAGE(Hoja1!$I$2:$I$5001),Hoja1!I1089)</f>
        <v>58</v>
      </c>
      <c r="J1089">
        <f t="shared" si="48"/>
        <v>0</v>
      </c>
      <c r="K1089" t="str">
        <f t="shared" si="49"/>
        <v>0-400k</v>
      </c>
      <c r="L1089" t="str">
        <f t="shared" si="50"/>
        <v>46-60</v>
      </c>
    </row>
    <row r="1090" spans="1:12" x14ac:dyDescent="0.25">
      <c r="A1090">
        <v>1089</v>
      </c>
      <c r="B1090" t="s">
        <v>9</v>
      </c>
      <c r="C1090">
        <f>IF(ISBLANK(Hoja1!C1090),AVERAGE(Hoja1!$C$2:$C$5001),Hoja1!C1090)</f>
        <v>359543</v>
      </c>
      <c r="D1090" t="str">
        <f>IF(ISBLANK(Hoja1!D1090),"ASALARIADO",Hoja1!D1090)</f>
        <v>ASALARIADO</v>
      </c>
      <c r="E1090" t="s">
        <v>16</v>
      </c>
      <c r="F1090" t="s">
        <v>12</v>
      </c>
      <c r="G1090" t="s">
        <v>13</v>
      </c>
      <c r="H1090" t="s">
        <v>13</v>
      </c>
      <c r="I1090" s="1">
        <f>IF(ISBLANK(Hoja1!I1090),AVERAGE(Hoja1!$I$2:$I$5001),Hoja1!I1090)</f>
        <v>20</v>
      </c>
      <c r="J1090">
        <f t="shared" si="48"/>
        <v>0</v>
      </c>
      <c r="K1090" t="str">
        <f t="shared" si="49"/>
        <v>0-400k</v>
      </c>
      <c r="L1090" t="str">
        <f t="shared" si="50"/>
        <v>18-30</v>
      </c>
    </row>
    <row r="1091" spans="1:12" x14ac:dyDescent="0.25">
      <c r="A1091">
        <v>1090</v>
      </c>
      <c r="B1091" t="s">
        <v>15</v>
      </c>
      <c r="C1091">
        <f>IF(ISBLANK(Hoja1!C1091),AVERAGE(Hoja1!$C$2:$C$5001),Hoja1!C1091)</f>
        <v>717302</v>
      </c>
      <c r="D1091" t="str">
        <f>IF(ISBLANK(Hoja1!D1091),"ASALARIADO",Hoja1!D1091)</f>
        <v>ASALARIADO</v>
      </c>
      <c r="E1091" t="s">
        <v>16</v>
      </c>
      <c r="F1091" t="s">
        <v>12</v>
      </c>
      <c r="G1091" t="s">
        <v>13</v>
      </c>
      <c r="H1091" t="s">
        <v>13</v>
      </c>
      <c r="I1091" s="1">
        <f>IF(ISBLANK(Hoja1!I1091),AVERAGE(Hoja1!$I$2:$I$5001),Hoja1!I1091)</f>
        <v>42</v>
      </c>
      <c r="J1091">
        <f t="shared" ref="J1091:J1154" si="51">IF(H1091="SI",1,0)</f>
        <v>0</v>
      </c>
      <c r="K1091" t="str">
        <f t="shared" ref="K1091:K1154" si="52">IF(C1091&lt;=400000,"0-400k",IF(C1091&lt;=800000,"400k-800k",IF(C1091&lt;=1200000,"800k-1.2M",IF(C1091&lt;=2000000,"1.2M-2M","2M+"))))</f>
        <v>400k-800k</v>
      </c>
      <c r="L1091" t="str">
        <f t="shared" ref="L1091:L1154" si="53">IF(I1091&lt;=30,"18-30",IF(I1091&lt;=45,"31-45",IF(I1091&lt;=60,"46-60",IF(I1091&lt;=75,"61-75","76-100+"))))</f>
        <v>31-45</v>
      </c>
    </row>
    <row r="1092" spans="1:12" x14ac:dyDescent="0.25">
      <c r="A1092">
        <v>1091</v>
      </c>
      <c r="B1092" t="s">
        <v>9</v>
      </c>
      <c r="C1092">
        <f>IF(ISBLANK(Hoja1!C1092),AVERAGE(Hoja1!$C$2:$C$5001),Hoja1!C1092)</f>
        <v>301597.40000000002</v>
      </c>
      <c r="D1092" t="str">
        <f>IF(ISBLANK(Hoja1!D1092),"ASALARIADO",Hoja1!D1092)</f>
        <v>ASALARIADO</v>
      </c>
      <c r="E1092" t="s">
        <v>16</v>
      </c>
      <c r="F1092" t="s">
        <v>12</v>
      </c>
      <c r="G1092" t="s">
        <v>12</v>
      </c>
      <c r="H1092" t="s">
        <v>13</v>
      </c>
      <c r="I1092" s="1">
        <f>IF(ISBLANK(Hoja1!I1092),AVERAGE(Hoja1!$I$2:$I$5001),Hoja1!I1092)</f>
        <v>46</v>
      </c>
      <c r="J1092">
        <f t="shared" si="51"/>
        <v>0</v>
      </c>
      <c r="K1092" t="str">
        <f t="shared" si="52"/>
        <v>0-400k</v>
      </c>
      <c r="L1092" t="str">
        <f t="shared" si="53"/>
        <v>46-60</v>
      </c>
    </row>
    <row r="1093" spans="1:12" x14ac:dyDescent="0.25">
      <c r="A1093">
        <v>1092</v>
      </c>
      <c r="B1093" t="s">
        <v>15</v>
      </c>
      <c r="C1093">
        <f>IF(ISBLANK(Hoja1!C1093),AVERAGE(Hoja1!$C$2:$C$5001),Hoja1!C1093)</f>
        <v>297046</v>
      </c>
      <c r="D1093" t="str">
        <f>IF(ISBLANK(Hoja1!D1093),"ASALARIADO",Hoja1!D1093)</f>
        <v>ASEGURADO VOLUNTARIO</v>
      </c>
      <c r="E1093" t="s">
        <v>16</v>
      </c>
      <c r="F1093" t="s">
        <v>12</v>
      </c>
      <c r="G1093" t="s">
        <v>13</v>
      </c>
      <c r="H1093" t="s">
        <v>13</v>
      </c>
      <c r="I1093" s="1">
        <f>IF(ISBLANK(Hoja1!I1093),AVERAGE(Hoja1!$I$2:$I$5001),Hoja1!I1093)</f>
        <v>34</v>
      </c>
      <c r="J1093">
        <f t="shared" si="51"/>
        <v>0</v>
      </c>
      <c r="K1093" t="str">
        <f t="shared" si="52"/>
        <v>0-400k</v>
      </c>
      <c r="L1093" t="str">
        <f t="shared" si="53"/>
        <v>31-45</v>
      </c>
    </row>
    <row r="1094" spans="1:12" x14ac:dyDescent="0.25">
      <c r="A1094">
        <v>1093</v>
      </c>
      <c r="B1094" t="s">
        <v>9</v>
      </c>
      <c r="C1094">
        <f>IF(ISBLANK(Hoja1!C1094),AVERAGE(Hoja1!$C$2:$C$5001),Hoja1!C1094)</f>
        <v>700000</v>
      </c>
      <c r="D1094" t="str">
        <f>IF(ISBLANK(Hoja1!D1094),"ASALARIADO",Hoja1!D1094)</f>
        <v>ASALARIADO</v>
      </c>
      <c r="E1094" t="s">
        <v>16</v>
      </c>
      <c r="F1094" t="s">
        <v>12</v>
      </c>
      <c r="G1094" t="s">
        <v>13</v>
      </c>
      <c r="H1094" t="s">
        <v>13</v>
      </c>
      <c r="I1094" s="1">
        <f>IF(ISBLANK(Hoja1!I1094),AVERAGE(Hoja1!$I$2:$I$5001),Hoja1!I1094)</f>
        <v>22</v>
      </c>
      <c r="J1094">
        <f t="shared" si="51"/>
        <v>0</v>
      </c>
      <c r="K1094" t="str">
        <f t="shared" si="52"/>
        <v>400k-800k</v>
      </c>
      <c r="L1094" t="str">
        <f t="shared" si="53"/>
        <v>18-30</v>
      </c>
    </row>
    <row r="1095" spans="1:12" x14ac:dyDescent="0.25">
      <c r="A1095">
        <v>1094</v>
      </c>
      <c r="B1095" t="s">
        <v>15</v>
      </c>
      <c r="C1095">
        <f>IF(ISBLANK(Hoja1!C1095),AVERAGE(Hoja1!$C$2:$C$5001),Hoja1!C1095)</f>
        <v>384000</v>
      </c>
      <c r="D1095" t="str">
        <f>IF(ISBLANK(Hoja1!D1095),"ASALARIADO",Hoja1!D1095)</f>
        <v>ASALARIADO</v>
      </c>
      <c r="E1095" t="s">
        <v>16</v>
      </c>
      <c r="F1095" t="s">
        <v>12</v>
      </c>
      <c r="G1095" t="s">
        <v>13</v>
      </c>
      <c r="H1095" t="s">
        <v>13</v>
      </c>
      <c r="I1095" s="1">
        <f>IF(ISBLANK(Hoja1!I1095),AVERAGE(Hoja1!$I$2:$I$5001),Hoja1!I1095)</f>
        <v>48</v>
      </c>
      <c r="J1095">
        <f t="shared" si="51"/>
        <v>0</v>
      </c>
      <c r="K1095" t="str">
        <f t="shared" si="52"/>
        <v>0-400k</v>
      </c>
      <c r="L1095" t="str">
        <f t="shared" si="53"/>
        <v>46-60</v>
      </c>
    </row>
    <row r="1096" spans="1:12" x14ac:dyDescent="0.25">
      <c r="A1096">
        <v>1095</v>
      </c>
      <c r="B1096" t="s">
        <v>9</v>
      </c>
      <c r="C1096">
        <f>IF(ISBLANK(Hoja1!C1096),AVERAGE(Hoja1!$C$2:$C$5001),Hoja1!C1096)</f>
        <v>783349.9</v>
      </c>
      <c r="D1096" t="str">
        <f>IF(ISBLANK(Hoja1!D1096),"ASALARIADO",Hoja1!D1096)</f>
        <v>ASALARIADO</v>
      </c>
      <c r="E1096" t="s">
        <v>11</v>
      </c>
      <c r="F1096" t="s">
        <v>12</v>
      </c>
      <c r="G1096" t="s">
        <v>13</v>
      </c>
      <c r="H1096" t="s">
        <v>13</v>
      </c>
      <c r="I1096" s="1">
        <f>IF(ISBLANK(Hoja1!I1096),AVERAGE(Hoja1!$I$2:$I$5001),Hoja1!I1096)</f>
        <v>45</v>
      </c>
      <c r="J1096">
        <f t="shared" si="51"/>
        <v>0</v>
      </c>
      <c r="K1096" t="str">
        <f t="shared" si="52"/>
        <v>400k-800k</v>
      </c>
      <c r="L1096" t="str">
        <f t="shared" si="53"/>
        <v>31-45</v>
      </c>
    </row>
    <row r="1097" spans="1:12" x14ac:dyDescent="0.25">
      <c r="A1097">
        <v>1096</v>
      </c>
      <c r="B1097" t="s">
        <v>9</v>
      </c>
      <c r="C1097">
        <f>IF(ISBLANK(Hoja1!C1097),AVERAGE(Hoja1!$C$2:$C$5001),Hoja1!C1097)</f>
        <v>1615550.07</v>
      </c>
      <c r="D1097" t="str">
        <f>IF(ISBLANK(Hoja1!D1097),"ASALARIADO",Hoja1!D1097)</f>
        <v>ASALARIADO</v>
      </c>
      <c r="E1097" t="s">
        <v>16</v>
      </c>
      <c r="F1097" t="s">
        <v>12</v>
      </c>
      <c r="G1097" t="s">
        <v>13</v>
      </c>
      <c r="H1097" t="s">
        <v>12</v>
      </c>
      <c r="I1097" s="1">
        <f>IF(ISBLANK(Hoja1!I1097),AVERAGE(Hoja1!$I$2:$I$5001),Hoja1!I1097)</f>
        <v>37</v>
      </c>
      <c r="J1097">
        <f t="shared" si="51"/>
        <v>1</v>
      </c>
      <c r="K1097" t="str">
        <f t="shared" si="52"/>
        <v>1.2M-2M</v>
      </c>
      <c r="L1097" t="str">
        <f t="shared" si="53"/>
        <v>31-45</v>
      </c>
    </row>
    <row r="1098" spans="1:12" x14ac:dyDescent="0.25">
      <c r="A1098">
        <v>1097</v>
      </c>
      <c r="B1098" t="s">
        <v>15</v>
      </c>
      <c r="C1098">
        <f>IF(ISBLANK(Hoja1!C1098),AVERAGE(Hoja1!$C$2:$C$5001),Hoja1!C1098)</f>
        <v>247663</v>
      </c>
      <c r="D1098" t="str">
        <f>IF(ISBLANK(Hoja1!D1098),"ASALARIADO",Hoja1!D1098)</f>
        <v>ASALARIADO</v>
      </c>
      <c r="E1098" t="s">
        <v>16</v>
      </c>
      <c r="F1098" t="s">
        <v>12</v>
      </c>
      <c r="G1098" t="s">
        <v>13</v>
      </c>
      <c r="H1098" t="s">
        <v>13</v>
      </c>
      <c r="I1098" s="1">
        <f>IF(ISBLANK(Hoja1!I1098),AVERAGE(Hoja1!$I$2:$I$5001),Hoja1!I1098)</f>
        <v>19</v>
      </c>
      <c r="J1098">
        <f t="shared" si="51"/>
        <v>0</v>
      </c>
      <c r="K1098" t="str">
        <f t="shared" si="52"/>
        <v>0-400k</v>
      </c>
      <c r="L1098" t="str">
        <f t="shared" si="53"/>
        <v>18-30</v>
      </c>
    </row>
    <row r="1099" spans="1:12" x14ac:dyDescent="0.25">
      <c r="A1099">
        <v>1098</v>
      </c>
      <c r="B1099" t="s">
        <v>15</v>
      </c>
      <c r="C1099">
        <f>IF(ISBLANK(Hoja1!C1099),AVERAGE(Hoja1!$C$2:$C$5001),Hoja1!C1099)</f>
        <v>1267616.3899999999</v>
      </c>
      <c r="D1099" t="str">
        <f>IF(ISBLANK(Hoja1!D1099),"ASALARIADO",Hoja1!D1099)</f>
        <v>ASALARIADO</v>
      </c>
      <c r="E1099" t="s">
        <v>16</v>
      </c>
      <c r="F1099" t="s">
        <v>12</v>
      </c>
      <c r="G1099" t="s">
        <v>13</v>
      </c>
      <c r="H1099" t="s">
        <v>13</v>
      </c>
      <c r="I1099" s="1">
        <f>IF(ISBLANK(Hoja1!I1099),AVERAGE(Hoja1!$I$2:$I$5001),Hoja1!I1099)</f>
        <v>35</v>
      </c>
      <c r="J1099">
        <f t="shared" si="51"/>
        <v>0</v>
      </c>
      <c r="K1099" t="str">
        <f t="shared" si="52"/>
        <v>1.2M-2M</v>
      </c>
      <c r="L1099" t="str">
        <f t="shared" si="53"/>
        <v>31-45</v>
      </c>
    </row>
    <row r="1100" spans="1:12" x14ac:dyDescent="0.25">
      <c r="A1100">
        <v>1099</v>
      </c>
      <c r="B1100" t="s">
        <v>9</v>
      </c>
      <c r="C1100">
        <f>IF(ISBLANK(Hoja1!C1100),AVERAGE(Hoja1!$C$2:$C$5001),Hoja1!C1100)</f>
        <v>377999</v>
      </c>
      <c r="D1100" t="str">
        <f>IF(ISBLANK(Hoja1!D1100),"ASALARIADO",Hoja1!D1100)</f>
        <v>TRABAJADOR INDEPENDIENTE</v>
      </c>
      <c r="E1100" t="s">
        <v>16</v>
      </c>
      <c r="F1100" t="s">
        <v>12</v>
      </c>
      <c r="G1100" t="s">
        <v>13</v>
      </c>
      <c r="H1100" t="s">
        <v>12</v>
      </c>
      <c r="I1100" s="1">
        <f>IF(ISBLANK(Hoja1!I1100),AVERAGE(Hoja1!$I$2:$I$5001),Hoja1!I1100)</f>
        <v>37</v>
      </c>
      <c r="J1100">
        <f t="shared" si="51"/>
        <v>1</v>
      </c>
      <c r="K1100" t="str">
        <f t="shared" si="52"/>
        <v>0-400k</v>
      </c>
      <c r="L1100" t="str">
        <f t="shared" si="53"/>
        <v>31-45</v>
      </c>
    </row>
    <row r="1101" spans="1:12" x14ac:dyDescent="0.25">
      <c r="A1101">
        <v>1100</v>
      </c>
      <c r="B1101" t="s">
        <v>15</v>
      </c>
      <c r="C1101">
        <f>IF(ISBLANK(Hoja1!C1101),AVERAGE(Hoja1!$C$2:$C$5001),Hoja1!C1101)</f>
        <v>297044</v>
      </c>
      <c r="D1101" t="str">
        <f>IF(ISBLANK(Hoja1!D1101),"ASALARIADO",Hoja1!D1101)</f>
        <v>ASEGURADO VOLUNTARIO</v>
      </c>
      <c r="E1101" t="s">
        <v>16</v>
      </c>
      <c r="F1101" t="s">
        <v>12</v>
      </c>
      <c r="G1101" t="s">
        <v>13</v>
      </c>
      <c r="H1101" t="s">
        <v>13</v>
      </c>
      <c r="I1101" s="1">
        <f>IF(ISBLANK(Hoja1!I1101),AVERAGE(Hoja1!$I$2:$I$5001),Hoja1!I1101)</f>
        <v>53</v>
      </c>
      <c r="J1101">
        <f t="shared" si="51"/>
        <v>0</v>
      </c>
      <c r="K1101" t="str">
        <f t="shared" si="52"/>
        <v>0-400k</v>
      </c>
      <c r="L1101" t="str">
        <f t="shared" si="53"/>
        <v>46-60</v>
      </c>
    </row>
    <row r="1102" spans="1:12" x14ac:dyDescent="0.25">
      <c r="A1102">
        <v>1101</v>
      </c>
      <c r="B1102" t="s">
        <v>9</v>
      </c>
      <c r="C1102">
        <f>IF(ISBLANK(Hoja1!C1102),AVERAGE(Hoja1!$C$2:$C$5001),Hoja1!C1102)</f>
        <v>278030</v>
      </c>
      <c r="D1102" t="str">
        <f>IF(ISBLANK(Hoja1!D1102),"ASALARIADO",Hoja1!D1102)</f>
        <v>CONVENIOS ESPECIALES DE TRABAJADORES INDEPENDIENTES</v>
      </c>
      <c r="E1102" t="s">
        <v>16</v>
      </c>
      <c r="F1102" t="s">
        <v>12</v>
      </c>
      <c r="G1102" t="s">
        <v>13</v>
      </c>
      <c r="H1102" t="s">
        <v>13</v>
      </c>
      <c r="I1102" s="1">
        <f>IF(ISBLANK(Hoja1!I1102),AVERAGE(Hoja1!$I$2:$I$5001),Hoja1!I1102)</f>
        <v>24</v>
      </c>
      <c r="J1102">
        <f t="shared" si="51"/>
        <v>0</v>
      </c>
      <c r="K1102" t="str">
        <f t="shared" si="52"/>
        <v>0-400k</v>
      </c>
      <c r="L1102" t="str">
        <f t="shared" si="53"/>
        <v>18-30</v>
      </c>
    </row>
    <row r="1103" spans="1:12" x14ac:dyDescent="0.25">
      <c r="A1103">
        <v>1102</v>
      </c>
      <c r="B1103" t="s">
        <v>9</v>
      </c>
      <c r="C1103">
        <f>IF(ISBLANK(Hoja1!C1103),AVERAGE(Hoja1!$C$2:$C$5001),Hoja1!C1103)</f>
        <v>297045</v>
      </c>
      <c r="D1103" t="str">
        <f>IF(ISBLANK(Hoja1!D1103),"ASALARIADO",Hoja1!D1103)</f>
        <v>TRABAJADOR INDEPENDIENTE</v>
      </c>
      <c r="E1103" t="s">
        <v>16</v>
      </c>
      <c r="F1103" t="s">
        <v>12</v>
      </c>
      <c r="G1103" t="s">
        <v>13</v>
      </c>
      <c r="H1103" t="s">
        <v>12</v>
      </c>
      <c r="I1103" s="1">
        <f>IF(ISBLANK(Hoja1!I1103),AVERAGE(Hoja1!$I$2:$I$5001),Hoja1!I1103)</f>
        <v>33</v>
      </c>
      <c r="J1103">
        <f t="shared" si="51"/>
        <v>1</v>
      </c>
      <c r="K1103" t="str">
        <f t="shared" si="52"/>
        <v>0-400k</v>
      </c>
      <c r="L1103" t="str">
        <f t="shared" si="53"/>
        <v>31-45</v>
      </c>
    </row>
    <row r="1104" spans="1:12" x14ac:dyDescent="0.25">
      <c r="A1104">
        <v>1103</v>
      </c>
      <c r="B1104" t="s">
        <v>9</v>
      </c>
      <c r="C1104">
        <f>IF(ISBLANK(Hoja1!C1104),AVERAGE(Hoja1!$C$2:$C$5001),Hoja1!C1104)</f>
        <v>239460</v>
      </c>
      <c r="D1104" t="str">
        <f>IF(ISBLANK(Hoja1!D1104),"ASALARIADO",Hoja1!D1104)</f>
        <v>ASALARIADO</v>
      </c>
      <c r="E1104" t="s">
        <v>16</v>
      </c>
      <c r="F1104" t="s">
        <v>12</v>
      </c>
      <c r="G1104" t="s">
        <v>13</v>
      </c>
      <c r="H1104" t="s">
        <v>13</v>
      </c>
      <c r="I1104" s="1">
        <f>IF(ISBLANK(Hoja1!I1104),AVERAGE(Hoja1!$I$2:$I$5001),Hoja1!I1104)</f>
        <v>26</v>
      </c>
      <c r="J1104">
        <f t="shared" si="51"/>
        <v>0</v>
      </c>
      <c r="K1104" t="str">
        <f t="shared" si="52"/>
        <v>0-400k</v>
      </c>
      <c r="L1104" t="str">
        <f t="shared" si="53"/>
        <v>18-30</v>
      </c>
    </row>
    <row r="1105" spans="1:12" x14ac:dyDescent="0.25">
      <c r="A1105">
        <v>1104</v>
      </c>
      <c r="B1105" t="s">
        <v>9</v>
      </c>
      <c r="C1105">
        <f>IF(ISBLANK(Hoja1!C1105),AVERAGE(Hoja1!$C$2:$C$5001),Hoja1!C1105)</f>
        <v>331181</v>
      </c>
      <c r="D1105" t="str">
        <f>IF(ISBLANK(Hoja1!D1105),"ASALARIADO",Hoja1!D1105)</f>
        <v>TRABAJADOR INDEPENDIENTE</v>
      </c>
      <c r="E1105" t="s">
        <v>16</v>
      </c>
      <c r="F1105" t="s">
        <v>12</v>
      </c>
      <c r="G1105" t="s">
        <v>12</v>
      </c>
      <c r="H1105" t="s">
        <v>12</v>
      </c>
      <c r="I1105" s="1">
        <f>IF(ISBLANK(Hoja1!I1105),AVERAGE(Hoja1!$I$2:$I$5001),Hoja1!I1105)</f>
        <v>30</v>
      </c>
      <c r="J1105">
        <f t="shared" si="51"/>
        <v>1</v>
      </c>
      <c r="K1105" t="str">
        <f t="shared" si="52"/>
        <v>0-400k</v>
      </c>
      <c r="L1105" t="str">
        <f t="shared" si="53"/>
        <v>18-30</v>
      </c>
    </row>
    <row r="1106" spans="1:12" x14ac:dyDescent="0.25">
      <c r="A1106">
        <v>1105</v>
      </c>
      <c r="B1106" t="s">
        <v>9</v>
      </c>
      <c r="C1106">
        <f>IF(ISBLANK(Hoja1!C1106),AVERAGE(Hoja1!$C$2:$C$5001),Hoja1!C1106)</f>
        <v>580840.93999999994</v>
      </c>
      <c r="D1106" t="str">
        <f>IF(ISBLANK(Hoja1!D1106),"ASALARIADO",Hoja1!D1106)</f>
        <v>ASALARIADO</v>
      </c>
      <c r="E1106" t="s">
        <v>16</v>
      </c>
      <c r="F1106" t="s">
        <v>12</v>
      </c>
      <c r="G1106" t="s">
        <v>13</v>
      </c>
      <c r="H1106" t="s">
        <v>13</v>
      </c>
      <c r="I1106" s="1">
        <f>IF(ISBLANK(Hoja1!I1106),AVERAGE(Hoja1!$I$2:$I$5001),Hoja1!I1106)</f>
        <v>37</v>
      </c>
      <c r="J1106">
        <f t="shared" si="51"/>
        <v>0</v>
      </c>
      <c r="K1106" t="str">
        <f t="shared" si="52"/>
        <v>400k-800k</v>
      </c>
      <c r="L1106" t="str">
        <f t="shared" si="53"/>
        <v>31-45</v>
      </c>
    </row>
    <row r="1107" spans="1:12" x14ac:dyDescent="0.25">
      <c r="A1107">
        <v>1106</v>
      </c>
      <c r="B1107" t="s">
        <v>15</v>
      </c>
      <c r="C1107">
        <f>IF(ISBLANK(Hoja1!C1107),AVERAGE(Hoja1!$C$2:$C$5001),Hoja1!C1107)</f>
        <v>850000</v>
      </c>
      <c r="D1107" t="str">
        <f>IF(ISBLANK(Hoja1!D1107),"ASALARIADO",Hoja1!D1107)</f>
        <v>ASALARIADO</v>
      </c>
      <c r="E1107" t="s">
        <v>16</v>
      </c>
      <c r="F1107" t="s">
        <v>12</v>
      </c>
      <c r="G1107" t="s">
        <v>13</v>
      </c>
      <c r="H1107" t="s">
        <v>13</v>
      </c>
      <c r="I1107" s="1">
        <f>IF(ISBLANK(Hoja1!I1107),AVERAGE(Hoja1!$I$2:$I$5001),Hoja1!I1107)</f>
        <v>38</v>
      </c>
      <c r="J1107">
        <f t="shared" si="51"/>
        <v>0</v>
      </c>
      <c r="K1107" t="str">
        <f t="shared" si="52"/>
        <v>800k-1.2M</v>
      </c>
      <c r="L1107" t="str">
        <f t="shared" si="53"/>
        <v>31-45</v>
      </c>
    </row>
    <row r="1108" spans="1:12" x14ac:dyDescent="0.25">
      <c r="A1108">
        <v>1107</v>
      </c>
      <c r="B1108" t="s">
        <v>9</v>
      </c>
      <c r="C1108">
        <f>IF(ISBLANK(Hoja1!C1108),AVERAGE(Hoja1!$C$2:$C$5001),Hoja1!C1108)</f>
        <v>367500</v>
      </c>
      <c r="D1108" t="str">
        <f>IF(ISBLANK(Hoja1!D1108),"ASALARIADO",Hoja1!D1108)</f>
        <v>ASALARIADO</v>
      </c>
      <c r="E1108" t="s">
        <v>16</v>
      </c>
      <c r="F1108" t="s">
        <v>12</v>
      </c>
      <c r="G1108" t="s">
        <v>13</v>
      </c>
      <c r="H1108" t="s">
        <v>13</v>
      </c>
      <c r="I1108" s="1">
        <f>IF(ISBLANK(Hoja1!I1108),AVERAGE(Hoja1!$I$2:$I$5001),Hoja1!I1108)</f>
        <v>32</v>
      </c>
      <c r="J1108">
        <f t="shared" si="51"/>
        <v>0</v>
      </c>
      <c r="K1108" t="str">
        <f t="shared" si="52"/>
        <v>0-400k</v>
      </c>
      <c r="L1108" t="str">
        <f t="shared" si="53"/>
        <v>31-45</v>
      </c>
    </row>
    <row r="1109" spans="1:12" x14ac:dyDescent="0.25">
      <c r="A1109">
        <v>1108</v>
      </c>
      <c r="B1109" t="s">
        <v>9</v>
      </c>
      <c r="C1109">
        <f>IF(ISBLANK(Hoja1!C1109),AVERAGE(Hoja1!$C$2:$C$5001),Hoja1!C1109)</f>
        <v>594092</v>
      </c>
      <c r="D1109" t="str">
        <f>IF(ISBLANK(Hoja1!D1109),"ASALARIADO",Hoja1!D1109)</f>
        <v>TRABAJADOR INDEPENDIENTE</v>
      </c>
      <c r="E1109" t="s">
        <v>16</v>
      </c>
      <c r="F1109" t="s">
        <v>12</v>
      </c>
      <c r="G1109" t="s">
        <v>13</v>
      </c>
      <c r="H1109" t="s">
        <v>13</v>
      </c>
      <c r="I1109" s="1">
        <f>IF(ISBLANK(Hoja1!I1109),AVERAGE(Hoja1!$I$2:$I$5001),Hoja1!I1109)</f>
        <v>62</v>
      </c>
      <c r="J1109">
        <f t="shared" si="51"/>
        <v>0</v>
      </c>
      <c r="K1109" t="str">
        <f t="shared" si="52"/>
        <v>400k-800k</v>
      </c>
      <c r="L1109" t="str">
        <f t="shared" si="53"/>
        <v>61-75</v>
      </c>
    </row>
    <row r="1110" spans="1:12" x14ac:dyDescent="0.25">
      <c r="A1110">
        <v>1109</v>
      </c>
      <c r="B1110" t="s">
        <v>15</v>
      </c>
      <c r="C1110">
        <f>IF(ISBLANK(Hoja1!C1110),AVERAGE(Hoja1!$C$2:$C$5001),Hoja1!C1110)</f>
        <v>297046</v>
      </c>
      <c r="D1110" t="str">
        <f>IF(ISBLANK(Hoja1!D1110),"ASALARIADO",Hoja1!D1110)</f>
        <v>TRABAJADOR INDEPENDIENTE</v>
      </c>
      <c r="E1110" t="s">
        <v>16</v>
      </c>
      <c r="F1110" t="s">
        <v>12</v>
      </c>
      <c r="G1110" t="s">
        <v>13</v>
      </c>
      <c r="H1110" t="s">
        <v>13</v>
      </c>
      <c r="I1110" s="1">
        <f>IF(ISBLANK(Hoja1!I1110),AVERAGE(Hoja1!$I$2:$I$5001),Hoja1!I1110)</f>
        <v>33</v>
      </c>
      <c r="J1110">
        <f t="shared" si="51"/>
        <v>0</v>
      </c>
      <c r="K1110" t="str">
        <f t="shared" si="52"/>
        <v>0-400k</v>
      </c>
      <c r="L1110" t="str">
        <f t="shared" si="53"/>
        <v>31-45</v>
      </c>
    </row>
    <row r="1111" spans="1:12" x14ac:dyDescent="0.25">
      <c r="A1111">
        <v>1110</v>
      </c>
      <c r="B1111" t="s">
        <v>9</v>
      </c>
      <c r="C1111">
        <f>IF(ISBLANK(Hoja1!C1111),AVERAGE(Hoja1!$C$2:$C$5001),Hoja1!C1111)</f>
        <v>429000</v>
      </c>
      <c r="D1111" t="str">
        <f>IF(ISBLANK(Hoja1!D1111),"ASALARIADO",Hoja1!D1111)</f>
        <v>ASALARIADO</v>
      </c>
      <c r="E1111" t="s">
        <v>16</v>
      </c>
      <c r="F1111" t="s">
        <v>12</v>
      </c>
      <c r="G1111" t="s">
        <v>12</v>
      </c>
      <c r="H1111" t="s">
        <v>13</v>
      </c>
      <c r="I1111" s="1">
        <f>IF(ISBLANK(Hoja1!I1111),AVERAGE(Hoja1!$I$2:$I$5001),Hoja1!I1111)</f>
        <v>53</v>
      </c>
      <c r="J1111">
        <f t="shared" si="51"/>
        <v>0</v>
      </c>
      <c r="K1111" t="str">
        <f t="shared" si="52"/>
        <v>400k-800k</v>
      </c>
      <c r="L1111" t="str">
        <f t="shared" si="53"/>
        <v>46-60</v>
      </c>
    </row>
    <row r="1112" spans="1:12" x14ac:dyDescent="0.25">
      <c r="A1112">
        <v>1111</v>
      </c>
      <c r="B1112" t="s">
        <v>9</v>
      </c>
      <c r="C1112">
        <f>IF(ISBLANK(Hoja1!C1112),AVERAGE(Hoja1!$C$2:$C$5001),Hoja1!C1112)</f>
        <v>460742.68</v>
      </c>
      <c r="D1112" t="str">
        <f>IF(ISBLANK(Hoja1!D1112),"ASALARIADO",Hoja1!D1112)</f>
        <v>ASALARIADO</v>
      </c>
      <c r="E1112" t="s">
        <v>16</v>
      </c>
      <c r="F1112" t="s">
        <v>12</v>
      </c>
      <c r="G1112" t="s">
        <v>13</v>
      </c>
      <c r="H1112" t="s">
        <v>13</v>
      </c>
      <c r="I1112" s="1">
        <f>IF(ISBLANK(Hoja1!I1112),AVERAGE(Hoja1!$I$2:$I$5001),Hoja1!I1112)</f>
        <v>34</v>
      </c>
      <c r="J1112">
        <f t="shared" si="51"/>
        <v>0</v>
      </c>
      <c r="K1112" t="str">
        <f t="shared" si="52"/>
        <v>400k-800k</v>
      </c>
      <c r="L1112" t="str">
        <f t="shared" si="53"/>
        <v>31-45</v>
      </c>
    </row>
    <row r="1113" spans="1:12" x14ac:dyDescent="0.25">
      <c r="A1113">
        <v>1112</v>
      </c>
      <c r="B1113" t="s">
        <v>15</v>
      </c>
      <c r="C1113">
        <f>IF(ISBLANK(Hoja1!C1113),AVERAGE(Hoja1!$C$2:$C$5001),Hoja1!C1113)</f>
        <v>469397.06</v>
      </c>
      <c r="D1113" t="str">
        <f>IF(ISBLANK(Hoja1!D1113),"ASALARIADO",Hoja1!D1113)</f>
        <v>ASALARIADO</v>
      </c>
      <c r="E1113" t="s">
        <v>16</v>
      </c>
      <c r="F1113" t="s">
        <v>12</v>
      </c>
      <c r="G1113" t="s">
        <v>13</v>
      </c>
      <c r="H1113" t="s">
        <v>13</v>
      </c>
      <c r="I1113" s="1">
        <f>IF(ISBLANK(Hoja1!I1113),AVERAGE(Hoja1!$I$2:$I$5001),Hoja1!I1113)</f>
        <v>21</v>
      </c>
      <c r="J1113">
        <f t="shared" si="51"/>
        <v>0</v>
      </c>
      <c r="K1113" t="str">
        <f t="shared" si="52"/>
        <v>400k-800k</v>
      </c>
      <c r="L1113" t="str">
        <f t="shared" si="53"/>
        <v>18-30</v>
      </c>
    </row>
    <row r="1114" spans="1:12" x14ac:dyDescent="0.25">
      <c r="A1114">
        <v>1113</v>
      </c>
      <c r="B1114" t="s">
        <v>9</v>
      </c>
      <c r="C1114">
        <f>IF(ISBLANK(Hoja1!C1114),AVERAGE(Hoja1!$C$2:$C$5001),Hoja1!C1114)</f>
        <v>509509</v>
      </c>
      <c r="D1114" t="str">
        <f>IF(ISBLANK(Hoja1!D1114),"ASALARIADO",Hoja1!D1114)</f>
        <v>TRABAJADOR INDEPENDIENTE</v>
      </c>
      <c r="E1114" t="s">
        <v>16</v>
      </c>
      <c r="F1114" t="s">
        <v>12</v>
      </c>
      <c r="G1114" t="s">
        <v>13</v>
      </c>
      <c r="H1114" t="s">
        <v>12</v>
      </c>
      <c r="I1114" s="1">
        <f>IF(ISBLANK(Hoja1!I1114),AVERAGE(Hoja1!$I$2:$I$5001),Hoja1!I1114)</f>
        <v>48</v>
      </c>
      <c r="J1114">
        <f t="shared" si="51"/>
        <v>1</v>
      </c>
      <c r="K1114" t="str">
        <f t="shared" si="52"/>
        <v>400k-800k</v>
      </c>
      <c r="L1114" t="str">
        <f t="shared" si="53"/>
        <v>46-60</v>
      </c>
    </row>
    <row r="1115" spans="1:12" x14ac:dyDescent="0.25">
      <c r="A1115">
        <v>1114</v>
      </c>
      <c r="B1115" t="s">
        <v>15</v>
      </c>
      <c r="C1115">
        <f>IF(ISBLANK(Hoja1!C1115),AVERAGE(Hoja1!$C$2:$C$5001),Hoja1!C1115)</f>
        <v>297046</v>
      </c>
      <c r="D1115" t="str">
        <f>IF(ISBLANK(Hoja1!D1115),"ASALARIADO",Hoja1!D1115)</f>
        <v>ASEGURADO VOLUNTARIO</v>
      </c>
      <c r="E1115" t="s">
        <v>16</v>
      </c>
      <c r="F1115" t="s">
        <v>12</v>
      </c>
      <c r="G1115" t="s">
        <v>13</v>
      </c>
      <c r="H1115" t="s">
        <v>13</v>
      </c>
      <c r="I1115" s="1">
        <f>IF(ISBLANK(Hoja1!I1115),AVERAGE(Hoja1!$I$2:$I$5001),Hoja1!I1115)</f>
        <v>43</v>
      </c>
      <c r="J1115">
        <f t="shared" si="51"/>
        <v>0</v>
      </c>
      <c r="K1115" t="str">
        <f t="shared" si="52"/>
        <v>0-400k</v>
      </c>
      <c r="L1115" t="str">
        <f t="shared" si="53"/>
        <v>31-45</v>
      </c>
    </row>
    <row r="1116" spans="1:12" x14ac:dyDescent="0.25">
      <c r="A1116">
        <v>1115</v>
      </c>
      <c r="B1116" t="s">
        <v>15</v>
      </c>
      <c r="C1116">
        <f>IF(ISBLANK(Hoja1!C1116),AVERAGE(Hoja1!$C$2:$C$5001),Hoja1!C1116)</f>
        <v>326036</v>
      </c>
      <c r="D1116" t="str">
        <f>IF(ISBLANK(Hoja1!D1116),"ASALARIADO",Hoja1!D1116)</f>
        <v>ASALARIADO</v>
      </c>
      <c r="E1116" t="s">
        <v>16</v>
      </c>
      <c r="F1116" t="s">
        <v>12</v>
      </c>
      <c r="G1116" t="s">
        <v>13</v>
      </c>
      <c r="H1116" t="s">
        <v>12</v>
      </c>
      <c r="I1116" s="1">
        <f>IF(ISBLANK(Hoja1!I1116),AVERAGE(Hoja1!$I$2:$I$5001),Hoja1!I1116)</f>
        <v>54</v>
      </c>
      <c r="J1116">
        <f t="shared" si="51"/>
        <v>1</v>
      </c>
      <c r="K1116" t="str">
        <f t="shared" si="52"/>
        <v>0-400k</v>
      </c>
      <c r="L1116" t="str">
        <f t="shared" si="53"/>
        <v>46-60</v>
      </c>
    </row>
    <row r="1117" spans="1:12" x14ac:dyDescent="0.25">
      <c r="A1117">
        <v>1116</v>
      </c>
      <c r="B1117" t="s">
        <v>9</v>
      </c>
      <c r="C1117">
        <f>IF(ISBLANK(Hoja1!C1117),AVERAGE(Hoja1!$C$2:$C$5001),Hoja1!C1117)</f>
        <v>297046</v>
      </c>
      <c r="D1117" t="str">
        <f>IF(ISBLANK(Hoja1!D1117),"ASALARIADO",Hoja1!D1117)</f>
        <v>TRABAJADOR INDEPENDIENTE</v>
      </c>
      <c r="E1117" t="s">
        <v>16</v>
      </c>
      <c r="F1117" t="s">
        <v>12</v>
      </c>
      <c r="G1117" t="s">
        <v>13</v>
      </c>
      <c r="H1117" t="s">
        <v>13</v>
      </c>
      <c r="I1117" s="1">
        <f>IF(ISBLANK(Hoja1!I1117),AVERAGE(Hoja1!$I$2:$I$5001),Hoja1!I1117)</f>
        <v>53</v>
      </c>
      <c r="J1117">
        <f t="shared" si="51"/>
        <v>0</v>
      </c>
      <c r="K1117" t="str">
        <f t="shared" si="52"/>
        <v>0-400k</v>
      </c>
      <c r="L1117" t="str">
        <f t="shared" si="53"/>
        <v>46-60</v>
      </c>
    </row>
    <row r="1118" spans="1:12" x14ac:dyDescent="0.25">
      <c r="A1118">
        <v>1117</v>
      </c>
      <c r="B1118" t="s">
        <v>9</v>
      </c>
      <c r="C1118">
        <f>IF(ISBLANK(Hoja1!C1118),AVERAGE(Hoja1!$C$2:$C$5001),Hoja1!C1118)</f>
        <v>425000</v>
      </c>
      <c r="D1118" t="str">
        <f>IF(ISBLANK(Hoja1!D1118),"ASALARIADO",Hoja1!D1118)</f>
        <v>ASALARIADO</v>
      </c>
      <c r="E1118" t="s">
        <v>16</v>
      </c>
      <c r="F1118" t="s">
        <v>12</v>
      </c>
      <c r="G1118" t="s">
        <v>13</v>
      </c>
      <c r="H1118" t="s">
        <v>13</v>
      </c>
      <c r="I1118" s="1">
        <f>IF(ISBLANK(Hoja1!I1118),AVERAGE(Hoja1!$I$2:$I$5001),Hoja1!I1118)</f>
        <v>20</v>
      </c>
      <c r="J1118">
        <f t="shared" si="51"/>
        <v>0</v>
      </c>
      <c r="K1118" t="str">
        <f t="shared" si="52"/>
        <v>400k-800k</v>
      </c>
      <c r="L1118" t="str">
        <f t="shared" si="53"/>
        <v>18-30</v>
      </c>
    </row>
    <row r="1119" spans="1:12" x14ac:dyDescent="0.25">
      <c r="A1119">
        <v>1118</v>
      </c>
      <c r="B1119" t="s">
        <v>9</v>
      </c>
      <c r="C1119">
        <f>IF(ISBLANK(Hoja1!C1119),AVERAGE(Hoja1!$C$2:$C$5001),Hoja1!C1119)</f>
        <v>1427100.52</v>
      </c>
      <c r="D1119" t="str">
        <f>IF(ISBLANK(Hoja1!D1119),"ASALARIADO",Hoja1!D1119)</f>
        <v>ASALARIADO</v>
      </c>
      <c r="E1119" t="s">
        <v>11</v>
      </c>
      <c r="F1119" t="s">
        <v>12</v>
      </c>
      <c r="G1119" t="s">
        <v>13</v>
      </c>
      <c r="H1119" t="s">
        <v>13</v>
      </c>
      <c r="I1119" s="1">
        <f>IF(ISBLANK(Hoja1!I1119),AVERAGE(Hoja1!$I$2:$I$5001),Hoja1!I1119)</f>
        <v>44</v>
      </c>
      <c r="J1119">
        <f t="shared" si="51"/>
        <v>0</v>
      </c>
      <c r="K1119" t="str">
        <f t="shared" si="52"/>
        <v>1.2M-2M</v>
      </c>
      <c r="L1119" t="str">
        <f t="shared" si="53"/>
        <v>31-45</v>
      </c>
    </row>
    <row r="1120" spans="1:12" x14ac:dyDescent="0.25">
      <c r="A1120">
        <v>1119</v>
      </c>
      <c r="B1120" t="s">
        <v>9</v>
      </c>
      <c r="C1120">
        <f>IF(ISBLANK(Hoja1!C1120),AVERAGE(Hoja1!$C$2:$C$5001),Hoja1!C1120)</f>
        <v>321287</v>
      </c>
      <c r="D1120" t="str">
        <f>IF(ISBLANK(Hoja1!D1120),"ASALARIADO",Hoja1!D1120)</f>
        <v>ASEGURADO VOLUNTARIO</v>
      </c>
      <c r="E1120" t="s">
        <v>16</v>
      </c>
      <c r="F1120" t="s">
        <v>12</v>
      </c>
      <c r="G1120" t="s">
        <v>13</v>
      </c>
      <c r="H1120" t="s">
        <v>13</v>
      </c>
      <c r="I1120" s="1">
        <f>IF(ISBLANK(Hoja1!I1120),AVERAGE(Hoja1!$I$2:$I$5001),Hoja1!I1120)</f>
        <v>54</v>
      </c>
      <c r="J1120">
        <f t="shared" si="51"/>
        <v>0</v>
      </c>
      <c r="K1120" t="str">
        <f t="shared" si="52"/>
        <v>0-400k</v>
      </c>
      <c r="L1120" t="str">
        <f t="shared" si="53"/>
        <v>46-60</v>
      </c>
    </row>
    <row r="1121" spans="1:12" x14ac:dyDescent="0.25">
      <c r="A1121">
        <v>1120</v>
      </c>
      <c r="B1121" t="s">
        <v>9</v>
      </c>
      <c r="C1121">
        <f>IF(ISBLANK(Hoja1!C1121),AVERAGE(Hoja1!$C$2:$C$5001),Hoja1!C1121)</f>
        <v>610142</v>
      </c>
      <c r="D1121" t="str">
        <f>IF(ISBLANK(Hoja1!D1121),"ASALARIADO",Hoja1!D1121)</f>
        <v>TRABAJADOR INDEPENDIENTE</v>
      </c>
      <c r="E1121" t="s">
        <v>16</v>
      </c>
      <c r="F1121" t="s">
        <v>12</v>
      </c>
      <c r="G1121" t="s">
        <v>13</v>
      </c>
      <c r="H1121" t="s">
        <v>13</v>
      </c>
      <c r="I1121" s="1">
        <f>IF(ISBLANK(Hoja1!I1121),AVERAGE(Hoja1!$I$2:$I$5001),Hoja1!I1121)</f>
        <v>61</v>
      </c>
      <c r="J1121">
        <f t="shared" si="51"/>
        <v>0</v>
      </c>
      <c r="K1121" t="str">
        <f t="shared" si="52"/>
        <v>400k-800k</v>
      </c>
      <c r="L1121" t="str">
        <f t="shared" si="53"/>
        <v>61-75</v>
      </c>
    </row>
    <row r="1122" spans="1:12" x14ac:dyDescent="0.25">
      <c r="A1122">
        <v>1121</v>
      </c>
      <c r="B1122" t="s">
        <v>9</v>
      </c>
      <c r="C1122">
        <f>IF(ISBLANK(Hoja1!C1122),AVERAGE(Hoja1!$C$2:$C$5001),Hoja1!C1122)</f>
        <v>1602501</v>
      </c>
      <c r="D1122" t="str">
        <f>IF(ISBLANK(Hoja1!D1122),"ASALARIADO",Hoja1!D1122)</f>
        <v>PENSIONADOS EN SU PROPIO SISTEMA</v>
      </c>
      <c r="E1122" t="s">
        <v>11</v>
      </c>
      <c r="F1122" t="s">
        <v>12</v>
      </c>
      <c r="G1122" t="s">
        <v>13</v>
      </c>
      <c r="H1122" t="s">
        <v>13</v>
      </c>
      <c r="I1122" s="1">
        <f>IF(ISBLANK(Hoja1!I1122),AVERAGE(Hoja1!$I$2:$I$5001),Hoja1!I1122)</f>
        <v>60</v>
      </c>
      <c r="J1122">
        <f t="shared" si="51"/>
        <v>0</v>
      </c>
      <c r="K1122" t="str">
        <f t="shared" si="52"/>
        <v>1.2M-2M</v>
      </c>
      <c r="L1122" t="str">
        <f t="shared" si="53"/>
        <v>46-60</v>
      </c>
    </row>
    <row r="1123" spans="1:12" x14ac:dyDescent="0.25">
      <c r="A1123">
        <v>1122</v>
      </c>
      <c r="B1123" t="s">
        <v>9</v>
      </c>
      <c r="C1123">
        <f>IF(ISBLANK(Hoja1!C1123),AVERAGE(Hoja1!$C$2:$C$5001),Hoja1!C1123)</f>
        <v>440086.31</v>
      </c>
      <c r="D1123" t="str">
        <f>IF(ISBLANK(Hoja1!D1123),"ASALARIADO",Hoja1!D1123)</f>
        <v>ASALARIADO</v>
      </c>
      <c r="E1123" t="s">
        <v>16</v>
      </c>
      <c r="F1123" t="s">
        <v>12</v>
      </c>
      <c r="G1123" t="s">
        <v>13</v>
      </c>
      <c r="H1123" t="s">
        <v>13</v>
      </c>
      <c r="I1123" s="1">
        <f>IF(ISBLANK(Hoja1!I1123),AVERAGE(Hoja1!$I$2:$I$5001),Hoja1!I1123)</f>
        <v>53</v>
      </c>
      <c r="J1123">
        <f t="shared" si="51"/>
        <v>0</v>
      </c>
      <c r="K1123" t="str">
        <f t="shared" si="52"/>
        <v>400k-800k</v>
      </c>
      <c r="L1123" t="str">
        <f t="shared" si="53"/>
        <v>46-60</v>
      </c>
    </row>
    <row r="1124" spans="1:12" x14ac:dyDescent="0.25">
      <c r="A1124">
        <v>1123</v>
      </c>
      <c r="B1124" t="s">
        <v>9</v>
      </c>
      <c r="C1124">
        <f>IF(ISBLANK(Hoja1!C1124),AVERAGE(Hoja1!$C$2:$C$5001),Hoja1!C1124)</f>
        <v>812849</v>
      </c>
      <c r="D1124" t="str">
        <f>IF(ISBLANK(Hoja1!D1124),"ASALARIADO",Hoja1!D1124)</f>
        <v>ASEGURADO VOLUNTARIO</v>
      </c>
      <c r="E1124" t="s">
        <v>16</v>
      </c>
      <c r="F1124" t="s">
        <v>12</v>
      </c>
      <c r="G1124" t="s">
        <v>12</v>
      </c>
      <c r="H1124" t="s">
        <v>13</v>
      </c>
      <c r="I1124" s="1">
        <f>IF(ISBLANK(Hoja1!I1124),AVERAGE(Hoja1!$I$2:$I$5001),Hoja1!I1124)</f>
        <v>74</v>
      </c>
      <c r="J1124">
        <f t="shared" si="51"/>
        <v>0</v>
      </c>
      <c r="K1124" t="str">
        <f t="shared" si="52"/>
        <v>800k-1.2M</v>
      </c>
      <c r="L1124" t="str">
        <f t="shared" si="53"/>
        <v>61-75</v>
      </c>
    </row>
    <row r="1125" spans="1:12" x14ac:dyDescent="0.25">
      <c r="A1125">
        <v>1124</v>
      </c>
      <c r="B1125" t="s">
        <v>9</v>
      </c>
      <c r="C1125">
        <f>IF(ISBLANK(Hoja1!C1125),AVERAGE(Hoja1!$C$2:$C$5001),Hoja1!C1125)</f>
        <v>449060</v>
      </c>
      <c r="D1125" t="str">
        <f>IF(ISBLANK(Hoja1!D1125),"ASALARIADO",Hoja1!D1125)</f>
        <v>ASALARIADO</v>
      </c>
      <c r="E1125" t="s">
        <v>11</v>
      </c>
      <c r="F1125" t="s">
        <v>12</v>
      </c>
      <c r="G1125" t="s">
        <v>13</v>
      </c>
      <c r="H1125" t="s">
        <v>12</v>
      </c>
      <c r="I1125" s="1">
        <f>IF(ISBLANK(Hoja1!I1125),AVERAGE(Hoja1!$I$2:$I$5001),Hoja1!I1125)</f>
        <v>58</v>
      </c>
      <c r="J1125">
        <f t="shared" si="51"/>
        <v>1</v>
      </c>
      <c r="K1125" t="str">
        <f t="shared" si="52"/>
        <v>400k-800k</v>
      </c>
      <c r="L1125" t="str">
        <f t="shared" si="53"/>
        <v>46-60</v>
      </c>
    </row>
    <row r="1126" spans="1:12" x14ac:dyDescent="0.25">
      <c r="A1126">
        <v>1125</v>
      </c>
      <c r="B1126" t="s">
        <v>9</v>
      </c>
      <c r="C1126">
        <f>IF(ISBLANK(Hoja1!C1126),AVERAGE(Hoja1!$C$2:$C$5001),Hoja1!C1126)</f>
        <v>326753</v>
      </c>
      <c r="D1126" t="str">
        <f>IF(ISBLANK(Hoja1!D1126),"ASALARIADO",Hoja1!D1126)</f>
        <v>ASEGURADO VOLUNTARIO</v>
      </c>
      <c r="E1126" t="s">
        <v>16</v>
      </c>
      <c r="F1126" t="s">
        <v>12</v>
      </c>
      <c r="G1126" t="s">
        <v>13</v>
      </c>
      <c r="H1126" t="s">
        <v>13</v>
      </c>
      <c r="I1126" s="1">
        <f>IF(ISBLANK(Hoja1!I1126),AVERAGE(Hoja1!$I$2:$I$5001),Hoja1!I1126)</f>
        <v>42</v>
      </c>
      <c r="J1126">
        <f t="shared" si="51"/>
        <v>0</v>
      </c>
      <c r="K1126" t="str">
        <f t="shared" si="52"/>
        <v>0-400k</v>
      </c>
      <c r="L1126" t="str">
        <f t="shared" si="53"/>
        <v>31-45</v>
      </c>
    </row>
    <row r="1127" spans="1:12" x14ac:dyDescent="0.25">
      <c r="A1127">
        <v>1126</v>
      </c>
      <c r="B1127" t="s">
        <v>9</v>
      </c>
      <c r="C1127">
        <f>IF(ISBLANK(Hoja1!C1127),AVERAGE(Hoja1!$C$2:$C$5001),Hoja1!C1127)</f>
        <v>364062.51</v>
      </c>
      <c r="D1127" t="str">
        <f>IF(ISBLANK(Hoja1!D1127),"ASALARIADO",Hoja1!D1127)</f>
        <v>ASALARIADO</v>
      </c>
      <c r="E1127" t="s">
        <v>16</v>
      </c>
      <c r="F1127" t="s">
        <v>12</v>
      </c>
      <c r="G1127" t="s">
        <v>13</v>
      </c>
      <c r="H1127" t="s">
        <v>13</v>
      </c>
      <c r="I1127" s="1">
        <f>IF(ISBLANK(Hoja1!I1127),AVERAGE(Hoja1!$I$2:$I$5001),Hoja1!I1127)</f>
        <v>27</v>
      </c>
      <c r="J1127">
        <f t="shared" si="51"/>
        <v>0</v>
      </c>
      <c r="K1127" t="str">
        <f t="shared" si="52"/>
        <v>0-400k</v>
      </c>
      <c r="L1127" t="str">
        <f t="shared" si="53"/>
        <v>18-30</v>
      </c>
    </row>
    <row r="1128" spans="1:12" x14ac:dyDescent="0.25">
      <c r="A1128">
        <v>1127</v>
      </c>
      <c r="B1128" t="s">
        <v>9</v>
      </c>
      <c r="C1128">
        <f>IF(ISBLANK(Hoja1!C1128),AVERAGE(Hoja1!$C$2:$C$5001),Hoja1!C1128)</f>
        <v>278030.99</v>
      </c>
      <c r="D1128" t="str">
        <f>IF(ISBLANK(Hoja1!D1128),"ASALARIADO",Hoja1!D1128)</f>
        <v>CONVENIOS ESPECIALES DE TRABAJADORES INDEPENDIENTES</v>
      </c>
      <c r="E1128" t="s">
        <v>16</v>
      </c>
      <c r="F1128" t="s">
        <v>12</v>
      </c>
      <c r="G1128" t="s">
        <v>13</v>
      </c>
      <c r="H1128" t="s">
        <v>13</v>
      </c>
      <c r="I1128" s="1">
        <f>IF(ISBLANK(Hoja1!I1128),AVERAGE(Hoja1!$I$2:$I$5001),Hoja1!I1128)</f>
        <v>31</v>
      </c>
      <c r="J1128">
        <f t="shared" si="51"/>
        <v>0</v>
      </c>
      <c r="K1128" t="str">
        <f t="shared" si="52"/>
        <v>0-400k</v>
      </c>
      <c r="L1128" t="str">
        <f t="shared" si="53"/>
        <v>31-45</v>
      </c>
    </row>
    <row r="1129" spans="1:12" x14ac:dyDescent="0.25">
      <c r="A1129">
        <v>1128</v>
      </c>
      <c r="B1129" t="s">
        <v>9</v>
      </c>
      <c r="C1129">
        <f>IF(ISBLANK(Hoja1!C1129),AVERAGE(Hoja1!$C$2:$C$5001),Hoja1!C1129)</f>
        <v>876640.38</v>
      </c>
      <c r="D1129" t="str">
        <f>IF(ISBLANK(Hoja1!D1129),"ASALARIADO",Hoja1!D1129)</f>
        <v>ASALARIADO</v>
      </c>
      <c r="E1129" t="s">
        <v>16</v>
      </c>
      <c r="F1129" t="s">
        <v>12</v>
      </c>
      <c r="G1129" t="s">
        <v>13</v>
      </c>
      <c r="H1129" t="s">
        <v>13</v>
      </c>
      <c r="I1129" s="1">
        <f>IF(ISBLANK(Hoja1!I1129),AVERAGE(Hoja1!$I$2:$I$5001),Hoja1!I1129)</f>
        <v>49</v>
      </c>
      <c r="J1129">
        <f t="shared" si="51"/>
        <v>0</v>
      </c>
      <c r="K1129" t="str">
        <f t="shared" si="52"/>
        <v>800k-1.2M</v>
      </c>
      <c r="L1129" t="str">
        <f t="shared" si="53"/>
        <v>46-60</v>
      </c>
    </row>
    <row r="1130" spans="1:12" x14ac:dyDescent="0.25">
      <c r="A1130">
        <v>1129</v>
      </c>
      <c r="B1130" t="s">
        <v>9</v>
      </c>
      <c r="C1130">
        <f>IF(ISBLANK(Hoja1!C1130),AVERAGE(Hoja1!$C$2:$C$5001),Hoja1!C1130)</f>
        <v>288203</v>
      </c>
      <c r="D1130" t="str">
        <f>IF(ISBLANK(Hoja1!D1130),"ASALARIADO",Hoja1!D1130)</f>
        <v>ASALARIADO</v>
      </c>
      <c r="E1130" t="s">
        <v>11</v>
      </c>
      <c r="F1130" t="s">
        <v>12</v>
      </c>
      <c r="G1130" t="s">
        <v>13</v>
      </c>
      <c r="H1130" t="s">
        <v>12</v>
      </c>
      <c r="I1130" s="1">
        <f>IF(ISBLANK(Hoja1!I1130),AVERAGE(Hoja1!$I$2:$I$5001),Hoja1!I1130)</f>
        <v>26</v>
      </c>
      <c r="J1130">
        <f t="shared" si="51"/>
        <v>1</v>
      </c>
      <c r="K1130" t="str">
        <f t="shared" si="52"/>
        <v>0-400k</v>
      </c>
      <c r="L1130" t="str">
        <f t="shared" si="53"/>
        <v>18-30</v>
      </c>
    </row>
    <row r="1131" spans="1:12" x14ac:dyDescent="0.25">
      <c r="A1131">
        <v>1130</v>
      </c>
      <c r="B1131" t="s">
        <v>9</v>
      </c>
      <c r="C1131">
        <f>IF(ISBLANK(Hoja1!C1131),AVERAGE(Hoja1!$C$2:$C$5001),Hoja1!C1131)</f>
        <v>51450.83</v>
      </c>
      <c r="D1131" t="str">
        <f>IF(ISBLANK(Hoja1!D1131),"ASALARIADO",Hoja1!D1131)</f>
        <v>ASALARIADO</v>
      </c>
      <c r="E1131" t="s">
        <v>16</v>
      </c>
      <c r="F1131" t="s">
        <v>12</v>
      </c>
      <c r="G1131" t="s">
        <v>12</v>
      </c>
      <c r="H1131" t="s">
        <v>13</v>
      </c>
      <c r="I1131" s="1">
        <f>IF(ISBLANK(Hoja1!I1131),AVERAGE(Hoja1!$I$2:$I$5001),Hoja1!I1131)</f>
        <v>50</v>
      </c>
      <c r="J1131">
        <f t="shared" si="51"/>
        <v>0</v>
      </c>
      <c r="K1131" t="str">
        <f t="shared" si="52"/>
        <v>0-400k</v>
      </c>
      <c r="L1131" t="str">
        <f t="shared" si="53"/>
        <v>46-60</v>
      </c>
    </row>
    <row r="1132" spans="1:12" x14ac:dyDescent="0.25">
      <c r="A1132">
        <v>1131</v>
      </c>
      <c r="B1132" t="s">
        <v>9</v>
      </c>
      <c r="C1132">
        <f>IF(ISBLANK(Hoja1!C1132),AVERAGE(Hoja1!$C$2:$C$5001),Hoja1!C1132)</f>
        <v>538446.65</v>
      </c>
      <c r="D1132" t="str">
        <f>IF(ISBLANK(Hoja1!D1132),"ASALARIADO",Hoja1!D1132)</f>
        <v>ASALARIADO</v>
      </c>
      <c r="E1132" t="s">
        <v>16</v>
      </c>
      <c r="F1132" t="s">
        <v>12</v>
      </c>
      <c r="G1132" t="s">
        <v>13</v>
      </c>
      <c r="H1132" t="s">
        <v>13</v>
      </c>
      <c r="I1132" s="1">
        <f>IF(ISBLANK(Hoja1!I1132),AVERAGE(Hoja1!$I$2:$I$5001),Hoja1!I1132)</f>
        <v>28</v>
      </c>
      <c r="J1132">
        <f t="shared" si="51"/>
        <v>0</v>
      </c>
      <c r="K1132" t="str">
        <f t="shared" si="52"/>
        <v>400k-800k</v>
      </c>
      <c r="L1132" t="str">
        <f t="shared" si="53"/>
        <v>18-30</v>
      </c>
    </row>
    <row r="1133" spans="1:12" x14ac:dyDescent="0.25">
      <c r="A1133">
        <v>1132</v>
      </c>
      <c r="B1133" t="s">
        <v>15</v>
      </c>
      <c r="C1133">
        <f>IF(ISBLANK(Hoja1!C1133),AVERAGE(Hoja1!$C$2:$C$5001),Hoja1!C1133)</f>
        <v>198257.15</v>
      </c>
      <c r="D1133" t="str">
        <f>IF(ISBLANK(Hoja1!D1133),"ASALARIADO",Hoja1!D1133)</f>
        <v>PENSIONADOS EN SU PROPIO SISTEMA</v>
      </c>
      <c r="E1133" t="s">
        <v>11</v>
      </c>
      <c r="F1133" t="s">
        <v>12</v>
      </c>
      <c r="G1133" t="s">
        <v>13</v>
      </c>
      <c r="H1133" t="s">
        <v>13</v>
      </c>
      <c r="I1133" s="1">
        <f>IF(ISBLANK(Hoja1!I1133),AVERAGE(Hoja1!$I$2:$I$5001),Hoja1!I1133)</f>
        <v>97</v>
      </c>
      <c r="J1133">
        <f t="shared" si="51"/>
        <v>0</v>
      </c>
      <c r="K1133" t="str">
        <f t="shared" si="52"/>
        <v>0-400k</v>
      </c>
      <c r="L1133" t="str">
        <f t="shared" si="53"/>
        <v>76-100+</v>
      </c>
    </row>
    <row r="1134" spans="1:12" x14ac:dyDescent="0.25">
      <c r="A1134">
        <v>1133</v>
      </c>
      <c r="B1134" t="s">
        <v>9</v>
      </c>
      <c r="C1134">
        <f>IF(ISBLANK(Hoja1!C1134),AVERAGE(Hoja1!$C$2:$C$5001),Hoja1!C1134)</f>
        <v>278030</v>
      </c>
      <c r="D1134" t="str">
        <f>IF(ISBLANK(Hoja1!D1134),"ASALARIADO",Hoja1!D1134)</f>
        <v>CONVENIOS ESPECIALES DE TRABAJADORES INDEPENDIENTES</v>
      </c>
      <c r="E1134" t="s">
        <v>16</v>
      </c>
      <c r="F1134" t="s">
        <v>12</v>
      </c>
      <c r="G1134" t="s">
        <v>12</v>
      </c>
      <c r="H1134" t="s">
        <v>13</v>
      </c>
      <c r="I1134" s="1">
        <f>IF(ISBLANK(Hoja1!I1134),AVERAGE(Hoja1!$I$2:$I$5001),Hoja1!I1134)</f>
        <v>39</v>
      </c>
      <c r="J1134">
        <f t="shared" si="51"/>
        <v>0</v>
      </c>
      <c r="K1134" t="str">
        <f t="shared" si="52"/>
        <v>0-400k</v>
      </c>
      <c r="L1134" t="str">
        <f t="shared" si="53"/>
        <v>31-45</v>
      </c>
    </row>
    <row r="1135" spans="1:12" x14ac:dyDescent="0.25">
      <c r="A1135">
        <v>1134</v>
      </c>
      <c r="B1135" t="s">
        <v>9</v>
      </c>
      <c r="C1135">
        <f>IF(ISBLANK(Hoja1!C1135),AVERAGE(Hoja1!$C$2:$C$5001),Hoja1!C1135)</f>
        <v>636889</v>
      </c>
      <c r="D1135" t="str">
        <f>IF(ISBLANK(Hoja1!D1135),"ASALARIADO",Hoja1!D1135)</f>
        <v>TRABAJADOR INDEPENDIENTE</v>
      </c>
      <c r="E1135" t="s">
        <v>16</v>
      </c>
      <c r="F1135" t="s">
        <v>12</v>
      </c>
      <c r="G1135" t="s">
        <v>13</v>
      </c>
      <c r="H1135" t="s">
        <v>12</v>
      </c>
      <c r="I1135" s="1">
        <f>IF(ISBLANK(Hoja1!I1135),AVERAGE(Hoja1!$I$2:$I$5001),Hoja1!I1135)</f>
        <v>49</v>
      </c>
      <c r="J1135">
        <f t="shared" si="51"/>
        <v>1</v>
      </c>
      <c r="K1135" t="str">
        <f t="shared" si="52"/>
        <v>400k-800k</v>
      </c>
      <c r="L1135" t="str">
        <f t="shared" si="53"/>
        <v>46-60</v>
      </c>
    </row>
    <row r="1136" spans="1:12" x14ac:dyDescent="0.25">
      <c r="A1136">
        <v>1135</v>
      </c>
      <c r="B1136" t="s">
        <v>9</v>
      </c>
      <c r="C1136">
        <f>IF(ISBLANK(Hoja1!C1136),AVERAGE(Hoja1!$C$2:$C$5001),Hoja1!C1136)</f>
        <v>600000</v>
      </c>
      <c r="D1136" t="str">
        <f>IF(ISBLANK(Hoja1!D1136),"ASALARIADO",Hoja1!D1136)</f>
        <v>ASALARIADO</v>
      </c>
      <c r="E1136" t="s">
        <v>16</v>
      </c>
      <c r="F1136" t="s">
        <v>12</v>
      </c>
      <c r="G1136" t="s">
        <v>12</v>
      </c>
      <c r="H1136" t="s">
        <v>12</v>
      </c>
      <c r="I1136" s="1">
        <f>IF(ISBLANK(Hoja1!I1136),AVERAGE(Hoja1!$I$2:$I$5001),Hoja1!I1136)</f>
        <v>58</v>
      </c>
      <c r="J1136">
        <f t="shared" si="51"/>
        <v>1</v>
      </c>
      <c r="K1136" t="str">
        <f t="shared" si="52"/>
        <v>400k-800k</v>
      </c>
      <c r="L1136" t="str">
        <f t="shared" si="53"/>
        <v>46-60</v>
      </c>
    </row>
    <row r="1137" spans="1:12" x14ac:dyDescent="0.25">
      <c r="A1137">
        <v>1136</v>
      </c>
      <c r="B1137" t="s">
        <v>15</v>
      </c>
      <c r="C1137">
        <f>IF(ISBLANK(Hoja1!C1137),AVERAGE(Hoja1!$C$2:$C$5001),Hoja1!C1137)</f>
        <v>297139</v>
      </c>
      <c r="D1137" t="str">
        <f>IF(ISBLANK(Hoja1!D1137),"ASALARIADO",Hoja1!D1137)</f>
        <v>ASEGURADO VOLUNTARIO</v>
      </c>
      <c r="E1137" t="s">
        <v>16</v>
      </c>
      <c r="F1137" t="s">
        <v>13</v>
      </c>
      <c r="G1137" t="s">
        <v>13</v>
      </c>
      <c r="H1137" t="s">
        <v>12</v>
      </c>
      <c r="I1137" s="1">
        <f>IF(ISBLANK(Hoja1!I1137),AVERAGE(Hoja1!$I$2:$I$5001),Hoja1!I1137)</f>
        <v>41</v>
      </c>
      <c r="J1137">
        <f t="shared" si="51"/>
        <v>1</v>
      </c>
      <c r="K1137" t="str">
        <f t="shared" si="52"/>
        <v>0-400k</v>
      </c>
      <c r="L1137" t="str">
        <f t="shared" si="53"/>
        <v>31-45</v>
      </c>
    </row>
    <row r="1138" spans="1:12" x14ac:dyDescent="0.25">
      <c r="A1138">
        <v>1137</v>
      </c>
      <c r="B1138" t="s">
        <v>15</v>
      </c>
      <c r="C1138">
        <f>IF(ISBLANK(Hoja1!C1138),AVERAGE(Hoja1!$C$2:$C$5001),Hoja1!C1138)</f>
        <v>277000</v>
      </c>
      <c r="D1138" t="str">
        <f>IF(ISBLANK(Hoja1!D1138),"ASALARIADO",Hoja1!D1138)</f>
        <v>ASALARIADO</v>
      </c>
      <c r="E1138" t="s">
        <v>16</v>
      </c>
      <c r="F1138" t="s">
        <v>12</v>
      </c>
      <c r="G1138" t="s">
        <v>13</v>
      </c>
      <c r="H1138" t="s">
        <v>13</v>
      </c>
      <c r="I1138" s="1">
        <f>IF(ISBLANK(Hoja1!I1138),AVERAGE(Hoja1!$I$2:$I$5001),Hoja1!I1138)</f>
        <v>46</v>
      </c>
      <c r="J1138">
        <f t="shared" si="51"/>
        <v>0</v>
      </c>
      <c r="K1138" t="str">
        <f t="shared" si="52"/>
        <v>0-400k</v>
      </c>
      <c r="L1138" t="str">
        <f t="shared" si="53"/>
        <v>46-60</v>
      </c>
    </row>
    <row r="1139" spans="1:12" x14ac:dyDescent="0.25">
      <c r="A1139">
        <v>1138</v>
      </c>
      <c r="B1139" t="s">
        <v>9</v>
      </c>
      <c r="C1139">
        <f>IF(ISBLANK(Hoja1!C1139),AVERAGE(Hoja1!$C$2:$C$5001),Hoja1!C1139)</f>
        <v>635014</v>
      </c>
      <c r="D1139" t="str">
        <f>IF(ISBLANK(Hoja1!D1139),"ASALARIADO",Hoja1!D1139)</f>
        <v>TRABAJADOR INDEPENDIENTE</v>
      </c>
      <c r="E1139" t="s">
        <v>16</v>
      </c>
      <c r="F1139" t="s">
        <v>12</v>
      </c>
      <c r="G1139" t="s">
        <v>13</v>
      </c>
      <c r="H1139" t="s">
        <v>13</v>
      </c>
      <c r="I1139" s="1">
        <f>IF(ISBLANK(Hoja1!I1139),AVERAGE(Hoja1!$I$2:$I$5001),Hoja1!I1139)</f>
        <v>51</v>
      </c>
      <c r="J1139">
        <f t="shared" si="51"/>
        <v>0</v>
      </c>
      <c r="K1139" t="str">
        <f t="shared" si="52"/>
        <v>400k-800k</v>
      </c>
      <c r="L1139" t="str">
        <f t="shared" si="53"/>
        <v>46-60</v>
      </c>
    </row>
    <row r="1140" spans="1:12" x14ac:dyDescent="0.25">
      <c r="A1140">
        <v>1139</v>
      </c>
      <c r="B1140" t="s">
        <v>9</v>
      </c>
      <c r="C1140">
        <f>IF(ISBLANK(Hoja1!C1140),AVERAGE(Hoja1!$C$2:$C$5001),Hoja1!C1140)</f>
        <v>79912</v>
      </c>
      <c r="D1140" t="str">
        <f>IF(ISBLANK(Hoja1!D1140),"ASALARIADO",Hoja1!D1140)</f>
        <v>ASALARIADO</v>
      </c>
      <c r="E1140" t="s">
        <v>16</v>
      </c>
      <c r="F1140" t="s">
        <v>12</v>
      </c>
      <c r="G1140" t="s">
        <v>13</v>
      </c>
      <c r="H1140" t="s">
        <v>13</v>
      </c>
      <c r="I1140" s="1">
        <f>IF(ISBLANK(Hoja1!I1140),AVERAGE(Hoja1!$I$2:$I$5001),Hoja1!I1140)</f>
        <v>19</v>
      </c>
      <c r="J1140">
        <f t="shared" si="51"/>
        <v>0</v>
      </c>
      <c r="K1140" t="str">
        <f t="shared" si="52"/>
        <v>0-400k</v>
      </c>
      <c r="L1140" t="str">
        <f t="shared" si="53"/>
        <v>18-30</v>
      </c>
    </row>
    <row r="1141" spans="1:12" x14ac:dyDescent="0.25">
      <c r="A1141">
        <v>1140</v>
      </c>
      <c r="B1141" t="s">
        <v>9</v>
      </c>
      <c r="C1141">
        <f>IF(ISBLANK(Hoja1!C1141),AVERAGE(Hoja1!$C$2:$C$5001),Hoja1!C1141)</f>
        <v>393512.27</v>
      </c>
      <c r="D1141" t="str">
        <f>IF(ISBLANK(Hoja1!D1141),"ASALARIADO",Hoja1!D1141)</f>
        <v>ASALARIADO</v>
      </c>
      <c r="E1141" t="s">
        <v>16</v>
      </c>
      <c r="F1141" t="s">
        <v>12</v>
      </c>
      <c r="G1141" t="s">
        <v>13</v>
      </c>
      <c r="H1141" t="s">
        <v>13</v>
      </c>
      <c r="I1141" s="1">
        <f>IF(ISBLANK(Hoja1!I1141),AVERAGE(Hoja1!$I$2:$I$5001),Hoja1!I1141)</f>
        <v>44</v>
      </c>
      <c r="J1141">
        <f t="shared" si="51"/>
        <v>0</v>
      </c>
      <c r="K1141" t="str">
        <f t="shared" si="52"/>
        <v>0-400k</v>
      </c>
      <c r="L1141" t="str">
        <f t="shared" si="53"/>
        <v>31-45</v>
      </c>
    </row>
    <row r="1142" spans="1:12" x14ac:dyDescent="0.25">
      <c r="A1142">
        <v>1141</v>
      </c>
      <c r="B1142" t="s">
        <v>15</v>
      </c>
      <c r="C1142">
        <f>IF(ISBLANK(Hoja1!C1142),AVERAGE(Hoja1!$C$2:$C$5001),Hoja1!C1142)</f>
        <v>297046</v>
      </c>
      <c r="D1142" t="str">
        <f>IF(ISBLANK(Hoja1!D1142),"ASALARIADO",Hoja1!D1142)</f>
        <v>ASEGURADO VOLUNTARIO</v>
      </c>
      <c r="E1142" t="s">
        <v>16</v>
      </c>
      <c r="F1142" t="s">
        <v>12</v>
      </c>
      <c r="G1142" t="s">
        <v>13</v>
      </c>
      <c r="H1142" t="s">
        <v>12</v>
      </c>
      <c r="I1142" s="1">
        <f>IF(ISBLANK(Hoja1!I1142),AVERAGE(Hoja1!$I$2:$I$5001),Hoja1!I1142)</f>
        <v>21</v>
      </c>
      <c r="J1142">
        <f t="shared" si="51"/>
        <v>1</v>
      </c>
      <c r="K1142" t="str">
        <f t="shared" si="52"/>
        <v>0-400k</v>
      </c>
      <c r="L1142" t="str">
        <f t="shared" si="53"/>
        <v>18-30</v>
      </c>
    </row>
    <row r="1143" spans="1:12" x14ac:dyDescent="0.25">
      <c r="A1143">
        <v>1142</v>
      </c>
      <c r="B1143" t="s">
        <v>15</v>
      </c>
      <c r="C1143">
        <f>IF(ISBLANK(Hoja1!C1143),AVERAGE(Hoja1!$C$2:$C$5001),Hoja1!C1143)</f>
        <v>125736.88</v>
      </c>
      <c r="D1143" t="str">
        <f>IF(ISBLANK(Hoja1!D1143),"ASALARIADO",Hoja1!D1143)</f>
        <v>ASALARIADO</v>
      </c>
      <c r="E1143" t="s">
        <v>11</v>
      </c>
      <c r="F1143" t="s">
        <v>12</v>
      </c>
      <c r="G1143" t="s">
        <v>13</v>
      </c>
      <c r="H1143" t="s">
        <v>13</v>
      </c>
      <c r="I1143" s="1">
        <f>IF(ISBLANK(Hoja1!I1143),AVERAGE(Hoja1!$I$2:$I$5001),Hoja1!I1143)</f>
        <v>34</v>
      </c>
      <c r="J1143">
        <f t="shared" si="51"/>
        <v>0</v>
      </c>
      <c r="K1143" t="str">
        <f t="shared" si="52"/>
        <v>0-400k</v>
      </c>
      <c r="L1143" t="str">
        <f t="shared" si="53"/>
        <v>31-45</v>
      </c>
    </row>
    <row r="1144" spans="1:12" x14ac:dyDescent="0.25">
      <c r="A1144">
        <v>1143</v>
      </c>
      <c r="B1144" t="s">
        <v>9</v>
      </c>
      <c r="C1144">
        <f>IF(ISBLANK(Hoja1!C1144),AVERAGE(Hoja1!$C$2:$C$5001),Hoja1!C1144)</f>
        <v>1279854.5</v>
      </c>
      <c r="D1144" t="str">
        <f>IF(ISBLANK(Hoja1!D1144),"ASALARIADO",Hoja1!D1144)</f>
        <v>ASALARIADO</v>
      </c>
      <c r="E1144" t="s">
        <v>11</v>
      </c>
      <c r="F1144" t="s">
        <v>12</v>
      </c>
      <c r="G1144" t="s">
        <v>13</v>
      </c>
      <c r="H1144" t="s">
        <v>13</v>
      </c>
      <c r="I1144" s="1">
        <f>IF(ISBLANK(Hoja1!I1144),AVERAGE(Hoja1!$I$2:$I$5001),Hoja1!I1144)</f>
        <v>39</v>
      </c>
      <c r="J1144">
        <f t="shared" si="51"/>
        <v>0</v>
      </c>
      <c r="K1144" t="str">
        <f t="shared" si="52"/>
        <v>1.2M-2M</v>
      </c>
      <c r="L1144" t="str">
        <f t="shared" si="53"/>
        <v>31-45</v>
      </c>
    </row>
    <row r="1145" spans="1:12" x14ac:dyDescent="0.25">
      <c r="A1145">
        <v>1144</v>
      </c>
      <c r="B1145" t="s">
        <v>15</v>
      </c>
      <c r="C1145">
        <f>IF(ISBLANK(Hoja1!C1145),AVERAGE(Hoja1!$C$2:$C$5001),Hoja1!C1145)</f>
        <v>385000</v>
      </c>
      <c r="D1145" t="str">
        <f>IF(ISBLANK(Hoja1!D1145),"ASALARIADO",Hoja1!D1145)</f>
        <v>ASALARIADO</v>
      </c>
      <c r="E1145" t="s">
        <v>16</v>
      </c>
      <c r="F1145" t="s">
        <v>12</v>
      </c>
      <c r="G1145" t="s">
        <v>13</v>
      </c>
      <c r="H1145" t="s">
        <v>13</v>
      </c>
      <c r="I1145" s="1">
        <f>IF(ISBLANK(Hoja1!I1145),AVERAGE(Hoja1!$I$2:$I$5001),Hoja1!I1145)</f>
        <v>25</v>
      </c>
      <c r="J1145">
        <f t="shared" si="51"/>
        <v>0</v>
      </c>
      <c r="K1145" t="str">
        <f t="shared" si="52"/>
        <v>0-400k</v>
      </c>
      <c r="L1145" t="str">
        <f t="shared" si="53"/>
        <v>18-30</v>
      </c>
    </row>
    <row r="1146" spans="1:12" x14ac:dyDescent="0.25">
      <c r="A1146">
        <v>1145</v>
      </c>
      <c r="B1146" t="s">
        <v>9</v>
      </c>
      <c r="C1146">
        <f>IF(ISBLANK(Hoja1!C1146),AVERAGE(Hoja1!$C$2:$C$5001),Hoja1!C1146)</f>
        <v>555522</v>
      </c>
      <c r="D1146" t="str">
        <f>IF(ISBLANK(Hoja1!D1146),"ASALARIADO",Hoja1!D1146)</f>
        <v>ASALARIADO</v>
      </c>
      <c r="E1146" t="s">
        <v>16</v>
      </c>
      <c r="F1146" t="s">
        <v>12</v>
      </c>
      <c r="G1146" t="s">
        <v>13</v>
      </c>
      <c r="H1146" t="s">
        <v>13</v>
      </c>
      <c r="I1146" s="1">
        <f>IF(ISBLANK(Hoja1!I1146),AVERAGE(Hoja1!$I$2:$I$5001),Hoja1!I1146)</f>
        <v>53</v>
      </c>
      <c r="J1146">
        <f t="shared" si="51"/>
        <v>0</v>
      </c>
      <c r="K1146" t="str">
        <f t="shared" si="52"/>
        <v>400k-800k</v>
      </c>
      <c r="L1146" t="str">
        <f t="shared" si="53"/>
        <v>46-60</v>
      </c>
    </row>
    <row r="1147" spans="1:12" x14ac:dyDescent="0.25">
      <c r="A1147">
        <v>1146</v>
      </c>
      <c r="B1147" t="s">
        <v>9</v>
      </c>
      <c r="C1147">
        <f>IF(ISBLANK(Hoja1!C1147),AVERAGE(Hoja1!$C$2:$C$5001),Hoja1!C1147)</f>
        <v>1190185.8999999999</v>
      </c>
      <c r="D1147" t="str">
        <f>IF(ISBLANK(Hoja1!D1147),"ASALARIADO",Hoja1!D1147)</f>
        <v>ASALARIADO</v>
      </c>
      <c r="E1147" t="s">
        <v>11</v>
      </c>
      <c r="F1147" t="s">
        <v>12</v>
      </c>
      <c r="G1147" t="s">
        <v>13</v>
      </c>
      <c r="H1147" t="s">
        <v>13</v>
      </c>
      <c r="I1147" s="1">
        <f>IF(ISBLANK(Hoja1!I1147),AVERAGE(Hoja1!$I$2:$I$5001),Hoja1!I1147)</f>
        <v>44</v>
      </c>
      <c r="J1147">
        <f t="shared" si="51"/>
        <v>0</v>
      </c>
      <c r="K1147" t="str">
        <f t="shared" si="52"/>
        <v>800k-1.2M</v>
      </c>
      <c r="L1147" t="str">
        <f t="shared" si="53"/>
        <v>31-45</v>
      </c>
    </row>
    <row r="1148" spans="1:12" x14ac:dyDescent="0.25">
      <c r="A1148">
        <v>1147</v>
      </c>
      <c r="B1148" t="s">
        <v>15</v>
      </c>
      <c r="C1148">
        <f>IF(ISBLANK(Hoja1!C1148),AVERAGE(Hoja1!$C$2:$C$5001),Hoja1!C1148)</f>
        <v>550590.5</v>
      </c>
      <c r="D1148" t="str">
        <f>IF(ISBLANK(Hoja1!D1148),"ASALARIADO",Hoja1!D1148)</f>
        <v>ASALARIADO</v>
      </c>
      <c r="E1148" t="s">
        <v>11</v>
      </c>
      <c r="F1148" t="s">
        <v>12</v>
      </c>
      <c r="G1148" t="s">
        <v>13</v>
      </c>
      <c r="H1148" t="s">
        <v>13</v>
      </c>
      <c r="I1148" s="1">
        <f>IF(ISBLANK(Hoja1!I1148),AVERAGE(Hoja1!$I$2:$I$5001),Hoja1!I1148)</f>
        <v>26</v>
      </c>
      <c r="J1148">
        <f t="shared" si="51"/>
        <v>0</v>
      </c>
      <c r="K1148" t="str">
        <f t="shared" si="52"/>
        <v>400k-800k</v>
      </c>
      <c r="L1148" t="str">
        <f t="shared" si="53"/>
        <v>18-30</v>
      </c>
    </row>
    <row r="1149" spans="1:12" x14ac:dyDescent="0.25">
      <c r="A1149">
        <v>1148</v>
      </c>
      <c r="B1149" t="s">
        <v>9</v>
      </c>
      <c r="C1149">
        <f>IF(ISBLANK(Hoja1!C1149),AVERAGE(Hoja1!$C$2:$C$5001),Hoja1!C1149)</f>
        <v>297046</v>
      </c>
      <c r="D1149" t="str">
        <f>IF(ISBLANK(Hoja1!D1149),"ASALARIADO",Hoja1!D1149)</f>
        <v>TRABAJADOR INDEPENDIENTE</v>
      </c>
      <c r="E1149" t="s">
        <v>16</v>
      </c>
      <c r="F1149" t="s">
        <v>12</v>
      </c>
      <c r="G1149" t="s">
        <v>13</v>
      </c>
      <c r="H1149" t="s">
        <v>13</v>
      </c>
      <c r="I1149" s="1">
        <f>IF(ISBLANK(Hoja1!I1149),AVERAGE(Hoja1!$I$2:$I$5001),Hoja1!I1149)</f>
        <v>50</v>
      </c>
      <c r="J1149">
        <f t="shared" si="51"/>
        <v>0</v>
      </c>
      <c r="K1149" t="str">
        <f t="shared" si="52"/>
        <v>0-400k</v>
      </c>
      <c r="L1149" t="str">
        <f t="shared" si="53"/>
        <v>46-60</v>
      </c>
    </row>
    <row r="1150" spans="1:12" x14ac:dyDescent="0.25">
      <c r="A1150">
        <v>1149</v>
      </c>
      <c r="B1150" t="s">
        <v>15</v>
      </c>
      <c r="C1150">
        <f>IF(ISBLANK(Hoja1!C1150),AVERAGE(Hoja1!$C$2:$C$5001),Hoja1!C1150)</f>
        <v>475006</v>
      </c>
      <c r="D1150" t="str">
        <f>IF(ISBLANK(Hoja1!D1150),"ASALARIADO",Hoja1!D1150)</f>
        <v>ASALARIADO</v>
      </c>
      <c r="E1150" t="s">
        <v>16</v>
      </c>
      <c r="F1150" t="s">
        <v>12</v>
      </c>
      <c r="G1150" t="s">
        <v>13</v>
      </c>
      <c r="H1150" t="s">
        <v>13</v>
      </c>
      <c r="I1150" s="1">
        <f>IF(ISBLANK(Hoja1!I1150),AVERAGE(Hoja1!$I$2:$I$5001),Hoja1!I1150)</f>
        <v>24</v>
      </c>
      <c r="J1150">
        <f t="shared" si="51"/>
        <v>0</v>
      </c>
      <c r="K1150" t="str">
        <f t="shared" si="52"/>
        <v>400k-800k</v>
      </c>
      <c r="L1150" t="str">
        <f t="shared" si="53"/>
        <v>18-30</v>
      </c>
    </row>
    <row r="1151" spans="1:12" x14ac:dyDescent="0.25">
      <c r="A1151">
        <v>1150</v>
      </c>
      <c r="B1151" t="s">
        <v>15</v>
      </c>
      <c r="C1151">
        <f>IF(ISBLANK(Hoja1!C1151),AVERAGE(Hoja1!$C$2:$C$5001),Hoja1!C1151)</f>
        <v>356649</v>
      </c>
      <c r="D1151" t="str">
        <f>IF(ISBLANK(Hoja1!D1151),"ASALARIADO",Hoja1!D1151)</f>
        <v>TRABAJADOR INDEPENDIENTE</v>
      </c>
      <c r="E1151" t="s">
        <v>16</v>
      </c>
      <c r="F1151" t="s">
        <v>12</v>
      </c>
      <c r="G1151" t="s">
        <v>13</v>
      </c>
      <c r="H1151" t="s">
        <v>12</v>
      </c>
      <c r="I1151" s="1">
        <f>IF(ISBLANK(Hoja1!I1151),AVERAGE(Hoja1!$I$2:$I$5001),Hoja1!I1151)</f>
        <v>48</v>
      </c>
      <c r="J1151">
        <f t="shared" si="51"/>
        <v>1</v>
      </c>
      <c r="K1151" t="str">
        <f t="shared" si="52"/>
        <v>0-400k</v>
      </c>
      <c r="L1151" t="str">
        <f t="shared" si="53"/>
        <v>46-60</v>
      </c>
    </row>
    <row r="1152" spans="1:12" x14ac:dyDescent="0.25">
      <c r="A1152">
        <v>1151</v>
      </c>
      <c r="B1152" t="s">
        <v>9</v>
      </c>
      <c r="C1152">
        <f>IF(ISBLANK(Hoja1!C1152),AVERAGE(Hoja1!$C$2:$C$5001),Hoja1!C1152)</f>
        <v>278030</v>
      </c>
      <c r="D1152" t="str">
        <f>IF(ISBLANK(Hoja1!D1152),"ASALARIADO",Hoja1!D1152)</f>
        <v>CONVENIOS ESPECIALES DE TRABAJADORES INDEPENDIENTES</v>
      </c>
      <c r="E1152" t="s">
        <v>16</v>
      </c>
      <c r="F1152" t="s">
        <v>12</v>
      </c>
      <c r="G1152" t="s">
        <v>13</v>
      </c>
      <c r="H1152" t="s">
        <v>13</v>
      </c>
      <c r="I1152" s="1">
        <f>IF(ISBLANK(Hoja1!I1152),AVERAGE(Hoja1!$I$2:$I$5001),Hoja1!I1152)</f>
        <v>38</v>
      </c>
      <c r="J1152">
        <f t="shared" si="51"/>
        <v>0</v>
      </c>
      <c r="K1152" t="str">
        <f t="shared" si="52"/>
        <v>0-400k</v>
      </c>
      <c r="L1152" t="str">
        <f t="shared" si="53"/>
        <v>31-45</v>
      </c>
    </row>
    <row r="1153" spans="1:12" x14ac:dyDescent="0.25">
      <c r="A1153">
        <v>1152</v>
      </c>
      <c r="B1153" t="s">
        <v>15</v>
      </c>
      <c r="C1153">
        <f>IF(ISBLANK(Hoja1!C1153),AVERAGE(Hoja1!$C$2:$C$5001),Hoja1!C1153)</f>
        <v>290000</v>
      </c>
      <c r="D1153" t="str">
        <f>IF(ISBLANK(Hoja1!D1153),"ASALARIADO",Hoja1!D1153)</f>
        <v>ASALARIADO</v>
      </c>
      <c r="E1153" t="s">
        <v>16</v>
      </c>
      <c r="F1153" t="s">
        <v>12</v>
      </c>
      <c r="G1153" t="s">
        <v>13</v>
      </c>
      <c r="H1153" t="s">
        <v>13</v>
      </c>
      <c r="I1153" s="1">
        <f>IF(ISBLANK(Hoja1!I1153),AVERAGE(Hoja1!$I$2:$I$5001),Hoja1!I1153)</f>
        <v>57</v>
      </c>
      <c r="J1153">
        <f t="shared" si="51"/>
        <v>0</v>
      </c>
      <c r="K1153" t="str">
        <f t="shared" si="52"/>
        <v>0-400k</v>
      </c>
      <c r="L1153" t="str">
        <f t="shared" si="53"/>
        <v>46-60</v>
      </c>
    </row>
    <row r="1154" spans="1:12" x14ac:dyDescent="0.25">
      <c r="A1154">
        <v>1153</v>
      </c>
      <c r="B1154" t="s">
        <v>15</v>
      </c>
      <c r="C1154">
        <f>IF(ISBLANK(Hoja1!C1154),AVERAGE(Hoja1!$C$2:$C$5001),Hoja1!C1154)</f>
        <v>1122731</v>
      </c>
      <c r="D1154" t="str">
        <f>IF(ISBLANK(Hoja1!D1154),"ASALARIADO",Hoja1!D1154)</f>
        <v>PENSIONADOS EN SU PROPIO SISTEMA</v>
      </c>
      <c r="E1154" t="s">
        <v>11</v>
      </c>
      <c r="F1154" t="s">
        <v>12</v>
      </c>
      <c r="G1154" t="s">
        <v>13</v>
      </c>
      <c r="H1154" t="s">
        <v>13</v>
      </c>
      <c r="I1154" s="1">
        <f>IF(ISBLANK(Hoja1!I1154),AVERAGE(Hoja1!$I$2:$I$5001),Hoja1!I1154)</f>
        <v>63</v>
      </c>
      <c r="J1154">
        <f t="shared" si="51"/>
        <v>0</v>
      </c>
      <c r="K1154" t="str">
        <f t="shared" si="52"/>
        <v>800k-1.2M</v>
      </c>
      <c r="L1154" t="str">
        <f t="shared" si="53"/>
        <v>61-75</v>
      </c>
    </row>
    <row r="1155" spans="1:12" x14ac:dyDescent="0.25">
      <c r="A1155">
        <v>1154</v>
      </c>
      <c r="B1155" t="s">
        <v>15</v>
      </c>
      <c r="C1155">
        <f>IF(ISBLANK(Hoja1!C1155),AVERAGE(Hoja1!$C$2:$C$5001),Hoja1!C1155)</f>
        <v>1551166.5</v>
      </c>
      <c r="D1155" t="str">
        <f>IF(ISBLANK(Hoja1!D1155),"ASALARIADO",Hoja1!D1155)</f>
        <v>ASALARIADO</v>
      </c>
      <c r="E1155" t="s">
        <v>11</v>
      </c>
      <c r="F1155" t="s">
        <v>12</v>
      </c>
      <c r="G1155" t="s">
        <v>13</v>
      </c>
      <c r="H1155" t="s">
        <v>13</v>
      </c>
      <c r="I1155" s="1">
        <f>IF(ISBLANK(Hoja1!I1155),AVERAGE(Hoja1!$I$2:$I$5001),Hoja1!I1155)</f>
        <v>31</v>
      </c>
      <c r="J1155">
        <f t="shared" ref="J1155:J1218" si="54">IF(H1155="SI",1,0)</f>
        <v>0</v>
      </c>
      <c r="K1155" t="str">
        <f t="shared" ref="K1155:K1218" si="55">IF(C1155&lt;=400000,"0-400k",IF(C1155&lt;=800000,"400k-800k",IF(C1155&lt;=1200000,"800k-1.2M",IF(C1155&lt;=2000000,"1.2M-2M","2M+"))))</f>
        <v>1.2M-2M</v>
      </c>
      <c r="L1155" t="str">
        <f t="shared" ref="L1155:L1218" si="56">IF(I1155&lt;=30,"18-30",IF(I1155&lt;=45,"31-45",IF(I1155&lt;=60,"46-60",IF(I1155&lt;=75,"61-75","76-100+"))))</f>
        <v>31-45</v>
      </c>
    </row>
    <row r="1156" spans="1:12" x14ac:dyDescent="0.25">
      <c r="A1156">
        <v>1155</v>
      </c>
      <c r="B1156" t="s">
        <v>15</v>
      </c>
      <c r="C1156">
        <f>IF(ISBLANK(Hoja1!C1156),AVERAGE(Hoja1!$C$2:$C$5001),Hoja1!C1156)</f>
        <v>479260</v>
      </c>
      <c r="D1156" t="str">
        <f>IF(ISBLANK(Hoja1!D1156),"ASALARIADO",Hoja1!D1156)</f>
        <v>ASALARIADO</v>
      </c>
      <c r="E1156" t="s">
        <v>16</v>
      </c>
      <c r="F1156" t="s">
        <v>12</v>
      </c>
      <c r="G1156" t="s">
        <v>13</v>
      </c>
      <c r="H1156" t="s">
        <v>13</v>
      </c>
      <c r="I1156" s="1">
        <f>IF(ISBLANK(Hoja1!I1156),AVERAGE(Hoja1!$I$2:$I$5001),Hoja1!I1156)</f>
        <v>28</v>
      </c>
      <c r="J1156">
        <f t="shared" si="54"/>
        <v>0</v>
      </c>
      <c r="K1156" t="str">
        <f t="shared" si="55"/>
        <v>400k-800k</v>
      </c>
      <c r="L1156" t="str">
        <f t="shared" si="56"/>
        <v>18-30</v>
      </c>
    </row>
    <row r="1157" spans="1:12" x14ac:dyDescent="0.25">
      <c r="A1157">
        <v>1156</v>
      </c>
      <c r="B1157" t="s">
        <v>15</v>
      </c>
      <c r="C1157">
        <f>IF(ISBLANK(Hoja1!C1157),AVERAGE(Hoja1!$C$2:$C$5001),Hoja1!C1157)</f>
        <v>1235915</v>
      </c>
      <c r="D1157" t="str">
        <f>IF(ISBLANK(Hoja1!D1157),"ASALARIADO",Hoja1!D1157)</f>
        <v>PENSIONADOS EN SU PROPIO SISTEMA</v>
      </c>
      <c r="E1157" t="s">
        <v>11</v>
      </c>
      <c r="F1157" t="s">
        <v>12</v>
      </c>
      <c r="G1157" t="s">
        <v>13</v>
      </c>
      <c r="H1157" t="s">
        <v>13</v>
      </c>
      <c r="I1157" s="1">
        <f>IF(ISBLANK(Hoja1!I1157),AVERAGE(Hoja1!$I$2:$I$5001),Hoja1!I1157)</f>
        <v>64</v>
      </c>
      <c r="J1157">
        <f t="shared" si="54"/>
        <v>0</v>
      </c>
      <c r="K1157" t="str">
        <f t="shared" si="55"/>
        <v>1.2M-2M</v>
      </c>
      <c r="L1157" t="str">
        <f t="shared" si="56"/>
        <v>61-75</v>
      </c>
    </row>
    <row r="1158" spans="1:12" x14ac:dyDescent="0.25">
      <c r="A1158">
        <v>1157</v>
      </c>
      <c r="B1158" t="s">
        <v>9</v>
      </c>
      <c r="C1158">
        <f>IF(ISBLANK(Hoja1!C1158),AVERAGE(Hoja1!$C$2:$C$5001),Hoja1!C1158)</f>
        <v>454230.29</v>
      </c>
      <c r="D1158" t="str">
        <f>IF(ISBLANK(Hoja1!D1158),"ASALARIADO",Hoja1!D1158)</f>
        <v>ASALARIADO</v>
      </c>
      <c r="E1158" t="s">
        <v>11</v>
      </c>
      <c r="F1158" t="s">
        <v>12</v>
      </c>
      <c r="G1158" t="s">
        <v>13</v>
      </c>
      <c r="H1158" t="s">
        <v>13</v>
      </c>
      <c r="I1158" s="1">
        <f>IF(ISBLANK(Hoja1!I1158),AVERAGE(Hoja1!$I$2:$I$5001),Hoja1!I1158)</f>
        <v>42</v>
      </c>
      <c r="J1158">
        <f t="shared" si="54"/>
        <v>0</v>
      </c>
      <c r="K1158" t="str">
        <f t="shared" si="55"/>
        <v>400k-800k</v>
      </c>
      <c r="L1158" t="str">
        <f t="shared" si="56"/>
        <v>31-45</v>
      </c>
    </row>
    <row r="1159" spans="1:12" x14ac:dyDescent="0.25">
      <c r="A1159">
        <v>1158</v>
      </c>
      <c r="B1159" t="s">
        <v>9</v>
      </c>
      <c r="C1159">
        <f>IF(ISBLANK(Hoja1!C1159),AVERAGE(Hoja1!$C$2:$C$5001),Hoja1!C1159)</f>
        <v>767326.7</v>
      </c>
      <c r="D1159" t="str">
        <f>IF(ISBLANK(Hoja1!D1159),"ASALARIADO",Hoja1!D1159)</f>
        <v>ASALARIADO</v>
      </c>
      <c r="E1159" t="s">
        <v>11</v>
      </c>
      <c r="F1159" t="s">
        <v>12</v>
      </c>
      <c r="G1159" t="s">
        <v>13</v>
      </c>
      <c r="H1159" t="s">
        <v>13</v>
      </c>
      <c r="I1159" s="1">
        <f>IF(ISBLANK(Hoja1!I1159),AVERAGE(Hoja1!$I$2:$I$5001),Hoja1!I1159)</f>
        <v>37</v>
      </c>
      <c r="J1159">
        <f t="shared" si="54"/>
        <v>0</v>
      </c>
      <c r="K1159" t="str">
        <f t="shared" si="55"/>
        <v>400k-800k</v>
      </c>
      <c r="L1159" t="str">
        <f t="shared" si="56"/>
        <v>31-45</v>
      </c>
    </row>
    <row r="1160" spans="1:12" x14ac:dyDescent="0.25">
      <c r="A1160">
        <v>1159</v>
      </c>
      <c r="B1160" t="s">
        <v>9</v>
      </c>
      <c r="C1160">
        <f>IF(ISBLANK(Hoja1!C1160),AVERAGE(Hoja1!$C$2:$C$5001),Hoja1!C1160)</f>
        <v>322474</v>
      </c>
      <c r="D1160" t="str">
        <f>IF(ISBLANK(Hoja1!D1160),"ASALARIADO",Hoja1!D1160)</f>
        <v>TRABAJADOR INDEPENDIENTE</v>
      </c>
      <c r="E1160" t="s">
        <v>16</v>
      </c>
      <c r="F1160" t="s">
        <v>12</v>
      </c>
      <c r="G1160" t="s">
        <v>13</v>
      </c>
      <c r="H1160" t="s">
        <v>12</v>
      </c>
      <c r="I1160" s="1">
        <f>IF(ISBLANK(Hoja1!I1160),AVERAGE(Hoja1!$I$2:$I$5001),Hoja1!I1160)</f>
        <v>28</v>
      </c>
      <c r="J1160">
        <f t="shared" si="54"/>
        <v>1</v>
      </c>
      <c r="K1160" t="str">
        <f t="shared" si="55"/>
        <v>0-400k</v>
      </c>
      <c r="L1160" t="str">
        <f t="shared" si="56"/>
        <v>18-30</v>
      </c>
    </row>
    <row r="1161" spans="1:12" x14ac:dyDescent="0.25">
      <c r="A1161">
        <v>1160</v>
      </c>
      <c r="B1161" t="s">
        <v>15</v>
      </c>
      <c r="C1161">
        <f>IF(ISBLANK(Hoja1!C1161),AVERAGE(Hoja1!$C$2:$C$5001),Hoja1!C1161)</f>
        <v>400000</v>
      </c>
      <c r="D1161" t="str">
        <f>IF(ISBLANK(Hoja1!D1161),"ASALARIADO",Hoja1!D1161)</f>
        <v>ASALARIADO</v>
      </c>
      <c r="E1161" t="s">
        <v>16</v>
      </c>
      <c r="F1161" t="s">
        <v>12</v>
      </c>
      <c r="G1161" t="s">
        <v>13</v>
      </c>
      <c r="H1161" t="s">
        <v>12</v>
      </c>
      <c r="I1161" s="1">
        <f>IF(ISBLANK(Hoja1!I1161),AVERAGE(Hoja1!$I$2:$I$5001),Hoja1!I1161)</f>
        <v>37</v>
      </c>
      <c r="J1161">
        <f t="shared" si="54"/>
        <v>1</v>
      </c>
      <c r="K1161" t="str">
        <f t="shared" si="55"/>
        <v>0-400k</v>
      </c>
      <c r="L1161" t="str">
        <f t="shared" si="56"/>
        <v>31-45</v>
      </c>
    </row>
    <row r="1162" spans="1:12" x14ac:dyDescent="0.25">
      <c r="A1162">
        <v>1161</v>
      </c>
      <c r="B1162" t="s">
        <v>9</v>
      </c>
      <c r="C1162">
        <f>IF(ISBLANK(Hoja1!C1162),AVERAGE(Hoja1!$C$2:$C$5001),Hoja1!C1162)</f>
        <v>445799.84</v>
      </c>
      <c r="D1162" t="str">
        <f>IF(ISBLANK(Hoja1!D1162),"ASALARIADO",Hoja1!D1162)</f>
        <v>ASALARIADO</v>
      </c>
      <c r="E1162" t="s">
        <v>16</v>
      </c>
      <c r="F1162" t="s">
        <v>12</v>
      </c>
      <c r="G1162" t="s">
        <v>12</v>
      </c>
      <c r="H1162" t="s">
        <v>13</v>
      </c>
      <c r="I1162" s="1">
        <f>IF(ISBLANK(Hoja1!I1162),AVERAGE(Hoja1!$I$2:$I$5001),Hoja1!I1162)</f>
        <v>34</v>
      </c>
      <c r="J1162">
        <f t="shared" si="54"/>
        <v>0</v>
      </c>
      <c r="K1162" t="str">
        <f t="shared" si="55"/>
        <v>400k-800k</v>
      </c>
      <c r="L1162" t="str">
        <f t="shared" si="56"/>
        <v>31-45</v>
      </c>
    </row>
    <row r="1163" spans="1:12" x14ac:dyDescent="0.25">
      <c r="A1163">
        <v>1162</v>
      </c>
      <c r="B1163" t="s">
        <v>9</v>
      </c>
      <c r="C1163">
        <f>IF(ISBLANK(Hoja1!C1163),AVERAGE(Hoja1!$C$2:$C$5001),Hoja1!C1163)</f>
        <v>297046</v>
      </c>
      <c r="D1163" t="str">
        <f>IF(ISBLANK(Hoja1!D1163),"ASALARIADO",Hoja1!D1163)</f>
        <v>ASEGURADO VOLUNTARIO</v>
      </c>
      <c r="E1163" t="s">
        <v>16</v>
      </c>
      <c r="F1163" t="s">
        <v>12</v>
      </c>
      <c r="G1163" t="s">
        <v>13</v>
      </c>
      <c r="H1163" t="s">
        <v>13</v>
      </c>
      <c r="I1163" s="1">
        <f>IF(ISBLANK(Hoja1!I1163),AVERAGE(Hoja1!$I$2:$I$5001),Hoja1!I1163)</f>
        <v>48</v>
      </c>
      <c r="J1163">
        <f t="shared" si="54"/>
        <v>0</v>
      </c>
      <c r="K1163" t="str">
        <f t="shared" si="55"/>
        <v>0-400k</v>
      </c>
      <c r="L1163" t="str">
        <f t="shared" si="56"/>
        <v>46-60</v>
      </c>
    </row>
    <row r="1164" spans="1:12" x14ac:dyDescent="0.25">
      <c r="A1164">
        <v>1163</v>
      </c>
      <c r="B1164" t="s">
        <v>15</v>
      </c>
      <c r="C1164">
        <f>IF(ISBLANK(Hoja1!C1164),AVERAGE(Hoja1!$C$2:$C$5001),Hoja1!C1164)</f>
        <v>627720.31000000006</v>
      </c>
      <c r="D1164" t="str">
        <f>IF(ISBLANK(Hoja1!D1164),"ASALARIADO",Hoja1!D1164)</f>
        <v>ASALARIADO</v>
      </c>
      <c r="E1164" t="s">
        <v>16</v>
      </c>
      <c r="F1164" t="s">
        <v>12</v>
      </c>
      <c r="G1164" t="s">
        <v>13</v>
      </c>
      <c r="H1164" t="s">
        <v>13</v>
      </c>
      <c r="I1164" s="1">
        <f>IF(ISBLANK(Hoja1!I1164),AVERAGE(Hoja1!$I$2:$I$5001),Hoja1!I1164)</f>
        <v>20</v>
      </c>
      <c r="J1164">
        <f t="shared" si="54"/>
        <v>0</v>
      </c>
      <c r="K1164" t="str">
        <f t="shared" si="55"/>
        <v>400k-800k</v>
      </c>
      <c r="L1164" t="str">
        <f t="shared" si="56"/>
        <v>18-30</v>
      </c>
    </row>
    <row r="1165" spans="1:12" x14ac:dyDescent="0.25">
      <c r="A1165">
        <v>1164</v>
      </c>
      <c r="B1165" t="s">
        <v>9</v>
      </c>
      <c r="C1165">
        <f>IF(ISBLANK(Hoja1!C1165),AVERAGE(Hoja1!$C$2:$C$5001),Hoja1!C1165)</f>
        <v>540000</v>
      </c>
      <c r="D1165" t="str">
        <f>IF(ISBLANK(Hoja1!D1165),"ASALARIADO",Hoja1!D1165)</f>
        <v>ASALARIADO</v>
      </c>
      <c r="E1165" t="s">
        <v>16</v>
      </c>
      <c r="F1165" t="s">
        <v>12</v>
      </c>
      <c r="G1165" t="s">
        <v>13</v>
      </c>
      <c r="H1165" t="s">
        <v>13</v>
      </c>
      <c r="I1165" s="1">
        <f>IF(ISBLANK(Hoja1!I1165),AVERAGE(Hoja1!$I$2:$I$5001),Hoja1!I1165)</f>
        <v>28</v>
      </c>
      <c r="J1165">
        <f t="shared" si="54"/>
        <v>0</v>
      </c>
      <c r="K1165" t="str">
        <f t="shared" si="55"/>
        <v>400k-800k</v>
      </c>
      <c r="L1165" t="str">
        <f t="shared" si="56"/>
        <v>18-30</v>
      </c>
    </row>
    <row r="1166" spans="1:12" x14ac:dyDescent="0.25">
      <c r="A1166">
        <v>1165</v>
      </c>
      <c r="B1166" t="s">
        <v>15</v>
      </c>
      <c r="C1166">
        <f>IF(ISBLANK(Hoja1!C1166),AVERAGE(Hoja1!$C$2:$C$5001),Hoja1!C1166)</f>
        <v>475832.5</v>
      </c>
      <c r="D1166" t="str">
        <f>IF(ISBLANK(Hoja1!D1166),"ASALARIADO",Hoja1!D1166)</f>
        <v>ASALARIADO</v>
      </c>
      <c r="E1166" t="s">
        <v>16</v>
      </c>
      <c r="F1166" t="s">
        <v>12</v>
      </c>
      <c r="G1166" t="s">
        <v>13</v>
      </c>
      <c r="H1166" t="s">
        <v>13</v>
      </c>
      <c r="I1166" s="1">
        <f>IF(ISBLANK(Hoja1!I1166),AVERAGE(Hoja1!$I$2:$I$5001),Hoja1!I1166)</f>
        <v>26</v>
      </c>
      <c r="J1166">
        <f t="shared" si="54"/>
        <v>0</v>
      </c>
      <c r="K1166" t="str">
        <f t="shared" si="55"/>
        <v>400k-800k</v>
      </c>
      <c r="L1166" t="str">
        <f t="shared" si="56"/>
        <v>18-30</v>
      </c>
    </row>
    <row r="1167" spans="1:12" x14ac:dyDescent="0.25">
      <c r="A1167">
        <v>1166</v>
      </c>
      <c r="B1167" t="s">
        <v>9</v>
      </c>
      <c r="C1167">
        <f>IF(ISBLANK(Hoja1!C1167),AVERAGE(Hoja1!$C$2:$C$5001),Hoja1!C1167)</f>
        <v>324516.38</v>
      </c>
      <c r="D1167" t="str">
        <f>IF(ISBLANK(Hoja1!D1167),"ASALARIADO",Hoja1!D1167)</f>
        <v>ASALARIADO</v>
      </c>
      <c r="E1167" t="s">
        <v>11</v>
      </c>
      <c r="F1167" t="s">
        <v>12</v>
      </c>
      <c r="G1167" t="s">
        <v>13</v>
      </c>
      <c r="H1167" t="s">
        <v>13</v>
      </c>
      <c r="I1167" s="1">
        <f>IF(ISBLANK(Hoja1!I1167),AVERAGE(Hoja1!$I$2:$I$5001),Hoja1!I1167)</f>
        <v>54</v>
      </c>
      <c r="J1167">
        <f t="shared" si="54"/>
        <v>0</v>
      </c>
      <c r="K1167" t="str">
        <f t="shared" si="55"/>
        <v>0-400k</v>
      </c>
      <c r="L1167" t="str">
        <f t="shared" si="56"/>
        <v>46-60</v>
      </c>
    </row>
    <row r="1168" spans="1:12" x14ac:dyDescent="0.25">
      <c r="A1168">
        <v>1167</v>
      </c>
      <c r="B1168" t="s">
        <v>15</v>
      </c>
      <c r="C1168">
        <f>IF(ISBLANK(Hoja1!C1168),AVERAGE(Hoja1!$C$2:$C$5001),Hoja1!C1168)</f>
        <v>3300500</v>
      </c>
      <c r="D1168" t="str">
        <f>IF(ISBLANK(Hoja1!D1168),"ASALARIADO",Hoja1!D1168)</f>
        <v>ASALARIADO</v>
      </c>
      <c r="E1168" t="s">
        <v>16</v>
      </c>
      <c r="F1168" t="s">
        <v>12</v>
      </c>
      <c r="G1168" t="s">
        <v>13</v>
      </c>
      <c r="H1168" t="s">
        <v>13</v>
      </c>
      <c r="I1168" s="1">
        <f>IF(ISBLANK(Hoja1!I1168),AVERAGE(Hoja1!$I$2:$I$5001),Hoja1!I1168)</f>
        <v>48</v>
      </c>
      <c r="J1168">
        <f t="shared" si="54"/>
        <v>0</v>
      </c>
      <c r="K1168" t="str">
        <f t="shared" si="55"/>
        <v>2M+</v>
      </c>
      <c r="L1168" t="str">
        <f t="shared" si="56"/>
        <v>46-60</v>
      </c>
    </row>
    <row r="1169" spans="1:12" x14ac:dyDescent="0.25">
      <c r="A1169">
        <v>1168</v>
      </c>
      <c r="B1169" t="s">
        <v>9</v>
      </c>
      <c r="C1169">
        <f>IF(ISBLANK(Hoja1!C1169),AVERAGE(Hoja1!$C$2:$C$5001),Hoja1!C1169)</f>
        <v>387626</v>
      </c>
      <c r="D1169" t="str">
        <f>IF(ISBLANK(Hoja1!D1169),"ASALARIADO",Hoja1!D1169)</f>
        <v>TRABAJADOR INDEPENDIENTE</v>
      </c>
      <c r="E1169" t="s">
        <v>16</v>
      </c>
      <c r="F1169" t="s">
        <v>12</v>
      </c>
      <c r="G1169" t="s">
        <v>13</v>
      </c>
      <c r="H1169" t="s">
        <v>12</v>
      </c>
      <c r="I1169" s="1">
        <f>IF(ISBLANK(Hoja1!I1169),AVERAGE(Hoja1!$I$2:$I$5001),Hoja1!I1169)</f>
        <v>32</v>
      </c>
      <c r="J1169">
        <f t="shared" si="54"/>
        <v>1</v>
      </c>
      <c r="K1169" t="str">
        <f t="shared" si="55"/>
        <v>0-400k</v>
      </c>
      <c r="L1169" t="str">
        <f t="shared" si="56"/>
        <v>31-45</v>
      </c>
    </row>
    <row r="1170" spans="1:12" x14ac:dyDescent="0.25">
      <c r="A1170">
        <v>1169</v>
      </c>
      <c r="B1170" t="s">
        <v>9</v>
      </c>
      <c r="C1170">
        <f>IF(ISBLANK(Hoja1!C1170),AVERAGE(Hoja1!$C$2:$C$5001),Hoja1!C1170)</f>
        <v>802029</v>
      </c>
      <c r="D1170" t="str">
        <f>IF(ISBLANK(Hoja1!D1170),"ASALARIADO",Hoja1!D1170)</f>
        <v>TRABAJADOR INDEPENDIENTE</v>
      </c>
      <c r="E1170" t="s">
        <v>16</v>
      </c>
      <c r="F1170" t="s">
        <v>12</v>
      </c>
      <c r="G1170" t="s">
        <v>13</v>
      </c>
      <c r="H1170" t="s">
        <v>13</v>
      </c>
      <c r="I1170" s="1">
        <f>IF(ISBLANK(Hoja1!I1170),AVERAGE(Hoja1!$I$2:$I$5001),Hoja1!I1170)</f>
        <v>60</v>
      </c>
      <c r="J1170">
        <f t="shared" si="54"/>
        <v>0</v>
      </c>
      <c r="K1170" t="str">
        <f t="shared" si="55"/>
        <v>800k-1.2M</v>
      </c>
      <c r="L1170" t="str">
        <f t="shared" si="56"/>
        <v>46-60</v>
      </c>
    </row>
    <row r="1171" spans="1:12" x14ac:dyDescent="0.25">
      <c r="A1171">
        <v>1170</v>
      </c>
      <c r="B1171" t="s">
        <v>9</v>
      </c>
      <c r="C1171">
        <f>IF(ISBLANK(Hoja1!C1171),AVERAGE(Hoja1!$C$2:$C$5001),Hoja1!C1171)</f>
        <v>331171</v>
      </c>
      <c r="D1171" t="str">
        <f>IF(ISBLANK(Hoja1!D1171),"ASALARIADO",Hoja1!D1171)</f>
        <v>ASALARIADO</v>
      </c>
      <c r="E1171" t="s">
        <v>16</v>
      </c>
      <c r="F1171" t="s">
        <v>12</v>
      </c>
      <c r="G1171" t="s">
        <v>13</v>
      </c>
      <c r="H1171" t="s">
        <v>13</v>
      </c>
      <c r="I1171" s="1">
        <f>IF(ISBLANK(Hoja1!I1171),AVERAGE(Hoja1!$I$2:$I$5001),Hoja1!I1171)</f>
        <v>47</v>
      </c>
      <c r="J1171">
        <f t="shared" si="54"/>
        <v>0</v>
      </c>
      <c r="K1171" t="str">
        <f t="shared" si="55"/>
        <v>0-400k</v>
      </c>
      <c r="L1171" t="str">
        <f t="shared" si="56"/>
        <v>46-60</v>
      </c>
    </row>
    <row r="1172" spans="1:12" x14ac:dyDescent="0.25">
      <c r="A1172">
        <v>1171</v>
      </c>
      <c r="B1172" t="s">
        <v>9</v>
      </c>
      <c r="C1172">
        <f>IF(ISBLANK(Hoja1!C1172),AVERAGE(Hoja1!$C$2:$C$5001),Hoja1!C1172)</f>
        <v>3652052.72</v>
      </c>
      <c r="D1172" t="str">
        <f>IF(ISBLANK(Hoja1!D1172),"ASALARIADO",Hoja1!D1172)</f>
        <v>PENSIONADOS EN SU PROPIO SISTEMA</v>
      </c>
      <c r="E1172" t="s">
        <v>11</v>
      </c>
      <c r="F1172" t="s">
        <v>12</v>
      </c>
      <c r="G1172" t="s">
        <v>13</v>
      </c>
      <c r="H1172" t="s">
        <v>13</v>
      </c>
      <c r="I1172" s="1">
        <f>IF(ISBLANK(Hoja1!I1172),AVERAGE(Hoja1!$I$2:$I$5001),Hoja1!I1172)</f>
        <v>67</v>
      </c>
      <c r="J1172">
        <f t="shared" si="54"/>
        <v>0</v>
      </c>
      <c r="K1172" t="str">
        <f t="shared" si="55"/>
        <v>2M+</v>
      </c>
      <c r="L1172" t="str">
        <f t="shared" si="56"/>
        <v>61-75</v>
      </c>
    </row>
    <row r="1173" spans="1:12" x14ac:dyDescent="0.25">
      <c r="A1173">
        <v>1172</v>
      </c>
      <c r="B1173" t="s">
        <v>9</v>
      </c>
      <c r="C1173">
        <f>IF(ISBLANK(Hoja1!C1173),AVERAGE(Hoja1!$C$2:$C$5001),Hoja1!C1173)</f>
        <v>2036980.28</v>
      </c>
      <c r="D1173" t="str">
        <f>IF(ISBLANK(Hoja1!D1173),"ASALARIADO",Hoja1!D1173)</f>
        <v>ASALARIADO</v>
      </c>
      <c r="E1173" t="s">
        <v>16</v>
      </c>
      <c r="F1173" t="s">
        <v>12</v>
      </c>
      <c r="G1173" t="s">
        <v>13</v>
      </c>
      <c r="H1173" t="s">
        <v>13</v>
      </c>
      <c r="I1173" s="1">
        <f>IF(ISBLANK(Hoja1!I1173),AVERAGE(Hoja1!$I$2:$I$5001),Hoja1!I1173)</f>
        <v>36</v>
      </c>
      <c r="J1173">
        <f t="shared" si="54"/>
        <v>0</v>
      </c>
      <c r="K1173" t="str">
        <f t="shared" si="55"/>
        <v>2M+</v>
      </c>
      <c r="L1173" t="str">
        <f t="shared" si="56"/>
        <v>31-45</v>
      </c>
    </row>
    <row r="1174" spans="1:12" x14ac:dyDescent="0.25">
      <c r="A1174">
        <v>1173</v>
      </c>
      <c r="B1174" t="s">
        <v>9</v>
      </c>
      <c r="C1174">
        <f>IF(ISBLANK(Hoja1!C1174),AVERAGE(Hoja1!$C$2:$C$5001),Hoja1!C1174)</f>
        <v>279463.71999999997</v>
      </c>
      <c r="D1174" t="str">
        <f>IF(ISBLANK(Hoja1!D1174),"ASALARIADO",Hoja1!D1174)</f>
        <v>PENSIONADOS EN SU PROPIO SISTEMA</v>
      </c>
      <c r="E1174" t="s">
        <v>11</v>
      </c>
      <c r="F1174" t="s">
        <v>12</v>
      </c>
      <c r="G1174" t="s">
        <v>13</v>
      </c>
      <c r="H1174" t="s">
        <v>13</v>
      </c>
      <c r="I1174" s="1">
        <f>IF(ISBLANK(Hoja1!I1174),AVERAGE(Hoja1!$I$2:$I$5001),Hoja1!I1174)</f>
        <v>72</v>
      </c>
      <c r="J1174">
        <f t="shared" si="54"/>
        <v>0</v>
      </c>
      <c r="K1174" t="str">
        <f t="shared" si="55"/>
        <v>0-400k</v>
      </c>
      <c r="L1174" t="str">
        <f t="shared" si="56"/>
        <v>61-75</v>
      </c>
    </row>
    <row r="1175" spans="1:12" x14ac:dyDescent="0.25">
      <c r="A1175">
        <v>1174</v>
      </c>
      <c r="B1175" t="s">
        <v>9</v>
      </c>
      <c r="C1175">
        <f>IF(ISBLANK(Hoja1!C1175),AVERAGE(Hoja1!$C$2:$C$5001),Hoja1!C1175)</f>
        <v>170013.99</v>
      </c>
      <c r="D1175" t="str">
        <f>IF(ISBLANK(Hoja1!D1175),"ASALARIADO",Hoja1!D1175)</f>
        <v>ASALARIADO</v>
      </c>
      <c r="E1175" t="s">
        <v>16</v>
      </c>
      <c r="F1175" t="s">
        <v>12</v>
      </c>
      <c r="G1175" t="s">
        <v>13</v>
      </c>
      <c r="H1175" t="s">
        <v>13</v>
      </c>
      <c r="I1175" s="1">
        <f>IF(ISBLANK(Hoja1!I1175),AVERAGE(Hoja1!$I$2:$I$5001),Hoja1!I1175)</f>
        <v>40</v>
      </c>
      <c r="J1175">
        <f t="shared" si="54"/>
        <v>0</v>
      </c>
      <c r="K1175" t="str">
        <f t="shared" si="55"/>
        <v>0-400k</v>
      </c>
      <c r="L1175" t="str">
        <f t="shared" si="56"/>
        <v>31-45</v>
      </c>
    </row>
    <row r="1176" spans="1:12" x14ac:dyDescent="0.25">
      <c r="A1176">
        <v>1175</v>
      </c>
      <c r="B1176" t="s">
        <v>15</v>
      </c>
      <c r="C1176">
        <f>IF(ISBLANK(Hoja1!C1176),AVERAGE(Hoja1!$C$2:$C$5001),Hoja1!C1176)</f>
        <v>307580</v>
      </c>
      <c r="D1176" t="str">
        <f>IF(ISBLANK(Hoja1!D1176),"ASALARIADO",Hoja1!D1176)</f>
        <v>ASALARIADO</v>
      </c>
      <c r="E1176" t="s">
        <v>16</v>
      </c>
      <c r="F1176" t="s">
        <v>12</v>
      </c>
      <c r="G1176" t="s">
        <v>13</v>
      </c>
      <c r="H1176" t="s">
        <v>13</v>
      </c>
      <c r="I1176" s="1">
        <f>IF(ISBLANK(Hoja1!I1176),AVERAGE(Hoja1!$I$2:$I$5001),Hoja1!I1176)</f>
        <v>19</v>
      </c>
      <c r="J1176">
        <f t="shared" si="54"/>
        <v>0</v>
      </c>
      <c r="K1176" t="str">
        <f t="shared" si="55"/>
        <v>0-400k</v>
      </c>
      <c r="L1176" t="str">
        <f t="shared" si="56"/>
        <v>18-30</v>
      </c>
    </row>
    <row r="1177" spans="1:12" x14ac:dyDescent="0.25">
      <c r="A1177">
        <v>1176</v>
      </c>
      <c r="B1177" t="s">
        <v>9</v>
      </c>
      <c r="C1177">
        <f>IF(ISBLANK(Hoja1!C1177),AVERAGE(Hoja1!$C$2:$C$5001),Hoja1!C1177)</f>
        <v>729689.4</v>
      </c>
      <c r="D1177" t="str">
        <f>IF(ISBLANK(Hoja1!D1177),"ASALARIADO",Hoja1!D1177)</f>
        <v>ASALARIADO</v>
      </c>
      <c r="E1177" t="s">
        <v>16</v>
      </c>
      <c r="F1177" t="s">
        <v>12</v>
      </c>
      <c r="G1177" t="s">
        <v>12</v>
      </c>
      <c r="H1177" t="s">
        <v>13</v>
      </c>
      <c r="I1177" s="1">
        <f>IF(ISBLANK(Hoja1!I1177),AVERAGE(Hoja1!$I$2:$I$5001),Hoja1!I1177)</f>
        <v>38</v>
      </c>
      <c r="J1177">
        <f t="shared" si="54"/>
        <v>0</v>
      </c>
      <c r="K1177" t="str">
        <f t="shared" si="55"/>
        <v>400k-800k</v>
      </c>
      <c r="L1177" t="str">
        <f t="shared" si="56"/>
        <v>31-45</v>
      </c>
    </row>
    <row r="1178" spans="1:12" x14ac:dyDescent="0.25">
      <c r="A1178">
        <v>1177</v>
      </c>
      <c r="B1178" t="s">
        <v>15</v>
      </c>
      <c r="C1178">
        <f>IF(ISBLANK(Hoja1!C1178),AVERAGE(Hoja1!$C$2:$C$5001),Hoja1!C1178)</f>
        <v>287862.75</v>
      </c>
      <c r="D1178" t="str">
        <f>IF(ISBLANK(Hoja1!D1178),"ASALARIADO",Hoja1!D1178)</f>
        <v>ASALARIADO</v>
      </c>
      <c r="E1178" t="s">
        <v>11</v>
      </c>
      <c r="F1178" t="s">
        <v>12</v>
      </c>
      <c r="G1178" t="s">
        <v>13</v>
      </c>
      <c r="H1178" t="s">
        <v>13</v>
      </c>
      <c r="I1178" s="1">
        <f>IF(ISBLANK(Hoja1!I1178),AVERAGE(Hoja1!$I$2:$I$5001),Hoja1!I1178)</f>
        <v>56</v>
      </c>
      <c r="J1178">
        <f t="shared" si="54"/>
        <v>0</v>
      </c>
      <c r="K1178" t="str">
        <f t="shared" si="55"/>
        <v>0-400k</v>
      </c>
      <c r="L1178" t="str">
        <f t="shared" si="56"/>
        <v>46-60</v>
      </c>
    </row>
    <row r="1179" spans="1:12" x14ac:dyDescent="0.25">
      <c r="A1179">
        <v>1178</v>
      </c>
      <c r="B1179" t="s">
        <v>9</v>
      </c>
      <c r="C1179">
        <f>IF(ISBLANK(Hoja1!C1179),AVERAGE(Hoja1!$C$2:$C$5001),Hoja1!C1179)</f>
        <v>420583.35</v>
      </c>
      <c r="D1179" t="str">
        <f>IF(ISBLANK(Hoja1!D1179),"ASALARIADO",Hoja1!D1179)</f>
        <v>ASALARIADO</v>
      </c>
      <c r="E1179" t="s">
        <v>16</v>
      </c>
      <c r="F1179" t="s">
        <v>12</v>
      </c>
      <c r="G1179" t="s">
        <v>13</v>
      </c>
      <c r="H1179" t="s">
        <v>13</v>
      </c>
      <c r="I1179" s="1">
        <f>IF(ISBLANK(Hoja1!I1179),AVERAGE(Hoja1!$I$2:$I$5001),Hoja1!I1179)</f>
        <v>42</v>
      </c>
      <c r="J1179">
        <f t="shared" si="54"/>
        <v>0</v>
      </c>
      <c r="K1179" t="str">
        <f t="shared" si="55"/>
        <v>400k-800k</v>
      </c>
      <c r="L1179" t="str">
        <f t="shared" si="56"/>
        <v>31-45</v>
      </c>
    </row>
    <row r="1180" spans="1:12" x14ac:dyDescent="0.25">
      <c r="A1180">
        <v>1179</v>
      </c>
      <c r="B1180" t="s">
        <v>15</v>
      </c>
      <c r="C1180">
        <f>IF(ISBLANK(Hoja1!C1180),AVERAGE(Hoja1!$C$2:$C$5001),Hoja1!C1180)</f>
        <v>716640</v>
      </c>
      <c r="D1180" t="str">
        <f>IF(ISBLANK(Hoja1!D1180),"ASALARIADO",Hoja1!D1180)</f>
        <v>ASALARIADO</v>
      </c>
      <c r="E1180" t="s">
        <v>16</v>
      </c>
      <c r="F1180" t="s">
        <v>12</v>
      </c>
      <c r="G1180" t="s">
        <v>13</v>
      </c>
      <c r="H1180" t="s">
        <v>13</v>
      </c>
      <c r="I1180" s="1">
        <f>IF(ISBLANK(Hoja1!I1180),AVERAGE(Hoja1!$I$2:$I$5001),Hoja1!I1180)</f>
        <v>31</v>
      </c>
      <c r="J1180">
        <f t="shared" si="54"/>
        <v>0</v>
      </c>
      <c r="K1180" t="str">
        <f t="shared" si="55"/>
        <v>400k-800k</v>
      </c>
      <c r="L1180" t="str">
        <f t="shared" si="56"/>
        <v>31-45</v>
      </c>
    </row>
    <row r="1181" spans="1:12" x14ac:dyDescent="0.25">
      <c r="A1181">
        <v>1180</v>
      </c>
      <c r="B1181" t="s">
        <v>9</v>
      </c>
      <c r="C1181">
        <f>IF(ISBLANK(Hoja1!C1181),AVERAGE(Hoja1!$C$2:$C$5001),Hoja1!C1181)</f>
        <v>330000</v>
      </c>
      <c r="D1181" t="str">
        <f>IF(ISBLANK(Hoja1!D1181),"ASALARIADO",Hoja1!D1181)</f>
        <v>ASALARIADO</v>
      </c>
      <c r="E1181" t="s">
        <v>16</v>
      </c>
      <c r="F1181" t="s">
        <v>12</v>
      </c>
      <c r="G1181" t="s">
        <v>12</v>
      </c>
      <c r="H1181" t="s">
        <v>12</v>
      </c>
      <c r="I1181" s="1">
        <f>IF(ISBLANK(Hoja1!I1181),AVERAGE(Hoja1!$I$2:$I$5001),Hoja1!I1181)</f>
        <v>56</v>
      </c>
      <c r="J1181">
        <f t="shared" si="54"/>
        <v>1</v>
      </c>
      <c r="K1181" t="str">
        <f t="shared" si="55"/>
        <v>0-400k</v>
      </c>
      <c r="L1181" t="str">
        <f t="shared" si="56"/>
        <v>46-60</v>
      </c>
    </row>
    <row r="1182" spans="1:12" x14ac:dyDescent="0.25">
      <c r="A1182">
        <v>1181</v>
      </c>
      <c r="B1182" t="s">
        <v>9</v>
      </c>
      <c r="C1182">
        <f>IF(ISBLANK(Hoja1!C1182),AVERAGE(Hoja1!$C$2:$C$5001),Hoja1!C1182)</f>
        <v>389716.32</v>
      </c>
      <c r="D1182" t="str">
        <f>IF(ISBLANK(Hoja1!D1182),"ASALARIADO",Hoja1!D1182)</f>
        <v>ASALARIADO</v>
      </c>
      <c r="E1182" t="s">
        <v>16</v>
      </c>
      <c r="F1182" t="s">
        <v>12</v>
      </c>
      <c r="G1182" t="s">
        <v>13</v>
      </c>
      <c r="H1182" t="s">
        <v>13</v>
      </c>
      <c r="I1182" s="1">
        <f>IF(ISBLANK(Hoja1!I1182),AVERAGE(Hoja1!$I$2:$I$5001),Hoja1!I1182)</f>
        <v>50</v>
      </c>
      <c r="J1182">
        <f t="shared" si="54"/>
        <v>0</v>
      </c>
      <c r="K1182" t="str">
        <f t="shared" si="55"/>
        <v>0-400k</v>
      </c>
      <c r="L1182" t="str">
        <f t="shared" si="56"/>
        <v>46-60</v>
      </c>
    </row>
    <row r="1183" spans="1:12" x14ac:dyDescent="0.25">
      <c r="A1183">
        <v>1182</v>
      </c>
      <c r="B1183" t="s">
        <v>15</v>
      </c>
      <c r="C1183">
        <f>IF(ISBLANK(Hoja1!C1183),AVERAGE(Hoja1!$C$2:$C$5001),Hoja1!C1183)</f>
        <v>297046</v>
      </c>
      <c r="D1183" t="str">
        <f>IF(ISBLANK(Hoja1!D1183),"ASALARIADO",Hoja1!D1183)</f>
        <v>ASEGURADO VOLUNTARIO</v>
      </c>
      <c r="E1183" t="s">
        <v>16</v>
      </c>
      <c r="F1183" t="s">
        <v>12</v>
      </c>
      <c r="G1183" t="s">
        <v>13</v>
      </c>
      <c r="H1183" t="s">
        <v>13</v>
      </c>
      <c r="I1183" s="1">
        <f>IF(ISBLANK(Hoja1!I1183),AVERAGE(Hoja1!$I$2:$I$5001),Hoja1!I1183)</f>
        <v>42</v>
      </c>
      <c r="J1183">
        <f t="shared" si="54"/>
        <v>0</v>
      </c>
      <c r="K1183" t="str">
        <f t="shared" si="55"/>
        <v>0-400k</v>
      </c>
      <c r="L1183" t="str">
        <f t="shared" si="56"/>
        <v>31-45</v>
      </c>
    </row>
    <row r="1184" spans="1:12" x14ac:dyDescent="0.25">
      <c r="A1184">
        <v>1183</v>
      </c>
      <c r="B1184" t="s">
        <v>15</v>
      </c>
      <c r="C1184">
        <f>IF(ISBLANK(Hoja1!C1184),AVERAGE(Hoja1!$C$2:$C$5001),Hoja1!C1184)</f>
        <v>299647</v>
      </c>
      <c r="D1184" t="str">
        <f>IF(ISBLANK(Hoja1!D1184),"ASALARIADO",Hoja1!D1184)</f>
        <v>ASEGURADO VOLUNTARIO</v>
      </c>
      <c r="E1184" t="s">
        <v>16</v>
      </c>
      <c r="F1184" t="s">
        <v>12</v>
      </c>
      <c r="G1184" t="s">
        <v>13</v>
      </c>
      <c r="H1184" t="s">
        <v>13</v>
      </c>
      <c r="I1184" s="1">
        <f>IF(ISBLANK(Hoja1!I1184),AVERAGE(Hoja1!$I$2:$I$5001),Hoja1!I1184)</f>
        <v>83</v>
      </c>
      <c r="J1184">
        <f t="shared" si="54"/>
        <v>0</v>
      </c>
      <c r="K1184" t="str">
        <f t="shared" si="55"/>
        <v>0-400k</v>
      </c>
      <c r="L1184" t="str">
        <f t="shared" si="56"/>
        <v>76-100+</v>
      </c>
    </row>
    <row r="1185" spans="1:12" x14ac:dyDescent="0.25">
      <c r="A1185">
        <v>1184</v>
      </c>
      <c r="B1185" t="s">
        <v>15</v>
      </c>
      <c r="C1185">
        <f>IF(ISBLANK(Hoja1!C1185),AVERAGE(Hoja1!$C$2:$C$5001),Hoja1!C1185)</f>
        <v>530654.96</v>
      </c>
      <c r="D1185" t="str">
        <f>IF(ISBLANK(Hoja1!D1185),"ASALARIADO",Hoja1!D1185)</f>
        <v>ASALARIADO</v>
      </c>
      <c r="E1185" t="s">
        <v>16</v>
      </c>
      <c r="F1185" t="s">
        <v>12</v>
      </c>
      <c r="G1185" t="s">
        <v>13</v>
      </c>
      <c r="H1185" t="s">
        <v>13</v>
      </c>
      <c r="I1185" s="1">
        <f>IF(ISBLANK(Hoja1!I1185),AVERAGE(Hoja1!$I$2:$I$5001),Hoja1!I1185)</f>
        <v>26</v>
      </c>
      <c r="J1185">
        <f t="shared" si="54"/>
        <v>0</v>
      </c>
      <c r="K1185" t="str">
        <f t="shared" si="55"/>
        <v>400k-800k</v>
      </c>
      <c r="L1185" t="str">
        <f t="shared" si="56"/>
        <v>18-30</v>
      </c>
    </row>
    <row r="1186" spans="1:12" x14ac:dyDescent="0.25">
      <c r="A1186">
        <v>1185</v>
      </c>
      <c r="B1186" t="s">
        <v>15</v>
      </c>
      <c r="C1186">
        <f>IF(ISBLANK(Hoja1!C1186),AVERAGE(Hoja1!$C$2:$C$5001),Hoja1!C1186)</f>
        <v>580000</v>
      </c>
      <c r="D1186" t="str">
        <f>IF(ISBLANK(Hoja1!D1186),"ASALARIADO",Hoja1!D1186)</f>
        <v>ASALARIADO</v>
      </c>
      <c r="E1186" t="s">
        <v>16</v>
      </c>
      <c r="F1186" t="s">
        <v>12</v>
      </c>
      <c r="G1186" t="s">
        <v>13</v>
      </c>
      <c r="H1186" t="s">
        <v>13</v>
      </c>
      <c r="I1186" s="1">
        <f>IF(ISBLANK(Hoja1!I1186),AVERAGE(Hoja1!$I$2:$I$5001),Hoja1!I1186)</f>
        <v>29</v>
      </c>
      <c r="J1186">
        <f t="shared" si="54"/>
        <v>0</v>
      </c>
      <c r="K1186" t="str">
        <f t="shared" si="55"/>
        <v>400k-800k</v>
      </c>
      <c r="L1186" t="str">
        <f t="shared" si="56"/>
        <v>18-30</v>
      </c>
    </row>
    <row r="1187" spans="1:12" x14ac:dyDescent="0.25">
      <c r="A1187">
        <v>1186</v>
      </c>
      <c r="B1187" t="s">
        <v>15</v>
      </c>
      <c r="C1187">
        <f>IF(ISBLANK(Hoja1!C1187),AVERAGE(Hoja1!$C$2:$C$5001),Hoja1!C1187)</f>
        <v>590156.81999999995</v>
      </c>
      <c r="D1187" t="str">
        <f>IF(ISBLANK(Hoja1!D1187),"ASALARIADO",Hoja1!D1187)</f>
        <v>ASALARIADO</v>
      </c>
      <c r="E1187" t="s">
        <v>16</v>
      </c>
      <c r="F1187" t="s">
        <v>12</v>
      </c>
      <c r="G1187" t="s">
        <v>13</v>
      </c>
      <c r="H1187" t="s">
        <v>13</v>
      </c>
      <c r="I1187" s="1">
        <f>IF(ISBLANK(Hoja1!I1187),AVERAGE(Hoja1!$I$2:$I$5001),Hoja1!I1187)</f>
        <v>27</v>
      </c>
      <c r="J1187">
        <f t="shared" si="54"/>
        <v>0</v>
      </c>
      <c r="K1187" t="str">
        <f t="shared" si="55"/>
        <v>400k-800k</v>
      </c>
      <c r="L1187" t="str">
        <f t="shared" si="56"/>
        <v>18-30</v>
      </c>
    </row>
    <row r="1188" spans="1:12" x14ac:dyDescent="0.25">
      <c r="A1188">
        <v>1187</v>
      </c>
      <c r="B1188" t="s">
        <v>15</v>
      </c>
      <c r="C1188">
        <f>IF(ISBLANK(Hoja1!C1188),AVERAGE(Hoja1!$C$2:$C$5001),Hoja1!C1188)</f>
        <v>1136716.6599999999</v>
      </c>
      <c r="D1188" t="str">
        <f>IF(ISBLANK(Hoja1!D1188),"ASALARIADO",Hoja1!D1188)</f>
        <v>ASALARIADO</v>
      </c>
      <c r="E1188" t="s">
        <v>16</v>
      </c>
      <c r="F1188" t="s">
        <v>12</v>
      </c>
      <c r="G1188" t="s">
        <v>13</v>
      </c>
      <c r="H1188" t="s">
        <v>13</v>
      </c>
      <c r="I1188" s="1">
        <f>IF(ISBLANK(Hoja1!I1188),AVERAGE(Hoja1!$I$2:$I$5001),Hoja1!I1188)</f>
        <v>27</v>
      </c>
      <c r="J1188">
        <f t="shared" si="54"/>
        <v>0</v>
      </c>
      <c r="K1188" t="str">
        <f t="shared" si="55"/>
        <v>800k-1.2M</v>
      </c>
      <c r="L1188" t="str">
        <f t="shared" si="56"/>
        <v>18-30</v>
      </c>
    </row>
    <row r="1189" spans="1:12" x14ac:dyDescent="0.25">
      <c r="A1189">
        <v>1188</v>
      </c>
      <c r="B1189" t="s">
        <v>9</v>
      </c>
      <c r="C1189">
        <f>IF(ISBLANK(Hoja1!C1189),AVERAGE(Hoja1!$C$2:$C$5001),Hoja1!C1189)</f>
        <v>458557</v>
      </c>
      <c r="D1189" t="str">
        <f>IF(ISBLANK(Hoja1!D1189),"ASALARIADO",Hoja1!D1189)</f>
        <v>TRABAJADOR INDEPENDIENTE</v>
      </c>
      <c r="E1189" t="s">
        <v>16</v>
      </c>
      <c r="F1189" t="s">
        <v>12</v>
      </c>
      <c r="G1189" t="s">
        <v>13</v>
      </c>
      <c r="H1189" t="s">
        <v>13</v>
      </c>
      <c r="I1189" s="1">
        <f>IF(ISBLANK(Hoja1!I1189),AVERAGE(Hoja1!$I$2:$I$5001),Hoja1!I1189)</f>
        <v>42</v>
      </c>
      <c r="J1189">
        <f t="shared" si="54"/>
        <v>0</v>
      </c>
      <c r="K1189" t="str">
        <f t="shared" si="55"/>
        <v>400k-800k</v>
      </c>
      <c r="L1189" t="str">
        <f t="shared" si="56"/>
        <v>31-45</v>
      </c>
    </row>
    <row r="1190" spans="1:12" x14ac:dyDescent="0.25">
      <c r="A1190">
        <v>1189</v>
      </c>
      <c r="B1190" t="s">
        <v>9</v>
      </c>
      <c r="C1190">
        <f>IF(ISBLANK(Hoja1!C1190),AVERAGE(Hoja1!$C$2:$C$5001),Hoja1!C1190)</f>
        <v>1273490.6299999999</v>
      </c>
      <c r="D1190" t="str">
        <f>IF(ISBLANK(Hoja1!D1190),"ASALARIADO",Hoja1!D1190)</f>
        <v>ASALARIADO</v>
      </c>
      <c r="E1190" t="s">
        <v>16</v>
      </c>
      <c r="F1190" t="s">
        <v>12</v>
      </c>
      <c r="G1190" t="s">
        <v>13</v>
      </c>
      <c r="H1190" t="s">
        <v>13</v>
      </c>
      <c r="I1190" s="1">
        <f>IF(ISBLANK(Hoja1!I1190),AVERAGE(Hoja1!$I$2:$I$5001),Hoja1!I1190)</f>
        <v>27</v>
      </c>
      <c r="J1190">
        <f t="shared" si="54"/>
        <v>0</v>
      </c>
      <c r="K1190" t="str">
        <f t="shared" si="55"/>
        <v>1.2M-2M</v>
      </c>
      <c r="L1190" t="str">
        <f t="shared" si="56"/>
        <v>18-30</v>
      </c>
    </row>
    <row r="1191" spans="1:12" x14ac:dyDescent="0.25">
      <c r="A1191">
        <v>1190</v>
      </c>
      <c r="B1191" t="s">
        <v>9</v>
      </c>
      <c r="C1191">
        <f>IF(ISBLANK(Hoja1!C1191),AVERAGE(Hoja1!$C$2:$C$5001),Hoja1!C1191)</f>
        <v>403983</v>
      </c>
      <c r="D1191" t="str">
        <f>IF(ISBLANK(Hoja1!D1191),"ASALARIADO",Hoja1!D1191)</f>
        <v>TRABAJADOR INDEPENDIENTE</v>
      </c>
      <c r="E1191" t="s">
        <v>16</v>
      </c>
      <c r="F1191" t="s">
        <v>12</v>
      </c>
      <c r="G1191" t="s">
        <v>13</v>
      </c>
      <c r="H1191" t="s">
        <v>12</v>
      </c>
      <c r="I1191" s="1">
        <f>IF(ISBLANK(Hoja1!I1191),AVERAGE(Hoja1!$I$2:$I$5001),Hoja1!I1191)</f>
        <v>43</v>
      </c>
      <c r="J1191">
        <f t="shared" si="54"/>
        <v>1</v>
      </c>
      <c r="K1191" t="str">
        <f t="shared" si="55"/>
        <v>400k-800k</v>
      </c>
      <c r="L1191" t="str">
        <f t="shared" si="56"/>
        <v>31-45</v>
      </c>
    </row>
    <row r="1192" spans="1:12" x14ac:dyDescent="0.25">
      <c r="A1192">
        <v>1191</v>
      </c>
      <c r="B1192" t="s">
        <v>9</v>
      </c>
      <c r="C1192">
        <f>IF(ISBLANK(Hoja1!C1192),AVERAGE(Hoja1!$C$2:$C$5001),Hoja1!C1192)</f>
        <v>1646695</v>
      </c>
      <c r="D1192" t="str">
        <f>IF(ISBLANK(Hoja1!D1192),"ASALARIADO",Hoja1!D1192)</f>
        <v>ASALARIADO</v>
      </c>
      <c r="E1192" t="s">
        <v>11</v>
      </c>
      <c r="F1192" t="s">
        <v>12</v>
      </c>
      <c r="G1192" t="s">
        <v>13</v>
      </c>
      <c r="H1192" t="s">
        <v>12</v>
      </c>
      <c r="I1192" s="1">
        <f>IF(ISBLANK(Hoja1!I1192),AVERAGE(Hoja1!$I$2:$I$5001),Hoja1!I1192)</f>
        <v>54</v>
      </c>
      <c r="J1192">
        <f t="shared" si="54"/>
        <v>1</v>
      </c>
      <c r="K1192" t="str">
        <f t="shared" si="55"/>
        <v>1.2M-2M</v>
      </c>
      <c r="L1192" t="str">
        <f t="shared" si="56"/>
        <v>46-60</v>
      </c>
    </row>
    <row r="1193" spans="1:12" x14ac:dyDescent="0.25">
      <c r="A1193">
        <v>1192</v>
      </c>
      <c r="B1193" t="s">
        <v>15</v>
      </c>
      <c r="C1193">
        <f>IF(ISBLANK(Hoja1!C1193),AVERAGE(Hoja1!$C$2:$C$5001),Hoja1!C1193)</f>
        <v>634764</v>
      </c>
      <c r="D1193" t="str">
        <f>IF(ISBLANK(Hoja1!D1193),"ASALARIADO",Hoja1!D1193)</f>
        <v>PENSIONADOS EN SU PROPIO SISTEMA</v>
      </c>
      <c r="E1193" t="s">
        <v>11</v>
      </c>
      <c r="F1193" t="s">
        <v>12</v>
      </c>
      <c r="G1193" t="s">
        <v>13</v>
      </c>
      <c r="H1193" t="s">
        <v>13</v>
      </c>
      <c r="I1193" s="1">
        <f>IF(ISBLANK(Hoja1!I1193),AVERAGE(Hoja1!$I$2:$I$5001),Hoja1!I1193)</f>
        <v>69</v>
      </c>
      <c r="J1193">
        <f t="shared" si="54"/>
        <v>0</v>
      </c>
      <c r="K1193" t="str">
        <f t="shared" si="55"/>
        <v>400k-800k</v>
      </c>
      <c r="L1193" t="str">
        <f t="shared" si="56"/>
        <v>61-75</v>
      </c>
    </row>
    <row r="1194" spans="1:12" x14ac:dyDescent="0.25">
      <c r="A1194">
        <v>1193</v>
      </c>
      <c r="B1194" t="s">
        <v>9</v>
      </c>
      <c r="C1194">
        <f>IF(ISBLANK(Hoja1!C1194),AVERAGE(Hoja1!$C$2:$C$5001),Hoja1!C1194)</f>
        <v>303131</v>
      </c>
      <c r="D1194" t="str">
        <f>IF(ISBLANK(Hoja1!D1194),"ASALARIADO",Hoja1!D1194)</f>
        <v>PENSIONADOS EN SU PROPIO SISTEMA</v>
      </c>
      <c r="E1194" t="s">
        <v>11</v>
      </c>
      <c r="F1194" t="s">
        <v>12</v>
      </c>
      <c r="G1194" t="s">
        <v>13</v>
      </c>
      <c r="H1194" t="s">
        <v>13</v>
      </c>
      <c r="I1194" s="1">
        <f>IF(ISBLANK(Hoja1!I1194),AVERAGE(Hoja1!$I$2:$I$5001),Hoja1!I1194)</f>
        <v>88</v>
      </c>
      <c r="J1194">
        <f t="shared" si="54"/>
        <v>0</v>
      </c>
      <c r="K1194" t="str">
        <f t="shared" si="55"/>
        <v>0-400k</v>
      </c>
      <c r="L1194" t="str">
        <f t="shared" si="56"/>
        <v>76-100+</v>
      </c>
    </row>
    <row r="1195" spans="1:12" x14ac:dyDescent="0.25">
      <c r="A1195">
        <v>1194</v>
      </c>
      <c r="B1195" t="s">
        <v>15</v>
      </c>
      <c r="C1195">
        <f>IF(ISBLANK(Hoja1!C1195),AVERAGE(Hoja1!$C$2:$C$5001),Hoja1!C1195)</f>
        <v>298751</v>
      </c>
      <c r="D1195" t="str">
        <f>IF(ISBLANK(Hoja1!D1195),"ASALARIADO",Hoja1!D1195)</f>
        <v>TRABAJADOR INDEPENDIENTE</v>
      </c>
      <c r="E1195" t="s">
        <v>16</v>
      </c>
      <c r="F1195" t="s">
        <v>12</v>
      </c>
      <c r="G1195" t="s">
        <v>13</v>
      </c>
      <c r="H1195" t="s">
        <v>12</v>
      </c>
      <c r="I1195" s="1">
        <f>IF(ISBLANK(Hoja1!I1195),AVERAGE(Hoja1!$I$2:$I$5001),Hoja1!I1195)</f>
        <v>36</v>
      </c>
      <c r="J1195">
        <f t="shared" si="54"/>
        <v>1</v>
      </c>
      <c r="K1195" t="str">
        <f t="shared" si="55"/>
        <v>0-400k</v>
      </c>
      <c r="L1195" t="str">
        <f t="shared" si="56"/>
        <v>31-45</v>
      </c>
    </row>
    <row r="1196" spans="1:12" x14ac:dyDescent="0.25">
      <c r="A1196">
        <v>1195</v>
      </c>
      <c r="B1196" t="s">
        <v>15</v>
      </c>
      <c r="C1196">
        <f>IF(ISBLANK(Hoja1!C1196),AVERAGE(Hoja1!$C$2:$C$5001),Hoja1!C1196)</f>
        <v>220000</v>
      </c>
      <c r="D1196" t="str">
        <f>IF(ISBLANK(Hoja1!D1196),"ASALARIADO",Hoja1!D1196)</f>
        <v>ASALARIADO</v>
      </c>
      <c r="E1196" t="s">
        <v>16</v>
      </c>
      <c r="F1196" t="s">
        <v>12</v>
      </c>
      <c r="G1196" t="s">
        <v>13</v>
      </c>
      <c r="H1196" t="s">
        <v>13</v>
      </c>
      <c r="I1196" s="1">
        <f>IF(ISBLANK(Hoja1!I1196),AVERAGE(Hoja1!$I$2:$I$5001),Hoja1!I1196)</f>
        <v>25</v>
      </c>
      <c r="J1196">
        <f t="shared" si="54"/>
        <v>0</v>
      </c>
      <c r="K1196" t="str">
        <f t="shared" si="55"/>
        <v>0-400k</v>
      </c>
      <c r="L1196" t="str">
        <f t="shared" si="56"/>
        <v>18-30</v>
      </c>
    </row>
    <row r="1197" spans="1:12" x14ac:dyDescent="0.25">
      <c r="A1197">
        <v>1196</v>
      </c>
      <c r="B1197" t="s">
        <v>9</v>
      </c>
      <c r="C1197">
        <f>IF(ISBLANK(Hoja1!C1197),AVERAGE(Hoja1!$C$2:$C$5001),Hoja1!C1197)</f>
        <v>446228</v>
      </c>
      <c r="D1197" t="str">
        <f>IF(ISBLANK(Hoja1!D1197),"ASALARIADO",Hoja1!D1197)</f>
        <v>ASALARIADO</v>
      </c>
      <c r="E1197" t="s">
        <v>16</v>
      </c>
      <c r="F1197" t="s">
        <v>12</v>
      </c>
      <c r="G1197" t="s">
        <v>13</v>
      </c>
      <c r="H1197" t="s">
        <v>13</v>
      </c>
      <c r="I1197" s="1">
        <f>IF(ISBLANK(Hoja1!I1197),AVERAGE(Hoja1!$I$2:$I$5001),Hoja1!I1197)</f>
        <v>30</v>
      </c>
      <c r="J1197">
        <f t="shared" si="54"/>
        <v>0</v>
      </c>
      <c r="K1197" t="str">
        <f t="shared" si="55"/>
        <v>400k-800k</v>
      </c>
      <c r="L1197" t="str">
        <f t="shared" si="56"/>
        <v>18-30</v>
      </c>
    </row>
    <row r="1198" spans="1:12" x14ac:dyDescent="0.25">
      <c r="A1198">
        <v>1197</v>
      </c>
      <c r="B1198" t="s">
        <v>9</v>
      </c>
      <c r="C1198">
        <f>IF(ISBLANK(Hoja1!C1198),AVERAGE(Hoja1!$C$2:$C$5001),Hoja1!C1198)</f>
        <v>24000</v>
      </c>
      <c r="D1198" t="str">
        <f>IF(ISBLANK(Hoja1!D1198),"ASALARIADO",Hoja1!D1198)</f>
        <v>ASALARIADO</v>
      </c>
      <c r="E1198" t="s">
        <v>16</v>
      </c>
      <c r="F1198" t="s">
        <v>12</v>
      </c>
      <c r="G1198" t="s">
        <v>12</v>
      </c>
      <c r="H1198" t="s">
        <v>13</v>
      </c>
      <c r="I1198" s="1">
        <f>IF(ISBLANK(Hoja1!I1198),AVERAGE(Hoja1!$I$2:$I$5001),Hoja1!I1198)</f>
        <v>35</v>
      </c>
      <c r="J1198">
        <f t="shared" si="54"/>
        <v>0</v>
      </c>
      <c r="K1198" t="str">
        <f t="shared" si="55"/>
        <v>0-400k</v>
      </c>
      <c r="L1198" t="str">
        <f t="shared" si="56"/>
        <v>31-45</v>
      </c>
    </row>
    <row r="1199" spans="1:12" x14ac:dyDescent="0.25">
      <c r="A1199">
        <v>1198</v>
      </c>
      <c r="B1199" t="s">
        <v>9</v>
      </c>
      <c r="C1199">
        <f>IF(ISBLANK(Hoja1!C1199),AVERAGE(Hoja1!$C$2:$C$5001),Hoja1!C1199)</f>
        <v>120159.3</v>
      </c>
      <c r="D1199" t="str">
        <f>IF(ISBLANK(Hoja1!D1199),"ASALARIADO",Hoja1!D1199)</f>
        <v>ASALARIADO</v>
      </c>
      <c r="E1199" t="s">
        <v>16</v>
      </c>
      <c r="F1199" t="s">
        <v>12</v>
      </c>
      <c r="G1199" t="s">
        <v>13</v>
      </c>
      <c r="H1199" t="s">
        <v>13</v>
      </c>
      <c r="I1199" s="1">
        <f>IF(ISBLANK(Hoja1!I1199),AVERAGE(Hoja1!$I$2:$I$5001),Hoja1!I1199)</f>
        <v>66</v>
      </c>
      <c r="J1199">
        <f t="shared" si="54"/>
        <v>0</v>
      </c>
      <c r="K1199" t="str">
        <f t="shared" si="55"/>
        <v>0-400k</v>
      </c>
      <c r="L1199" t="str">
        <f t="shared" si="56"/>
        <v>61-75</v>
      </c>
    </row>
    <row r="1200" spans="1:12" x14ac:dyDescent="0.25">
      <c r="A1200">
        <v>1199</v>
      </c>
      <c r="B1200" t="s">
        <v>9</v>
      </c>
      <c r="C1200">
        <f>IF(ISBLANK(Hoja1!C1200),AVERAGE(Hoja1!$C$2:$C$5001),Hoja1!C1200)</f>
        <v>296822.51</v>
      </c>
      <c r="D1200" t="str">
        <f>IF(ISBLANK(Hoja1!D1200),"ASALARIADO",Hoja1!D1200)</f>
        <v>ASALARIADO</v>
      </c>
      <c r="E1200" t="s">
        <v>16</v>
      </c>
      <c r="F1200" t="s">
        <v>12</v>
      </c>
      <c r="G1200" t="s">
        <v>12</v>
      </c>
      <c r="H1200" t="s">
        <v>13</v>
      </c>
      <c r="I1200" s="1">
        <f>IF(ISBLANK(Hoja1!I1200),AVERAGE(Hoja1!$I$2:$I$5001),Hoja1!I1200)</f>
        <v>27</v>
      </c>
      <c r="J1200">
        <f t="shared" si="54"/>
        <v>0</v>
      </c>
      <c r="K1200" t="str">
        <f t="shared" si="55"/>
        <v>0-400k</v>
      </c>
      <c r="L1200" t="str">
        <f t="shared" si="56"/>
        <v>18-30</v>
      </c>
    </row>
    <row r="1201" spans="1:12" x14ac:dyDescent="0.25">
      <c r="A1201">
        <v>1200</v>
      </c>
      <c r="B1201" t="s">
        <v>15</v>
      </c>
      <c r="C1201">
        <f>IF(ISBLANK(Hoja1!C1201),AVERAGE(Hoja1!$C$2:$C$5001),Hoja1!C1201)</f>
        <v>278031</v>
      </c>
      <c r="D1201" t="str">
        <f>IF(ISBLANK(Hoja1!D1201),"ASALARIADO",Hoja1!D1201)</f>
        <v>ASEGURADO VOLUNTARIO</v>
      </c>
      <c r="E1201" t="s">
        <v>16</v>
      </c>
      <c r="F1201" t="s">
        <v>12</v>
      </c>
      <c r="G1201" t="s">
        <v>13</v>
      </c>
      <c r="H1201" t="s">
        <v>12</v>
      </c>
      <c r="I1201" s="1">
        <f>IF(ISBLANK(Hoja1!I1201),AVERAGE(Hoja1!$I$2:$I$5001),Hoja1!I1201)</f>
        <v>46</v>
      </c>
      <c r="J1201">
        <f t="shared" si="54"/>
        <v>1</v>
      </c>
      <c r="K1201" t="str">
        <f t="shared" si="55"/>
        <v>0-400k</v>
      </c>
      <c r="L1201" t="str">
        <f t="shared" si="56"/>
        <v>46-60</v>
      </c>
    </row>
    <row r="1202" spans="1:12" x14ac:dyDescent="0.25">
      <c r="A1202">
        <v>1201</v>
      </c>
      <c r="B1202" t="s">
        <v>9</v>
      </c>
      <c r="C1202">
        <f>IF(ISBLANK(Hoja1!C1202),AVERAGE(Hoja1!$C$2:$C$5001),Hoja1!C1202)</f>
        <v>305704</v>
      </c>
      <c r="D1202" t="str">
        <f>IF(ISBLANK(Hoja1!D1202),"ASALARIADO",Hoja1!D1202)</f>
        <v>TRABAJADOR INDEPENDIENTE</v>
      </c>
      <c r="E1202" t="s">
        <v>16</v>
      </c>
      <c r="F1202" t="s">
        <v>12</v>
      </c>
      <c r="G1202" t="s">
        <v>13</v>
      </c>
      <c r="H1202" t="s">
        <v>12</v>
      </c>
      <c r="I1202" s="1">
        <f>IF(ISBLANK(Hoja1!I1202),AVERAGE(Hoja1!$I$2:$I$5001),Hoja1!I1202)</f>
        <v>62</v>
      </c>
      <c r="J1202">
        <f t="shared" si="54"/>
        <v>1</v>
      </c>
      <c r="K1202" t="str">
        <f t="shared" si="55"/>
        <v>0-400k</v>
      </c>
      <c r="L1202" t="str">
        <f t="shared" si="56"/>
        <v>61-75</v>
      </c>
    </row>
    <row r="1203" spans="1:12" x14ac:dyDescent="0.25">
      <c r="A1203">
        <v>1202</v>
      </c>
      <c r="B1203" t="s">
        <v>15</v>
      </c>
      <c r="C1203">
        <f>IF(ISBLANK(Hoja1!C1203),AVERAGE(Hoja1!$C$2:$C$5001),Hoja1!C1203)</f>
        <v>164917</v>
      </c>
      <c r="D1203" t="str">
        <f>IF(ISBLANK(Hoja1!D1203),"ASALARIADO",Hoja1!D1203)</f>
        <v>ASALARIADO</v>
      </c>
      <c r="E1203" t="s">
        <v>11</v>
      </c>
      <c r="F1203" t="s">
        <v>12</v>
      </c>
      <c r="G1203" t="s">
        <v>13</v>
      </c>
      <c r="H1203" t="s">
        <v>13</v>
      </c>
      <c r="I1203" s="1">
        <f>IF(ISBLANK(Hoja1!I1203),AVERAGE(Hoja1!$I$2:$I$5001),Hoja1!I1203)</f>
        <v>42</v>
      </c>
      <c r="J1203">
        <f t="shared" si="54"/>
        <v>0</v>
      </c>
      <c r="K1203" t="str">
        <f t="shared" si="55"/>
        <v>0-400k</v>
      </c>
      <c r="L1203" t="str">
        <f t="shared" si="56"/>
        <v>31-45</v>
      </c>
    </row>
    <row r="1204" spans="1:12" x14ac:dyDescent="0.25">
      <c r="A1204">
        <v>1203</v>
      </c>
      <c r="B1204" t="s">
        <v>9</v>
      </c>
      <c r="C1204">
        <f>IF(ISBLANK(Hoja1!C1204),AVERAGE(Hoja1!$C$2:$C$5001),Hoja1!C1204)</f>
        <v>278030</v>
      </c>
      <c r="D1204" t="str">
        <f>IF(ISBLANK(Hoja1!D1204),"ASALARIADO",Hoja1!D1204)</f>
        <v>CONVENIOS ESPECIALES DE TRABAJADORES INDEPENDIENTES</v>
      </c>
      <c r="E1204" t="s">
        <v>16</v>
      </c>
      <c r="F1204" t="s">
        <v>12</v>
      </c>
      <c r="G1204" t="s">
        <v>13</v>
      </c>
      <c r="H1204" t="s">
        <v>12</v>
      </c>
      <c r="I1204" s="1">
        <f>IF(ISBLANK(Hoja1!I1204),AVERAGE(Hoja1!$I$2:$I$5001),Hoja1!I1204)</f>
        <v>68</v>
      </c>
      <c r="J1204">
        <f t="shared" si="54"/>
        <v>1</v>
      </c>
      <c r="K1204" t="str">
        <f t="shared" si="55"/>
        <v>0-400k</v>
      </c>
      <c r="L1204" t="str">
        <f t="shared" si="56"/>
        <v>61-75</v>
      </c>
    </row>
    <row r="1205" spans="1:12" x14ac:dyDescent="0.25">
      <c r="A1205">
        <v>1204</v>
      </c>
      <c r="B1205" t="s">
        <v>9</v>
      </c>
      <c r="C1205">
        <f>IF(ISBLANK(Hoja1!C1205),AVERAGE(Hoja1!$C$2:$C$5001),Hoja1!C1205)</f>
        <v>297046</v>
      </c>
      <c r="D1205" t="str">
        <f>IF(ISBLANK(Hoja1!D1205),"ASALARIADO",Hoja1!D1205)</f>
        <v>TRABAJADOR INDEPENDIENTE</v>
      </c>
      <c r="E1205" t="s">
        <v>16</v>
      </c>
      <c r="F1205" t="s">
        <v>12</v>
      </c>
      <c r="G1205" t="s">
        <v>12</v>
      </c>
      <c r="H1205" t="s">
        <v>12</v>
      </c>
      <c r="I1205" s="1">
        <f>IF(ISBLANK(Hoja1!I1205),AVERAGE(Hoja1!$I$2:$I$5001),Hoja1!I1205)</f>
        <v>51</v>
      </c>
      <c r="J1205">
        <f t="shared" si="54"/>
        <v>1</v>
      </c>
      <c r="K1205" t="str">
        <f t="shared" si="55"/>
        <v>0-400k</v>
      </c>
      <c r="L1205" t="str">
        <f t="shared" si="56"/>
        <v>46-60</v>
      </c>
    </row>
    <row r="1206" spans="1:12" x14ac:dyDescent="0.25">
      <c r="A1206">
        <v>1205</v>
      </c>
      <c r="B1206" t="s">
        <v>9</v>
      </c>
      <c r="C1206">
        <f>IF(ISBLANK(Hoja1!C1206),AVERAGE(Hoja1!$C$2:$C$5001),Hoja1!C1206)</f>
        <v>1489400.5</v>
      </c>
      <c r="D1206" t="str">
        <f>IF(ISBLANK(Hoja1!D1206),"ASALARIADO",Hoja1!D1206)</f>
        <v>ASALARIADO</v>
      </c>
      <c r="E1206" t="s">
        <v>11</v>
      </c>
      <c r="F1206" t="s">
        <v>12</v>
      </c>
      <c r="G1206" t="s">
        <v>13</v>
      </c>
      <c r="H1206" t="s">
        <v>13</v>
      </c>
      <c r="I1206" s="1">
        <f>IF(ISBLANK(Hoja1!I1206),AVERAGE(Hoja1!$I$2:$I$5001),Hoja1!I1206)</f>
        <v>33</v>
      </c>
      <c r="J1206">
        <f t="shared" si="54"/>
        <v>0</v>
      </c>
      <c r="K1206" t="str">
        <f t="shared" si="55"/>
        <v>1.2M-2M</v>
      </c>
      <c r="L1206" t="str">
        <f t="shared" si="56"/>
        <v>31-45</v>
      </c>
    </row>
    <row r="1207" spans="1:12" x14ac:dyDescent="0.25">
      <c r="A1207">
        <v>1206</v>
      </c>
      <c r="B1207" t="s">
        <v>9</v>
      </c>
      <c r="C1207">
        <f>IF(ISBLANK(Hoja1!C1207),AVERAGE(Hoja1!$C$2:$C$5001),Hoja1!C1207)</f>
        <v>355741</v>
      </c>
      <c r="D1207" t="str">
        <f>IF(ISBLANK(Hoja1!D1207),"ASALARIADO",Hoja1!D1207)</f>
        <v>TRABAJADOR INDEPENDIENTE</v>
      </c>
      <c r="E1207" t="s">
        <v>16</v>
      </c>
      <c r="F1207" t="s">
        <v>12</v>
      </c>
      <c r="G1207" t="s">
        <v>13</v>
      </c>
      <c r="H1207" t="s">
        <v>12</v>
      </c>
      <c r="I1207" s="1">
        <f>IF(ISBLANK(Hoja1!I1207),AVERAGE(Hoja1!$I$2:$I$5001),Hoja1!I1207)</f>
        <v>66</v>
      </c>
      <c r="J1207">
        <f t="shared" si="54"/>
        <v>1</v>
      </c>
      <c r="K1207" t="str">
        <f t="shared" si="55"/>
        <v>0-400k</v>
      </c>
      <c r="L1207" t="str">
        <f t="shared" si="56"/>
        <v>61-75</v>
      </c>
    </row>
    <row r="1208" spans="1:12" x14ac:dyDescent="0.25">
      <c r="A1208">
        <v>1207</v>
      </c>
      <c r="B1208" t="s">
        <v>15</v>
      </c>
      <c r="C1208">
        <f>IF(ISBLANK(Hoja1!C1208),AVERAGE(Hoja1!$C$2:$C$5001),Hoja1!C1208)</f>
        <v>314828.5</v>
      </c>
      <c r="D1208" t="str">
        <f>IF(ISBLANK(Hoja1!D1208),"ASALARIADO",Hoja1!D1208)</f>
        <v>ASALARIADO</v>
      </c>
      <c r="E1208" t="s">
        <v>16</v>
      </c>
      <c r="F1208" t="s">
        <v>12</v>
      </c>
      <c r="G1208" t="s">
        <v>12</v>
      </c>
      <c r="H1208" t="s">
        <v>13</v>
      </c>
      <c r="I1208" s="1">
        <f>IF(ISBLANK(Hoja1!I1208),AVERAGE(Hoja1!$I$2:$I$5001),Hoja1!I1208)</f>
        <v>22</v>
      </c>
      <c r="J1208">
        <f t="shared" si="54"/>
        <v>0</v>
      </c>
      <c r="K1208" t="str">
        <f t="shared" si="55"/>
        <v>0-400k</v>
      </c>
      <c r="L1208" t="str">
        <f t="shared" si="56"/>
        <v>18-30</v>
      </c>
    </row>
    <row r="1209" spans="1:12" x14ac:dyDescent="0.25">
      <c r="A1209">
        <v>1208</v>
      </c>
      <c r="B1209" t="s">
        <v>15</v>
      </c>
      <c r="C1209">
        <f>IF(ISBLANK(Hoja1!C1209),AVERAGE(Hoja1!$C$2:$C$5001),Hoja1!C1209)</f>
        <v>297045</v>
      </c>
      <c r="D1209" t="str">
        <f>IF(ISBLANK(Hoja1!D1209),"ASALARIADO",Hoja1!D1209)</f>
        <v>ASEGURADO VOLUNTARIO</v>
      </c>
      <c r="E1209" t="s">
        <v>16</v>
      </c>
      <c r="F1209" t="s">
        <v>12</v>
      </c>
      <c r="G1209" t="s">
        <v>13</v>
      </c>
      <c r="H1209" t="s">
        <v>13</v>
      </c>
      <c r="I1209" s="1">
        <f>IF(ISBLANK(Hoja1!I1209),AVERAGE(Hoja1!$I$2:$I$5001),Hoja1!I1209)</f>
        <v>49</v>
      </c>
      <c r="J1209">
        <f t="shared" si="54"/>
        <v>0</v>
      </c>
      <c r="K1209" t="str">
        <f t="shared" si="55"/>
        <v>0-400k</v>
      </c>
      <c r="L1209" t="str">
        <f t="shared" si="56"/>
        <v>46-60</v>
      </c>
    </row>
    <row r="1210" spans="1:12" x14ac:dyDescent="0.25">
      <c r="A1210">
        <v>1209</v>
      </c>
      <c r="B1210" t="s">
        <v>9</v>
      </c>
      <c r="C1210">
        <f>IF(ISBLANK(Hoja1!C1210),AVERAGE(Hoja1!$C$2:$C$5001),Hoja1!C1210)</f>
        <v>3355438.16</v>
      </c>
      <c r="D1210" t="str">
        <f>IF(ISBLANK(Hoja1!D1210),"ASALARIADO",Hoja1!D1210)</f>
        <v>ASALARIADO</v>
      </c>
      <c r="E1210" t="s">
        <v>11</v>
      </c>
      <c r="F1210" t="s">
        <v>12</v>
      </c>
      <c r="G1210" t="s">
        <v>13</v>
      </c>
      <c r="H1210" t="s">
        <v>13</v>
      </c>
      <c r="I1210" s="1">
        <f>IF(ISBLANK(Hoja1!I1210),AVERAGE(Hoja1!$I$2:$I$5001),Hoja1!I1210)</f>
        <v>34</v>
      </c>
      <c r="J1210">
        <f t="shared" si="54"/>
        <v>0</v>
      </c>
      <c r="K1210" t="str">
        <f t="shared" si="55"/>
        <v>2M+</v>
      </c>
      <c r="L1210" t="str">
        <f t="shared" si="56"/>
        <v>31-45</v>
      </c>
    </row>
    <row r="1211" spans="1:12" x14ac:dyDescent="0.25">
      <c r="A1211">
        <v>1210</v>
      </c>
      <c r="B1211" t="s">
        <v>9</v>
      </c>
      <c r="C1211">
        <f>IF(ISBLANK(Hoja1!C1211),AVERAGE(Hoja1!$C$2:$C$5001),Hoja1!C1211)</f>
        <v>278030</v>
      </c>
      <c r="D1211" t="str">
        <f>IF(ISBLANK(Hoja1!D1211),"ASALARIADO",Hoja1!D1211)</f>
        <v>CONVENIOS ESPECIALES DE TRABAJADORES INDEPENDIENTES</v>
      </c>
      <c r="E1211" t="s">
        <v>16</v>
      </c>
      <c r="F1211" t="s">
        <v>12</v>
      </c>
      <c r="G1211" t="s">
        <v>13</v>
      </c>
      <c r="H1211" t="s">
        <v>13</v>
      </c>
      <c r="I1211" s="1">
        <f>IF(ISBLANK(Hoja1!I1211),AVERAGE(Hoja1!$I$2:$I$5001),Hoja1!I1211)</f>
        <v>42</v>
      </c>
      <c r="J1211">
        <f t="shared" si="54"/>
        <v>0</v>
      </c>
      <c r="K1211" t="str">
        <f t="shared" si="55"/>
        <v>0-400k</v>
      </c>
      <c r="L1211" t="str">
        <f t="shared" si="56"/>
        <v>31-45</v>
      </c>
    </row>
    <row r="1212" spans="1:12" x14ac:dyDescent="0.25">
      <c r="A1212">
        <v>1211</v>
      </c>
      <c r="B1212" t="s">
        <v>9</v>
      </c>
      <c r="C1212">
        <f>IF(ISBLANK(Hoja1!C1212),AVERAGE(Hoja1!$C$2:$C$5001),Hoja1!C1212)</f>
        <v>1177801</v>
      </c>
      <c r="D1212" t="str">
        <f>IF(ISBLANK(Hoja1!D1212),"ASALARIADO",Hoja1!D1212)</f>
        <v>PENSIONADOS EN SU PROPIO SISTEMA</v>
      </c>
      <c r="E1212" t="s">
        <v>11</v>
      </c>
      <c r="F1212" t="s">
        <v>12</v>
      </c>
      <c r="G1212" t="s">
        <v>13</v>
      </c>
      <c r="H1212" t="s">
        <v>13</v>
      </c>
      <c r="I1212" s="1">
        <f>IF(ISBLANK(Hoja1!I1212),AVERAGE(Hoja1!$I$2:$I$5001),Hoja1!I1212)</f>
        <v>82</v>
      </c>
      <c r="J1212">
        <f t="shared" si="54"/>
        <v>0</v>
      </c>
      <c r="K1212" t="str">
        <f t="shared" si="55"/>
        <v>800k-1.2M</v>
      </c>
      <c r="L1212" t="str">
        <f t="shared" si="56"/>
        <v>76-100+</v>
      </c>
    </row>
    <row r="1213" spans="1:12" x14ac:dyDescent="0.25">
      <c r="A1213">
        <v>1212</v>
      </c>
      <c r="B1213" t="s">
        <v>9</v>
      </c>
      <c r="C1213">
        <f>IF(ISBLANK(Hoja1!C1213),AVERAGE(Hoja1!$C$2:$C$5001),Hoja1!C1213)</f>
        <v>297046</v>
      </c>
      <c r="D1213" t="str">
        <f>IF(ISBLANK(Hoja1!D1213),"ASALARIADO",Hoja1!D1213)</f>
        <v>TRABAJADOR INDEPENDIENTE</v>
      </c>
      <c r="E1213" t="s">
        <v>16</v>
      </c>
      <c r="F1213" t="s">
        <v>12</v>
      </c>
      <c r="G1213" t="s">
        <v>13</v>
      </c>
      <c r="H1213" t="s">
        <v>13</v>
      </c>
      <c r="I1213" s="1">
        <f>IF(ISBLANK(Hoja1!I1213),AVERAGE(Hoja1!$I$2:$I$5001),Hoja1!I1213)</f>
        <v>38</v>
      </c>
      <c r="J1213">
        <f t="shared" si="54"/>
        <v>0</v>
      </c>
      <c r="K1213" t="str">
        <f t="shared" si="55"/>
        <v>0-400k</v>
      </c>
      <c r="L1213" t="str">
        <f t="shared" si="56"/>
        <v>31-45</v>
      </c>
    </row>
    <row r="1214" spans="1:12" x14ac:dyDescent="0.25">
      <c r="A1214">
        <v>1213</v>
      </c>
      <c r="B1214" t="s">
        <v>9</v>
      </c>
      <c r="C1214">
        <f>IF(ISBLANK(Hoja1!C1214),AVERAGE(Hoja1!$C$2:$C$5001),Hoja1!C1214)</f>
        <v>278030</v>
      </c>
      <c r="D1214" t="str">
        <f>IF(ISBLANK(Hoja1!D1214),"ASALARIADO",Hoja1!D1214)</f>
        <v>CONVENIOS ESPECIALES DE TRABAJADORES INDEPENDIENTES</v>
      </c>
      <c r="E1214" t="s">
        <v>16</v>
      </c>
      <c r="F1214" t="s">
        <v>12</v>
      </c>
      <c r="G1214" t="s">
        <v>13</v>
      </c>
      <c r="H1214" t="s">
        <v>13</v>
      </c>
      <c r="I1214" s="1">
        <f>IF(ISBLANK(Hoja1!I1214),AVERAGE(Hoja1!$I$2:$I$5001),Hoja1!I1214)</f>
        <v>64</v>
      </c>
      <c r="J1214">
        <f t="shared" si="54"/>
        <v>0</v>
      </c>
      <c r="K1214" t="str">
        <f t="shared" si="55"/>
        <v>0-400k</v>
      </c>
      <c r="L1214" t="str">
        <f t="shared" si="56"/>
        <v>61-75</v>
      </c>
    </row>
    <row r="1215" spans="1:12" x14ac:dyDescent="0.25">
      <c r="A1215">
        <v>1214</v>
      </c>
      <c r="B1215" t="s">
        <v>9</v>
      </c>
      <c r="C1215">
        <f>IF(ISBLANK(Hoja1!C1215),AVERAGE(Hoja1!$C$2:$C$5001),Hoja1!C1215)</f>
        <v>3580557</v>
      </c>
      <c r="D1215" t="str">
        <f>IF(ISBLANK(Hoja1!D1215),"ASALARIADO",Hoja1!D1215)</f>
        <v>PENSIONADOS EN SU PROPIO SISTEMA</v>
      </c>
      <c r="E1215" t="s">
        <v>11</v>
      </c>
      <c r="F1215" t="s">
        <v>12</v>
      </c>
      <c r="G1215" t="s">
        <v>13</v>
      </c>
      <c r="H1215" t="s">
        <v>13</v>
      </c>
      <c r="I1215" s="1">
        <f>IF(ISBLANK(Hoja1!I1215),AVERAGE(Hoja1!$I$2:$I$5001),Hoja1!I1215)</f>
        <v>82</v>
      </c>
      <c r="J1215">
        <f t="shared" si="54"/>
        <v>0</v>
      </c>
      <c r="K1215" t="str">
        <f t="shared" si="55"/>
        <v>2M+</v>
      </c>
      <c r="L1215" t="str">
        <f t="shared" si="56"/>
        <v>76-100+</v>
      </c>
    </row>
    <row r="1216" spans="1:12" x14ac:dyDescent="0.25">
      <c r="A1216">
        <v>1215</v>
      </c>
      <c r="B1216" t="s">
        <v>9</v>
      </c>
      <c r="C1216">
        <f>IF(ISBLANK(Hoja1!C1216),AVERAGE(Hoja1!$C$2:$C$5001),Hoja1!C1216)</f>
        <v>159780</v>
      </c>
      <c r="D1216" t="str">
        <f>IF(ISBLANK(Hoja1!D1216),"ASALARIADO",Hoja1!D1216)</f>
        <v>ASALARIADO</v>
      </c>
      <c r="E1216" t="s">
        <v>16</v>
      </c>
      <c r="F1216" t="s">
        <v>12</v>
      </c>
      <c r="G1216" t="s">
        <v>12</v>
      </c>
      <c r="H1216" t="s">
        <v>12</v>
      </c>
      <c r="I1216" s="1">
        <f>IF(ISBLANK(Hoja1!I1216),AVERAGE(Hoja1!$I$2:$I$5001),Hoja1!I1216)</f>
        <v>37</v>
      </c>
      <c r="J1216">
        <f t="shared" si="54"/>
        <v>1</v>
      </c>
      <c r="K1216" t="str">
        <f t="shared" si="55"/>
        <v>0-400k</v>
      </c>
      <c r="L1216" t="str">
        <f t="shared" si="56"/>
        <v>31-45</v>
      </c>
    </row>
    <row r="1217" spans="1:12" x14ac:dyDescent="0.25">
      <c r="A1217">
        <v>1216</v>
      </c>
      <c r="B1217" t="s">
        <v>9</v>
      </c>
      <c r="C1217">
        <f>IF(ISBLANK(Hoja1!C1217),AVERAGE(Hoja1!$C$2:$C$5001),Hoja1!C1217)</f>
        <v>592110</v>
      </c>
      <c r="D1217" t="str">
        <f>IF(ISBLANK(Hoja1!D1217),"ASALARIADO",Hoja1!D1217)</f>
        <v>ASALARIADO</v>
      </c>
      <c r="E1217" t="s">
        <v>16</v>
      </c>
      <c r="F1217" t="s">
        <v>12</v>
      </c>
      <c r="G1217" t="s">
        <v>13</v>
      </c>
      <c r="H1217" t="s">
        <v>13</v>
      </c>
      <c r="I1217" s="1">
        <f>IF(ISBLANK(Hoja1!I1217),AVERAGE(Hoja1!$I$2:$I$5001),Hoja1!I1217)</f>
        <v>21</v>
      </c>
      <c r="J1217">
        <f t="shared" si="54"/>
        <v>0</v>
      </c>
      <c r="K1217" t="str">
        <f t="shared" si="55"/>
        <v>400k-800k</v>
      </c>
      <c r="L1217" t="str">
        <f t="shared" si="56"/>
        <v>18-30</v>
      </c>
    </row>
    <row r="1218" spans="1:12" x14ac:dyDescent="0.25">
      <c r="A1218">
        <v>1217</v>
      </c>
      <c r="B1218" t="s">
        <v>9</v>
      </c>
      <c r="C1218">
        <f>IF(ISBLANK(Hoja1!C1218),AVERAGE(Hoja1!$C$2:$C$5001),Hoja1!C1218)</f>
        <v>640705.61</v>
      </c>
      <c r="D1218" t="str">
        <f>IF(ISBLANK(Hoja1!D1218),"ASALARIADO",Hoja1!D1218)</f>
        <v>ASALARIADO</v>
      </c>
      <c r="E1218" t="s">
        <v>16</v>
      </c>
      <c r="F1218" t="s">
        <v>12</v>
      </c>
      <c r="G1218" t="s">
        <v>12</v>
      </c>
      <c r="H1218" t="s">
        <v>13</v>
      </c>
      <c r="I1218" s="1">
        <f>IF(ISBLANK(Hoja1!I1218),AVERAGE(Hoja1!$I$2:$I$5001),Hoja1!I1218)</f>
        <v>25</v>
      </c>
      <c r="J1218">
        <f t="shared" si="54"/>
        <v>0</v>
      </c>
      <c r="K1218" t="str">
        <f t="shared" si="55"/>
        <v>400k-800k</v>
      </c>
      <c r="L1218" t="str">
        <f t="shared" si="56"/>
        <v>18-30</v>
      </c>
    </row>
    <row r="1219" spans="1:12" x14ac:dyDescent="0.25">
      <c r="A1219">
        <v>1218</v>
      </c>
      <c r="B1219" t="s">
        <v>9</v>
      </c>
      <c r="C1219">
        <f>IF(ISBLANK(Hoja1!C1219),AVERAGE(Hoja1!$C$2:$C$5001),Hoja1!C1219)</f>
        <v>3000000</v>
      </c>
      <c r="D1219" t="str">
        <f>IF(ISBLANK(Hoja1!D1219),"ASALARIADO",Hoja1!D1219)</f>
        <v>ASALARIADO</v>
      </c>
      <c r="E1219" t="s">
        <v>16</v>
      </c>
      <c r="F1219" t="s">
        <v>12</v>
      </c>
      <c r="G1219" t="s">
        <v>13</v>
      </c>
      <c r="H1219" t="s">
        <v>13</v>
      </c>
      <c r="I1219" s="1">
        <f>IF(ISBLANK(Hoja1!I1219),AVERAGE(Hoja1!$I$2:$I$5001),Hoja1!I1219)</f>
        <v>53</v>
      </c>
      <c r="J1219">
        <f t="shared" ref="J1219:J1282" si="57">IF(H1219="SI",1,0)</f>
        <v>0</v>
      </c>
      <c r="K1219" t="str">
        <f t="shared" ref="K1219:K1282" si="58">IF(C1219&lt;=400000,"0-400k",IF(C1219&lt;=800000,"400k-800k",IF(C1219&lt;=1200000,"800k-1.2M",IF(C1219&lt;=2000000,"1.2M-2M","2M+"))))</f>
        <v>2M+</v>
      </c>
      <c r="L1219" t="str">
        <f t="shared" ref="L1219:L1282" si="59">IF(I1219&lt;=30,"18-30",IF(I1219&lt;=45,"31-45",IF(I1219&lt;=60,"46-60",IF(I1219&lt;=75,"61-75","76-100+"))))</f>
        <v>46-60</v>
      </c>
    </row>
    <row r="1220" spans="1:12" x14ac:dyDescent="0.25">
      <c r="A1220">
        <v>1219</v>
      </c>
      <c r="B1220" t="s">
        <v>9</v>
      </c>
      <c r="C1220">
        <f>IF(ISBLANK(Hoja1!C1220),AVERAGE(Hoja1!$C$2:$C$5001),Hoja1!C1220)</f>
        <v>286990.48</v>
      </c>
      <c r="D1220" t="str">
        <f>IF(ISBLANK(Hoja1!D1220),"ASALARIADO",Hoja1!D1220)</f>
        <v>ASALARIADO</v>
      </c>
      <c r="E1220" t="s">
        <v>16</v>
      </c>
      <c r="F1220" t="s">
        <v>12</v>
      </c>
      <c r="G1220" t="s">
        <v>13</v>
      </c>
      <c r="H1220" t="s">
        <v>13</v>
      </c>
      <c r="I1220" s="1">
        <f>IF(ISBLANK(Hoja1!I1220),AVERAGE(Hoja1!$I$2:$I$5001),Hoja1!I1220)</f>
        <v>20</v>
      </c>
      <c r="J1220">
        <f t="shared" si="57"/>
        <v>0</v>
      </c>
      <c r="K1220" t="str">
        <f t="shared" si="58"/>
        <v>0-400k</v>
      </c>
      <c r="L1220" t="str">
        <f t="shared" si="59"/>
        <v>18-30</v>
      </c>
    </row>
    <row r="1221" spans="1:12" x14ac:dyDescent="0.25">
      <c r="A1221">
        <v>1220</v>
      </c>
      <c r="B1221" t="s">
        <v>15</v>
      </c>
      <c r="C1221">
        <f>IF(ISBLANK(Hoja1!C1221),AVERAGE(Hoja1!$C$2:$C$5001),Hoja1!C1221)</f>
        <v>297046</v>
      </c>
      <c r="D1221" t="str">
        <f>IF(ISBLANK(Hoja1!D1221),"ASALARIADO",Hoja1!D1221)</f>
        <v>ASEGURADO VOLUNTARIO</v>
      </c>
      <c r="E1221" t="s">
        <v>16</v>
      </c>
      <c r="F1221" t="s">
        <v>12</v>
      </c>
      <c r="G1221" t="s">
        <v>12</v>
      </c>
      <c r="H1221" t="s">
        <v>13</v>
      </c>
      <c r="I1221" s="1">
        <f>IF(ISBLANK(Hoja1!I1221),AVERAGE(Hoja1!$I$2:$I$5001),Hoja1!I1221)</f>
        <v>19</v>
      </c>
      <c r="J1221">
        <f t="shared" si="57"/>
        <v>0</v>
      </c>
      <c r="K1221" t="str">
        <f t="shared" si="58"/>
        <v>0-400k</v>
      </c>
      <c r="L1221" t="str">
        <f t="shared" si="59"/>
        <v>18-30</v>
      </c>
    </row>
    <row r="1222" spans="1:12" x14ac:dyDescent="0.25">
      <c r="A1222">
        <v>1221</v>
      </c>
      <c r="B1222" t="s">
        <v>15</v>
      </c>
      <c r="C1222">
        <f>IF(ISBLANK(Hoja1!C1222),AVERAGE(Hoja1!$C$2:$C$5001),Hoja1!C1222)</f>
        <v>486139.05</v>
      </c>
      <c r="D1222" t="str">
        <f>IF(ISBLANK(Hoja1!D1222),"ASALARIADO",Hoja1!D1222)</f>
        <v>ASALARIADO</v>
      </c>
      <c r="E1222" t="s">
        <v>16</v>
      </c>
      <c r="F1222" t="s">
        <v>12</v>
      </c>
      <c r="G1222" t="s">
        <v>13</v>
      </c>
      <c r="H1222" t="s">
        <v>13</v>
      </c>
      <c r="I1222" s="1">
        <f>IF(ISBLANK(Hoja1!I1222),AVERAGE(Hoja1!$I$2:$I$5001),Hoja1!I1222)</f>
        <v>48</v>
      </c>
      <c r="J1222">
        <f t="shared" si="57"/>
        <v>0</v>
      </c>
      <c r="K1222" t="str">
        <f t="shared" si="58"/>
        <v>400k-800k</v>
      </c>
      <c r="L1222" t="str">
        <f t="shared" si="59"/>
        <v>46-60</v>
      </c>
    </row>
    <row r="1223" spans="1:12" x14ac:dyDescent="0.25">
      <c r="A1223">
        <v>1222</v>
      </c>
      <c r="B1223" t="s">
        <v>9</v>
      </c>
      <c r="C1223">
        <f>IF(ISBLANK(Hoja1!C1223),AVERAGE(Hoja1!$C$2:$C$5001),Hoja1!C1223)</f>
        <v>404181.98</v>
      </c>
      <c r="D1223" t="str">
        <f>IF(ISBLANK(Hoja1!D1223),"ASALARIADO",Hoja1!D1223)</f>
        <v>ASALARIADO</v>
      </c>
      <c r="E1223" t="s">
        <v>16</v>
      </c>
      <c r="F1223" t="s">
        <v>12</v>
      </c>
      <c r="G1223" t="s">
        <v>12</v>
      </c>
      <c r="H1223" t="s">
        <v>13</v>
      </c>
      <c r="I1223" s="1">
        <f>IF(ISBLANK(Hoja1!I1223),AVERAGE(Hoja1!$I$2:$I$5001),Hoja1!I1223)</f>
        <v>57</v>
      </c>
      <c r="J1223">
        <f t="shared" si="57"/>
        <v>0</v>
      </c>
      <c r="K1223" t="str">
        <f t="shared" si="58"/>
        <v>400k-800k</v>
      </c>
      <c r="L1223" t="str">
        <f t="shared" si="59"/>
        <v>46-60</v>
      </c>
    </row>
    <row r="1224" spans="1:12" x14ac:dyDescent="0.25">
      <c r="A1224">
        <v>1223</v>
      </c>
      <c r="B1224" t="s">
        <v>9</v>
      </c>
      <c r="C1224">
        <f>IF(ISBLANK(Hoja1!C1224),AVERAGE(Hoja1!$C$2:$C$5001),Hoja1!C1224)</f>
        <v>297046</v>
      </c>
      <c r="D1224" t="str">
        <f>IF(ISBLANK(Hoja1!D1224),"ASALARIADO",Hoja1!D1224)</f>
        <v>ASEGURADO VOLUNTARIO</v>
      </c>
      <c r="E1224" t="s">
        <v>16</v>
      </c>
      <c r="F1224" t="s">
        <v>12</v>
      </c>
      <c r="G1224" t="s">
        <v>13</v>
      </c>
      <c r="H1224" t="s">
        <v>13</v>
      </c>
      <c r="I1224" s="1">
        <f>IF(ISBLANK(Hoja1!I1224),AVERAGE(Hoja1!$I$2:$I$5001),Hoja1!I1224)</f>
        <v>31</v>
      </c>
      <c r="J1224">
        <f t="shared" si="57"/>
        <v>0</v>
      </c>
      <c r="K1224" t="str">
        <f t="shared" si="58"/>
        <v>0-400k</v>
      </c>
      <c r="L1224" t="str">
        <f t="shared" si="59"/>
        <v>31-45</v>
      </c>
    </row>
    <row r="1225" spans="1:12" x14ac:dyDescent="0.25">
      <c r="A1225">
        <v>1224</v>
      </c>
      <c r="B1225" t="s">
        <v>15</v>
      </c>
      <c r="C1225">
        <f>IF(ISBLANK(Hoja1!C1225),AVERAGE(Hoja1!$C$2:$C$5001),Hoja1!C1225)</f>
        <v>227097.48</v>
      </c>
      <c r="D1225" t="str">
        <f>IF(ISBLANK(Hoja1!D1225),"ASALARIADO",Hoja1!D1225)</f>
        <v>ASALARIADO</v>
      </c>
      <c r="E1225" t="s">
        <v>16</v>
      </c>
      <c r="F1225" t="s">
        <v>12</v>
      </c>
      <c r="G1225" t="s">
        <v>13</v>
      </c>
      <c r="H1225" t="s">
        <v>13</v>
      </c>
      <c r="I1225" s="1">
        <f>IF(ISBLANK(Hoja1!I1225),AVERAGE(Hoja1!$I$2:$I$5001),Hoja1!I1225)</f>
        <v>36</v>
      </c>
      <c r="J1225">
        <f t="shared" si="57"/>
        <v>0</v>
      </c>
      <c r="K1225" t="str">
        <f t="shared" si="58"/>
        <v>0-400k</v>
      </c>
      <c r="L1225" t="str">
        <f t="shared" si="59"/>
        <v>31-45</v>
      </c>
    </row>
    <row r="1226" spans="1:12" x14ac:dyDescent="0.25">
      <c r="A1226">
        <v>1225</v>
      </c>
      <c r="B1226" t="s">
        <v>9</v>
      </c>
      <c r="C1226">
        <f>IF(ISBLANK(Hoja1!C1226),AVERAGE(Hoja1!$C$2:$C$5001),Hoja1!C1226)</f>
        <v>415869</v>
      </c>
      <c r="D1226" t="str">
        <f>IF(ISBLANK(Hoja1!D1226),"ASALARIADO",Hoja1!D1226)</f>
        <v>TRABAJADOR INDEPENDIENTE</v>
      </c>
      <c r="E1226" t="s">
        <v>16</v>
      </c>
      <c r="F1226" t="s">
        <v>12</v>
      </c>
      <c r="G1226" t="s">
        <v>12</v>
      </c>
      <c r="H1226" t="s">
        <v>12</v>
      </c>
      <c r="I1226" s="1">
        <f>IF(ISBLANK(Hoja1!I1226),AVERAGE(Hoja1!$I$2:$I$5001),Hoja1!I1226)</f>
        <v>61</v>
      </c>
      <c r="J1226">
        <f t="shared" si="57"/>
        <v>1</v>
      </c>
      <c r="K1226" t="str">
        <f t="shared" si="58"/>
        <v>400k-800k</v>
      </c>
      <c r="L1226" t="str">
        <f t="shared" si="59"/>
        <v>61-75</v>
      </c>
    </row>
    <row r="1227" spans="1:12" x14ac:dyDescent="0.25">
      <c r="A1227">
        <v>1226</v>
      </c>
      <c r="B1227" t="s">
        <v>15</v>
      </c>
      <c r="C1227">
        <f>IF(ISBLANK(Hoja1!C1227),AVERAGE(Hoja1!$C$2:$C$5001),Hoja1!C1227)</f>
        <v>418017</v>
      </c>
      <c r="D1227" t="str">
        <f>IF(ISBLANK(Hoja1!D1227),"ASALARIADO",Hoja1!D1227)</f>
        <v>ASALARIADO</v>
      </c>
      <c r="E1227" t="s">
        <v>16</v>
      </c>
      <c r="F1227" t="s">
        <v>12</v>
      </c>
      <c r="G1227" t="s">
        <v>13</v>
      </c>
      <c r="H1227" t="s">
        <v>13</v>
      </c>
      <c r="I1227" s="1">
        <f>IF(ISBLANK(Hoja1!I1227),AVERAGE(Hoja1!$I$2:$I$5001),Hoja1!I1227)</f>
        <v>33</v>
      </c>
      <c r="J1227">
        <f t="shared" si="57"/>
        <v>0</v>
      </c>
      <c r="K1227" t="str">
        <f t="shared" si="58"/>
        <v>400k-800k</v>
      </c>
      <c r="L1227" t="str">
        <f t="shared" si="59"/>
        <v>31-45</v>
      </c>
    </row>
    <row r="1228" spans="1:12" x14ac:dyDescent="0.25">
      <c r="A1228">
        <v>1227</v>
      </c>
      <c r="B1228" t="s">
        <v>9</v>
      </c>
      <c r="C1228">
        <f>IF(ISBLANK(Hoja1!C1228),AVERAGE(Hoja1!$C$2:$C$5001),Hoja1!C1228)</f>
        <v>403320.12</v>
      </c>
      <c r="D1228" t="str">
        <f>IF(ISBLANK(Hoja1!D1228),"ASALARIADO",Hoja1!D1228)</f>
        <v>ASALARIADO</v>
      </c>
      <c r="E1228" t="s">
        <v>16</v>
      </c>
      <c r="F1228" t="s">
        <v>12</v>
      </c>
      <c r="G1228" t="s">
        <v>13</v>
      </c>
      <c r="H1228" t="s">
        <v>13</v>
      </c>
      <c r="I1228" s="1">
        <f>IF(ISBLANK(Hoja1!I1228),AVERAGE(Hoja1!$I$2:$I$5001),Hoja1!I1228)</f>
        <v>40</v>
      </c>
      <c r="J1228">
        <f t="shared" si="57"/>
        <v>0</v>
      </c>
      <c r="K1228" t="str">
        <f t="shared" si="58"/>
        <v>400k-800k</v>
      </c>
      <c r="L1228" t="str">
        <f t="shared" si="59"/>
        <v>31-45</v>
      </c>
    </row>
    <row r="1229" spans="1:12" x14ac:dyDescent="0.25">
      <c r="A1229">
        <v>1228</v>
      </c>
      <c r="B1229" t="s">
        <v>15</v>
      </c>
      <c r="C1229">
        <f>IF(ISBLANK(Hoja1!C1229),AVERAGE(Hoja1!$C$2:$C$5001),Hoja1!C1229)</f>
        <v>293611</v>
      </c>
      <c r="D1229" t="str">
        <f>IF(ISBLANK(Hoja1!D1229),"ASALARIADO",Hoja1!D1229)</f>
        <v>TRABAJADOR INDEPENDIENTE</v>
      </c>
      <c r="E1229" t="s">
        <v>16</v>
      </c>
      <c r="F1229" t="s">
        <v>12</v>
      </c>
      <c r="G1229" t="s">
        <v>13</v>
      </c>
      <c r="H1229" t="s">
        <v>13</v>
      </c>
      <c r="I1229" s="1">
        <f>IF(ISBLANK(Hoja1!I1229),AVERAGE(Hoja1!$I$2:$I$5001),Hoja1!I1229)</f>
        <v>29</v>
      </c>
      <c r="J1229">
        <f t="shared" si="57"/>
        <v>0</v>
      </c>
      <c r="K1229" t="str">
        <f t="shared" si="58"/>
        <v>0-400k</v>
      </c>
      <c r="L1229" t="str">
        <f t="shared" si="59"/>
        <v>18-30</v>
      </c>
    </row>
    <row r="1230" spans="1:12" x14ac:dyDescent="0.25">
      <c r="A1230">
        <v>1229</v>
      </c>
      <c r="B1230" t="s">
        <v>9</v>
      </c>
      <c r="C1230">
        <f>IF(ISBLANK(Hoja1!C1230),AVERAGE(Hoja1!$C$2:$C$5001),Hoja1!C1230)</f>
        <v>404463</v>
      </c>
      <c r="D1230" t="str">
        <f>IF(ISBLANK(Hoja1!D1230),"ASALARIADO",Hoja1!D1230)</f>
        <v>TRABAJADOR INDEPENDIENTE</v>
      </c>
      <c r="E1230" t="s">
        <v>16</v>
      </c>
      <c r="F1230" t="s">
        <v>12</v>
      </c>
      <c r="G1230" t="s">
        <v>13</v>
      </c>
      <c r="H1230" t="s">
        <v>12</v>
      </c>
      <c r="I1230" s="1">
        <f>IF(ISBLANK(Hoja1!I1230),AVERAGE(Hoja1!$I$2:$I$5001),Hoja1!I1230)</f>
        <v>57</v>
      </c>
      <c r="J1230">
        <f t="shared" si="57"/>
        <v>1</v>
      </c>
      <c r="K1230" t="str">
        <f t="shared" si="58"/>
        <v>400k-800k</v>
      </c>
      <c r="L1230" t="str">
        <f t="shared" si="59"/>
        <v>46-60</v>
      </c>
    </row>
    <row r="1231" spans="1:12" x14ac:dyDescent="0.25">
      <c r="A1231">
        <v>1230</v>
      </c>
      <c r="B1231" t="s">
        <v>9</v>
      </c>
      <c r="C1231">
        <f>IF(ISBLANK(Hoja1!C1231),AVERAGE(Hoja1!$C$2:$C$5001),Hoja1!C1231)</f>
        <v>790612.8</v>
      </c>
      <c r="D1231" t="str">
        <f>IF(ISBLANK(Hoja1!D1231),"ASALARIADO",Hoja1!D1231)</f>
        <v>ASALARIADO</v>
      </c>
      <c r="E1231" t="s">
        <v>16</v>
      </c>
      <c r="F1231" t="s">
        <v>12</v>
      </c>
      <c r="G1231" t="s">
        <v>13</v>
      </c>
      <c r="H1231" t="s">
        <v>13</v>
      </c>
      <c r="I1231" s="1">
        <f>IF(ISBLANK(Hoja1!I1231),AVERAGE(Hoja1!$I$2:$I$5001),Hoja1!I1231)</f>
        <v>45</v>
      </c>
      <c r="J1231">
        <f t="shared" si="57"/>
        <v>0</v>
      </c>
      <c r="K1231" t="str">
        <f t="shared" si="58"/>
        <v>400k-800k</v>
      </c>
      <c r="L1231" t="str">
        <f t="shared" si="59"/>
        <v>31-45</v>
      </c>
    </row>
    <row r="1232" spans="1:12" x14ac:dyDescent="0.25">
      <c r="A1232">
        <v>1231</v>
      </c>
      <c r="B1232" t="s">
        <v>15</v>
      </c>
      <c r="C1232">
        <f>IF(ISBLANK(Hoja1!C1232),AVERAGE(Hoja1!$C$2:$C$5001),Hoja1!C1232)</f>
        <v>351475.79</v>
      </c>
      <c r="D1232" t="str">
        <f>IF(ISBLANK(Hoja1!D1232),"ASALARIADO",Hoja1!D1232)</f>
        <v>ASALARIADO</v>
      </c>
      <c r="E1232" t="s">
        <v>16</v>
      </c>
      <c r="F1232" t="s">
        <v>12</v>
      </c>
      <c r="G1232" t="s">
        <v>13</v>
      </c>
      <c r="H1232" t="s">
        <v>13</v>
      </c>
      <c r="I1232" s="1">
        <f>IF(ISBLANK(Hoja1!I1232),AVERAGE(Hoja1!$I$2:$I$5001),Hoja1!I1232)</f>
        <v>33</v>
      </c>
      <c r="J1232">
        <f t="shared" si="57"/>
        <v>0</v>
      </c>
      <c r="K1232" t="str">
        <f t="shared" si="58"/>
        <v>0-400k</v>
      </c>
      <c r="L1232" t="str">
        <f t="shared" si="59"/>
        <v>31-45</v>
      </c>
    </row>
    <row r="1233" spans="1:12" x14ac:dyDescent="0.25">
      <c r="A1233">
        <v>1232</v>
      </c>
      <c r="B1233" t="s">
        <v>9</v>
      </c>
      <c r="C1233">
        <f>IF(ISBLANK(Hoja1!C1233),AVERAGE(Hoja1!$C$2:$C$5001),Hoja1!C1233)</f>
        <v>140000</v>
      </c>
      <c r="D1233" t="str">
        <f>IF(ISBLANK(Hoja1!D1233),"ASALARIADO",Hoja1!D1233)</f>
        <v>ASALARIADO</v>
      </c>
      <c r="E1233" t="s">
        <v>16</v>
      </c>
      <c r="F1233" t="s">
        <v>12</v>
      </c>
      <c r="G1233" t="s">
        <v>13</v>
      </c>
      <c r="H1233" t="s">
        <v>13</v>
      </c>
      <c r="I1233" s="1">
        <f>IF(ISBLANK(Hoja1!I1233),AVERAGE(Hoja1!$I$2:$I$5001),Hoja1!I1233)</f>
        <v>24</v>
      </c>
      <c r="J1233">
        <f t="shared" si="57"/>
        <v>0</v>
      </c>
      <c r="K1233" t="str">
        <f t="shared" si="58"/>
        <v>0-400k</v>
      </c>
      <c r="L1233" t="str">
        <f t="shared" si="59"/>
        <v>18-30</v>
      </c>
    </row>
    <row r="1234" spans="1:12" x14ac:dyDescent="0.25">
      <c r="A1234">
        <v>1233</v>
      </c>
      <c r="B1234" t="s">
        <v>9</v>
      </c>
      <c r="C1234">
        <f>IF(ISBLANK(Hoja1!C1234),AVERAGE(Hoja1!$C$2:$C$5001),Hoja1!C1234)</f>
        <v>367656</v>
      </c>
      <c r="D1234" t="str">
        <f>IF(ISBLANK(Hoja1!D1234),"ASALARIADO",Hoja1!D1234)</f>
        <v>ASALARIADO</v>
      </c>
      <c r="E1234" t="s">
        <v>16</v>
      </c>
      <c r="F1234" t="s">
        <v>12</v>
      </c>
      <c r="G1234" t="s">
        <v>13</v>
      </c>
      <c r="H1234" t="s">
        <v>13</v>
      </c>
      <c r="I1234" s="1">
        <f>IF(ISBLANK(Hoja1!I1234),AVERAGE(Hoja1!$I$2:$I$5001),Hoja1!I1234)</f>
        <v>46</v>
      </c>
      <c r="J1234">
        <f t="shared" si="57"/>
        <v>0</v>
      </c>
      <c r="K1234" t="str">
        <f t="shared" si="58"/>
        <v>0-400k</v>
      </c>
      <c r="L1234" t="str">
        <f t="shared" si="59"/>
        <v>46-60</v>
      </c>
    </row>
    <row r="1235" spans="1:12" x14ac:dyDescent="0.25">
      <c r="A1235">
        <v>1234</v>
      </c>
      <c r="B1235" t="s">
        <v>9</v>
      </c>
      <c r="C1235">
        <f>IF(ISBLANK(Hoja1!C1235),AVERAGE(Hoja1!$C$2:$C$5001),Hoja1!C1235)</f>
        <v>437356.05</v>
      </c>
      <c r="D1235" t="str">
        <f>IF(ISBLANK(Hoja1!D1235),"ASALARIADO",Hoja1!D1235)</f>
        <v>ASALARIADO</v>
      </c>
      <c r="E1235" t="s">
        <v>16</v>
      </c>
      <c r="F1235" t="s">
        <v>12</v>
      </c>
      <c r="G1235" t="s">
        <v>12</v>
      </c>
      <c r="H1235" t="s">
        <v>13</v>
      </c>
      <c r="I1235" s="1">
        <f>IF(ISBLANK(Hoja1!I1235),AVERAGE(Hoja1!$I$2:$I$5001),Hoja1!I1235)</f>
        <v>29</v>
      </c>
      <c r="J1235">
        <f t="shared" si="57"/>
        <v>0</v>
      </c>
      <c r="K1235" t="str">
        <f t="shared" si="58"/>
        <v>400k-800k</v>
      </c>
      <c r="L1235" t="str">
        <f t="shared" si="59"/>
        <v>18-30</v>
      </c>
    </row>
    <row r="1236" spans="1:12" x14ac:dyDescent="0.25">
      <c r="A1236">
        <v>1235</v>
      </c>
      <c r="B1236" t="s">
        <v>15</v>
      </c>
      <c r="C1236">
        <f>IF(ISBLANK(Hoja1!C1236),AVERAGE(Hoja1!$C$2:$C$5001),Hoja1!C1236)</f>
        <v>650000</v>
      </c>
      <c r="D1236" t="str">
        <f>IF(ISBLANK(Hoja1!D1236),"ASALARIADO",Hoja1!D1236)</f>
        <v>ASALARIADO</v>
      </c>
      <c r="E1236" t="s">
        <v>16</v>
      </c>
      <c r="F1236" t="s">
        <v>12</v>
      </c>
      <c r="G1236" t="s">
        <v>13</v>
      </c>
      <c r="H1236" t="s">
        <v>13</v>
      </c>
      <c r="I1236" s="1">
        <f>IF(ISBLANK(Hoja1!I1236),AVERAGE(Hoja1!$I$2:$I$5001),Hoja1!I1236)</f>
        <v>39</v>
      </c>
      <c r="J1236">
        <f t="shared" si="57"/>
        <v>0</v>
      </c>
      <c r="K1236" t="str">
        <f t="shared" si="58"/>
        <v>400k-800k</v>
      </c>
      <c r="L1236" t="str">
        <f t="shared" si="59"/>
        <v>31-45</v>
      </c>
    </row>
    <row r="1237" spans="1:12" x14ac:dyDescent="0.25">
      <c r="A1237">
        <v>1236</v>
      </c>
      <c r="B1237" t="s">
        <v>9</v>
      </c>
      <c r="C1237">
        <f>IF(ISBLANK(Hoja1!C1237),AVERAGE(Hoja1!$C$2:$C$5001),Hoja1!C1237)</f>
        <v>297046</v>
      </c>
      <c r="D1237" t="str">
        <f>IF(ISBLANK(Hoja1!D1237),"ASALARIADO",Hoja1!D1237)</f>
        <v>TRABAJADOR INDEPENDIENTE</v>
      </c>
      <c r="E1237" t="s">
        <v>16</v>
      </c>
      <c r="F1237" t="s">
        <v>12</v>
      </c>
      <c r="G1237" t="s">
        <v>13</v>
      </c>
      <c r="H1237" t="s">
        <v>12</v>
      </c>
      <c r="I1237" s="1">
        <f>IF(ISBLANK(Hoja1!I1237),AVERAGE(Hoja1!$I$2:$I$5001),Hoja1!I1237)</f>
        <v>30</v>
      </c>
      <c r="J1237">
        <f t="shared" si="57"/>
        <v>1</v>
      </c>
      <c r="K1237" t="str">
        <f t="shared" si="58"/>
        <v>0-400k</v>
      </c>
      <c r="L1237" t="str">
        <f t="shared" si="59"/>
        <v>18-30</v>
      </c>
    </row>
    <row r="1238" spans="1:12" x14ac:dyDescent="0.25">
      <c r="A1238">
        <v>1237</v>
      </c>
      <c r="B1238" t="s">
        <v>15</v>
      </c>
      <c r="C1238">
        <f>IF(ISBLANK(Hoja1!C1238),AVERAGE(Hoja1!$C$2:$C$5001),Hoja1!C1238)</f>
        <v>694194</v>
      </c>
      <c r="D1238" t="str">
        <f>IF(ISBLANK(Hoja1!D1238),"ASALARIADO",Hoja1!D1238)</f>
        <v>ASALARIADO</v>
      </c>
      <c r="E1238" t="s">
        <v>11</v>
      </c>
      <c r="F1238" t="s">
        <v>12</v>
      </c>
      <c r="G1238" t="s">
        <v>13</v>
      </c>
      <c r="H1238" t="s">
        <v>13</v>
      </c>
      <c r="I1238" s="1">
        <f>IF(ISBLANK(Hoja1!I1238),AVERAGE(Hoja1!$I$2:$I$5001),Hoja1!I1238)</f>
        <v>33</v>
      </c>
      <c r="J1238">
        <f t="shared" si="57"/>
        <v>0</v>
      </c>
      <c r="K1238" t="str">
        <f t="shared" si="58"/>
        <v>400k-800k</v>
      </c>
      <c r="L1238" t="str">
        <f t="shared" si="59"/>
        <v>31-45</v>
      </c>
    </row>
    <row r="1239" spans="1:12" x14ac:dyDescent="0.25">
      <c r="A1239">
        <v>1238</v>
      </c>
      <c r="B1239" t="s">
        <v>9</v>
      </c>
      <c r="C1239">
        <f>IF(ISBLANK(Hoja1!C1239),AVERAGE(Hoja1!$C$2:$C$5001),Hoja1!C1239)</f>
        <v>297046</v>
      </c>
      <c r="D1239" t="str">
        <f>IF(ISBLANK(Hoja1!D1239),"ASALARIADO",Hoja1!D1239)</f>
        <v>ASEGURADO VOLUNTARIO</v>
      </c>
      <c r="E1239" t="s">
        <v>16</v>
      </c>
      <c r="F1239" t="s">
        <v>12</v>
      </c>
      <c r="G1239" t="s">
        <v>12</v>
      </c>
      <c r="H1239" t="s">
        <v>13</v>
      </c>
      <c r="I1239" s="1">
        <f>IF(ISBLANK(Hoja1!I1239),AVERAGE(Hoja1!$I$2:$I$5001),Hoja1!I1239)</f>
        <v>26</v>
      </c>
      <c r="J1239">
        <f t="shared" si="57"/>
        <v>0</v>
      </c>
      <c r="K1239" t="str">
        <f t="shared" si="58"/>
        <v>0-400k</v>
      </c>
      <c r="L1239" t="str">
        <f t="shared" si="59"/>
        <v>18-30</v>
      </c>
    </row>
    <row r="1240" spans="1:12" x14ac:dyDescent="0.25">
      <c r="A1240">
        <v>1239</v>
      </c>
      <c r="B1240" t="s">
        <v>15</v>
      </c>
      <c r="C1240">
        <f>IF(ISBLANK(Hoja1!C1240),AVERAGE(Hoja1!$C$2:$C$5001),Hoja1!C1240)</f>
        <v>1990669.08</v>
      </c>
      <c r="D1240" t="str">
        <f>IF(ISBLANK(Hoja1!D1240),"ASALARIADO",Hoja1!D1240)</f>
        <v>ASALARIADO</v>
      </c>
      <c r="E1240" t="s">
        <v>11</v>
      </c>
      <c r="F1240" t="s">
        <v>12</v>
      </c>
      <c r="G1240" t="s">
        <v>13</v>
      </c>
      <c r="H1240" t="s">
        <v>13</v>
      </c>
      <c r="I1240" s="1">
        <f>IF(ISBLANK(Hoja1!I1240),AVERAGE(Hoja1!$I$2:$I$5001),Hoja1!I1240)</f>
        <v>38</v>
      </c>
      <c r="J1240">
        <f t="shared" si="57"/>
        <v>0</v>
      </c>
      <c r="K1240" t="str">
        <f t="shared" si="58"/>
        <v>1.2M-2M</v>
      </c>
      <c r="L1240" t="str">
        <f t="shared" si="59"/>
        <v>31-45</v>
      </c>
    </row>
    <row r="1241" spans="1:12" x14ac:dyDescent="0.25">
      <c r="A1241">
        <v>1240</v>
      </c>
      <c r="B1241" t="s">
        <v>9</v>
      </c>
      <c r="C1241">
        <f>IF(ISBLANK(Hoja1!C1241),AVERAGE(Hoja1!$C$2:$C$5001),Hoja1!C1241)</f>
        <v>716480.5</v>
      </c>
      <c r="D1241" t="str">
        <f>IF(ISBLANK(Hoja1!D1241),"ASALARIADO",Hoja1!D1241)</f>
        <v>ASALARIADO</v>
      </c>
      <c r="E1241" t="s">
        <v>11</v>
      </c>
      <c r="F1241" t="s">
        <v>12</v>
      </c>
      <c r="G1241" t="s">
        <v>13</v>
      </c>
      <c r="H1241" t="s">
        <v>13</v>
      </c>
      <c r="I1241" s="1">
        <f>IF(ISBLANK(Hoja1!I1241),AVERAGE(Hoja1!$I$2:$I$5001),Hoja1!I1241)</f>
        <v>59</v>
      </c>
      <c r="J1241">
        <f t="shared" si="57"/>
        <v>0</v>
      </c>
      <c r="K1241" t="str">
        <f t="shared" si="58"/>
        <v>400k-800k</v>
      </c>
      <c r="L1241" t="str">
        <f t="shared" si="59"/>
        <v>46-60</v>
      </c>
    </row>
    <row r="1242" spans="1:12" x14ac:dyDescent="0.25">
      <c r="A1242">
        <v>1241</v>
      </c>
      <c r="B1242" t="s">
        <v>9</v>
      </c>
      <c r="C1242">
        <f>IF(ISBLANK(Hoja1!C1242),AVERAGE(Hoja1!$C$2:$C$5001),Hoja1!C1242)</f>
        <v>629602.69999999995</v>
      </c>
      <c r="D1242" t="str">
        <f>IF(ISBLANK(Hoja1!D1242),"ASALARIADO",Hoja1!D1242)</f>
        <v>ASALARIADO</v>
      </c>
      <c r="E1242" t="s">
        <v>16</v>
      </c>
      <c r="F1242" t="s">
        <v>12</v>
      </c>
      <c r="G1242" t="s">
        <v>13</v>
      </c>
      <c r="H1242" t="s">
        <v>13</v>
      </c>
      <c r="I1242" s="1">
        <f>IF(ISBLANK(Hoja1!I1242),AVERAGE(Hoja1!$I$2:$I$5001),Hoja1!I1242)</f>
        <v>36</v>
      </c>
      <c r="J1242">
        <f t="shared" si="57"/>
        <v>0</v>
      </c>
      <c r="K1242" t="str">
        <f t="shared" si="58"/>
        <v>400k-800k</v>
      </c>
      <c r="L1242" t="str">
        <f t="shared" si="59"/>
        <v>31-45</v>
      </c>
    </row>
    <row r="1243" spans="1:12" x14ac:dyDescent="0.25">
      <c r="A1243">
        <v>1242</v>
      </c>
      <c r="B1243" t="s">
        <v>15</v>
      </c>
      <c r="C1243">
        <f>IF(ISBLANK(Hoja1!C1243),AVERAGE(Hoja1!$C$2:$C$5001),Hoja1!C1243)</f>
        <v>139857.5</v>
      </c>
      <c r="D1243" t="str">
        <f>IF(ISBLANK(Hoja1!D1243),"ASALARIADO",Hoja1!D1243)</f>
        <v>ASALARIADO</v>
      </c>
      <c r="E1243" t="s">
        <v>16</v>
      </c>
      <c r="F1243" t="s">
        <v>12</v>
      </c>
      <c r="G1243" t="s">
        <v>13</v>
      </c>
      <c r="H1243" t="s">
        <v>13</v>
      </c>
      <c r="I1243" s="1">
        <f>IF(ISBLANK(Hoja1!I1243),AVERAGE(Hoja1!$I$2:$I$5001),Hoja1!I1243)</f>
        <v>33</v>
      </c>
      <c r="J1243">
        <f t="shared" si="57"/>
        <v>0</v>
      </c>
      <c r="K1243" t="str">
        <f t="shared" si="58"/>
        <v>0-400k</v>
      </c>
      <c r="L1243" t="str">
        <f t="shared" si="59"/>
        <v>31-45</v>
      </c>
    </row>
    <row r="1244" spans="1:12" x14ac:dyDescent="0.25">
      <c r="A1244">
        <v>1243</v>
      </c>
      <c r="B1244" t="s">
        <v>15</v>
      </c>
      <c r="C1244">
        <f>IF(ISBLANK(Hoja1!C1244),AVERAGE(Hoja1!$C$2:$C$5001),Hoja1!C1244)</f>
        <v>627456</v>
      </c>
      <c r="D1244" t="str">
        <f>IF(ISBLANK(Hoja1!D1244),"ASALARIADO",Hoja1!D1244)</f>
        <v>ASALARIADO</v>
      </c>
      <c r="E1244" t="s">
        <v>16</v>
      </c>
      <c r="F1244" t="s">
        <v>12</v>
      </c>
      <c r="G1244" t="s">
        <v>13</v>
      </c>
      <c r="H1244" t="s">
        <v>13</v>
      </c>
      <c r="I1244" s="1">
        <f>IF(ISBLANK(Hoja1!I1244),AVERAGE(Hoja1!$I$2:$I$5001),Hoja1!I1244)</f>
        <v>50</v>
      </c>
      <c r="J1244">
        <f t="shared" si="57"/>
        <v>0</v>
      </c>
      <c r="K1244" t="str">
        <f t="shared" si="58"/>
        <v>400k-800k</v>
      </c>
      <c r="L1244" t="str">
        <f t="shared" si="59"/>
        <v>46-60</v>
      </c>
    </row>
    <row r="1245" spans="1:12" x14ac:dyDescent="0.25">
      <c r="A1245">
        <v>1244</v>
      </c>
      <c r="B1245" t="s">
        <v>9</v>
      </c>
      <c r="C1245">
        <f>IF(ISBLANK(Hoja1!C1245),AVERAGE(Hoja1!$C$2:$C$5001),Hoja1!C1245)</f>
        <v>387148.05</v>
      </c>
      <c r="D1245" t="str">
        <f>IF(ISBLANK(Hoja1!D1245),"ASALARIADO",Hoja1!D1245)</f>
        <v>ASALARIADO</v>
      </c>
      <c r="E1245" t="s">
        <v>16</v>
      </c>
      <c r="F1245" t="s">
        <v>12</v>
      </c>
      <c r="G1245" t="s">
        <v>13</v>
      </c>
      <c r="H1245" t="s">
        <v>13</v>
      </c>
      <c r="I1245" s="1">
        <f>IF(ISBLANK(Hoja1!I1245),AVERAGE(Hoja1!$I$2:$I$5001),Hoja1!I1245)</f>
        <v>61</v>
      </c>
      <c r="J1245">
        <f t="shared" si="57"/>
        <v>0</v>
      </c>
      <c r="K1245" t="str">
        <f t="shared" si="58"/>
        <v>0-400k</v>
      </c>
      <c r="L1245" t="str">
        <f t="shared" si="59"/>
        <v>61-75</v>
      </c>
    </row>
    <row r="1246" spans="1:12" x14ac:dyDescent="0.25">
      <c r="A1246">
        <v>1245</v>
      </c>
      <c r="B1246" t="s">
        <v>9</v>
      </c>
      <c r="C1246">
        <f>IF(ISBLANK(Hoja1!C1246),AVERAGE(Hoja1!$C$2:$C$5001),Hoja1!C1246)</f>
        <v>1021093.09</v>
      </c>
      <c r="D1246" t="str">
        <f>IF(ISBLANK(Hoja1!D1246),"ASALARIADO",Hoja1!D1246)</f>
        <v>ASALARIADO</v>
      </c>
      <c r="E1246" t="s">
        <v>16</v>
      </c>
      <c r="F1246" t="s">
        <v>12</v>
      </c>
      <c r="G1246" t="s">
        <v>13</v>
      </c>
      <c r="H1246" t="s">
        <v>13</v>
      </c>
      <c r="I1246" s="1">
        <f>IF(ISBLANK(Hoja1!I1246),AVERAGE(Hoja1!$I$2:$I$5001),Hoja1!I1246)</f>
        <v>61</v>
      </c>
      <c r="J1246">
        <f t="shared" si="57"/>
        <v>0</v>
      </c>
      <c r="K1246" t="str">
        <f t="shared" si="58"/>
        <v>800k-1.2M</v>
      </c>
      <c r="L1246" t="str">
        <f t="shared" si="59"/>
        <v>61-75</v>
      </c>
    </row>
    <row r="1247" spans="1:12" x14ac:dyDescent="0.25">
      <c r="A1247">
        <v>1246</v>
      </c>
      <c r="B1247" t="s">
        <v>9</v>
      </c>
      <c r="C1247">
        <f>IF(ISBLANK(Hoja1!C1247),AVERAGE(Hoja1!$C$2:$C$5001),Hoja1!C1247)</f>
        <v>350000</v>
      </c>
      <c r="D1247" t="str">
        <f>IF(ISBLANK(Hoja1!D1247),"ASALARIADO",Hoja1!D1247)</f>
        <v>ASALARIADO</v>
      </c>
      <c r="E1247" t="s">
        <v>16</v>
      </c>
      <c r="F1247" t="s">
        <v>12</v>
      </c>
      <c r="G1247" t="s">
        <v>13</v>
      </c>
      <c r="H1247" t="s">
        <v>13</v>
      </c>
      <c r="I1247" s="1">
        <f>IF(ISBLANK(Hoja1!I1247),AVERAGE(Hoja1!$I$2:$I$5001),Hoja1!I1247)</f>
        <v>38</v>
      </c>
      <c r="J1247">
        <f t="shared" si="57"/>
        <v>0</v>
      </c>
      <c r="K1247" t="str">
        <f t="shared" si="58"/>
        <v>0-400k</v>
      </c>
      <c r="L1247" t="str">
        <f t="shared" si="59"/>
        <v>31-45</v>
      </c>
    </row>
    <row r="1248" spans="1:12" x14ac:dyDescent="0.25">
      <c r="A1248">
        <v>1247</v>
      </c>
      <c r="B1248" t="s">
        <v>9</v>
      </c>
      <c r="C1248">
        <f>IF(ISBLANK(Hoja1!C1248),AVERAGE(Hoja1!$C$2:$C$5001),Hoja1!C1248)</f>
        <v>260000</v>
      </c>
      <c r="D1248" t="str">
        <f>IF(ISBLANK(Hoja1!D1248),"ASALARIADO",Hoja1!D1248)</f>
        <v>ASALARIADO</v>
      </c>
      <c r="E1248" t="s">
        <v>16</v>
      </c>
      <c r="F1248" t="s">
        <v>12</v>
      </c>
      <c r="G1248" t="s">
        <v>13</v>
      </c>
      <c r="H1248" t="s">
        <v>12</v>
      </c>
      <c r="I1248" s="1">
        <f>IF(ISBLANK(Hoja1!I1248),AVERAGE(Hoja1!$I$2:$I$5001),Hoja1!I1248)</f>
        <v>40</v>
      </c>
      <c r="J1248">
        <f t="shared" si="57"/>
        <v>1</v>
      </c>
      <c r="K1248" t="str">
        <f t="shared" si="58"/>
        <v>0-400k</v>
      </c>
      <c r="L1248" t="str">
        <f t="shared" si="59"/>
        <v>31-45</v>
      </c>
    </row>
    <row r="1249" spans="1:12" x14ac:dyDescent="0.25">
      <c r="A1249">
        <v>1248</v>
      </c>
      <c r="B1249" t="s">
        <v>9</v>
      </c>
      <c r="C1249">
        <f>IF(ISBLANK(Hoja1!C1249),AVERAGE(Hoja1!$C$2:$C$5001),Hoja1!C1249)</f>
        <v>2276454.04</v>
      </c>
      <c r="D1249" t="str">
        <f>IF(ISBLANK(Hoja1!D1249),"ASALARIADO",Hoja1!D1249)</f>
        <v>ASALARIADO</v>
      </c>
      <c r="E1249" t="s">
        <v>16</v>
      </c>
      <c r="F1249" t="s">
        <v>12</v>
      </c>
      <c r="G1249" t="s">
        <v>13</v>
      </c>
      <c r="H1249" t="s">
        <v>13</v>
      </c>
      <c r="I1249" s="1">
        <f>IF(ISBLANK(Hoja1!I1249),AVERAGE(Hoja1!$I$2:$I$5001),Hoja1!I1249)</f>
        <v>49</v>
      </c>
      <c r="J1249">
        <f t="shared" si="57"/>
        <v>0</v>
      </c>
      <c r="K1249" t="str">
        <f t="shared" si="58"/>
        <v>2M+</v>
      </c>
      <c r="L1249" t="str">
        <f t="shared" si="59"/>
        <v>46-60</v>
      </c>
    </row>
    <row r="1250" spans="1:12" x14ac:dyDescent="0.25">
      <c r="A1250">
        <v>1249</v>
      </c>
      <c r="B1250" t="s">
        <v>15</v>
      </c>
      <c r="C1250">
        <f>IF(ISBLANK(Hoja1!C1250),AVERAGE(Hoja1!$C$2:$C$5001),Hoja1!C1250)</f>
        <v>278030</v>
      </c>
      <c r="D1250" t="str">
        <f>IF(ISBLANK(Hoja1!D1250),"ASALARIADO",Hoja1!D1250)</f>
        <v>ASEGURADO VOLUNTARIO</v>
      </c>
      <c r="E1250" t="s">
        <v>16</v>
      </c>
      <c r="F1250" t="s">
        <v>12</v>
      </c>
      <c r="G1250" t="s">
        <v>12</v>
      </c>
      <c r="H1250" t="s">
        <v>13</v>
      </c>
      <c r="I1250" s="1">
        <f>IF(ISBLANK(Hoja1!I1250),AVERAGE(Hoja1!$I$2:$I$5001),Hoja1!I1250)</f>
        <v>67</v>
      </c>
      <c r="J1250">
        <f t="shared" si="57"/>
        <v>0</v>
      </c>
      <c r="K1250" t="str">
        <f t="shared" si="58"/>
        <v>0-400k</v>
      </c>
      <c r="L1250" t="str">
        <f t="shared" si="59"/>
        <v>61-75</v>
      </c>
    </row>
    <row r="1251" spans="1:12" x14ac:dyDescent="0.25">
      <c r="A1251">
        <v>1250</v>
      </c>
      <c r="B1251" t="s">
        <v>15</v>
      </c>
      <c r="C1251">
        <f>IF(ISBLANK(Hoja1!C1251),AVERAGE(Hoja1!$C$2:$C$5001),Hoja1!C1251)</f>
        <v>346913</v>
      </c>
      <c r="D1251" t="str">
        <f>IF(ISBLANK(Hoja1!D1251),"ASALARIADO",Hoja1!D1251)</f>
        <v>ASALARIADO</v>
      </c>
      <c r="E1251" t="s">
        <v>16</v>
      </c>
      <c r="F1251" t="s">
        <v>12</v>
      </c>
      <c r="G1251" t="s">
        <v>13</v>
      </c>
      <c r="H1251" t="s">
        <v>13</v>
      </c>
      <c r="I1251" s="1">
        <f>IF(ISBLANK(Hoja1!I1251),AVERAGE(Hoja1!$I$2:$I$5001),Hoja1!I1251)</f>
        <v>52</v>
      </c>
      <c r="J1251">
        <f t="shared" si="57"/>
        <v>0</v>
      </c>
      <c r="K1251" t="str">
        <f t="shared" si="58"/>
        <v>0-400k</v>
      </c>
      <c r="L1251" t="str">
        <f t="shared" si="59"/>
        <v>46-60</v>
      </c>
    </row>
    <row r="1252" spans="1:12" x14ac:dyDescent="0.25">
      <c r="A1252">
        <v>1251</v>
      </c>
      <c r="B1252" t="s">
        <v>9</v>
      </c>
      <c r="C1252">
        <f>IF(ISBLANK(Hoja1!C1252),AVERAGE(Hoja1!$C$2:$C$5001),Hoja1!C1252)</f>
        <v>426096.65</v>
      </c>
      <c r="D1252" t="str">
        <f>IF(ISBLANK(Hoja1!D1252),"ASALARIADO",Hoja1!D1252)</f>
        <v>ASALARIADO</v>
      </c>
      <c r="E1252" t="s">
        <v>16</v>
      </c>
      <c r="F1252" t="s">
        <v>12</v>
      </c>
      <c r="G1252" t="s">
        <v>13</v>
      </c>
      <c r="H1252" t="s">
        <v>13</v>
      </c>
      <c r="I1252" s="1">
        <f>IF(ISBLANK(Hoja1!I1252),AVERAGE(Hoja1!$I$2:$I$5001),Hoja1!I1252)</f>
        <v>63</v>
      </c>
      <c r="J1252">
        <f t="shared" si="57"/>
        <v>0</v>
      </c>
      <c r="K1252" t="str">
        <f t="shared" si="58"/>
        <v>400k-800k</v>
      </c>
      <c r="L1252" t="str">
        <f t="shared" si="59"/>
        <v>61-75</v>
      </c>
    </row>
    <row r="1253" spans="1:12" x14ac:dyDescent="0.25">
      <c r="A1253">
        <v>1252</v>
      </c>
      <c r="B1253" t="s">
        <v>15</v>
      </c>
      <c r="C1253">
        <f>IF(ISBLANK(Hoja1!C1253),AVERAGE(Hoja1!$C$2:$C$5001),Hoja1!C1253)</f>
        <v>251072.18</v>
      </c>
      <c r="D1253" t="str">
        <f>IF(ISBLANK(Hoja1!D1253),"ASALARIADO",Hoja1!D1253)</f>
        <v>PENSIONADOS EN SU PROPIO SISTEMA</v>
      </c>
      <c r="E1253" t="s">
        <v>11</v>
      </c>
      <c r="F1253" t="s">
        <v>12</v>
      </c>
      <c r="G1253" t="s">
        <v>13</v>
      </c>
      <c r="H1253" t="s">
        <v>13</v>
      </c>
      <c r="I1253" s="1">
        <f>IF(ISBLANK(Hoja1!I1253),AVERAGE(Hoja1!$I$2:$I$5001),Hoja1!I1253)</f>
        <v>14</v>
      </c>
      <c r="J1253">
        <f t="shared" si="57"/>
        <v>0</v>
      </c>
      <c r="K1253" t="str">
        <f t="shared" si="58"/>
        <v>0-400k</v>
      </c>
      <c r="L1253" t="str">
        <f t="shared" si="59"/>
        <v>18-30</v>
      </c>
    </row>
    <row r="1254" spans="1:12" x14ac:dyDescent="0.25">
      <c r="A1254">
        <v>1253</v>
      </c>
      <c r="B1254" t="s">
        <v>15</v>
      </c>
      <c r="C1254">
        <f>IF(ISBLANK(Hoja1!C1254),AVERAGE(Hoja1!$C$2:$C$5001),Hoja1!C1254)</f>
        <v>747594</v>
      </c>
      <c r="D1254" t="str">
        <f>IF(ISBLANK(Hoja1!D1254),"ASALARIADO",Hoja1!D1254)</f>
        <v>ASALARIADO</v>
      </c>
      <c r="E1254" t="s">
        <v>11</v>
      </c>
      <c r="F1254" t="s">
        <v>12</v>
      </c>
      <c r="G1254" t="s">
        <v>13</v>
      </c>
      <c r="H1254" t="s">
        <v>13</v>
      </c>
      <c r="I1254" s="1">
        <f>IF(ISBLANK(Hoja1!I1254),AVERAGE(Hoja1!$I$2:$I$5001),Hoja1!I1254)</f>
        <v>31</v>
      </c>
      <c r="J1254">
        <f t="shared" si="57"/>
        <v>0</v>
      </c>
      <c r="K1254" t="str">
        <f t="shared" si="58"/>
        <v>400k-800k</v>
      </c>
      <c r="L1254" t="str">
        <f t="shared" si="59"/>
        <v>31-45</v>
      </c>
    </row>
    <row r="1255" spans="1:12" x14ac:dyDescent="0.25">
      <c r="A1255">
        <v>1254</v>
      </c>
      <c r="B1255" t="s">
        <v>9</v>
      </c>
      <c r="C1255">
        <f>IF(ISBLANK(Hoja1!C1255),AVERAGE(Hoja1!$C$2:$C$5001),Hoja1!C1255)</f>
        <v>593740.05000000005</v>
      </c>
      <c r="D1255" t="str">
        <f>IF(ISBLANK(Hoja1!D1255),"ASALARIADO",Hoja1!D1255)</f>
        <v>ASALARIADO</v>
      </c>
      <c r="E1255" t="s">
        <v>16</v>
      </c>
      <c r="F1255" t="s">
        <v>12</v>
      </c>
      <c r="G1255" t="s">
        <v>13</v>
      </c>
      <c r="H1255" t="s">
        <v>13</v>
      </c>
      <c r="I1255" s="1">
        <f>IF(ISBLANK(Hoja1!I1255),AVERAGE(Hoja1!$I$2:$I$5001),Hoja1!I1255)</f>
        <v>26</v>
      </c>
      <c r="J1255">
        <f t="shared" si="57"/>
        <v>0</v>
      </c>
      <c r="K1255" t="str">
        <f t="shared" si="58"/>
        <v>400k-800k</v>
      </c>
      <c r="L1255" t="str">
        <f t="shared" si="59"/>
        <v>18-30</v>
      </c>
    </row>
    <row r="1256" spans="1:12" x14ac:dyDescent="0.25">
      <c r="A1256">
        <v>1255</v>
      </c>
      <c r="B1256" t="s">
        <v>9</v>
      </c>
      <c r="C1256">
        <f>IF(ISBLANK(Hoja1!C1256),AVERAGE(Hoja1!$C$2:$C$5001),Hoja1!C1256)</f>
        <v>714425</v>
      </c>
      <c r="D1256" t="str">
        <f>IF(ISBLANK(Hoja1!D1256),"ASALARIADO",Hoja1!D1256)</f>
        <v>ASALARIADO</v>
      </c>
      <c r="E1256" t="s">
        <v>16</v>
      </c>
      <c r="F1256" t="s">
        <v>12</v>
      </c>
      <c r="G1256" t="s">
        <v>13</v>
      </c>
      <c r="H1256" t="s">
        <v>13</v>
      </c>
      <c r="I1256" s="1">
        <f>IF(ISBLANK(Hoja1!I1256),AVERAGE(Hoja1!$I$2:$I$5001),Hoja1!I1256)</f>
        <v>33</v>
      </c>
      <c r="J1256">
        <f t="shared" si="57"/>
        <v>0</v>
      </c>
      <c r="K1256" t="str">
        <f t="shared" si="58"/>
        <v>400k-800k</v>
      </c>
      <c r="L1256" t="str">
        <f t="shared" si="59"/>
        <v>31-45</v>
      </c>
    </row>
    <row r="1257" spans="1:12" x14ac:dyDescent="0.25">
      <c r="A1257">
        <v>1256</v>
      </c>
      <c r="B1257" t="s">
        <v>9</v>
      </c>
      <c r="C1257">
        <f>IF(ISBLANK(Hoja1!C1257),AVERAGE(Hoja1!$C$2:$C$5001),Hoja1!C1257)</f>
        <v>1176482.04</v>
      </c>
      <c r="D1257" t="str">
        <f>IF(ISBLANK(Hoja1!D1257),"ASALARIADO",Hoja1!D1257)</f>
        <v>ASALARIADO</v>
      </c>
      <c r="E1257" t="s">
        <v>16</v>
      </c>
      <c r="F1257" t="s">
        <v>12</v>
      </c>
      <c r="G1257" t="s">
        <v>13</v>
      </c>
      <c r="H1257" t="s">
        <v>13</v>
      </c>
      <c r="I1257" s="1">
        <f>IF(ISBLANK(Hoja1!I1257),AVERAGE(Hoja1!$I$2:$I$5001),Hoja1!I1257)</f>
        <v>52</v>
      </c>
      <c r="J1257">
        <f t="shared" si="57"/>
        <v>0</v>
      </c>
      <c r="K1257" t="str">
        <f t="shared" si="58"/>
        <v>800k-1.2M</v>
      </c>
      <c r="L1257" t="str">
        <f t="shared" si="59"/>
        <v>46-60</v>
      </c>
    </row>
    <row r="1258" spans="1:12" x14ac:dyDescent="0.25">
      <c r="A1258">
        <v>1257</v>
      </c>
      <c r="B1258" t="s">
        <v>9</v>
      </c>
      <c r="C1258">
        <f>IF(ISBLANK(Hoja1!C1258),AVERAGE(Hoja1!$C$2:$C$5001),Hoja1!C1258)</f>
        <v>1006388.25</v>
      </c>
      <c r="D1258" t="str">
        <f>IF(ISBLANK(Hoja1!D1258),"ASALARIADO",Hoja1!D1258)</f>
        <v>ASALARIADO</v>
      </c>
      <c r="E1258" t="s">
        <v>16</v>
      </c>
      <c r="F1258" t="s">
        <v>12</v>
      </c>
      <c r="G1258" t="s">
        <v>13</v>
      </c>
      <c r="H1258" t="s">
        <v>13</v>
      </c>
      <c r="I1258" s="1">
        <f>IF(ISBLANK(Hoja1!I1258),AVERAGE(Hoja1!$I$2:$I$5001),Hoja1!I1258)</f>
        <v>52</v>
      </c>
      <c r="J1258">
        <f t="shared" si="57"/>
        <v>0</v>
      </c>
      <c r="K1258" t="str">
        <f t="shared" si="58"/>
        <v>800k-1.2M</v>
      </c>
      <c r="L1258" t="str">
        <f t="shared" si="59"/>
        <v>46-60</v>
      </c>
    </row>
    <row r="1259" spans="1:12" x14ac:dyDescent="0.25">
      <c r="A1259">
        <v>1258</v>
      </c>
      <c r="B1259" t="s">
        <v>9</v>
      </c>
      <c r="C1259">
        <f>IF(ISBLANK(Hoja1!C1259),AVERAGE(Hoja1!$C$2:$C$5001),Hoja1!C1259)</f>
        <v>278035</v>
      </c>
      <c r="D1259" t="str">
        <f>IF(ISBLANK(Hoja1!D1259),"ASALARIADO",Hoja1!D1259)</f>
        <v>TRABAJADOR INDEPENDIENTE</v>
      </c>
      <c r="E1259" t="s">
        <v>16</v>
      </c>
      <c r="F1259" t="s">
        <v>12</v>
      </c>
      <c r="G1259" t="s">
        <v>13</v>
      </c>
      <c r="H1259" t="s">
        <v>13</v>
      </c>
      <c r="I1259" s="1">
        <f>IF(ISBLANK(Hoja1!I1259),AVERAGE(Hoja1!$I$2:$I$5001),Hoja1!I1259)</f>
        <v>32</v>
      </c>
      <c r="J1259">
        <f t="shared" si="57"/>
        <v>0</v>
      </c>
      <c r="K1259" t="str">
        <f t="shared" si="58"/>
        <v>0-400k</v>
      </c>
      <c r="L1259" t="str">
        <f t="shared" si="59"/>
        <v>31-45</v>
      </c>
    </row>
    <row r="1260" spans="1:12" x14ac:dyDescent="0.25">
      <c r="A1260">
        <v>1259</v>
      </c>
      <c r="B1260" t="s">
        <v>15</v>
      </c>
      <c r="C1260">
        <f>IF(ISBLANK(Hoja1!C1260),AVERAGE(Hoja1!$C$2:$C$5001),Hoja1!C1260)</f>
        <v>353398.58</v>
      </c>
      <c r="D1260" t="str">
        <f>IF(ISBLANK(Hoja1!D1260),"ASALARIADO",Hoja1!D1260)</f>
        <v>ASALARIADO</v>
      </c>
      <c r="E1260" t="s">
        <v>16</v>
      </c>
      <c r="F1260" t="s">
        <v>12</v>
      </c>
      <c r="G1260" t="s">
        <v>13</v>
      </c>
      <c r="H1260" t="s">
        <v>13</v>
      </c>
      <c r="I1260" s="1">
        <f>IF(ISBLANK(Hoja1!I1260),AVERAGE(Hoja1!$I$2:$I$5001),Hoja1!I1260)</f>
        <v>27</v>
      </c>
      <c r="J1260">
        <f t="shared" si="57"/>
        <v>0</v>
      </c>
      <c r="K1260" t="str">
        <f t="shared" si="58"/>
        <v>0-400k</v>
      </c>
      <c r="L1260" t="str">
        <f t="shared" si="59"/>
        <v>18-30</v>
      </c>
    </row>
    <row r="1261" spans="1:12" x14ac:dyDescent="0.25">
      <c r="A1261">
        <v>1260</v>
      </c>
      <c r="B1261" t="s">
        <v>9</v>
      </c>
      <c r="C1261">
        <f>IF(ISBLANK(Hoja1!C1261),AVERAGE(Hoja1!$C$2:$C$5001),Hoja1!C1261)</f>
        <v>278030</v>
      </c>
      <c r="D1261" t="str">
        <f>IF(ISBLANK(Hoja1!D1261),"ASALARIADO",Hoja1!D1261)</f>
        <v>CONVENIOS ESPECIALES DE TRABAJADORES INDEPENDIENTES</v>
      </c>
      <c r="E1261" t="s">
        <v>16</v>
      </c>
      <c r="F1261" t="s">
        <v>12</v>
      </c>
      <c r="G1261" t="s">
        <v>13</v>
      </c>
      <c r="H1261" t="s">
        <v>13</v>
      </c>
      <c r="I1261" s="1">
        <f>IF(ISBLANK(Hoja1!I1261),AVERAGE(Hoja1!$I$2:$I$5001),Hoja1!I1261)</f>
        <v>68</v>
      </c>
      <c r="J1261">
        <f t="shared" si="57"/>
        <v>0</v>
      </c>
      <c r="K1261" t="str">
        <f t="shared" si="58"/>
        <v>0-400k</v>
      </c>
      <c r="L1261" t="str">
        <f t="shared" si="59"/>
        <v>61-75</v>
      </c>
    </row>
    <row r="1262" spans="1:12" x14ac:dyDescent="0.25">
      <c r="A1262">
        <v>1261</v>
      </c>
      <c r="B1262" t="s">
        <v>9</v>
      </c>
      <c r="C1262">
        <f>IF(ISBLANK(Hoja1!C1262),AVERAGE(Hoja1!$C$2:$C$5001),Hoja1!C1262)</f>
        <v>531911.06000000006</v>
      </c>
      <c r="D1262" t="str">
        <f>IF(ISBLANK(Hoja1!D1262),"ASALARIADO",Hoja1!D1262)</f>
        <v>ASALARIADO</v>
      </c>
      <c r="E1262" t="s">
        <v>16</v>
      </c>
      <c r="F1262" t="s">
        <v>12</v>
      </c>
      <c r="G1262" t="s">
        <v>13</v>
      </c>
      <c r="H1262" t="s">
        <v>13</v>
      </c>
      <c r="I1262" s="1">
        <f>IF(ISBLANK(Hoja1!I1262),AVERAGE(Hoja1!$I$2:$I$5001),Hoja1!I1262)</f>
        <v>27</v>
      </c>
      <c r="J1262">
        <f t="shared" si="57"/>
        <v>0</v>
      </c>
      <c r="K1262" t="str">
        <f t="shared" si="58"/>
        <v>400k-800k</v>
      </c>
      <c r="L1262" t="str">
        <f t="shared" si="59"/>
        <v>18-30</v>
      </c>
    </row>
    <row r="1263" spans="1:12" x14ac:dyDescent="0.25">
      <c r="A1263">
        <v>1262</v>
      </c>
      <c r="B1263" t="s">
        <v>15</v>
      </c>
      <c r="C1263">
        <f>IF(ISBLANK(Hoja1!C1263),AVERAGE(Hoja1!$C$2:$C$5001),Hoja1!C1263)</f>
        <v>273622</v>
      </c>
      <c r="D1263" t="str">
        <f>IF(ISBLANK(Hoja1!D1263),"ASALARIADO",Hoja1!D1263)</f>
        <v>ASALARIADO</v>
      </c>
      <c r="E1263" t="s">
        <v>16</v>
      </c>
      <c r="F1263" t="s">
        <v>12</v>
      </c>
      <c r="G1263" t="s">
        <v>13</v>
      </c>
      <c r="H1263" t="s">
        <v>13</v>
      </c>
      <c r="I1263" s="1">
        <f>IF(ISBLANK(Hoja1!I1263),AVERAGE(Hoja1!$I$2:$I$5001),Hoja1!I1263)</f>
        <v>47</v>
      </c>
      <c r="J1263">
        <f t="shared" si="57"/>
        <v>0</v>
      </c>
      <c r="K1263" t="str">
        <f t="shared" si="58"/>
        <v>0-400k</v>
      </c>
      <c r="L1263" t="str">
        <f t="shared" si="59"/>
        <v>46-60</v>
      </c>
    </row>
    <row r="1264" spans="1:12" x14ac:dyDescent="0.25">
      <c r="A1264">
        <v>1263</v>
      </c>
      <c r="B1264" t="s">
        <v>9</v>
      </c>
      <c r="C1264">
        <f>IF(ISBLANK(Hoja1!C1264),AVERAGE(Hoja1!$C$2:$C$5001),Hoja1!C1264)</f>
        <v>347320</v>
      </c>
      <c r="D1264" t="str">
        <f>IF(ISBLANK(Hoja1!D1264),"ASALARIADO",Hoja1!D1264)</f>
        <v>ASALARIADO</v>
      </c>
      <c r="E1264" t="s">
        <v>16</v>
      </c>
      <c r="F1264" t="s">
        <v>12</v>
      </c>
      <c r="G1264" t="s">
        <v>12</v>
      </c>
      <c r="H1264" t="s">
        <v>13</v>
      </c>
      <c r="I1264" s="1">
        <f>IF(ISBLANK(Hoja1!I1264),AVERAGE(Hoja1!$I$2:$I$5001),Hoja1!I1264)</f>
        <v>42</v>
      </c>
      <c r="J1264">
        <f t="shared" si="57"/>
        <v>0</v>
      </c>
      <c r="K1264" t="str">
        <f t="shared" si="58"/>
        <v>0-400k</v>
      </c>
      <c r="L1264" t="str">
        <f t="shared" si="59"/>
        <v>31-45</v>
      </c>
    </row>
    <row r="1265" spans="1:12" x14ac:dyDescent="0.25">
      <c r="A1265">
        <v>1264</v>
      </c>
      <c r="B1265" t="s">
        <v>15</v>
      </c>
      <c r="C1265">
        <f>IF(ISBLANK(Hoja1!C1265),AVERAGE(Hoja1!$C$2:$C$5001),Hoja1!C1265)</f>
        <v>1124791.5</v>
      </c>
      <c r="D1265" t="str">
        <f>IF(ISBLANK(Hoja1!D1265),"ASALARIADO",Hoja1!D1265)</f>
        <v>ASALARIADO</v>
      </c>
      <c r="E1265" t="s">
        <v>16</v>
      </c>
      <c r="F1265" t="s">
        <v>12</v>
      </c>
      <c r="G1265" t="s">
        <v>13</v>
      </c>
      <c r="H1265" t="s">
        <v>13</v>
      </c>
      <c r="I1265" s="1">
        <f>IF(ISBLANK(Hoja1!I1265),AVERAGE(Hoja1!$I$2:$I$5001),Hoja1!I1265)</f>
        <v>28</v>
      </c>
      <c r="J1265">
        <f t="shared" si="57"/>
        <v>0</v>
      </c>
      <c r="K1265" t="str">
        <f t="shared" si="58"/>
        <v>800k-1.2M</v>
      </c>
      <c r="L1265" t="str">
        <f t="shared" si="59"/>
        <v>18-30</v>
      </c>
    </row>
    <row r="1266" spans="1:12" x14ac:dyDescent="0.25">
      <c r="A1266">
        <v>1265</v>
      </c>
      <c r="B1266" t="s">
        <v>15</v>
      </c>
      <c r="C1266">
        <f>IF(ISBLANK(Hoja1!C1266),AVERAGE(Hoja1!$C$2:$C$5001),Hoja1!C1266)</f>
        <v>205000</v>
      </c>
      <c r="D1266" t="str">
        <f>IF(ISBLANK(Hoja1!D1266),"ASALARIADO",Hoja1!D1266)</f>
        <v>ASALARIADO</v>
      </c>
      <c r="E1266" t="s">
        <v>16</v>
      </c>
      <c r="F1266" t="s">
        <v>12</v>
      </c>
      <c r="G1266" t="s">
        <v>13</v>
      </c>
      <c r="H1266" t="s">
        <v>13</v>
      </c>
      <c r="I1266" s="1">
        <f>IF(ISBLANK(Hoja1!I1266),AVERAGE(Hoja1!$I$2:$I$5001),Hoja1!I1266)</f>
        <v>45</v>
      </c>
      <c r="J1266">
        <f t="shared" si="57"/>
        <v>0</v>
      </c>
      <c r="K1266" t="str">
        <f t="shared" si="58"/>
        <v>0-400k</v>
      </c>
      <c r="L1266" t="str">
        <f t="shared" si="59"/>
        <v>31-45</v>
      </c>
    </row>
    <row r="1267" spans="1:12" x14ac:dyDescent="0.25">
      <c r="A1267">
        <v>1266</v>
      </c>
      <c r="B1267" t="s">
        <v>15</v>
      </c>
      <c r="C1267">
        <f>IF(ISBLANK(Hoja1!C1267),AVERAGE(Hoja1!$C$2:$C$5001),Hoja1!C1267)</f>
        <v>630000</v>
      </c>
      <c r="D1267" t="str">
        <f>IF(ISBLANK(Hoja1!D1267),"ASALARIADO",Hoja1!D1267)</f>
        <v>ASALARIADO</v>
      </c>
      <c r="E1267" t="s">
        <v>16</v>
      </c>
      <c r="F1267" t="s">
        <v>12</v>
      </c>
      <c r="G1267" t="s">
        <v>13</v>
      </c>
      <c r="H1267" t="s">
        <v>13</v>
      </c>
      <c r="I1267" s="1">
        <f>IF(ISBLANK(Hoja1!I1267),AVERAGE(Hoja1!$I$2:$I$5001),Hoja1!I1267)</f>
        <v>64</v>
      </c>
      <c r="J1267">
        <f t="shared" si="57"/>
        <v>0</v>
      </c>
      <c r="K1267" t="str">
        <f t="shared" si="58"/>
        <v>400k-800k</v>
      </c>
      <c r="L1267" t="str">
        <f t="shared" si="59"/>
        <v>61-75</v>
      </c>
    </row>
    <row r="1268" spans="1:12" x14ac:dyDescent="0.25">
      <c r="A1268">
        <v>1267</v>
      </c>
      <c r="B1268" t="s">
        <v>9</v>
      </c>
      <c r="C1268">
        <f>IF(ISBLANK(Hoja1!C1268),AVERAGE(Hoja1!$C$2:$C$5001),Hoja1!C1268)</f>
        <v>920750</v>
      </c>
      <c r="D1268" t="str">
        <f>IF(ISBLANK(Hoja1!D1268),"ASALARIADO",Hoja1!D1268)</f>
        <v>ASALARIADO</v>
      </c>
      <c r="E1268" t="s">
        <v>16</v>
      </c>
      <c r="F1268" t="s">
        <v>12</v>
      </c>
      <c r="G1268" t="s">
        <v>13</v>
      </c>
      <c r="H1268" t="s">
        <v>12</v>
      </c>
      <c r="I1268" s="1">
        <f>IF(ISBLANK(Hoja1!I1268),AVERAGE(Hoja1!$I$2:$I$5001),Hoja1!I1268)</f>
        <v>46</v>
      </c>
      <c r="J1268">
        <f t="shared" si="57"/>
        <v>1</v>
      </c>
      <c r="K1268" t="str">
        <f t="shared" si="58"/>
        <v>800k-1.2M</v>
      </c>
      <c r="L1268" t="str">
        <f t="shared" si="59"/>
        <v>46-60</v>
      </c>
    </row>
    <row r="1269" spans="1:12" x14ac:dyDescent="0.25">
      <c r="A1269">
        <v>1268</v>
      </c>
      <c r="B1269" t="s">
        <v>9</v>
      </c>
      <c r="C1269">
        <f>IF(ISBLANK(Hoja1!C1269),AVERAGE(Hoja1!$C$2:$C$5001),Hoja1!C1269)</f>
        <v>703681</v>
      </c>
      <c r="D1269" t="str">
        <f>IF(ISBLANK(Hoja1!D1269),"ASALARIADO",Hoja1!D1269)</f>
        <v>ASALARIADO</v>
      </c>
      <c r="E1269" t="s">
        <v>16</v>
      </c>
      <c r="F1269" t="s">
        <v>12</v>
      </c>
      <c r="G1269" t="s">
        <v>13</v>
      </c>
      <c r="H1269" t="s">
        <v>13</v>
      </c>
      <c r="I1269" s="1">
        <f>IF(ISBLANK(Hoja1!I1269),AVERAGE(Hoja1!$I$2:$I$5001),Hoja1!I1269)</f>
        <v>32</v>
      </c>
      <c r="J1269">
        <f t="shared" si="57"/>
        <v>0</v>
      </c>
      <c r="K1269" t="str">
        <f t="shared" si="58"/>
        <v>400k-800k</v>
      </c>
      <c r="L1269" t="str">
        <f t="shared" si="59"/>
        <v>31-45</v>
      </c>
    </row>
    <row r="1270" spans="1:12" x14ac:dyDescent="0.25">
      <c r="A1270">
        <v>1269</v>
      </c>
      <c r="B1270" t="s">
        <v>15</v>
      </c>
      <c r="C1270">
        <f>IF(ISBLANK(Hoja1!C1270),AVERAGE(Hoja1!$C$2:$C$5001),Hoja1!C1270)</f>
        <v>365528</v>
      </c>
      <c r="D1270" t="str">
        <f>IF(ISBLANK(Hoja1!D1270),"ASALARIADO",Hoja1!D1270)</f>
        <v>ASALARIADO</v>
      </c>
      <c r="E1270" t="s">
        <v>11</v>
      </c>
      <c r="F1270" t="s">
        <v>12</v>
      </c>
      <c r="G1270" t="s">
        <v>13</v>
      </c>
      <c r="H1270" t="s">
        <v>13</v>
      </c>
      <c r="I1270" s="1">
        <f>IF(ISBLANK(Hoja1!I1270),AVERAGE(Hoja1!$I$2:$I$5001),Hoja1!I1270)</f>
        <v>34</v>
      </c>
      <c r="J1270">
        <f t="shared" si="57"/>
        <v>0</v>
      </c>
      <c r="K1270" t="str">
        <f t="shared" si="58"/>
        <v>0-400k</v>
      </c>
      <c r="L1270" t="str">
        <f t="shared" si="59"/>
        <v>31-45</v>
      </c>
    </row>
    <row r="1271" spans="1:12" x14ac:dyDescent="0.25">
      <c r="A1271">
        <v>1270</v>
      </c>
      <c r="B1271" t="s">
        <v>9</v>
      </c>
      <c r="C1271">
        <f>IF(ISBLANK(Hoja1!C1271),AVERAGE(Hoja1!$C$2:$C$5001),Hoja1!C1271)</f>
        <v>305704</v>
      </c>
      <c r="D1271" t="str">
        <f>IF(ISBLANK(Hoja1!D1271),"ASALARIADO",Hoja1!D1271)</f>
        <v>TRABAJADOR INDEPENDIENTE</v>
      </c>
      <c r="E1271" t="s">
        <v>16</v>
      </c>
      <c r="F1271" t="s">
        <v>12</v>
      </c>
      <c r="G1271" t="s">
        <v>13</v>
      </c>
      <c r="H1271" t="s">
        <v>13</v>
      </c>
      <c r="I1271" s="1">
        <f>IF(ISBLANK(Hoja1!I1271),AVERAGE(Hoja1!$I$2:$I$5001),Hoja1!I1271)</f>
        <v>57</v>
      </c>
      <c r="J1271">
        <f t="shared" si="57"/>
        <v>0</v>
      </c>
      <c r="K1271" t="str">
        <f t="shared" si="58"/>
        <v>0-400k</v>
      </c>
      <c r="L1271" t="str">
        <f t="shared" si="59"/>
        <v>46-60</v>
      </c>
    </row>
    <row r="1272" spans="1:12" x14ac:dyDescent="0.25">
      <c r="A1272">
        <v>1271</v>
      </c>
      <c r="B1272" t="s">
        <v>9</v>
      </c>
      <c r="C1272">
        <f>IF(ISBLANK(Hoja1!C1272),AVERAGE(Hoja1!$C$2:$C$5001),Hoja1!C1272)</f>
        <v>179401.84</v>
      </c>
      <c r="D1272" t="str">
        <f>IF(ISBLANK(Hoja1!D1272),"ASALARIADO",Hoja1!D1272)</f>
        <v>ASALARIADO</v>
      </c>
      <c r="E1272" t="s">
        <v>16</v>
      </c>
      <c r="F1272" t="s">
        <v>12</v>
      </c>
      <c r="G1272" t="s">
        <v>13</v>
      </c>
      <c r="H1272" t="s">
        <v>13</v>
      </c>
      <c r="I1272" s="1">
        <f>IF(ISBLANK(Hoja1!I1272),AVERAGE(Hoja1!$I$2:$I$5001),Hoja1!I1272)</f>
        <v>24</v>
      </c>
      <c r="J1272">
        <f t="shared" si="57"/>
        <v>0</v>
      </c>
      <c r="K1272" t="str">
        <f t="shared" si="58"/>
        <v>0-400k</v>
      </c>
      <c r="L1272" t="str">
        <f t="shared" si="59"/>
        <v>18-30</v>
      </c>
    </row>
    <row r="1273" spans="1:12" x14ac:dyDescent="0.25">
      <c r="A1273">
        <v>1272</v>
      </c>
      <c r="B1273" t="s">
        <v>9</v>
      </c>
      <c r="C1273">
        <f>IF(ISBLANK(Hoja1!C1273),AVERAGE(Hoja1!$C$2:$C$5001),Hoja1!C1273)</f>
        <v>308333</v>
      </c>
      <c r="D1273" t="str">
        <f>IF(ISBLANK(Hoja1!D1273),"ASALARIADO",Hoja1!D1273)</f>
        <v>ASALARIADO</v>
      </c>
      <c r="E1273" t="s">
        <v>16</v>
      </c>
      <c r="F1273" t="s">
        <v>12</v>
      </c>
      <c r="G1273" t="s">
        <v>13</v>
      </c>
      <c r="H1273" t="s">
        <v>13</v>
      </c>
      <c r="I1273" s="1">
        <f>IF(ISBLANK(Hoja1!I1273),AVERAGE(Hoja1!$I$2:$I$5001),Hoja1!I1273)</f>
        <v>25</v>
      </c>
      <c r="J1273">
        <f t="shared" si="57"/>
        <v>0</v>
      </c>
      <c r="K1273" t="str">
        <f t="shared" si="58"/>
        <v>0-400k</v>
      </c>
      <c r="L1273" t="str">
        <f t="shared" si="59"/>
        <v>18-30</v>
      </c>
    </row>
    <row r="1274" spans="1:12" x14ac:dyDescent="0.25">
      <c r="A1274">
        <v>1273</v>
      </c>
      <c r="B1274" t="s">
        <v>9</v>
      </c>
      <c r="C1274">
        <f>IF(ISBLANK(Hoja1!C1274),AVERAGE(Hoja1!$C$2:$C$5001),Hoja1!C1274)</f>
        <v>2334718.75</v>
      </c>
      <c r="D1274" t="str">
        <f>IF(ISBLANK(Hoja1!D1274),"ASALARIADO",Hoja1!D1274)</f>
        <v>ASALARIADO</v>
      </c>
      <c r="E1274" t="s">
        <v>16</v>
      </c>
      <c r="F1274" t="s">
        <v>12</v>
      </c>
      <c r="G1274" t="s">
        <v>13</v>
      </c>
      <c r="H1274" t="s">
        <v>13</v>
      </c>
      <c r="I1274" s="1">
        <f>IF(ISBLANK(Hoja1!I1274),AVERAGE(Hoja1!$I$2:$I$5001),Hoja1!I1274)</f>
        <v>33</v>
      </c>
      <c r="J1274">
        <f t="shared" si="57"/>
        <v>0</v>
      </c>
      <c r="K1274" t="str">
        <f t="shared" si="58"/>
        <v>2M+</v>
      </c>
      <c r="L1274" t="str">
        <f t="shared" si="59"/>
        <v>31-45</v>
      </c>
    </row>
    <row r="1275" spans="1:12" x14ac:dyDescent="0.25">
      <c r="A1275">
        <v>1274</v>
      </c>
      <c r="B1275" t="s">
        <v>15</v>
      </c>
      <c r="C1275">
        <f>IF(ISBLANK(Hoja1!C1275),AVERAGE(Hoja1!$C$2:$C$5001),Hoja1!C1275)</f>
        <v>1720445.3</v>
      </c>
      <c r="D1275" t="str">
        <f>IF(ISBLANK(Hoja1!D1275),"ASALARIADO",Hoja1!D1275)</f>
        <v>ASALARIADO</v>
      </c>
      <c r="E1275" t="s">
        <v>11</v>
      </c>
      <c r="F1275" t="s">
        <v>12</v>
      </c>
      <c r="G1275" t="s">
        <v>13</v>
      </c>
      <c r="H1275" t="s">
        <v>13</v>
      </c>
      <c r="I1275" s="1">
        <f>IF(ISBLANK(Hoja1!I1275),AVERAGE(Hoja1!$I$2:$I$5001),Hoja1!I1275)</f>
        <v>43</v>
      </c>
      <c r="J1275">
        <f t="shared" si="57"/>
        <v>0</v>
      </c>
      <c r="K1275" t="str">
        <f t="shared" si="58"/>
        <v>1.2M-2M</v>
      </c>
      <c r="L1275" t="str">
        <f t="shared" si="59"/>
        <v>31-45</v>
      </c>
    </row>
    <row r="1276" spans="1:12" x14ac:dyDescent="0.25">
      <c r="A1276">
        <v>1275</v>
      </c>
      <c r="B1276" t="s">
        <v>15</v>
      </c>
      <c r="C1276">
        <f>IF(ISBLANK(Hoja1!C1276),AVERAGE(Hoja1!$C$2:$C$5001),Hoja1!C1276)</f>
        <v>542281.48</v>
      </c>
      <c r="D1276" t="str">
        <f>IF(ISBLANK(Hoja1!D1276),"ASALARIADO",Hoja1!D1276)</f>
        <v>ASALARIADO</v>
      </c>
      <c r="E1276" t="s">
        <v>16</v>
      </c>
      <c r="F1276" t="s">
        <v>12</v>
      </c>
      <c r="G1276" t="s">
        <v>13</v>
      </c>
      <c r="H1276" t="s">
        <v>13</v>
      </c>
      <c r="I1276" s="1">
        <f>IF(ISBLANK(Hoja1!I1276),AVERAGE(Hoja1!$I$2:$I$5001),Hoja1!I1276)</f>
        <v>36</v>
      </c>
      <c r="J1276">
        <f t="shared" si="57"/>
        <v>0</v>
      </c>
      <c r="K1276" t="str">
        <f t="shared" si="58"/>
        <v>400k-800k</v>
      </c>
      <c r="L1276" t="str">
        <f t="shared" si="59"/>
        <v>31-45</v>
      </c>
    </row>
    <row r="1277" spans="1:12" x14ac:dyDescent="0.25">
      <c r="A1277">
        <v>1276</v>
      </c>
      <c r="B1277" t="s">
        <v>9</v>
      </c>
      <c r="C1277">
        <f>IF(ISBLANK(Hoja1!C1277),AVERAGE(Hoja1!$C$2:$C$5001),Hoja1!C1277)</f>
        <v>486470.39</v>
      </c>
      <c r="D1277" t="str">
        <f>IF(ISBLANK(Hoja1!D1277),"ASALARIADO",Hoja1!D1277)</f>
        <v>ASALARIADO</v>
      </c>
      <c r="E1277" t="s">
        <v>16</v>
      </c>
      <c r="F1277" t="s">
        <v>12</v>
      </c>
      <c r="G1277" t="s">
        <v>13</v>
      </c>
      <c r="H1277" t="s">
        <v>13</v>
      </c>
      <c r="I1277" s="1">
        <f>IF(ISBLANK(Hoja1!I1277),AVERAGE(Hoja1!$I$2:$I$5001),Hoja1!I1277)</f>
        <v>69</v>
      </c>
      <c r="J1277">
        <f t="shared" si="57"/>
        <v>0</v>
      </c>
      <c r="K1277" t="str">
        <f t="shared" si="58"/>
        <v>400k-800k</v>
      </c>
      <c r="L1277" t="str">
        <f t="shared" si="59"/>
        <v>61-75</v>
      </c>
    </row>
    <row r="1278" spans="1:12" x14ac:dyDescent="0.25">
      <c r="A1278">
        <v>1277</v>
      </c>
      <c r="B1278" t="s">
        <v>9</v>
      </c>
      <c r="C1278">
        <f>IF(ISBLANK(Hoja1!C1278),AVERAGE(Hoja1!$C$2:$C$5001),Hoja1!C1278)</f>
        <v>170502</v>
      </c>
      <c r="D1278" t="str">
        <f>IF(ISBLANK(Hoja1!D1278),"ASALARIADO",Hoja1!D1278)</f>
        <v>ASALARIADO</v>
      </c>
      <c r="E1278" t="s">
        <v>16</v>
      </c>
      <c r="F1278" t="s">
        <v>12</v>
      </c>
      <c r="G1278" t="s">
        <v>12</v>
      </c>
      <c r="H1278" t="s">
        <v>12</v>
      </c>
      <c r="I1278" s="1">
        <f>IF(ISBLANK(Hoja1!I1278),AVERAGE(Hoja1!$I$2:$I$5001),Hoja1!I1278)</f>
        <v>52</v>
      </c>
      <c r="J1278">
        <f t="shared" si="57"/>
        <v>1</v>
      </c>
      <c r="K1278" t="str">
        <f t="shared" si="58"/>
        <v>0-400k</v>
      </c>
      <c r="L1278" t="str">
        <f t="shared" si="59"/>
        <v>46-60</v>
      </c>
    </row>
    <row r="1279" spans="1:12" x14ac:dyDescent="0.25">
      <c r="A1279">
        <v>1278</v>
      </c>
      <c r="B1279" t="s">
        <v>9</v>
      </c>
      <c r="C1279">
        <f>IF(ISBLANK(Hoja1!C1279),AVERAGE(Hoja1!$C$2:$C$5001),Hoja1!C1279)</f>
        <v>762500</v>
      </c>
      <c r="D1279" t="str">
        <f>IF(ISBLANK(Hoja1!D1279),"ASALARIADO",Hoja1!D1279)</f>
        <v>ASALARIADO</v>
      </c>
      <c r="E1279" t="s">
        <v>16</v>
      </c>
      <c r="F1279" t="s">
        <v>12</v>
      </c>
      <c r="G1279" t="s">
        <v>13</v>
      </c>
      <c r="H1279" t="s">
        <v>13</v>
      </c>
      <c r="I1279" s="1">
        <f>IF(ISBLANK(Hoja1!I1279),AVERAGE(Hoja1!$I$2:$I$5001),Hoja1!I1279)</f>
        <v>38</v>
      </c>
      <c r="J1279">
        <f t="shared" si="57"/>
        <v>0</v>
      </c>
      <c r="K1279" t="str">
        <f t="shared" si="58"/>
        <v>400k-800k</v>
      </c>
      <c r="L1279" t="str">
        <f t="shared" si="59"/>
        <v>31-45</v>
      </c>
    </row>
    <row r="1280" spans="1:12" x14ac:dyDescent="0.25">
      <c r="A1280">
        <v>1279</v>
      </c>
      <c r="B1280" t="s">
        <v>9</v>
      </c>
      <c r="C1280">
        <f>IF(ISBLANK(Hoja1!C1280),AVERAGE(Hoja1!$C$2:$C$5001),Hoja1!C1280)</f>
        <v>282305</v>
      </c>
      <c r="D1280" t="str">
        <f>IF(ISBLANK(Hoja1!D1280),"ASALARIADO",Hoja1!D1280)</f>
        <v>ASEGURADO VOLUNTARIO</v>
      </c>
      <c r="E1280" t="s">
        <v>16</v>
      </c>
      <c r="F1280" t="s">
        <v>12</v>
      </c>
      <c r="G1280" t="s">
        <v>12</v>
      </c>
      <c r="H1280" t="s">
        <v>13</v>
      </c>
      <c r="I1280" s="1">
        <f>IF(ISBLANK(Hoja1!I1280),AVERAGE(Hoja1!$I$2:$I$5001),Hoja1!I1280)</f>
        <v>45</v>
      </c>
      <c r="J1280">
        <f t="shared" si="57"/>
        <v>0</v>
      </c>
      <c r="K1280" t="str">
        <f t="shared" si="58"/>
        <v>0-400k</v>
      </c>
      <c r="L1280" t="str">
        <f t="shared" si="59"/>
        <v>31-45</v>
      </c>
    </row>
    <row r="1281" spans="1:12" x14ac:dyDescent="0.25">
      <c r="A1281">
        <v>1280</v>
      </c>
      <c r="B1281" t="s">
        <v>9</v>
      </c>
      <c r="C1281">
        <f>IF(ISBLANK(Hoja1!C1281),AVERAGE(Hoja1!$C$2:$C$5001),Hoja1!C1281)</f>
        <v>297045</v>
      </c>
      <c r="D1281" t="str">
        <f>IF(ISBLANK(Hoja1!D1281),"ASALARIADO",Hoja1!D1281)</f>
        <v>ASEGURADO VOLUNTARIO</v>
      </c>
      <c r="E1281" t="s">
        <v>16</v>
      </c>
      <c r="F1281" t="s">
        <v>12</v>
      </c>
      <c r="G1281" t="s">
        <v>13</v>
      </c>
      <c r="H1281" t="s">
        <v>13</v>
      </c>
      <c r="I1281" s="1">
        <f>IF(ISBLANK(Hoja1!I1281),AVERAGE(Hoja1!$I$2:$I$5001),Hoja1!I1281)</f>
        <v>42</v>
      </c>
      <c r="J1281">
        <f t="shared" si="57"/>
        <v>0</v>
      </c>
      <c r="K1281" t="str">
        <f t="shared" si="58"/>
        <v>0-400k</v>
      </c>
      <c r="L1281" t="str">
        <f t="shared" si="59"/>
        <v>31-45</v>
      </c>
    </row>
    <row r="1282" spans="1:12" x14ac:dyDescent="0.25">
      <c r="A1282">
        <v>1281</v>
      </c>
      <c r="B1282" t="s">
        <v>15</v>
      </c>
      <c r="C1282">
        <f>IF(ISBLANK(Hoja1!C1282),AVERAGE(Hoja1!$C$2:$C$5001),Hoja1!C1282)</f>
        <v>400228.96</v>
      </c>
      <c r="D1282" t="str">
        <f>IF(ISBLANK(Hoja1!D1282),"ASALARIADO",Hoja1!D1282)</f>
        <v>ASALARIADO</v>
      </c>
      <c r="E1282" t="s">
        <v>16</v>
      </c>
      <c r="F1282" t="s">
        <v>12</v>
      </c>
      <c r="G1282" t="s">
        <v>13</v>
      </c>
      <c r="H1282" t="s">
        <v>13</v>
      </c>
      <c r="I1282" s="1">
        <f>IF(ISBLANK(Hoja1!I1282),AVERAGE(Hoja1!$I$2:$I$5001),Hoja1!I1282)</f>
        <v>44</v>
      </c>
      <c r="J1282">
        <f t="shared" si="57"/>
        <v>0</v>
      </c>
      <c r="K1282" t="str">
        <f t="shared" si="58"/>
        <v>400k-800k</v>
      </c>
      <c r="L1282" t="str">
        <f t="shared" si="59"/>
        <v>31-45</v>
      </c>
    </row>
    <row r="1283" spans="1:12" x14ac:dyDescent="0.25">
      <c r="A1283">
        <v>1282</v>
      </c>
      <c r="B1283" t="s">
        <v>9</v>
      </c>
      <c r="C1283">
        <f>IF(ISBLANK(Hoja1!C1283),AVERAGE(Hoja1!$C$2:$C$5001),Hoja1!C1283)</f>
        <v>490013.49</v>
      </c>
      <c r="D1283" t="str">
        <f>IF(ISBLANK(Hoja1!D1283),"ASALARIADO",Hoja1!D1283)</f>
        <v>ASALARIADO</v>
      </c>
      <c r="E1283" t="s">
        <v>16</v>
      </c>
      <c r="F1283" t="s">
        <v>12</v>
      </c>
      <c r="G1283" t="s">
        <v>12</v>
      </c>
      <c r="H1283" t="s">
        <v>13</v>
      </c>
      <c r="I1283" s="1">
        <f>IF(ISBLANK(Hoja1!I1283),AVERAGE(Hoja1!$I$2:$I$5001),Hoja1!I1283)</f>
        <v>40</v>
      </c>
      <c r="J1283">
        <f t="shared" ref="J1283:J1346" si="60">IF(H1283="SI",1,0)</f>
        <v>0</v>
      </c>
      <c r="K1283" t="str">
        <f t="shared" ref="K1283:K1346" si="61">IF(C1283&lt;=400000,"0-400k",IF(C1283&lt;=800000,"400k-800k",IF(C1283&lt;=1200000,"800k-1.2M",IF(C1283&lt;=2000000,"1.2M-2M","2M+"))))</f>
        <v>400k-800k</v>
      </c>
      <c r="L1283" t="str">
        <f t="shared" ref="L1283:L1346" si="62">IF(I1283&lt;=30,"18-30",IF(I1283&lt;=45,"31-45",IF(I1283&lt;=60,"46-60",IF(I1283&lt;=75,"61-75","76-100+"))))</f>
        <v>31-45</v>
      </c>
    </row>
    <row r="1284" spans="1:12" x14ac:dyDescent="0.25">
      <c r="A1284">
        <v>1283</v>
      </c>
      <c r="B1284" t="s">
        <v>9</v>
      </c>
      <c r="C1284">
        <f>IF(ISBLANK(Hoja1!C1284),AVERAGE(Hoja1!$C$2:$C$5001),Hoja1!C1284)</f>
        <v>343391.57</v>
      </c>
      <c r="D1284" t="str">
        <f>IF(ISBLANK(Hoja1!D1284),"ASALARIADO",Hoja1!D1284)</f>
        <v>ASALARIADO</v>
      </c>
      <c r="E1284" t="s">
        <v>16</v>
      </c>
      <c r="F1284" t="s">
        <v>12</v>
      </c>
      <c r="G1284" t="s">
        <v>13</v>
      </c>
      <c r="H1284" t="s">
        <v>13</v>
      </c>
      <c r="I1284" s="1">
        <f>IF(ISBLANK(Hoja1!I1284),AVERAGE(Hoja1!$I$2:$I$5001),Hoja1!I1284)</f>
        <v>36</v>
      </c>
      <c r="J1284">
        <f t="shared" si="60"/>
        <v>0</v>
      </c>
      <c r="K1284" t="str">
        <f t="shared" si="61"/>
        <v>0-400k</v>
      </c>
      <c r="L1284" t="str">
        <f t="shared" si="62"/>
        <v>31-45</v>
      </c>
    </row>
    <row r="1285" spans="1:12" x14ac:dyDescent="0.25">
      <c r="A1285">
        <v>1284</v>
      </c>
      <c r="B1285" t="s">
        <v>15</v>
      </c>
      <c r="C1285">
        <f>IF(ISBLANK(Hoja1!C1285),AVERAGE(Hoja1!$C$2:$C$5001),Hoja1!C1285)</f>
        <v>332161</v>
      </c>
      <c r="D1285" t="str">
        <f>IF(ISBLANK(Hoja1!D1285),"ASALARIADO",Hoja1!D1285)</f>
        <v>ASEGURADO VOLUNTARIO</v>
      </c>
      <c r="E1285" t="s">
        <v>16</v>
      </c>
      <c r="F1285" t="s">
        <v>12</v>
      </c>
      <c r="G1285" t="s">
        <v>12</v>
      </c>
      <c r="H1285" t="s">
        <v>13</v>
      </c>
      <c r="I1285" s="1">
        <f>IF(ISBLANK(Hoja1!I1285),AVERAGE(Hoja1!$I$2:$I$5001),Hoja1!I1285)</f>
        <v>40</v>
      </c>
      <c r="J1285">
        <f t="shared" si="60"/>
        <v>0</v>
      </c>
      <c r="K1285" t="str">
        <f t="shared" si="61"/>
        <v>0-400k</v>
      </c>
      <c r="L1285" t="str">
        <f t="shared" si="62"/>
        <v>31-45</v>
      </c>
    </row>
    <row r="1286" spans="1:12" x14ac:dyDescent="0.25">
      <c r="A1286">
        <v>1285</v>
      </c>
      <c r="B1286" t="s">
        <v>9</v>
      </c>
      <c r="C1286">
        <f>IF(ISBLANK(Hoja1!C1286),AVERAGE(Hoja1!$C$2:$C$5001),Hoja1!C1286)</f>
        <v>1083336.99</v>
      </c>
      <c r="D1286" t="str">
        <f>IF(ISBLANK(Hoja1!D1286),"ASALARIADO",Hoja1!D1286)</f>
        <v>ASALARIADO</v>
      </c>
      <c r="E1286" t="s">
        <v>16</v>
      </c>
      <c r="F1286" t="s">
        <v>12</v>
      </c>
      <c r="G1286" t="s">
        <v>12</v>
      </c>
      <c r="H1286" t="s">
        <v>13</v>
      </c>
      <c r="I1286" s="1">
        <f>IF(ISBLANK(Hoja1!I1286),AVERAGE(Hoja1!$I$2:$I$5001),Hoja1!I1286)</f>
        <v>48</v>
      </c>
      <c r="J1286">
        <f t="shared" si="60"/>
        <v>0</v>
      </c>
      <c r="K1286" t="str">
        <f t="shared" si="61"/>
        <v>800k-1.2M</v>
      </c>
      <c r="L1286" t="str">
        <f t="shared" si="62"/>
        <v>46-60</v>
      </c>
    </row>
    <row r="1287" spans="1:12" x14ac:dyDescent="0.25">
      <c r="A1287">
        <v>1286</v>
      </c>
      <c r="B1287" t="s">
        <v>9</v>
      </c>
      <c r="C1287">
        <f>IF(ISBLANK(Hoja1!C1287),AVERAGE(Hoja1!$C$2:$C$5001),Hoja1!C1287)</f>
        <v>289083.33</v>
      </c>
      <c r="D1287" t="str">
        <f>IF(ISBLANK(Hoja1!D1287),"ASALARIADO",Hoja1!D1287)</f>
        <v>ASALARIADO</v>
      </c>
      <c r="E1287" t="s">
        <v>16</v>
      </c>
      <c r="F1287" t="s">
        <v>12</v>
      </c>
      <c r="G1287" t="s">
        <v>13</v>
      </c>
      <c r="H1287" t="s">
        <v>13</v>
      </c>
      <c r="I1287" s="1">
        <f>IF(ISBLANK(Hoja1!I1287),AVERAGE(Hoja1!$I$2:$I$5001),Hoja1!I1287)</f>
        <v>26</v>
      </c>
      <c r="J1287">
        <f t="shared" si="60"/>
        <v>0</v>
      </c>
      <c r="K1287" t="str">
        <f t="shared" si="61"/>
        <v>0-400k</v>
      </c>
      <c r="L1287" t="str">
        <f t="shared" si="62"/>
        <v>18-30</v>
      </c>
    </row>
    <row r="1288" spans="1:12" x14ac:dyDescent="0.25">
      <c r="A1288">
        <v>1287</v>
      </c>
      <c r="B1288" t="s">
        <v>15</v>
      </c>
      <c r="C1288">
        <f>IF(ISBLANK(Hoja1!C1288),AVERAGE(Hoja1!$C$2:$C$5001),Hoja1!C1288)</f>
        <v>377634.82</v>
      </c>
      <c r="D1288" t="str">
        <f>IF(ISBLANK(Hoja1!D1288),"ASALARIADO",Hoja1!D1288)</f>
        <v>ASALARIADO</v>
      </c>
      <c r="E1288" t="s">
        <v>16</v>
      </c>
      <c r="F1288" t="s">
        <v>12</v>
      </c>
      <c r="G1288" t="s">
        <v>13</v>
      </c>
      <c r="H1288" t="s">
        <v>13</v>
      </c>
      <c r="I1288" s="1">
        <f>IF(ISBLANK(Hoja1!I1288),AVERAGE(Hoja1!$I$2:$I$5001),Hoja1!I1288)</f>
        <v>23</v>
      </c>
      <c r="J1288">
        <f t="shared" si="60"/>
        <v>0</v>
      </c>
      <c r="K1288" t="str">
        <f t="shared" si="61"/>
        <v>0-400k</v>
      </c>
      <c r="L1288" t="str">
        <f t="shared" si="62"/>
        <v>18-30</v>
      </c>
    </row>
    <row r="1289" spans="1:12" x14ac:dyDescent="0.25">
      <c r="A1289">
        <v>1288</v>
      </c>
      <c r="B1289" t="s">
        <v>9</v>
      </c>
      <c r="C1289">
        <f>IF(ISBLANK(Hoja1!C1289),AVERAGE(Hoja1!$C$2:$C$5001),Hoja1!C1289)</f>
        <v>278030</v>
      </c>
      <c r="D1289" t="str">
        <f>IF(ISBLANK(Hoja1!D1289),"ASALARIADO",Hoja1!D1289)</f>
        <v>CONVENIOS ESPECIALES DE TRABAJADORES INDEPENDIENTES</v>
      </c>
      <c r="E1289" t="s">
        <v>16</v>
      </c>
      <c r="F1289" t="s">
        <v>12</v>
      </c>
      <c r="G1289" t="s">
        <v>13</v>
      </c>
      <c r="H1289" t="s">
        <v>13</v>
      </c>
      <c r="I1289" s="1">
        <f>IF(ISBLANK(Hoja1!I1289),AVERAGE(Hoja1!$I$2:$I$5001),Hoja1!I1289)</f>
        <v>56</v>
      </c>
      <c r="J1289">
        <f t="shared" si="60"/>
        <v>0</v>
      </c>
      <c r="K1289" t="str">
        <f t="shared" si="61"/>
        <v>0-400k</v>
      </c>
      <c r="L1289" t="str">
        <f t="shared" si="62"/>
        <v>46-60</v>
      </c>
    </row>
    <row r="1290" spans="1:12" x14ac:dyDescent="0.25">
      <c r="A1290">
        <v>1289</v>
      </c>
      <c r="B1290" t="s">
        <v>15</v>
      </c>
      <c r="C1290">
        <f>IF(ISBLANK(Hoja1!C1290),AVERAGE(Hoja1!$C$2:$C$5001),Hoja1!C1290)</f>
        <v>297046</v>
      </c>
      <c r="D1290" t="str">
        <f>IF(ISBLANK(Hoja1!D1290),"ASALARIADO",Hoja1!D1290)</f>
        <v>TRABAJADOR INDEPENDIENTE</v>
      </c>
      <c r="E1290" t="s">
        <v>16</v>
      </c>
      <c r="F1290" t="s">
        <v>12</v>
      </c>
      <c r="G1290" t="s">
        <v>13</v>
      </c>
      <c r="H1290" t="s">
        <v>13</v>
      </c>
      <c r="I1290" s="1">
        <f>IF(ISBLANK(Hoja1!I1290),AVERAGE(Hoja1!$I$2:$I$5001),Hoja1!I1290)</f>
        <v>40</v>
      </c>
      <c r="J1290">
        <f t="shared" si="60"/>
        <v>0</v>
      </c>
      <c r="K1290" t="str">
        <f t="shared" si="61"/>
        <v>0-400k</v>
      </c>
      <c r="L1290" t="str">
        <f t="shared" si="62"/>
        <v>31-45</v>
      </c>
    </row>
    <row r="1291" spans="1:12" x14ac:dyDescent="0.25">
      <c r="A1291">
        <v>1290</v>
      </c>
      <c r="B1291" t="s">
        <v>9</v>
      </c>
      <c r="C1291">
        <f>IF(ISBLANK(Hoja1!C1291),AVERAGE(Hoja1!$C$2:$C$5001),Hoja1!C1291)</f>
        <v>382136</v>
      </c>
      <c r="D1291" t="str">
        <f>IF(ISBLANK(Hoja1!D1291),"ASALARIADO",Hoja1!D1291)</f>
        <v>TRABAJADOR INDEPENDIENTE</v>
      </c>
      <c r="E1291" t="s">
        <v>16</v>
      </c>
      <c r="F1291" t="s">
        <v>12</v>
      </c>
      <c r="G1291" t="s">
        <v>12</v>
      </c>
      <c r="H1291" t="s">
        <v>12</v>
      </c>
      <c r="I1291" s="1">
        <f>IF(ISBLANK(Hoja1!I1291),AVERAGE(Hoja1!$I$2:$I$5001),Hoja1!I1291)</f>
        <v>55</v>
      </c>
      <c r="J1291">
        <f t="shared" si="60"/>
        <v>1</v>
      </c>
      <c r="K1291" t="str">
        <f t="shared" si="61"/>
        <v>0-400k</v>
      </c>
      <c r="L1291" t="str">
        <f t="shared" si="62"/>
        <v>46-60</v>
      </c>
    </row>
    <row r="1292" spans="1:12" x14ac:dyDescent="0.25">
      <c r="A1292">
        <v>1291</v>
      </c>
      <c r="B1292" t="s">
        <v>9</v>
      </c>
      <c r="C1292">
        <f>IF(ISBLANK(Hoja1!C1292),AVERAGE(Hoja1!$C$2:$C$5001),Hoja1!C1292)</f>
        <v>609030</v>
      </c>
      <c r="D1292" t="str">
        <f>IF(ISBLANK(Hoja1!D1292),"ASALARIADO",Hoja1!D1292)</f>
        <v>TRABAJADOR INDEPENDIENTE</v>
      </c>
      <c r="E1292" t="s">
        <v>16</v>
      </c>
      <c r="F1292" t="s">
        <v>12</v>
      </c>
      <c r="G1292" t="s">
        <v>13</v>
      </c>
      <c r="H1292" t="s">
        <v>12</v>
      </c>
      <c r="I1292" s="1">
        <f>IF(ISBLANK(Hoja1!I1292),AVERAGE(Hoja1!$I$2:$I$5001),Hoja1!I1292)</f>
        <v>57</v>
      </c>
      <c r="J1292">
        <f t="shared" si="60"/>
        <v>1</v>
      </c>
      <c r="K1292" t="str">
        <f t="shared" si="61"/>
        <v>400k-800k</v>
      </c>
      <c r="L1292" t="str">
        <f t="shared" si="62"/>
        <v>46-60</v>
      </c>
    </row>
    <row r="1293" spans="1:12" x14ac:dyDescent="0.25">
      <c r="A1293">
        <v>1292</v>
      </c>
      <c r="B1293" t="s">
        <v>9</v>
      </c>
      <c r="C1293">
        <f>IF(ISBLANK(Hoja1!C1293),AVERAGE(Hoja1!$C$2:$C$5001),Hoja1!C1293)</f>
        <v>465239</v>
      </c>
      <c r="D1293" t="str">
        <f>IF(ISBLANK(Hoja1!D1293),"ASALARIADO",Hoja1!D1293)</f>
        <v>TRABAJADOR INDEPENDIENTE</v>
      </c>
      <c r="E1293" t="s">
        <v>16</v>
      </c>
      <c r="F1293" t="s">
        <v>12</v>
      </c>
      <c r="G1293" t="s">
        <v>13</v>
      </c>
      <c r="H1293" t="s">
        <v>12</v>
      </c>
      <c r="I1293" s="1">
        <f>IF(ISBLANK(Hoja1!I1293),AVERAGE(Hoja1!$I$2:$I$5001),Hoja1!I1293)</f>
        <v>36</v>
      </c>
      <c r="J1293">
        <f t="shared" si="60"/>
        <v>1</v>
      </c>
      <c r="K1293" t="str">
        <f t="shared" si="61"/>
        <v>400k-800k</v>
      </c>
      <c r="L1293" t="str">
        <f t="shared" si="62"/>
        <v>31-45</v>
      </c>
    </row>
    <row r="1294" spans="1:12" x14ac:dyDescent="0.25">
      <c r="A1294">
        <v>1293</v>
      </c>
      <c r="B1294" t="s">
        <v>9</v>
      </c>
      <c r="C1294">
        <f>IF(ISBLANK(Hoja1!C1294),AVERAGE(Hoja1!$C$2:$C$5001),Hoja1!C1294)</f>
        <v>449243.84</v>
      </c>
      <c r="D1294" t="str">
        <f>IF(ISBLANK(Hoja1!D1294),"ASALARIADO",Hoja1!D1294)</f>
        <v>ASALARIADO</v>
      </c>
      <c r="E1294" t="s">
        <v>16</v>
      </c>
      <c r="F1294" t="s">
        <v>12</v>
      </c>
      <c r="G1294" t="s">
        <v>13</v>
      </c>
      <c r="H1294" t="s">
        <v>13</v>
      </c>
      <c r="I1294" s="1">
        <f>IF(ISBLANK(Hoja1!I1294),AVERAGE(Hoja1!$I$2:$I$5001),Hoja1!I1294)</f>
        <v>34</v>
      </c>
      <c r="J1294">
        <f t="shared" si="60"/>
        <v>0</v>
      </c>
      <c r="K1294" t="str">
        <f t="shared" si="61"/>
        <v>400k-800k</v>
      </c>
      <c r="L1294" t="str">
        <f t="shared" si="62"/>
        <v>31-45</v>
      </c>
    </row>
    <row r="1295" spans="1:12" x14ac:dyDescent="0.25">
      <c r="A1295">
        <v>1294</v>
      </c>
      <c r="B1295" t="s">
        <v>9</v>
      </c>
      <c r="C1295">
        <f>IF(ISBLANK(Hoja1!C1295),AVERAGE(Hoja1!$C$2:$C$5001),Hoja1!C1295)</f>
        <v>60000</v>
      </c>
      <c r="D1295" t="str">
        <f>IF(ISBLANK(Hoja1!D1295),"ASALARIADO",Hoja1!D1295)</f>
        <v>ASALARIADO</v>
      </c>
      <c r="E1295" t="s">
        <v>16</v>
      </c>
      <c r="F1295" t="s">
        <v>12</v>
      </c>
      <c r="G1295" t="s">
        <v>13</v>
      </c>
      <c r="H1295" t="s">
        <v>12</v>
      </c>
      <c r="I1295" s="1">
        <f>IF(ISBLANK(Hoja1!I1295),AVERAGE(Hoja1!$I$2:$I$5001),Hoja1!I1295)</f>
        <v>18</v>
      </c>
      <c r="J1295">
        <f t="shared" si="60"/>
        <v>1</v>
      </c>
      <c r="K1295" t="str">
        <f t="shared" si="61"/>
        <v>0-400k</v>
      </c>
      <c r="L1295" t="str">
        <f t="shared" si="62"/>
        <v>18-30</v>
      </c>
    </row>
    <row r="1296" spans="1:12" x14ac:dyDescent="0.25">
      <c r="A1296">
        <v>1295</v>
      </c>
      <c r="B1296" t="s">
        <v>9</v>
      </c>
      <c r="C1296">
        <f>IF(ISBLANK(Hoja1!C1296),AVERAGE(Hoja1!$C$2:$C$5001),Hoja1!C1296)</f>
        <v>395499</v>
      </c>
      <c r="D1296" t="str">
        <f>IF(ISBLANK(Hoja1!D1296),"ASALARIADO",Hoja1!D1296)</f>
        <v>ASALARIADO</v>
      </c>
      <c r="E1296" t="s">
        <v>16</v>
      </c>
      <c r="F1296" t="s">
        <v>12</v>
      </c>
      <c r="G1296" t="s">
        <v>13</v>
      </c>
      <c r="H1296" t="s">
        <v>13</v>
      </c>
      <c r="I1296" s="1">
        <f>IF(ISBLANK(Hoja1!I1296),AVERAGE(Hoja1!$I$2:$I$5001),Hoja1!I1296)</f>
        <v>27</v>
      </c>
      <c r="J1296">
        <f t="shared" si="60"/>
        <v>0</v>
      </c>
      <c r="K1296" t="str">
        <f t="shared" si="61"/>
        <v>0-400k</v>
      </c>
      <c r="L1296" t="str">
        <f t="shared" si="62"/>
        <v>18-30</v>
      </c>
    </row>
    <row r="1297" spans="1:12" x14ac:dyDescent="0.25">
      <c r="A1297">
        <v>1296</v>
      </c>
      <c r="B1297" t="s">
        <v>15</v>
      </c>
      <c r="C1297">
        <f>IF(ISBLANK(Hoja1!C1297),AVERAGE(Hoja1!$C$2:$C$5001),Hoja1!C1297)</f>
        <v>382136</v>
      </c>
      <c r="D1297" t="str">
        <f>IF(ISBLANK(Hoja1!D1297),"ASALARIADO",Hoja1!D1297)</f>
        <v>TRABAJADOR INDEPENDIENTE</v>
      </c>
      <c r="E1297" t="s">
        <v>16</v>
      </c>
      <c r="F1297" t="s">
        <v>12</v>
      </c>
      <c r="G1297" t="s">
        <v>13</v>
      </c>
      <c r="H1297" t="s">
        <v>12</v>
      </c>
      <c r="I1297" s="1">
        <f>IF(ISBLANK(Hoja1!I1297),AVERAGE(Hoja1!$I$2:$I$5001),Hoja1!I1297)</f>
        <v>62</v>
      </c>
      <c r="J1297">
        <f t="shared" si="60"/>
        <v>1</v>
      </c>
      <c r="K1297" t="str">
        <f t="shared" si="61"/>
        <v>0-400k</v>
      </c>
      <c r="L1297" t="str">
        <f t="shared" si="62"/>
        <v>61-75</v>
      </c>
    </row>
    <row r="1298" spans="1:12" x14ac:dyDescent="0.25">
      <c r="A1298">
        <v>1297</v>
      </c>
      <c r="B1298" t="s">
        <v>15</v>
      </c>
      <c r="C1298">
        <f>IF(ISBLANK(Hoja1!C1298),AVERAGE(Hoja1!$C$2:$C$5001),Hoja1!C1298)</f>
        <v>558849</v>
      </c>
      <c r="D1298" t="str">
        <f>IF(ISBLANK(Hoja1!D1298),"ASALARIADO",Hoja1!D1298)</f>
        <v>ASALARIADO</v>
      </c>
      <c r="E1298" t="s">
        <v>11</v>
      </c>
      <c r="F1298" t="s">
        <v>12</v>
      </c>
      <c r="G1298" t="s">
        <v>13</v>
      </c>
      <c r="H1298" t="s">
        <v>13</v>
      </c>
      <c r="I1298" s="1">
        <f>IF(ISBLANK(Hoja1!I1298),AVERAGE(Hoja1!$I$2:$I$5001),Hoja1!I1298)</f>
        <v>33</v>
      </c>
      <c r="J1298">
        <f t="shared" si="60"/>
        <v>0</v>
      </c>
      <c r="K1298" t="str">
        <f t="shared" si="61"/>
        <v>400k-800k</v>
      </c>
      <c r="L1298" t="str">
        <f t="shared" si="62"/>
        <v>31-45</v>
      </c>
    </row>
    <row r="1299" spans="1:12" x14ac:dyDescent="0.25">
      <c r="A1299">
        <v>1298</v>
      </c>
      <c r="B1299" t="s">
        <v>9</v>
      </c>
      <c r="C1299">
        <f>IF(ISBLANK(Hoja1!C1299),AVERAGE(Hoja1!$C$2:$C$5001),Hoja1!C1299)</f>
        <v>300000</v>
      </c>
      <c r="D1299" t="str">
        <f>IF(ISBLANK(Hoja1!D1299),"ASALARIADO",Hoja1!D1299)</f>
        <v>ASALARIADO</v>
      </c>
      <c r="E1299" t="s">
        <v>16</v>
      </c>
      <c r="F1299" t="s">
        <v>12</v>
      </c>
      <c r="G1299" t="s">
        <v>12</v>
      </c>
      <c r="H1299" t="s">
        <v>13</v>
      </c>
      <c r="I1299" s="1">
        <f>IF(ISBLANK(Hoja1!I1299),AVERAGE(Hoja1!$I$2:$I$5001),Hoja1!I1299)</f>
        <v>36</v>
      </c>
      <c r="J1299">
        <f t="shared" si="60"/>
        <v>0</v>
      </c>
      <c r="K1299" t="str">
        <f t="shared" si="61"/>
        <v>0-400k</v>
      </c>
      <c r="L1299" t="str">
        <f t="shared" si="62"/>
        <v>31-45</v>
      </c>
    </row>
    <row r="1300" spans="1:12" x14ac:dyDescent="0.25">
      <c r="A1300">
        <v>1299</v>
      </c>
      <c r="B1300" t="s">
        <v>15</v>
      </c>
      <c r="C1300">
        <f>IF(ISBLANK(Hoja1!C1300),AVERAGE(Hoja1!$C$2:$C$5001),Hoja1!C1300)</f>
        <v>280000</v>
      </c>
      <c r="D1300" t="str">
        <f>IF(ISBLANK(Hoja1!D1300),"ASALARIADO",Hoja1!D1300)</f>
        <v>ASALARIADO</v>
      </c>
      <c r="E1300" t="s">
        <v>16</v>
      </c>
      <c r="F1300" t="s">
        <v>12</v>
      </c>
      <c r="G1300" t="s">
        <v>13</v>
      </c>
      <c r="H1300" t="s">
        <v>13</v>
      </c>
      <c r="I1300" s="1">
        <f>IF(ISBLANK(Hoja1!I1300),AVERAGE(Hoja1!$I$2:$I$5001),Hoja1!I1300)</f>
        <v>33</v>
      </c>
      <c r="J1300">
        <f t="shared" si="60"/>
        <v>0</v>
      </c>
      <c r="K1300" t="str">
        <f t="shared" si="61"/>
        <v>0-400k</v>
      </c>
      <c r="L1300" t="str">
        <f t="shared" si="62"/>
        <v>31-45</v>
      </c>
    </row>
    <row r="1301" spans="1:12" x14ac:dyDescent="0.25">
      <c r="A1301">
        <v>1300</v>
      </c>
      <c r="B1301" t="s">
        <v>15</v>
      </c>
      <c r="C1301">
        <f>IF(ISBLANK(Hoja1!C1301),AVERAGE(Hoja1!$C$2:$C$5001),Hoja1!C1301)</f>
        <v>448387.72</v>
      </c>
      <c r="D1301" t="str">
        <f>IF(ISBLANK(Hoja1!D1301),"ASALARIADO",Hoja1!D1301)</f>
        <v>ASALARIADO</v>
      </c>
      <c r="E1301" t="s">
        <v>16</v>
      </c>
      <c r="F1301" t="s">
        <v>12</v>
      </c>
      <c r="G1301" t="s">
        <v>13</v>
      </c>
      <c r="H1301" t="s">
        <v>13</v>
      </c>
      <c r="I1301" s="1">
        <f>IF(ISBLANK(Hoja1!I1301),AVERAGE(Hoja1!$I$2:$I$5001),Hoja1!I1301)</f>
        <v>49</v>
      </c>
      <c r="J1301">
        <f t="shared" si="60"/>
        <v>0</v>
      </c>
      <c r="K1301" t="str">
        <f t="shared" si="61"/>
        <v>400k-800k</v>
      </c>
      <c r="L1301" t="str">
        <f t="shared" si="62"/>
        <v>46-60</v>
      </c>
    </row>
    <row r="1302" spans="1:12" x14ac:dyDescent="0.25">
      <c r="A1302">
        <v>1301</v>
      </c>
      <c r="B1302" t="s">
        <v>15</v>
      </c>
      <c r="C1302">
        <f>IF(ISBLANK(Hoja1!C1302),AVERAGE(Hoja1!$C$2:$C$5001),Hoja1!C1302)</f>
        <v>302470</v>
      </c>
      <c r="D1302" t="str">
        <f>IF(ISBLANK(Hoja1!D1302),"ASALARIADO",Hoja1!D1302)</f>
        <v>ASEGURADO VOLUNTARIO</v>
      </c>
      <c r="E1302" t="s">
        <v>16</v>
      </c>
      <c r="F1302" t="s">
        <v>12</v>
      </c>
      <c r="G1302" t="s">
        <v>12</v>
      </c>
      <c r="H1302" t="s">
        <v>13</v>
      </c>
      <c r="I1302" s="1">
        <f>IF(ISBLANK(Hoja1!I1302),AVERAGE(Hoja1!$I$2:$I$5001),Hoja1!I1302)</f>
        <v>29</v>
      </c>
      <c r="J1302">
        <f t="shared" si="60"/>
        <v>0</v>
      </c>
      <c r="K1302" t="str">
        <f t="shared" si="61"/>
        <v>0-400k</v>
      </c>
      <c r="L1302" t="str">
        <f t="shared" si="62"/>
        <v>18-30</v>
      </c>
    </row>
    <row r="1303" spans="1:12" x14ac:dyDescent="0.25">
      <c r="A1303">
        <v>1302</v>
      </c>
      <c r="B1303" t="s">
        <v>15</v>
      </c>
      <c r="C1303">
        <f>IF(ISBLANK(Hoja1!C1303),AVERAGE(Hoja1!$C$2:$C$5001),Hoja1!C1303)</f>
        <v>195143</v>
      </c>
      <c r="D1303" t="str">
        <f>IF(ISBLANK(Hoja1!D1303),"ASALARIADO",Hoja1!D1303)</f>
        <v>ASALARIADO</v>
      </c>
      <c r="E1303" t="s">
        <v>11</v>
      </c>
      <c r="F1303" t="s">
        <v>12</v>
      </c>
      <c r="G1303" t="s">
        <v>13</v>
      </c>
      <c r="H1303" t="s">
        <v>13</v>
      </c>
      <c r="I1303" s="1">
        <f>IF(ISBLANK(Hoja1!I1303),AVERAGE(Hoja1!$I$2:$I$5001),Hoja1!I1303)</f>
        <v>39</v>
      </c>
      <c r="J1303">
        <f t="shared" si="60"/>
        <v>0</v>
      </c>
      <c r="K1303" t="str">
        <f t="shared" si="61"/>
        <v>0-400k</v>
      </c>
      <c r="L1303" t="str">
        <f t="shared" si="62"/>
        <v>31-45</v>
      </c>
    </row>
    <row r="1304" spans="1:12" x14ac:dyDescent="0.25">
      <c r="A1304">
        <v>1303</v>
      </c>
      <c r="B1304" t="s">
        <v>9</v>
      </c>
      <c r="C1304">
        <f>IF(ISBLANK(Hoja1!C1304),AVERAGE(Hoja1!$C$2:$C$5001),Hoja1!C1304)</f>
        <v>513383.02</v>
      </c>
      <c r="D1304" t="str">
        <f>IF(ISBLANK(Hoja1!D1304),"ASALARIADO",Hoja1!D1304)</f>
        <v>ASALARIADO</v>
      </c>
      <c r="E1304" t="s">
        <v>16</v>
      </c>
      <c r="F1304" t="s">
        <v>12</v>
      </c>
      <c r="G1304" t="s">
        <v>13</v>
      </c>
      <c r="H1304" t="s">
        <v>13</v>
      </c>
      <c r="I1304" s="1">
        <f>IF(ISBLANK(Hoja1!I1304),AVERAGE(Hoja1!$I$2:$I$5001),Hoja1!I1304)</f>
        <v>42</v>
      </c>
      <c r="J1304">
        <f t="shared" si="60"/>
        <v>0</v>
      </c>
      <c r="K1304" t="str">
        <f t="shared" si="61"/>
        <v>400k-800k</v>
      </c>
      <c r="L1304" t="str">
        <f t="shared" si="62"/>
        <v>31-45</v>
      </c>
    </row>
    <row r="1305" spans="1:12" x14ac:dyDescent="0.25">
      <c r="A1305">
        <v>1304</v>
      </c>
      <c r="B1305" t="s">
        <v>9</v>
      </c>
      <c r="C1305">
        <f>IF(ISBLANK(Hoja1!C1305),AVERAGE(Hoja1!$C$2:$C$5001),Hoja1!C1305)</f>
        <v>278030</v>
      </c>
      <c r="D1305" t="str">
        <f>IF(ISBLANK(Hoja1!D1305),"ASALARIADO",Hoja1!D1305)</f>
        <v>CONVENIOS ESPECIALES DE TRABAJADORES INDEPENDIENTES</v>
      </c>
      <c r="E1305" t="s">
        <v>16</v>
      </c>
      <c r="F1305" t="s">
        <v>12</v>
      </c>
      <c r="G1305" t="s">
        <v>13</v>
      </c>
      <c r="H1305" t="s">
        <v>13</v>
      </c>
      <c r="I1305" s="1">
        <f>IF(ISBLANK(Hoja1!I1305),AVERAGE(Hoja1!$I$2:$I$5001),Hoja1!I1305)</f>
        <v>61</v>
      </c>
      <c r="J1305">
        <f t="shared" si="60"/>
        <v>0</v>
      </c>
      <c r="K1305" t="str">
        <f t="shared" si="61"/>
        <v>0-400k</v>
      </c>
      <c r="L1305" t="str">
        <f t="shared" si="62"/>
        <v>61-75</v>
      </c>
    </row>
    <row r="1306" spans="1:12" x14ac:dyDescent="0.25">
      <c r="A1306">
        <v>1305</v>
      </c>
      <c r="B1306" t="s">
        <v>9</v>
      </c>
      <c r="C1306">
        <f>IF(ISBLANK(Hoja1!C1306),AVERAGE(Hoja1!$C$2:$C$5001),Hoja1!C1306)</f>
        <v>343390</v>
      </c>
      <c r="D1306" t="str">
        <f>IF(ISBLANK(Hoja1!D1306),"ASALARIADO",Hoja1!D1306)</f>
        <v>ASALARIADO</v>
      </c>
      <c r="E1306" t="s">
        <v>16</v>
      </c>
      <c r="F1306" t="s">
        <v>12</v>
      </c>
      <c r="G1306" t="s">
        <v>13</v>
      </c>
      <c r="H1306" t="s">
        <v>13</v>
      </c>
      <c r="I1306" s="1">
        <f>IF(ISBLANK(Hoja1!I1306),AVERAGE(Hoja1!$I$2:$I$5001),Hoja1!I1306)</f>
        <v>28</v>
      </c>
      <c r="J1306">
        <f t="shared" si="60"/>
        <v>0</v>
      </c>
      <c r="K1306" t="str">
        <f t="shared" si="61"/>
        <v>0-400k</v>
      </c>
      <c r="L1306" t="str">
        <f t="shared" si="62"/>
        <v>18-30</v>
      </c>
    </row>
    <row r="1307" spans="1:12" x14ac:dyDescent="0.25">
      <c r="A1307">
        <v>1306</v>
      </c>
      <c r="B1307" t="s">
        <v>15</v>
      </c>
      <c r="C1307">
        <f>IF(ISBLANK(Hoja1!C1307),AVERAGE(Hoja1!$C$2:$C$5001),Hoja1!C1307)</f>
        <v>1204805.5900000001</v>
      </c>
      <c r="D1307" t="str">
        <f>IF(ISBLANK(Hoja1!D1307),"ASALARIADO",Hoja1!D1307)</f>
        <v>ASALARIADO</v>
      </c>
      <c r="E1307" t="s">
        <v>16</v>
      </c>
      <c r="F1307" t="s">
        <v>12</v>
      </c>
      <c r="G1307" t="s">
        <v>13</v>
      </c>
      <c r="H1307" t="s">
        <v>13</v>
      </c>
      <c r="I1307" s="1">
        <f>IF(ISBLANK(Hoja1!I1307),AVERAGE(Hoja1!$I$2:$I$5001),Hoja1!I1307)</f>
        <v>41</v>
      </c>
      <c r="J1307">
        <f t="shared" si="60"/>
        <v>0</v>
      </c>
      <c r="K1307" t="str">
        <f t="shared" si="61"/>
        <v>1.2M-2M</v>
      </c>
      <c r="L1307" t="str">
        <f t="shared" si="62"/>
        <v>31-45</v>
      </c>
    </row>
    <row r="1308" spans="1:12" x14ac:dyDescent="0.25">
      <c r="A1308">
        <v>1307</v>
      </c>
      <c r="B1308" t="s">
        <v>9</v>
      </c>
      <c r="C1308">
        <f>IF(ISBLANK(Hoja1!C1308),AVERAGE(Hoja1!$C$2:$C$5001),Hoja1!C1308)</f>
        <v>1611500</v>
      </c>
      <c r="D1308" t="str">
        <f>IF(ISBLANK(Hoja1!D1308),"ASALARIADO",Hoja1!D1308)</f>
        <v>ASALARIADO</v>
      </c>
      <c r="E1308" t="s">
        <v>16</v>
      </c>
      <c r="F1308" t="s">
        <v>12</v>
      </c>
      <c r="G1308" t="s">
        <v>13</v>
      </c>
      <c r="H1308" t="s">
        <v>13</v>
      </c>
      <c r="I1308" s="1">
        <f>IF(ISBLANK(Hoja1!I1308),AVERAGE(Hoja1!$I$2:$I$5001),Hoja1!I1308)</f>
        <v>26</v>
      </c>
      <c r="J1308">
        <f t="shared" si="60"/>
        <v>0</v>
      </c>
      <c r="K1308" t="str">
        <f t="shared" si="61"/>
        <v>1.2M-2M</v>
      </c>
      <c r="L1308" t="str">
        <f t="shared" si="62"/>
        <v>18-30</v>
      </c>
    </row>
    <row r="1309" spans="1:12" x14ac:dyDescent="0.25">
      <c r="A1309">
        <v>1308</v>
      </c>
      <c r="B1309" t="s">
        <v>15</v>
      </c>
      <c r="C1309">
        <f>IF(ISBLANK(Hoja1!C1309),AVERAGE(Hoja1!$C$2:$C$5001),Hoja1!C1309)</f>
        <v>1047569</v>
      </c>
      <c r="D1309" t="str">
        <f>IF(ISBLANK(Hoja1!D1309),"ASALARIADO",Hoja1!D1309)</f>
        <v>ASALARIADO</v>
      </c>
      <c r="E1309" t="s">
        <v>11</v>
      </c>
      <c r="F1309" t="s">
        <v>12</v>
      </c>
      <c r="G1309" t="s">
        <v>13</v>
      </c>
      <c r="H1309" t="s">
        <v>13</v>
      </c>
      <c r="I1309" s="1">
        <f>IF(ISBLANK(Hoja1!I1309),AVERAGE(Hoja1!$I$2:$I$5001),Hoja1!I1309)</f>
        <v>47</v>
      </c>
      <c r="J1309">
        <f t="shared" si="60"/>
        <v>0</v>
      </c>
      <c r="K1309" t="str">
        <f t="shared" si="61"/>
        <v>800k-1.2M</v>
      </c>
      <c r="L1309" t="str">
        <f t="shared" si="62"/>
        <v>46-60</v>
      </c>
    </row>
    <row r="1310" spans="1:12" x14ac:dyDescent="0.25">
      <c r="A1310">
        <v>1309</v>
      </c>
      <c r="B1310" t="s">
        <v>9</v>
      </c>
      <c r="C1310">
        <f>IF(ISBLANK(Hoja1!C1310),AVERAGE(Hoja1!$C$2:$C$5001),Hoja1!C1310)</f>
        <v>526800</v>
      </c>
      <c r="D1310" t="str">
        <f>IF(ISBLANK(Hoja1!D1310),"ASALARIADO",Hoja1!D1310)</f>
        <v>ASALARIADO</v>
      </c>
      <c r="E1310" t="s">
        <v>16</v>
      </c>
      <c r="F1310" t="s">
        <v>12</v>
      </c>
      <c r="G1310" t="s">
        <v>13</v>
      </c>
      <c r="H1310" t="s">
        <v>13</v>
      </c>
      <c r="I1310" s="1">
        <f>IF(ISBLANK(Hoja1!I1310),AVERAGE(Hoja1!$I$2:$I$5001),Hoja1!I1310)</f>
        <v>44</v>
      </c>
      <c r="J1310">
        <f t="shared" si="60"/>
        <v>0</v>
      </c>
      <c r="K1310" t="str">
        <f t="shared" si="61"/>
        <v>400k-800k</v>
      </c>
      <c r="L1310" t="str">
        <f t="shared" si="62"/>
        <v>31-45</v>
      </c>
    </row>
    <row r="1311" spans="1:12" x14ac:dyDescent="0.25">
      <c r="A1311">
        <v>1310</v>
      </c>
      <c r="B1311" t="s">
        <v>9</v>
      </c>
      <c r="C1311">
        <f>IF(ISBLANK(Hoja1!C1311),AVERAGE(Hoja1!$C$2:$C$5001),Hoja1!C1311)</f>
        <v>580021.27</v>
      </c>
      <c r="D1311" t="str">
        <f>IF(ISBLANK(Hoja1!D1311),"ASALARIADO",Hoja1!D1311)</f>
        <v>ASALARIADO</v>
      </c>
      <c r="E1311" t="s">
        <v>11</v>
      </c>
      <c r="F1311" t="s">
        <v>12</v>
      </c>
      <c r="G1311" t="s">
        <v>13</v>
      </c>
      <c r="H1311" t="s">
        <v>13</v>
      </c>
      <c r="I1311" s="1">
        <f>IF(ISBLANK(Hoja1!I1311),AVERAGE(Hoja1!$I$2:$I$5001),Hoja1!I1311)</f>
        <v>29</v>
      </c>
      <c r="J1311">
        <f t="shared" si="60"/>
        <v>0</v>
      </c>
      <c r="K1311" t="str">
        <f t="shared" si="61"/>
        <v>400k-800k</v>
      </c>
      <c r="L1311" t="str">
        <f t="shared" si="62"/>
        <v>18-30</v>
      </c>
    </row>
    <row r="1312" spans="1:12" x14ac:dyDescent="0.25">
      <c r="A1312">
        <v>1311</v>
      </c>
      <c r="B1312" t="s">
        <v>9</v>
      </c>
      <c r="C1312">
        <f>IF(ISBLANK(Hoja1!C1312),AVERAGE(Hoja1!$C$2:$C$5001),Hoja1!C1312)</f>
        <v>526083.62</v>
      </c>
      <c r="D1312" t="str">
        <f>IF(ISBLANK(Hoja1!D1312),"ASALARIADO",Hoja1!D1312)</f>
        <v>ASALARIADO</v>
      </c>
      <c r="E1312" t="s">
        <v>16</v>
      </c>
      <c r="F1312" t="s">
        <v>12</v>
      </c>
      <c r="G1312" t="s">
        <v>13</v>
      </c>
      <c r="H1312" t="s">
        <v>13</v>
      </c>
      <c r="I1312" s="1">
        <f>IF(ISBLANK(Hoja1!I1312),AVERAGE(Hoja1!$I$2:$I$5001),Hoja1!I1312)</f>
        <v>24</v>
      </c>
      <c r="J1312">
        <f t="shared" si="60"/>
        <v>0</v>
      </c>
      <c r="K1312" t="str">
        <f t="shared" si="61"/>
        <v>400k-800k</v>
      </c>
      <c r="L1312" t="str">
        <f t="shared" si="62"/>
        <v>18-30</v>
      </c>
    </row>
    <row r="1313" spans="1:12" x14ac:dyDescent="0.25">
      <c r="A1313">
        <v>1312</v>
      </c>
      <c r="B1313" t="s">
        <v>15</v>
      </c>
      <c r="C1313">
        <f>IF(ISBLANK(Hoja1!C1313),AVERAGE(Hoja1!$C$2:$C$5001),Hoja1!C1313)</f>
        <v>910693.65</v>
      </c>
      <c r="D1313" t="str">
        <f>IF(ISBLANK(Hoja1!D1313),"ASALARIADO",Hoja1!D1313)</f>
        <v>ASALARIADO</v>
      </c>
      <c r="E1313" t="s">
        <v>11</v>
      </c>
      <c r="F1313" t="s">
        <v>12</v>
      </c>
      <c r="G1313" t="s">
        <v>13</v>
      </c>
      <c r="H1313" t="s">
        <v>13</v>
      </c>
      <c r="I1313" s="1">
        <f>IF(ISBLANK(Hoja1!I1313),AVERAGE(Hoja1!$I$2:$I$5001),Hoja1!I1313)</f>
        <v>40</v>
      </c>
      <c r="J1313">
        <f t="shared" si="60"/>
        <v>0</v>
      </c>
      <c r="K1313" t="str">
        <f t="shared" si="61"/>
        <v>800k-1.2M</v>
      </c>
      <c r="L1313" t="str">
        <f t="shared" si="62"/>
        <v>31-45</v>
      </c>
    </row>
    <row r="1314" spans="1:12" x14ac:dyDescent="0.25">
      <c r="A1314">
        <v>1313</v>
      </c>
      <c r="B1314" t="s">
        <v>9</v>
      </c>
      <c r="C1314">
        <f>IF(ISBLANK(Hoja1!C1314),AVERAGE(Hoja1!$C$2:$C$5001),Hoja1!C1314)</f>
        <v>493046.78</v>
      </c>
      <c r="D1314" t="str">
        <f>IF(ISBLANK(Hoja1!D1314),"ASALARIADO",Hoja1!D1314)</f>
        <v>ASALARIADO</v>
      </c>
      <c r="E1314" t="s">
        <v>16</v>
      </c>
      <c r="F1314" t="s">
        <v>12</v>
      </c>
      <c r="G1314" t="s">
        <v>13</v>
      </c>
      <c r="H1314" t="s">
        <v>13</v>
      </c>
      <c r="I1314" s="1">
        <f>IF(ISBLANK(Hoja1!I1314),AVERAGE(Hoja1!$I$2:$I$5001),Hoja1!I1314)</f>
        <v>22</v>
      </c>
      <c r="J1314">
        <f t="shared" si="60"/>
        <v>0</v>
      </c>
      <c r="K1314" t="str">
        <f t="shared" si="61"/>
        <v>400k-800k</v>
      </c>
      <c r="L1314" t="str">
        <f t="shared" si="62"/>
        <v>18-30</v>
      </c>
    </row>
    <row r="1315" spans="1:12" x14ac:dyDescent="0.25">
      <c r="A1315">
        <v>1314</v>
      </c>
      <c r="B1315" t="s">
        <v>9</v>
      </c>
      <c r="C1315">
        <f>IF(ISBLANK(Hoja1!C1315),AVERAGE(Hoja1!$C$2:$C$5001),Hoja1!C1315)</f>
        <v>330798</v>
      </c>
      <c r="D1315" t="str">
        <f>IF(ISBLANK(Hoja1!D1315),"ASALARIADO",Hoja1!D1315)</f>
        <v>TRABAJADOR INDEPENDIENTE</v>
      </c>
      <c r="E1315" t="s">
        <v>16</v>
      </c>
      <c r="F1315" t="s">
        <v>12</v>
      </c>
      <c r="G1315" t="s">
        <v>13</v>
      </c>
      <c r="H1315" t="s">
        <v>13</v>
      </c>
      <c r="I1315" s="1">
        <f>IF(ISBLANK(Hoja1!I1315),AVERAGE(Hoja1!$I$2:$I$5001),Hoja1!I1315)</f>
        <v>33</v>
      </c>
      <c r="J1315">
        <f t="shared" si="60"/>
        <v>0</v>
      </c>
      <c r="K1315" t="str">
        <f t="shared" si="61"/>
        <v>0-400k</v>
      </c>
      <c r="L1315" t="str">
        <f t="shared" si="62"/>
        <v>31-45</v>
      </c>
    </row>
    <row r="1316" spans="1:12" x14ac:dyDescent="0.25">
      <c r="A1316">
        <v>1315</v>
      </c>
      <c r="B1316" t="s">
        <v>9</v>
      </c>
      <c r="C1316">
        <f>IF(ISBLANK(Hoja1!C1316),AVERAGE(Hoja1!$C$2:$C$5001),Hoja1!C1316)</f>
        <v>2520949.98</v>
      </c>
      <c r="D1316" t="str">
        <f>IF(ISBLANK(Hoja1!D1316),"ASALARIADO",Hoja1!D1316)</f>
        <v>PENSIONADOS EN SU PROPIO SISTEMA</v>
      </c>
      <c r="E1316" t="s">
        <v>11</v>
      </c>
      <c r="F1316" t="s">
        <v>12</v>
      </c>
      <c r="G1316" t="s">
        <v>13</v>
      </c>
      <c r="H1316" t="s">
        <v>13</v>
      </c>
      <c r="I1316" s="1">
        <f>IF(ISBLANK(Hoja1!I1316),AVERAGE(Hoja1!$I$2:$I$5001),Hoja1!I1316)</f>
        <v>67</v>
      </c>
      <c r="J1316">
        <f t="shared" si="60"/>
        <v>0</v>
      </c>
      <c r="K1316" t="str">
        <f t="shared" si="61"/>
        <v>2M+</v>
      </c>
      <c r="L1316" t="str">
        <f t="shared" si="62"/>
        <v>61-75</v>
      </c>
    </row>
    <row r="1317" spans="1:12" x14ac:dyDescent="0.25">
      <c r="A1317">
        <v>1316</v>
      </c>
      <c r="B1317" t="s">
        <v>15</v>
      </c>
      <c r="C1317">
        <f>IF(ISBLANK(Hoja1!C1317),AVERAGE(Hoja1!$C$2:$C$5001),Hoja1!C1317)</f>
        <v>297045</v>
      </c>
      <c r="D1317" t="str">
        <f>IF(ISBLANK(Hoja1!D1317),"ASALARIADO",Hoja1!D1317)</f>
        <v>ASEGURADO VOLUNTARIO</v>
      </c>
      <c r="E1317" t="s">
        <v>16</v>
      </c>
      <c r="F1317" t="s">
        <v>12</v>
      </c>
      <c r="G1317" t="s">
        <v>13</v>
      </c>
      <c r="H1317" t="s">
        <v>13</v>
      </c>
      <c r="I1317" s="1">
        <f>IF(ISBLANK(Hoja1!I1317),AVERAGE(Hoja1!$I$2:$I$5001),Hoja1!I1317)</f>
        <v>28</v>
      </c>
      <c r="J1317">
        <f t="shared" si="60"/>
        <v>0</v>
      </c>
      <c r="K1317" t="str">
        <f t="shared" si="61"/>
        <v>0-400k</v>
      </c>
      <c r="L1317" t="str">
        <f t="shared" si="62"/>
        <v>18-30</v>
      </c>
    </row>
    <row r="1318" spans="1:12" x14ac:dyDescent="0.25">
      <c r="A1318">
        <v>1317</v>
      </c>
      <c r="B1318" t="s">
        <v>9</v>
      </c>
      <c r="C1318">
        <f>IF(ISBLANK(Hoja1!C1318),AVERAGE(Hoja1!$C$2:$C$5001),Hoja1!C1318)</f>
        <v>306723.3</v>
      </c>
      <c r="D1318" t="str">
        <f>IF(ISBLANK(Hoja1!D1318),"ASALARIADO",Hoja1!D1318)</f>
        <v>ASALARIADO</v>
      </c>
      <c r="E1318" t="s">
        <v>16</v>
      </c>
      <c r="F1318" t="s">
        <v>12</v>
      </c>
      <c r="G1318" t="s">
        <v>12</v>
      </c>
      <c r="H1318" t="s">
        <v>13</v>
      </c>
      <c r="I1318" s="1">
        <f>IF(ISBLANK(Hoja1!I1318),AVERAGE(Hoja1!$I$2:$I$5001),Hoja1!I1318)</f>
        <v>41</v>
      </c>
      <c r="J1318">
        <f t="shared" si="60"/>
        <v>0</v>
      </c>
      <c r="K1318" t="str">
        <f t="shared" si="61"/>
        <v>0-400k</v>
      </c>
      <c r="L1318" t="str">
        <f t="shared" si="62"/>
        <v>31-45</v>
      </c>
    </row>
    <row r="1319" spans="1:12" x14ac:dyDescent="0.25">
      <c r="A1319">
        <v>1318</v>
      </c>
      <c r="B1319" t="s">
        <v>15</v>
      </c>
      <c r="C1319">
        <f>IF(ISBLANK(Hoja1!C1319),AVERAGE(Hoja1!$C$2:$C$5001),Hoja1!C1319)</f>
        <v>300000</v>
      </c>
      <c r="D1319" t="str">
        <f>IF(ISBLANK(Hoja1!D1319),"ASALARIADO",Hoja1!D1319)</f>
        <v>ASALARIADO</v>
      </c>
      <c r="E1319" t="s">
        <v>16</v>
      </c>
      <c r="F1319" t="s">
        <v>12</v>
      </c>
      <c r="G1319" t="s">
        <v>12</v>
      </c>
      <c r="H1319" t="s">
        <v>13</v>
      </c>
      <c r="I1319" s="1">
        <f>IF(ISBLANK(Hoja1!I1319),AVERAGE(Hoja1!$I$2:$I$5001),Hoja1!I1319)</f>
        <v>37</v>
      </c>
      <c r="J1319">
        <f t="shared" si="60"/>
        <v>0</v>
      </c>
      <c r="K1319" t="str">
        <f t="shared" si="61"/>
        <v>0-400k</v>
      </c>
      <c r="L1319" t="str">
        <f t="shared" si="62"/>
        <v>31-45</v>
      </c>
    </row>
    <row r="1320" spans="1:12" x14ac:dyDescent="0.25">
      <c r="A1320">
        <v>1319</v>
      </c>
      <c r="B1320" t="s">
        <v>9</v>
      </c>
      <c r="C1320">
        <f>IF(ISBLANK(Hoja1!C1320),AVERAGE(Hoja1!$C$2:$C$5001),Hoja1!C1320)</f>
        <v>666854.69999999995</v>
      </c>
      <c r="D1320" t="str">
        <f>IF(ISBLANK(Hoja1!D1320),"ASALARIADO",Hoja1!D1320)</f>
        <v>ASALARIADO</v>
      </c>
      <c r="E1320" t="s">
        <v>16</v>
      </c>
      <c r="F1320" t="s">
        <v>12</v>
      </c>
      <c r="G1320" t="s">
        <v>13</v>
      </c>
      <c r="H1320" t="s">
        <v>13</v>
      </c>
      <c r="I1320" s="1">
        <f>IF(ISBLANK(Hoja1!I1320),AVERAGE(Hoja1!$I$2:$I$5001),Hoja1!I1320)</f>
        <v>23</v>
      </c>
      <c r="J1320">
        <f t="shared" si="60"/>
        <v>0</v>
      </c>
      <c r="K1320" t="str">
        <f t="shared" si="61"/>
        <v>400k-800k</v>
      </c>
      <c r="L1320" t="str">
        <f t="shared" si="62"/>
        <v>18-30</v>
      </c>
    </row>
    <row r="1321" spans="1:12" x14ac:dyDescent="0.25">
      <c r="A1321">
        <v>1320</v>
      </c>
      <c r="B1321" t="s">
        <v>15</v>
      </c>
      <c r="C1321">
        <f>IF(ISBLANK(Hoja1!C1321),AVERAGE(Hoja1!$C$2:$C$5001),Hoja1!C1321)</f>
        <v>397927</v>
      </c>
      <c r="D1321" t="str">
        <f>IF(ISBLANK(Hoja1!D1321),"ASALARIADO",Hoja1!D1321)</f>
        <v>ASALARIADO</v>
      </c>
      <c r="E1321" t="s">
        <v>16</v>
      </c>
      <c r="F1321" t="s">
        <v>12</v>
      </c>
      <c r="G1321" t="s">
        <v>13</v>
      </c>
      <c r="H1321" t="s">
        <v>13</v>
      </c>
      <c r="I1321" s="1">
        <f>IF(ISBLANK(Hoja1!I1321),AVERAGE(Hoja1!$I$2:$I$5001),Hoja1!I1321)</f>
        <v>27</v>
      </c>
      <c r="J1321">
        <f t="shared" si="60"/>
        <v>0</v>
      </c>
      <c r="K1321" t="str">
        <f t="shared" si="61"/>
        <v>0-400k</v>
      </c>
      <c r="L1321" t="str">
        <f t="shared" si="62"/>
        <v>18-30</v>
      </c>
    </row>
    <row r="1322" spans="1:12" x14ac:dyDescent="0.25">
      <c r="A1322">
        <v>1321</v>
      </c>
      <c r="B1322" t="s">
        <v>9</v>
      </c>
      <c r="C1322">
        <f>IF(ISBLANK(Hoja1!C1322),AVERAGE(Hoja1!$C$2:$C$5001),Hoja1!C1322)</f>
        <v>1214487</v>
      </c>
      <c r="D1322" t="str">
        <f>IF(ISBLANK(Hoja1!D1322),"ASALARIADO",Hoja1!D1322)</f>
        <v>ASALARIADO</v>
      </c>
      <c r="E1322" t="s">
        <v>11</v>
      </c>
      <c r="F1322" t="s">
        <v>12</v>
      </c>
      <c r="G1322" t="s">
        <v>13</v>
      </c>
      <c r="H1322" t="s">
        <v>13</v>
      </c>
      <c r="I1322" s="1">
        <f>IF(ISBLANK(Hoja1!I1322),AVERAGE(Hoja1!$I$2:$I$5001),Hoja1!I1322)</f>
        <v>47</v>
      </c>
      <c r="J1322">
        <f t="shared" si="60"/>
        <v>0</v>
      </c>
      <c r="K1322" t="str">
        <f t="shared" si="61"/>
        <v>1.2M-2M</v>
      </c>
      <c r="L1322" t="str">
        <f t="shared" si="62"/>
        <v>46-60</v>
      </c>
    </row>
    <row r="1323" spans="1:12" x14ac:dyDescent="0.25">
      <c r="A1323">
        <v>1322</v>
      </c>
      <c r="B1323" t="s">
        <v>15</v>
      </c>
      <c r="C1323">
        <f>IF(ISBLANK(Hoja1!C1323),AVERAGE(Hoja1!$C$2:$C$5001),Hoja1!C1323)</f>
        <v>778239</v>
      </c>
      <c r="D1323" t="str">
        <f>IF(ISBLANK(Hoja1!D1323),"ASALARIADO",Hoja1!D1323)</f>
        <v>ASALARIADO</v>
      </c>
      <c r="E1323" t="s">
        <v>11</v>
      </c>
      <c r="F1323" t="s">
        <v>12</v>
      </c>
      <c r="G1323" t="s">
        <v>13</v>
      </c>
      <c r="H1323" t="s">
        <v>13</v>
      </c>
      <c r="I1323" s="1">
        <f>IF(ISBLANK(Hoja1!I1323),AVERAGE(Hoja1!$I$2:$I$5001),Hoja1!I1323)</f>
        <v>33</v>
      </c>
      <c r="J1323">
        <f t="shared" si="60"/>
        <v>0</v>
      </c>
      <c r="K1323" t="str">
        <f t="shared" si="61"/>
        <v>400k-800k</v>
      </c>
      <c r="L1323" t="str">
        <f t="shared" si="62"/>
        <v>31-45</v>
      </c>
    </row>
    <row r="1324" spans="1:12" x14ac:dyDescent="0.25">
      <c r="A1324">
        <v>1323</v>
      </c>
      <c r="B1324" t="s">
        <v>9</v>
      </c>
      <c r="C1324">
        <f>IF(ISBLANK(Hoja1!C1324),AVERAGE(Hoja1!$C$2:$C$5001),Hoja1!C1324)</f>
        <v>870468.31</v>
      </c>
      <c r="D1324" t="str">
        <f>IF(ISBLANK(Hoja1!D1324),"ASALARIADO",Hoja1!D1324)</f>
        <v>ASALARIADO</v>
      </c>
      <c r="E1324" t="s">
        <v>16</v>
      </c>
      <c r="F1324" t="s">
        <v>12</v>
      </c>
      <c r="G1324" t="s">
        <v>13</v>
      </c>
      <c r="H1324" t="s">
        <v>13</v>
      </c>
      <c r="I1324" s="1">
        <f>IF(ISBLANK(Hoja1!I1324),AVERAGE(Hoja1!$I$2:$I$5001),Hoja1!I1324)</f>
        <v>45</v>
      </c>
      <c r="J1324">
        <f t="shared" si="60"/>
        <v>0</v>
      </c>
      <c r="K1324" t="str">
        <f t="shared" si="61"/>
        <v>800k-1.2M</v>
      </c>
      <c r="L1324" t="str">
        <f t="shared" si="62"/>
        <v>31-45</v>
      </c>
    </row>
    <row r="1325" spans="1:12" x14ac:dyDescent="0.25">
      <c r="A1325">
        <v>1324</v>
      </c>
      <c r="B1325" t="s">
        <v>9</v>
      </c>
      <c r="C1325">
        <f>IF(ISBLANK(Hoja1!C1325),AVERAGE(Hoja1!$C$2:$C$5001),Hoja1!C1325)</f>
        <v>370000</v>
      </c>
      <c r="D1325" t="str">
        <f>IF(ISBLANK(Hoja1!D1325),"ASALARIADO",Hoja1!D1325)</f>
        <v>ASALARIADO</v>
      </c>
      <c r="E1325" t="s">
        <v>16</v>
      </c>
      <c r="F1325" t="s">
        <v>12</v>
      </c>
      <c r="G1325" t="s">
        <v>13</v>
      </c>
      <c r="H1325" t="s">
        <v>12</v>
      </c>
      <c r="I1325" s="1">
        <f>IF(ISBLANK(Hoja1!I1325),AVERAGE(Hoja1!$I$2:$I$5001),Hoja1!I1325)</f>
        <v>41</v>
      </c>
      <c r="J1325">
        <f t="shared" si="60"/>
        <v>1</v>
      </c>
      <c r="K1325" t="str">
        <f t="shared" si="61"/>
        <v>0-400k</v>
      </c>
      <c r="L1325" t="str">
        <f t="shared" si="62"/>
        <v>31-45</v>
      </c>
    </row>
    <row r="1326" spans="1:12" x14ac:dyDescent="0.25">
      <c r="A1326">
        <v>1325</v>
      </c>
      <c r="B1326" t="s">
        <v>15</v>
      </c>
      <c r="C1326">
        <f>IF(ISBLANK(Hoja1!C1326),AVERAGE(Hoja1!$C$2:$C$5001),Hoja1!C1326)</f>
        <v>289546.95</v>
      </c>
      <c r="D1326" t="str">
        <f>IF(ISBLANK(Hoja1!D1326),"ASALARIADO",Hoja1!D1326)</f>
        <v>ASALARIADO</v>
      </c>
      <c r="E1326" t="s">
        <v>16</v>
      </c>
      <c r="F1326" t="s">
        <v>12</v>
      </c>
      <c r="G1326" t="s">
        <v>13</v>
      </c>
      <c r="H1326" t="s">
        <v>12</v>
      </c>
      <c r="I1326" s="1">
        <f>IF(ISBLANK(Hoja1!I1326),AVERAGE(Hoja1!$I$2:$I$5001),Hoja1!I1326)</f>
        <v>22</v>
      </c>
      <c r="J1326">
        <f t="shared" si="60"/>
        <v>1</v>
      </c>
      <c r="K1326" t="str">
        <f t="shared" si="61"/>
        <v>0-400k</v>
      </c>
      <c r="L1326" t="str">
        <f t="shared" si="62"/>
        <v>18-30</v>
      </c>
    </row>
    <row r="1327" spans="1:12" x14ac:dyDescent="0.25">
      <c r="A1327">
        <v>1326</v>
      </c>
      <c r="B1327" t="s">
        <v>9</v>
      </c>
      <c r="C1327">
        <f>IF(ISBLANK(Hoja1!C1327),AVERAGE(Hoja1!$C$2:$C$5001),Hoja1!C1327)</f>
        <v>278030</v>
      </c>
      <c r="D1327" t="str">
        <f>IF(ISBLANK(Hoja1!D1327),"ASALARIADO",Hoja1!D1327)</f>
        <v>CONVENIOS ESPECIALES DE TRABAJADORES INDEPENDIENTES</v>
      </c>
      <c r="E1327" t="s">
        <v>16</v>
      </c>
      <c r="F1327" t="s">
        <v>12</v>
      </c>
      <c r="G1327" t="s">
        <v>13</v>
      </c>
      <c r="H1327" t="s">
        <v>13</v>
      </c>
      <c r="I1327" s="1">
        <f>IF(ISBLANK(Hoja1!I1327),AVERAGE(Hoja1!$I$2:$I$5001),Hoja1!I1327)</f>
        <v>36</v>
      </c>
      <c r="J1327">
        <f t="shared" si="60"/>
        <v>0</v>
      </c>
      <c r="K1327" t="str">
        <f t="shared" si="61"/>
        <v>0-400k</v>
      </c>
      <c r="L1327" t="str">
        <f t="shared" si="62"/>
        <v>31-45</v>
      </c>
    </row>
    <row r="1328" spans="1:12" x14ac:dyDescent="0.25">
      <c r="A1328">
        <v>1327</v>
      </c>
      <c r="B1328" t="s">
        <v>15</v>
      </c>
      <c r="C1328">
        <f>IF(ISBLANK(Hoja1!C1328),AVERAGE(Hoja1!$C$2:$C$5001),Hoja1!C1328)</f>
        <v>190000</v>
      </c>
      <c r="D1328" t="str">
        <f>IF(ISBLANK(Hoja1!D1328),"ASALARIADO",Hoja1!D1328)</f>
        <v>ASALARIADO</v>
      </c>
      <c r="E1328" t="s">
        <v>16</v>
      </c>
      <c r="F1328" t="s">
        <v>12</v>
      </c>
      <c r="G1328" t="s">
        <v>12</v>
      </c>
      <c r="H1328" t="s">
        <v>13</v>
      </c>
      <c r="I1328" s="1">
        <f>IF(ISBLANK(Hoja1!I1328),AVERAGE(Hoja1!$I$2:$I$5001),Hoja1!I1328)</f>
        <v>45</v>
      </c>
      <c r="J1328">
        <f t="shared" si="60"/>
        <v>0</v>
      </c>
      <c r="K1328" t="str">
        <f t="shared" si="61"/>
        <v>0-400k</v>
      </c>
      <c r="L1328" t="str">
        <f t="shared" si="62"/>
        <v>31-45</v>
      </c>
    </row>
    <row r="1329" spans="1:12" x14ac:dyDescent="0.25">
      <c r="A1329">
        <v>1328</v>
      </c>
      <c r="B1329" t="s">
        <v>9</v>
      </c>
      <c r="C1329">
        <f>IF(ISBLANK(Hoja1!C1329),AVERAGE(Hoja1!$C$2:$C$5001),Hoja1!C1329)</f>
        <v>385702</v>
      </c>
      <c r="D1329" t="str">
        <f>IF(ISBLANK(Hoja1!D1329),"ASALARIADO",Hoja1!D1329)</f>
        <v>TRABAJADOR INDEPENDIENTE</v>
      </c>
      <c r="E1329" t="s">
        <v>16</v>
      </c>
      <c r="F1329" t="s">
        <v>12</v>
      </c>
      <c r="G1329" t="s">
        <v>13</v>
      </c>
      <c r="H1329" t="s">
        <v>12</v>
      </c>
      <c r="I1329" s="1">
        <f>IF(ISBLANK(Hoja1!I1329),AVERAGE(Hoja1!$I$2:$I$5001),Hoja1!I1329)</f>
        <v>60</v>
      </c>
      <c r="J1329">
        <f t="shared" si="60"/>
        <v>1</v>
      </c>
      <c r="K1329" t="str">
        <f t="shared" si="61"/>
        <v>0-400k</v>
      </c>
      <c r="L1329" t="str">
        <f t="shared" si="62"/>
        <v>46-60</v>
      </c>
    </row>
    <row r="1330" spans="1:12" x14ac:dyDescent="0.25">
      <c r="A1330">
        <v>1329</v>
      </c>
      <c r="B1330" t="s">
        <v>9</v>
      </c>
      <c r="C1330">
        <f>IF(ISBLANK(Hoja1!C1330),AVERAGE(Hoja1!$C$2:$C$5001),Hoja1!C1330)</f>
        <v>278030</v>
      </c>
      <c r="D1330" t="str">
        <f>IF(ISBLANK(Hoja1!D1330),"ASALARIADO",Hoja1!D1330)</f>
        <v>CONVENIOS ESPECIALES DE TRABAJADORES INDEPENDIENTES</v>
      </c>
      <c r="E1330" t="s">
        <v>16</v>
      </c>
      <c r="F1330" t="s">
        <v>12</v>
      </c>
      <c r="G1330" t="s">
        <v>12</v>
      </c>
      <c r="H1330" t="s">
        <v>13</v>
      </c>
      <c r="I1330" s="1">
        <f>IF(ISBLANK(Hoja1!I1330),AVERAGE(Hoja1!$I$2:$I$5001),Hoja1!I1330)</f>
        <v>37</v>
      </c>
      <c r="J1330">
        <f t="shared" si="60"/>
        <v>0</v>
      </c>
      <c r="K1330" t="str">
        <f t="shared" si="61"/>
        <v>0-400k</v>
      </c>
      <c r="L1330" t="str">
        <f t="shared" si="62"/>
        <v>31-45</v>
      </c>
    </row>
    <row r="1331" spans="1:12" x14ac:dyDescent="0.25">
      <c r="A1331">
        <v>1330</v>
      </c>
      <c r="B1331" t="s">
        <v>9</v>
      </c>
      <c r="C1331">
        <f>IF(ISBLANK(Hoja1!C1331),AVERAGE(Hoja1!$C$2:$C$5001),Hoja1!C1331)</f>
        <v>324390</v>
      </c>
      <c r="D1331" t="str">
        <f>IF(ISBLANK(Hoja1!D1331),"ASALARIADO",Hoja1!D1331)</f>
        <v>ASALARIADO</v>
      </c>
      <c r="E1331" t="s">
        <v>16</v>
      </c>
      <c r="F1331" t="s">
        <v>12</v>
      </c>
      <c r="G1331" t="s">
        <v>13</v>
      </c>
      <c r="H1331" t="s">
        <v>13</v>
      </c>
      <c r="I1331" s="1">
        <f>IF(ISBLANK(Hoja1!I1331),AVERAGE(Hoja1!$I$2:$I$5001),Hoja1!I1331)</f>
        <v>24</v>
      </c>
      <c r="J1331">
        <f t="shared" si="60"/>
        <v>0</v>
      </c>
      <c r="K1331" t="str">
        <f t="shared" si="61"/>
        <v>0-400k</v>
      </c>
      <c r="L1331" t="str">
        <f t="shared" si="62"/>
        <v>18-30</v>
      </c>
    </row>
    <row r="1332" spans="1:12" x14ac:dyDescent="0.25">
      <c r="A1332">
        <v>1331</v>
      </c>
      <c r="B1332" t="s">
        <v>15</v>
      </c>
      <c r="C1332">
        <f>IF(ISBLANK(Hoja1!C1332),AVERAGE(Hoja1!$C$2:$C$5001),Hoja1!C1332)</f>
        <v>2187872</v>
      </c>
      <c r="D1332" t="str">
        <f>IF(ISBLANK(Hoja1!D1332),"ASALARIADO",Hoja1!D1332)</f>
        <v>PENSIONADOS EN SU PROPIO SISTEMA</v>
      </c>
      <c r="E1332" t="s">
        <v>11</v>
      </c>
      <c r="F1332" t="s">
        <v>12</v>
      </c>
      <c r="G1332" t="s">
        <v>13</v>
      </c>
      <c r="H1332" t="s">
        <v>13</v>
      </c>
      <c r="I1332" s="1">
        <f>IF(ISBLANK(Hoja1!I1332),AVERAGE(Hoja1!$I$2:$I$5001),Hoja1!I1332)</f>
        <v>68</v>
      </c>
      <c r="J1332">
        <f t="shared" si="60"/>
        <v>0</v>
      </c>
      <c r="K1332" t="str">
        <f t="shared" si="61"/>
        <v>2M+</v>
      </c>
      <c r="L1332" t="str">
        <f t="shared" si="62"/>
        <v>61-75</v>
      </c>
    </row>
    <row r="1333" spans="1:12" x14ac:dyDescent="0.25">
      <c r="A1333">
        <v>1332</v>
      </c>
      <c r="B1333" t="s">
        <v>9</v>
      </c>
      <c r="C1333">
        <f>IF(ISBLANK(Hoja1!C1333),AVERAGE(Hoja1!$C$2:$C$5001),Hoja1!C1333)</f>
        <v>305704</v>
      </c>
      <c r="D1333" t="str">
        <f>IF(ISBLANK(Hoja1!D1333),"ASALARIADO",Hoja1!D1333)</f>
        <v>ASEGURADO VOLUNTARIO</v>
      </c>
      <c r="E1333" t="s">
        <v>16</v>
      </c>
      <c r="F1333" t="s">
        <v>12</v>
      </c>
      <c r="G1333" t="s">
        <v>12</v>
      </c>
      <c r="H1333" t="s">
        <v>13</v>
      </c>
      <c r="I1333" s="1">
        <f>IF(ISBLANK(Hoja1!I1333),AVERAGE(Hoja1!$I$2:$I$5001),Hoja1!I1333)</f>
        <v>87</v>
      </c>
      <c r="J1333">
        <f t="shared" si="60"/>
        <v>0</v>
      </c>
      <c r="K1333" t="str">
        <f t="shared" si="61"/>
        <v>0-400k</v>
      </c>
      <c r="L1333" t="str">
        <f t="shared" si="62"/>
        <v>76-100+</v>
      </c>
    </row>
    <row r="1334" spans="1:12" x14ac:dyDescent="0.25">
      <c r="A1334">
        <v>1333</v>
      </c>
      <c r="B1334" t="s">
        <v>15</v>
      </c>
      <c r="C1334">
        <f>IF(ISBLANK(Hoja1!C1334),AVERAGE(Hoja1!$C$2:$C$5001),Hoja1!C1334)</f>
        <v>389481.25</v>
      </c>
      <c r="D1334" t="str">
        <f>IF(ISBLANK(Hoja1!D1334),"ASALARIADO",Hoja1!D1334)</f>
        <v>ASALARIADO</v>
      </c>
      <c r="E1334" t="s">
        <v>16</v>
      </c>
      <c r="F1334" t="s">
        <v>12</v>
      </c>
      <c r="G1334" t="s">
        <v>12</v>
      </c>
      <c r="H1334" t="s">
        <v>13</v>
      </c>
      <c r="I1334" s="1">
        <f>IF(ISBLANK(Hoja1!I1334),AVERAGE(Hoja1!$I$2:$I$5001),Hoja1!I1334)</f>
        <v>45</v>
      </c>
      <c r="J1334">
        <f t="shared" si="60"/>
        <v>0</v>
      </c>
      <c r="K1334" t="str">
        <f t="shared" si="61"/>
        <v>0-400k</v>
      </c>
      <c r="L1334" t="str">
        <f t="shared" si="62"/>
        <v>31-45</v>
      </c>
    </row>
    <row r="1335" spans="1:12" x14ac:dyDescent="0.25">
      <c r="A1335">
        <v>1334</v>
      </c>
      <c r="B1335" t="s">
        <v>9</v>
      </c>
      <c r="C1335">
        <f>IF(ISBLANK(Hoja1!C1335),AVERAGE(Hoja1!$C$2:$C$5001),Hoja1!C1335)</f>
        <v>450000</v>
      </c>
      <c r="D1335" t="str">
        <f>IF(ISBLANK(Hoja1!D1335),"ASALARIADO",Hoja1!D1335)</f>
        <v>ASALARIADO</v>
      </c>
      <c r="E1335" t="s">
        <v>16</v>
      </c>
      <c r="F1335" t="s">
        <v>12</v>
      </c>
      <c r="G1335" t="s">
        <v>13</v>
      </c>
      <c r="H1335" t="s">
        <v>13</v>
      </c>
      <c r="I1335" s="1">
        <f>IF(ISBLANK(Hoja1!I1335),AVERAGE(Hoja1!$I$2:$I$5001),Hoja1!I1335)</f>
        <v>23</v>
      </c>
      <c r="J1335">
        <f t="shared" si="60"/>
        <v>0</v>
      </c>
      <c r="K1335" t="str">
        <f t="shared" si="61"/>
        <v>400k-800k</v>
      </c>
      <c r="L1335" t="str">
        <f t="shared" si="62"/>
        <v>18-30</v>
      </c>
    </row>
    <row r="1336" spans="1:12" x14ac:dyDescent="0.25">
      <c r="A1336">
        <v>1335</v>
      </c>
      <c r="B1336" t="s">
        <v>15</v>
      </c>
      <c r="C1336">
        <f>IF(ISBLANK(Hoja1!C1336),AVERAGE(Hoja1!$C$2:$C$5001),Hoja1!C1336)</f>
        <v>48989.7</v>
      </c>
      <c r="D1336" t="str">
        <f>IF(ISBLANK(Hoja1!D1336),"ASALARIADO",Hoja1!D1336)</f>
        <v>ASALARIADO</v>
      </c>
      <c r="E1336" t="s">
        <v>16</v>
      </c>
      <c r="F1336" t="s">
        <v>12</v>
      </c>
      <c r="G1336" t="s">
        <v>13</v>
      </c>
      <c r="H1336" t="s">
        <v>13</v>
      </c>
      <c r="I1336" s="1">
        <f>IF(ISBLANK(Hoja1!I1336),AVERAGE(Hoja1!$I$2:$I$5001),Hoja1!I1336)</f>
        <v>21</v>
      </c>
      <c r="J1336">
        <f t="shared" si="60"/>
        <v>0</v>
      </c>
      <c r="K1336" t="str">
        <f t="shared" si="61"/>
        <v>0-400k</v>
      </c>
      <c r="L1336" t="str">
        <f t="shared" si="62"/>
        <v>18-30</v>
      </c>
    </row>
    <row r="1337" spans="1:12" x14ac:dyDescent="0.25">
      <c r="A1337">
        <v>1336</v>
      </c>
      <c r="B1337" t="s">
        <v>9</v>
      </c>
      <c r="C1337">
        <f>IF(ISBLANK(Hoja1!C1337),AVERAGE(Hoja1!$C$2:$C$5001),Hoja1!C1337)</f>
        <v>977750</v>
      </c>
      <c r="D1337" t="str">
        <f>IF(ISBLANK(Hoja1!D1337),"ASALARIADO",Hoja1!D1337)</f>
        <v>ASALARIADO</v>
      </c>
      <c r="E1337" t="s">
        <v>16</v>
      </c>
      <c r="F1337" t="s">
        <v>12</v>
      </c>
      <c r="G1337" t="s">
        <v>13</v>
      </c>
      <c r="H1337" t="s">
        <v>13</v>
      </c>
      <c r="I1337" s="1">
        <f>IF(ISBLANK(Hoja1!I1337),AVERAGE(Hoja1!$I$2:$I$5001),Hoja1!I1337)</f>
        <v>31</v>
      </c>
      <c r="J1337">
        <f t="shared" si="60"/>
        <v>0</v>
      </c>
      <c r="K1337" t="str">
        <f t="shared" si="61"/>
        <v>800k-1.2M</v>
      </c>
      <c r="L1337" t="str">
        <f t="shared" si="62"/>
        <v>31-45</v>
      </c>
    </row>
    <row r="1338" spans="1:12" x14ac:dyDescent="0.25">
      <c r="A1338">
        <v>1337</v>
      </c>
      <c r="B1338" t="s">
        <v>9</v>
      </c>
      <c r="C1338">
        <f>IF(ISBLANK(Hoja1!C1338),AVERAGE(Hoja1!$C$2:$C$5001),Hoja1!C1338)</f>
        <v>305000</v>
      </c>
      <c r="D1338" t="str">
        <f>IF(ISBLANK(Hoja1!D1338),"ASALARIADO",Hoja1!D1338)</f>
        <v>ASALARIADO</v>
      </c>
      <c r="E1338" t="s">
        <v>16</v>
      </c>
      <c r="F1338" t="s">
        <v>12</v>
      </c>
      <c r="G1338" t="s">
        <v>12</v>
      </c>
      <c r="H1338" t="s">
        <v>13</v>
      </c>
      <c r="I1338" s="1">
        <f>IF(ISBLANK(Hoja1!I1338),AVERAGE(Hoja1!$I$2:$I$5001),Hoja1!I1338)</f>
        <v>37</v>
      </c>
      <c r="J1338">
        <f t="shared" si="60"/>
        <v>0</v>
      </c>
      <c r="K1338" t="str">
        <f t="shared" si="61"/>
        <v>0-400k</v>
      </c>
      <c r="L1338" t="str">
        <f t="shared" si="62"/>
        <v>31-45</v>
      </c>
    </row>
    <row r="1339" spans="1:12" x14ac:dyDescent="0.25">
      <c r="A1339">
        <v>1338</v>
      </c>
      <c r="B1339" t="s">
        <v>15</v>
      </c>
      <c r="C1339">
        <f>IF(ISBLANK(Hoja1!C1339),AVERAGE(Hoja1!$C$2:$C$5001),Hoja1!C1339)</f>
        <v>297046</v>
      </c>
      <c r="D1339" t="str">
        <f>IF(ISBLANK(Hoja1!D1339),"ASALARIADO",Hoja1!D1339)</f>
        <v>ASEGURADO VOLUNTARIO</v>
      </c>
      <c r="E1339" t="s">
        <v>16</v>
      </c>
      <c r="F1339" t="s">
        <v>12</v>
      </c>
      <c r="G1339" t="s">
        <v>13</v>
      </c>
      <c r="H1339" t="s">
        <v>13</v>
      </c>
      <c r="I1339" s="1">
        <f>IF(ISBLANK(Hoja1!I1339),AVERAGE(Hoja1!$I$2:$I$5001),Hoja1!I1339)</f>
        <v>31</v>
      </c>
      <c r="J1339">
        <f t="shared" si="60"/>
        <v>0</v>
      </c>
      <c r="K1339" t="str">
        <f t="shared" si="61"/>
        <v>0-400k</v>
      </c>
      <c r="L1339" t="str">
        <f t="shared" si="62"/>
        <v>31-45</v>
      </c>
    </row>
    <row r="1340" spans="1:12" x14ac:dyDescent="0.25">
      <c r="A1340">
        <v>1339</v>
      </c>
      <c r="B1340" t="s">
        <v>9</v>
      </c>
      <c r="C1340">
        <f>IF(ISBLANK(Hoja1!C1340),AVERAGE(Hoja1!$C$2:$C$5001),Hoja1!C1340)</f>
        <v>65249.56</v>
      </c>
      <c r="D1340" t="str">
        <f>IF(ISBLANK(Hoja1!D1340),"ASALARIADO",Hoja1!D1340)</f>
        <v>ASALARIADO</v>
      </c>
      <c r="E1340" t="s">
        <v>16</v>
      </c>
      <c r="F1340" t="s">
        <v>12</v>
      </c>
      <c r="G1340" t="s">
        <v>12</v>
      </c>
      <c r="H1340" t="s">
        <v>13</v>
      </c>
      <c r="I1340" s="1">
        <f>IF(ISBLANK(Hoja1!I1340),AVERAGE(Hoja1!$I$2:$I$5001),Hoja1!I1340)</f>
        <v>26</v>
      </c>
      <c r="J1340">
        <f t="shared" si="60"/>
        <v>0</v>
      </c>
      <c r="K1340" t="str">
        <f t="shared" si="61"/>
        <v>0-400k</v>
      </c>
      <c r="L1340" t="str">
        <f t="shared" si="62"/>
        <v>18-30</v>
      </c>
    </row>
    <row r="1341" spans="1:12" x14ac:dyDescent="0.25">
      <c r="A1341">
        <v>1340</v>
      </c>
      <c r="B1341" t="s">
        <v>15</v>
      </c>
      <c r="C1341">
        <f>IF(ISBLANK(Hoja1!C1341),AVERAGE(Hoja1!$C$2:$C$5001),Hoja1!C1341)</f>
        <v>659264</v>
      </c>
      <c r="D1341" t="str">
        <f>IF(ISBLANK(Hoja1!D1341),"ASALARIADO",Hoja1!D1341)</f>
        <v>ASALARIADO</v>
      </c>
      <c r="E1341" t="s">
        <v>11</v>
      </c>
      <c r="F1341" t="s">
        <v>12</v>
      </c>
      <c r="G1341" t="s">
        <v>13</v>
      </c>
      <c r="H1341" t="s">
        <v>13</v>
      </c>
      <c r="I1341" s="1">
        <f>IF(ISBLANK(Hoja1!I1341),AVERAGE(Hoja1!$I$2:$I$5001),Hoja1!I1341)</f>
        <v>40</v>
      </c>
      <c r="J1341">
        <f t="shared" si="60"/>
        <v>0</v>
      </c>
      <c r="K1341" t="str">
        <f t="shared" si="61"/>
        <v>400k-800k</v>
      </c>
      <c r="L1341" t="str">
        <f t="shared" si="62"/>
        <v>31-45</v>
      </c>
    </row>
    <row r="1342" spans="1:12" x14ac:dyDescent="0.25">
      <c r="A1342">
        <v>1341</v>
      </c>
      <c r="B1342" t="s">
        <v>15</v>
      </c>
      <c r="C1342">
        <f>IF(ISBLANK(Hoja1!C1342),AVERAGE(Hoja1!$C$2:$C$5001),Hoja1!C1342)</f>
        <v>896802.93</v>
      </c>
      <c r="D1342" t="str">
        <f>IF(ISBLANK(Hoja1!D1342),"ASALARIADO",Hoja1!D1342)</f>
        <v>ASALARIADO</v>
      </c>
      <c r="E1342" t="s">
        <v>11</v>
      </c>
      <c r="F1342" t="s">
        <v>12</v>
      </c>
      <c r="G1342" t="s">
        <v>13</v>
      </c>
      <c r="H1342" t="s">
        <v>13</v>
      </c>
      <c r="I1342" s="1">
        <f>IF(ISBLANK(Hoja1!I1342),AVERAGE(Hoja1!$I$2:$I$5001),Hoja1!I1342)</f>
        <v>38</v>
      </c>
      <c r="J1342">
        <f t="shared" si="60"/>
        <v>0</v>
      </c>
      <c r="K1342" t="str">
        <f t="shared" si="61"/>
        <v>800k-1.2M</v>
      </c>
      <c r="L1342" t="str">
        <f t="shared" si="62"/>
        <v>31-45</v>
      </c>
    </row>
    <row r="1343" spans="1:12" x14ac:dyDescent="0.25">
      <c r="A1343">
        <v>1342</v>
      </c>
      <c r="B1343" t="s">
        <v>9</v>
      </c>
      <c r="C1343">
        <f>IF(ISBLANK(Hoja1!C1343),AVERAGE(Hoja1!$C$2:$C$5001),Hoja1!C1343)</f>
        <v>319572</v>
      </c>
      <c r="D1343" t="str">
        <f>IF(ISBLANK(Hoja1!D1343),"ASALARIADO",Hoja1!D1343)</f>
        <v>ASALARIADO</v>
      </c>
      <c r="E1343" t="s">
        <v>16</v>
      </c>
      <c r="F1343" t="s">
        <v>12</v>
      </c>
      <c r="G1343" t="s">
        <v>13</v>
      </c>
      <c r="H1343" t="s">
        <v>12</v>
      </c>
      <c r="I1343" s="1">
        <f>IF(ISBLANK(Hoja1!I1343),AVERAGE(Hoja1!$I$2:$I$5001),Hoja1!I1343)</f>
        <v>38</v>
      </c>
      <c r="J1343">
        <f t="shared" si="60"/>
        <v>1</v>
      </c>
      <c r="K1343" t="str">
        <f t="shared" si="61"/>
        <v>0-400k</v>
      </c>
      <c r="L1343" t="str">
        <f t="shared" si="62"/>
        <v>31-45</v>
      </c>
    </row>
    <row r="1344" spans="1:12" x14ac:dyDescent="0.25">
      <c r="A1344">
        <v>1343</v>
      </c>
      <c r="B1344" t="s">
        <v>9</v>
      </c>
      <c r="C1344">
        <f>IF(ISBLANK(Hoja1!C1344),AVERAGE(Hoja1!$C$2:$C$5001),Hoja1!C1344)</f>
        <v>629292.61</v>
      </c>
      <c r="D1344" t="str">
        <f>IF(ISBLANK(Hoja1!D1344),"ASALARIADO",Hoja1!D1344)</f>
        <v>ASALARIADO</v>
      </c>
      <c r="E1344" t="s">
        <v>16</v>
      </c>
      <c r="F1344" t="s">
        <v>12</v>
      </c>
      <c r="G1344" t="s">
        <v>13</v>
      </c>
      <c r="H1344" t="s">
        <v>13</v>
      </c>
      <c r="I1344" s="1">
        <f>IF(ISBLANK(Hoja1!I1344),AVERAGE(Hoja1!$I$2:$I$5001),Hoja1!I1344)</f>
        <v>42</v>
      </c>
      <c r="J1344">
        <f t="shared" si="60"/>
        <v>0</v>
      </c>
      <c r="K1344" t="str">
        <f t="shared" si="61"/>
        <v>400k-800k</v>
      </c>
      <c r="L1344" t="str">
        <f t="shared" si="62"/>
        <v>31-45</v>
      </c>
    </row>
    <row r="1345" spans="1:12" x14ac:dyDescent="0.25">
      <c r="A1345">
        <v>1344</v>
      </c>
      <c r="B1345" t="s">
        <v>15</v>
      </c>
      <c r="C1345">
        <f>IF(ISBLANK(Hoja1!C1345),AVERAGE(Hoja1!$C$2:$C$5001),Hoja1!C1345)</f>
        <v>1408126</v>
      </c>
      <c r="D1345" t="str">
        <f>IF(ISBLANK(Hoja1!D1345),"ASALARIADO",Hoja1!D1345)</f>
        <v>ASALARIADO</v>
      </c>
      <c r="E1345" t="s">
        <v>11</v>
      </c>
      <c r="F1345" t="s">
        <v>12</v>
      </c>
      <c r="G1345" t="s">
        <v>13</v>
      </c>
      <c r="H1345" t="s">
        <v>13</v>
      </c>
      <c r="I1345" s="1">
        <f>IF(ISBLANK(Hoja1!I1345),AVERAGE(Hoja1!$I$2:$I$5001),Hoja1!I1345)</f>
        <v>37</v>
      </c>
      <c r="J1345">
        <f t="shared" si="60"/>
        <v>0</v>
      </c>
      <c r="K1345" t="str">
        <f t="shared" si="61"/>
        <v>1.2M-2M</v>
      </c>
      <c r="L1345" t="str">
        <f t="shared" si="62"/>
        <v>31-45</v>
      </c>
    </row>
    <row r="1346" spans="1:12" x14ac:dyDescent="0.25">
      <c r="A1346">
        <v>1345</v>
      </c>
      <c r="B1346" t="s">
        <v>9</v>
      </c>
      <c r="C1346">
        <f>IF(ISBLANK(Hoja1!C1346),AVERAGE(Hoja1!$C$2:$C$5001),Hoja1!C1346)</f>
        <v>1575682</v>
      </c>
      <c r="D1346" t="str">
        <f>IF(ISBLANK(Hoja1!D1346),"ASALARIADO",Hoja1!D1346)</f>
        <v>ASALARIADO</v>
      </c>
      <c r="E1346" t="s">
        <v>11</v>
      </c>
      <c r="F1346" t="s">
        <v>12</v>
      </c>
      <c r="G1346" t="s">
        <v>13</v>
      </c>
      <c r="H1346" t="s">
        <v>13</v>
      </c>
      <c r="I1346" s="1">
        <f>IF(ISBLANK(Hoja1!I1346),AVERAGE(Hoja1!$I$2:$I$5001),Hoja1!I1346)</f>
        <v>38</v>
      </c>
      <c r="J1346">
        <f t="shared" si="60"/>
        <v>0</v>
      </c>
      <c r="K1346" t="str">
        <f t="shared" si="61"/>
        <v>1.2M-2M</v>
      </c>
      <c r="L1346" t="str">
        <f t="shared" si="62"/>
        <v>31-45</v>
      </c>
    </row>
    <row r="1347" spans="1:12" x14ac:dyDescent="0.25">
      <c r="A1347">
        <v>1346</v>
      </c>
      <c r="B1347" t="s">
        <v>15</v>
      </c>
      <c r="C1347">
        <f>IF(ISBLANK(Hoja1!C1347),AVERAGE(Hoja1!$C$2:$C$5001),Hoja1!C1347)</f>
        <v>268333.33</v>
      </c>
      <c r="D1347" t="str">
        <f>IF(ISBLANK(Hoja1!D1347),"ASALARIADO",Hoja1!D1347)</f>
        <v>ASALARIADO</v>
      </c>
      <c r="E1347" t="s">
        <v>16</v>
      </c>
      <c r="F1347" t="s">
        <v>12</v>
      </c>
      <c r="G1347" t="s">
        <v>13</v>
      </c>
      <c r="H1347" t="s">
        <v>13</v>
      </c>
      <c r="I1347" s="1">
        <f>IF(ISBLANK(Hoja1!I1347),AVERAGE(Hoja1!$I$2:$I$5001),Hoja1!I1347)</f>
        <v>29</v>
      </c>
      <c r="J1347">
        <f t="shared" ref="J1347:J1410" si="63">IF(H1347="SI",1,0)</f>
        <v>0</v>
      </c>
      <c r="K1347" t="str">
        <f t="shared" ref="K1347:K1410" si="64">IF(C1347&lt;=400000,"0-400k",IF(C1347&lt;=800000,"400k-800k",IF(C1347&lt;=1200000,"800k-1.2M",IF(C1347&lt;=2000000,"1.2M-2M","2M+"))))</f>
        <v>0-400k</v>
      </c>
      <c r="L1347" t="str">
        <f t="shared" ref="L1347:L1410" si="65">IF(I1347&lt;=30,"18-30",IF(I1347&lt;=45,"31-45",IF(I1347&lt;=60,"46-60",IF(I1347&lt;=75,"61-75","76-100+"))))</f>
        <v>18-30</v>
      </c>
    </row>
    <row r="1348" spans="1:12" x14ac:dyDescent="0.25">
      <c r="A1348">
        <v>1347</v>
      </c>
      <c r="B1348" t="s">
        <v>15</v>
      </c>
      <c r="C1348">
        <f>IF(ISBLANK(Hoja1!C1348),AVERAGE(Hoja1!$C$2:$C$5001),Hoja1!C1348)</f>
        <v>308000</v>
      </c>
      <c r="D1348" t="str">
        <f>IF(ISBLANK(Hoja1!D1348),"ASALARIADO",Hoja1!D1348)</f>
        <v>ASALARIADO</v>
      </c>
      <c r="E1348" t="s">
        <v>16</v>
      </c>
      <c r="F1348" t="s">
        <v>12</v>
      </c>
      <c r="G1348" t="s">
        <v>13</v>
      </c>
      <c r="H1348" t="s">
        <v>13</v>
      </c>
      <c r="I1348" s="1">
        <f>IF(ISBLANK(Hoja1!I1348),AVERAGE(Hoja1!$I$2:$I$5001),Hoja1!I1348)</f>
        <v>57</v>
      </c>
      <c r="J1348">
        <f t="shared" si="63"/>
        <v>0</v>
      </c>
      <c r="K1348" t="str">
        <f t="shared" si="64"/>
        <v>0-400k</v>
      </c>
      <c r="L1348" t="str">
        <f t="shared" si="65"/>
        <v>46-60</v>
      </c>
    </row>
    <row r="1349" spans="1:12" x14ac:dyDescent="0.25">
      <c r="A1349">
        <v>1348</v>
      </c>
      <c r="B1349" t="s">
        <v>9</v>
      </c>
      <c r="C1349">
        <f>IF(ISBLANK(Hoja1!C1349),AVERAGE(Hoja1!$C$2:$C$5001),Hoja1!C1349)</f>
        <v>350000</v>
      </c>
      <c r="D1349" t="str">
        <f>IF(ISBLANK(Hoja1!D1349),"ASALARIADO",Hoja1!D1349)</f>
        <v>ASALARIADO</v>
      </c>
      <c r="E1349" t="s">
        <v>16</v>
      </c>
      <c r="F1349" t="s">
        <v>12</v>
      </c>
      <c r="G1349" t="s">
        <v>13</v>
      </c>
      <c r="H1349" t="s">
        <v>12</v>
      </c>
      <c r="I1349" s="1">
        <f>IF(ISBLANK(Hoja1!I1349),AVERAGE(Hoja1!$I$2:$I$5001),Hoja1!I1349)</f>
        <v>31</v>
      </c>
      <c r="J1349">
        <f t="shared" si="63"/>
        <v>1</v>
      </c>
      <c r="K1349" t="str">
        <f t="shared" si="64"/>
        <v>0-400k</v>
      </c>
      <c r="L1349" t="str">
        <f t="shared" si="65"/>
        <v>31-45</v>
      </c>
    </row>
    <row r="1350" spans="1:12" x14ac:dyDescent="0.25">
      <c r="A1350">
        <v>1349</v>
      </c>
      <c r="B1350" t="s">
        <v>15</v>
      </c>
      <c r="C1350">
        <f>IF(ISBLANK(Hoja1!C1350),AVERAGE(Hoja1!$C$2:$C$5001),Hoja1!C1350)</f>
        <v>590706.5</v>
      </c>
      <c r="D1350" t="str">
        <f>IF(ISBLANK(Hoja1!D1350),"ASALARIADO",Hoja1!D1350)</f>
        <v>ASALARIADO</v>
      </c>
      <c r="E1350" t="s">
        <v>11</v>
      </c>
      <c r="F1350" t="s">
        <v>12</v>
      </c>
      <c r="G1350" t="s">
        <v>13</v>
      </c>
      <c r="H1350" t="s">
        <v>13</v>
      </c>
      <c r="I1350" s="1">
        <f>IF(ISBLANK(Hoja1!I1350),AVERAGE(Hoja1!$I$2:$I$5001),Hoja1!I1350)</f>
        <v>32</v>
      </c>
      <c r="J1350">
        <f t="shared" si="63"/>
        <v>0</v>
      </c>
      <c r="K1350" t="str">
        <f t="shared" si="64"/>
        <v>400k-800k</v>
      </c>
      <c r="L1350" t="str">
        <f t="shared" si="65"/>
        <v>31-45</v>
      </c>
    </row>
    <row r="1351" spans="1:12" x14ac:dyDescent="0.25">
      <c r="A1351">
        <v>1350</v>
      </c>
      <c r="B1351" t="s">
        <v>15</v>
      </c>
      <c r="C1351">
        <f>IF(ISBLANK(Hoja1!C1351),AVERAGE(Hoja1!$C$2:$C$5001),Hoja1!C1351)</f>
        <v>759928</v>
      </c>
      <c r="D1351" t="str">
        <f>IF(ISBLANK(Hoja1!D1351),"ASALARIADO",Hoja1!D1351)</f>
        <v>PENSIONADOS EN SU PROPIO SISTEMA</v>
      </c>
      <c r="E1351" t="s">
        <v>11</v>
      </c>
      <c r="F1351" t="s">
        <v>12</v>
      </c>
      <c r="G1351" t="s">
        <v>13</v>
      </c>
      <c r="H1351" t="s">
        <v>13</v>
      </c>
      <c r="I1351" s="1">
        <f>IF(ISBLANK(Hoja1!I1351),AVERAGE(Hoja1!$I$2:$I$5001),Hoja1!I1351)</f>
        <v>78</v>
      </c>
      <c r="J1351">
        <f t="shared" si="63"/>
        <v>0</v>
      </c>
      <c r="K1351" t="str">
        <f t="shared" si="64"/>
        <v>400k-800k</v>
      </c>
      <c r="L1351" t="str">
        <f t="shared" si="65"/>
        <v>76-100+</v>
      </c>
    </row>
    <row r="1352" spans="1:12" x14ac:dyDescent="0.25">
      <c r="A1352">
        <v>1351</v>
      </c>
      <c r="B1352" t="s">
        <v>9</v>
      </c>
      <c r="C1352">
        <f>IF(ISBLANK(Hoja1!C1352),AVERAGE(Hoja1!$C$2:$C$5001),Hoja1!C1352)</f>
        <v>182669.09</v>
      </c>
      <c r="D1352" t="str">
        <f>IF(ISBLANK(Hoja1!D1352),"ASALARIADO",Hoja1!D1352)</f>
        <v>ASALARIADO</v>
      </c>
      <c r="E1352" t="s">
        <v>11</v>
      </c>
      <c r="F1352" t="s">
        <v>12</v>
      </c>
      <c r="G1352" t="s">
        <v>13</v>
      </c>
      <c r="H1352" t="s">
        <v>13</v>
      </c>
      <c r="I1352" s="1">
        <f>IF(ISBLANK(Hoja1!I1352),AVERAGE(Hoja1!$I$2:$I$5001),Hoja1!I1352)</f>
        <v>37</v>
      </c>
      <c r="J1352">
        <f t="shared" si="63"/>
        <v>0</v>
      </c>
      <c r="K1352" t="str">
        <f t="shared" si="64"/>
        <v>0-400k</v>
      </c>
      <c r="L1352" t="str">
        <f t="shared" si="65"/>
        <v>31-45</v>
      </c>
    </row>
    <row r="1353" spans="1:12" x14ac:dyDescent="0.25">
      <c r="A1353">
        <v>1352</v>
      </c>
      <c r="B1353" t="s">
        <v>9</v>
      </c>
      <c r="C1353">
        <f>IF(ISBLANK(Hoja1!C1353),AVERAGE(Hoja1!$C$2:$C$5001),Hoja1!C1353)</f>
        <v>1954127</v>
      </c>
      <c r="D1353" t="str">
        <f>IF(ISBLANK(Hoja1!D1353),"ASALARIADO",Hoja1!D1353)</f>
        <v>ASALARIADO</v>
      </c>
      <c r="E1353" t="s">
        <v>11</v>
      </c>
      <c r="F1353" t="s">
        <v>12</v>
      </c>
      <c r="G1353" t="s">
        <v>13</v>
      </c>
      <c r="H1353" t="s">
        <v>13</v>
      </c>
      <c r="I1353" s="1">
        <f>IF(ISBLANK(Hoja1!I1353),AVERAGE(Hoja1!$I$2:$I$5001),Hoja1!I1353)</f>
        <v>63</v>
      </c>
      <c r="J1353">
        <f t="shared" si="63"/>
        <v>0</v>
      </c>
      <c r="K1353" t="str">
        <f t="shared" si="64"/>
        <v>1.2M-2M</v>
      </c>
      <c r="L1353" t="str">
        <f t="shared" si="65"/>
        <v>61-75</v>
      </c>
    </row>
    <row r="1354" spans="1:12" x14ac:dyDescent="0.25">
      <c r="A1354">
        <v>1353</v>
      </c>
      <c r="B1354" t="s">
        <v>15</v>
      </c>
      <c r="C1354">
        <f>IF(ISBLANK(Hoja1!C1354),AVERAGE(Hoja1!$C$2:$C$5001),Hoja1!C1354)</f>
        <v>727896.34</v>
      </c>
      <c r="D1354" t="str">
        <f>IF(ISBLANK(Hoja1!D1354),"ASALARIADO",Hoja1!D1354)</f>
        <v>ASALARIADO</v>
      </c>
      <c r="E1354" t="s">
        <v>11</v>
      </c>
      <c r="F1354" t="s">
        <v>12</v>
      </c>
      <c r="G1354" t="s">
        <v>13</v>
      </c>
      <c r="H1354" t="s">
        <v>13</v>
      </c>
      <c r="I1354" s="1">
        <f>IF(ISBLANK(Hoja1!I1354),AVERAGE(Hoja1!$I$2:$I$5001),Hoja1!I1354)</f>
        <v>28</v>
      </c>
      <c r="J1354">
        <f t="shared" si="63"/>
        <v>0</v>
      </c>
      <c r="K1354" t="str">
        <f t="shared" si="64"/>
        <v>400k-800k</v>
      </c>
      <c r="L1354" t="str">
        <f t="shared" si="65"/>
        <v>18-30</v>
      </c>
    </row>
    <row r="1355" spans="1:12" x14ac:dyDescent="0.25">
      <c r="A1355">
        <v>1354</v>
      </c>
      <c r="B1355" t="s">
        <v>9</v>
      </c>
      <c r="C1355">
        <f>IF(ISBLANK(Hoja1!C1355),AVERAGE(Hoja1!$C$2:$C$5001),Hoja1!C1355)</f>
        <v>300018</v>
      </c>
      <c r="D1355" t="str">
        <f>IF(ISBLANK(Hoja1!D1355),"ASALARIADO",Hoja1!D1355)</f>
        <v>TRABAJADOR INDEPENDIENTE</v>
      </c>
      <c r="E1355" t="s">
        <v>16</v>
      </c>
      <c r="F1355" t="s">
        <v>12</v>
      </c>
      <c r="G1355" t="s">
        <v>13</v>
      </c>
      <c r="H1355" t="s">
        <v>12</v>
      </c>
      <c r="I1355" s="1">
        <f>IF(ISBLANK(Hoja1!I1355),AVERAGE(Hoja1!$I$2:$I$5001),Hoja1!I1355)</f>
        <v>53</v>
      </c>
      <c r="J1355">
        <f t="shared" si="63"/>
        <v>1</v>
      </c>
      <c r="K1355" t="str">
        <f t="shared" si="64"/>
        <v>0-400k</v>
      </c>
      <c r="L1355" t="str">
        <f t="shared" si="65"/>
        <v>46-60</v>
      </c>
    </row>
    <row r="1356" spans="1:12" x14ac:dyDescent="0.25">
      <c r="A1356">
        <v>1355</v>
      </c>
      <c r="B1356" t="s">
        <v>9</v>
      </c>
      <c r="C1356">
        <f>IF(ISBLANK(Hoja1!C1356),AVERAGE(Hoja1!$C$2:$C$5001),Hoja1!C1356)</f>
        <v>428100</v>
      </c>
      <c r="D1356" t="str">
        <f>IF(ISBLANK(Hoja1!D1356),"ASALARIADO",Hoja1!D1356)</f>
        <v>ASALARIADO</v>
      </c>
      <c r="E1356" t="s">
        <v>11</v>
      </c>
      <c r="F1356" t="s">
        <v>12</v>
      </c>
      <c r="G1356" t="s">
        <v>13</v>
      </c>
      <c r="H1356" t="s">
        <v>13</v>
      </c>
      <c r="I1356" s="1">
        <f>IF(ISBLANK(Hoja1!I1356),AVERAGE(Hoja1!$I$2:$I$5001),Hoja1!I1356)</f>
        <v>22</v>
      </c>
      <c r="J1356">
        <f t="shared" si="63"/>
        <v>0</v>
      </c>
      <c r="K1356" t="str">
        <f t="shared" si="64"/>
        <v>400k-800k</v>
      </c>
      <c r="L1356" t="str">
        <f t="shared" si="65"/>
        <v>18-30</v>
      </c>
    </row>
    <row r="1357" spans="1:12" x14ac:dyDescent="0.25">
      <c r="A1357">
        <v>1356</v>
      </c>
      <c r="B1357" t="s">
        <v>15</v>
      </c>
      <c r="C1357">
        <f>IF(ISBLANK(Hoja1!C1357),AVERAGE(Hoja1!$C$2:$C$5001),Hoja1!C1357)</f>
        <v>359544.27</v>
      </c>
      <c r="D1357" t="str">
        <f>IF(ISBLANK(Hoja1!D1357),"ASALARIADO",Hoja1!D1357)</f>
        <v>CONVENIOS ESPECIALES DE ASEGURADOS VOLUNTARIOS</v>
      </c>
      <c r="E1357" t="s">
        <v>16</v>
      </c>
      <c r="F1357" t="s">
        <v>12</v>
      </c>
      <c r="G1357" t="s">
        <v>12</v>
      </c>
      <c r="H1357" t="s">
        <v>13</v>
      </c>
      <c r="I1357" s="1">
        <f>IF(ISBLANK(Hoja1!I1357),AVERAGE(Hoja1!$I$2:$I$5001),Hoja1!I1357)</f>
        <v>35</v>
      </c>
      <c r="J1357">
        <f t="shared" si="63"/>
        <v>0</v>
      </c>
      <c r="K1357" t="str">
        <f t="shared" si="64"/>
        <v>0-400k</v>
      </c>
      <c r="L1357" t="str">
        <f t="shared" si="65"/>
        <v>31-45</v>
      </c>
    </row>
    <row r="1358" spans="1:12" x14ac:dyDescent="0.25">
      <c r="A1358">
        <v>1357</v>
      </c>
      <c r="B1358" t="s">
        <v>15</v>
      </c>
      <c r="C1358">
        <f>IF(ISBLANK(Hoja1!C1358),AVERAGE(Hoja1!$C$2:$C$5001),Hoja1!C1358)</f>
        <v>297046</v>
      </c>
      <c r="D1358" t="str">
        <f>IF(ISBLANK(Hoja1!D1358),"ASALARIADO",Hoja1!D1358)</f>
        <v>ASEGURADO VOLUNTARIO</v>
      </c>
      <c r="E1358" t="s">
        <v>16</v>
      </c>
      <c r="F1358" t="s">
        <v>12</v>
      </c>
      <c r="G1358" t="s">
        <v>13</v>
      </c>
      <c r="H1358" t="s">
        <v>13</v>
      </c>
      <c r="I1358" s="1">
        <f>IF(ISBLANK(Hoja1!I1358),AVERAGE(Hoja1!$I$2:$I$5001),Hoja1!I1358)</f>
        <v>40</v>
      </c>
      <c r="J1358">
        <f t="shared" si="63"/>
        <v>0</v>
      </c>
      <c r="K1358" t="str">
        <f t="shared" si="64"/>
        <v>0-400k</v>
      </c>
      <c r="L1358" t="str">
        <f t="shared" si="65"/>
        <v>31-45</v>
      </c>
    </row>
    <row r="1359" spans="1:12" x14ac:dyDescent="0.25">
      <c r="A1359">
        <v>1358</v>
      </c>
      <c r="B1359" t="s">
        <v>9</v>
      </c>
      <c r="C1359">
        <f>IF(ISBLANK(Hoja1!C1359),AVERAGE(Hoja1!$C$2:$C$5001),Hoja1!C1359)</f>
        <v>589282.56000000006</v>
      </c>
      <c r="D1359" t="str">
        <f>IF(ISBLANK(Hoja1!D1359),"ASALARIADO",Hoja1!D1359)</f>
        <v>ASALARIADO</v>
      </c>
      <c r="E1359" t="s">
        <v>11</v>
      </c>
      <c r="F1359" t="s">
        <v>12</v>
      </c>
      <c r="G1359" t="s">
        <v>13</v>
      </c>
      <c r="H1359" t="s">
        <v>13</v>
      </c>
      <c r="I1359" s="1">
        <f>IF(ISBLANK(Hoja1!I1359),AVERAGE(Hoja1!$I$2:$I$5001),Hoja1!I1359)</f>
        <v>30</v>
      </c>
      <c r="J1359">
        <f t="shared" si="63"/>
        <v>0</v>
      </c>
      <c r="K1359" t="str">
        <f t="shared" si="64"/>
        <v>400k-800k</v>
      </c>
      <c r="L1359" t="str">
        <f t="shared" si="65"/>
        <v>18-30</v>
      </c>
    </row>
    <row r="1360" spans="1:12" x14ac:dyDescent="0.25">
      <c r="A1360">
        <v>1359</v>
      </c>
      <c r="B1360" t="s">
        <v>9</v>
      </c>
      <c r="C1360">
        <f>IF(ISBLANK(Hoja1!C1360),AVERAGE(Hoja1!$C$2:$C$5001),Hoja1!C1360)</f>
        <v>129988</v>
      </c>
      <c r="D1360" t="str">
        <f>IF(ISBLANK(Hoja1!D1360),"ASALARIADO",Hoja1!D1360)</f>
        <v>ASALARIADO</v>
      </c>
      <c r="E1360" t="s">
        <v>11</v>
      </c>
      <c r="F1360" t="s">
        <v>12</v>
      </c>
      <c r="G1360" t="s">
        <v>13</v>
      </c>
      <c r="H1360" t="s">
        <v>12</v>
      </c>
      <c r="I1360" s="1">
        <f>IF(ISBLANK(Hoja1!I1360),AVERAGE(Hoja1!$I$2:$I$5001),Hoja1!I1360)</f>
        <v>32</v>
      </c>
      <c r="J1360">
        <f t="shared" si="63"/>
        <v>1</v>
      </c>
      <c r="K1360" t="str">
        <f t="shared" si="64"/>
        <v>0-400k</v>
      </c>
      <c r="L1360" t="str">
        <f t="shared" si="65"/>
        <v>31-45</v>
      </c>
    </row>
    <row r="1361" spans="1:12" x14ac:dyDescent="0.25">
      <c r="A1361">
        <v>1360</v>
      </c>
      <c r="B1361" t="s">
        <v>9</v>
      </c>
      <c r="C1361">
        <f>IF(ISBLANK(Hoja1!C1361),AVERAGE(Hoja1!$C$2:$C$5001),Hoja1!C1361)</f>
        <v>417954.15</v>
      </c>
      <c r="D1361" t="str">
        <f>IF(ISBLANK(Hoja1!D1361),"ASALARIADO",Hoja1!D1361)</f>
        <v>ASALARIADO</v>
      </c>
      <c r="E1361" t="s">
        <v>16</v>
      </c>
      <c r="F1361" t="s">
        <v>12</v>
      </c>
      <c r="G1361" t="s">
        <v>13</v>
      </c>
      <c r="H1361" t="s">
        <v>12</v>
      </c>
      <c r="I1361" s="1">
        <f>IF(ISBLANK(Hoja1!I1361),AVERAGE(Hoja1!$I$2:$I$5001),Hoja1!I1361)</f>
        <v>31</v>
      </c>
      <c r="J1361">
        <f t="shared" si="63"/>
        <v>1</v>
      </c>
      <c r="K1361" t="str">
        <f t="shared" si="64"/>
        <v>400k-800k</v>
      </c>
      <c r="L1361" t="str">
        <f t="shared" si="65"/>
        <v>31-45</v>
      </c>
    </row>
    <row r="1362" spans="1:12" x14ac:dyDescent="0.25">
      <c r="A1362">
        <v>1361</v>
      </c>
      <c r="B1362" t="s">
        <v>9</v>
      </c>
      <c r="C1362">
        <f>IF(ISBLANK(Hoja1!C1362),AVERAGE(Hoja1!$C$2:$C$5001),Hoja1!C1362)</f>
        <v>807282.52</v>
      </c>
      <c r="D1362" t="str">
        <f>IF(ISBLANK(Hoja1!D1362),"ASALARIADO",Hoja1!D1362)</f>
        <v>ASALARIADO</v>
      </c>
      <c r="E1362" t="s">
        <v>16</v>
      </c>
      <c r="F1362" t="s">
        <v>12</v>
      </c>
      <c r="G1362" t="s">
        <v>13</v>
      </c>
      <c r="H1362" t="s">
        <v>13</v>
      </c>
      <c r="I1362" s="1">
        <f>IF(ISBLANK(Hoja1!I1362),AVERAGE(Hoja1!$I$2:$I$5001),Hoja1!I1362)</f>
        <v>24</v>
      </c>
      <c r="J1362">
        <f t="shared" si="63"/>
        <v>0</v>
      </c>
      <c r="K1362" t="str">
        <f t="shared" si="64"/>
        <v>800k-1.2M</v>
      </c>
      <c r="L1362" t="str">
        <f t="shared" si="65"/>
        <v>18-30</v>
      </c>
    </row>
    <row r="1363" spans="1:12" x14ac:dyDescent="0.25">
      <c r="A1363">
        <v>1362</v>
      </c>
      <c r="B1363" t="s">
        <v>15</v>
      </c>
      <c r="C1363">
        <f>IF(ISBLANK(Hoja1!C1363),AVERAGE(Hoja1!$C$2:$C$5001),Hoja1!C1363)</f>
        <v>801760</v>
      </c>
      <c r="D1363" t="str">
        <f>IF(ISBLANK(Hoja1!D1363),"ASALARIADO",Hoja1!D1363)</f>
        <v>ASALARIADO</v>
      </c>
      <c r="E1363" t="s">
        <v>16</v>
      </c>
      <c r="F1363" t="s">
        <v>12</v>
      </c>
      <c r="G1363" t="s">
        <v>13</v>
      </c>
      <c r="H1363" t="s">
        <v>12</v>
      </c>
      <c r="I1363" s="1">
        <f>IF(ISBLANK(Hoja1!I1363),AVERAGE(Hoja1!$I$2:$I$5001),Hoja1!I1363)</f>
        <v>45</v>
      </c>
      <c r="J1363">
        <f t="shared" si="63"/>
        <v>1</v>
      </c>
      <c r="K1363" t="str">
        <f t="shared" si="64"/>
        <v>800k-1.2M</v>
      </c>
      <c r="L1363" t="str">
        <f t="shared" si="65"/>
        <v>31-45</v>
      </c>
    </row>
    <row r="1364" spans="1:12" x14ac:dyDescent="0.25">
      <c r="A1364">
        <v>1363</v>
      </c>
      <c r="B1364" t="s">
        <v>9</v>
      </c>
      <c r="C1364">
        <f>IF(ISBLANK(Hoja1!C1364),AVERAGE(Hoja1!$C$2:$C$5001),Hoja1!C1364)</f>
        <v>145670.5</v>
      </c>
      <c r="D1364" t="str">
        <f>IF(ISBLANK(Hoja1!D1364),"ASALARIADO",Hoja1!D1364)</f>
        <v>ASALARIADO</v>
      </c>
      <c r="E1364" t="s">
        <v>16</v>
      </c>
      <c r="F1364" t="s">
        <v>12</v>
      </c>
      <c r="G1364" t="s">
        <v>13</v>
      </c>
      <c r="H1364" t="s">
        <v>13</v>
      </c>
      <c r="I1364" s="1">
        <f>IF(ISBLANK(Hoja1!I1364),AVERAGE(Hoja1!$I$2:$I$5001),Hoja1!I1364)</f>
        <v>51</v>
      </c>
      <c r="J1364">
        <f t="shared" si="63"/>
        <v>0</v>
      </c>
      <c r="K1364" t="str">
        <f t="shared" si="64"/>
        <v>0-400k</v>
      </c>
      <c r="L1364" t="str">
        <f t="shared" si="65"/>
        <v>46-60</v>
      </c>
    </row>
    <row r="1365" spans="1:12" x14ac:dyDescent="0.25">
      <c r="A1365">
        <v>1364</v>
      </c>
      <c r="B1365" t="s">
        <v>15</v>
      </c>
      <c r="C1365">
        <f>IF(ISBLANK(Hoja1!C1365),AVERAGE(Hoja1!$C$2:$C$5001),Hoja1!C1365)</f>
        <v>337920</v>
      </c>
      <c r="D1365" t="str">
        <f>IF(ISBLANK(Hoja1!D1365),"ASALARIADO",Hoja1!D1365)</f>
        <v>ASALARIADO</v>
      </c>
      <c r="E1365" t="s">
        <v>16</v>
      </c>
      <c r="F1365" t="s">
        <v>12</v>
      </c>
      <c r="G1365" t="s">
        <v>13</v>
      </c>
      <c r="H1365" t="s">
        <v>12</v>
      </c>
      <c r="I1365" s="1">
        <f>IF(ISBLANK(Hoja1!I1365),AVERAGE(Hoja1!$I$2:$I$5001),Hoja1!I1365)</f>
        <v>27</v>
      </c>
      <c r="J1365">
        <f t="shared" si="63"/>
        <v>1</v>
      </c>
      <c r="K1365" t="str">
        <f t="shared" si="64"/>
        <v>0-400k</v>
      </c>
      <c r="L1365" t="str">
        <f t="shared" si="65"/>
        <v>18-30</v>
      </c>
    </row>
    <row r="1366" spans="1:12" x14ac:dyDescent="0.25">
      <c r="A1366">
        <v>1365</v>
      </c>
      <c r="B1366" t="s">
        <v>15</v>
      </c>
      <c r="C1366">
        <f>IF(ISBLANK(Hoja1!C1366),AVERAGE(Hoja1!$C$2:$C$5001),Hoja1!C1366)</f>
        <v>387279.29</v>
      </c>
      <c r="D1366" t="str">
        <f>IF(ISBLANK(Hoja1!D1366),"ASALARIADO",Hoja1!D1366)</f>
        <v>ASALARIADO</v>
      </c>
      <c r="E1366" t="s">
        <v>16</v>
      </c>
      <c r="F1366" t="s">
        <v>12</v>
      </c>
      <c r="G1366" t="s">
        <v>13</v>
      </c>
      <c r="H1366" t="s">
        <v>13</v>
      </c>
      <c r="I1366" s="1">
        <f>IF(ISBLANK(Hoja1!I1366),AVERAGE(Hoja1!$I$2:$I$5001),Hoja1!I1366)</f>
        <v>35</v>
      </c>
      <c r="J1366">
        <f t="shared" si="63"/>
        <v>0</v>
      </c>
      <c r="K1366" t="str">
        <f t="shared" si="64"/>
        <v>0-400k</v>
      </c>
      <c r="L1366" t="str">
        <f t="shared" si="65"/>
        <v>31-45</v>
      </c>
    </row>
    <row r="1367" spans="1:12" x14ac:dyDescent="0.25">
      <c r="A1367">
        <v>1366</v>
      </c>
      <c r="B1367" t="s">
        <v>9</v>
      </c>
      <c r="C1367">
        <f>IF(ISBLANK(Hoja1!C1367),AVERAGE(Hoja1!$C$2:$C$5001),Hoja1!C1367)</f>
        <v>351604</v>
      </c>
      <c r="D1367" t="str">
        <f>IF(ISBLANK(Hoja1!D1367),"ASALARIADO",Hoja1!D1367)</f>
        <v>ASALARIADO</v>
      </c>
      <c r="E1367" t="s">
        <v>16</v>
      </c>
      <c r="F1367" t="s">
        <v>12</v>
      </c>
      <c r="G1367" t="s">
        <v>13</v>
      </c>
      <c r="H1367" t="s">
        <v>13</v>
      </c>
      <c r="I1367" s="1">
        <f>IF(ISBLANK(Hoja1!I1367),AVERAGE(Hoja1!$I$2:$I$5001),Hoja1!I1367)</f>
        <v>22</v>
      </c>
      <c r="J1367">
        <f t="shared" si="63"/>
        <v>0</v>
      </c>
      <c r="K1367" t="str">
        <f t="shared" si="64"/>
        <v>0-400k</v>
      </c>
      <c r="L1367" t="str">
        <f t="shared" si="65"/>
        <v>18-30</v>
      </c>
    </row>
    <row r="1368" spans="1:12" x14ac:dyDescent="0.25">
      <c r="A1368">
        <v>1367</v>
      </c>
      <c r="B1368" t="s">
        <v>15</v>
      </c>
      <c r="C1368">
        <f>IF(ISBLANK(Hoja1!C1368),AVERAGE(Hoja1!$C$2:$C$5001),Hoja1!C1368)</f>
        <v>300018</v>
      </c>
      <c r="D1368" t="str">
        <f>IF(ISBLANK(Hoja1!D1368),"ASALARIADO",Hoja1!D1368)</f>
        <v>ASEGURADO VOLUNTARIO</v>
      </c>
      <c r="E1368" t="s">
        <v>16</v>
      </c>
      <c r="F1368" t="s">
        <v>12</v>
      </c>
      <c r="G1368" t="s">
        <v>12</v>
      </c>
      <c r="H1368" t="s">
        <v>13</v>
      </c>
      <c r="I1368" s="1">
        <f>IF(ISBLANK(Hoja1!I1368),AVERAGE(Hoja1!$I$2:$I$5001),Hoja1!I1368)</f>
        <v>45</v>
      </c>
      <c r="J1368">
        <f t="shared" si="63"/>
        <v>0</v>
      </c>
      <c r="K1368" t="str">
        <f t="shared" si="64"/>
        <v>0-400k</v>
      </c>
      <c r="L1368" t="str">
        <f t="shared" si="65"/>
        <v>31-45</v>
      </c>
    </row>
    <row r="1369" spans="1:12" x14ac:dyDescent="0.25">
      <c r="A1369">
        <v>1368</v>
      </c>
      <c r="B1369" t="s">
        <v>9</v>
      </c>
      <c r="C1369">
        <f>IF(ISBLANK(Hoja1!C1369),AVERAGE(Hoja1!$C$2:$C$5001),Hoja1!C1369)</f>
        <v>232960</v>
      </c>
      <c r="D1369" t="str">
        <f>IF(ISBLANK(Hoja1!D1369),"ASALARIADO",Hoja1!D1369)</f>
        <v>ASALARIADO</v>
      </c>
      <c r="E1369" t="s">
        <v>16</v>
      </c>
      <c r="F1369" t="s">
        <v>12</v>
      </c>
      <c r="G1369" t="s">
        <v>13</v>
      </c>
      <c r="H1369" t="s">
        <v>13</v>
      </c>
      <c r="I1369" s="1">
        <f>IF(ISBLANK(Hoja1!I1369),AVERAGE(Hoja1!$I$2:$I$5001),Hoja1!I1369)</f>
        <v>60</v>
      </c>
      <c r="J1369">
        <f t="shared" si="63"/>
        <v>0</v>
      </c>
      <c r="K1369" t="str">
        <f t="shared" si="64"/>
        <v>0-400k</v>
      </c>
      <c r="L1369" t="str">
        <f t="shared" si="65"/>
        <v>46-60</v>
      </c>
    </row>
    <row r="1370" spans="1:12" x14ac:dyDescent="0.25">
      <c r="A1370">
        <v>1369</v>
      </c>
      <c r="B1370" t="s">
        <v>15</v>
      </c>
      <c r="C1370">
        <f>IF(ISBLANK(Hoja1!C1370),AVERAGE(Hoja1!$C$2:$C$5001),Hoja1!C1370)</f>
        <v>297046</v>
      </c>
      <c r="D1370" t="str">
        <f>IF(ISBLANK(Hoja1!D1370),"ASALARIADO",Hoja1!D1370)</f>
        <v>ASEGURADO VOLUNTARIO</v>
      </c>
      <c r="E1370" t="s">
        <v>16</v>
      </c>
      <c r="F1370" t="s">
        <v>12</v>
      </c>
      <c r="G1370" t="s">
        <v>13</v>
      </c>
      <c r="H1370" t="s">
        <v>13</v>
      </c>
      <c r="I1370" s="1">
        <f>IF(ISBLANK(Hoja1!I1370),AVERAGE(Hoja1!$I$2:$I$5001),Hoja1!I1370)</f>
        <v>56</v>
      </c>
      <c r="J1370">
        <f t="shared" si="63"/>
        <v>0</v>
      </c>
      <c r="K1370" t="str">
        <f t="shared" si="64"/>
        <v>0-400k</v>
      </c>
      <c r="L1370" t="str">
        <f t="shared" si="65"/>
        <v>46-60</v>
      </c>
    </row>
    <row r="1371" spans="1:12" x14ac:dyDescent="0.25">
      <c r="A1371">
        <v>1370</v>
      </c>
      <c r="B1371" t="s">
        <v>9</v>
      </c>
      <c r="C1371">
        <f>IF(ISBLANK(Hoja1!C1371),AVERAGE(Hoja1!$C$2:$C$5001),Hoja1!C1371)</f>
        <v>683000</v>
      </c>
      <c r="D1371" t="str">
        <f>IF(ISBLANK(Hoja1!D1371),"ASALARIADO",Hoja1!D1371)</f>
        <v>ASALARIADO</v>
      </c>
      <c r="E1371" t="s">
        <v>16</v>
      </c>
      <c r="F1371" t="s">
        <v>12</v>
      </c>
      <c r="G1371" t="s">
        <v>13</v>
      </c>
      <c r="H1371" t="s">
        <v>13</v>
      </c>
      <c r="I1371" s="1">
        <f>IF(ISBLANK(Hoja1!I1371),AVERAGE(Hoja1!$I$2:$I$5001),Hoja1!I1371)</f>
        <v>38</v>
      </c>
      <c r="J1371">
        <f t="shared" si="63"/>
        <v>0</v>
      </c>
      <c r="K1371" t="str">
        <f t="shared" si="64"/>
        <v>400k-800k</v>
      </c>
      <c r="L1371" t="str">
        <f t="shared" si="65"/>
        <v>31-45</v>
      </c>
    </row>
    <row r="1372" spans="1:12" x14ac:dyDescent="0.25">
      <c r="A1372">
        <v>1371</v>
      </c>
      <c r="B1372" t="s">
        <v>15</v>
      </c>
      <c r="C1372">
        <f>IF(ISBLANK(Hoja1!C1372),AVERAGE(Hoja1!$C$2:$C$5001),Hoja1!C1372)</f>
        <v>876520</v>
      </c>
      <c r="D1372" t="str">
        <f>IF(ISBLANK(Hoja1!D1372),"ASALARIADO",Hoja1!D1372)</f>
        <v>ASALARIADO</v>
      </c>
      <c r="E1372" t="s">
        <v>16</v>
      </c>
      <c r="F1372" t="s">
        <v>12</v>
      </c>
      <c r="G1372" t="s">
        <v>13</v>
      </c>
      <c r="H1372" t="s">
        <v>13</v>
      </c>
      <c r="I1372" s="1">
        <f>IF(ISBLANK(Hoja1!I1372),AVERAGE(Hoja1!$I$2:$I$5001),Hoja1!I1372)</f>
        <v>32</v>
      </c>
      <c r="J1372">
        <f t="shared" si="63"/>
        <v>0</v>
      </c>
      <c r="K1372" t="str">
        <f t="shared" si="64"/>
        <v>800k-1.2M</v>
      </c>
      <c r="L1372" t="str">
        <f t="shared" si="65"/>
        <v>31-45</v>
      </c>
    </row>
    <row r="1373" spans="1:12" x14ac:dyDescent="0.25">
      <c r="A1373">
        <v>1372</v>
      </c>
      <c r="B1373" t="s">
        <v>9</v>
      </c>
      <c r="C1373">
        <f>IF(ISBLANK(Hoja1!C1373),AVERAGE(Hoja1!$C$2:$C$5001),Hoja1!C1373)</f>
        <v>409455</v>
      </c>
      <c r="D1373" t="str">
        <f>IF(ISBLANK(Hoja1!D1373),"ASALARIADO",Hoja1!D1373)</f>
        <v>ASALARIADO</v>
      </c>
      <c r="E1373" t="s">
        <v>16</v>
      </c>
      <c r="F1373" t="s">
        <v>12</v>
      </c>
      <c r="G1373" t="s">
        <v>13</v>
      </c>
      <c r="H1373" t="s">
        <v>13</v>
      </c>
      <c r="I1373" s="1">
        <f>IF(ISBLANK(Hoja1!I1373),AVERAGE(Hoja1!$I$2:$I$5001),Hoja1!I1373)</f>
        <v>25</v>
      </c>
      <c r="J1373">
        <f t="shared" si="63"/>
        <v>0</v>
      </c>
      <c r="K1373" t="str">
        <f t="shared" si="64"/>
        <v>400k-800k</v>
      </c>
      <c r="L1373" t="str">
        <f t="shared" si="65"/>
        <v>18-30</v>
      </c>
    </row>
    <row r="1374" spans="1:12" x14ac:dyDescent="0.25">
      <c r="A1374">
        <v>1373</v>
      </c>
      <c r="B1374" t="s">
        <v>9</v>
      </c>
      <c r="C1374">
        <f>IF(ISBLANK(Hoja1!C1374),AVERAGE(Hoja1!$C$2:$C$5001),Hoja1!C1374)</f>
        <v>3654908.92</v>
      </c>
      <c r="D1374" t="str">
        <f>IF(ISBLANK(Hoja1!D1374),"ASALARIADO",Hoja1!D1374)</f>
        <v>PENSIONADOS EN SU PROPIO SISTEMA</v>
      </c>
      <c r="E1374" t="s">
        <v>11</v>
      </c>
      <c r="F1374" t="s">
        <v>12</v>
      </c>
      <c r="G1374" t="s">
        <v>13</v>
      </c>
      <c r="H1374" t="s">
        <v>13</v>
      </c>
      <c r="I1374" s="1">
        <f>IF(ISBLANK(Hoja1!I1374),AVERAGE(Hoja1!$I$2:$I$5001),Hoja1!I1374)</f>
        <v>62</v>
      </c>
      <c r="J1374">
        <f t="shared" si="63"/>
        <v>0</v>
      </c>
      <c r="K1374" t="str">
        <f t="shared" si="64"/>
        <v>2M+</v>
      </c>
      <c r="L1374" t="str">
        <f t="shared" si="65"/>
        <v>61-75</v>
      </c>
    </row>
    <row r="1375" spans="1:12" x14ac:dyDescent="0.25">
      <c r="A1375">
        <v>1374</v>
      </c>
      <c r="B1375" t="s">
        <v>9</v>
      </c>
      <c r="C1375">
        <f>IF(ISBLANK(Hoja1!C1375),AVERAGE(Hoja1!$C$2:$C$5001),Hoja1!C1375)</f>
        <v>1202466.6200000001</v>
      </c>
      <c r="D1375" t="str">
        <f>IF(ISBLANK(Hoja1!D1375),"ASALARIADO",Hoja1!D1375)</f>
        <v>ASALARIADO</v>
      </c>
      <c r="E1375" t="s">
        <v>16</v>
      </c>
      <c r="F1375" t="s">
        <v>12</v>
      </c>
      <c r="G1375" t="s">
        <v>13</v>
      </c>
      <c r="H1375" t="s">
        <v>13</v>
      </c>
      <c r="I1375" s="1">
        <f>IF(ISBLANK(Hoja1!I1375),AVERAGE(Hoja1!$I$2:$I$5001),Hoja1!I1375)</f>
        <v>39</v>
      </c>
      <c r="J1375">
        <f t="shared" si="63"/>
        <v>0</v>
      </c>
      <c r="K1375" t="str">
        <f t="shared" si="64"/>
        <v>1.2M-2M</v>
      </c>
      <c r="L1375" t="str">
        <f t="shared" si="65"/>
        <v>31-45</v>
      </c>
    </row>
    <row r="1376" spans="1:12" x14ac:dyDescent="0.25">
      <c r="A1376">
        <v>1375</v>
      </c>
      <c r="B1376" t="s">
        <v>15</v>
      </c>
      <c r="C1376">
        <f>IF(ISBLANK(Hoja1!C1376),AVERAGE(Hoja1!$C$2:$C$5001),Hoja1!C1376)</f>
        <v>297082.46999999997</v>
      </c>
      <c r="D1376" t="str">
        <f>IF(ISBLANK(Hoja1!D1376),"ASALARIADO",Hoja1!D1376)</f>
        <v>ASALARIADO</v>
      </c>
      <c r="E1376" t="s">
        <v>11</v>
      </c>
      <c r="F1376" t="s">
        <v>12</v>
      </c>
      <c r="G1376" t="s">
        <v>13</v>
      </c>
      <c r="H1376" t="s">
        <v>13</v>
      </c>
      <c r="I1376" s="1">
        <f>IF(ISBLANK(Hoja1!I1376),AVERAGE(Hoja1!$I$2:$I$5001),Hoja1!I1376)</f>
        <v>41</v>
      </c>
      <c r="J1376">
        <f t="shared" si="63"/>
        <v>0</v>
      </c>
      <c r="K1376" t="str">
        <f t="shared" si="64"/>
        <v>0-400k</v>
      </c>
      <c r="L1376" t="str">
        <f t="shared" si="65"/>
        <v>31-45</v>
      </c>
    </row>
    <row r="1377" spans="1:12" x14ac:dyDescent="0.25">
      <c r="A1377">
        <v>1376</v>
      </c>
      <c r="B1377" t="s">
        <v>9</v>
      </c>
      <c r="C1377">
        <f>IF(ISBLANK(Hoja1!C1377),AVERAGE(Hoja1!$C$2:$C$5001),Hoja1!C1377)</f>
        <v>350000</v>
      </c>
      <c r="D1377" t="str">
        <f>IF(ISBLANK(Hoja1!D1377),"ASALARIADO",Hoja1!D1377)</f>
        <v>ASALARIADO</v>
      </c>
      <c r="E1377" t="s">
        <v>16</v>
      </c>
      <c r="F1377" t="s">
        <v>12</v>
      </c>
      <c r="G1377" t="s">
        <v>13</v>
      </c>
      <c r="H1377" t="s">
        <v>13</v>
      </c>
      <c r="I1377" s="1">
        <f>IF(ISBLANK(Hoja1!I1377),AVERAGE(Hoja1!$I$2:$I$5001),Hoja1!I1377)</f>
        <v>53</v>
      </c>
      <c r="J1377">
        <f t="shared" si="63"/>
        <v>0</v>
      </c>
      <c r="K1377" t="str">
        <f t="shared" si="64"/>
        <v>0-400k</v>
      </c>
      <c r="L1377" t="str">
        <f t="shared" si="65"/>
        <v>46-60</v>
      </c>
    </row>
    <row r="1378" spans="1:12" x14ac:dyDescent="0.25">
      <c r="A1378">
        <v>1377</v>
      </c>
      <c r="B1378" t="s">
        <v>15</v>
      </c>
      <c r="C1378">
        <f>IF(ISBLANK(Hoja1!C1378),AVERAGE(Hoja1!$C$2:$C$5001),Hoja1!C1378)</f>
        <v>243000</v>
      </c>
      <c r="D1378" t="str">
        <f>IF(ISBLANK(Hoja1!D1378),"ASALARIADO",Hoja1!D1378)</f>
        <v>ASALARIADO</v>
      </c>
      <c r="E1378" t="s">
        <v>16</v>
      </c>
      <c r="F1378" t="s">
        <v>12</v>
      </c>
      <c r="G1378" t="s">
        <v>13</v>
      </c>
      <c r="H1378" t="s">
        <v>13</v>
      </c>
      <c r="I1378" s="1">
        <f>IF(ISBLANK(Hoja1!I1378),AVERAGE(Hoja1!$I$2:$I$5001),Hoja1!I1378)</f>
        <v>46</v>
      </c>
      <c r="J1378">
        <f t="shared" si="63"/>
        <v>0</v>
      </c>
      <c r="K1378" t="str">
        <f t="shared" si="64"/>
        <v>0-400k</v>
      </c>
      <c r="L1378" t="str">
        <f t="shared" si="65"/>
        <v>46-60</v>
      </c>
    </row>
    <row r="1379" spans="1:12" x14ac:dyDescent="0.25">
      <c r="A1379">
        <v>1378</v>
      </c>
      <c r="B1379" t="s">
        <v>15</v>
      </c>
      <c r="C1379">
        <f>IF(ISBLANK(Hoja1!C1379),AVERAGE(Hoja1!$C$2:$C$5001),Hoja1!C1379)</f>
        <v>210000</v>
      </c>
      <c r="D1379" t="str">
        <f>IF(ISBLANK(Hoja1!D1379),"ASALARIADO",Hoja1!D1379)</f>
        <v>ASALARIADO</v>
      </c>
      <c r="E1379" t="s">
        <v>16</v>
      </c>
      <c r="F1379" t="s">
        <v>12</v>
      </c>
      <c r="G1379" t="s">
        <v>12</v>
      </c>
      <c r="H1379" t="s">
        <v>13</v>
      </c>
      <c r="I1379" s="1">
        <f>IF(ISBLANK(Hoja1!I1379),AVERAGE(Hoja1!$I$2:$I$5001),Hoja1!I1379)</f>
        <v>38</v>
      </c>
      <c r="J1379">
        <f t="shared" si="63"/>
        <v>0</v>
      </c>
      <c r="K1379" t="str">
        <f t="shared" si="64"/>
        <v>0-400k</v>
      </c>
      <c r="L1379" t="str">
        <f t="shared" si="65"/>
        <v>31-45</v>
      </c>
    </row>
    <row r="1380" spans="1:12" x14ac:dyDescent="0.25">
      <c r="A1380">
        <v>1379</v>
      </c>
      <c r="B1380" t="s">
        <v>15</v>
      </c>
      <c r="C1380">
        <f>IF(ISBLANK(Hoja1!C1380),AVERAGE(Hoja1!$C$2:$C$5001),Hoja1!C1380)</f>
        <v>1154739.48</v>
      </c>
      <c r="D1380" t="str">
        <f>IF(ISBLANK(Hoja1!D1380),"ASALARIADO",Hoja1!D1380)</f>
        <v>ASALARIADO</v>
      </c>
      <c r="E1380" t="s">
        <v>11</v>
      </c>
      <c r="F1380" t="s">
        <v>12</v>
      </c>
      <c r="G1380" t="s">
        <v>13</v>
      </c>
      <c r="H1380" t="s">
        <v>13</v>
      </c>
      <c r="I1380" s="1">
        <f>IF(ISBLANK(Hoja1!I1380),AVERAGE(Hoja1!$I$2:$I$5001),Hoja1!I1380)</f>
        <v>30</v>
      </c>
      <c r="J1380">
        <f t="shared" si="63"/>
        <v>0</v>
      </c>
      <c r="K1380" t="str">
        <f t="shared" si="64"/>
        <v>800k-1.2M</v>
      </c>
      <c r="L1380" t="str">
        <f t="shared" si="65"/>
        <v>18-30</v>
      </c>
    </row>
    <row r="1381" spans="1:12" x14ac:dyDescent="0.25">
      <c r="A1381">
        <v>1380</v>
      </c>
      <c r="B1381" t="s">
        <v>9</v>
      </c>
      <c r="C1381">
        <f>IF(ISBLANK(Hoja1!C1381),AVERAGE(Hoja1!$C$2:$C$5001),Hoja1!C1381)</f>
        <v>305704</v>
      </c>
      <c r="D1381" t="str">
        <f>IF(ISBLANK(Hoja1!D1381),"ASALARIADO",Hoja1!D1381)</f>
        <v>TRABAJADOR INDEPENDIENTE</v>
      </c>
      <c r="E1381" t="s">
        <v>16</v>
      </c>
      <c r="F1381" t="s">
        <v>12</v>
      </c>
      <c r="G1381" t="s">
        <v>13</v>
      </c>
      <c r="H1381" t="s">
        <v>12</v>
      </c>
      <c r="I1381" s="1">
        <f>IF(ISBLANK(Hoja1!I1381),AVERAGE(Hoja1!$I$2:$I$5001),Hoja1!I1381)</f>
        <v>41</v>
      </c>
      <c r="J1381">
        <f t="shared" si="63"/>
        <v>1</v>
      </c>
      <c r="K1381" t="str">
        <f t="shared" si="64"/>
        <v>0-400k</v>
      </c>
      <c r="L1381" t="str">
        <f t="shared" si="65"/>
        <v>31-45</v>
      </c>
    </row>
    <row r="1382" spans="1:12" x14ac:dyDescent="0.25">
      <c r="A1382">
        <v>1381</v>
      </c>
      <c r="B1382" t="s">
        <v>9</v>
      </c>
      <c r="C1382">
        <f>IF(ISBLANK(Hoja1!C1382),AVERAGE(Hoja1!$C$2:$C$5001),Hoja1!C1382)</f>
        <v>2438887.83</v>
      </c>
      <c r="D1382" t="str">
        <f>IF(ISBLANK(Hoja1!D1382),"ASALARIADO",Hoja1!D1382)</f>
        <v>ASALARIADO</v>
      </c>
      <c r="E1382" t="s">
        <v>16</v>
      </c>
      <c r="F1382" t="s">
        <v>12</v>
      </c>
      <c r="G1382" t="s">
        <v>13</v>
      </c>
      <c r="H1382" t="s">
        <v>13</v>
      </c>
      <c r="I1382" s="1">
        <f>IF(ISBLANK(Hoja1!I1382),AVERAGE(Hoja1!$I$2:$I$5001),Hoja1!I1382)</f>
        <v>32</v>
      </c>
      <c r="J1382">
        <f t="shared" si="63"/>
        <v>0</v>
      </c>
      <c r="K1382" t="str">
        <f t="shared" si="64"/>
        <v>2M+</v>
      </c>
      <c r="L1382" t="str">
        <f t="shared" si="65"/>
        <v>31-45</v>
      </c>
    </row>
    <row r="1383" spans="1:12" x14ac:dyDescent="0.25">
      <c r="A1383">
        <v>1382</v>
      </c>
      <c r="B1383" t="s">
        <v>15</v>
      </c>
      <c r="C1383">
        <f>IF(ISBLANK(Hoja1!C1383),AVERAGE(Hoja1!$C$2:$C$5001),Hoja1!C1383)</f>
        <v>285127</v>
      </c>
      <c r="D1383" t="str">
        <f>IF(ISBLANK(Hoja1!D1383),"ASALARIADO",Hoja1!D1383)</f>
        <v>ASALARIADO</v>
      </c>
      <c r="E1383" t="s">
        <v>11</v>
      </c>
      <c r="F1383" t="s">
        <v>12</v>
      </c>
      <c r="G1383" t="s">
        <v>13</v>
      </c>
      <c r="H1383" t="s">
        <v>13</v>
      </c>
      <c r="I1383" s="1">
        <f>IF(ISBLANK(Hoja1!I1383),AVERAGE(Hoja1!$I$2:$I$5001),Hoja1!I1383)</f>
        <v>59</v>
      </c>
      <c r="J1383">
        <f t="shared" si="63"/>
        <v>0</v>
      </c>
      <c r="K1383" t="str">
        <f t="shared" si="64"/>
        <v>0-400k</v>
      </c>
      <c r="L1383" t="str">
        <f t="shared" si="65"/>
        <v>46-60</v>
      </c>
    </row>
    <row r="1384" spans="1:12" x14ac:dyDescent="0.25">
      <c r="A1384">
        <v>1383</v>
      </c>
      <c r="B1384" t="s">
        <v>9</v>
      </c>
      <c r="C1384">
        <f>IF(ISBLANK(Hoja1!C1384),AVERAGE(Hoja1!$C$2:$C$5001),Hoja1!C1384)</f>
        <v>278030.99</v>
      </c>
      <c r="D1384" t="str">
        <f>IF(ISBLANK(Hoja1!D1384),"ASALARIADO",Hoja1!D1384)</f>
        <v>CONVENIOS ESPECIALES DE TRABAJADORES INDEPENDIENTES</v>
      </c>
      <c r="E1384" t="s">
        <v>16</v>
      </c>
      <c r="F1384" t="s">
        <v>12</v>
      </c>
      <c r="G1384" t="s">
        <v>13</v>
      </c>
      <c r="H1384" t="s">
        <v>13</v>
      </c>
      <c r="I1384" s="1">
        <f>IF(ISBLANK(Hoja1!I1384),AVERAGE(Hoja1!$I$2:$I$5001),Hoja1!I1384)</f>
        <v>52</v>
      </c>
      <c r="J1384">
        <f t="shared" si="63"/>
        <v>0</v>
      </c>
      <c r="K1384" t="str">
        <f t="shared" si="64"/>
        <v>0-400k</v>
      </c>
      <c r="L1384" t="str">
        <f t="shared" si="65"/>
        <v>46-60</v>
      </c>
    </row>
    <row r="1385" spans="1:12" x14ac:dyDescent="0.25">
      <c r="A1385">
        <v>1384</v>
      </c>
      <c r="B1385" t="s">
        <v>9</v>
      </c>
      <c r="C1385">
        <f>IF(ISBLANK(Hoja1!C1385),AVERAGE(Hoja1!$C$2:$C$5001),Hoja1!C1385)</f>
        <v>1580792</v>
      </c>
      <c r="D1385" t="str">
        <f>IF(ISBLANK(Hoja1!D1385),"ASALARIADO",Hoja1!D1385)</f>
        <v>ASALARIADO</v>
      </c>
      <c r="E1385" t="s">
        <v>16</v>
      </c>
      <c r="F1385" t="s">
        <v>12</v>
      </c>
      <c r="G1385" t="s">
        <v>13</v>
      </c>
      <c r="H1385" t="s">
        <v>13</v>
      </c>
      <c r="I1385" s="1">
        <f>IF(ISBLANK(Hoja1!I1385),AVERAGE(Hoja1!$I$2:$I$5001),Hoja1!I1385)</f>
        <v>28</v>
      </c>
      <c r="J1385">
        <f t="shared" si="63"/>
        <v>0</v>
      </c>
      <c r="K1385" t="str">
        <f t="shared" si="64"/>
        <v>1.2M-2M</v>
      </c>
      <c r="L1385" t="str">
        <f t="shared" si="65"/>
        <v>18-30</v>
      </c>
    </row>
    <row r="1386" spans="1:12" x14ac:dyDescent="0.25">
      <c r="A1386">
        <v>1385</v>
      </c>
      <c r="B1386" t="s">
        <v>15</v>
      </c>
      <c r="C1386">
        <f>IF(ISBLANK(Hoja1!C1386),AVERAGE(Hoja1!$C$2:$C$5001),Hoja1!C1386)</f>
        <v>297139</v>
      </c>
      <c r="D1386" t="str">
        <f>IF(ISBLANK(Hoja1!D1386),"ASALARIADO",Hoja1!D1386)</f>
        <v>ASEGURADO VOLUNTARIO</v>
      </c>
      <c r="E1386" t="s">
        <v>16</v>
      </c>
      <c r="F1386" t="s">
        <v>12</v>
      </c>
      <c r="G1386" t="s">
        <v>12</v>
      </c>
      <c r="H1386" t="s">
        <v>13</v>
      </c>
      <c r="I1386" s="1">
        <f>IF(ISBLANK(Hoja1!I1386),AVERAGE(Hoja1!$I$2:$I$5001),Hoja1!I1386)</f>
        <v>43</v>
      </c>
      <c r="J1386">
        <f t="shared" si="63"/>
        <v>0</v>
      </c>
      <c r="K1386" t="str">
        <f t="shared" si="64"/>
        <v>0-400k</v>
      </c>
      <c r="L1386" t="str">
        <f t="shared" si="65"/>
        <v>31-45</v>
      </c>
    </row>
    <row r="1387" spans="1:12" x14ac:dyDescent="0.25">
      <c r="A1387">
        <v>1386</v>
      </c>
      <c r="B1387" t="s">
        <v>15</v>
      </c>
      <c r="C1387">
        <f>IF(ISBLANK(Hoja1!C1387),AVERAGE(Hoja1!$C$2:$C$5001),Hoja1!C1387)</f>
        <v>297046</v>
      </c>
      <c r="D1387" t="str">
        <f>IF(ISBLANK(Hoja1!D1387),"ASALARIADO",Hoja1!D1387)</f>
        <v>ASEGURADO VOLUNTARIO</v>
      </c>
      <c r="E1387" t="s">
        <v>16</v>
      </c>
      <c r="F1387" t="s">
        <v>12</v>
      </c>
      <c r="G1387" t="s">
        <v>13</v>
      </c>
      <c r="H1387" t="s">
        <v>13</v>
      </c>
      <c r="I1387" s="1">
        <f>IF(ISBLANK(Hoja1!I1387),AVERAGE(Hoja1!$I$2:$I$5001),Hoja1!I1387)</f>
        <v>64</v>
      </c>
      <c r="J1387">
        <f t="shared" si="63"/>
        <v>0</v>
      </c>
      <c r="K1387" t="str">
        <f t="shared" si="64"/>
        <v>0-400k</v>
      </c>
      <c r="L1387" t="str">
        <f t="shared" si="65"/>
        <v>61-75</v>
      </c>
    </row>
    <row r="1388" spans="1:12" x14ac:dyDescent="0.25">
      <c r="A1388">
        <v>1387</v>
      </c>
      <c r="B1388" t="s">
        <v>9</v>
      </c>
      <c r="C1388">
        <f>IF(ISBLANK(Hoja1!C1388),AVERAGE(Hoja1!$C$2:$C$5001),Hoja1!C1388)</f>
        <v>278030</v>
      </c>
      <c r="D1388" t="str">
        <f>IF(ISBLANK(Hoja1!D1388),"ASALARIADO",Hoja1!D1388)</f>
        <v>CONVENIOS ESPECIALES DE TRABAJADORES INDEPENDIENTES</v>
      </c>
      <c r="E1388" t="s">
        <v>16</v>
      </c>
      <c r="F1388" t="s">
        <v>12</v>
      </c>
      <c r="G1388" t="s">
        <v>13</v>
      </c>
      <c r="H1388" t="s">
        <v>13</v>
      </c>
      <c r="I1388" s="1">
        <f>IF(ISBLANK(Hoja1!I1388),AVERAGE(Hoja1!$I$2:$I$5001),Hoja1!I1388)</f>
        <v>32</v>
      </c>
      <c r="J1388">
        <f t="shared" si="63"/>
        <v>0</v>
      </c>
      <c r="K1388" t="str">
        <f t="shared" si="64"/>
        <v>0-400k</v>
      </c>
      <c r="L1388" t="str">
        <f t="shared" si="65"/>
        <v>31-45</v>
      </c>
    </row>
    <row r="1389" spans="1:12" x14ac:dyDescent="0.25">
      <c r="A1389">
        <v>1388</v>
      </c>
      <c r="B1389" t="s">
        <v>9</v>
      </c>
      <c r="C1389">
        <f>IF(ISBLANK(Hoja1!C1389),AVERAGE(Hoja1!$C$2:$C$5001),Hoja1!C1389)</f>
        <v>580000</v>
      </c>
      <c r="D1389" t="str">
        <f>IF(ISBLANK(Hoja1!D1389),"ASALARIADO",Hoja1!D1389)</f>
        <v>ASALARIADO</v>
      </c>
      <c r="E1389" t="s">
        <v>16</v>
      </c>
      <c r="F1389" t="s">
        <v>12</v>
      </c>
      <c r="G1389" t="s">
        <v>13</v>
      </c>
      <c r="H1389" t="s">
        <v>13</v>
      </c>
      <c r="I1389" s="1">
        <f>IF(ISBLANK(Hoja1!I1389),AVERAGE(Hoja1!$I$2:$I$5001),Hoja1!I1389)</f>
        <v>24</v>
      </c>
      <c r="J1389">
        <f t="shared" si="63"/>
        <v>0</v>
      </c>
      <c r="K1389" t="str">
        <f t="shared" si="64"/>
        <v>400k-800k</v>
      </c>
      <c r="L1389" t="str">
        <f t="shared" si="65"/>
        <v>18-30</v>
      </c>
    </row>
    <row r="1390" spans="1:12" x14ac:dyDescent="0.25">
      <c r="A1390">
        <v>1389</v>
      </c>
      <c r="B1390" t="s">
        <v>15</v>
      </c>
      <c r="C1390">
        <f>IF(ISBLANK(Hoja1!C1390),AVERAGE(Hoja1!$C$2:$C$5001),Hoja1!C1390)</f>
        <v>504976</v>
      </c>
      <c r="D1390" t="str">
        <f>IF(ISBLANK(Hoja1!D1390),"ASALARIADO",Hoja1!D1390)</f>
        <v>TRABAJADOR INDEPENDIENTE</v>
      </c>
      <c r="E1390" t="s">
        <v>16</v>
      </c>
      <c r="F1390" t="s">
        <v>12</v>
      </c>
      <c r="G1390" t="s">
        <v>13</v>
      </c>
      <c r="H1390" t="s">
        <v>13</v>
      </c>
      <c r="I1390" s="1">
        <f>IF(ISBLANK(Hoja1!I1390),AVERAGE(Hoja1!$I$2:$I$5001),Hoja1!I1390)</f>
        <v>36</v>
      </c>
      <c r="J1390">
        <f t="shared" si="63"/>
        <v>0</v>
      </c>
      <c r="K1390" t="str">
        <f t="shared" si="64"/>
        <v>400k-800k</v>
      </c>
      <c r="L1390" t="str">
        <f t="shared" si="65"/>
        <v>31-45</v>
      </c>
    </row>
    <row r="1391" spans="1:12" x14ac:dyDescent="0.25">
      <c r="A1391">
        <v>1390</v>
      </c>
      <c r="B1391" t="s">
        <v>9</v>
      </c>
      <c r="C1391">
        <f>IF(ISBLANK(Hoja1!C1391),AVERAGE(Hoja1!$C$2:$C$5001),Hoja1!C1391)</f>
        <v>482000</v>
      </c>
      <c r="D1391" t="str">
        <f>IF(ISBLANK(Hoja1!D1391),"ASALARIADO",Hoja1!D1391)</f>
        <v>ASALARIADO</v>
      </c>
      <c r="E1391" t="s">
        <v>16</v>
      </c>
      <c r="F1391" t="s">
        <v>12</v>
      </c>
      <c r="G1391" t="s">
        <v>13</v>
      </c>
      <c r="H1391" t="s">
        <v>12</v>
      </c>
      <c r="I1391" s="1">
        <f>IF(ISBLANK(Hoja1!I1391),AVERAGE(Hoja1!$I$2:$I$5001),Hoja1!I1391)</f>
        <v>36</v>
      </c>
      <c r="J1391">
        <f t="shared" si="63"/>
        <v>1</v>
      </c>
      <c r="K1391" t="str">
        <f t="shared" si="64"/>
        <v>400k-800k</v>
      </c>
      <c r="L1391" t="str">
        <f t="shared" si="65"/>
        <v>31-45</v>
      </c>
    </row>
    <row r="1392" spans="1:12" x14ac:dyDescent="0.25">
      <c r="A1392">
        <v>1391</v>
      </c>
      <c r="B1392" t="s">
        <v>9</v>
      </c>
      <c r="C1392">
        <f>IF(ISBLANK(Hoja1!C1392),AVERAGE(Hoja1!$C$2:$C$5001),Hoja1!C1392)</f>
        <v>639148</v>
      </c>
      <c r="D1392" t="str">
        <f>IF(ISBLANK(Hoja1!D1392),"ASALARIADO",Hoja1!D1392)</f>
        <v>ASEGURADO VOLUNTARIO</v>
      </c>
      <c r="E1392" t="s">
        <v>16</v>
      </c>
      <c r="F1392" t="s">
        <v>12</v>
      </c>
      <c r="G1392" t="s">
        <v>13</v>
      </c>
      <c r="H1392" t="s">
        <v>13</v>
      </c>
      <c r="I1392" s="1">
        <f>IF(ISBLANK(Hoja1!I1392),AVERAGE(Hoja1!$I$2:$I$5001),Hoja1!I1392)</f>
        <v>79</v>
      </c>
      <c r="J1392">
        <f t="shared" si="63"/>
        <v>0</v>
      </c>
      <c r="K1392" t="str">
        <f t="shared" si="64"/>
        <v>400k-800k</v>
      </c>
      <c r="L1392" t="str">
        <f t="shared" si="65"/>
        <v>76-100+</v>
      </c>
    </row>
    <row r="1393" spans="1:12" x14ac:dyDescent="0.25">
      <c r="A1393">
        <v>1392</v>
      </c>
      <c r="B1393" t="s">
        <v>9</v>
      </c>
      <c r="C1393">
        <f>IF(ISBLANK(Hoja1!C1393),AVERAGE(Hoja1!$C$2:$C$5001),Hoja1!C1393)</f>
        <v>263640</v>
      </c>
      <c r="D1393" t="str">
        <f>IF(ISBLANK(Hoja1!D1393),"ASALARIADO",Hoja1!D1393)</f>
        <v>ASALARIADO</v>
      </c>
      <c r="E1393" t="s">
        <v>16</v>
      </c>
      <c r="F1393" t="s">
        <v>12</v>
      </c>
      <c r="G1393" t="s">
        <v>13</v>
      </c>
      <c r="H1393" t="s">
        <v>13</v>
      </c>
      <c r="I1393" s="1">
        <f>IF(ISBLANK(Hoja1!I1393),AVERAGE(Hoja1!$I$2:$I$5001),Hoja1!I1393)</f>
        <v>31</v>
      </c>
      <c r="J1393">
        <f t="shared" si="63"/>
        <v>0</v>
      </c>
      <c r="K1393" t="str">
        <f t="shared" si="64"/>
        <v>0-400k</v>
      </c>
      <c r="L1393" t="str">
        <f t="shared" si="65"/>
        <v>31-45</v>
      </c>
    </row>
    <row r="1394" spans="1:12" x14ac:dyDescent="0.25">
      <c r="A1394">
        <v>1393</v>
      </c>
      <c r="B1394" t="s">
        <v>15</v>
      </c>
      <c r="C1394">
        <f>IF(ISBLANK(Hoja1!C1394),AVERAGE(Hoja1!$C$2:$C$5001),Hoja1!C1394)</f>
        <v>846529</v>
      </c>
      <c r="D1394" t="str">
        <f>IF(ISBLANK(Hoja1!D1394),"ASALARIADO",Hoja1!D1394)</f>
        <v>ASALARIADO</v>
      </c>
      <c r="E1394" t="s">
        <v>11</v>
      </c>
      <c r="F1394" t="s">
        <v>12</v>
      </c>
      <c r="G1394" t="s">
        <v>13</v>
      </c>
      <c r="H1394" t="s">
        <v>13</v>
      </c>
      <c r="I1394" s="1">
        <f>IF(ISBLANK(Hoja1!I1394),AVERAGE(Hoja1!$I$2:$I$5001),Hoja1!I1394)</f>
        <v>28</v>
      </c>
      <c r="J1394">
        <f t="shared" si="63"/>
        <v>0</v>
      </c>
      <c r="K1394" t="str">
        <f t="shared" si="64"/>
        <v>800k-1.2M</v>
      </c>
      <c r="L1394" t="str">
        <f t="shared" si="65"/>
        <v>18-30</v>
      </c>
    </row>
    <row r="1395" spans="1:12" x14ac:dyDescent="0.25">
      <c r="A1395">
        <v>1394</v>
      </c>
      <c r="B1395" t="s">
        <v>15</v>
      </c>
      <c r="C1395">
        <f>IF(ISBLANK(Hoja1!C1395),AVERAGE(Hoja1!$C$2:$C$5001),Hoja1!C1395)</f>
        <v>240890.9</v>
      </c>
      <c r="D1395" t="str">
        <f>IF(ISBLANK(Hoja1!D1395),"ASALARIADO",Hoja1!D1395)</f>
        <v>PENSIONADOS EN SU PROPIO SISTEMA</v>
      </c>
      <c r="E1395" t="s">
        <v>11</v>
      </c>
      <c r="F1395" t="s">
        <v>12</v>
      </c>
      <c r="G1395" t="s">
        <v>13</v>
      </c>
      <c r="H1395" t="s">
        <v>13</v>
      </c>
      <c r="I1395" s="1">
        <f>IF(ISBLANK(Hoja1!I1395),AVERAGE(Hoja1!$I$2:$I$5001),Hoja1!I1395)</f>
        <v>83</v>
      </c>
      <c r="J1395">
        <f t="shared" si="63"/>
        <v>0</v>
      </c>
      <c r="K1395" t="str">
        <f t="shared" si="64"/>
        <v>0-400k</v>
      </c>
      <c r="L1395" t="str">
        <f t="shared" si="65"/>
        <v>76-100+</v>
      </c>
    </row>
    <row r="1396" spans="1:12" x14ac:dyDescent="0.25">
      <c r="A1396">
        <v>1395</v>
      </c>
      <c r="B1396" t="s">
        <v>9</v>
      </c>
      <c r="C1396">
        <f>IF(ISBLANK(Hoja1!C1396),AVERAGE(Hoja1!$C$2:$C$5001),Hoja1!C1396)</f>
        <v>924156</v>
      </c>
      <c r="D1396" t="str">
        <f>IF(ISBLANK(Hoja1!D1396),"ASALARIADO",Hoja1!D1396)</f>
        <v>ASALARIADO</v>
      </c>
      <c r="E1396" t="s">
        <v>16</v>
      </c>
      <c r="F1396" t="s">
        <v>12</v>
      </c>
      <c r="G1396" t="s">
        <v>13</v>
      </c>
      <c r="H1396" t="s">
        <v>13</v>
      </c>
      <c r="I1396" s="1">
        <f>IF(ISBLANK(Hoja1!I1396),AVERAGE(Hoja1!$I$2:$I$5001),Hoja1!I1396)</f>
        <v>28</v>
      </c>
      <c r="J1396">
        <f t="shared" si="63"/>
        <v>0</v>
      </c>
      <c r="K1396" t="str">
        <f t="shared" si="64"/>
        <v>800k-1.2M</v>
      </c>
      <c r="L1396" t="str">
        <f t="shared" si="65"/>
        <v>18-30</v>
      </c>
    </row>
    <row r="1397" spans="1:12" x14ac:dyDescent="0.25">
      <c r="A1397">
        <v>1396</v>
      </c>
      <c r="B1397" t="s">
        <v>15</v>
      </c>
      <c r="C1397">
        <f>IF(ISBLANK(Hoja1!C1397),AVERAGE(Hoja1!$C$2:$C$5001),Hoja1!C1397)</f>
        <v>1815071.5</v>
      </c>
      <c r="D1397" t="str">
        <f>IF(ISBLANK(Hoja1!D1397),"ASALARIADO",Hoja1!D1397)</f>
        <v>ASALARIADO</v>
      </c>
      <c r="E1397" t="s">
        <v>11</v>
      </c>
      <c r="F1397" t="s">
        <v>12</v>
      </c>
      <c r="G1397" t="s">
        <v>13</v>
      </c>
      <c r="H1397" t="s">
        <v>13</v>
      </c>
      <c r="I1397" s="1">
        <f>IF(ISBLANK(Hoja1!I1397),AVERAGE(Hoja1!$I$2:$I$5001),Hoja1!I1397)</f>
        <v>35</v>
      </c>
      <c r="J1397">
        <f t="shared" si="63"/>
        <v>0</v>
      </c>
      <c r="K1397" t="str">
        <f t="shared" si="64"/>
        <v>1.2M-2M</v>
      </c>
      <c r="L1397" t="str">
        <f t="shared" si="65"/>
        <v>31-45</v>
      </c>
    </row>
    <row r="1398" spans="1:12" x14ac:dyDescent="0.25">
      <c r="A1398">
        <v>1397</v>
      </c>
      <c r="B1398" t="s">
        <v>9</v>
      </c>
      <c r="C1398">
        <f>IF(ISBLANK(Hoja1!C1398),AVERAGE(Hoja1!$C$2:$C$5001),Hoja1!C1398)</f>
        <v>585937</v>
      </c>
      <c r="D1398" t="str">
        <f>IF(ISBLANK(Hoja1!D1398),"ASALARIADO",Hoja1!D1398)</f>
        <v>TRABAJADOR INDEPENDIENTE</v>
      </c>
      <c r="E1398" t="s">
        <v>16</v>
      </c>
      <c r="F1398" t="s">
        <v>12</v>
      </c>
      <c r="G1398" t="s">
        <v>13</v>
      </c>
      <c r="H1398" t="s">
        <v>12</v>
      </c>
      <c r="I1398" s="1">
        <f>IF(ISBLANK(Hoja1!I1398),AVERAGE(Hoja1!$I$2:$I$5001),Hoja1!I1398)</f>
        <v>57</v>
      </c>
      <c r="J1398">
        <f t="shared" si="63"/>
        <v>1</v>
      </c>
      <c r="K1398" t="str">
        <f t="shared" si="64"/>
        <v>400k-800k</v>
      </c>
      <c r="L1398" t="str">
        <f t="shared" si="65"/>
        <v>46-60</v>
      </c>
    </row>
    <row r="1399" spans="1:12" x14ac:dyDescent="0.25">
      <c r="A1399">
        <v>1398</v>
      </c>
      <c r="B1399" t="s">
        <v>9</v>
      </c>
      <c r="C1399">
        <f>IF(ISBLANK(Hoja1!C1399),AVERAGE(Hoja1!$C$2:$C$5001),Hoja1!C1399)</f>
        <v>223702.12</v>
      </c>
      <c r="D1399" t="str">
        <f>IF(ISBLANK(Hoja1!D1399),"ASALARIADO",Hoja1!D1399)</f>
        <v>ASALARIADO</v>
      </c>
      <c r="E1399" t="s">
        <v>16</v>
      </c>
      <c r="F1399" t="s">
        <v>12</v>
      </c>
      <c r="G1399" t="s">
        <v>13</v>
      </c>
      <c r="H1399" t="s">
        <v>13</v>
      </c>
      <c r="I1399" s="1">
        <f>IF(ISBLANK(Hoja1!I1399),AVERAGE(Hoja1!$I$2:$I$5001),Hoja1!I1399)</f>
        <v>53</v>
      </c>
      <c r="J1399">
        <f t="shared" si="63"/>
        <v>0</v>
      </c>
      <c r="K1399" t="str">
        <f t="shared" si="64"/>
        <v>0-400k</v>
      </c>
      <c r="L1399" t="str">
        <f t="shared" si="65"/>
        <v>46-60</v>
      </c>
    </row>
    <row r="1400" spans="1:12" x14ac:dyDescent="0.25">
      <c r="A1400">
        <v>1399</v>
      </c>
      <c r="B1400" t="s">
        <v>9</v>
      </c>
      <c r="C1400">
        <f>IF(ISBLANK(Hoja1!C1400),AVERAGE(Hoja1!$C$2:$C$5001),Hoja1!C1400)</f>
        <v>155807.99</v>
      </c>
      <c r="D1400" t="str">
        <f>IF(ISBLANK(Hoja1!D1400),"ASALARIADO",Hoja1!D1400)</f>
        <v>ASALARIADO</v>
      </c>
      <c r="E1400" t="s">
        <v>16</v>
      </c>
      <c r="F1400" t="s">
        <v>12</v>
      </c>
      <c r="G1400" t="s">
        <v>13</v>
      </c>
      <c r="H1400" t="s">
        <v>13</v>
      </c>
      <c r="I1400" s="1">
        <f>IF(ISBLANK(Hoja1!I1400),AVERAGE(Hoja1!$I$2:$I$5001),Hoja1!I1400)</f>
        <v>42</v>
      </c>
      <c r="J1400">
        <f t="shared" si="63"/>
        <v>0</v>
      </c>
      <c r="K1400" t="str">
        <f t="shared" si="64"/>
        <v>0-400k</v>
      </c>
      <c r="L1400" t="str">
        <f t="shared" si="65"/>
        <v>31-45</v>
      </c>
    </row>
    <row r="1401" spans="1:12" x14ac:dyDescent="0.25">
      <c r="A1401">
        <v>1400</v>
      </c>
      <c r="B1401" t="s">
        <v>9</v>
      </c>
      <c r="C1401">
        <f>IF(ISBLANK(Hoja1!C1401),AVERAGE(Hoja1!$C$2:$C$5001),Hoja1!C1401)</f>
        <v>361976.88</v>
      </c>
      <c r="D1401" t="str">
        <f>IF(ISBLANK(Hoja1!D1401),"ASALARIADO",Hoja1!D1401)</f>
        <v>ASALARIADO</v>
      </c>
      <c r="E1401" t="s">
        <v>16</v>
      </c>
      <c r="F1401" t="s">
        <v>12</v>
      </c>
      <c r="G1401" t="s">
        <v>13</v>
      </c>
      <c r="H1401" t="s">
        <v>13</v>
      </c>
      <c r="I1401" s="1">
        <f>IF(ISBLANK(Hoja1!I1401),AVERAGE(Hoja1!$I$2:$I$5001),Hoja1!I1401)</f>
        <v>48</v>
      </c>
      <c r="J1401">
        <f t="shared" si="63"/>
        <v>0</v>
      </c>
      <c r="K1401" t="str">
        <f t="shared" si="64"/>
        <v>0-400k</v>
      </c>
      <c r="L1401" t="str">
        <f t="shared" si="65"/>
        <v>46-60</v>
      </c>
    </row>
    <row r="1402" spans="1:12" x14ac:dyDescent="0.25">
      <c r="A1402">
        <v>1401</v>
      </c>
      <c r="B1402" t="s">
        <v>9</v>
      </c>
      <c r="C1402">
        <f>IF(ISBLANK(Hoja1!C1402),AVERAGE(Hoja1!$C$2:$C$5001),Hoja1!C1402)</f>
        <v>573500</v>
      </c>
      <c r="D1402" t="str">
        <f>IF(ISBLANK(Hoja1!D1402),"ASALARIADO",Hoja1!D1402)</f>
        <v>ASALARIADO</v>
      </c>
      <c r="E1402" t="s">
        <v>16</v>
      </c>
      <c r="F1402" t="s">
        <v>12</v>
      </c>
      <c r="G1402" t="s">
        <v>13</v>
      </c>
      <c r="H1402" t="s">
        <v>13</v>
      </c>
      <c r="I1402" s="1">
        <f>IF(ISBLANK(Hoja1!I1402),AVERAGE(Hoja1!$I$2:$I$5001),Hoja1!I1402)</f>
        <v>26</v>
      </c>
      <c r="J1402">
        <f t="shared" si="63"/>
        <v>0</v>
      </c>
      <c r="K1402" t="str">
        <f t="shared" si="64"/>
        <v>400k-800k</v>
      </c>
      <c r="L1402" t="str">
        <f t="shared" si="65"/>
        <v>18-30</v>
      </c>
    </row>
    <row r="1403" spans="1:12" x14ac:dyDescent="0.25">
      <c r="A1403">
        <v>1402</v>
      </c>
      <c r="B1403" t="s">
        <v>9</v>
      </c>
      <c r="C1403">
        <f>IF(ISBLANK(Hoja1!C1403),AVERAGE(Hoja1!$C$2:$C$5001),Hoja1!C1403)</f>
        <v>180000</v>
      </c>
      <c r="D1403" t="str">
        <f>IF(ISBLANK(Hoja1!D1403),"ASALARIADO",Hoja1!D1403)</f>
        <v>ASALARIADO</v>
      </c>
      <c r="E1403" t="s">
        <v>16</v>
      </c>
      <c r="F1403" t="s">
        <v>12</v>
      </c>
      <c r="G1403" t="s">
        <v>13</v>
      </c>
      <c r="H1403" t="s">
        <v>12</v>
      </c>
      <c r="I1403" s="1">
        <f>IF(ISBLANK(Hoja1!I1403),AVERAGE(Hoja1!$I$2:$I$5001),Hoja1!I1403)</f>
        <v>47</v>
      </c>
      <c r="J1403">
        <f t="shared" si="63"/>
        <v>1</v>
      </c>
      <c r="K1403" t="str">
        <f t="shared" si="64"/>
        <v>0-400k</v>
      </c>
      <c r="L1403" t="str">
        <f t="shared" si="65"/>
        <v>46-60</v>
      </c>
    </row>
    <row r="1404" spans="1:12" x14ac:dyDescent="0.25">
      <c r="A1404">
        <v>1403</v>
      </c>
      <c r="B1404" t="s">
        <v>9</v>
      </c>
      <c r="C1404">
        <f>IF(ISBLANK(Hoja1!C1404),AVERAGE(Hoja1!$C$2:$C$5001),Hoja1!C1404)</f>
        <v>811540</v>
      </c>
      <c r="D1404" t="str">
        <f>IF(ISBLANK(Hoja1!D1404),"ASALARIADO",Hoja1!D1404)</f>
        <v>ASALARIADO</v>
      </c>
      <c r="E1404" t="s">
        <v>16</v>
      </c>
      <c r="F1404" t="s">
        <v>12</v>
      </c>
      <c r="G1404" t="s">
        <v>13</v>
      </c>
      <c r="H1404" t="s">
        <v>13</v>
      </c>
      <c r="I1404" s="1">
        <f>IF(ISBLANK(Hoja1!I1404),AVERAGE(Hoja1!$I$2:$I$5001),Hoja1!I1404)</f>
        <v>21</v>
      </c>
      <c r="J1404">
        <f t="shared" si="63"/>
        <v>0</v>
      </c>
      <c r="K1404" t="str">
        <f t="shared" si="64"/>
        <v>800k-1.2M</v>
      </c>
      <c r="L1404" t="str">
        <f t="shared" si="65"/>
        <v>18-30</v>
      </c>
    </row>
    <row r="1405" spans="1:12" x14ac:dyDescent="0.25">
      <c r="A1405">
        <v>1404</v>
      </c>
      <c r="B1405" t="s">
        <v>15</v>
      </c>
      <c r="C1405">
        <f>IF(ISBLANK(Hoja1!C1405),AVERAGE(Hoja1!$C$2:$C$5001),Hoja1!C1405)</f>
        <v>760842</v>
      </c>
      <c r="D1405" t="str">
        <f>IF(ISBLANK(Hoja1!D1405),"ASALARIADO",Hoja1!D1405)</f>
        <v>PENSIONADOS EN SU PROPIO SISTEMA</v>
      </c>
      <c r="E1405" t="s">
        <v>11</v>
      </c>
      <c r="F1405" t="s">
        <v>12</v>
      </c>
      <c r="G1405" t="s">
        <v>13</v>
      </c>
      <c r="H1405" t="s">
        <v>13</v>
      </c>
      <c r="I1405" s="1">
        <f>IF(ISBLANK(Hoja1!I1405),AVERAGE(Hoja1!$I$2:$I$5001),Hoja1!I1405)</f>
        <v>75</v>
      </c>
      <c r="J1405">
        <f t="shared" si="63"/>
        <v>0</v>
      </c>
      <c r="K1405" t="str">
        <f t="shared" si="64"/>
        <v>400k-800k</v>
      </c>
      <c r="L1405" t="str">
        <f t="shared" si="65"/>
        <v>61-75</v>
      </c>
    </row>
    <row r="1406" spans="1:12" x14ac:dyDescent="0.25">
      <c r="A1406">
        <v>1405</v>
      </c>
      <c r="B1406" t="s">
        <v>9</v>
      </c>
      <c r="C1406">
        <f>IF(ISBLANK(Hoja1!C1406),AVERAGE(Hoja1!$C$2:$C$5001),Hoja1!C1406)</f>
        <v>1255736.08</v>
      </c>
      <c r="D1406" t="str">
        <f>IF(ISBLANK(Hoja1!D1406),"ASALARIADO",Hoja1!D1406)</f>
        <v>ASALARIADO</v>
      </c>
      <c r="E1406" t="s">
        <v>16</v>
      </c>
      <c r="F1406" t="s">
        <v>12</v>
      </c>
      <c r="G1406" t="s">
        <v>13</v>
      </c>
      <c r="H1406" t="s">
        <v>13</v>
      </c>
      <c r="I1406" s="1">
        <f>IF(ISBLANK(Hoja1!I1406),AVERAGE(Hoja1!$I$2:$I$5001),Hoja1!I1406)</f>
        <v>41</v>
      </c>
      <c r="J1406">
        <f t="shared" si="63"/>
        <v>0</v>
      </c>
      <c r="K1406" t="str">
        <f t="shared" si="64"/>
        <v>1.2M-2M</v>
      </c>
      <c r="L1406" t="str">
        <f t="shared" si="65"/>
        <v>31-45</v>
      </c>
    </row>
    <row r="1407" spans="1:12" x14ac:dyDescent="0.25">
      <c r="A1407">
        <v>1406</v>
      </c>
      <c r="B1407" t="s">
        <v>9</v>
      </c>
      <c r="C1407">
        <f>IF(ISBLANK(Hoja1!C1407),AVERAGE(Hoja1!$C$2:$C$5001),Hoja1!C1407)</f>
        <v>1146611.22</v>
      </c>
      <c r="D1407" t="str">
        <f>IF(ISBLANK(Hoja1!D1407),"ASALARIADO",Hoja1!D1407)</f>
        <v>ASALARIADO</v>
      </c>
      <c r="E1407" t="s">
        <v>11</v>
      </c>
      <c r="F1407" t="s">
        <v>12</v>
      </c>
      <c r="G1407" t="s">
        <v>13</v>
      </c>
      <c r="H1407" t="s">
        <v>13</v>
      </c>
      <c r="I1407" s="1">
        <f>IF(ISBLANK(Hoja1!I1407),AVERAGE(Hoja1!$I$2:$I$5001),Hoja1!I1407)</f>
        <v>27</v>
      </c>
      <c r="J1407">
        <f t="shared" si="63"/>
        <v>0</v>
      </c>
      <c r="K1407" t="str">
        <f t="shared" si="64"/>
        <v>800k-1.2M</v>
      </c>
      <c r="L1407" t="str">
        <f t="shared" si="65"/>
        <v>18-30</v>
      </c>
    </row>
    <row r="1408" spans="1:12" x14ac:dyDescent="0.25">
      <c r="A1408">
        <v>1407</v>
      </c>
      <c r="B1408" t="s">
        <v>9</v>
      </c>
      <c r="C1408">
        <f>IF(ISBLANK(Hoja1!C1408),AVERAGE(Hoja1!$C$2:$C$5001),Hoja1!C1408)</f>
        <v>1497172.49</v>
      </c>
      <c r="D1408" t="str">
        <f>IF(ISBLANK(Hoja1!D1408),"ASALARIADO",Hoja1!D1408)</f>
        <v>ASALARIADO</v>
      </c>
      <c r="E1408" t="s">
        <v>11</v>
      </c>
      <c r="F1408" t="s">
        <v>12</v>
      </c>
      <c r="G1408" t="s">
        <v>13</v>
      </c>
      <c r="H1408" t="s">
        <v>13</v>
      </c>
      <c r="I1408" s="1">
        <f>IF(ISBLANK(Hoja1!I1408),AVERAGE(Hoja1!$I$2:$I$5001),Hoja1!I1408)</f>
        <v>47</v>
      </c>
      <c r="J1408">
        <f t="shared" si="63"/>
        <v>0</v>
      </c>
      <c r="K1408" t="str">
        <f t="shared" si="64"/>
        <v>1.2M-2M</v>
      </c>
      <c r="L1408" t="str">
        <f t="shared" si="65"/>
        <v>46-60</v>
      </c>
    </row>
    <row r="1409" spans="1:12" x14ac:dyDescent="0.25">
      <c r="A1409">
        <v>1408</v>
      </c>
      <c r="B1409" t="s">
        <v>9</v>
      </c>
      <c r="C1409">
        <f>IF(ISBLANK(Hoja1!C1409),AVERAGE(Hoja1!$C$2:$C$5001),Hoja1!C1409)</f>
        <v>1372847.55</v>
      </c>
      <c r="D1409" t="str">
        <f>IF(ISBLANK(Hoja1!D1409),"ASALARIADO",Hoja1!D1409)</f>
        <v>ASALARIADO</v>
      </c>
      <c r="E1409" t="s">
        <v>11</v>
      </c>
      <c r="F1409" t="s">
        <v>12</v>
      </c>
      <c r="G1409" t="s">
        <v>13</v>
      </c>
      <c r="H1409" t="s">
        <v>13</v>
      </c>
      <c r="I1409" s="1">
        <f>IF(ISBLANK(Hoja1!I1409),AVERAGE(Hoja1!$I$2:$I$5001),Hoja1!I1409)</f>
        <v>56</v>
      </c>
      <c r="J1409">
        <f t="shared" si="63"/>
        <v>0</v>
      </c>
      <c r="K1409" t="str">
        <f t="shared" si="64"/>
        <v>1.2M-2M</v>
      </c>
      <c r="L1409" t="str">
        <f t="shared" si="65"/>
        <v>46-60</v>
      </c>
    </row>
    <row r="1410" spans="1:12" x14ac:dyDescent="0.25">
      <c r="A1410">
        <v>1409</v>
      </c>
      <c r="B1410" t="s">
        <v>15</v>
      </c>
      <c r="C1410">
        <f>IF(ISBLANK(Hoja1!C1410),AVERAGE(Hoja1!$C$2:$C$5001),Hoja1!C1410)</f>
        <v>830543</v>
      </c>
      <c r="D1410" t="str">
        <f>IF(ISBLANK(Hoja1!D1410),"ASALARIADO",Hoja1!D1410)</f>
        <v>ASALARIADO</v>
      </c>
      <c r="E1410" t="s">
        <v>11</v>
      </c>
      <c r="F1410" t="s">
        <v>12</v>
      </c>
      <c r="G1410" t="s">
        <v>13</v>
      </c>
      <c r="H1410" t="s">
        <v>12</v>
      </c>
      <c r="I1410" s="1">
        <f>IF(ISBLANK(Hoja1!I1410),AVERAGE(Hoja1!$I$2:$I$5001),Hoja1!I1410)</f>
        <v>39</v>
      </c>
      <c r="J1410">
        <f t="shared" si="63"/>
        <v>1</v>
      </c>
      <c r="K1410" t="str">
        <f t="shared" si="64"/>
        <v>800k-1.2M</v>
      </c>
      <c r="L1410" t="str">
        <f t="shared" si="65"/>
        <v>31-45</v>
      </c>
    </row>
    <row r="1411" spans="1:12" x14ac:dyDescent="0.25">
      <c r="A1411">
        <v>1410</v>
      </c>
      <c r="B1411" t="s">
        <v>9</v>
      </c>
      <c r="C1411">
        <f>IF(ISBLANK(Hoja1!C1411),AVERAGE(Hoja1!$C$2:$C$5001),Hoja1!C1411)</f>
        <v>650897.42000000004</v>
      </c>
      <c r="D1411" t="str">
        <f>IF(ISBLANK(Hoja1!D1411),"ASALARIADO",Hoja1!D1411)</f>
        <v>ASALARIADO</v>
      </c>
      <c r="E1411" t="s">
        <v>16</v>
      </c>
      <c r="F1411" t="s">
        <v>12</v>
      </c>
      <c r="G1411" t="s">
        <v>13</v>
      </c>
      <c r="H1411" t="s">
        <v>13</v>
      </c>
      <c r="I1411" s="1">
        <f>IF(ISBLANK(Hoja1!I1411),AVERAGE(Hoja1!$I$2:$I$5001),Hoja1!I1411)</f>
        <v>38</v>
      </c>
      <c r="J1411">
        <f t="shared" ref="J1411:J1474" si="66">IF(H1411="SI",1,0)</f>
        <v>0</v>
      </c>
      <c r="K1411" t="str">
        <f t="shared" ref="K1411:K1474" si="67">IF(C1411&lt;=400000,"0-400k",IF(C1411&lt;=800000,"400k-800k",IF(C1411&lt;=1200000,"800k-1.2M",IF(C1411&lt;=2000000,"1.2M-2M","2M+"))))</f>
        <v>400k-800k</v>
      </c>
      <c r="L1411" t="str">
        <f t="shared" ref="L1411:L1474" si="68">IF(I1411&lt;=30,"18-30",IF(I1411&lt;=45,"31-45",IF(I1411&lt;=60,"46-60",IF(I1411&lt;=75,"61-75","76-100+"))))</f>
        <v>31-45</v>
      </c>
    </row>
    <row r="1412" spans="1:12" x14ac:dyDescent="0.25">
      <c r="A1412">
        <v>1411</v>
      </c>
      <c r="B1412" t="s">
        <v>9</v>
      </c>
      <c r="C1412">
        <f>IF(ISBLANK(Hoja1!C1412),AVERAGE(Hoja1!$C$2:$C$5001),Hoja1!C1412)</f>
        <v>463597.72</v>
      </c>
      <c r="D1412" t="str">
        <f>IF(ISBLANK(Hoja1!D1412),"ASALARIADO",Hoja1!D1412)</f>
        <v>ASALARIADO</v>
      </c>
      <c r="E1412" t="s">
        <v>16</v>
      </c>
      <c r="F1412" t="s">
        <v>12</v>
      </c>
      <c r="G1412" t="s">
        <v>12</v>
      </c>
      <c r="H1412" t="s">
        <v>13</v>
      </c>
      <c r="I1412" s="1">
        <f>IF(ISBLANK(Hoja1!I1412),AVERAGE(Hoja1!$I$2:$I$5001),Hoja1!I1412)</f>
        <v>47</v>
      </c>
      <c r="J1412">
        <f t="shared" si="66"/>
        <v>0</v>
      </c>
      <c r="K1412" t="str">
        <f t="shared" si="67"/>
        <v>400k-800k</v>
      </c>
      <c r="L1412" t="str">
        <f t="shared" si="68"/>
        <v>46-60</v>
      </c>
    </row>
    <row r="1413" spans="1:12" x14ac:dyDescent="0.25">
      <c r="A1413">
        <v>1412</v>
      </c>
      <c r="B1413" t="s">
        <v>15</v>
      </c>
      <c r="C1413">
        <f>IF(ISBLANK(Hoja1!C1413),AVERAGE(Hoja1!$C$2:$C$5001),Hoja1!C1413)</f>
        <v>297050</v>
      </c>
      <c r="D1413" t="str">
        <f>IF(ISBLANK(Hoja1!D1413),"ASALARIADO",Hoja1!D1413)</f>
        <v>ASEGURADO VOLUNTARIO</v>
      </c>
      <c r="E1413" t="s">
        <v>16</v>
      </c>
      <c r="F1413" t="s">
        <v>12</v>
      </c>
      <c r="G1413" t="s">
        <v>13</v>
      </c>
      <c r="H1413" t="s">
        <v>13</v>
      </c>
      <c r="I1413" s="1">
        <f>IF(ISBLANK(Hoja1!I1413),AVERAGE(Hoja1!$I$2:$I$5001),Hoja1!I1413)</f>
        <v>31</v>
      </c>
      <c r="J1413">
        <f t="shared" si="66"/>
        <v>0</v>
      </c>
      <c r="K1413" t="str">
        <f t="shared" si="67"/>
        <v>0-400k</v>
      </c>
      <c r="L1413" t="str">
        <f t="shared" si="68"/>
        <v>31-45</v>
      </c>
    </row>
    <row r="1414" spans="1:12" x14ac:dyDescent="0.25">
      <c r="A1414">
        <v>1413</v>
      </c>
      <c r="B1414" t="s">
        <v>9</v>
      </c>
      <c r="C1414">
        <f>IF(ISBLANK(Hoja1!C1414),AVERAGE(Hoja1!$C$2:$C$5001),Hoja1!C1414)</f>
        <v>297110</v>
      </c>
      <c r="D1414" t="str">
        <f>IF(ISBLANK(Hoja1!D1414),"ASALARIADO",Hoja1!D1414)</f>
        <v>ASEGURADO VOLUNTARIO</v>
      </c>
      <c r="E1414" t="s">
        <v>16</v>
      </c>
      <c r="F1414" t="s">
        <v>12</v>
      </c>
      <c r="G1414" t="s">
        <v>13</v>
      </c>
      <c r="H1414" t="s">
        <v>13</v>
      </c>
      <c r="I1414" s="1">
        <f>IF(ISBLANK(Hoja1!I1414),AVERAGE(Hoja1!$I$2:$I$5001),Hoja1!I1414)</f>
        <v>36</v>
      </c>
      <c r="J1414">
        <f t="shared" si="66"/>
        <v>0</v>
      </c>
      <c r="K1414" t="str">
        <f t="shared" si="67"/>
        <v>0-400k</v>
      </c>
      <c r="L1414" t="str">
        <f t="shared" si="68"/>
        <v>31-45</v>
      </c>
    </row>
    <row r="1415" spans="1:12" x14ac:dyDescent="0.25">
      <c r="A1415">
        <v>1414</v>
      </c>
      <c r="B1415" t="s">
        <v>15</v>
      </c>
      <c r="C1415">
        <f>IF(ISBLANK(Hoja1!C1415),AVERAGE(Hoja1!$C$2:$C$5001),Hoja1!C1415)</f>
        <v>297045</v>
      </c>
      <c r="D1415" t="str">
        <f>IF(ISBLANK(Hoja1!D1415),"ASALARIADO",Hoja1!D1415)</f>
        <v>ASEGURADO VOLUNTARIO</v>
      </c>
      <c r="E1415" t="s">
        <v>16</v>
      </c>
      <c r="F1415" t="s">
        <v>12</v>
      </c>
      <c r="G1415" t="s">
        <v>13</v>
      </c>
      <c r="H1415" t="s">
        <v>13</v>
      </c>
      <c r="I1415" s="1">
        <f>IF(ISBLANK(Hoja1!I1415),AVERAGE(Hoja1!$I$2:$I$5001),Hoja1!I1415)</f>
        <v>33</v>
      </c>
      <c r="J1415">
        <f t="shared" si="66"/>
        <v>0</v>
      </c>
      <c r="K1415" t="str">
        <f t="shared" si="67"/>
        <v>0-400k</v>
      </c>
      <c r="L1415" t="str">
        <f t="shared" si="68"/>
        <v>31-45</v>
      </c>
    </row>
    <row r="1416" spans="1:12" x14ac:dyDescent="0.25">
      <c r="A1416">
        <v>1415</v>
      </c>
      <c r="B1416" t="s">
        <v>15</v>
      </c>
      <c r="C1416">
        <f>IF(ISBLANK(Hoja1!C1416),AVERAGE(Hoja1!$C$2:$C$5001),Hoja1!C1416)</f>
        <v>278030</v>
      </c>
      <c r="D1416" t="str">
        <f>IF(ISBLANK(Hoja1!D1416),"ASALARIADO",Hoja1!D1416)</f>
        <v>CONVENIOS ESPECIALES DE TRABAJADORES INDEPENDIENTES</v>
      </c>
      <c r="E1416" t="s">
        <v>16</v>
      </c>
      <c r="F1416" t="s">
        <v>12</v>
      </c>
      <c r="G1416" t="s">
        <v>13</v>
      </c>
      <c r="H1416" t="s">
        <v>13</v>
      </c>
      <c r="I1416" s="1">
        <f>IF(ISBLANK(Hoja1!I1416),AVERAGE(Hoja1!$I$2:$I$5001),Hoja1!I1416)</f>
        <v>35</v>
      </c>
      <c r="J1416">
        <f t="shared" si="66"/>
        <v>0</v>
      </c>
      <c r="K1416" t="str">
        <f t="shared" si="67"/>
        <v>0-400k</v>
      </c>
      <c r="L1416" t="str">
        <f t="shared" si="68"/>
        <v>31-45</v>
      </c>
    </row>
    <row r="1417" spans="1:12" x14ac:dyDescent="0.25">
      <c r="A1417">
        <v>1416</v>
      </c>
      <c r="B1417" t="s">
        <v>15</v>
      </c>
      <c r="C1417">
        <f>IF(ISBLANK(Hoja1!C1417),AVERAGE(Hoja1!$C$2:$C$5001),Hoja1!C1417)</f>
        <v>11580185.98</v>
      </c>
      <c r="D1417" t="str">
        <f>IF(ISBLANK(Hoja1!D1417),"ASALARIADO",Hoja1!D1417)</f>
        <v>ASALARIADO</v>
      </c>
      <c r="E1417" t="s">
        <v>16</v>
      </c>
      <c r="F1417" t="s">
        <v>12</v>
      </c>
      <c r="G1417" t="s">
        <v>13</v>
      </c>
      <c r="H1417" t="s">
        <v>13</v>
      </c>
      <c r="I1417" s="1">
        <f>IF(ISBLANK(Hoja1!I1417),AVERAGE(Hoja1!$I$2:$I$5001),Hoja1!I1417)</f>
        <v>46</v>
      </c>
      <c r="J1417">
        <f t="shared" si="66"/>
        <v>0</v>
      </c>
      <c r="K1417" t="str">
        <f t="shared" si="67"/>
        <v>2M+</v>
      </c>
      <c r="L1417" t="str">
        <f t="shared" si="68"/>
        <v>46-60</v>
      </c>
    </row>
    <row r="1418" spans="1:12" x14ac:dyDescent="0.25">
      <c r="A1418">
        <v>1417</v>
      </c>
      <c r="B1418" t="s">
        <v>9</v>
      </c>
      <c r="C1418">
        <f>IF(ISBLANK(Hoja1!C1418),AVERAGE(Hoja1!$C$2:$C$5001),Hoja1!C1418)</f>
        <v>2007029.76</v>
      </c>
      <c r="D1418" t="str">
        <f>IF(ISBLANK(Hoja1!D1418),"ASALARIADO",Hoja1!D1418)</f>
        <v>ASALARIADO</v>
      </c>
      <c r="E1418" t="s">
        <v>11</v>
      </c>
      <c r="F1418" t="s">
        <v>12</v>
      </c>
      <c r="G1418" t="s">
        <v>13</v>
      </c>
      <c r="H1418" t="s">
        <v>13</v>
      </c>
      <c r="I1418" s="1">
        <f>IF(ISBLANK(Hoja1!I1418),AVERAGE(Hoja1!$I$2:$I$5001),Hoja1!I1418)</f>
        <v>54</v>
      </c>
      <c r="J1418">
        <f t="shared" si="66"/>
        <v>0</v>
      </c>
      <c r="K1418" t="str">
        <f t="shared" si="67"/>
        <v>2M+</v>
      </c>
      <c r="L1418" t="str">
        <f t="shared" si="68"/>
        <v>46-60</v>
      </c>
    </row>
    <row r="1419" spans="1:12" x14ac:dyDescent="0.25">
      <c r="A1419">
        <v>1418</v>
      </c>
      <c r="B1419" t="s">
        <v>9</v>
      </c>
      <c r="C1419">
        <f>IF(ISBLANK(Hoja1!C1419),AVERAGE(Hoja1!$C$2:$C$5001),Hoja1!C1419)</f>
        <v>740237.33</v>
      </c>
      <c r="D1419" t="str">
        <f>IF(ISBLANK(Hoja1!D1419),"ASALARIADO",Hoja1!D1419)</f>
        <v>ASALARIADO</v>
      </c>
      <c r="E1419" t="s">
        <v>11</v>
      </c>
      <c r="F1419" t="s">
        <v>12</v>
      </c>
      <c r="G1419" t="s">
        <v>13</v>
      </c>
      <c r="H1419" t="s">
        <v>13</v>
      </c>
      <c r="I1419" s="1">
        <f>IF(ISBLANK(Hoja1!I1419),AVERAGE(Hoja1!$I$2:$I$5001),Hoja1!I1419)</f>
        <v>52</v>
      </c>
      <c r="J1419">
        <f t="shared" si="66"/>
        <v>0</v>
      </c>
      <c r="K1419" t="str">
        <f t="shared" si="67"/>
        <v>400k-800k</v>
      </c>
      <c r="L1419" t="str">
        <f t="shared" si="68"/>
        <v>46-60</v>
      </c>
    </row>
    <row r="1420" spans="1:12" x14ac:dyDescent="0.25">
      <c r="A1420">
        <v>1419</v>
      </c>
      <c r="B1420" t="s">
        <v>9</v>
      </c>
      <c r="C1420">
        <f>IF(ISBLANK(Hoja1!C1420),AVERAGE(Hoja1!$C$2:$C$5001),Hoja1!C1420)</f>
        <v>140000</v>
      </c>
      <c r="D1420" t="str">
        <f>IF(ISBLANK(Hoja1!D1420),"ASALARIADO",Hoja1!D1420)</f>
        <v>ASALARIADO</v>
      </c>
      <c r="E1420" t="s">
        <v>16</v>
      </c>
      <c r="F1420" t="s">
        <v>12</v>
      </c>
      <c r="G1420" t="s">
        <v>13</v>
      </c>
      <c r="H1420" t="s">
        <v>13</v>
      </c>
      <c r="I1420" s="1">
        <f>IF(ISBLANK(Hoja1!I1420),AVERAGE(Hoja1!$I$2:$I$5001),Hoja1!I1420)</f>
        <v>42</v>
      </c>
      <c r="J1420">
        <f t="shared" si="66"/>
        <v>0</v>
      </c>
      <c r="K1420" t="str">
        <f t="shared" si="67"/>
        <v>0-400k</v>
      </c>
      <c r="L1420" t="str">
        <f t="shared" si="68"/>
        <v>31-45</v>
      </c>
    </row>
    <row r="1421" spans="1:12" x14ac:dyDescent="0.25">
      <c r="A1421">
        <v>1420</v>
      </c>
      <c r="B1421" t="s">
        <v>15</v>
      </c>
      <c r="C1421">
        <f>IF(ISBLANK(Hoja1!C1421),AVERAGE(Hoja1!$C$2:$C$5001),Hoja1!C1421)</f>
        <v>300018</v>
      </c>
      <c r="D1421" t="str">
        <f>IF(ISBLANK(Hoja1!D1421),"ASALARIADO",Hoja1!D1421)</f>
        <v>TRABAJADOR INDEPENDIENTE</v>
      </c>
      <c r="E1421" t="s">
        <v>16</v>
      </c>
      <c r="F1421" t="s">
        <v>12</v>
      </c>
      <c r="G1421" t="s">
        <v>13</v>
      </c>
      <c r="H1421" t="s">
        <v>12</v>
      </c>
      <c r="I1421" s="1">
        <f>IF(ISBLANK(Hoja1!I1421),AVERAGE(Hoja1!$I$2:$I$5001),Hoja1!I1421)</f>
        <v>58</v>
      </c>
      <c r="J1421">
        <f t="shared" si="66"/>
        <v>1</v>
      </c>
      <c r="K1421" t="str">
        <f t="shared" si="67"/>
        <v>0-400k</v>
      </c>
      <c r="L1421" t="str">
        <f t="shared" si="68"/>
        <v>46-60</v>
      </c>
    </row>
    <row r="1422" spans="1:12" x14ac:dyDescent="0.25">
      <c r="A1422">
        <v>1421</v>
      </c>
      <c r="B1422" t="s">
        <v>15</v>
      </c>
      <c r="C1422">
        <f>IF(ISBLANK(Hoja1!C1422),AVERAGE(Hoja1!$C$2:$C$5001),Hoja1!C1422)</f>
        <v>297045</v>
      </c>
      <c r="D1422" t="str">
        <f>IF(ISBLANK(Hoja1!D1422),"ASALARIADO",Hoja1!D1422)</f>
        <v>ASEGURADO VOLUNTARIO</v>
      </c>
      <c r="E1422" t="s">
        <v>16</v>
      </c>
      <c r="F1422" t="s">
        <v>12</v>
      </c>
      <c r="G1422" t="s">
        <v>13</v>
      </c>
      <c r="H1422" t="s">
        <v>12</v>
      </c>
      <c r="I1422" s="1">
        <f>IF(ISBLANK(Hoja1!I1422),AVERAGE(Hoja1!$I$2:$I$5001),Hoja1!I1422)</f>
        <v>27</v>
      </c>
      <c r="J1422">
        <f t="shared" si="66"/>
        <v>1</v>
      </c>
      <c r="K1422" t="str">
        <f t="shared" si="67"/>
        <v>0-400k</v>
      </c>
      <c r="L1422" t="str">
        <f t="shared" si="68"/>
        <v>18-30</v>
      </c>
    </row>
    <row r="1423" spans="1:12" x14ac:dyDescent="0.25">
      <c r="A1423">
        <v>1422</v>
      </c>
      <c r="B1423" t="s">
        <v>9</v>
      </c>
      <c r="C1423">
        <f>IF(ISBLANK(Hoja1!C1423),AVERAGE(Hoja1!$C$2:$C$5001),Hoja1!C1423)</f>
        <v>266625</v>
      </c>
      <c r="D1423" t="str">
        <f>IF(ISBLANK(Hoja1!D1423),"ASALARIADO",Hoja1!D1423)</f>
        <v>ASALARIADO</v>
      </c>
      <c r="E1423" t="s">
        <v>16</v>
      </c>
      <c r="F1423" t="s">
        <v>12</v>
      </c>
      <c r="G1423" t="s">
        <v>13</v>
      </c>
      <c r="H1423" t="s">
        <v>13</v>
      </c>
      <c r="I1423" s="1">
        <f>IF(ISBLANK(Hoja1!I1423),AVERAGE(Hoja1!$I$2:$I$5001),Hoja1!I1423)</f>
        <v>50</v>
      </c>
      <c r="J1423">
        <f t="shared" si="66"/>
        <v>0</v>
      </c>
      <c r="K1423" t="str">
        <f t="shared" si="67"/>
        <v>0-400k</v>
      </c>
      <c r="L1423" t="str">
        <f t="shared" si="68"/>
        <v>46-60</v>
      </c>
    </row>
    <row r="1424" spans="1:12" x14ac:dyDescent="0.25">
      <c r="A1424">
        <v>1423</v>
      </c>
      <c r="B1424" t="s">
        <v>9</v>
      </c>
      <c r="C1424">
        <f>IF(ISBLANK(Hoja1!C1424),AVERAGE(Hoja1!$C$2:$C$5001),Hoja1!C1424)</f>
        <v>282305</v>
      </c>
      <c r="D1424" t="str">
        <f>IF(ISBLANK(Hoja1!D1424),"ASALARIADO",Hoja1!D1424)</f>
        <v>TRABAJADOR INDEPENDIENTE</v>
      </c>
      <c r="E1424" t="s">
        <v>16</v>
      </c>
      <c r="F1424" t="s">
        <v>12</v>
      </c>
      <c r="G1424" t="s">
        <v>13</v>
      </c>
      <c r="H1424" t="s">
        <v>12</v>
      </c>
      <c r="I1424" s="1">
        <f>IF(ISBLANK(Hoja1!I1424),AVERAGE(Hoja1!$I$2:$I$5001),Hoja1!I1424)</f>
        <v>34</v>
      </c>
      <c r="J1424">
        <f t="shared" si="66"/>
        <v>1</v>
      </c>
      <c r="K1424" t="str">
        <f t="shared" si="67"/>
        <v>0-400k</v>
      </c>
      <c r="L1424" t="str">
        <f t="shared" si="68"/>
        <v>31-45</v>
      </c>
    </row>
    <row r="1425" spans="1:12" x14ac:dyDescent="0.25">
      <c r="A1425">
        <v>1424</v>
      </c>
      <c r="B1425" t="s">
        <v>9</v>
      </c>
      <c r="C1425">
        <f>IF(ISBLANK(Hoja1!C1425),AVERAGE(Hoja1!$C$2:$C$5001),Hoja1!C1425)</f>
        <v>574141.48</v>
      </c>
      <c r="D1425" t="str">
        <f>IF(ISBLANK(Hoja1!D1425),"ASALARIADO",Hoja1!D1425)</f>
        <v>ASALARIADO</v>
      </c>
      <c r="E1425" t="s">
        <v>16</v>
      </c>
      <c r="F1425" t="s">
        <v>12</v>
      </c>
      <c r="G1425" t="s">
        <v>13</v>
      </c>
      <c r="H1425" t="s">
        <v>13</v>
      </c>
      <c r="I1425" s="1">
        <f>IF(ISBLANK(Hoja1!I1425),AVERAGE(Hoja1!$I$2:$I$5001),Hoja1!I1425)</f>
        <v>22</v>
      </c>
      <c r="J1425">
        <f t="shared" si="66"/>
        <v>0</v>
      </c>
      <c r="K1425" t="str">
        <f t="shared" si="67"/>
        <v>400k-800k</v>
      </c>
      <c r="L1425" t="str">
        <f t="shared" si="68"/>
        <v>18-30</v>
      </c>
    </row>
    <row r="1426" spans="1:12" x14ac:dyDescent="0.25">
      <c r="A1426">
        <v>1425</v>
      </c>
      <c r="B1426" t="s">
        <v>15</v>
      </c>
      <c r="C1426">
        <f>IF(ISBLANK(Hoja1!C1426),AVERAGE(Hoja1!$C$2:$C$5001),Hoja1!C1426)</f>
        <v>2072167</v>
      </c>
      <c r="D1426" t="str">
        <f>IF(ISBLANK(Hoja1!D1426),"ASALARIADO",Hoja1!D1426)</f>
        <v>PENSIONADOS EN SU PROPIO SISTEMA</v>
      </c>
      <c r="E1426" t="s">
        <v>11</v>
      </c>
      <c r="F1426" t="s">
        <v>12</v>
      </c>
      <c r="G1426" t="s">
        <v>13</v>
      </c>
      <c r="H1426" t="s">
        <v>13</v>
      </c>
      <c r="I1426" s="1">
        <f>IF(ISBLANK(Hoja1!I1426),AVERAGE(Hoja1!$I$2:$I$5001),Hoja1!I1426)</f>
        <v>67</v>
      </c>
      <c r="J1426">
        <f t="shared" si="66"/>
        <v>0</v>
      </c>
      <c r="K1426" t="str">
        <f t="shared" si="67"/>
        <v>2M+</v>
      </c>
      <c r="L1426" t="str">
        <f t="shared" si="68"/>
        <v>61-75</v>
      </c>
    </row>
    <row r="1427" spans="1:12" x14ac:dyDescent="0.25">
      <c r="A1427">
        <v>1426</v>
      </c>
      <c r="B1427" t="s">
        <v>9</v>
      </c>
      <c r="C1427">
        <f>IF(ISBLANK(Hoja1!C1427),AVERAGE(Hoja1!$C$2:$C$5001),Hoja1!C1427)</f>
        <v>278030</v>
      </c>
      <c r="D1427" t="str">
        <f>IF(ISBLANK(Hoja1!D1427),"ASALARIADO",Hoja1!D1427)</f>
        <v>CONVENIOS ESPECIALES DE TRABAJADORES INDEPENDIENTES</v>
      </c>
      <c r="E1427" t="s">
        <v>16</v>
      </c>
      <c r="F1427" t="s">
        <v>12</v>
      </c>
      <c r="G1427" t="s">
        <v>13</v>
      </c>
      <c r="H1427" t="s">
        <v>13</v>
      </c>
      <c r="I1427" s="1">
        <f>IF(ISBLANK(Hoja1!I1427),AVERAGE(Hoja1!$I$2:$I$5001),Hoja1!I1427)</f>
        <v>56</v>
      </c>
      <c r="J1427">
        <f t="shared" si="66"/>
        <v>0</v>
      </c>
      <c r="K1427" t="str">
        <f t="shared" si="67"/>
        <v>0-400k</v>
      </c>
      <c r="L1427" t="str">
        <f t="shared" si="68"/>
        <v>46-60</v>
      </c>
    </row>
    <row r="1428" spans="1:12" x14ac:dyDescent="0.25">
      <c r="A1428">
        <v>1427</v>
      </c>
      <c r="B1428" t="s">
        <v>15</v>
      </c>
      <c r="C1428">
        <f>IF(ISBLANK(Hoja1!C1428),AVERAGE(Hoja1!$C$2:$C$5001),Hoja1!C1428)</f>
        <v>2166746.5</v>
      </c>
      <c r="D1428" t="str">
        <f>IF(ISBLANK(Hoja1!D1428),"ASALARIADO",Hoja1!D1428)</f>
        <v>ASALARIADO</v>
      </c>
      <c r="E1428" t="s">
        <v>11</v>
      </c>
      <c r="F1428" t="s">
        <v>12</v>
      </c>
      <c r="G1428" t="s">
        <v>13</v>
      </c>
      <c r="H1428" t="s">
        <v>13</v>
      </c>
      <c r="I1428" s="1">
        <f>IF(ISBLANK(Hoja1!I1428),AVERAGE(Hoja1!$I$2:$I$5001),Hoja1!I1428)</f>
        <v>32</v>
      </c>
      <c r="J1428">
        <f t="shared" si="66"/>
        <v>0</v>
      </c>
      <c r="K1428" t="str">
        <f t="shared" si="67"/>
        <v>2M+</v>
      </c>
      <c r="L1428" t="str">
        <f t="shared" si="68"/>
        <v>31-45</v>
      </c>
    </row>
    <row r="1429" spans="1:12" x14ac:dyDescent="0.25">
      <c r="A1429">
        <v>1428</v>
      </c>
      <c r="B1429" t="s">
        <v>15</v>
      </c>
      <c r="C1429">
        <f>IF(ISBLANK(Hoja1!C1429),AVERAGE(Hoja1!$C$2:$C$5001),Hoja1!C1429)</f>
        <v>532257.68999999994</v>
      </c>
      <c r="D1429" t="str">
        <f>IF(ISBLANK(Hoja1!D1429),"ASALARIADO",Hoja1!D1429)</f>
        <v>ASALARIADO</v>
      </c>
      <c r="E1429" t="s">
        <v>16</v>
      </c>
      <c r="F1429" t="s">
        <v>12</v>
      </c>
      <c r="G1429" t="s">
        <v>13</v>
      </c>
      <c r="H1429" t="s">
        <v>13</v>
      </c>
      <c r="I1429" s="1">
        <f>IF(ISBLANK(Hoja1!I1429),AVERAGE(Hoja1!$I$2:$I$5001),Hoja1!I1429)</f>
        <v>42</v>
      </c>
      <c r="J1429">
        <f t="shared" si="66"/>
        <v>0</v>
      </c>
      <c r="K1429" t="str">
        <f t="shared" si="67"/>
        <v>400k-800k</v>
      </c>
      <c r="L1429" t="str">
        <f t="shared" si="68"/>
        <v>31-45</v>
      </c>
    </row>
    <row r="1430" spans="1:12" x14ac:dyDescent="0.25">
      <c r="A1430">
        <v>1429</v>
      </c>
      <c r="B1430" t="s">
        <v>9</v>
      </c>
      <c r="C1430">
        <f>IF(ISBLANK(Hoja1!C1430),AVERAGE(Hoja1!$C$2:$C$5001),Hoja1!C1430)</f>
        <v>2762536.65</v>
      </c>
      <c r="D1430" t="str">
        <f>IF(ISBLANK(Hoja1!D1430),"ASALARIADO",Hoja1!D1430)</f>
        <v>ASALARIADO</v>
      </c>
      <c r="E1430" t="s">
        <v>16</v>
      </c>
      <c r="F1430" t="s">
        <v>12</v>
      </c>
      <c r="G1430" t="s">
        <v>12</v>
      </c>
      <c r="H1430" t="s">
        <v>13</v>
      </c>
      <c r="I1430" s="1">
        <f>IF(ISBLANK(Hoja1!I1430),AVERAGE(Hoja1!$I$2:$I$5001),Hoja1!I1430)</f>
        <v>42</v>
      </c>
      <c r="J1430">
        <f t="shared" si="66"/>
        <v>0</v>
      </c>
      <c r="K1430" t="str">
        <f t="shared" si="67"/>
        <v>2M+</v>
      </c>
      <c r="L1430" t="str">
        <f t="shared" si="68"/>
        <v>31-45</v>
      </c>
    </row>
    <row r="1431" spans="1:12" x14ac:dyDescent="0.25">
      <c r="A1431">
        <v>1430</v>
      </c>
      <c r="B1431" t="s">
        <v>15</v>
      </c>
      <c r="C1431">
        <f>IF(ISBLANK(Hoja1!C1431),AVERAGE(Hoja1!$C$2:$C$5001),Hoja1!C1431)</f>
        <v>278030</v>
      </c>
      <c r="D1431" t="str">
        <f>IF(ISBLANK(Hoja1!D1431),"ASALARIADO",Hoja1!D1431)</f>
        <v>CONVENIOS ESPECIALES DE TRABAJADORES INDEPENDIENTES</v>
      </c>
      <c r="E1431" t="s">
        <v>16</v>
      </c>
      <c r="F1431" t="s">
        <v>12</v>
      </c>
      <c r="G1431" t="s">
        <v>13</v>
      </c>
      <c r="H1431" t="s">
        <v>13</v>
      </c>
      <c r="I1431" s="1">
        <f>IF(ISBLANK(Hoja1!I1431),AVERAGE(Hoja1!$I$2:$I$5001),Hoja1!I1431)</f>
        <v>60</v>
      </c>
      <c r="J1431">
        <f t="shared" si="66"/>
        <v>0</v>
      </c>
      <c r="K1431" t="str">
        <f t="shared" si="67"/>
        <v>0-400k</v>
      </c>
      <c r="L1431" t="str">
        <f t="shared" si="68"/>
        <v>46-60</v>
      </c>
    </row>
    <row r="1432" spans="1:12" x14ac:dyDescent="0.25">
      <c r="A1432">
        <v>1431</v>
      </c>
      <c r="B1432" t="s">
        <v>9</v>
      </c>
      <c r="C1432">
        <f>IF(ISBLANK(Hoja1!C1432),AVERAGE(Hoja1!$C$2:$C$5001),Hoja1!C1432)</f>
        <v>437183.54</v>
      </c>
      <c r="D1432" t="str">
        <f>IF(ISBLANK(Hoja1!D1432),"ASALARIADO",Hoja1!D1432)</f>
        <v>ASALARIADO</v>
      </c>
      <c r="E1432" t="s">
        <v>16</v>
      </c>
      <c r="F1432" t="s">
        <v>12</v>
      </c>
      <c r="G1432" t="s">
        <v>13</v>
      </c>
      <c r="H1432" t="s">
        <v>13</v>
      </c>
      <c r="I1432" s="1">
        <f>IF(ISBLANK(Hoja1!I1432),AVERAGE(Hoja1!$I$2:$I$5001),Hoja1!I1432)</f>
        <v>46</v>
      </c>
      <c r="J1432">
        <f t="shared" si="66"/>
        <v>0</v>
      </c>
      <c r="K1432" t="str">
        <f t="shared" si="67"/>
        <v>400k-800k</v>
      </c>
      <c r="L1432" t="str">
        <f t="shared" si="68"/>
        <v>46-60</v>
      </c>
    </row>
    <row r="1433" spans="1:12" x14ac:dyDescent="0.25">
      <c r="A1433">
        <v>1432</v>
      </c>
      <c r="B1433" t="s">
        <v>9</v>
      </c>
      <c r="C1433">
        <f>IF(ISBLANK(Hoja1!C1433),AVERAGE(Hoja1!$C$2:$C$5001),Hoja1!C1433)</f>
        <v>417623.03</v>
      </c>
      <c r="D1433" t="str">
        <f>IF(ISBLANK(Hoja1!D1433),"ASALARIADO",Hoja1!D1433)</f>
        <v>ASALARIADO</v>
      </c>
      <c r="E1433" t="s">
        <v>16</v>
      </c>
      <c r="F1433" t="s">
        <v>12</v>
      </c>
      <c r="G1433" t="s">
        <v>13</v>
      </c>
      <c r="H1433" t="s">
        <v>13</v>
      </c>
      <c r="I1433" s="1">
        <f>IF(ISBLANK(Hoja1!I1433),AVERAGE(Hoja1!$I$2:$I$5001),Hoja1!I1433)</f>
        <v>27</v>
      </c>
      <c r="J1433">
        <f t="shared" si="66"/>
        <v>0</v>
      </c>
      <c r="K1433" t="str">
        <f t="shared" si="67"/>
        <v>400k-800k</v>
      </c>
      <c r="L1433" t="str">
        <f t="shared" si="68"/>
        <v>18-30</v>
      </c>
    </row>
    <row r="1434" spans="1:12" x14ac:dyDescent="0.25">
      <c r="A1434">
        <v>1433</v>
      </c>
      <c r="B1434" t="s">
        <v>15</v>
      </c>
      <c r="C1434">
        <f>IF(ISBLANK(Hoja1!C1434),AVERAGE(Hoja1!$C$2:$C$5001),Hoja1!C1434)</f>
        <v>170502</v>
      </c>
      <c r="D1434" t="str">
        <f>IF(ISBLANK(Hoja1!D1434),"ASALARIADO",Hoja1!D1434)</f>
        <v>ASALARIADO</v>
      </c>
      <c r="E1434" t="s">
        <v>16</v>
      </c>
      <c r="F1434" t="s">
        <v>12</v>
      </c>
      <c r="G1434" t="s">
        <v>13</v>
      </c>
      <c r="H1434" t="s">
        <v>13</v>
      </c>
      <c r="I1434" s="1">
        <f>IF(ISBLANK(Hoja1!I1434),AVERAGE(Hoja1!$I$2:$I$5001),Hoja1!I1434)</f>
        <v>47</v>
      </c>
      <c r="J1434">
        <f t="shared" si="66"/>
        <v>0</v>
      </c>
      <c r="K1434" t="str">
        <f t="shared" si="67"/>
        <v>0-400k</v>
      </c>
      <c r="L1434" t="str">
        <f t="shared" si="68"/>
        <v>46-60</v>
      </c>
    </row>
    <row r="1435" spans="1:12" x14ac:dyDescent="0.25">
      <c r="A1435">
        <v>1434</v>
      </c>
      <c r="B1435" t="s">
        <v>9</v>
      </c>
      <c r="C1435">
        <f>IF(ISBLANK(Hoja1!C1435),AVERAGE(Hoja1!$C$2:$C$5001),Hoja1!C1435)</f>
        <v>573826</v>
      </c>
      <c r="D1435" t="str">
        <f>IF(ISBLANK(Hoja1!D1435),"ASALARIADO",Hoja1!D1435)</f>
        <v>TRABAJADOR INDEPENDIENTE</v>
      </c>
      <c r="E1435" t="s">
        <v>16</v>
      </c>
      <c r="F1435" t="s">
        <v>12</v>
      </c>
      <c r="G1435" t="s">
        <v>13</v>
      </c>
      <c r="H1435" t="s">
        <v>12</v>
      </c>
      <c r="I1435" s="1">
        <f>IF(ISBLANK(Hoja1!I1435),AVERAGE(Hoja1!$I$2:$I$5001),Hoja1!I1435)</f>
        <v>61</v>
      </c>
      <c r="J1435">
        <f t="shared" si="66"/>
        <v>1</v>
      </c>
      <c r="K1435" t="str">
        <f t="shared" si="67"/>
        <v>400k-800k</v>
      </c>
      <c r="L1435" t="str">
        <f t="shared" si="68"/>
        <v>61-75</v>
      </c>
    </row>
    <row r="1436" spans="1:12" x14ac:dyDescent="0.25">
      <c r="A1436">
        <v>1435</v>
      </c>
      <c r="B1436" t="s">
        <v>15</v>
      </c>
      <c r="C1436">
        <f>IF(ISBLANK(Hoja1!C1436),AVERAGE(Hoja1!$C$2:$C$5001),Hoja1!C1436)</f>
        <v>297045</v>
      </c>
      <c r="D1436" t="str">
        <f>IF(ISBLANK(Hoja1!D1436),"ASALARIADO",Hoja1!D1436)</f>
        <v>ASEGURADO VOLUNTARIO</v>
      </c>
      <c r="E1436" t="s">
        <v>16</v>
      </c>
      <c r="F1436" t="s">
        <v>12</v>
      </c>
      <c r="G1436" t="s">
        <v>13</v>
      </c>
      <c r="H1436" t="s">
        <v>12</v>
      </c>
      <c r="I1436" s="1">
        <f>IF(ISBLANK(Hoja1!I1436),AVERAGE(Hoja1!$I$2:$I$5001),Hoja1!I1436)</f>
        <v>23</v>
      </c>
      <c r="J1436">
        <f t="shared" si="66"/>
        <v>1</v>
      </c>
      <c r="K1436" t="str">
        <f t="shared" si="67"/>
        <v>0-400k</v>
      </c>
      <c r="L1436" t="str">
        <f t="shared" si="68"/>
        <v>18-30</v>
      </c>
    </row>
    <row r="1437" spans="1:12" x14ac:dyDescent="0.25">
      <c r="A1437">
        <v>1436</v>
      </c>
      <c r="B1437" t="s">
        <v>9</v>
      </c>
      <c r="C1437">
        <f>IF(ISBLANK(Hoja1!C1437),AVERAGE(Hoja1!$C$2:$C$5001),Hoja1!C1437)</f>
        <v>406190.91</v>
      </c>
      <c r="D1437" t="str">
        <f>IF(ISBLANK(Hoja1!D1437),"ASALARIADO",Hoja1!D1437)</f>
        <v>ASALARIADO</v>
      </c>
      <c r="E1437" t="s">
        <v>11</v>
      </c>
      <c r="F1437" t="s">
        <v>12</v>
      </c>
      <c r="G1437" t="s">
        <v>12</v>
      </c>
      <c r="H1437" t="s">
        <v>13</v>
      </c>
      <c r="I1437" s="1">
        <f>IF(ISBLANK(Hoja1!I1437),AVERAGE(Hoja1!$I$2:$I$5001),Hoja1!I1437)</f>
        <v>22</v>
      </c>
      <c r="J1437">
        <f t="shared" si="66"/>
        <v>0</v>
      </c>
      <c r="K1437" t="str">
        <f t="shared" si="67"/>
        <v>400k-800k</v>
      </c>
      <c r="L1437" t="str">
        <f t="shared" si="68"/>
        <v>18-30</v>
      </c>
    </row>
    <row r="1438" spans="1:12" x14ac:dyDescent="0.25">
      <c r="A1438">
        <v>1437</v>
      </c>
      <c r="B1438" t="s">
        <v>9</v>
      </c>
      <c r="C1438">
        <f>IF(ISBLANK(Hoja1!C1438),AVERAGE(Hoja1!$C$2:$C$5001),Hoja1!C1438)</f>
        <v>297046</v>
      </c>
      <c r="D1438" t="str">
        <f>IF(ISBLANK(Hoja1!D1438),"ASALARIADO",Hoja1!D1438)</f>
        <v>ASEGURADO VOLUNTARIO</v>
      </c>
      <c r="E1438" t="s">
        <v>16</v>
      </c>
      <c r="F1438" t="s">
        <v>12</v>
      </c>
      <c r="G1438" t="s">
        <v>12</v>
      </c>
      <c r="H1438" t="s">
        <v>13</v>
      </c>
      <c r="I1438" s="1">
        <f>IF(ISBLANK(Hoja1!I1438),AVERAGE(Hoja1!$I$2:$I$5001),Hoja1!I1438)</f>
        <v>44</v>
      </c>
      <c r="J1438">
        <f t="shared" si="66"/>
        <v>0</v>
      </c>
      <c r="K1438" t="str">
        <f t="shared" si="67"/>
        <v>0-400k</v>
      </c>
      <c r="L1438" t="str">
        <f t="shared" si="68"/>
        <v>31-45</v>
      </c>
    </row>
    <row r="1439" spans="1:12" x14ac:dyDescent="0.25">
      <c r="A1439">
        <v>1438</v>
      </c>
      <c r="B1439" t="s">
        <v>15</v>
      </c>
      <c r="C1439">
        <f>IF(ISBLANK(Hoja1!C1439),AVERAGE(Hoja1!$C$2:$C$5001),Hoja1!C1439)</f>
        <v>313897</v>
      </c>
      <c r="D1439" t="str">
        <f>IF(ISBLANK(Hoja1!D1439),"ASALARIADO",Hoja1!D1439)</f>
        <v>ASALARIADO</v>
      </c>
      <c r="E1439" t="s">
        <v>11</v>
      </c>
      <c r="F1439" t="s">
        <v>12</v>
      </c>
      <c r="G1439" t="s">
        <v>13</v>
      </c>
      <c r="H1439" t="s">
        <v>12</v>
      </c>
      <c r="I1439" s="1">
        <f>IF(ISBLANK(Hoja1!I1439),AVERAGE(Hoja1!$I$2:$I$5001),Hoja1!I1439)</f>
        <v>31</v>
      </c>
      <c r="J1439">
        <f t="shared" si="66"/>
        <v>1</v>
      </c>
      <c r="K1439" t="str">
        <f t="shared" si="67"/>
        <v>0-400k</v>
      </c>
      <c r="L1439" t="str">
        <f t="shared" si="68"/>
        <v>31-45</v>
      </c>
    </row>
    <row r="1440" spans="1:12" x14ac:dyDescent="0.25">
      <c r="A1440">
        <v>1439</v>
      </c>
      <c r="B1440" t="s">
        <v>15</v>
      </c>
      <c r="C1440">
        <f>IF(ISBLANK(Hoja1!C1440),AVERAGE(Hoja1!$C$2:$C$5001),Hoja1!C1440)</f>
        <v>496170</v>
      </c>
      <c r="D1440" t="str">
        <f>IF(ISBLANK(Hoja1!D1440),"ASALARIADO",Hoja1!D1440)</f>
        <v>ASALARIADO</v>
      </c>
      <c r="E1440" t="s">
        <v>16</v>
      </c>
      <c r="F1440" t="s">
        <v>12</v>
      </c>
      <c r="G1440" t="s">
        <v>12</v>
      </c>
      <c r="H1440" t="s">
        <v>13</v>
      </c>
      <c r="I1440" s="1">
        <f>IF(ISBLANK(Hoja1!I1440),AVERAGE(Hoja1!$I$2:$I$5001),Hoja1!I1440)</f>
        <v>28</v>
      </c>
      <c r="J1440">
        <f t="shared" si="66"/>
        <v>0</v>
      </c>
      <c r="K1440" t="str">
        <f t="shared" si="67"/>
        <v>400k-800k</v>
      </c>
      <c r="L1440" t="str">
        <f t="shared" si="68"/>
        <v>18-30</v>
      </c>
    </row>
    <row r="1441" spans="1:12" x14ac:dyDescent="0.25">
      <c r="A1441">
        <v>1440</v>
      </c>
      <c r="B1441" t="s">
        <v>9</v>
      </c>
      <c r="C1441">
        <f>IF(ISBLANK(Hoja1!C1441),AVERAGE(Hoja1!$C$2:$C$5001),Hoja1!C1441)</f>
        <v>952596</v>
      </c>
      <c r="D1441" t="str">
        <f>IF(ISBLANK(Hoja1!D1441),"ASALARIADO",Hoja1!D1441)</f>
        <v>ASALARIADO</v>
      </c>
      <c r="E1441" t="s">
        <v>16</v>
      </c>
      <c r="F1441" t="s">
        <v>12</v>
      </c>
      <c r="G1441" t="s">
        <v>13</v>
      </c>
      <c r="H1441" t="s">
        <v>13</v>
      </c>
      <c r="I1441" s="1">
        <f>IF(ISBLANK(Hoja1!I1441),AVERAGE(Hoja1!$I$2:$I$5001),Hoja1!I1441)</f>
        <v>61</v>
      </c>
      <c r="J1441">
        <f t="shared" si="66"/>
        <v>0</v>
      </c>
      <c r="K1441" t="str">
        <f t="shared" si="67"/>
        <v>800k-1.2M</v>
      </c>
      <c r="L1441" t="str">
        <f t="shared" si="68"/>
        <v>61-75</v>
      </c>
    </row>
    <row r="1442" spans="1:12" x14ac:dyDescent="0.25">
      <c r="A1442">
        <v>1441</v>
      </c>
      <c r="B1442" t="s">
        <v>15</v>
      </c>
      <c r="C1442">
        <f>IF(ISBLANK(Hoja1!C1442),AVERAGE(Hoja1!$C$2:$C$5001),Hoja1!C1442)</f>
        <v>644244</v>
      </c>
      <c r="D1442" t="str">
        <f>IF(ISBLANK(Hoja1!D1442),"ASALARIADO",Hoja1!D1442)</f>
        <v>ASALARIADO</v>
      </c>
      <c r="E1442" t="s">
        <v>16</v>
      </c>
      <c r="F1442" t="s">
        <v>12</v>
      </c>
      <c r="G1442" t="s">
        <v>13</v>
      </c>
      <c r="H1442" t="s">
        <v>13</v>
      </c>
      <c r="I1442" s="1">
        <f>IF(ISBLANK(Hoja1!I1442),AVERAGE(Hoja1!$I$2:$I$5001),Hoja1!I1442)</f>
        <v>25</v>
      </c>
      <c r="J1442">
        <f t="shared" si="66"/>
        <v>0</v>
      </c>
      <c r="K1442" t="str">
        <f t="shared" si="67"/>
        <v>400k-800k</v>
      </c>
      <c r="L1442" t="str">
        <f t="shared" si="68"/>
        <v>18-30</v>
      </c>
    </row>
    <row r="1443" spans="1:12" x14ac:dyDescent="0.25">
      <c r="A1443">
        <v>1442</v>
      </c>
      <c r="B1443" t="s">
        <v>9</v>
      </c>
      <c r="C1443">
        <f>IF(ISBLANK(Hoja1!C1443),AVERAGE(Hoja1!$C$2:$C$5001),Hoja1!C1443)</f>
        <v>297045</v>
      </c>
      <c r="D1443" t="str">
        <f>IF(ISBLANK(Hoja1!D1443),"ASALARIADO",Hoja1!D1443)</f>
        <v>ASEGURADO VOLUNTARIO</v>
      </c>
      <c r="E1443" t="s">
        <v>16</v>
      </c>
      <c r="F1443" t="s">
        <v>12</v>
      </c>
      <c r="G1443" t="s">
        <v>13</v>
      </c>
      <c r="H1443" t="s">
        <v>13</v>
      </c>
      <c r="I1443" s="1">
        <f>IF(ISBLANK(Hoja1!I1443),AVERAGE(Hoja1!$I$2:$I$5001),Hoja1!I1443)</f>
        <v>36</v>
      </c>
      <c r="J1443">
        <f t="shared" si="66"/>
        <v>0</v>
      </c>
      <c r="K1443" t="str">
        <f t="shared" si="67"/>
        <v>0-400k</v>
      </c>
      <c r="L1443" t="str">
        <f t="shared" si="68"/>
        <v>31-45</v>
      </c>
    </row>
    <row r="1444" spans="1:12" x14ac:dyDescent="0.25">
      <c r="A1444">
        <v>1443</v>
      </c>
      <c r="B1444" t="s">
        <v>15</v>
      </c>
      <c r="C1444">
        <f>IF(ISBLANK(Hoja1!C1444),AVERAGE(Hoja1!$C$2:$C$5001),Hoja1!C1444)</f>
        <v>297044.99</v>
      </c>
      <c r="D1444" t="str">
        <f>IF(ISBLANK(Hoja1!D1444),"ASALARIADO",Hoja1!D1444)</f>
        <v>CONVENIOS ESPECIALES DE TRABAJADORES INDEPENDIENTES</v>
      </c>
      <c r="E1444" t="s">
        <v>16</v>
      </c>
      <c r="F1444" t="s">
        <v>12</v>
      </c>
      <c r="G1444" t="s">
        <v>12</v>
      </c>
      <c r="H1444" t="s">
        <v>13</v>
      </c>
      <c r="I1444" s="1">
        <f>IF(ISBLANK(Hoja1!I1444),AVERAGE(Hoja1!$I$2:$I$5001),Hoja1!I1444)</f>
        <v>56</v>
      </c>
      <c r="J1444">
        <f t="shared" si="66"/>
        <v>0</v>
      </c>
      <c r="K1444" t="str">
        <f t="shared" si="67"/>
        <v>0-400k</v>
      </c>
      <c r="L1444" t="str">
        <f t="shared" si="68"/>
        <v>46-60</v>
      </c>
    </row>
    <row r="1445" spans="1:12" x14ac:dyDescent="0.25">
      <c r="A1445">
        <v>1444</v>
      </c>
      <c r="B1445" t="s">
        <v>15</v>
      </c>
      <c r="C1445">
        <f>IF(ISBLANK(Hoja1!C1445),AVERAGE(Hoja1!$C$2:$C$5001),Hoja1!C1445)</f>
        <v>1591132.4</v>
      </c>
      <c r="D1445" t="str">
        <f>IF(ISBLANK(Hoja1!D1445),"ASALARIADO",Hoja1!D1445)</f>
        <v>ASALARIADO</v>
      </c>
      <c r="E1445" t="s">
        <v>11</v>
      </c>
      <c r="F1445" t="s">
        <v>12</v>
      </c>
      <c r="G1445" t="s">
        <v>13</v>
      </c>
      <c r="H1445" t="s">
        <v>13</v>
      </c>
      <c r="I1445" s="1">
        <f>IF(ISBLANK(Hoja1!I1445),AVERAGE(Hoja1!$I$2:$I$5001),Hoja1!I1445)</f>
        <v>51</v>
      </c>
      <c r="J1445">
        <f t="shared" si="66"/>
        <v>0</v>
      </c>
      <c r="K1445" t="str">
        <f t="shared" si="67"/>
        <v>1.2M-2M</v>
      </c>
      <c r="L1445" t="str">
        <f t="shared" si="68"/>
        <v>46-60</v>
      </c>
    </row>
    <row r="1446" spans="1:12" x14ac:dyDescent="0.25">
      <c r="A1446">
        <v>1445</v>
      </c>
      <c r="B1446" t="s">
        <v>9</v>
      </c>
      <c r="C1446">
        <f>IF(ISBLANK(Hoja1!C1446),AVERAGE(Hoja1!$C$2:$C$5001),Hoja1!C1446)</f>
        <v>130000</v>
      </c>
      <c r="D1446" t="str">
        <f>IF(ISBLANK(Hoja1!D1446),"ASALARIADO",Hoja1!D1446)</f>
        <v>ASALARIADO</v>
      </c>
      <c r="E1446" t="s">
        <v>16</v>
      </c>
      <c r="F1446" t="s">
        <v>12</v>
      </c>
      <c r="G1446" t="s">
        <v>12</v>
      </c>
      <c r="H1446" t="s">
        <v>13</v>
      </c>
      <c r="I1446" s="1">
        <f>IF(ISBLANK(Hoja1!I1446),AVERAGE(Hoja1!$I$2:$I$5001),Hoja1!I1446)</f>
        <v>40</v>
      </c>
      <c r="J1446">
        <f t="shared" si="66"/>
        <v>0</v>
      </c>
      <c r="K1446" t="str">
        <f t="shared" si="67"/>
        <v>0-400k</v>
      </c>
      <c r="L1446" t="str">
        <f t="shared" si="68"/>
        <v>31-45</v>
      </c>
    </row>
    <row r="1447" spans="1:12" x14ac:dyDescent="0.25">
      <c r="A1447">
        <v>1446</v>
      </c>
      <c r="B1447" t="s">
        <v>9</v>
      </c>
      <c r="C1447">
        <f>IF(ISBLANK(Hoja1!C1447),AVERAGE(Hoja1!$C$2:$C$5001),Hoja1!C1447)</f>
        <v>868191.39</v>
      </c>
      <c r="D1447" t="str">
        <f>IF(ISBLANK(Hoja1!D1447),"ASALARIADO",Hoja1!D1447)</f>
        <v>ASALARIADO</v>
      </c>
      <c r="E1447" t="s">
        <v>16</v>
      </c>
      <c r="F1447" t="s">
        <v>12</v>
      </c>
      <c r="G1447" t="s">
        <v>13</v>
      </c>
      <c r="H1447" t="s">
        <v>13</v>
      </c>
      <c r="I1447" s="1">
        <f>IF(ISBLANK(Hoja1!I1447),AVERAGE(Hoja1!$I$2:$I$5001),Hoja1!I1447)</f>
        <v>30</v>
      </c>
      <c r="J1447">
        <f t="shared" si="66"/>
        <v>0</v>
      </c>
      <c r="K1447" t="str">
        <f t="shared" si="67"/>
        <v>800k-1.2M</v>
      </c>
      <c r="L1447" t="str">
        <f t="shared" si="68"/>
        <v>18-30</v>
      </c>
    </row>
    <row r="1448" spans="1:12" x14ac:dyDescent="0.25">
      <c r="A1448">
        <v>1447</v>
      </c>
      <c r="B1448" t="s">
        <v>15</v>
      </c>
      <c r="C1448">
        <f>IF(ISBLANK(Hoja1!C1448),AVERAGE(Hoja1!$C$2:$C$5001),Hoja1!C1448)</f>
        <v>122313.33</v>
      </c>
      <c r="D1448" t="str">
        <f>IF(ISBLANK(Hoja1!D1448),"ASALARIADO",Hoja1!D1448)</f>
        <v>ASALARIADO</v>
      </c>
      <c r="E1448" t="s">
        <v>16</v>
      </c>
      <c r="F1448" t="s">
        <v>12</v>
      </c>
      <c r="G1448" t="s">
        <v>13</v>
      </c>
      <c r="H1448" t="s">
        <v>13</v>
      </c>
      <c r="I1448" s="1">
        <f>IF(ISBLANK(Hoja1!I1448),AVERAGE(Hoja1!$I$2:$I$5001),Hoja1!I1448)</f>
        <v>42</v>
      </c>
      <c r="J1448">
        <f t="shared" si="66"/>
        <v>0</v>
      </c>
      <c r="K1448" t="str">
        <f t="shared" si="67"/>
        <v>0-400k</v>
      </c>
      <c r="L1448" t="str">
        <f t="shared" si="68"/>
        <v>31-45</v>
      </c>
    </row>
    <row r="1449" spans="1:12" x14ac:dyDescent="0.25">
      <c r="A1449">
        <v>1448</v>
      </c>
      <c r="B1449" t="s">
        <v>9</v>
      </c>
      <c r="C1449">
        <f>IF(ISBLANK(Hoja1!C1449),AVERAGE(Hoja1!$C$2:$C$5001),Hoja1!C1449)</f>
        <v>337000</v>
      </c>
      <c r="D1449" t="str">
        <f>IF(ISBLANK(Hoja1!D1449),"ASALARIADO",Hoja1!D1449)</f>
        <v>ASALARIADO</v>
      </c>
      <c r="E1449" t="s">
        <v>16</v>
      </c>
      <c r="F1449" t="s">
        <v>12</v>
      </c>
      <c r="G1449" t="s">
        <v>12</v>
      </c>
      <c r="H1449" t="s">
        <v>13</v>
      </c>
      <c r="I1449" s="1">
        <f>IF(ISBLANK(Hoja1!I1449),AVERAGE(Hoja1!$I$2:$I$5001),Hoja1!I1449)</f>
        <v>42</v>
      </c>
      <c r="J1449">
        <f t="shared" si="66"/>
        <v>0</v>
      </c>
      <c r="K1449" t="str">
        <f t="shared" si="67"/>
        <v>0-400k</v>
      </c>
      <c r="L1449" t="str">
        <f t="shared" si="68"/>
        <v>31-45</v>
      </c>
    </row>
    <row r="1450" spans="1:12" x14ac:dyDescent="0.25">
      <c r="A1450">
        <v>1449</v>
      </c>
      <c r="B1450" t="s">
        <v>15</v>
      </c>
      <c r="C1450">
        <f>IF(ISBLANK(Hoja1!C1450),AVERAGE(Hoja1!$C$2:$C$5001),Hoja1!C1450)</f>
        <v>1448116.5</v>
      </c>
      <c r="D1450" t="str">
        <f>IF(ISBLANK(Hoja1!D1450),"ASALARIADO",Hoja1!D1450)</f>
        <v>ASALARIADO</v>
      </c>
      <c r="E1450" t="s">
        <v>11</v>
      </c>
      <c r="F1450" t="s">
        <v>12</v>
      </c>
      <c r="G1450" t="s">
        <v>13</v>
      </c>
      <c r="H1450" t="s">
        <v>13</v>
      </c>
      <c r="I1450" s="1">
        <f>IF(ISBLANK(Hoja1!I1450),AVERAGE(Hoja1!$I$2:$I$5001),Hoja1!I1450)</f>
        <v>42</v>
      </c>
      <c r="J1450">
        <f t="shared" si="66"/>
        <v>0</v>
      </c>
      <c r="K1450" t="str">
        <f t="shared" si="67"/>
        <v>1.2M-2M</v>
      </c>
      <c r="L1450" t="str">
        <f t="shared" si="68"/>
        <v>31-45</v>
      </c>
    </row>
    <row r="1451" spans="1:12" x14ac:dyDescent="0.25">
      <c r="A1451">
        <v>1450</v>
      </c>
      <c r="B1451" t="s">
        <v>15</v>
      </c>
      <c r="C1451">
        <f>IF(ISBLANK(Hoja1!C1451),AVERAGE(Hoja1!$C$2:$C$5001),Hoja1!C1451)</f>
        <v>327716</v>
      </c>
      <c r="D1451" t="str">
        <f>IF(ISBLANK(Hoja1!D1451),"ASALARIADO",Hoja1!D1451)</f>
        <v>ASEGURADO VOLUNTARIO</v>
      </c>
      <c r="E1451" t="s">
        <v>16</v>
      </c>
      <c r="F1451" t="s">
        <v>12</v>
      </c>
      <c r="G1451" t="s">
        <v>13</v>
      </c>
      <c r="H1451" t="s">
        <v>13</v>
      </c>
      <c r="I1451" s="1">
        <f>IF(ISBLANK(Hoja1!I1451),AVERAGE(Hoja1!$I$2:$I$5001),Hoja1!I1451)</f>
        <v>40</v>
      </c>
      <c r="J1451">
        <f t="shared" si="66"/>
        <v>0</v>
      </c>
      <c r="K1451" t="str">
        <f t="shared" si="67"/>
        <v>0-400k</v>
      </c>
      <c r="L1451" t="str">
        <f t="shared" si="68"/>
        <v>31-45</v>
      </c>
    </row>
    <row r="1452" spans="1:12" x14ac:dyDescent="0.25">
      <c r="A1452">
        <v>1451</v>
      </c>
      <c r="B1452" t="s">
        <v>15</v>
      </c>
      <c r="C1452">
        <f>IF(ISBLANK(Hoja1!C1452),AVERAGE(Hoja1!$C$2:$C$5001),Hoja1!C1452)</f>
        <v>297044</v>
      </c>
      <c r="D1452" t="str">
        <f>IF(ISBLANK(Hoja1!D1452),"ASALARIADO",Hoja1!D1452)</f>
        <v>CONVENIOS ESPECIALES DE ASEGURADOS VOLUNTARIOS</v>
      </c>
      <c r="E1452" t="s">
        <v>16</v>
      </c>
      <c r="F1452" t="s">
        <v>12</v>
      </c>
      <c r="G1452" t="s">
        <v>13</v>
      </c>
      <c r="H1452" t="s">
        <v>13</v>
      </c>
      <c r="I1452" s="1">
        <f>IF(ISBLANK(Hoja1!I1452),AVERAGE(Hoja1!$I$2:$I$5001),Hoja1!I1452)</f>
        <v>27</v>
      </c>
      <c r="J1452">
        <f t="shared" si="66"/>
        <v>0</v>
      </c>
      <c r="K1452" t="str">
        <f t="shared" si="67"/>
        <v>0-400k</v>
      </c>
      <c r="L1452" t="str">
        <f t="shared" si="68"/>
        <v>18-30</v>
      </c>
    </row>
    <row r="1453" spans="1:12" x14ac:dyDescent="0.25">
      <c r="A1453">
        <v>1452</v>
      </c>
      <c r="B1453" t="s">
        <v>9</v>
      </c>
      <c r="C1453">
        <f>IF(ISBLANK(Hoja1!C1453),AVERAGE(Hoja1!$C$2:$C$5001),Hoja1!C1453)</f>
        <v>278030</v>
      </c>
      <c r="D1453" t="str">
        <f>IF(ISBLANK(Hoja1!D1453),"ASALARIADO",Hoja1!D1453)</f>
        <v>CONVENIOS ESPECIALES DE TRABAJADORES INDEPENDIENTES</v>
      </c>
      <c r="E1453" t="s">
        <v>16</v>
      </c>
      <c r="F1453" t="s">
        <v>12</v>
      </c>
      <c r="G1453" t="s">
        <v>13</v>
      </c>
      <c r="H1453" t="s">
        <v>13</v>
      </c>
      <c r="I1453" s="1">
        <f>IF(ISBLANK(Hoja1!I1453),AVERAGE(Hoja1!$I$2:$I$5001),Hoja1!I1453)</f>
        <v>48</v>
      </c>
      <c r="J1453">
        <f t="shared" si="66"/>
        <v>0</v>
      </c>
      <c r="K1453" t="str">
        <f t="shared" si="67"/>
        <v>0-400k</v>
      </c>
      <c r="L1453" t="str">
        <f t="shared" si="68"/>
        <v>46-60</v>
      </c>
    </row>
    <row r="1454" spans="1:12" x14ac:dyDescent="0.25">
      <c r="A1454">
        <v>1453</v>
      </c>
      <c r="B1454" t="s">
        <v>9</v>
      </c>
      <c r="C1454">
        <f>IF(ISBLANK(Hoja1!C1454),AVERAGE(Hoja1!$C$2:$C$5001),Hoja1!C1454)</f>
        <v>477915</v>
      </c>
      <c r="D1454" t="str">
        <f>IF(ISBLANK(Hoja1!D1454),"ASALARIADO",Hoja1!D1454)</f>
        <v>ASALARIADO</v>
      </c>
      <c r="E1454" t="s">
        <v>11</v>
      </c>
      <c r="F1454" t="s">
        <v>12</v>
      </c>
      <c r="G1454" t="s">
        <v>13</v>
      </c>
      <c r="H1454" t="s">
        <v>13</v>
      </c>
      <c r="I1454" s="1">
        <f>IF(ISBLANK(Hoja1!I1454),AVERAGE(Hoja1!$I$2:$I$5001),Hoja1!I1454)</f>
        <v>21</v>
      </c>
      <c r="J1454">
        <f t="shared" si="66"/>
        <v>0</v>
      </c>
      <c r="K1454" t="str">
        <f t="shared" si="67"/>
        <v>400k-800k</v>
      </c>
      <c r="L1454" t="str">
        <f t="shared" si="68"/>
        <v>18-30</v>
      </c>
    </row>
    <row r="1455" spans="1:12" x14ac:dyDescent="0.25">
      <c r="A1455">
        <v>1454</v>
      </c>
      <c r="B1455" t="s">
        <v>9</v>
      </c>
      <c r="C1455">
        <f>IF(ISBLANK(Hoja1!C1455),AVERAGE(Hoja1!$C$2:$C$5001),Hoja1!C1455)</f>
        <v>5472090.3399999999</v>
      </c>
      <c r="D1455" t="str">
        <f>IF(ISBLANK(Hoja1!D1455),"ASALARIADO",Hoja1!D1455)</f>
        <v>ASALARIADO</v>
      </c>
      <c r="E1455" t="s">
        <v>11</v>
      </c>
      <c r="F1455" t="s">
        <v>12</v>
      </c>
      <c r="G1455" t="s">
        <v>13</v>
      </c>
      <c r="H1455" t="s">
        <v>13</v>
      </c>
      <c r="I1455" s="1">
        <f>IF(ISBLANK(Hoja1!I1455),AVERAGE(Hoja1!$I$2:$I$5001),Hoja1!I1455)</f>
        <v>42</v>
      </c>
      <c r="J1455">
        <f t="shared" si="66"/>
        <v>0</v>
      </c>
      <c r="K1455" t="str">
        <f t="shared" si="67"/>
        <v>2M+</v>
      </c>
      <c r="L1455" t="str">
        <f t="shared" si="68"/>
        <v>31-45</v>
      </c>
    </row>
    <row r="1456" spans="1:12" x14ac:dyDescent="0.25">
      <c r="A1456">
        <v>1455</v>
      </c>
      <c r="B1456" t="s">
        <v>15</v>
      </c>
      <c r="C1456">
        <f>IF(ISBLANK(Hoja1!C1456),AVERAGE(Hoja1!$C$2:$C$5001),Hoja1!C1456)</f>
        <v>196822.39</v>
      </c>
      <c r="D1456" t="str">
        <f>IF(ISBLANK(Hoja1!D1456),"ASALARIADO",Hoja1!D1456)</f>
        <v>PENSIONADOS EN SU PROPIO SISTEMA</v>
      </c>
      <c r="E1456" t="s">
        <v>11</v>
      </c>
      <c r="F1456" t="s">
        <v>12</v>
      </c>
      <c r="G1456" t="s">
        <v>13</v>
      </c>
      <c r="H1456" t="s">
        <v>13</v>
      </c>
      <c r="I1456" s="1">
        <f>IF(ISBLANK(Hoja1!I1456),AVERAGE(Hoja1!$I$2:$I$5001),Hoja1!I1456)</f>
        <v>94</v>
      </c>
      <c r="J1456">
        <f t="shared" si="66"/>
        <v>0</v>
      </c>
      <c r="K1456" t="str">
        <f t="shared" si="67"/>
        <v>0-400k</v>
      </c>
      <c r="L1456" t="str">
        <f t="shared" si="68"/>
        <v>76-100+</v>
      </c>
    </row>
    <row r="1457" spans="1:12" x14ac:dyDescent="0.25">
      <c r="A1457">
        <v>1456</v>
      </c>
      <c r="B1457" t="s">
        <v>15</v>
      </c>
      <c r="C1457">
        <f>IF(ISBLANK(Hoja1!C1457),AVERAGE(Hoja1!$C$2:$C$5001),Hoja1!C1457)</f>
        <v>575000</v>
      </c>
      <c r="D1457" t="str">
        <f>IF(ISBLANK(Hoja1!D1457),"ASALARIADO",Hoja1!D1457)</f>
        <v>ASALARIADO</v>
      </c>
      <c r="E1457" t="s">
        <v>16</v>
      </c>
      <c r="F1457" t="s">
        <v>12</v>
      </c>
      <c r="G1457" t="s">
        <v>13</v>
      </c>
      <c r="H1457" t="s">
        <v>12</v>
      </c>
      <c r="I1457" s="1">
        <f>IF(ISBLANK(Hoja1!I1457),AVERAGE(Hoja1!$I$2:$I$5001),Hoja1!I1457)</f>
        <v>32</v>
      </c>
      <c r="J1457">
        <f t="shared" si="66"/>
        <v>1</v>
      </c>
      <c r="K1457" t="str">
        <f t="shared" si="67"/>
        <v>400k-800k</v>
      </c>
      <c r="L1457" t="str">
        <f t="shared" si="68"/>
        <v>31-45</v>
      </c>
    </row>
    <row r="1458" spans="1:12" x14ac:dyDescent="0.25">
      <c r="A1458">
        <v>1457</v>
      </c>
      <c r="B1458" t="s">
        <v>15</v>
      </c>
      <c r="C1458">
        <f>IF(ISBLANK(Hoja1!C1458),AVERAGE(Hoja1!$C$2:$C$5001),Hoja1!C1458)</f>
        <v>298957</v>
      </c>
      <c r="D1458" t="str">
        <f>IF(ISBLANK(Hoja1!D1458),"ASALARIADO",Hoja1!D1458)</f>
        <v>ASEGURADO VOLUNTARIO</v>
      </c>
      <c r="E1458" t="s">
        <v>16</v>
      </c>
      <c r="F1458" t="s">
        <v>12</v>
      </c>
      <c r="G1458" t="s">
        <v>13</v>
      </c>
      <c r="H1458" t="s">
        <v>13</v>
      </c>
      <c r="I1458" s="1">
        <f>IF(ISBLANK(Hoja1!I1458),AVERAGE(Hoja1!$I$2:$I$5001),Hoja1!I1458)</f>
        <v>32</v>
      </c>
      <c r="J1458">
        <f t="shared" si="66"/>
        <v>0</v>
      </c>
      <c r="K1458" t="str">
        <f t="shared" si="67"/>
        <v>0-400k</v>
      </c>
      <c r="L1458" t="str">
        <f t="shared" si="68"/>
        <v>31-45</v>
      </c>
    </row>
    <row r="1459" spans="1:12" x14ac:dyDescent="0.25">
      <c r="A1459">
        <v>1458</v>
      </c>
      <c r="B1459" t="s">
        <v>15</v>
      </c>
      <c r="C1459">
        <f>IF(ISBLANK(Hoja1!C1459),AVERAGE(Hoja1!$C$2:$C$5001),Hoja1!C1459)</f>
        <v>75294.7</v>
      </c>
      <c r="D1459" t="str">
        <f>IF(ISBLANK(Hoja1!D1459),"ASALARIADO",Hoja1!D1459)</f>
        <v>ASALARIADO</v>
      </c>
      <c r="E1459" t="s">
        <v>16</v>
      </c>
      <c r="F1459" t="s">
        <v>12</v>
      </c>
      <c r="G1459" t="s">
        <v>13</v>
      </c>
      <c r="H1459" t="s">
        <v>13</v>
      </c>
      <c r="I1459" s="1">
        <f>IF(ISBLANK(Hoja1!I1459),AVERAGE(Hoja1!$I$2:$I$5001),Hoja1!I1459)</f>
        <v>25</v>
      </c>
      <c r="J1459">
        <f t="shared" si="66"/>
        <v>0</v>
      </c>
      <c r="K1459" t="str">
        <f t="shared" si="67"/>
        <v>0-400k</v>
      </c>
      <c r="L1459" t="str">
        <f t="shared" si="68"/>
        <v>18-30</v>
      </c>
    </row>
    <row r="1460" spans="1:12" x14ac:dyDescent="0.25">
      <c r="A1460">
        <v>1459</v>
      </c>
      <c r="B1460" t="s">
        <v>9</v>
      </c>
      <c r="C1460">
        <f>IF(ISBLANK(Hoja1!C1460),AVERAGE(Hoja1!$C$2:$C$5001),Hoja1!C1460)</f>
        <v>278030</v>
      </c>
      <c r="D1460" t="str">
        <f>IF(ISBLANK(Hoja1!D1460),"ASALARIADO",Hoja1!D1460)</f>
        <v>CONVENIOS ESPECIALES DE TRABAJADORES INDEPENDIENTES</v>
      </c>
      <c r="E1460" t="s">
        <v>16</v>
      </c>
      <c r="F1460" t="s">
        <v>12</v>
      </c>
      <c r="G1460" t="s">
        <v>13</v>
      </c>
      <c r="H1460" t="s">
        <v>13</v>
      </c>
      <c r="I1460" s="1">
        <f>IF(ISBLANK(Hoja1!I1460),AVERAGE(Hoja1!$I$2:$I$5001),Hoja1!I1460)</f>
        <v>61</v>
      </c>
      <c r="J1460">
        <f t="shared" si="66"/>
        <v>0</v>
      </c>
      <c r="K1460" t="str">
        <f t="shared" si="67"/>
        <v>0-400k</v>
      </c>
      <c r="L1460" t="str">
        <f t="shared" si="68"/>
        <v>61-75</v>
      </c>
    </row>
    <row r="1461" spans="1:12" x14ac:dyDescent="0.25">
      <c r="A1461">
        <v>1460</v>
      </c>
      <c r="B1461" t="s">
        <v>15</v>
      </c>
      <c r="C1461">
        <f>IF(ISBLANK(Hoja1!C1461),AVERAGE(Hoja1!$C$2:$C$5001),Hoja1!C1461)</f>
        <v>278030.99</v>
      </c>
      <c r="D1461" t="str">
        <f>IF(ISBLANK(Hoja1!D1461),"ASALARIADO",Hoja1!D1461)</f>
        <v>CONVENIOS ESPECIALES DE TRABAJADORES INDEPENDIENTES</v>
      </c>
      <c r="E1461" t="s">
        <v>16</v>
      </c>
      <c r="F1461" t="s">
        <v>12</v>
      </c>
      <c r="G1461" t="s">
        <v>13</v>
      </c>
      <c r="H1461" t="s">
        <v>13</v>
      </c>
      <c r="I1461" s="1">
        <f>IF(ISBLANK(Hoja1!I1461),AVERAGE(Hoja1!$I$2:$I$5001),Hoja1!I1461)</f>
        <v>34</v>
      </c>
      <c r="J1461">
        <f t="shared" si="66"/>
        <v>0</v>
      </c>
      <c r="K1461" t="str">
        <f t="shared" si="67"/>
        <v>0-400k</v>
      </c>
      <c r="L1461" t="str">
        <f t="shared" si="68"/>
        <v>31-45</v>
      </c>
    </row>
    <row r="1462" spans="1:12" x14ac:dyDescent="0.25">
      <c r="A1462">
        <v>1461</v>
      </c>
      <c r="B1462" t="s">
        <v>15</v>
      </c>
      <c r="C1462">
        <f>IF(ISBLANK(Hoja1!C1462),AVERAGE(Hoja1!$C$2:$C$5001),Hoja1!C1462)</f>
        <v>791499.02</v>
      </c>
      <c r="D1462" t="str">
        <f>IF(ISBLANK(Hoja1!D1462),"ASALARIADO",Hoja1!D1462)</f>
        <v>ASALARIADO</v>
      </c>
      <c r="E1462" t="s">
        <v>16</v>
      </c>
      <c r="F1462" t="s">
        <v>12</v>
      </c>
      <c r="G1462" t="s">
        <v>13</v>
      </c>
      <c r="H1462" t="s">
        <v>13</v>
      </c>
      <c r="I1462" s="1">
        <f>IF(ISBLANK(Hoja1!I1462),AVERAGE(Hoja1!$I$2:$I$5001),Hoja1!I1462)</f>
        <v>29</v>
      </c>
      <c r="J1462">
        <f t="shared" si="66"/>
        <v>0</v>
      </c>
      <c r="K1462" t="str">
        <f t="shared" si="67"/>
        <v>400k-800k</v>
      </c>
      <c r="L1462" t="str">
        <f t="shared" si="68"/>
        <v>18-30</v>
      </c>
    </row>
    <row r="1463" spans="1:12" x14ac:dyDescent="0.25">
      <c r="A1463">
        <v>1462</v>
      </c>
      <c r="B1463" t="s">
        <v>9</v>
      </c>
      <c r="C1463">
        <f>IF(ISBLANK(Hoja1!C1463),AVERAGE(Hoja1!$C$2:$C$5001),Hoja1!C1463)</f>
        <v>371304</v>
      </c>
      <c r="D1463" t="str">
        <f>IF(ISBLANK(Hoja1!D1463),"ASALARIADO",Hoja1!D1463)</f>
        <v>TRABAJADOR INDEPENDIENTE</v>
      </c>
      <c r="E1463" t="s">
        <v>16</v>
      </c>
      <c r="F1463" t="s">
        <v>12</v>
      </c>
      <c r="G1463" t="s">
        <v>13</v>
      </c>
      <c r="H1463" t="s">
        <v>12</v>
      </c>
      <c r="I1463" s="1">
        <f>IF(ISBLANK(Hoja1!I1463),AVERAGE(Hoja1!$I$2:$I$5001),Hoja1!I1463)</f>
        <v>37</v>
      </c>
      <c r="J1463">
        <f t="shared" si="66"/>
        <v>1</v>
      </c>
      <c r="K1463" t="str">
        <f t="shared" si="67"/>
        <v>0-400k</v>
      </c>
      <c r="L1463" t="str">
        <f t="shared" si="68"/>
        <v>31-45</v>
      </c>
    </row>
    <row r="1464" spans="1:12" x14ac:dyDescent="0.25">
      <c r="A1464">
        <v>1463</v>
      </c>
      <c r="B1464" t="s">
        <v>15</v>
      </c>
      <c r="C1464">
        <f>IF(ISBLANK(Hoja1!C1464),AVERAGE(Hoja1!$C$2:$C$5001),Hoja1!C1464)</f>
        <v>1611870.5</v>
      </c>
      <c r="D1464" t="str">
        <f>IF(ISBLANK(Hoja1!D1464),"ASALARIADO",Hoja1!D1464)</f>
        <v>ASALARIADO</v>
      </c>
      <c r="E1464" t="s">
        <v>11</v>
      </c>
      <c r="F1464" t="s">
        <v>12</v>
      </c>
      <c r="G1464" t="s">
        <v>13</v>
      </c>
      <c r="H1464" t="s">
        <v>13</v>
      </c>
      <c r="I1464" s="1">
        <f>IF(ISBLANK(Hoja1!I1464),AVERAGE(Hoja1!$I$2:$I$5001),Hoja1!I1464)</f>
        <v>33</v>
      </c>
      <c r="J1464">
        <f t="shared" si="66"/>
        <v>0</v>
      </c>
      <c r="K1464" t="str">
        <f t="shared" si="67"/>
        <v>1.2M-2M</v>
      </c>
      <c r="L1464" t="str">
        <f t="shared" si="68"/>
        <v>31-45</v>
      </c>
    </row>
    <row r="1465" spans="1:12" x14ac:dyDescent="0.25">
      <c r="A1465">
        <v>1464</v>
      </c>
      <c r="B1465" t="s">
        <v>9</v>
      </c>
      <c r="C1465">
        <f>IF(ISBLANK(Hoja1!C1465),AVERAGE(Hoja1!$C$2:$C$5001),Hoja1!C1465)</f>
        <v>771947.42</v>
      </c>
      <c r="D1465" t="str">
        <f>IF(ISBLANK(Hoja1!D1465),"ASALARIADO",Hoja1!D1465)</f>
        <v>ASALARIADO</v>
      </c>
      <c r="E1465" t="s">
        <v>16</v>
      </c>
      <c r="F1465" t="s">
        <v>12</v>
      </c>
      <c r="G1465" t="s">
        <v>13</v>
      </c>
      <c r="H1465" t="s">
        <v>13</v>
      </c>
      <c r="I1465" s="1">
        <f>IF(ISBLANK(Hoja1!I1465),AVERAGE(Hoja1!$I$2:$I$5001),Hoja1!I1465)</f>
        <v>40</v>
      </c>
      <c r="J1465">
        <f t="shared" si="66"/>
        <v>0</v>
      </c>
      <c r="K1465" t="str">
        <f t="shared" si="67"/>
        <v>400k-800k</v>
      </c>
      <c r="L1465" t="str">
        <f t="shared" si="68"/>
        <v>31-45</v>
      </c>
    </row>
    <row r="1466" spans="1:12" x14ac:dyDescent="0.25">
      <c r="A1466">
        <v>1465</v>
      </c>
      <c r="B1466" t="s">
        <v>9</v>
      </c>
      <c r="C1466">
        <f>IF(ISBLANK(Hoja1!C1466),AVERAGE(Hoja1!$C$2:$C$5001),Hoja1!C1466)</f>
        <v>278030</v>
      </c>
      <c r="D1466" t="str">
        <f>IF(ISBLANK(Hoja1!D1466),"ASALARIADO",Hoja1!D1466)</f>
        <v>CONVENIOS ESPECIALES DE TRABAJADORES INDEPENDIENTES</v>
      </c>
      <c r="E1466" t="s">
        <v>16</v>
      </c>
      <c r="F1466" t="s">
        <v>12</v>
      </c>
      <c r="G1466" t="s">
        <v>13</v>
      </c>
      <c r="H1466" t="s">
        <v>13</v>
      </c>
      <c r="I1466" s="1">
        <f>IF(ISBLANK(Hoja1!I1466),AVERAGE(Hoja1!$I$2:$I$5001),Hoja1!I1466)</f>
        <v>53</v>
      </c>
      <c r="J1466">
        <f t="shared" si="66"/>
        <v>0</v>
      </c>
      <c r="K1466" t="str">
        <f t="shared" si="67"/>
        <v>0-400k</v>
      </c>
      <c r="L1466" t="str">
        <f t="shared" si="68"/>
        <v>46-60</v>
      </c>
    </row>
    <row r="1467" spans="1:12" x14ac:dyDescent="0.25">
      <c r="A1467">
        <v>1466</v>
      </c>
      <c r="B1467" t="s">
        <v>15</v>
      </c>
      <c r="C1467">
        <f>IF(ISBLANK(Hoja1!C1467),AVERAGE(Hoja1!$C$2:$C$5001),Hoja1!C1467)</f>
        <v>1358025.5</v>
      </c>
      <c r="D1467" t="str">
        <f>IF(ISBLANK(Hoja1!D1467),"ASALARIADO",Hoja1!D1467)</f>
        <v>ASALARIADO</v>
      </c>
      <c r="E1467" t="s">
        <v>11</v>
      </c>
      <c r="F1467" t="s">
        <v>12</v>
      </c>
      <c r="G1467" t="s">
        <v>13</v>
      </c>
      <c r="H1467" t="s">
        <v>13</v>
      </c>
      <c r="I1467" s="1">
        <f>IF(ISBLANK(Hoja1!I1467),AVERAGE(Hoja1!$I$2:$I$5001),Hoja1!I1467)</f>
        <v>32</v>
      </c>
      <c r="J1467">
        <f t="shared" si="66"/>
        <v>0</v>
      </c>
      <c r="K1467" t="str">
        <f t="shared" si="67"/>
        <v>1.2M-2M</v>
      </c>
      <c r="L1467" t="str">
        <f t="shared" si="68"/>
        <v>31-45</v>
      </c>
    </row>
    <row r="1468" spans="1:12" x14ac:dyDescent="0.25">
      <c r="A1468">
        <v>1467</v>
      </c>
      <c r="B1468" t="s">
        <v>9</v>
      </c>
      <c r="C1468">
        <f>IF(ISBLANK(Hoja1!C1468),AVERAGE(Hoja1!$C$2:$C$5001),Hoja1!C1468)</f>
        <v>1049700.32</v>
      </c>
      <c r="D1468" t="str">
        <f>IF(ISBLANK(Hoja1!D1468),"ASALARIADO",Hoja1!D1468)</f>
        <v>ASALARIADO</v>
      </c>
      <c r="E1468" t="s">
        <v>16</v>
      </c>
      <c r="F1468" t="s">
        <v>12</v>
      </c>
      <c r="G1468" t="s">
        <v>13</v>
      </c>
      <c r="H1468" t="s">
        <v>13</v>
      </c>
      <c r="I1468" s="1">
        <f>IF(ISBLANK(Hoja1!I1468),AVERAGE(Hoja1!$I$2:$I$5001),Hoja1!I1468)</f>
        <v>37</v>
      </c>
      <c r="J1468">
        <f t="shared" si="66"/>
        <v>0</v>
      </c>
      <c r="K1468" t="str">
        <f t="shared" si="67"/>
        <v>800k-1.2M</v>
      </c>
      <c r="L1468" t="str">
        <f t="shared" si="68"/>
        <v>31-45</v>
      </c>
    </row>
    <row r="1469" spans="1:12" x14ac:dyDescent="0.25">
      <c r="A1469">
        <v>1468</v>
      </c>
      <c r="B1469" t="s">
        <v>9</v>
      </c>
      <c r="C1469">
        <f>IF(ISBLANK(Hoja1!C1469),AVERAGE(Hoja1!$C$2:$C$5001),Hoja1!C1469)</f>
        <v>311173</v>
      </c>
      <c r="D1469" t="str">
        <f>IF(ISBLANK(Hoja1!D1469),"ASALARIADO",Hoja1!D1469)</f>
        <v>TRABAJADOR INDEPENDIENTE</v>
      </c>
      <c r="E1469" t="s">
        <v>16</v>
      </c>
      <c r="F1469" t="s">
        <v>12</v>
      </c>
      <c r="G1469" t="s">
        <v>13</v>
      </c>
      <c r="H1469" t="s">
        <v>12</v>
      </c>
      <c r="I1469" s="1">
        <f>IF(ISBLANK(Hoja1!I1469),AVERAGE(Hoja1!$I$2:$I$5001),Hoja1!I1469)</f>
        <v>33</v>
      </c>
      <c r="J1469">
        <f t="shared" si="66"/>
        <v>1</v>
      </c>
      <c r="K1469" t="str">
        <f t="shared" si="67"/>
        <v>0-400k</v>
      </c>
      <c r="L1469" t="str">
        <f t="shared" si="68"/>
        <v>31-45</v>
      </c>
    </row>
    <row r="1470" spans="1:12" x14ac:dyDescent="0.25">
      <c r="A1470">
        <v>1469</v>
      </c>
      <c r="B1470" t="s">
        <v>9</v>
      </c>
      <c r="C1470">
        <f>IF(ISBLANK(Hoja1!C1470),AVERAGE(Hoja1!$C$2:$C$5001),Hoja1!C1470)</f>
        <v>266800</v>
      </c>
      <c r="D1470" t="str">
        <f>IF(ISBLANK(Hoja1!D1470),"ASALARIADO",Hoja1!D1470)</f>
        <v>ASALARIADO</v>
      </c>
      <c r="E1470" t="s">
        <v>16</v>
      </c>
      <c r="F1470" t="s">
        <v>12</v>
      </c>
      <c r="G1470" t="s">
        <v>13</v>
      </c>
      <c r="H1470" t="s">
        <v>13</v>
      </c>
      <c r="I1470" s="1">
        <f>IF(ISBLANK(Hoja1!I1470),AVERAGE(Hoja1!$I$2:$I$5001),Hoja1!I1470)</f>
        <v>44</v>
      </c>
      <c r="J1470">
        <f t="shared" si="66"/>
        <v>0</v>
      </c>
      <c r="K1470" t="str">
        <f t="shared" si="67"/>
        <v>0-400k</v>
      </c>
      <c r="L1470" t="str">
        <f t="shared" si="68"/>
        <v>31-45</v>
      </c>
    </row>
    <row r="1471" spans="1:12" x14ac:dyDescent="0.25">
      <c r="A1471">
        <v>1470</v>
      </c>
      <c r="B1471" t="s">
        <v>9</v>
      </c>
      <c r="C1471">
        <f>IF(ISBLANK(Hoja1!C1471),AVERAGE(Hoja1!$C$2:$C$5001),Hoja1!C1471)</f>
        <v>196925</v>
      </c>
      <c r="D1471" t="str">
        <f>IF(ISBLANK(Hoja1!D1471),"ASALARIADO",Hoja1!D1471)</f>
        <v>ASALARIADO</v>
      </c>
      <c r="E1471" t="s">
        <v>16</v>
      </c>
      <c r="F1471" t="s">
        <v>12</v>
      </c>
      <c r="G1471" t="s">
        <v>13</v>
      </c>
      <c r="H1471" t="s">
        <v>12</v>
      </c>
      <c r="I1471" s="1">
        <f>IF(ISBLANK(Hoja1!I1471),AVERAGE(Hoja1!$I$2:$I$5001),Hoja1!I1471)</f>
        <v>22</v>
      </c>
      <c r="J1471">
        <f t="shared" si="66"/>
        <v>1</v>
      </c>
      <c r="K1471" t="str">
        <f t="shared" si="67"/>
        <v>0-400k</v>
      </c>
      <c r="L1471" t="str">
        <f t="shared" si="68"/>
        <v>18-30</v>
      </c>
    </row>
    <row r="1472" spans="1:12" x14ac:dyDescent="0.25">
      <c r="A1472">
        <v>1471</v>
      </c>
      <c r="B1472" t="s">
        <v>9</v>
      </c>
      <c r="C1472">
        <f>IF(ISBLANK(Hoja1!C1472),AVERAGE(Hoja1!$C$2:$C$5001),Hoja1!C1472)</f>
        <v>342027</v>
      </c>
      <c r="D1472" t="str">
        <f>IF(ISBLANK(Hoja1!D1472),"ASALARIADO",Hoja1!D1472)</f>
        <v>ASALARIADO</v>
      </c>
      <c r="E1472" t="s">
        <v>16</v>
      </c>
      <c r="F1472" t="s">
        <v>12</v>
      </c>
      <c r="G1472" t="s">
        <v>12</v>
      </c>
      <c r="H1472" t="s">
        <v>13</v>
      </c>
      <c r="I1472" s="1">
        <f>IF(ISBLANK(Hoja1!I1472),AVERAGE(Hoja1!$I$2:$I$5001),Hoja1!I1472)</f>
        <v>61</v>
      </c>
      <c r="J1472">
        <f t="shared" si="66"/>
        <v>0</v>
      </c>
      <c r="K1472" t="str">
        <f t="shared" si="67"/>
        <v>0-400k</v>
      </c>
      <c r="L1472" t="str">
        <f t="shared" si="68"/>
        <v>61-75</v>
      </c>
    </row>
    <row r="1473" spans="1:12" x14ac:dyDescent="0.25">
      <c r="A1473">
        <v>1472</v>
      </c>
      <c r="B1473" t="s">
        <v>15</v>
      </c>
      <c r="C1473">
        <f>IF(ISBLANK(Hoja1!C1473),AVERAGE(Hoja1!$C$2:$C$5001),Hoja1!C1473)</f>
        <v>1104062</v>
      </c>
      <c r="D1473" t="str">
        <f>IF(ISBLANK(Hoja1!D1473),"ASALARIADO",Hoja1!D1473)</f>
        <v>PENSIONADOS EN SU PROPIO SISTEMA</v>
      </c>
      <c r="E1473" t="s">
        <v>11</v>
      </c>
      <c r="F1473" t="s">
        <v>12</v>
      </c>
      <c r="G1473" t="s">
        <v>13</v>
      </c>
      <c r="H1473" t="s">
        <v>13</v>
      </c>
      <c r="I1473" s="1">
        <f>IF(ISBLANK(Hoja1!I1473),AVERAGE(Hoja1!$I$2:$I$5001),Hoja1!I1473)</f>
        <v>91</v>
      </c>
      <c r="J1473">
        <f t="shared" si="66"/>
        <v>0</v>
      </c>
      <c r="K1473" t="str">
        <f t="shared" si="67"/>
        <v>800k-1.2M</v>
      </c>
      <c r="L1473" t="str">
        <f t="shared" si="68"/>
        <v>76-100+</v>
      </c>
    </row>
    <row r="1474" spans="1:12" x14ac:dyDescent="0.25">
      <c r="A1474">
        <v>1473</v>
      </c>
      <c r="B1474" t="s">
        <v>9</v>
      </c>
      <c r="C1474">
        <f>IF(ISBLANK(Hoja1!C1474),AVERAGE(Hoja1!$C$2:$C$5001),Hoja1!C1474)</f>
        <v>155880</v>
      </c>
      <c r="D1474" t="str">
        <f>IF(ISBLANK(Hoja1!D1474),"ASALARIADO",Hoja1!D1474)</f>
        <v>ASALARIADO</v>
      </c>
      <c r="E1474" t="s">
        <v>16</v>
      </c>
      <c r="F1474" t="s">
        <v>12</v>
      </c>
      <c r="G1474" t="s">
        <v>13</v>
      </c>
      <c r="H1474" t="s">
        <v>13</v>
      </c>
      <c r="I1474" s="1">
        <f>IF(ISBLANK(Hoja1!I1474),AVERAGE(Hoja1!$I$2:$I$5001),Hoja1!I1474)</f>
        <v>36</v>
      </c>
      <c r="J1474">
        <f t="shared" si="66"/>
        <v>0</v>
      </c>
      <c r="K1474" t="str">
        <f t="shared" si="67"/>
        <v>0-400k</v>
      </c>
      <c r="L1474" t="str">
        <f t="shared" si="68"/>
        <v>31-45</v>
      </c>
    </row>
    <row r="1475" spans="1:12" x14ac:dyDescent="0.25">
      <c r="A1475">
        <v>1474</v>
      </c>
      <c r="B1475" t="s">
        <v>9</v>
      </c>
      <c r="C1475">
        <f>IF(ISBLANK(Hoja1!C1475),AVERAGE(Hoja1!$C$2:$C$5001),Hoja1!C1475)</f>
        <v>297046</v>
      </c>
      <c r="D1475" t="str">
        <f>IF(ISBLANK(Hoja1!D1475),"ASALARIADO",Hoja1!D1475)</f>
        <v>ASEGURADO VOLUNTARIO</v>
      </c>
      <c r="E1475" t="s">
        <v>16</v>
      </c>
      <c r="F1475" t="s">
        <v>12</v>
      </c>
      <c r="G1475" t="s">
        <v>13</v>
      </c>
      <c r="H1475" t="s">
        <v>13</v>
      </c>
      <c r="I1475" s="1">
        <f>IF(ISBLANK(Hoja1!I1475),AVERAGE(Hoja1!$I$2:$I$5001),Hoja1!I1475)</f>
        <v>51</v>
      </c>
      <c r="J1475">
        <f t="shared" ref="J1475:J1538" si="69">IF(H1475="SI",1,0)</f>
        <v>0</v>
      </c>
      <c r="K1475" t="str">
        <f t="shared" ref="K1475:K1538" si="70">IF(C1475&lt;=400000,"0-400k",IF(C1475&lt;=800000,"400k-800k",IF(C1475&lt;=1200000,"800k-1.2M",IF(C1475&lt;=2000000,"1.2M-2M","2M+"))))</f>
        <v>0-400k</v>
      </c>
      <c r="L1475" t="str">
        <f t="shared" ref="L1475:L1538" si="71">IF(I1475&lt;=30,"18-30",IF(I1475&lt;=45,"31-45",IF(I1475&lt;=60,"46-60",IF(I1475&lt;=75,"61-75","76-100+"))))</f>
        <v>46-60</v>
      </c>
    </row>
    <row r="1476" spans="1:12" x14ac:dyDescent="0.25">
      <c r="A1476">
        <v>1475</v>
      </c>
      <c r="B1476" t="s">
        <v>9</v>
      </c>
      <c r="C1476">
        <f>IF(ISBLANK(Hoja1!C1476),AVERAGE(Hoja1!$C$2:$C$5001),Hoja1!C1476)</f>
        <v>338166</v>
      </c>
      <c r="D1476" t="str">
        <f>IF(ISBLANK(Hoja1!D1476),"ASALARIADO",Hoja1!D1476)</f>
        <v>TRABAJADOR INDEPENDIENTE</v>
      </c>
      <c r="E1476" t="s">
        <v>16</v>
      </c>
      <c r="F1476" t="s">
        <v>12</v>
      </c>
      <c r="G1476" t="s">
        <v>13</v>
      </c>
      <c r="H1476" t="s">
        <v>13</v>
      </c>
      <c r="I1476" s="1">
        <f>IF(ISBLANK(Hoja1!I1476),AVERAGE(Hoja1!$I$2:$I$5001),Hoja1!I1476)</f>
        <v>56</v>
      </c>
      <c r="J1476">
        <f t="shared" si="69"/>
        <v>0</v>
      </c>
      <c r="K1476" t="str">
        <f t="shared" si="70"/>
        <v>0-400k</v>
      </c>
      <c r="L1476" t="str">
        <f t="shared" si="71"/>
        <v>46-60</v>
      </c>
    </row>
    <row r="1477" spans="1:12" x14ac:dyDescent="0.25">
      <c r="A1477">
        <v>1476</v>
      </c>
      <c r="B1477" t="s">
        <v>9</v>
      </c>
      <c r="C1477">
        <f>IF(ISBLANK(Hoja1!C1477),AVERAGE(Hoja1!$C$2:$C$5001),Hoja1!C1477)</f>
        <v>650000</v>
      </c>
      <c r="D1477" t="str">
        <f>IF(ISBLANK(Hoja1!D1477),"ASALARIADO",Hoja1!D1477)</f>
        <v>ASALARIADO</v>
      </c>
      <c r="E1477" t="s">
        <v>16</v>
      </c>
      <c r="F1477" t="s">
        <v>12</v>
      </c>
      <c r="G1477" t="s">
        <v>13</v>
      </c>
      <c r="H1477" t="s">
        <v>12</v>
      </c>
      <c r="I1477" s="1">
        <f>IF(ISBLANK(Hoja1!I1477),AVERAGE(Hoja1!$I$2:$I$5001),Hoja1!I1477)</f>
        <v>31</v>
      </c>
      <c r="J1477">
        <f t="shared" si="69"/>
        <v>1</v>
      </c>
      <c r="K1477" t="str">
        <f t="shared" si="70"/>
        <v>400k-800k</v>
      </c>
      <c r="L1477" t="str">
        <f t="shared" si="71"/>
        <v>31-45</v>
      </c>
    </row>
    <row r="1478" spans="1:12" x14ac:dyDescent="0.25">
      <c r="A1478">
        <v>1477</v>
      </c>
      <c r="B1478" t="s">
        <v>9</v>
      </c>
      <c r="C1478">
        <f>IF(ISBLANK(Hoja1!C1478),AVERAGE(Hoja1!$C$2:$C$5001),Hoja1!C1478)</f>
        <v>490638.83</v>
      </c>
      <c r="D1478" t="str">
        <f>IF(ISBLANK(Hoja1!D1478),"ASALARIADO",Hoja1!D1478)</f>
        <v>ASALARIADO</v>
      </c>
      <c r="E1478" t="s">
        <v>11</v>
      </c>
      <c r="F1478" t="s">
        <v>12</v>
      </c>
      <c r="G1478" t="s">
        <v>13</v>
      </c>
      <c r="H1478" t="s">
        <v>13</v>
      </c>
      <c r="I1478" s="1">
        <f>IF(ISBLANK(Hoja1!I1478),AVERAGE(Hoja1!$I$2:$I$5001),Hoja1!I1478)</f>
        <v>55</v>
      </c>
      <c r="J1478">
        <f t="shared" si="69"/>
        <v>0</v>
      </c>
      <c r="K1478" t="str">
        <f t="shared" si="70"/>
        <v>400k-800k</v>
      </c>
      <c r="L1478" t="str">
        <f t="shared" si="71"/>
        <v>46-60</v>
      </c>
    </row>
    <row r="1479" spans="1:12" x14ac:dyDescent="0.25">
      <c r="A1479">
        <v>1478</v>
      </c>
      <c r="B1479" t="s">
        <v>15</v>
      </c>
      <c r="C1479">
        <f>IF(ISBLANK(Hoja1!C1479),AVERAGE(Hoja1!$C$2:$C$5001),Hoja1!C1479)</f>
        <v>432363</v>
      </c>
      <c r="D1479" t="str">
        <f>IF(ISBLANK(Hoja1!D1479),"ASALARIADO",Hoja1!D1479)</f>
        <v>PENSIONADOS EN SU PROPIO SISTEMA</v>
      </c>
      <c r="E1479" t="s">
        <v>11</v>
      </c>
      <c r="F1479" t="s">
        <v>12</v>
      </c>
      <c r="G1479" t="s">
        <v>13</v>
      </c>
      <c r="H1479" t="s">
        <v>13</v>
      </c>
      <c r="I1479" s="1">
        <f>IF(ISBLANK(Hoja1!I1479),AVERAGE(Hoja1!$I$2:$I$5001),Hoja1!I1479)</f>
        <v>80</v>
      </c>
      <c r="J1479">
        <f t="shared" si="69"/>
        <v>0</v>
      </c>
      <c r="K1479" t="str">
        <f t="shared" si="70"/>
        <v>400k-800k</v>
      </c>
      <c r="L1479" t="str">
        <f t="shared" si="71"/>
        <v>76-100+</v>
      </c>
    </row>
    <row r="1480" spans="1:12" x14ac:dyDescent="0.25">
      <c r="A1480">
        <v>1479</v>
      </c>
      <c r="B1480" t="s">
        <v>9</v>
      </c>
      <c r="C1480">
        <f>IF(ISBLANK(Hoja1!C1480),AVERAGE(Hoja1!$C$2:$C$5001),Hoja1!C1480)</f>
        <v>360420</v>
      </c>
      <c r="D1480" t="str">
        <f>IF(ISBLANK(Hoja1!D1480),"ASALARIADO",Hoja1!D1480)</f>
        <v>TRABAJADOR INDEPENDIENTE</v>
      </c>
      <c r="E1480" t="s">
        <v>16</v>
      </c>
      <c r="F1480" t="s">
        <v>12</v>
      </c>
      <c r="G1480" t="s">
        <v>13</v>
      </c>
      <c r="H1480" t="s">
        <v>12</v>
      </c>
      <c r="I1480" s="1">
        <f>IF(ISBLANK(Hoja1!I1480),AVERAGE(Hoja1!$I$2:$I$5001),Hoja1!I1480)</f>
        <v>32</v>
      </c>
      <c r="J1480">
        <f t="shared" si="69"/>
        <v>1</v>
      </c>
      <c r="K1480" t="str">
        <f t="shared" si="70"/>
        <v>0-400k</v>
      </c>
      <c r="L1480" t="str">
        <f t="shared" si="71"/>
        <v>31-45</v>
      </c>
    </row>
    <row r="1481" spans="1:12" x14ac:dyDescent="0.25">
      <c r="A1481">
        <v>1480</v>
      </c>
      <c r="B1481" t="s">
        <v>9</v>
      </c>
      <c r="C1481">
        <f>IF(ISBLANK(Hoja1!C1481),AVERAGE(Hoja1!$C$2:$C$5001),Hoja1!C1481)</f>
        <v>351670.01</v>
      </c>
      <c r="D1481" t="str">
        <f>IF(ISBLANK(Hoja1!D1481),"ASALARIADO",Hoja1!D1481)</f>
        <v>ASALARIADO</v>
      </c>
      <c r="E1481" t="s">
        <v>16</v>
      </c>
      <c r="F1481" t="s">
        <v>12</v>
      </c>
      <c r="G1481" t="s">
        <v>13</v>
      </c>
      <c r="H1481" t="s">
        <v>13</v>
      </c>
      <c r="I1481" s="1">
        <f>IF(ISBLANK(Hoja1!I1481),AVERAGE(Hoja1!$I$2:$I$5001),Hoja1!I1481)</f>
        <v>21</v>
      </c>
      <c r="J1481">
        <f t="shared" si="69"/>
        <v>0</v>
      </c>
      <c r="K1481" t="str">
        <f t="shared" si="70"/>
        <v>0-400k</v>
      </c>
      <c r="L1481" t="str">
        <f t="shared" si="71"/>
        <v>18-30</v>
      </c>
    </row>
    <row r="1482" spans="1:12" x14ac:dyDescent="0.25">
      <c r="A1482">
        <v>1481</v>
      </c>
      <c r="B1482" t="s">
        <v>15</v>
      </c>
      <c r="C1482">
        <f>IF(ISBLANK(Hoja1!C1482),AVERAGE(Hoja1!$C$2:$C$5001),Hoja1!C1482)</f>
        <v>528606.29</v>
      </c>
      <c r="D1482" t="str">
        <f>IF(ISBLANK(Hoja1!D1482),"ASALARIADO",Hoja1!D1482)</f>
        <v>ASALARIADO</v>
      </c>
      <c r="E1482" t="s">
        <v>11</v>
      </c>
      <c r="F1482" t="s">
        <v>12</v>
      </c>
      <c r="G1482" t="s">
        <v>13</v>
      </c>
      <c r="H1482" t="s">
        <v>13</v>
      </c>
      <c r="I1482" s="1">
        <f>IF(ISBLANK(Hoja1!I1482),AVERAGE(Hoja1!$I$2:$I$5001),Hoja1!I1482)</f>
        <v>29</v>
      </c>
      <c r="J1482">
        <f t="shared" si="69"/>
        <v>0</v>
      </c>
      <c r="K1482" t="str">
        <f t="shared" si="70"/>
        <v>400k-800k</v>
      </c>
      <c r="L1482" t="str">
        <f t="shared" si="71"/>
        <v>18-30</v>
      </c>
    </row>
    <row r="1483" spans="1:12" x14ac:dyDescent="0.25">
      <c r="A1483">
        <v>1482</v>
      </c>
      <c r="B1483" t="s">
        <v>15</v>
      </c>
      <c r="C1483">
        <f>IF(ISBLANK(Hoja1!C1483),AVERAGE(Hoja1!$C$2:$C$5001),Hoja1!C1483)</f>
        <v>2398731.5</v>
      </c>
      <c r="D1483" t="str">
        <f>IF(ISBLANK(Hoja1!D1483),"ASALARIADO",Hoja1!D1483)</f>
        <v>ASALARIADO</v>
      </c>
      <c r="E1483" t="s">
        <v>11</v>
      </c>
      <c r="F1483" t="s">
        <v>12</v>
      </c>
      <c r="G1483" t="s">
        <v>13</v>
      </c>
      <c r="H1483" t="s">
        <v>13</v>
      </c>
      <c r="I1483" s="1">
        <f>IF(ISBLANK(Hoja1!I1483),AVERAGE(Hoja1!$I$2:$I$5001),Hoja1!I1483)</f>
        <v>29</v>
      </c>
      <c r="J1483">
        <f t="shared" si="69"/>
        <v>0</v>
      </c>
      <c r="K1483" t="str">
        <f t="shared" si="70"/>
        <v>2M+</v>
      </c>
      <c r="L1483" t="str">
        <f t="shared" si="71"/>
        <v>18-30</v>
      </c>
    </row>
    <row r="1484" spans="1:12" x14ac:dyDescent="0.25">
      <c r="A1484">
        <v>1483</v>
      </c>
      <c r="B1484" t="s">
        <v>9</v>
      </c>
      <c r="C1484">
        <f>IF(ISBLANK(Hoja1!C1484),AVERAGE(Hoja1!$C$2:$C$5001),Hoja1!C1484)</f>
        <v>327400</v>
      </c>
      <c r="D1484" t="str">
        <f>IF(ISBLANK(Hoja1!D1484),"ASALARIADO",Hoja1!D1484)</f>
        <v>ASALARIADO</v>
      </c>
      <c r="E1484" t="s">
        <v>16</v>
      </c>
      <c r="F1484" t="s">
        <v>12</v>
      </c>
      <c r="G1484" t="s">
        <v>13</v>
      </c>
      <c r="H1484" t="s">
        <v>13</v>
      </c>
      <c r="I1484" s="1">
        <f>IF(ISBLANK(Hoja1!I1484),AVERAGE(Hoja1!$I$2:$I$5001),Hoja1!I1484)</f>
        <v>21</v>
      </c>
      <c r="J1484">
        <f t="shared" si="69"/>
        <v>0</v>
      </c>
      <c r="K1484" t="str">
        <f t="shared" si="70"/>
        <v>0-400k</v>
      </c>
      <c r="L1484" t="str">
        <f t="shared" si="71"/>
        <v>18-30</v>
      </c>
    </row>
    <row r="1485" spans="1:12" x14ac:dyDescent="0.25">
      <c r="A1485">
        <v>1484</v>
      </c>
      <c r="B1485" t="s">
        <v>15</v>
      </c>
      <c r="C1485">
        <f>IF(ISBLANK(Hoja1!C1485),AVERAGE(Hoja1!$C$2:$C$5001),Hoja1!C1485)</f>
        <v>228749</v>
      </c>
      <c r="D1485" t="str">
        <f>IF(ISBLANK(Hoja1!D1485),"ASALARIADO",Hoja1!D1485)</f>
        <v>ASALARIADO</v>
      </c>
      <c r="E1485" t="s">
        <v>11</v>
      </c>
      <c r="F1485" t="s">
        <v>12</v>
      </c>
      <c r="G1485" t="s">
        <v>13</v>
      </c>
      <c r="H1485" t="s">
        <v>12</v>
      </c>
      <c r="I1485" s="1">
        <f>IF(ISBLANK(Hoja1!I1485),AVERAGE(Hoja1!$I$2:$I$5001),Hoja1!I1485)</f>
        <v>56</v>
      </c>
      <c r="J1485">
        <f t="shared" si="69"/>
        <v>1</v>
      </c>
      <c r="K1485" t="str">
        <f t="shared" si="70"/>
        <v>0-400k</v>
      </c>
      <c r="L1485" t="str">
        <f t="shared" si="71"/>
        <v>46-60</v>
      </c>
    </row>
    <row r="1486" spans="1:12" x14ac:dyDescent="0.25">
      <c r="A1486">
        <v>1485</v>
      </c>
      <c r="B1486" t="s">
        <v>15</v>
      </c>
      <c r="C1486">
        <f>IF(ISBLANK(Hoja1!C1486),AVERAGE(Hoja1!$C$2:$C$5001),Hoja1!C1486)</f>
        <v>1139623</v>
      </c>
      <c r="D1486" t="str">
        <f>IF(ISBLANK(Hoja1!D1486),"ASALARIADO",Hoja1!D1486)</f>
        <v>PENSIONADOS EN SU PROPIO SISTEMA</v>
      </c>
      <c r="E1486" t="s">
        <v>11</v>
      </c>
      <c r="F1486" t="s">
        <v>12</v>
      </c>
      <c r="G1486" t="s">
        <v>13</v>
      </c>
      <c r="H1486" t="s">
        <v>13</v>
      </c>
      <c r="I1486" s="1">
        <f>IF(ISBLANK(Hoja1!I1486),AVERAGE(Hoja1!$I$2:$I$5001),Hoja1!I1486)</f>
        <v>78</v>
      </c>
      <c r="J1486">
        <f t="shared" si="69"/>
        <v>0</v>
      </c>
      <c r="K1486" t="str">
        <f t="shared" si="70"/>
        <v>800k-1.2M</v>
      </c>
      <c r="L1486" t="str">
        <f t="shared" si="71"/>
        <v>76-100+</v>
      </c>
    </row>
    <row r="1487" spans="1:12" x14ac:dyDescent="0.25">
      <c r="A1487">
        <v>1486</v>
      </c>
      <c r="B1487" t="s">
        <v>9</v>
      </c>
      <c r="C1487">
        <f>IF(ISBLANK(Hoja1!C1487),AVERAGE(Hoja1!$C$2:$C$5001),Hoja1!C1487)</f>
        <v>286145.68</v>
      </c>
      <c r="D1487" t="str">
        <f>IF(ISBLANK(Hoja1!D1487),"ASALARIADO",Hoja1!D1487)</f>
        <v>ASALARIADO</v>
      </c>
      <c r="E1487" t="s">
        <v>16</v>
      </c>
      <c r="F1487" t="s">
        <v>12</v>
      </c>
      <c r="G1487" t="s">
        <v>13</v>
      </c>
      <c r="H1487" t="s">
        <v>13</v>
      </c>
      <c r="I1487" s="1">
        <f>IF(ISBLANK(Hoja1!I1487),AVERAGE(Hoja1!$I$2:$I$5001),Hoja1!I1487)</f>
        <v>51</v>
      </c>
      <c r="J1487">
        <f t="shared" si="69"/>
        <v>0</v>
      </c>
      <c r="K1487" t="str">
        <f t="shared" si="70"/>
        <v>0-400k</v>
      </c>
      <c r="L1487" t="str">
        <f t="shared" si="71"/>
        <v>46-60</v>
      </c>
    </row>
    <row r="1488" spans="1:12" x14ac:dyDescent="0.25">
      <c r="A1488">
        <v>1487</v>
      </c>
      <c r="B1488" t="s">
        <v>9</v>
      </c>
      <c r="C1488">
        <f>IF(ISBLANK(Hoja1!C1488),AVERAGE(Hoja1!$C$2:$C$5001),Hoja1!C1488)</f>
        <v>297045</v>
      </c>
      <c r="D1488" t="str">
        <f>IF(ISBLANK(Hoja1!D1488),"ASALARIADO",Hoja1!D1488)</f>
        <v>ASEGURADO VOLUNTARIO</v>
      </c>
      <c r="E1488" t="s">
        <v>16</v>
      </c>
      <c r="F1488" t="s">
        <v>12</v>
      </c>
      <c r="G1488" t="s">
        <v>13</v>
      </c>
      <c r="H1488" t="s">
        <v>13</v>
      </c>
      <c r="I1488" s="1">
        <f>IF(ISBLANK(Hoja1!I1488),AVERAGE(Hoja1!$I$2:$I$5001),Hoja1!I1488)</f>
        <v>25</v>
      </c>
      <c r="J1488">
        <f t="shared" si="69"/>
        <v>0</v>
      </c>
      <c r="K1488" t="str">
        <f t="shared" si="70"/>
        <v>0-400k</v>
      </c>
      <c r="L1488" t="str">
        <f t="shared" si="71"/>
        <v>18-30</v>
      </c>
    </row>
    <row r="1489" spans="1:12" x14ac:dyDescent="0.25">
      <c r="A1489">
        <v>1488</v>
      </c>
      <c r="B1489" t="s">
        <v>9</v>
      </c>
      <c r="C1489">
        <f>IF(ISBLANK(Hoja1!C1489),AVERAGE(Hoja1!$C$2:$C$5001),Hoja1!C1489)</f>
        <v>734252.96</v>
      </c>
      <c r="D1489" t="str">
        <f>IF(ISBLANK(Hoja1!D1489),"ASALARIADO",Hoja1!D1489)</f>
        <v>ASALARIADO</v>
      </c>
      <c r="E1489" t="s">
        <v>16</v>
      </c>
      <c r="F1489" t="s">
        <v>12</v>
      </c>
      <c r="G1489" t="s">
        <v>13</v>
      </c>
      <c r="H1489" t="s">
        <v>13</v>
      </c>
      <c r="I1489" s="1">
        <f>IF(ISBLANK(Hoja1!I1489),AVERAGE(Hoja1!$I$2:$I$5001),Hoja1!I1489)</f>
        <v>60</v>
      </c>
      <c r="J1489">
        <f t="shared" si="69"/>
        <v>0</v>
      </c>
      <c r="K1489" t="str">
        <f t="shared" si="70"/>
        <v>400k-800k</v>
      </c>
      <c r="L1489" t="str">
        <f t="shared" si="71"/>
        <v>46-60</v>
      </c>
    </row>
    <row r="1490" spans="1:12" x14ac:dyDescent="0.25">
      <c r="A1490">
        <v>1489</v>
      </c>
      <c r="B1490" t="s">
        <v>9</v>
      </c>
      <c r="C1490">
        <f>IF(ISBLANK(Hoja1!C1490),AVERAGE(Hoja1!$C$2:$C$5001),Hoja1!C1490)</f>
        <v>592772.23</v>
      </c>
      <c r="D1490" t="str">
        <f>IF(ISBLANK(Hoja1!D1490),"ASALARIADO",Hoja1!D1490)</f>
        <v>ASALARIADO</v>
      </c>
      <c r="E1490" t="s">
        <v>11</v>
      </c>
      <c r="F1490" t="s">
        <v>12</v>
      </c>
      <c r="G1490" t="s">
        <v>13</v>
      </c>
      <c r="H1490" t="s">
        <v>13</v>
      </c>
      <c r="I1490" s="1">
        <f>IF(ISBLANK(Hoja1!I1490),AVERAGE(Hoja1!$I$2:$I$5001),Hoja1!I1490)</f>
        <v>25</v>
      </c>
      <c r="J1490">
        <f t="shared" si="69"/>
        <v>0</v>
      </c>
      <c r="K1490" t="str">
        <f t="shared" si="70"/>
        <v>400k-800k</v>
      </c>
      <c r="L1490" t="str">
        <f t="shared" si="71"/>
        <v>18-30</v>
      </c>
    </row>
    <row r="1491" spans="1:12" x14ac:dyDescent="0.25">
      <c r="A1491">
        <v>1490</v>
      </c>
      <c r="B1491" t="s">
        <v>9</v>
      </c>
      <c r="C1491">
        <f>IF(ISBLANK(Hoja1!C1491),AVERAGE(Hoja1!$C$2:$C$5001),Hoja1!C1491)</f>
        <v>303333</v>
      </c>
      <c r="D1491" t="str">
        <f>IF(ISBLANK(Hoja1!D1491),"ASALARIADO",Hoja1!D1491)</f>
        <v>ASALARIADO</v>
      </c>
      <c r="E1491" t="s">
        <v>16</v>
      </c>
      <c r="F1491" t="s">
        <v>12</v>
      </c>
      <c r="G1491" t="s">
        <v>12</v>
      </c>
      <c r="H1491" t="s">
        <v>13</v>
      </c>
      <c r="I1491" s="1">
        <f>IF(ISBLANK(Hoja1!I1491),AVERAGE(Hoja1!$I$2:$I$5001),Hoja1!I1491)</f>
        <v>38</v>
      </c>
      <c r="J1491">
        <f t="shared" si="69"/>
        <v>0</v>
      </c>
      <c r="K1491" t="str">
        <f t="shared" si="70"/>
        <v>0-400k</v>
      </c>
      <c r="L1491" t="str">
        <f t="shared" si="71"/>
        <v>31-45</v>
      </c>
    </row>
    <row r="1492" spans="1:12" x14ac:dyDescent="0.25">
      <c r="A1492">
        <v>1491</v>
      </c>
      <c r="B1492" t="s">
        <v>9</v>
      </c>
      <c r="C1492">
        <f>IF(ISBLANK(Hoja1!C1492),AVERAGE(Hoja1!$C$2:$C$5001),Hoja1!C1492)</f>
        <v>347135</v>
      </c>
      <c r="D1492" t="str">
        <f>IF(ISBLANK(Hoja1!D1492),"ASALARIADO",Hoja1!D1492)</f>
        <v>ASEGURADO VOLUNTARIO</v>
      </c>
      <c r="E1492" t="s">
        <v>16</v>
      </c>
      <c r="F1492" t="s">
        <v>12</v>
      </c>
      <c r="G1492" t="s">
        <v>13</v>
      </c>
      <c r="H1492" t="s">
        <v>13</v>
      </c>
      <c r="I1492" s="1">
        <f>IF(ISBLANK(Hoja1!I1492),AVERAGE(Hoja1!$I$2:$I$5001),Hoja1!I1492)</f>
        <v>54</v>
      </c>
      <c r="J1492">
        <f t="shared" si="69"/>
        <v>0</v>
      </c>
      <c r="K1492" t="str">
        <f t="shared" si="70"/>
        <v>0-400k</v>
      </c>
      <c r="L1492" t="str">
        <f t="shared" si="71"/>
        <v>46-60</v>
      </c>
    </row>
    <row r="1493" spans="1:12" x14ac:dyDescent="0.25">
      <c r="A1493">
        <v>1492</v>
      </c>
      <c r="B1493" t="s">
        <v>9</v>
      </c>
      <c r="C1493">
        <f>IF(ISBLANK(Hoja1!C1493),AVERAGE(Hoja1!$C$2:$C$5001),Hoja1!C1493)</f>
        <v>639148</v>
      </c>
      <c r="D1493" t="str">
        <f>IF(ISBLANK(Hoja1!D1493),"ASALARIADO",Hoja1!D1493)</f>
        <v>TRABAJADOR INDEPENDIENTE</v>
      </c>
      <c r="E1493" t="s">
        <v>16</v>
      </c>
      <c r="F1493" t="s">
        <v>12</v>
      </c>
      <c r="G1493" t="s">
        <v>13</v>
      </c>
      <c r="H1493" t="s">
        <v>13</v>
      </c>
      <c r="I1493" s="1">
        <f>IF(ISBLANK(Hoja1!I1493),AVERAGE(Hoja1!$I$2:$I$5001),Hoja1!I1493)</f>
        <v>63</v>
      </c>
      <c r="J1493">
        <f t="shared" si="69"/>
        <v>0</v>
      </c>
      <c r="K1493" t="str">
        <f t="shared" si="70"/>
        <v>400k-800k</v>
      </c>
      <c r="L1493" t="str">
        <f t="shared" si="71"/>
        <v>61-75</v>
      </c>
    </row>
    <row r="1494" spans="1:12" x14ac:dyDescent="0.25">
      <c r="A1494">
        <v>1493</v>
      </c>
      <c r="B1494" t="s">
        <v>9</v>
      </c>
      <c r="C1494">
        <f>IF(ISBLANK(Hoja1!C1494),AVERAGE(Hoja1!$C$2:$C$5001),Hoja1!C1494)</f>
        <v>435801</v>
      </c>
      <c r="D1494" t="str">
        <f>IF(ISBLANK(Hoja1!D1494),"ASALARIADO",Hoja1!D1494)</f>
        <v>ASALARIADO</v>
      </c>
      <c r="E1494" t="s">
        <v>16</v>
      </c>
      <c r="F1494" t="s">
        <v>12</v>
      </c>
      <c r="G1494" t="s">
        <v>12</v>
      </c>
      <c r="H1494" t="s">
        <v>13</v>
      </c>
      <c r="I1494" s="1">
        <f>IF(ISBLANK(Hoja1!I1494),AVERAGE(Hoja1!$I$2:$I$5001),Hoja1!I1494)</f>
        <v>47</v>
      </c>
      <c r="J1494">
        <f t="shared" si="69"/>
        <v>0</v>
      </c>
      <c r="K1494" t="str">
        <f t="shared" si="70"/>
        <v>400k-800k</v>
      </c>
      <c r="L1494" t="str">
        <f t="shared" si="71"/>
        <v>46-60</v>
      </c>
    </row>
    <row r="1495" spans="1:12" x14ac:dyDescent="0.25">
      <c r="A1495">
        <v>1494</v>
      </c>
      <c r="B1495" t="s">
        <v>9</v>
      </c>
      <c r="C1495">
        <f>IF(ISBLANK(Hoja1!C1495),AVERAGE(Hoja1!$C$2:$C$5001),Hoja1!C1495)</f>
        <v>484829.52</v>
      </c>
      <c r="D1495" t="str">
        <f>IF(ISBLANK(Hoja1!D1495),"ASALARIADO",Hoja1!D1495)</f>
        <v>ASALARIADO</v>
      </c>
      <c r="E1495" t="s">
        <v>16</v>
      </c>
      <c r="F1495" t="s">
        <v>12</v>
      </c>
      <c r="G1495" t="s">
        <v>13</v>
      </c>
      <c r="H1495" t="s">
        <v>13</v>
      </c>
      <c r="I1495" s="1">
        <f>IF(ISBLANK(Hoja1!I1495),AVERAGE(Hoja1!$I$2:$I$5001),Hoja1!I1495)</f>
        <v>25</v>
      </c>
      <c r="J1495">
        <f t="shared" si="69"/>
        <v>0</v>
      </c>
      <c r="K1495" t="str">
        <f t="shared" si="70"/>
        <v>400k-800k</v>
      </c>
      <c r="L1495" t="str">
        <f t="shared" si="71"/>
        <v>18-30</v>
      </c>
    </row>
    <row r="1496" spans="1:12" x14ac:dyDescent="0.25">
      <c r="A1496">
        <v>1495</v>
      </c>
      <c r="B1496" t="s">
        <v>15</v>
      </c>
      <c r="C1496">
        <f>IF(ISBLANK(Hoja1!C1496),AVERAGE(Hoja1!$C$2:$C$5001),Hoja1!C1496)</f>
        <v>92366.25</v>
      </c>
      <c r="D1496" t="str">
        <f>IF(ISBLANK(Hoja1!D1496),"ASALARIADO",Hoja1!D1496)</f>
        <v>ASALARIADO</v>
      </c>
      <c r="E1496" t="s">
        <v>11</v>
      </c>
      <c r="F1496" t="s">
        <v>12</v>
      </c>
      <c r="G1496" t="s">
        <v>13</v>
      </c>
      <c r="H1496" t="s">
        <v>13</v>
      </c>
      <c r="I1496" s="1">
        <f>IF(ISBLANK(Hoja1!I1496),AVERAGE(Hoja1!$I$2:$I$5001),Hoja1!I1496)</f>
        <v>23</v>
      </c>
      <c r="J1496">
        <f t="shared" si="69"/>
        <v>0</v>
      </c>
      <c r="K1496" t="str">
        <f t="shared" si="70"/>
        <v>0-400k</v>
      </c>
      <c r="L1496" t="str">
        <f t="shared" si="71"/>
        <v>18-30</v>
      </c>
    </row>
    <row r="1497" spans="1:12" x14ac:dyDescent="0.25">
      <c r="A1497">
        <v>1496</v>
      </c>
      <c r="B1497" t="s">
        <v>15</v>
      </c>
      <c r="C1497">
        <f>IF(ISBLANK(Hoja1!C1497),AVERAGE(Hoja1!$C$2:$C$5001),Hoja1!C1497)</f>
        <v>863546</v>
      </c>
      <c r="D1497" t="str">
        <f>IF(ISBLANK(Hoja1!D1497),"ASALARIADO",Hoja1!D1497)</f>
        <v>ASALARIADO</v>
      </c>
      <c r="E1497" t="s">
        <v>11</v>
      </c>
      <c r="F1497" t="s">
        <v>12</v>
      </c>
      <c r="G1497" t="s">
        <v>13</v>
      </c>
      <c r="H1497" t="s">
        <v>12</v>
      </c>
      <c r="I1497" s="1">
        <f>IF(ISBLANK(Hoja1!I1497),AVERAGE(Hoja1!$I$2:$I$5001),Hoja1!I1497)</f>
        <v>31</v>
      </c>
      <c r="J1497">
        <f t="shared" si="69"/>
        <v>1</v>
      </c>
      <c r="K1497" t="str">
        <f t="shared" si="70"/>
        <v>800k-1.2M</v>
      </c>
      <c r="L1497" t="str">
        <f t="shared" si="71"/>
        <v>31-45</v>
      </c>
    </row>
    <row r="1498" spans="1:12" x14ac:dyDescent="0.25">
      <c r="A1498">
        <v>1497</v>
      </c>
      <c r="B1498" t="s">
        <v>15</v>
      </c>
      <c r="C1498">
        <f>IF(ISBLANK(Hoja1!C1498),AVERAGE(Hoja1!$C$2:$C$5001),Hoja1!C1498)</f>
        <v>399659</v>
      </c>
      <c r="D1498" t="str">
        <f>IF(ISBLANK(Hoja1!D1498),"ASALARIADO",Hoja1!D1498)</f>
        <v>TRABAJADOR INDEPENDIENTE</v>
      </c>
      <c r="E1498" t="s">
        <v>16</v>
      </c>
      <c r="F1498" t="s">
        <v>12</v>
      </c>
      <c r="G1498" t="s">
        <v>12</v>
      </c>
      <c r="H1498" t="s">
        <v>12</v>
      </c>
      <c r="I1498" s="1">
        <f>IF(ISBLANK(Hoja1!I1498),AVERAGE(Hoja1!$I$2:$I$5001),Hoja1!I1498)</f>
        <v>46</v>
      </c>
      <c r="J1498">
        <f t="shared" si="69"/>
        <v>1</v>
      </c>
      <c r="K1498" t="str">
        <f t="shared" si="70"/>
        <v>0-400k</v>
      </c>
      <c r="L1498" t="str">
        <f t="shared" si="71"/>
        <v>46-60</v>
      </c>
    </row>
    <row r="1499" spans="1:12" x14ac:dyDescent="0.25">
      <c r="A1499">
        <v>1498</v>
      </c>
      <c r="B1499" t="s">
        <v>15</v>
      </c>
      <c r="C1499">
        <f>IF(ISBLANK(Hoja1!C1499),AVERAGE(Hoja1!$C$2:$C$5001),Hoja1!C1499)</f>
        <v>1940476.41</v>
      </c>
      <c r="D1499" t="str">
        <f>IF(ISBLANK(Hoja1!D1499),"ASALARIADO",Hoja1!D1499)</f>
        <v>ASALARIADO</v>
      </c>
      <c r="E1499" t="s">
        <v>16</v>
      </c>
      <c r="F1499" t="s">
        <v>12</v>
      </c>
      <c r="G1499" t="s">
        <v>13</v>
      </c>
      <c r="H1499" t="s">
        <v>13</v>
      </c>
      <c r="I1499" s="1">
        <f>IF(ISBLANK(Hoja1!I1499),AVERAGE(Hoja1!$I$2:$I$5001),Hoja1!I1499)</f>
        <v>34</v>
      </c>
      <c r="J1499">
        <f t="shared" si="69"/>
        <v>0</v>
      </c>
      <c r="K1499" t="str">
        <f t="shared" si="70"/>
        <v>1.2M-2M</v>
      </c>
      <c r="L1499" t="str">
        <f t="shared" si="71"/>
        <v>31-45</v>
      </c>
    </row>
    <row r="1500" spans="1:12" x14ac:dyDescent="0.25">
      <c r="A1500">
        <v>1499</v>
      </c>
      <c r="B1500" t="s">
        <v>15</v>
      </c>
      <c r="C1500">
        <f>IF(ISBLANK(Hoja1!C1500),AVERAGE(Hoja1!$C$2:$C$5001),Hoja1!C1500)</f>
        <v>571508</v>
      </c>
      <c r="D1500" t="str">
        <f>IF(ISBLANK(Hoja1!D1500),"ASALARIADO",Hoja1!D1500)</f>
        <v>ASALARIADO</v>
      </c>
      <c r="E1500" t="s">
        <v>11</v>
      </c>
      <c r="F1500" t="s">
        <v>12</v>
      </c>
      <c r="G1500" t="s">
        <v>13</v>
      </c>
      <c r="H1500" t="s">
        <v>13</v>
      </c>
      <c r="I1500" s="1">
        <f>IF(ISBLANK(Hoja1!I1500),AVERAGE(Hoja1!$I$2:$I$5001),Hoja1!I1500)</f>
        <v>29</v>
      </c>
      <c r="J1500">
        <f t="shared" si="69"/>
        <v>0</v>
      </c>
      <c r="K1500" t="str">
        <f t="shared" si="70"/>
        <v>400k-800k</v>
      </c>
      <c r="L1500" t="str">
        <f t="shared" si="71"/>
        <v>18-30</v>
      </c>
    </row>
    <row r="1501" spans="1:12" x14ac:dyDescent="0.25">
      <c r="A1501">
        <v>1500</v>
      </c>
      <c r="B1501" t="s">
        <v>9</v>
      </c>
      <c r="C1501">
        <f>IF(ISBLANK(Hoja1!C1501),AVERAGE(Hoja1!$C$2:$C$5001),Hoja1!C1501)</f>
        <v>932109.37</v>
      </c>
      <c r="D1501" t="str">
        <f>IF(ISBLANK(Hoja1!D1501),"ASALARIADO",Hoja1!D1501)</f>
        <v>ASALARIADO</v>
      </c>
      <c r="E1501" t="s">
        <v>16</v>
      </c>
      <c r="F1501" t="s">
        <v>12</v>
      </c>
      <c r="G1501" t="s">
        <v>13</v>
      </c>
      <c r="H1501" t="s">
        <v>13</v>
      </c>
      <c r="I1501" s="1">
        <f>IF(ISBLANK(Hoja1!I1501),AVERAGE(Hoja1!$I$2:$I$5001),Hoja1!I1501)</f>
        <v>41</v>
      </c>
      <c r="J1501">
        <f t="shared" si="69"/>
        <v>0</v>
      </c>
      <c r="K1501" t="str">
        <f t="shared" si="70"/>
        <v>800k-1.2M</v>
      </c>
      <c r="L1501" t="str">
        <f t="shared" si="71"/>
        <v>31-45</v>
      </c>
    </row>
    <row r="1502" spans="1:12" x14ac:dyDescent="0.25">
      <c r="A1502">
        <v>1501</v>
      </c>
      <c r="B1502" t="s">
        <v>9</v>
      </c>
      <c r="C1502">
        <f>IF(ISBLANK(Hoja1!C1502),AVERAGE(Hoja1!$C$2:$C$5001),Hoja1!C1502)</f>
        <v>155000</v>
      </c>
      <c r="D1502" t="str">
        <f>IF(ISBLANK(Hoja1!D1502),"ASALARIADO",Hoja1!D1502)</f>
        <v>ASALARIADO</v>
      </c>
      <c r="E1502" t="s">
        <v>16</v>
      </c>
      <c r="F1502" t="s">
        <v>12</v>
      </c>
      <c r="G1502" t="s">
        <v>13</v>
      </c>
      <c r="H1502" t="s">
        <v>12</v>
      </c>
      <c r="I1502" s="1">
        <f>IF(ISBLANK(Hoja1!I1502),AVERAGE(Hoja1!$I$2:$I$5001),Hoja1!I1502)</f>
        <v>53</v>
      </c>
      <c r="J1502">
        <f t="shared" si="69"/>
        <v>1</v>
      </c>
      <c r="K1502" t="str">
        <f t="shared" si="70"/>
        <v>0-400k</v>
      </c>
      <c r="L1502" t="str">
        <f t="shared" si="71"/>
        <v>46-60</v>
      </c>
    </row>
    <row r="1503" spans="1:12" x14ac:dyDescent="0.25">
      <c r="A1503">
        <v>1502</v>
      </c>
      <c r="B1503" t="s">
        <v>15</v>
      </c>
      <c r="C1503">
        <f>IF(ISBLANK(Hoja1!C1503),AVERAGE(Hoja1!$C$2:$C$5001),Hoja1!C1503)</f>
        <v>859613</v>
      </c>
      <c r="D1503" t="str">
        <f>IF(ISBLANK(Hoja1!D1503),"ASALARIADO",Hoja1!D1503)</f>
        <v>ASALARIADO</v>
      </c>
      <c r="E1503" t="s">
        <v>16</v>
      </c>
      <c r="F1503" t="s">
        <v>12</v>
      </c>
      <c r="G1503" t="s">
        <v>13</v>
      </c>
      <c r="H1503" t="s">
        <v>13</v>
      </c>
      <c r="I1503" s="1">
        <f>IF(ISBLANK(Hoja1!I1503),AVERAGE(Hoja1!$I$2:$I$5001),Hoja1!I1503)</f>
        <v>22</v>
      </c>
      <c r="J1503">
        <f t="shared" si="69"/>
        <v>0</v>
      </c>
      <c r="K1503" t="str">
        <f t="shared" si="70"/>
        <v>800k-1.2M</v>
      </c>
      <c r="L1503" t="str">
        <f t="shared" si="71"/>
        <v>18-30</v>
      </c>
    </row>
    <row r="1504" spans="1:12" x14ac:dyDescent="0.25">
      <c r="A1504">
        <v>1503</v>
      </c>
      <c r="B1504" t="s">
        <v>15</v>
      </c>
      <c r="C1504">
        <f>IF(ISBLANK(Hoja1!C1504),AVERAGE(Hoja1!$C$2:$C$5001),Hoja1!C1504)</f>
        <v>159000</v>
      </c>
      <c r="D1504" t="str">
        <f>IF(ISBLANK(Hoja1!D1504),"ASALARIADO",Hoja1!D1504)</f>
        <v>ASALARIADO</v>
      </c>
      <c r="E1504" t="s">
        <v>16</v>
      </c>
      <c r="F1504" t="s">
        <v>12</v>
      </c>
      <c r="G1504" t="s">
        <v>12</v>
      </c>
      <c r="H1504" t="s">
        <v>12</v>
      </c>
      <c r="I1504" s="1">
        <f>IF(ISBLANK(Hoja1!I1504),AVERAGE(Hoja1!$I$2:$I$5001),Hoja1!I1504)</f>
        <v>49</v>
      </c>
      <c r="J1504">
        <f t="shared" si="69"/>
        <v>1</v>
      </c>
      <c r="K1504" t="str">
        <f t="shared" si="70"/>
        <v>0-400k</v>
      </c>
      <c r="L1504" t="str">
        <f t="shared" si="71"/>
        <v>46-60</v>
      </c>
    </row>
    <row r="1505" spans="1:12" x14ac:dyDescent="0.25">
      <c r="A1505">
        <v>1504</v>
      </c>
      <c r="B1505" t="s">
        <v>9</v>
      </c>
      <c r="C1505">
        <f>IF(ISBLANK(Hoja1!C1505),AVERAGE(Hoja1!$C$2:$C$5001),Hoja1!C1505)</f>
        <v>540083</v>
      </c>
      <c r="D1505" t="str">
        <f>IF(ISBLANK(Hoja1!D1505),"ASALARIADO",Hoja1!D1505)</f>
        <v>TRABAJADOR INDEPENDIENTE</v>
      </c>
      <c r="E1505" t="s">
        <v>16</v>
      </c>
      <c r="F1505" t="s">
        <v>12</v>
      </c>
      <c r="G1505" t="s">
        <v>13</v>
      </c>
      <c r="H1505" t="s">
        <v>12</v>
      </c>
      <c r="I1505" s="1">
        <f>IF(ISBLANK(Hoja1!I1505),AVERAGE(Hoja1!$I$2:$I$5001),Hoja1!I1505)</f>
        <v>60</v>
      </c>
      <c r="J1505">
        <f t="shared" si="69"/>
        <v>1</v>
      </c>
      <c r="K1505" t="str">
        <f t="shared" si="70"/>
        <v>400k-800k</v>
      </c>
      <c r="L1505" t="str">
        <f t="shared" si="71"/>
        <v>46-60</v>
      </c>
    </row>
    <row r="1506" spans="1:12" x14ac:dyDescent="0.25">
      <c r="A1506">
        <v>1505</v>
      </c>
      <c r="B1506" t="s">
        <v>9</v>
      </c>
      <c r="C1506">
        <f>IF(ISBLANK(Hoja1!C1506),AVERAGE(Hoja1!$C$2:$C$5001),Hoja1!C1506)</f>
        <v>2817770</v>
      </c>
      <c r="D1506" t="str">
        <f>IF(ISBLANK(Hoja1!D1506),"ASALARIADO",Hoja1!D1506)</f>
        <v>ASALARIADO</v>
      </c>
      <c r="E1506" t="s">
        <v>11</v>
      </c>
      <c r="F1506" t="s">
        <v>12</v>
      </c>
      <c r="G1506" t="s">
        <v>13</v>
      </c>
      <c r="H1506" t="s">
        <v>13</v>
      </c>
      <c r="I1506" s="1">
        <f>IF(ISBLANK(Hoja1!I1506),AVERAGE(Hoja1!$I$2:$I$5001),Hoja1!I1506)</f>
        <v>59</v>
      </c>
      <c r="J1506">
        <f t="shared" si="69"/>
        <v>0</v>
      </c>
      <c r="K1506" t="str">
        <f t="shared" si="70"/>
        <v>2M+</v>
      </c>
      <c r="L1506" t="str">
        <f t="shared" si="71"/>
        <v>46-60</v>
      </c>
    </row>
    <row r="1507" spans="1:12" x14ac:dyDescent="0.25">
      <c r="A1507">
        <v>1506</v>
      </c>
      <c r="B1507" t="s">
        <v>15</v>
      </c>
      <c r="C1507">
        <f>IF(ISBLANK(Hoja1!C1507),AVERAGE(Hoja1!$C$2:$C$5001),Hoja1!C1507)</f>
        <v>688069.8</v>
      </c>
      <c r="D1507" t="str">
        <f>IF(ISBLANK(Hoja1!D1507),"ASALARIADO",Hoja1!D1507)</f>
        <v>ASALARIADO</v>
      </c>
      <c r="E1507" t="s">
        <v>16</v>
      </c>
      <c r="F1507" t="s">
        <v>12</v>
      </c>
      <c r="G1507" t="s">
        <v>12</v>
      </c>
      <c r="H1507" t="s">
        <v>13</v>
      </c>
      <c r="I1507" s="1">
        <f>IF(ISBLANK(Hoja1!I1507),AVERAGE(Hoja1!$I$2:$I$5001),Hoja1!I1507)</f>
        <v>25</v>
      </c>
      <c r="J1507">
        <f t="shared" si="69"/>
        <v>0</v>
      </c>
      <c r="K1507" t="str">
        <f t="shared" si="70"/>
        <v>400k-800k</v>
      </c>
      <c r="L1507" t="str">
        <f t="shared" si="71"/>
        <v>18-30</v>
      </c>
    </row>
    <row r="1508" spans="1:12" x14ac:dyDescent="0.25">
      <c r="A1508">
        <v>1507</v>
      </c>
      <c r="B1508" t="s">
        <v>15</v>
      </c>
      <c r="C1508">
        <f>IF(ISBLANK(Hoja1!C1508),AVERAGE(Hoja1!$C$2:$C$5001),Hoja1!C1508)</f>
        <v>361500</v>
      </c>
      <c r="D1508" t="str">
        <f>IF(ISBLANK(Hoja1!D1508),"ASALARIADO",Hoja1!D1508)</f>
        <v>ASALARIADO</v>
      </c>
      <c r="E1508" t="s">
        <v>16</v>
      </c>
      <c r="F1508" t="s">
        <v>12</v>
      </c>
      <c r="G1508" t="s">
        <v>13</v>
      </c>
      <c r="H1508" t="s">
        <v>12</v>
      </c>
      <c r="I1508" s="1">
        <f>IF(ISBLANK(Hoja1!I1508),AVERAGE(Hoja1!$I$2:$I$5001),Hoja1!I1508)</f>
        <v>49</v>
      </c>
      <c r="J1508">
        <f t="shared" si="69"/>
        <v>1</v>
      </c>
      <c r="K1508" t="str">
        <f t="shared" si="70"/>
        <v>0-400k</v>
      </c>
      <c r="L1508" t="str">
        <f t="shared" si="71"/>
        <v>46-60</v>
      </c>
    </row>
    <row r="1509" spans="1:12" x14ac:dyDescent="0.25">
      <c r="A1509">
        <v>1508</v>
      </c>
      <c r="B1509" t="s">
        <v>15</v>
      </c>
      <c r="C1509">
        <f>IF(ISBLANK(Hoja1!C1509),AVERAGE(Hoja1!$C$2:$C$5001),Hoja1!C1509)</f>
        <v>937245</v>
      </c>
      <c r="D1509" t="str">
        <f>IF(ISBLANK(Hoja1!D1509),"ASALARIADO",Hoja1!D1509)</f>
        <v>TRABAJADOR INDEPENDIENTE</v>
      </c>
      <c r="E1509" t="s">
        <v>16</v>
      </c>
      <c r="F1509" t="s">
        <v>12</v>
      </c>
      <c r="G1509" t="s">
        <v>13</v>
      </c>
      <c r="H1509" t="s">
        <v>12</v>
      </c>
      <c r="I1509" s="1">
        <f>IF(ISBLANK(Hoja1!I1509),AVERAGE(Hoja1!$I$2:$I$5001),Hoja1!I1509)</f>
        <v>61</v>
      </c>
      <c r="J1509">
        <f t="shared" si="69"/>
        <v>1</v>
      </c>
      <c r="K1509" t="str">
        <f t="shared" si="70"/>
        <v>800k-1.2M</v>
      </c>
      <c r="L1509" t="str">
        <f t="shared" si="71"/>
        <v>61-75</v>
      </c>
    </row>
    <row r="1510" spans="1:12" x14ac:dyDescent="0.25">
      <c r="A1510">
        <v>1509</v>
      </c>
      <c r="B1510" t="s">
        <v>9</v>
      </c>
      <c r="C1510">
        <f>IF(ISBLANK(Hoja1!C1510),AVERAGE(Hoja1!$C$2:$C$5001),Hoja1!C1510)</f>
        <v>1858320</v>
      </c>
      <c r="D1510" t="str">
        <f>IF(ISBLANK(Hoja1!D1510),"ASALARIADO",Hoja1!D1510)</f>
        <v>ASALARIADO</v>
      </c>
      <c r="E1510" t="s">
        <v>16</v>
      </c>
      <c r="F1510" t="s">
        <v>12</v>
      </c>
      <c r="G1510" t="s">
        <v>13</v>
      </c>
      <c r="H1510" t="s">
        <v>13</v>
      </c>
      <c r="I1510" s="1">
        <f>IF(ISBLANK(Hoja1!I1510),AVERAGE(Hoja1!$I$2:$I$5001),Hoja1!I1510)</f>
        <v>36</v>
      </c>
      <c r="J1510">
        <f t="shared" si="69"/>
        <v>0</v>
      </c>
      <c r="K1510" t="str">
        <f t="shared" si="70"/>
        <v>1.2M-2M</v>
      </c>
      <c r="L1510" t="str">
        <f t="shared" si="71"/>
        <v>31-45</v>
      </c>
    </row>
    <row r="1511" spans="1:12" x14ac:dyDescent="0.25">
      <c r="A1511">
        <v>1510</v>
      </c>
      <c r="B1511" t="s">
        <v>9</v>
      </c>
      <c r="C1511">
        <f>IF(ISBLANK(Hoja1!C1511),AVERAGE(Hoja1!$C$2:$C$5001),Hoja1!C1511)</f>
        <v>297046</v>
      </c>
      <c r="D1511" t="str">
        <f>IF(ISBLANK(Hoja1!D1511),"ASALARIADO",Hoja1!D1511)</f>
        <v>TRABAJADOR INDEPENDIENTE</v>
      </c>
      <c r="E1511" t="s">
        <v>16</v>
      </c>
      <c r="F1511" t="s">
        <v>12</v>
      </c>
      <c r="G1511" t="s">
        <v>12</v>
      </c>
      <c r="H1511" t="s">
        <v>12</v>
      </c>
      <c r="I1511" s="1">
        <f>IF(ISBLANK(Hoja1!I1511),AVERAGE(Hoja1!$I$2:$I$5001),Hoja1!I1511)</f>
        <v>29</v>
      </c>
      <c r="J1511">
        <f t="shared" si="69"/>
        <v>1</v>
      </c>
      <c r="K1511" t="str">
        <f t="shared" si="70"/>
        <v>0-400k</v>
      </c>
      <c r="L1511" t="str">
        <f t="shared" si="71"/>
        <v>18-30</v>
      </c>
    </row>
    <row r="1512" spans="1:12" x14ac:dyDescent="0.25">
      <c r="A1512">
        <v>1511</v>
      </c>
      <c r="B1512" t="s">
        <v>9</v>
      </c>
      <c r="C1512">
        <f>IF(ISBLANK(Hoja1!C1512),AVERAGE(Hoja1!$C$2:$C$5001),Hoja1!C1512)</f>
        <v>546457.48</v>
      </c>
      <c r="D1512" t="str">
        <f>IF(ISBLANK(Hoja1!D1512),"ASALARIADO",Hoja1!D1512)</f>
        <v>ASALARIADO</v>
      </c>
      <c r="E1512" t="s">
        <v>16</v>
      </c>
      <c r="F1512" t="s">
        <v>12</v>
      </c>
      <c r="G1512" t="s">
        <v>13</v>
      </c>
      <c r="H1512" t="s">
        <v>13</v>
      </c>
      <c r="I1512" s="1">
        <f>IF(ISBLANK(Hoja1!I1512),AVERAGE(Hoja1!$I$2:$I$5001),Hoja1!I1512)</f>
        <v>33</v>
      </c>
      <c r="J1512">
        <f t="shared" si="69"/>
        <v>0</v>
      </c>
      <c r="K1512" t="str">
        <f t="shared" si="70"/>
        <v>400k-800k</v>
      </c>
      <c r="L1512" t="str">
        <f t="shared" si="71"/>
        <v>31-45</v>
      </c>
    </row>
    <row r="1513" spans="1:12" x14ac:dyDescent="0.25">
      <c r="A1513">
        <v>1512</v>
      </c>
      <c r="B1513" t="s">
        <v>9</v>
      </c>
      <c r="C1513">
        <f>IF(ISBLANK(Hoja1!C1513),AVERAGE(Hoja1!$C$2:$C$5001),Hoja1!C1513)</f>
        <v>297044</v>
      </c>
      <c r="D1513" t="str">
        <f>IF(ISBLANK(Hoja1!D1513),"ASALARIADO",Hoja1!D1513)</f>
        <v>CONVENIOS ESPECIALES DE TRABAJADORES INDEPENDIENTES</v>
      </c>
      <c r="E1513" t="s">
        <v>16</v>
      </c>
      <c r="F1513" t="s">
        <v>12</v>
      </c>
      <c r="G1513" t="s">
        <v>13</v>
      </c>
      <c r="H1513" t="s">
        <v>13</v>
      </c>
      <c r="I1513" s="1">
        <f>IF(ISBLANK(Hoja1!I1513),AVERAGE(Hoja1!$I$2:$I$5001),Hoja1!I1513)</f>
        <v>61</v>
      </c>
      <c r="J1513">
        <f t="shared" si="69"/>
        <v>0</v>
      </c>
      <c r="K1513" t="str">
        <f t="shared" si="70"/>
        <v>0-400k</v>
      </c>
      <c r="L1513" t="str">
        <f t="shared" si="71"/>
        <v>61-75</v>
      </c>
    </row>
    <row r="1514" spans="1:12" x14ac:dyDescent="0.25">
      <c r="A1514">
        <v>1513</v>
      </c>
      <c r="B1514" t="s">
        <v>15</v>
      </c>
      <c r="C1514">
        <f>IF(ISBLANK(Hoja1!C1514),AVERAGE(Hoja1!$C$2:$C$5001),Hoja1!C1514)</f>
        <v>120000</v>
      </c>
      <c r="D1514" t="str">
        <f>IF(ISBLANK(Hoja1!D1514),"ASALARIADO",Hoja1!D1514)</f>
        <v>ASALARIADO</v>
      </c>
      <c r="E1514" t="s">
        <v>16</v>
      </c>
      <c r="F1514" t="s">
        <v>12</v>
      </c>
      <c r="G1514" t="s">
        <v>13</v>
      </c>
      <c r="H1514" t="s">
        <v>13</v>
      </c>
      <c r="I1514" s="1">
        <f>IF(ISBLANK(Hoja1!I1514),AVERAGE(Hoja1!$I$2:$I$5001),Hoja1!I1514)</f>
        <v>42</v>
      </c>
      <c r="J1514">
        <f t="shared" si="69"/>
        <v>0</v>
      </c>
      <c r="K1514" t="str">
        <f t="shared" si="70"/>
        <v>0-400k</v>
      </c>
      <c r="L1514" t="str">
        <f t="shared" si="71"/>
        <v>31-45</v>
      </c>
    </row>
    <row r="1515" spans="1:12" x14ac:dyDescent="0.25">
      <c r="A1515">
        <v>1514</v>
      </c>
      <c r="B1515" t="s">
        <v>15</v>
      </c>
      <c r="C1515">
        <f>IF(ISBLANK(Hoja1!C1515),AVERAGE(Hoja1!$C$2:$C$5001),Hoja1!C1515)</f>
        <v>1296001.6000000001</v>
      </c>
      <c r="D1515" t="str">
        <f>IF(ISBLANK(Hoja1!D1515),"ASALARIADO",Hoja1!D1515)</f>
        <v>ASALARIADO</v>
      </c>
      <c r="E1515" t="s">
        <v>11</v>
      </c>
      <c r="F1515" t="s">
        <v>12</v>
      </c>
      <c r="G1515" t="s">
        <v>13</v>
      </c>
      <c r="H1515" t="s">
        <v>13</v>
      </c>
      <c r="I1515" s="1">
        <f>IF(ISBLANK(Hoja1!I1515),AVERAGE(Hoja1!$I$2:$I$5001),Hoja1!I1515)</f>
        <v>47</v>
      </c>
      <c r="J1515">
        <f t="shared" si="69"/>
        <v>0</v>
      </c>
      <c r="K1515" t="str">
        <f t="shared" si="70"/>
        <v>1.2M-2M</v>
      </c>
      <c r="L1515" t="str">
        <f t="shared" si="71"/>
        <v>46-60</v>
      </c>
    </row>
    <row r="1516" spans="1:12" x14ac:dyDescent="0.25">
      <c r="A1516">
        <v>1515</v>
      </c>
      <c r="B1516" t="s">
        <v>9</v>
      </c>
      <c r="C1516">
        <f>IF(ISBLANK(Hoja1!C1516),AVERAGE(Hoja1!$C$2:$C$5001),Hoja1!C1516)</f>
        <v>1346350</v>
      </c>
      <c r="D1516" t="str">
        <f>IF(ISBLANK(Hoja1!D1516),"ASALARIADO",Hoja1!D1516)</f>
        <v>ASALARIADO</v>
      </c>
      <c r="E1516" t="s">
        <v>16</v>
      </c>
      <c r="F1516" t="s">
        <v>12</v>
      </c>
      <c r="G1516" t="s">
        <v>13</v>
      </c>
      <c r="H1516" t="s">
        <v>13</v>
      </c>
      <c r="I1516" s="1">
        <f>IF(ISBLANK(Hoja1!I1516),AVERAGE(Hoja1!$I$2:$I$5001),Hoja1!I1516)</f>
        <v>47</v>
      </c>
      <c r="J1516">
        <f t="shared" si="69"/>
        <v>0</v>
      </c>
      <c r="K1516" t="str">
        <f t="shared" si="70"/>
        <v>1.2M-2M</v>
      </c>
      <c r="L1516" t="str">
        <f t="shared" si="71"/>
        <v>46-60</v>
      </c>
    </row>
    <row r="1517" spans="1:12" x14ac:dyDescent="0.25">
      <c r="A1517">
        <v>1516</v>
      </c>
      <c r="B1517" t="s">
        <v>15</v>
      </c>
      <c r="C1517">
        <f>IF(ISBLANK(Hoja1!C1517),AVERAGE(Hoja1!$C$2:$C$5001),Hoja1!C1517)</f>
        <v>1089100</v>
      </c>
      <c r="D1517" t="str">
        <f>IF(ISBLANK(Hoja1!D1517),"ASALARIADO",Hoja1!D1517)</f>
        <v>ASALARIADO</v>
      </c>
      <c r="E1517" t="s">
        <v>16</v>
      </c>
      <c r="F1517" t="s">
        <v>12</v>
      </c>
      <c r="G1517" t="s">
        <v>13</v>
      </c>
      <c r="H1517" t="s">
        <v>13</v>
      </c>
      <c r="I1517" s="1">
        <f>IF(ISBLANK(Hoja1!I1517),AVERAGE(Hoja1!$I$2:$I$5001),Hoja1!I1517)</f>
        <v>35</v>
      </c>
      <c r="J1517">
        <f t="shared" si="69"/>
        <v>0</v>
      </c>
      <c r="K1517" t="str">
        <f t="shared" si="70"/>
        <v>800k-1.2M</v>
      </c>
      <c r="L1517" t="str">
        <f t="shared" si="71"/>
        <v>31-45</v>
      </c>
    </row>
    <row r="1518" spans="1:12" x14ac:dyDescent="0.25">
      <c r="A1518">
        <v>1517</v>
      </c>
      <c r="B1518" t="s">
        <v>9</v>
      </c>
      <c r="C1518">
        <f>IF(ISBLANK(Hoja1!C1518),AVERAGE(Hoja1!$C$2:$C$5001),Hoja1!C1518)</f>
        <v>766610</v>
      </c>
      <c r="D1518" t="str">
        <f>IF(ISBLANK(Hoja1!D1518),"ASALARIADO",Hoja1!D1518)</f>
        <v>ASALARIADO</v>
      </c>
      <c r="E1518" t="s">
        <v>11</v>
      </c>
      <c r="F1518" t="s">
        <v>12</v>
      </c>
      <c r="G1518" t="s">
        <v>13</v>
      </c>
      <c r="H1518" t="s">
        <v>13</v>
      </c>
      <c r="I1518" s="1">
        <f>IF(ISBLANK(Hoja1!I1518),AVERAGE(Hoja1!$I$2:$I$5001),Hoja1!I1518)</f>
        <v>53</v>
      </c>
      <c r="J1518">
        <f t="shared" si="69"/>
        <v>0</v>
      </c>
      <c r="K1518" t="str">
        <f t="shared" si="70"/>
        <v>400k-800k</v>
      </c>
      <c r="L1518" t="str">
        <f t="shared" si="71"/>
        <v>46-60</v>
      </c>
    </row>
    <row r="1519" spans="1:12" x14ac:dyDescent="0.25">
      <c r="A1519">
        <v>1518</v>
      </c>
      <c r="B1519" t="s">
        <v>15</v>
      </c>
      <c r="C1519">
        <f>IF(ISBLANK(Hoja1!C1519),AVERAGE(Hoja1!$C$2:$C$5001),Hoja1!C1519)</f>
        <v>727896.34</v>
      </c>
      <c r="D1519" t="str">
        <f>IF(ISBLANK(Hoja1!D1519),"ASALARIADO",Hoja1!D1519)</f>
        <v>ASALARIADO</v>
      </c>
      <c r="E1519" t="s">
        <v>11</v>
      </c>
      <c r="F1519" t="s">
        <v>12</v>
      </c>
      <c r="G1519" t="s">
        <v>13</v>
      </c>
      <c r="H1519" t="s">
        <v>13</v>
      </c>
      <c r="I1519" s="1">
        <f>IF(ISBLANK(Hoja1!I1519),AVERAGE(Hoja1!$I$2:$I$5001),Hoja1!I1519)</f>
        <v>34</v>
      </c>
      <c r="J1519">
        <f t="shared" si="69"/>
        <v>0</v>
      </c>
      <c r="K1519" t="str">
        <f t="shared" si="70"/>
        <v>400k-800k</v>
      </c>
      <c r="L1519" t="str">
        <f t="shared" si="71"/>
        <v>31-45</v>
      </c>
    </row>
    <row r="1520" spans="1:12" x14ac:dyDescent="0.25">
      <c r="A1520">
        <v>1519</v>
      </c>
      <c r="B1520" t="s">
        <v>9</v>
      </c>
      <c r="C1520">
        <f>IF(ISBLANK(Hoja1!C1520),AVERAGE(Hoja1!$C$2:$C$5001),Hoja1!C1520)</f>
        <v>2577656.4700000002</v>
      </c>
      <c r="D1520" t="str">
        <f>IF(ISBLANK(Hoja1!D1520),"ASALARIADO",Hoja1!D1520)</f>
        <v>ASALARIADO</v>
      </c>
      <c r="E1520" t="s">
        <v>11</v>
      </c>
      <c r="F1520" t="s">
        <v>12</v>
      </c>
      <c r="G1520" t="s">
        <v>13</v>
      </c>
      <c r="H1520" t="s">
        <v>13</v>
      </c>
      <c r="I1520" s="1">
        <f>IF(ISBLANK(Hoja1!I1520),AVERAGE(Hoja1!$I$2:$I$5001),Hoja1!I1520)</f>
        <v>37</v>
      </c>
      <c r="J1520">
        <f t="shared" si="69"/>
        <v>0</v>
      </c>
      <c r="K1520" t="str">
        <f t="shared" si="70"/>
        <v>2M+</v>
      </c>
      <c r="L1520" t="str">
        <f t="shared" si="71"/>
        <v>31-45</v>
      </c>
    </row>
    <row r="1521" spans="1:12" x14ac:dyDescent="0.25">
      <c r="A1521">
        <v>1520</v>
      </c>
      <c r="B1521" t="s">
        <v>15</v>
      </c>
      <c r="C1521">
        <f>IF(ISBLANK(Hoja1!C1521),AVERAGE(Hoja1!$C$2:$C$5001),Hoja1!C1521)</f>
        <v>2694159.76</v>
      </c>
      <c r="D1521" t="str">
        <f>IF(ISBLANK(Hoja1!D1521),"ASALARIADO",Hoja1!D1521)</f>
        <v>ASALARIADO</v>
      </c>
      <c r="E1521" t="s">
        <v>16</v>
      </c>
      <c r="F1521" t="s">
        <v>12</v>
      </c>
      <c r="G1521" t="s">
        <v>13</v>
      </c>
      <c r="H1521" t="s">
        <v>13</v>
      </c>
      <c r="I1521" s="1">
        <f>IF(ISBLANK(Hoja1!I1521),AVERAGE(Hoja1!$I$2:$I$5001),Hoja1!I1521)</f>
        <v>28</v>
      </c>
      <c r="J1521">
        <f t="shared" si="69"/>
        <v>0</v>
      </c>
      <c r="K1521" t="str">
        <f t="shared" si="70"/>
        <v>2M+</v>
      </c>
      <c r="L1521" t="str">
        <f t="shared" si="71"/>
        <v>18-30</v>
      </c>
    </row>
    <row r="1522" spans="1:12" x14ac:dyDescent="0.25">
      <c r="A1522">
        <v>1521</v>
      </c>
      <c r="B1522" t="s">
        <v>15</v>
      </c>
      <c r="C1522">
        <f>IF(ISBLANK(Hoja1!C1522),AVERAGE(Hoja1!$C$2:$C$5001),Hoja1!C1522)</f>
        <v>36204.74</v>
      </c>
      <c r="D1522" t="str">
        <f>IF(ISBLANK(Hoja1!D1522),"ASALARIADO",Hoja1!D1522)</f>
        <v>ASALARIADO</v>
      </c>
      <c r="E1522" t="s">
        <v>11</v>
      </c>
      <c r="F1522" t="s">
        <v>12</v>
      </c>
      <c r="G1522" t="s">
        <v>13</v>
      </c>
      <c r="H1522" t="s">
        <v>13</v>
      </c>
      <c r="I1522" s="1">
        <f>IF(ISBLANK(Hoja1!I1522),AVERAGE(Hoja1!$I$2:$I$5001),Hoja1!I1522)</f>
        <v>32</v>
      </c>
      <c r="J1522">
        <f t="shared" si="69"/>
        <v>0</v>
      </c>
      <c r="K1522" t="str">
        <f t="shared" si="70"/>
        <v>0-400k</v>
      </c>
      <c r="L1522" t="str">
        <f t="shared" si="71"/>
        <v>31-45</v>
      </c>
    </row>
    <row r="1523" spans="1:12" x14ac:dyDescent="0.25">
      <c r="A1523">
        <v>1522</v>
      </c>
      <c r="B1523" t="s">
        <v>15</v>
      </c>
      <c r="C1523">
        <f>IF(ISBLANK(Hoja1!C1523),AVERAGE(Hoja1!$C$2:$C$5001),Hoja1!C1523)</f>
        <v>300018</v>
      </c>
      <c r="D1523" t="str">
        <f>IF(ISBLANK(Hoja1!D1523),"ASALARIADO",Hoja1!D1523)</f>
        <v>TRABAJADOR INDEPENDIENTE</v>
      </c>
      <c r="E1523" t="s">
        <v>16</v>
      </c>
      <c r="F1523" t="s">
        <v>12</v>
      </c>
      <c r="G1523" t="s">
        <v>13</v>
      </c>
      <c r="H1523" t="s">
        <v>13</v>
      </c>
      <c r="I1523" s="1">
        <f>IF(ISBLANK(Hoja1!I1523),AVERAGE(Hoja1!$I$2:$I$5001),Hoja1!I1523)</f>
        <v>47</v>
      </c>
      <c r="J1523">
        <f t="shared" si="69"/>
        <v>0</v>
      </c>
      <c r="K1523" t="str">
        <f t="shared" si="70"/>
        <v>0-400k</v>
      </c>
      <c r="L1523" t="str">
        <f t="shared" si="71"/>
        <v>46-60</v>
      </c>
    </row>
    <row r="1524" spans="1:12" x14ac:dyDescent="0.25">
      <c r="A1524">
        <v>1523</v>
      </c>
      <c r="B1524" t="s">
        <v>15</v>
      </c>
      <c r="C1524">
        <f>IF(ISBLANK(Hoja1!C1524),AVERAGE(Hoja1!$C$2:$C$5001),Hoja1!C1524)</f>
        <v>382325</v>
      </c>
      <c r="D1524" t="str">
        <f>IF(ISBLANK(Hoja1!D1524),"ASALARIADO",Hoja1!D1524)</f>
        <v>ASALARIADO</v>
      </c>
      <c r="E1524" t="s">
        <v>16</v>
      </c>
      <c r="F1524" t="s">
        <v>12</v>
      </c>
      <c r="G1524" t="s">
        <v>12</v>
      </c>
      <c r="H1524" t="s">
        <v>13</v>
      </c>
      <c r="I1524" s="1">
        <f>IF(ISBLANK(Hoja1!I1524),AVERAGE(Hoja1!$I$2:$I$5001),Hoja1!I1524)</f>
        <v>33</v>
      </c>
      <c r="J1524">
        <f t="shared" si="69"/>
        <v>0</v>
      </c>
      <c r="K1524" t="str">
        <f t="shared" si="70"/>
        <v>0-400k</v>
      </c>
      <c r="L1524" t="str">
        <f t="shared" si="71"/>
        <v>31-45</v>
      </c>
    </row>
    <row r="1525" spans="1:12" x14ac:dyDescent="0.25">
      <c r="A1525">
        <v>1524</v>
      </c>
      <c r="B1525" t="s">
        <v>15</v>
      </c>
      <c r="C1525">
        <f>IF(ISBLANK(Hoja1!C1525),AVERAGE(Hoja1!$C$2:$C$5001),Hoja1!C1525)</f>
        <v>326749</v>
      </c>
      <c r="D1525" t="str">
        <f>IF(ISBLANK(Hoja1!D1525),"ASALARIADO",Hoja1!D1525)</f>
        <v>TRABAJADOR INDEPENDIENTE</v>
      </c>
      <c r="E1525" t="s">
        <v>16</v>
      </c>
      <c r="F1525" t="s">
        <v>12</v>
      </c>
      <c r="G1525" t="s">
        <v>13</v>
      </c>
      <c r="H1525" t="s">
        <v>13</v>
      </c>
      <c r="I1525" s="1">
        <f>IF(ISBLANK(Hoja1!I1525),AVERAGE(Hoja1!$I$2:$I$5001),Hoja1!I1525)</f>
        <v>56</v>
      </c>
      <c r="J1525">
        <f t="shared" si="69"/>
        <v>0</v>
      </c>
      <c r="K1525" t="str">
        <f t="shared" si="70"/>
        <v>0-400k</v>
      </c>
      <c r="L1525" t="str">
        <f t="shared" si="71"/>
        <v>46-60</v>
      </c>
    </row>
    <row r="1526" spans="1:12" x14ac:dyDescent="0.25">
      <c r="A1526">
        <v>1525</v>
      </c>
      <c r="B1526" t="s">
        <v>9</v>
      </c>
      <c r="C1526">
        <f>IF(ISBLANK(Hoja1!C1526),AVERAGE(Hoja1!$C$2:$C$5001),Hoja1!C1526)</f>
        <v>611036.43999999994</v>
      </c>
      <c r="D1526" t="str">
        <f>IF(ISBLANK(Hoja1!D1526),"ASALARIADO",Hoja1!D1526)</f>
        <v>PENSIONADOS EN SU PROPIO SISTEMA</v>
      </c>
      <c r="E1526" t="s">
        <v>11</v>
      </c>
      <c r="F1526" t="s">
        <v>12</v>
      </c>
      <c r="G1526" t="s">
        <v>13</v>
      </c>
      <c r="H1526" t="s">
        <v>13</v>
      </c>
      <c r="I1526" s="1">
        <f>IF(ISBLANK(Hoja1!I1526),AVERAGE(Hoja1!$I$2:$I$5001),Hoja1!I1526)</f>
        <v>93</v>
      </c>
      <c r="J1526">
        <f t="shared" si="69"/>
        <v>0</v>
      </c>
      <c r="K1526" t="str">
        <f t="shared" si="70"/>
        <v>400k-800k</v>
      </c>
      <c r="L1526" t="str">
        <f t="shared" si="71"/>
        <v>76-100+</v>
      </c>
    </row>
    <row r="1527" spans="1:12" x14ac:dyDescent="0.25">
      <c r="A1527">
        <v>1526</v>
      </c>
      <c r="B1527" t="s">
        <v>15</v>
      </c>
      <c r="C1527">
        <f>IF(ISBLANK(Hoja1!C1527),AVERAGE(Hoja1!$C$2:$C$5001),Hoja1!C1527)</f>
        <v>278031</v>
      </c>
      <c r="D1527" t="str">
        <f>IF(ISBLANK(Hoja1!D1527),"ASALARIADO",Hoja1!D1527)</f>
        <v>ASEGURADO VOLUNTARIO</v>
      </c>
      <c r="E1527" t="s">
        <v>16</v>
      </c>
      <c r="F1527" t="s">
        <v>12</v>
      </c>
      <c r="G1527" t="s">
        <v>13</v>
      </c>
      <c r="H1527" t="s">
        <v>12</v>
      </c>
      <c r="I1527" s="1">
        <f>IF(ISBLANK(Hoja1!I1527),AVERAGE(Hoja1!$I$2:$I$5001),Hoja1!I1527)</f>
        <v>43</v>
      </c>
      <c r="J1527">
        <f t="shared" si="69"/>
        <v>1</v>
      </c>
      <c r="K1527" t="str">
        <f t="shared" si="70"/>
        <v>0-400k</v>
      </c>
      <c r="L1527" t="str">
        <f t="shared" si="71"/>
        <v>31-45</v>
      </c>
    </row>
    <row r="1528" spans="1:12" x14ac:dyDescent="0.25">
      <c r="A1528">
        <v>1527</v>
      </c>
      <c r="B1528" t="s">
        <v>9</v>
      </c>
      <c r="C1528">
        <f>IF(ISBLANK(Hoja1!C1528),AVERAGE(Hoja1!$C$2:$C$5001),Hoja1!C1528)</f>
        <v>275191.65000000002</v>
      </c>
      <c r="D1528" t="str">
        <f>IF(ISBLANK(Hoja1!D1528),"ASALARIADO",Hoja1!D1528)</f>
        <v>ASALARIADO</v>
      </c>
      <c r="E1528" t="s">
        <v>16</v>
      </c>
      <c r="F1528" t="s">
        <v>12</v>
      </c>
      <c r="G1528" t="s">
        <v>13</v>
      </c>
      <c r="H1528" t="s">
        <v>13</v>
      </c>
      <c r="I1528" s="1">
        <f>IF(ISBLANK(Hoja1!I1528),AVERAGE(Hoja1!$I$2:$I$5001),Hoja1!I1528)</f>
        <v>22</v>
      </c>
      <c r="J1528">
        <f t="shared" si="69"/>
        <v>0</v>
      </c>
      <c r="K1528" t="str">
        <f t="shared" si="70"/>
        <v>0-400k</v>
      </c>
      <c r="L1528" t="str">
        <f t="shared" si="71"/>
        <v>18-30</v>
      </c>
    </row>
    <row r="1529" spans="1:12" x14ac:dyDescent="0.25">
      <c r="A1529">
        <v>1528</v>
      </c>
      <c r="B1529" t="s">
        <v>9</v>
      </c>
      <c r="C1529">
        <f>IF(ISBLANK(Hoja1!C1529),AVERAGE(Hoja1!$C$2:$C$5001),Hoja1!C1529)</f>
        <v>273980</v>
      </c>
      <c r="D1529" t="str">
        <f>IF(ISBLANK(Hoja1!D1529),"ASALARIADO",Hoja1!D1529)</f>
        <v>ASALARIADO</v>
      </c>
      <c r="E1529" t="s">
        <v>16</v>
      </c>
      <c r="F1529" t="s">
        <v>12</v>
      </c>
      <c r="G1529" t="s">
        <v>13</v>
      </c>
      <c r="H1529" t="s">
        <v>13</v>
      </c>
      <c r="I1529" s="1">
        <f>IF(ISBLANK(Hoja1!I1529),AVERAGE(Hoja1!$I$2:$I$5001),Hoja1!I1529)</f>
        <v>23</v>
      </c>
      <c r="J1529">
        <f t="shared" si="69"/>
        <v>0</v>
      </c>
      <c r="K1529" t="str">
        <f t="shared" si="70"/>
        <v>0-400k</v>
      </c>
      <c r="L1529" t="str">
        <f t="shared" si="71"/>
        <v>18-30</v>
      </c>
    </row>
    <row r="1530" spans="1:12" x14ac:dyDescent="0.25">
      <c r="A1530">
        <v>1529</v>
      </c>
      <c r="B1530" t="s">
        <v>15</v>
      </c>
      <c r="C1530">
        <f>IF(ISBLANK(Hoja1!C1530),AVERAGE(Hoja1!$C$2:$C$5001),Hoja1!C1530)</f>
        <v>1664567.5</v>
      </c>
      <c r="D1530" t="str">
        <f>IF(ISBLANK(Hoja1!D1530),"ASALARIADO",Hoja1!D1530)</f>
        <v>ASALARIADO</v>
      </c>
      <c r="E1530" t="s">
        <v>11</v>
      </c>
      <c r="F1530" t="s">
        <v>12</v>
      </c>
      <c r="G1530" t="s">
        <v>13</v>
      </c>
      <c r="H1530" t="s">
        <v>13</v>
      </c>
      <c r="I1530" s="1">
        <f>IF(ISBLANK(Hoja1!I1530),AVERAGE(Hoja1!$I$2:$I$5001),Hoja1!I1530)</f>
        <v>45</v>
      </c>
      <c r="J1530">
        <f t="shared" si="69"/>
        <v>0</v>
      </c>
      <c r="K1530" t="str">
        <f t="shared" si="70"/>
        <v>1.2M-2M</v>
      </c>
      <c r="L1530" t="str">
        <f t="shared" si="71"/>
        <v>31-45</v>
      </c>
    </row>
    <row r="1531" spans="1:12" x14ac:dyDescent="0.25">
      <c r="A1531">
        <v>1530</v>
      </c>
      <c r="B1531" t="s">
        <v>9</v>
      </c>
      <c r="C1531">
        <f>IF(ISBLANK(Hoja1!C1531),AVERAGE(Hoja1!$C$2:$C$5001),Hoja1!C1531)</f>
        <v>185046.87</v>
      </c>
      <c r="D1531" t="str">
        <f>IF(ISBLANK(Hoja1!D1531),"ASALARIADO",Hoja1!D1531)</f>
        <v>ASALARIADO</v>
      </c>
      <c r="E1531" t="s">
        <v>11</v>
      </c>
      <c r="F1531" t="s">
        <v>12</v>
      </c>
      <c r="G1531" t="s">
        <v>13</v>
      </c>
      <c r="H1531" t="s">
        <v>13</v>
      </c>
      <c r="I1531" s="1">
        <f>IF(ISBLANK(Hoja1!I1531),AVERAGE(Hoja1!$I$2:$I$5001),Hoja1!I1531)</f>
        <v>25</v>
      </c>
      <c r="J1531">
        <f t="shared" si="69"/>
        <v>0</v>
      </c>
      <c r="K1531" t="str">
        <f t="shared" si="70"/>
        <v>0-400k</v>
      </c>
      <c r="L1531" t="str">
        <f t="shared" si="71"/>
        <v>18-30</v>
      </c>
    </row>
    <row r="1532" spans="1:12" x14ac:dyDescent="0.25">
      <c r="A1532">
        <v>1531</v>
      </c>
      <c r="B1532" t="s">
        <v>9</v>
      </c>
      <c r="C1532">
        <f>IF(ISBLANK(Hoja1!C1532),AVERAGE(Hoja1!$C$2:$C$5001),Hoja1!C1532)</f>
        <v>634576.92000000004</v>
      </c>
      <c r="D1532" t="str">
        <f>IF(ISBLANK(Hoja1!D1532),"ASALARIADO",Hoja1!D1532)</f>
        <v>ASALARIADO</v>
      </c>
      <c r="E1532" t="s">
        <v>16</v>
      </c>
      <c r="F1532" t="s">
        <v>12</v>
      </c>
      <c r="G1532" t="s">
        <v>13</v>
      </c>
      <c r="H1532" t="s">
        <v>13</v>
      </c>
      <c r="I1532" s="1">
        <f>IF(ISBLANK(Hoja1!I1532),AVERAGE(Hoja1!$I$2:$I$5001),Hoja1!I1532)</f>
        <v>44</v>
      </c>
      <c r="J1532">
        <f t="shared" si="69"/>
        <v>0</v>
      </c>
      <c r="K1532" t="str">
        <f t="shared" si="70"/>
        <v>400k-800k</v>
      </c>
      <c r="L1532" t="str">
        <f t="shared" si="71"/>
        <v>31-45</v>
      </c>
    </row>
    <row r="1533" spans="1:12" x14ac:dyDescent="0.25">
      <c r="A1533">
        <v>1532</v>
      </c>
      <c r="B1533" t="s">
        <v>9</v>
      </c>
      <c r="C1533">
        <f>IF(ISBLANK(Hoja1!C1533),AVERAGE(Hoja1!$C$2:$C$5001),Hoja1!C1533)</f>
        <v>513543</v>
      </c>
      <c r="D1533" t="str">
        <f>IF(ISBLANK(Hoja1!D1533),"ASALARIADO",Hoja1!D1533)</f>
        <v>ASALARIADO</v>
      </c>
      <c r="E1533" t="s">
        <v>11</v>
      </c>
      <c r="F1533" t="s">
        <v>12</v>
      </c>
      <c r="G1533" t="s">
        <v>13</v>
      </c>
      <c r="H1533" t="s">
        <v>13</v>
      </c>
      <c r="I1533" s="1">
        <f>IF(ISBLANK(Hoja1!I1533),AVERAGE(Hoja1!$I$2:$I$5001),Hoja1!I1533)</f>
        <v>32</v>
      </c>
      <c r="J1533">
        <f t="shared" si="69"/>
        <v>0</v>
      </c>
      <c r="K1533" t="str">
        <f t="shared" si="70"/>
        <v>400k-800k</v>
      </c>
      <c r="L1533" t="str">
        <f t="shared" si="71"/>
        <v>31-45</v>
      </c>
    </row>
    <row r="1534" spans="1:12" x14ac:dyDescent="0.25">
      <c r="A1534">
        <v>1533</v>
      </c>
      <c r="B1534" t="s">
        <v>15</v>
      </c>
      <c r="C1534">
        <f>IF(ISBLANK(Hoja1!C1534),AVERAGE(Hoja1!$C$2:$C$5001),Hoja1!C1534)</f>
        <v>383318.62</v>
      </c>
      <c r="D1534" t="str">
        <f>IF(ISBLANK(Hoja1!D1534),"ASALARIADO",Hoja1!D1534)</f>
        <v>ASALARIADO</v>
      </c>
      <c r="E1534" t="s">
        <v>16</v>
      </c>
      <c r="F1534" t="s">
        <v>12</v>
      </c>
      <c r="G1534" t="s">
        <v>13</v>
      </c>
      <c r="H1534" t="s">
        <v>13</v>
      </c>
      <c r="I1534" s="1">
        <f>IF(ISBLANK(Hoja1!I1534),AVERAGE(Hoja1!$I$2:$I$5001),Hoja1!I1534)</f>
        <v>25</v>
      </c>
      <c r="J1534">
        <f t="shared" si="69"/>
        <v>0</v>
      </c>
      <c r="K1534" t="str">
        <f t="shared" si="70"/>
        <v>0-400k</v>
      </c>
      <c r="L1534" t="str">
        <f t="shared" si="71"/>
        <v>18-30</v>
      </c>
    </row>
    <row r="1535" spans="1:12" x14ac:dyDescent="0.25">
      <c r="A1535">
        <v>1534</v>
      </c>
      <c r="B1535" t="s">
        <v>15</v>
      </c>
      <c r="C1535">
        <f>IF(ISBLANK(Hoja1!C1535),AVERAGE(Hoja1!$C$2:$C$5001),Hoja1!C1535)</f>
        <v>1161325</v>
      </c>
      <c r="D1535" t="str">
        <f>IF(ISBLANK(Hoja1!D1535),"ASALARIADO",Hoja1!D1535)</f>
        <v>ASALARIADO</v>
      </c>
      <c r="E1535" t="s">
        <v>16</v>
      </c>
      <c r="F1535" t="s">
        <v>12</v>
      </c>
      <c r="G1535" t="s">
        <v>13</v>
      </c>
      <c r="H1535" t="s">
        <v>13</v>
      </c>
      <c r="I1535" s="1">
        <f>IF(ISBLANK(Hoja1!I1535),AVERAGE(Hoja1!$I$2:$I$5001),Hoja1!I1535)</f>
        <v>35</v>
      </c>
      <c r="J1535">
        <f t="shared" si="69"/>
        <v>0</v>
      </c>
      <c r="K1535" t="str">
        <f t="shared" si="70"/>
        <v>800k-1.2M</v>
      </c>
      <c r="L1535" t="str">
        <f t="shared" si="71"/>
        <v>31-45</v>
      </c>
    </row>
    <row r="1536" spans="1:12" x14ac:dyDescent="0.25">
      <c r="A1536">
        <v>1535</v>
      </c>
      <c r="B1536" t="s">
        <v>15</v>
      </c>
      <c r="C1536">
        <f>IF(ISBLANK(Hoja1!C1536),AVERAGE(Hoja1!$C$2:$C$5001),Hoja1!C1536)</f>
        <v>297139</v>
      </c>
      <c r="D1536" t="str">
        <f>IF(ISBLANK(Hoja1!D1536),"ASALARIADO",Hoja1!D1536)</f>
        <v>ASEGURADO VOLUNTARIO</v>
      </c>
      <c r="E1536" t="s">
        <v>16</v>
      </c>
      <c r="F1536" t="s">
        <v>12</v>
      </c>
      <c r="G1536" t="s">
        <v>13</v>
      </c>
      <c r="H1536" t="s">
        <v>13</v>
      </c>
      <c r="I1536" s="1">
        <f>IF(ISBLANK(Hoja1!I1536),AVERAGE(Hoja1!$I$2:$I$5001),Hoja1!I1536)</f>
        <v>25</v>
      </c>
      <c r="J1536">
        <f t="shared" si="69"/>
        <v>0</v>
      </c>
      <c r="K1536" t="str">
        <f t="shared" si="70"/>
        <v>0-400k</v>
      </c>
      <c r="L1536" t="str">
        <f t="shared" si="71"/>
        <v>18-30</v>
      </c>
    </row>
    <row r="1537" spans="1:12" x14ac:dyDescent="0.25">
      <c r="A1537">
        <v>1536</v>
      </c>
      <c r="B1537" t="s">
        <v>9</v>
      </c>
      <c r="C1537">
        <f>IF(ISBLANK(Hoja1!C1537),AVERAGE(Hoja1!$C$2:$C$5001),Hoja1!C1537)</f>
        <v>278030</v>
      </c>
      <c r="D1537" t="str">
        <f>IF(ISBLANK(Hoja1!D1537),"ASALARIADO",Hoja1!D1537)</f>
        <v>CONVENIOS ESPECIALES DE TRABAJADORES INDEPENDIENTES</v>
      </c>
      <c r="E1537" t="s">
        <v>16</v>
      </c>
      <c r="F1537" t="s">
        <v>12</v>
      </c>
      <c r="G1537" t="s">
        <v>13</v>
      </c>
      <c r="H1537" t="s">
        <v>13</v>
      </c>
      <c r="I1537" s="1">
        <f>IF(ISBLANK(Hoja1!I1537),AVERAGE(Hoja1!$I$2:$I$5001),Hoja1!I1537)</f>
        <v>25</v>
      </c>
      <c r="J1537">
        <f t="shared" si="69"/>
        <v>0</v>
      </c>
      <c r="K1537" t="str">
        <f t="shared" si="70"/>
        <v>0-400k</v>
      </c>
      <c r="L1537" t="str">
        <f t="shared" si="71"/>
        <v>18-30</v>
      </c>
    </row>
    <row r="1538" spans="1:12" x14ac:dyDescent="0.25">
      <c r="A1538">
        <v>1537</v>
      </c>
      <c r="B1538" t="s">
        <v>15</v>
      </c>
      <c r="C1538">
        <f>IF(ISBLANK(Hoja1!C1538),AVERAGE(Hoja1!$C$2:$C$5001),Hoja1!C1538)</f>
        <v>101340</v>
      </c>
      <c r="D1538" t="str">
        <f>IF(ISBLANK(Hoja1!D1538),"ASALARIADO",Hoja1!D1538)</f>
        <v>ASALARIADO</v>
      </c>
      <c r="E1538" t="s">
        <v>16</v>
      </c>
      <c r="F1538" t="s">
        <v>12</v>
      </c>
      <c r="G1538" t="s">
        <v>13</v>
      </c>
      <c r="H1538" t="s">
        <v>13</v>
      </c>
      <c r="I1538" s="1">
        <f>IF(ISBLANK(Hoja1!I1538),AVERAGE(Hoja1!$I$2:$I$5001),Hoja1!I1538)</f>
        <v>20</v>
      </c>
      <c r="J1538">
        <f t="shared" si="69"/>
        <v>0</v>
      </c>
      <c r="K1538" t="str">
        <f t="shared" si="70"/>
        <v>0-400k</v>
      </c>
      <c r="L1538" t="str">
        <f t="shared" si="71"/>
        <v>18-30</v>
      </c>
    </row>
    <row r="1539" spans="1:12" x14ac:dyDescent="0.25">
      <c r="A1539">
        <v>1538</v>
      </c>
      <c r="B1539" t="s">
        <v>15</v>
      </c>
      <c r="C1539">
        <f>IF(ISBLANK(Hoja1!C1539),AVERAGE(Hoja1!$C$2:$C$5001),Hoja1!C1539)</f>
        <v>397630.9</v>
      </c>
      <c r="D1539" t="str">
        <f>IF(ISBLANK(Hoja1!D1539),"ASALARIADO",Hoja1!D1539)</f>
        <v>ASALARIADO</v>
      </c>
      <c r="E1539" t="s">
        <v>16</v>
      </c>
      <c r="F1539" t="s">
        <v>12</v>
      </c>
      <c r="G1539" t="s">
        <v>13</v>
      </c>
      <c r="H1539" t="s">
        <v>13</v>
      </c>
      <c r="I1539" s="1">
        <f>IF(ISBLANK(Hoja1!I1539),AVERAGE(Hoja1!$I$2:$I$5001),Hoja1!I1539)</f>
        <v>32</v>
      </c>
      <c r="J1539">
        <f t="shared" ref="J1539:J1602" si="72">IF(H1539="SI",1,0)</f>
        <v>0</v>
      </c>
      <c r="K1539" t="str">
        <f t="shared" ref="K1539:K1602" si="73">IF(C1539&lt;=400000,"0-400k",IF(C1539&lt;=800000,"400k-800k",IF(C1539&lt;=1200000,"800k-1.2M",IF(C1539&lt;=2000000,"1.2M-2M","2M+"))))</f>
        <v>0-400k</v>
      </c>
      <c r="L1539" t="str">
        <f t="shared" ref="L1539:L1602" si="74">IF(I1539&lt;=30,"18-30",IF(I1539&lt;=45,"31-45",IF(I1539&lt;=60,"46-60",IF(I1539&lt;=75,"61-75","76-100+"))))</f>
        <v>31-45</v>
      </c>
    </row>
    <row r="1540" spans="1:12" x14ac:dyDescent="0.25">
      <c r="A1540">
        <v>1539</v>
      </c>
      <c r="B1540" t="s">
        <v>9</v>
      </c>
      <c r="C1540">
        <f>IF(ISBLANK(Hoja1!C1540),AVERAGE(Hoja1!$C$2:$C$5001),Hoja1!C1540)</f>
        <v>500060</v>
      </c>
      <c r="D1540" t="str">
        <f>IF(ISBLANK(Hoja1!D1540),"ASALARIADO",Hoja1!D1540)</f>
        <v>ASALARIADO</v>
      </c>
      <c r="E1540" t="s">
        <v>16</v>
      </c>
      <c r="F1540" t="s">
        <v>12</v>
      </c>
      <c r="G1540" t="s">
        <v>12</v>
      </c>
      <c r="H1540" t="s">
        <v>12</v>
      </c>
      <c r="I1540" s="1">
        <f>IF(ISBLANK(Hoja1!I1540),AVERAGE(Hoja1!$I$2:$I$5001),Hoja1!I1540)</f>
        <v>49</v>
      </c>
      <c r="J1540">
        <f t="shared" si="72"/>
        <v>1</v>
      </c>
      <c r="K1540" t="str">
        <f t="shared" si="73"/>
        <v>400k-800k</v>
      </c>
      <c r="L1540" t="str">
        <f t="shared" si="74"/>
        <v>46-60</v>
      </c>
    </row>
    <row r="1541" spans="1:12" x14ac:dyDescent="0.25">
      <c r="A1541">
        <v>1540</v>
      </c>
      <c r="B1541" t="s">
        <v>15</v>
      </c>
      <c r="C1541">
        <f>IF(ISBLANK(Hoja1!C1541),AVERAGE(Hoja1!$C$2:$C$5001),Hoja1!C1541)</f>
        <v>1000000</v>
      </c>
      <c r="D1541" t="str">
        <f>IF(ISBLANK(Hoja1!D1541),"ASALARIADO",Hoja1!D1541)</f>
        <v>ASALARIADO</v>
      </c>
      <c r="E1541" t="s">
        <v>16</v>
      </c>
      <c r="F1541" t="s">
        <v>12</v>
      </c>
      <c r="G1541" t="s">
        <v>13</v>
      </c>
      <c r="H1541" t="s">
        <v>13</v>
      </c>
      <c r="I1541" s="1">
        <f>IF(ISBLANK(Hoja1!I1541),AVERAGE(Hoja1!$I$2:$I$5001),Hoja1!I1541)</f>
        <v>22</v>
      </c>
      <c r="J1541">
        <f t="shared" si="72"/>
        <v>0</v>
      </c>
      <c r="K1541" t="str">
        <f t="shared" si="73"/>
        <v>800k-1.2M</v>
      </c>
      <c r="L1541" t="str">
        <f t="shared" si="74"/>
        <v>18-30</v>
      </c>
    </row>
    <row r="1542" spans="1:12" x14ac:dyDescent="0.25">
      <c r="A1542">
        <v>1541</v>
      </c>
      <c r="B1542" t="s">
        <v>15</v>
      </c>
      <c r="C1542">
        <f>IF(ISBLANK(Hoja1!C1542),AVERAGE(Hoja1!$C$2:$C$5001),Hoja1!C1542)</f>
        <v>308568</v>
      </c>
      <c r="D1542" t="str">
        <f>IF(ISBLANK(Hoja1!D1542),"ASALARIADO",Hoja1!D1542)</f>
        <v>ASEGURADO VOLUNTARIO</v>
      </c>
      <c r="E1542" t="s">
        <v>16</v>
      </c>
      <c r="F1542" t="s">
        <v>12</v>
      </c>
      <c r="G1542" t="s">
        <v>13</v>
      </c>
      <c r="H1542" t="s">
        <v>13</v>
      </c>
      <c r="I1542" s="1">
        <f>IF(ISBLANK(Hoja1!I1542),AVERAGE(Hoja1!$I$2:$I$5001),Hoja1!I1542)</f>
        <v>48</v>
      </c>
      <c r="J1542">
        <f t="shared" si="72"/>
        <v>0</v>
      </c>
      <c r="K1542" t="str">
        <f t="shared" si="73"/>
        <v>0-400k</v>
      </c>
      <c r="L1542" t="str">
        <f t="shared" si="74"/>
        <v>46-60</v>
      </c>
    </row>
    <row r="1543" spans="1:12" x14ac:dyDescent="0.25">
      <c r="A1543">
        <v>1542</v>
      </c>
      <c r="B1543" t="s">
        <v>9</v>
      </c>
      <c r="C1543">
        <f>IF(ISBLANK(Hoja1!C1543),AVERAGE(Hoja1!$C$2:$C$5001),Hoja1!C1543)</f>
        <v>297046</v>
      </c>
      <c r="D1543" t="str">
        <f>IF(ISBLANK(Hoja1!D1543),"ASALARIADO",Hoja1!D1543)</f>
        <v>TRABAJADOR INDEPENDIENTE</v>
      </c>
      <c r="E1543" t="s">
        <v>16</v>
      </c>
      <c r="F1543" t="s">
        <v>12</v>
      </c>
      <c r="G1543" t="s">
        <v>12</v>
      </c>
      <c r="H1543" t="s">
        <v>13</v>
      </c>
      <c r="I1543" s="1">
        <f>IF(ISBLANK(Hoja1!I1543),AVERAGE(Hoja1!$I$2:$I$5001),Hoja1!I1543)</f>
        <v>35</v>
      </c>
      <c r="J1543">
        <f t="shared" si="72"/>
        <v>0</v>
      </c>
      <c r="K1543" t="str">
        <f t="shared" si="73"/>
        <v>0-400k</v>
      </c>
      <c r="L1543" t="str">
        <f t="shared" si="74"/>
        <v>31-45</v>
      </c>
    </row>
    <row r="1544" spans="1:12" x14ac:dyDescent="0.25">
      <c r="A1544">
        <v>1543</v>
      </c>
      <c r="B1544" t="s">
        <v>9</v>
      </c>
      <c r="C1544">
        <f>IF(ISBLANK(Hoja1!C1544),AVERAGE(Hoja1!$C$2:$C$5001),Hoja1!C1544)</f>
        <v>297046</v>
      </c>
      <c r="D1544" t="str">
        <f>IF(ISBLANK(Hoja1!D1544),"ASALARIADO",Hoja1!D1544)</f>
        <v>TRABAJADOR INDEPENDIENTE</v>
      </c>
      <c r="E1544" t="s">
        <v>16</v>
      </c>
      <c r="F1544" t="s">
        <v>12</v>
      </c>
      <c r="G1544" t="s">
        <v>12</v>
      </c>
      <c r="H1544" t="s">
        <v>13</v>
      </c>
      <c r="I1544" s="1">
        <f>IF(ISBLANK(Hoja1!I1544),AVERAGE(Hoja1!$I$2:$I$5001),Hoja1!I1544)</f>
        <v>32</v>
      </c>
      <c r="J1544">
        <f t="shared" si="72"/>
        <v>0</v>
      </c>
      <c r="K1544" t="str">
        <f t="shared" si="73"/>
        <v>0-400k</v>
      </c>
      <c r="L1544" t="str">
        <f t="shared" si="74"/>
        <v>31-45</v>
      </c>
    </row>
    <row r="1545" spans="1:12" x14ac:dyDescent="0.25">
      <c r="A1545">
        <v>1544</v>
      </c>
      <c r="B1545" t="s">
        <v>15</v>
      </c>
      <c r="C1545">
        <f>IF(ISBLANK(Hoja1!C1545),AVERAGE(Hoja1!$C$2:$C$5001),Hoja1!C1545)</f>
        <v>704142.51</v>
      </c>
      <c r="D1545" t="str">
        <f>IF(ISBLANK(Hoja1!D1545),"ASALARIADO",Hoja1!D1545)</f>
        <v>ASALARIADO</v>
      </c>
      <c r="E1545" t="s">
        <v>16</v>
      </c>
      <c r="F1545" t="s">
        <v>12</v>
      </c>
      <c r="G1545" t="s">
        <v>13</v>
      </c>
      <c r="H1545" t="s">
        <v>13</v>
      </c>
      <c r="I1545" s="1">
        <f>IF(ISBLANK(Hoja1!I1545),AVERAGE(Hoja1!$I$2:$I$5001),Hoja1!I1545)</f>
        <v>41</v>
      </c>
      <c r="J1545">
        <f t="shared" si="72"/>
        <v>0</v>
      </c>
      <c r="K1545" t="str">
        <f t="shared" si="73"/>
        <v>400k-800k</v>
      </c>
      <c r="L1545" t="str">
        <f t="shared" si="74"/>
        <v>31-45</v>
      </c>
    </row>
    <row r="1546" spans="1:12" x14ac:dyDescent="0.25">
      <c r="A1546">
        <v>1545</v>
      </c>
      <c r="B1546" t="s">
        <v>9</v>
      </c>
      <c r="C1546">
        <f>IF(ISBLANK(Hoja1!C1546),AVERAGE(Hoja1!$C$2:$C$5001),Hoja1!C1546)</f>
        <v>306667</v>
      </c>
      <c r="D1546" t="str">
        <f>IF(ISBLANK(Hoja1!D1546),"ASALARIADO",Hoja1!D1546)</f>
        <v>ASALARIADO</v>
      </c>
      <c r="E1546" t="s">
        <v>16</v>
      </c>
      <c r="F1546" t="s">
        <v>12</v>
      </c>
      <c r="G1546" t="s">
        <v>12</v>
      </c>
      <c r="H1546" t="s">
        <v>13</v>
      </c>
      <c r="I1546" s="1">
        <f>IF(ISBLANK(Hoja1!I1546),AVERAGE(Hoja1!$I$2:$I$5001),Hoja1!I1546)</f>
        <v>27</v>
      </c>
      <c r="J1546">
        <f t="shared" si="72"/>
        <v>0</v>
      </c>
      <c r="K1546" t="str">
        <f t="shared" si="73"/>
        <v>0-400k</v>
      </c>
      <c r="L1546" t="str">
        <f t="shared" si="74"/>
        <v>18-30</v>
      </c>
    </row>
    <row r="1547" spans="1:12" x14ac:dyDescent="0.25">
      <c r="A1547">
        <v>1546</v>
      </c>
      <c r="B1547" t="s">
        <v>15</v>
      </c>
      <c r="C1547">
        <f>IF(ISBLANK(Hoja1!C1547),AVERAGE(Hoja1!$C$2:$C$5001),Hoja1!C1547)</f>
        <v>639148</v>
      </c>
      <c r="D1547" t="str">
        <f>IF(ISBLANK(Hoja1!D1547),"ASALARIADO",Hoja1!D1547)</f>
        <v>TRABAJADOR INDEPENDIENTE</v>
      </c>
      <c r="E1547" t="s">
        <v>16</v>
      </c>
      <c r="F1547" t="s">
        <v>12</v>
      </c>
      <c r="G1547" t="s">
        <v>13</v>
      </c>
      <c r="H1547" t="s">
        <v>13</v>
      </c>
      <c r="I1547" s="1">
        <f>IF(ISBLANK(Hoja1!I1547),AVERAGE(Hoja1!$I$2:$I$5001),Hoja1!I1547)</f>
        <v>68</v>
      </c>
      <c r="J1547">
        <f t="shared" si="72"/>
        <v>0</v>
      </c>
      <c r="K1547" t="str">
        <f t="shared" si="73"/>
        <v>400k-800k</v>
      </c>
      <c r="L1547" t="str">
        <f t="shared" si="74"/>
        <v>61-75</v>
      </c>
    </row>
    <row r="1548" spans="1:12" x14ac:dyDescent="0.25">
      <c r="A1548">
        <v>1547</v>
      </c>
      <c r="B1548" t="s">
        <v>9</v>
      </c>
      <c r="C1548">
        <f>IF(ISBLANK(Hoja1!C1548),AVERAGE(Hoja1!$C$2:$C$5001),Hoja1!C1548)</f>
        <v>439063.24</v>
      </c>
      <c r="D1548" t="str">
        <f>IF(ISBLANK(Hoja1!D1548),"ASALARIADO",Hoja1!D1548)</f>
        <v>ASALARIADO</v>
      </c>
      <c r="E1548" t="s">
        <v>16</v>
      </c>
      <c r="F1548" t="s">
        <v>12</v>
      </c>
      <c r="G1548" t="s">
        <v>13</v>
      </c>
      <c r="H1548" t="s">
        <v>13</v>
      </c>
      <c r="I1548" s="1">
        <f>IF(ISBLANK(Hoja1!I1548),AVERAGE(Hoja1!$I$2:$I$5001),Hoja1!I1548)</f>
        <v>41</v>
      </c>
      <c r="J1548">
        <f t="shared" si="72"/>
        <v>0</v>
      </c>
      <c r="K1548" t="str">
        <f t="shared" si="73"/>
        <v>400k-800k</v>
      </c>
      <c r="L1548" t="str">
        <f t="shared" si="74"/>
        <v>31-45</v>
      </c>
    </row>
    <row r="1549" spans="1:12" x14ac:dyDescent="0.25">
      <c r="A1549">
        <v>1548</v>
      </c>
      <c r="B1549" t="s">
        <v>15</v>
      </c>
      <c r="C1549">
        <f>IF(ISBLANK(Hoja1!C1549),AVERAGE(Hoja1!$C$2:$C$5001),Hoja1!C1549)</f>
        <v>359544.27</v>
      </c>
      <c r="D1549" t="str">
        <f>IF(ISBLANK(Hoja1!D1549),"ASALARIADO",Hoja1!D1549)</f>
        <v>CONVENIOS ESPECIALES DE ASEGURADOS VOLUNTARIOS</v>
      </c>
      <c r="E1549" t="s">
        <v>16</v>
      </c>
      <c r="F1549" t="s">
        <v>12</v>
      </c>
      <c r="G1549" t="s">
        <v>12</v>
      </c>
      <c r="H1549" t="s">
        <v>13</v>
      </c>
      <c r="I1549" s="1">
        <f>IF(ISBLANK(Hoja1!I1549),AVERAGE(Hoja1!$I$2:$I$5001),Hoja1!I1549)</f>
        <v>59</v>
      </c>
      <c r="J1549">
        <f t="shared" si="72"/>
        <v>0</v>
      </c>
      <c r="K1549" t="str">
        <f t="shared" si="73"/>
        <v>0-400k</v>
      </c>
      <c r="L1549" t="str">
        <f t="shared" si="74"/>
        <v>46-60</v>
      </c>
    </row>
    <row r="1550" spans="1:12" x14ac:dyDescent="0.25">
      <c r="A1550">
        <v>1549</v>
      </c>
      <c r="B1550" t="s">
        <v>15</v>
      </c>
      <c r="C1550">
        <f>IF(ISBLANK(Hoja1!C1550),AVERAGE(Hoja1!$C$2:$C$5001),Hoja1!C1550)</f>
        <v>313256</v>
      </c>
      <c r="D1550" t="str">
        <f>IF(ISBLANK(Hoja1!D1550),"ASALARIADO",Hoja1!D1550)</f>
        <v>ASALARIADO</v>
      </c>
      <c r="E1550" t="s">
        <v>16</v>
      </c>
      <c r="F1550" t="s">
        <v>12</v>
      </c>
      <c r="G1550" t="s">
        <v>12</v>
      </c>
      <c r="H1550" t="s">
        <v>13</v>
      </c>
      <c r="I1550" s="1">
        <f>IF(ISBLANK(Hoja1!I1550),AVERAGE(Hoja1!$I$2:$I$5001),Hoja1!I1550)</f>
        <v>34</v>
      </c>
      <c r="J1550">
        <f t="shared" si="72"/>
        <v>0</v>
      </c>
      <c r="K1550" t="str">
        <f t="shared" si="73"/>
        <v>0-400k</v>
      </c>
      <c r="L1550" t="str">
        <f t="shared" si="74"/>
        <v>31-45</v>
      </c>
    </row>
    <row r="1551" spans="1:12" x14ac:dyDescent="0.25">
      <c r="A1551">
        <v>1550</v>
      </c>
      <c r="B1551" t="s">
        <v>15</v>
      </c>
      <c r="C1551">
        <f>IF(ISBLANK(Hoja1!C1551),AVERAGE(Hoja1!$C$2:$C$5001),Hoja1!C1551)</f>
        <v>299152</v>
      </c>
      <c r="D1551" t="str">
        <f>IF(ISBLANK(Hoja1!D1551),"ASALARIADO",Hoja1!D1551)</f>
        <v>ASALARIADO</v>
      </c>
      <c r="E1551" t="s">
        <v>11</v>
      </c>
      <c r="F1551" t="s">
        <v>12</v>
      </c>
      <c r="G1551" t="s">
        <v>13</v>
      </c>
      <c r="H1551" t="s">
        <v>13</v>
      </c>
      <c r="I1551" s="1">
        <f>IF(ISBLANK(Hoja1!I1551),AVERAGE(Hoja1!$I$2:$I$5001),Hoja1!I1551)</f>
        <v>38</v>
      </c>
      <c r="J1551">
        <f t="shared" si="72"/>
        <v>0</v>
      </c>
      <c r="K1551" t="str">
        <f t="shared" si="73"/>
        <v>0-400k</v>
      </c>
      <c r="L1551" t="str">
        <f t="shared" si="74"/>
        <v>31-45</v>
      </c>
    </row>
    <row r="1552" spans="1:12" x14ac:dyDescent="0.25">
      <c r="A1552">
        <v>1551</v>
      </c>
      <c r="B1552" t="s">
        <v>15</v>
      </c>
      <c r="C1552">
        <f>IF(ISBLANK(Hoja1!C1552),AVERAGE(Hoja1!$C$2:$C$5001),Hoja1!C1552)</f>
        <v>1397631</v>
      </c>
      <c r="D1552" t="str">
        <f>IF(ISBLANK(Hoja1!D1552),"ASALARIADO",Hoja1!D1552)</f>
        <v>ASALARIADO</v>
      </c>
      <c r="E1552" t="s">
        <v>11</v>
      </c>
      <c r="F1552" t="s">
        <v>12</v>
      </c>
      <c r="G1552" t="s">
        <v>13</v>
      </c>
      <c r="H1552" t="s">
        <v>12</v>
      </c>
      <c r="I1552" s="1">
        <f>IF(ISBLANK(Hoja1!I1552),AVERAGE(Hoja1!$I$2:$I$5001),Hoja1!I1552)</f>
        <v>48</v>
      </c>
      <c r="J1552">
        <f t="shared" si="72"/>
        <v>1</v>
      </c>
      <c r="K1552" t="str">
        <f t="shared" si="73"/>
        <v>1.2M-2M</v>
      </c>
      <c r="L1552" t="str">
        <f t="shared" si="74"/>
        <v>46-60</v>
      </c>
    </row>
    <row r="1553" spans="1:12" x14ac:dyDescent="0.25">
      <c r="A1553">
        <v>1552</v>
      </c>
      <c r="B1553" t="s">
        <v>15</v>
      </c>
      <c r="C1553">
        <f>IF(ISBLANK(Hoja1!C1553),AVERAGE(Hoja1!$C$2:$C$5001),Hoja1!C1553)</f>
        <v>571830.07999999996</v>
      </c>
      <c r="D1553" t="str">
        <f>IF(ISBLANK(Hoja1!D1553),"ASALARIADO",Hoja1!D1553)</f>
        <v>ASALARIADO</v>
      </c>
      <c r="E1553" t="s">
        <v>16</v>
      </c>
      <c r="F1553" t="s">
        <v>12</v>
      </c>
      <c r="G1553" t="s">
        <v>12</v>
      </c>
      <c r="H1553" t="s">
        <v>13</v>
      </c>
      <c r="I1553" s="1">
        <f>IF(ISBLANK(Hoja1!I1553),AVERAGE(Hoja1!$I$2:$I$5001),Hoja1!I1553)</f>
        <v>33</v>
      </c>
      <c r="J1553">
        <f t="shared" si="72"/>
        <v>0</v>
      </c>
      <c r="K1553" t="str">
        <f t="shared" si="73"/>
        <v>400k-800k</v>
      </c>
      <c r="L1553" t="str">
        <f t="shared" si="74"/>
        <v>31-45</v>
      </c>
    </row>
    <row r="1554" spans="1:12" x14ac:dyDescent="0.25">
      <c r="A1554">
        <v>1553</v>
      </c>
      <c r="B1554" t="s">
        <v>9</v>
      </c>
      <c r="C1554">
        <f>IF(ISBLANK(Hoja1!C1554),AVERAGE(Hoja1!$C$2:$C$5001),Hoja1!C1554)</f>
        <v>297046</v>
      </c>
      <c r="D1554" t="str">
        <f>IF(ISBLANK(Hoja1!D1554),"ASALARIADO",Hoja1!D1554)</f>
        <v>ASEGURADO VOLUNTARIO</v>
      </c>
      <c r="E1554" t="s">
        <v>16</v>
      </c>
      <c r="F1554" t="s">
        <v>12</v>
      </c>
      <c r="G1554" t="s">
        <v>13</v>
      </c>
      <c r="H1554" t="s">
        <v>13</v>
      </c>
      <c r="I1554" s="1">
        <f>IF(ISBLANK(Hoja1!I1554),AVERAGE(Hoja1!$I$2:$I$5001),Hoja1!I1554)</f>
        <v>49</v>
      </c>
      <c r="J1554">
        <f t="shared" si="72"/>
        <v>0</v>
      </c>
      <c r="K1554" t="str">
        <f t="shared" si="73"/>
        <v>0-400k</v>
      </c>
      <c r="L1554" t="str">
        <f t="shared" si="74"/>
        <v>46-60</v>
      </c>
    </row>
    <row r="1555" spans="1:12" x14ac:dyDescent="0.25">
      <c r="A1555">
        <v>1554</v>
      </c>
      <c r="B1555" t="s">
        <v>15</v>
      </c>
      <c r="C1555">
        <f>IF(ISBLANK(Hoja1!C1555),AVERAGE(Hoja1!$C$2:$C$5001),Hoja1!C1555)</f>
        <v>2401743.04</v>
      </c>
      <c r="D1555" t="str">
        <f>IF(ISBLANK(Hoja1!D1555),"ASALARIADO",Hoja1!D1555)</f>
        <v>ASALARIADO</v>
      </c>
      <c r="E1555" t="s">
        <v>16</v>
      </c>
      <c r="F1555" t="s">
        <v>12</v>
      </c>
      <c r="G1555" t="s">
        <v>13</v>
      </c>
      <c r="H1555" t="s">
        <v>13</v>
      </c>
      <c r="I1555" s="1">
        <f>IF(ISBLANK(Hoja1!I1555),AVERAGE(Hoja1!$I$2:$I$5001),Hoja1!I1555)</f>
        <v>45</v>
      </c>
      <c r="J1555">
        <f t="shared" si="72"/>
        <v>0</v>
      </c>
      <c r="K1555" t="str">
        <f t="shared" si="73"/>
        <v>2M+</v>
      </c>
      <c r="L1555" t="str">
        <f t="shared" si="74"/>
        <v>31-45</v>
      </c>
    </row>
    <row r="1556" spans="1:12" x14ac:dyDescent="0.25">
      <c r="A1556">
        <v>1555</v>
      </c>
      <c r="B1556" t="s">
        <v>15</v>
      </c>
      <c r="C1556">
        <f>IF(ISBLANK(Hoja1!C1556),AVERAGE(Hoja1!$C$2:$C$5001),Hoja1!C1556)</f>
        <v>263473.09000000003</v>
      </c>
      <c r="D1556" t="str">
        <f>IF(ISBLANK(Hoja1!D1556),"ASALARIADO",Hoja1!D1556)</f>
        <v>PENSIONADOS EN SU PROPIO SISTEMA</v>
      </c>
      <c r="E1556" t="s">
        <v>11</v>
      </c>
      <c r="F1556" t="s">
        <v>12</v>
      </c>
      <c r="G1556" t="s">
        <v>13</v>
      </c>
      <c r="H1556" t="s">
        <v>13</v>
      </c>
      <c r="I1556" s="1">
        <f>IF(ISBLANK(Hoja1!I1556),AVERAGE(Hoja1!$I$2:$I$5001),Hoja1!I1556)</f>
        <v>73</v>
      </c>
      <c r="J1556">
        <f t="shared" si="72"/>
        <v>0</v>
      </c>
      <c r="K1556" t="str">
        <f t="shared" si="73"/>
        <v>0-400k</v>
      </c>
      <c r="L1556" t="str">
        <f t="shared" si="74"/>
        <v>61-75</v>
      </c>
    </row>
    <row r="1557" spans="1:12" x14ac:dyDescent="0.25">
      <c r="A1557">
        <v>1556</v>
      </c>
      <c r="B1557" t="s">
        <v>9</v>
      </c>
      <c r="C1557">
        <f>IF(ISBLANK(Hoja1!C1557),AVERAGE(Hoja1!$C$2:$C$5001),Hoja1!C1557)</f>
        <v>764250.3</v>
      </c>
      <c r="D1557" t="str">
        <f>IF(ISBLANK(Hoja1!D1557),"ASALARIADO",Hoja1!D1557)</f>
        <v>ASALARIADO</v>
      </c>
      <c r="E1557" t="s">
        <v>11</v>
      </c>
      <c r="F1557" t="s">
        <v>12</v>
      </c>
      <c r="G1557" t="s">
        <v>13</v>
      </c>
      <c r="H1557" t="s">
        <v>13</v>
      </c>
      <c r="I1557" s="1">
        <f>IF(ISBLANK(Hoja1!I1557),AVERAGE(Hoja1!$I$2:$I$5001),Hoja1!I1557)</f>
        <v>45</v>
      </c>
      <c r="J1557">
        <f t="shared" si="72"/>
        <v>0</v>
      </c>
      <c r="K1557" t="str">
        <f t="shared" si="73"/>
        <v>400k-800k</v>
      </c>
      <c r="L1557" t="str">
        <f t="shared" si="74"/>
        <v>31-45</v>
      </c>
    </row>
    <row r="1558" spans="1:12" x14ac:dyDescent="0.25">
      <c r="A1558">
        <v>1557</v>
      </c>
      <c r="B1558" t="s">
        <v>15</v>
      </c>
      <c r="C1558">
        <f>IF(ISBLANK(Hoja1!C1558),AVERAGE(Hoja1!$C$2:$C$5001),Hoja1!C1558)</f>
        <v>310124</v>
      </c>
      <c r="D1558" t="str">
        <f>IF(ISBLANK(Hoja1!D1558),"ASALARIADO",Hoja1!D1558)</f>
        <v>TRABAJADOR INDEPENDIENTE</v>
      </c>
      <c r="E1558" t="s">
        <v>16</v>
      </c>
      <c r="F1558" t="s">
        <v>13</v>
      </c>
      <c r="G1558" t="s">
        <v>13</v>
      </c>
      <c r="H1558" t="s">
        <v>13</v>
      </c>
      <c r="I1558" s="1">
        <f>IF(ISBLANK(Hoja1!I1558),AVERAGE(Hoja1!$I$2:$I$5001),Hoja1!I1558)</f>
        <v>36</v>
      </c>
      <c r="J1558">
        <f t="shared" si="72"/>
        <v>0</v>
      </c>
      <c r="K1558" t="str">
        <f t="shared" si="73"/>
        <v>0-400k</v>
      </c>
      <c r="L1558" t="str">
        <f t="shared" si="74"/>
        <v>31-45</v>
      </c>
    </row>
    <row r="1559" spans="1:12" x14ac:dyDescent="0.25">
      <c r="A1559">
        <v>1558</v>
      </c>
      <c r="B1559" t="s">
        <v>15</v>
      </c>
      <c r="C1559">
        <f>IF(ISBLANK(Hoja1!C1559),AVERAGE(Hoja1!$C$2:$C$5001),Hoja1!C1559)</f>
        <v>412923.5</v>
      </c>
      <c r="D1559" t="str">
        <f>IF(ISBLANK(Hoja1!D1559),"ASALARIADO",Hoja1!D1559)</f>
        <v>ASALARIADO</v>
      </c>
      <c r="E1559" t="s">
        <v>11</v>
      </c>
      <c r="F1559" t="s">
        <v>12</v>
      </c>
      <c r="G1559" t="s">
        <v>13</v>
      </c>
      <c r="H1559" t="s">
        <v>13</v>
      </c>
      <c r="I1559" s="1">
        <f>IF(ISBLANK(Hoja1!I1559),AVERAGE(Hoja1!$I$2:$I$5001),Hoja1!I1559)</f>
        <v>30</v>
      </c>
      <c r="J1559">
        <f t="shared" si="72"/>
        <v>0</v>
      </c>
      <c r="K1559" t="str">
        <f t="shared" si="73"/>
        <v>400k-800k</v>
      </c>
      <c r="L1559" t="str">
        <f t="shared" si="74"/>
        <v>18-30</v>
      </c>
    </row>
    <row r="1560" spans="1:12" x14ac:dyDescent="0.25">
      <c r="A1560">
        <v>1559</v>
      </c>
      <c r="B1560" t="s">
        <v>9</v>
      </c>
      <c r="C1560">
        <f>IF(ISBLANK(Hoja1!C1560),AVERAGE(Hoja1!$C$2:$C$5001),Hoja1!C1560)</f>
        <v>639148</v>
      </c>
      <c r="D1560" t="str">
        <f>IF(ISBLANK(Hoja1!D1560),"ASALARIADO",Hoja1!D1560)</f>
        <v>TRABAJADOR INDEPENDIENTE</v>
      </c>
      <c r="E1560" t="s">
        <v>16</v>
      </c>
      <c r="F1560" t="s">
        <v>12</v>
      </c>
      <c r="G1560" t="s">
        <v>12</v>
      </c>
      <c r="H1560" t="s">
        <v>12</v>
      </c>
      <c r="I1560" s="1">
        <f>IF(ISBLANK(Hoja1!I1560),AVERAGE(Hoja1!$I$2:$I$5001),Hoja1!I1560)</f>
        <v>47</v>
      </c>
      <c r="J1560">
        <f t="shared" si="72"/>
        <v>1</v>
      </c>
      <c r="K1560" t="str">
        <f t="shared" si="73"/>
        <v>400k-800k</v>
      </c>
      <c r="L1560" t="str">
        <f t="shared" si="74"/>
        <v>46-60</v>
      </c>
    </row>
    <row r="1561" spans="1:12" x14ac:dyDescent="0.25">
      <c r="A1561">
        <v>1560</v>
      </c>
      <c r="B1561" t="s">
        <v>15</v>
      </c>
      <c r="C1561">
        <f>IF(ISBLANK(Hoja1!C1561),AVERAGE(Hoja1!$C$2:$C$5001),Hoja1!C1561)</f>
        <v>787019</v>
      </c>
      <c r="D1561" t="str">
        <f>IF(ISBLANK(Hoja1!D1561),"ASALARIADO",Hoja1!D1561)</f>
        <v>ASALARIADO</v>
      </c>
      <c r="E1561" t="s">
        <v>16</v>
      </c>
      <c r="F1561" t="s">
        <v>12</v>
      </c>
      <c r="G1561" t="s">
        <v>13</v>
      </c>
      <c r="H1561" t="s">
        <v>13</v>
      </c>
      <c r="I1561" s="1">
        <f>IF(ISBLANK(Hoja1!I1561),AVERAGE(Hoja1!$I$2:$I$5001),Hoja1!I1561)</f>
        <v>45</v>
      </c>
      <c r="J1561">
        <f t="shared" si="72"/>
        <v>0</v>
      </c>
      <c r="K1561" t="str">
        <f t="shared" si="73"/>
        <v>400k-800k</v>
      </c>
      <c r="L1561" t="str">
        <f t="shared" si="74"/>
        <v>31-45</v>
      </c>
    </row>
    <row r="1562" spans="1:12" x14ac:dyDescent="0.25">
      <c r="A1562">
        <v>1561</v>
      </c>
      <c r="B1562" t="s">
        <v>15</v>
      </c>
      <c r="C1562">
        <f>IF(ISBLANK(Hoja1!C1562),AVERAGE(Hoja1!$C$2:$C$5001),Hoja1!C1562)</f>
        <v>355312</v>
      </c>
      <c r="D1562" t="str">
        <f>IF(ISBLANK(Hoja1!D1562),"ASALARIADO",Hoja1!D1562)</f>
        <v>ASALARIADO</v>
      </c>
      <c r="E1562" t="s">
        <v>16</v>
      </c>
      <c r="F1562" t="s">
        <v>12</v>
      </c>
      <c r="G1562" t="s">
        <v>13</v>
      </c>
      <c r="H1562" t="s">
        <v>13</v>
      </c>
      <c r="I1562" s="1">
        <f>IF(ISBLANK(Hoja1!I1562),AVERAGE(Hoja1!$I$2:$I$5001),Hoja1!I1562)</f>
        <v>44</v>
      </c>
      <c r="J1562">
        <f t="shared" si="72"/>
        <v>0</v>
      </c>
      <c r="K1562" t="str">
        <f t="shared" si="73"/>
        <v>0-400k</v>
      </c>
      <c r="L1562" t="str">
        <f t="shared" si="74"/>
        <v>31-45</v>
      </c>
    </row>
    <row r="1563" spans="1:12" x14ac:dyDescent="0.25">
      <c r="A1563">
        <v>1562</v>
      </c>
      <c r="B1563" t="s">
        <v>9</v>
      </c>
      <c r="C1563">
        <f>IF(ISBLANK(Hoja1!C1563),AVERAGE(Hoja1!$C$2:$C$5001),Hoja1!C1563)</f>
        <v>399910</v>
      </c>
      <c r="D1563" t="str">
        <f>IF(ISBLANK(Hoja1!D1563),"ASALARIADO",Hoja1!D1563)</f>
        <v>ASEGURADO VOLUNTARIO</v>
      </c>
      <c r="E1563" t="s">
        <v>16</v>
      </c>
      <c r="F1563" t="s">
        <v>12</v>
      </c>
      <c r="G1563" t="s">
        <v>12</v>
      </c>
      <c r="H1563" t="s">
        <v>13</v>
      </c>
      <c r="I1563" s="1">
        <f>IF(ISBLANK(Hoja1!I1563),AVERAGE(Hoja1!$I$2:$I$5001),Hoja1!I1563)</f>
        <v>46</v>
      </c>
      <c r="J1563">
        <f t="shared" si="72"/>
        <v>0</v>
      </c>
      <c r="K1563" t="str">
        <f t="shared" si="73"/>
        <v>0-400k</v>
      </c>
      <c r="L1563" t="str">
        <f t="shared" si="74"/>
        <v>46-60</v>
      </c>
    </row>
    <row r="1564" spans="1:12" x14ac:dyDescent="0.25">
      <c r="A1564">
        <v>1563</v>
      </c>
      <c r="B1564" t="s">
        <v>15</v>
      </c>
      <c r="C1564">
        <f>IF(ISBLANK(Hoja1!C1564),AVERAGE(Hoja1!$C$2:$C$5001),Hoja1!C1564)</f>
        <v>500383</v>
      </c>
      <c r="D1564" t="str">
        <f>IF(ISBLANK(Hoja1!D1564),"ASALARIADO",Hoja1!D1564)</f>
        <v>ASALARIADO</v>
      </c>
      <c r="E1564" t="s">
        <v>16</v>
      </c>
      <c r="F1564" t="s">
        <v>12</v>
      </c>
      <c r="G1564" t="s">
        <v>13</v>
      </c>
      <c r="H1564" t="s">
        <v>13</v>
      </c>
      <c r="I1564" s="1">
        <f>IF(ISBLANK(Hoja1!I1564),AVERAGE(Hoja1!$I$2:$I$5001),Hoja1!I1564)</f>
        <v>36</v>
      </c>
      <c r="J1564">
        <f t="shared" si="72"/>
        <v>0</v>
      </c>
      <c r="K1564" t="str">
        <f t="shared" si="73"/>
        <v>400k-800k</v>
      </c>
      <c r="L1564" t="str">
        <f t="shared" si="74"/>
        <v>31-45</v>
      </c>
    </row>
    <row r="1565" spans="1:12" x14ac:dyDescent="0.25">
      <c r="A1565">
        <v>1564</v>
      </c>
      <c r="B1565" t="s">
        <v>9</v>
      </c>
      <c r="C1565">
        <f>IF(ISBLANK(Hoja1!C1565),AVERAGE(Hoja1!$C$2:$C$5001),Hoja1!C1565)</f>
        <v>1069544.74</v>
      </c>
      <c r="D1565" t="str">
        <f>IF(ISBLANK(Hoja1!D1565),"ASALARIADO",Hoja1!D1565)</f>
        <v>ASALARIADO</v>
      </c>
      <c r="E1565" t="s">
        <v>16</v>
      </c>
      <c r="F1565" t="s">
        <v>12</v>
      </c>
      <c r="G1565" t="s">
        <v>13</v>
      </c>
      <c r="H1565" t="s">
        <v>13</v>
      </c>
      <c r="I1565" s="1">
        <f>IF(ISBLANK(Hoja1!I1565),AVERAGE(Hoja1!$I$2:$I$5001),Hoja1!I1565)</f>
        <v>46</v>
      </c>
      <c r="J1565">
        <f t="shared" si="72"/>
        <v>0</v>
      </c>
      <c r="K1565" t="str">
        <f t="shared" si="73"/>
        <v>800k-1.2M</v>
      </c>
      <c r="L1565" t="str">
        <f t="shared" si="74"/>
        <v>46-60</v>
      </c>
    </row>
    <row r="1566" spans="1:12" x14ac:dyDescent="0.25">
      <c r="A1566">
        <v>1565</v>
      </c>
      <c r="B1566" t="s">
        <v>15</v>
      </c>
      <c r="C1566">
        <f>IF(ISBLANK(Hoja1!C1566),AVERAGE(Hoja1!$C$2:$C$5001),Hoja1!C1566)</f>
        <v>284512</v>
      </c>
      <c r="D1566" t="str">
        <f>IF(ISBLANK(Hoja1!D1566),"ASALARIADO",Hoja1!D1566)</f>
        <v>ASALARIADO</v>
      </c>
      <c r="E1566" t="s">
        <v>16</v>
      </c>
      <c r="F1566" t="s">
        <v>12</v>
      </c>
      <c r="G1566" t="s">
        <v>13</v>
      </c>
      <c r="H1566" t="s">
        <v>13</v>
      </c>
      <c r="I1566" s="1">
        <f>IF(ISBLANK(Hoja1!I1566),AVERAGE(Hoja1!$I$2:$I$5001),Hoja1!I1566)</f>
        <v>29</v>
      </c>
      <c r="J1566">
        <f t="shared" si="72"/>
        <v>0</v>
      </c>
      <c r="K1566" t="str">
        <f t="shared" si="73"/>
        <v>0-400k</v>
      </c>
      <c r="L1566" t="str">
        <f t="shared" si="74"/>
        <v>18-30</v>
      </c>
    </row>
    <row r="1567" spans="1:12" x14ac:dyDescent="0.25">
      <c r="A1567">
        <v>1566</v>
      </c>
      <c r="B1567" t="s">
        <v>9</v>
      </c>
      <c r="C1567">
        <f>IF(ISBLANK(Hoja1!C1567),AVERAGE(Hoja1!$C$2:$C$5001),Hoja1!C1567)</f>
        <v>2900000</v>
      </c>
      <c r="D1567" t="str">
        <f>IF(ISBLANK(Hoja1!D1567),"ASALARIADO",Hoja1!D1567)</f>
        <v>ASALARIADO</v>
      </c>
      <c r="E1567" t="s">
        <v>16</v>
      </c>
      <c r="F1567" t="s">
        <v>12</v>
      </c>
      <c r="G1567" t="s">
        <v>13</v>
      </c>
      <c r="H1567" t="s">
        <v>13</v>
      </c>
      <c r="I1567" s="1">
        <f>IF(ISBLANK(Hoja1!I1567),AVERAGE(Hoja1!$I$2:$I$5001),Hoja1!I1567)</f>
        <v>35</v>
      </c>
      <c r="J1567">
        <f t="shared" si="72"/>
        <v>0</v>
      </c>
      <c r="K1567" t="str">
        <f t="shared" si="73"/>
        <v>2M+</v>
      </c>
      <c r="L1567" t="str">
        <f t="shared" si="74"/>
        <v>31-45</v>
      </c>
    </row>
    <row r="1568" spans="1:12" x14ac:dyDescent="0.25">
      <c r="A1568">
        <v>1567</v>
      </c>
      <c r="B1568" t="s">
        <v>9</v>
      </c>
      <c r="C1568">
        <f>IF(ISBLANK(Hoja1!C1568),AVERAGE(Hoja1!$C$2:$C$5001),Hoja1!C1568)</f>
        <v>398327.08</v>
      </c>
      <c r="D1568" t="str">
        <f>IF(ISBLANK(Hoja1!D1568),"ASALARIADO",Hoja1!D1568)</f>
        <v>ASALARIADO</v>
      </c>
      <c r="E1568" t="s">
        <v>16</v>
      </c>
      <c r="F1568" t="s">
        <v>12</v>
      </c>
      <c r="G1568" t="s">
        <v>13</v>
      </c>
      <c r="H1568" t="s">
        <v>13</v>
      </c>
      <c r="I1568" s="1">
        <f>IF(ISBLANK(Hoja1!I1568),AVERAGE(Hoja1!$I$2:$I$5001),Hoja1!I1568)</f>
        <v>38</v>
      </c>
      <c r="J1568">
        <f t="shared" si="72"/>
        <v>0</v>
      </c>
      <c r="K1568" t="str">
        <f t="shared" si="73"/>
        <v>0-400k</v>
      </c>
      <c r="L1568" t="str">
        <f t="shared" si="74"/>
        <v>31-45</v>
      </c>
    </row>
    <row r="1569" spans="1:12" x14ac:dyDescent="0.25">
      <c r="A1569">
        <v>1568</v>
      </c>
      <c r="B1569" t="s">
        <v>9</v>
      </c>
      <c r="C1569">
        <f>IF(ISBLANK(Hoja1!C1569),AVERAGE(Hoja1!$C$2:$C$5001),Hoja1!C1569)</f>
        <v>642418.54</v>
      </c>
      <c r="D1569" t="str">
        <f>IF(ISBLANK(Hoja1!D1569),"ASALARIADO",Hoja1!D1569)</f>
        <v>ASALARIADO</v>
      </c>
      <c r="E1569" t="s">
        <v>16</v>
      </c>
      <c r="F1569" t="s">
        <v>12</v>
      </c>
      <c r="G1569" t="s">
        <v>13</v>
      </c>
      <c r="H1569" t="s">
        <v>13</v>
      </c>
      <c r="I1569" s="1">
        <f>IF(ISBLANK(Hoja1!I1569),AVERAGE(Hoja1!$I$2:$I$5001),Hoja1!I1569)</f>
        <v>53</v>
      </c>
      <c r="J1569">
        <f t="shared" si="72"/>
        <v>0</v>
      </c>
      <c r="K1569" t="str">
        <f t="shared" si="73"/>
        <v>400k-800k</v>
      </c>
      <c r="L1569" t="str">
        <f t="shared" si="74"/>
        <v>46-60</v>
      </c>
    </row>
    <row r="1570" spans="1:12" x14ac:dyDescent="0.25">
      <c r="A1570">
        <v>1569</v>
      </c>
      <c r="B1570" t="s">
        <v>9</v>
      </c>
      <c r="C1570">
        <f>IF(ISBLANK(Hoja1!C1570),AVERAGE(Hoja1!$C$2:$C$5001),Hoja1!C1570)</f>
        <v>509509</v>
      </c>
      <c r="D1570" t="str">
        <f>IF(ISBLANK(Hoja1!D1570),"ASALARIADO",Hoja1!D1570)</f>
        <v>TRABAJADOR INDEPENDIENTE</v>
      </c>
      <c r="E1570" t="s">
        <v>16</v>
      </c>
      <c r="F1570" t="s">
        <v>12</v>
      </c>
      <c r="G1570" t="s">
        <v>13</v>
      </c>
      <c r="H1570" t="s">
        <v>13</v>
      </c>
      <c r="I1570" s="1">
        <f>IF(ISBLANK(Hoja1!I1570),AVERAGE(Hoja1!$I$2:$I$5001),Hoja1!I1570)</f>
        <v>56</v>
      </c>
      <c r="J1570">
        <f t="shared" si="72"/>
        <v>0</v>
      </c>
      <c r="K1570" t="str">
        <f t="shared" si="73"/>
        <v>400k-800k</v>
      </c>
      <c r="L1570" t="str">
        <f t="shared" si="74"/>
        <v>46-60</v>
      </c>
    </row>
    <row r="1571" spans="1:12" x14ac:dyDescent="0.25">
      <c r="A1571">
        <v>1570</v>
      </c>
      <c r="B1571" t="s">
        <v>9</v>
      </c>
      <c r="C1571">
        <f>IF(ISBLANK(Hoja1!C1571),AVERAGE(Hoja1!$C$2:$C$5001),Hoja1!C1571)</f>
        <v>608941</v>
      </c>
      <c r="D1571" t="str">
        <f>IF(ISBLANK(Hoja1!D1571),"ASALARIADO",Hoja1!D1571)</f>
        <v>TRABAJADOR INDEPENDIENTE</v>
      </c>
      <c r="E1571" t="s">
        <v>16</v>
      </c>
      <c r="F1571" t="s">
        <v>12</v>
      </c>
      <c r="G1571" t="s">
        <v>13</v>
      </c>
      <c r="H1571" t="s">
        <v>12</v>
      </c>
      <c r="I1571" s="1">
        <f>IF(ISBLANK(Hoja1!I1571),AVERAGE(Hoja1!$I$2:$I$5001),Hoja1!I1571)</f>
        <v>57</v>
      </c>
      <c r="J1571">
        <f t="shared" si="72"/>
        <v>1</v>
      </c>
      <c r="K1571" t="str">
        <f t="shared" si="73"/>
        <v>400k-800k</v>
      </c>
      <c r="L1571" t="str">
        <f t="shared" si="74"/>
        <v>46-60</v>
      </c>
    </row>
    <row r="1572" spans="1:12" x14ac:dyDescent="0.25">
      <c r="A1572">
        <v>1571</v>
      </c>
      <c r="B1572" t="s">
        <v>9</v>
      </c>
      <c r="C1572">
        <f>IF(ISBLANK(Hoja1!C1572),AVERAGE(Hoja1!$C$2:$C$5001),Hoja1!C1572)</f>
        <v>537156.98</v>
      </c>
      <c r="D1572" t="str">
        <f>IF(ISBLANK(Hoja1!D1572),"ASALARIADO",Hoja1!D1572)</f>
        <v>ASALARIADO</v>
      </c>
      <c r="E1572" t="s">
        <v>16</v>
      </c>
      <c r="F1572" t="s">
        <v>12</v>
      </c>
      <c r="G1572" t="s">
        <v>13</v>
      </c>
      <c r="H1572" t="s">
        <v>13</v>
      </c>
      <c r="I1572" s="1">
        <f>IF(ISBLANK(Hoja1!I1572),AVERAGE(Hoja1!$I$2:$I$5001),Hoja1!I1572)</f>
        <v>21</v>
      </c>
      <c r="J1572">
        <f t="shared" si="72"/>
        <v>0</v>
      </c>
      <c r="K1572" t="str">
        <f t="shared" si="73"/>
        <v>400k-800k</v>
      </c>
      <c r="L1572" t="str">
        <f t="shared" si="74"/>
        <v>18-30</v>
      </c>
    </row>
    <row r="1573" spans="1:12" x14ac:dyDescent="0.25">
      <c r="A1573">
        <v>1572</v>
      </c>
      <c r="B1573" t="s">
        <v>15</v>
      </c>
      <c r="C1573">
        <f>IF(ISBLANK(Hoja1!C1573),AVERAGE(Hoja1!$C$2:$C$5001),Hoja1!C1573)</f>
        <v>1545800</v>
      </c>
      <c r="D1573" t="str">
        <f>IF(ISBLANK(Hoja1!D1573),"ASALARIADO",Hoja1!D1573)</f>
        <v>ASALARIADO</v>
      </c>
      <c r="E1573" t="s">
        <v>11</v>
      </c>
      <c r="F1573" t="s">
        <v>12</v>
      </c>
      <c r="G1573" t="s">
        <v>13</v>
      </c>
      <c r="H1573" t="s">
        <v>13</v>
      </c>
      <c r="I1573" s="1">
        <f>IF(ISBLANK(Hoja1!I1573),AVERAGE(Hoja1!$I$2:$I$5001),Hoja1!I1573)</f>
        <v>55</v>
      </c>
      <c r="J1573">
        <f t="shared" si="72"/>
        <v>0</v>
      </c>
      <c r="K1573" t="str">
        <f t="shared" si="73"/>
        <v>1.2M-2M</v>
      </c>
      <c r="L1573" t="str">
        <f t="shared" si="74"/>
        <v>46-60</v>
      </c>
    </row>
    <row r="1574" spans="1:12" x14ac:dyDescent="0.25">
      <c r="A1574">
        <v>1573</v>
      </c>
      <c r="B1574" t="s">
        <v>15</v>
      </c>
      <c r="C1574">
        <f>IF(ISBLANK(Hoja1!C1574),AVERAGE(Hoja1!$C$2:$C$5001),Hoja1!C1574)</f>
        <v>1070405</v>
      </c>
      <c r="D1574" t="str">
        <f>IF(ISBLANK(Hoja1!D1574),"ASALARIADO",Hoja1!D1574)</f>
        <v>ASALARIADO</v>
      </c>
      <c r="E1574" t="s">
        <v>11</v>
      </c>
      <c r="F1574" t="s">
        <v>12</v>
      </c>
      <c r="G1574" t="s">
        <v>13</v>
      </c>
      <c r="H1574" t="s">
        <v>13</v>
      </c>
      <c r="I1574" s="1">
        <f>IF(ISBLANK(Hoja1!I1574),AVERAGE(Hoja1!$I$2:$I$5001),Hoja1!I1574)</f>
        <v>30</v>
      </c>
      <c r="J1574">
        <f t="shared" si="72"/>
        <v>0</v>
      </c>
      <c r="K1574" t="str">
        <f t="shared" si="73"/>
        <v>800k-1.2M</v>
      </c>
      <c r="L1574" t="str">
        <f t="shared" si="74"/>
        <v>18-30</v>
      </c>
    </row>
    <row r="1575" spans="1:12" x14ac:dyDescent="0.25">
      <c r="A1575">
        <v>1574</v>
      </c>
      <c r="B1575" t="s">
        <v>9</v>
      </c>
      <c r="C1575">
        <f>IF(ISBLANK(Hoja1!C1575),AVERAGE(Hoja1!$C$2:$C$5001),Hoja1!C1575)</f>
        <v>625396</v>
      </c>
      <c r="D1575" t="str">
        <f>IF(ISBLANK(Hoja1!D1575),"ASALARIADO",Hoja1!D1575)</f>
        <v>TRABAJADOR INDEPENDIENTE</v>
      </c>
      <c r="E1575" t="s">
        <v>16</v>
      </c>
      <c r="F1575" t="s">
        <v>12</v>
      </c>
      <c r="G1575" t="s">
        <v>13</v>
      </c>
      <c r="H1575" t="s">
        <v>13</v>
      </c>
      <c r="I1575" s="1">
        <f>IF(ISBLANK(Hoja1!I1575),AVERAGE(Hoja1!$I$2:$I$5001),Hoja1!I1575)</f>
        <v>44</v>
      </c>
      <c r="J1575">
        <f t="shared" si="72"/>
        <v>0</v>
      </c>
      <c r="K1575" t="str">
        <f t="shared" si="73"/>
        <v>400k-800k</v>
      </c>
      <c r="L1575" t="str">
        <f t="shared" si="74"/>
        <v>31-45</v>
      </c>
    </row>
    <row r="1576" spans="1:12" x14ac:dyDescent="0.25">
      <c r="A1576">
        <v>1575</v>
      </c>
      <c r="B1576" t="s">
        <v>15</v>
      </c>
      <c r="C1576">
        <f>IF(ISBLANK(Hoja1!C1576),AVERAGE(Hoja1!$C$2:$C$5001),Hoja1!C1576)</f>
        <v>925000</v>
      </c>
      <c r="D1576" t="str">
        <f>IF(ISBLANK(Hoja1!D1576),"ASALARIADO",Hoja1!D1576)</f>
        <v>ASALARIADO</v>
      </c>
      <c r="E1576" t="s">
        <v>16</v>
      </c>
      <c r="F1576" t="s">
        <v>12</v>
      </c>
      <c r="G1576" t="s">
        <v>13</v>
      </c>
      <c r="H1576" t="s">
        <v>13</v>
      </c>
      <c r="I1576" s="1">
        <f>IF(ISBLANK(Hoja1!I1576),AVERAGE(Hoja1!$I$2:$I$5001),Hoja1!I1576)</f>
        <v>49</v>
      </c>
      <c r="J1576">
        <f t="shared" si="72"/>
        <v>0</v>
      </c>
      <c r="K1576" t="str">
        <f t="shared" si="73"/>
        <v>800k-1.2M</v>
      </c>
      <c r="L1576" t="str">
        <f t="shared" si="74"/>
        <v>46-60</v>
      </c>
    </row>
    <row r="1577" spans="1:12" x14ac:dyDescent="0.25">
      <c r="A1577">
        <v>1576</v>
      </c>
      <c r="B1577" t="s">
        <v>9</v>
      </c>
      <c r="C1577">
        <f>IF(ISBLANK(Hoja1!C1577),AVERAGE(Hoja1!$C$2:$C$5001),Hoja1!C1577)</f>
        <v>261897.3</v>
      </c>
      <c r="D1577" t="str">
        <f>IF(ISBLANK(Hoja1!D1577),"ASALARIADO",Hoja1!D1577)</f>
        <v>ASALARIADO</v>
      </c>
      <c r="E1577" t="s">
        <v>16</v>
      </c>
      <c r="F1577" t="s">
        <v>12</v>
      </c>
      <c r="G1577" t="s">
        <v>12</v>
      </c>
      <c r="H1577" t="s">
        <v>13</v>
      </c>
      <c r="I1577" s="1">
        <f>IF(ISBLANK(Hoja1!I1577),AVERAGE(Hoja1!$I$2:$I$5001),Hoja1!I1577)</f>
        <v>57</v>
      </c>
      <c r="J1577">
        <f t="shared" si="72"/>
        <v>0</v>
      </c>
      <c r="K1577" t="str">
        <f t="shared" si="73"/>
        <v>0-400k</v>
      </c>
      <c r="L1577" t="str">
        <f t="shared" si="74"/>
        <v>46-60</v>
      </c>
    </row>
    <row r="1578" spans="1:12" x14ac:dyDescent="0.25">
      <c r="A1578">
        <v>1577</v>
      </c>
      <c r="B1578" t="s">
        <v>15</v>
      </c>
      <c r="C1578">
        <f>IF(ISBLANK(Hoja1!C1578),AVERAGE(Hoja1!$C$2:$C$5001),Hoja1!C1578)</f>
        <v>297046</v>
      </c>
      <c r="D1578" t="str">
        <f>IF(ISBLANK(Hoja1!D1578),"ASALARIADO",Hoja1!D1578)</f>
        <v>ASEGURADO VOLUNTARIO</v>
      </c>
      <c r="E1578" t="s">
        <v>16</v>
      </c>
      <c r="F1578" t="s">
        <v>12</v>
      </c>
      <c r="G1578" t="s">
        <v>12</v>
      </c>
      <c r="H1578" t="s">
        <v>12</v>
      </c>
      <c r="I1578" s="1">
        <f>IF(ISBLANK(Hoja1!I1578),AVERAGE(Hoja1!$I$2:$I$5001),Hoja1!I1578)</f>
        <v>43</v>
      </c>
      <c r="J1578">
        <f t="shared" si="72"/>
        <v>1</v>
      </c>
      <c r="K1578" t="str">
        <f t="shared" si="73"/>
        <v>0-400k</v>
      </c>
      <c r="L1578" t="str">
        <f t="shared" si="74"/>
        <v>31-45</v>
      </c>
    </row>
    <row r="1579" spans="1:12" x14ac:dyDescent="0.25">
      <c r="A1579">
        <v>1578</v>
      </c>
      <c r="B1579" t="s">
        <v>15</v>
      </c>
      <c r="C1579">
        <f>IF(ISBLANK(Hoja1!C1579),AVERAGE(Hoja1!$C$2:$C$5001),Hoja1!C1579)</f>
        <v>582705.18000000005</v>
      </c>
      <c r="D1579" t="str">
        <f>IF(ISBLANK(Hoja1!D1579),"ASALARIADO",Hoja1!D1579)</f>
        <v>ASALARIADO</v>
      </c>
      <c r="E1579" t="s">
        <v>16</v>
      </c>
      <c r="F1579" t="s">
        <v>12</v>
      </c>
      <c r="G1579" t="s">
        <v>13</v>
      </c>
      <c r="H1579" t="s">
        <v>13</v>
      </c>
      <c r="I1579" s="1">
        <f>IF(ISBLANK(Hoja1!I1579),AVERAGE(Hoja1!$I$2:$I$5001),Hoja1!I1579)</f>
        <v>30</v>
      </c>
      <c r="J1579">
        <f t="shared" si="72"/>
        <v>0</v>
      </c>
      <c r="K1579" t="str">
        <f t="shared" si="73"/>
        <v>400k-800k</v>
      </c>
      <c r="L1579" t="str">
        <f t="shared" si="74"/>
        <v>18-30</v>
      </c>
    </row>
    <row r="1580" spans="1:12" x14ac:dyDescent="0.25">
      <c r="A1580">
        <v>1579</v>
      </c>
      <c r="B1580" t="s">
        <v>9</v>
      </c>
      <c r="C1580">
        <f>IF(ISBLANK(Hoja1!C1580),AVERAGE(Hoja1!$C$2:$C$5001),Hoja1!C1580)</f>
        <v>49684.32</v>
      </c>
      <c r="D1580" t="str">
        <f>IF(ISBLANK(Hoja1!D1580),"ASALARIADO",Hoja1!D1580)</f>
        <v>ASALARIADO</v>
      </c>
      <c r="E1580" t="s">
        <v>16</v>
      </c>
      <c r="F1580" t="s">
        <v>12</v>
      </c>
      <c r="G1580" t="s">
        <v>13</v>
      </c>
      <c r="H1580" t="s">
        <v>13</v>
      </c>
      <c r="I1580" s="1">
        <f>IF(ISBLANK(Hoja1!I1580),AVERAGE(Hoja1!$I$2:$I$5001),Hoja1!I1580)</f>
        <v>42</v>
      </c>
      <c r="J1580">
        <f t="shared" si="72"/>
        <v>0</v>
      </c>
      <c r="K1580" t="str">
        <f t="shared" si="73"/>
        <v>0-400k</v>
      </c>
      <c r="L1580" t="str">
        <f t="shared" si="74"/>
        <v>31-45</v>
      </c>
    </row>
    <row r="1581" spans="1:12" x14ac:dyDescent="0.25">
      <c r="A1581">
        <v>1580</v>
      </c>
      <c r="B1581" t="s">
        <v>9</v>
      </c>
      <c r="C1581">
        <f>IF(ISBLANK(Hoja1!C1581),AVERAGE(Hoja1!$C$2:$C$5001),Hoja1!C1581)</f>
        <v>427025</v>
      </c>
      <c r="D1581" t="str">
        <f>IF(ISBLANK(Hoja1!D1581),"ASALARIADO",Hoja1!D1581)</f>
        <v>ASALARIADO</v>
      </c>
      <c r="E1581" t="s">
        <v>16</v>
      </c>
      <c r="F1581" t="s">
        <v>12</v>
      </c>
      <c r="G1581" t="s">
        <v>13</v>
      </c>
      <c r="H1581" t="s">
        <v>13</v>
      </c>
      <c r="I1581" s="1">
        <f>IF(ISBLANK(Hoja1!I1581),AVERAGE(Hoja1!$I$2:$I$5001),Hoja1!I1581)</f>
        <v>32</v>
      </c>
      <c r="J1581">
        <f t="shared" si="72"/>
        <v>0</v>
      </c>
      <c r="K1581" t="str">
        <f t="shared" si="73"/>
        <v>400k-800k</v>
      </c>
      <c r="L1581" t="str">
        <f t="shared" si="74"/>
        <v>31-45</v>
      </c>
    </row>
    <row r="1582" spans="1:12" x14ac:dyDescent="0.25">
      <c r="A1582">
        <v>1581</v>
      </c>
      <c r="B1582" t="s">
        <v>15</v>
      </c>
      <c r="C1582">
        <f>IF(ISBLANK(Hoja1!C1582),AVERAGE(Hoja1!$C$2:$C$5001),Hoja1!C1582)</f>
        <v>188362.97</v>
      </c>
      <c r="D1582" t="str">
        <f>IF(ISBLANK(Hoja1!D1582),"ASALARIADO",Hoja1!D1582)</f>
        <v>ASALARIADO</v>
      </c>
      <c r="E1582" t="s">
        <v>16</v>
      </c>
      <c r="F1582" t="s">
        <v>12</v>
      </c>
      <c r="G1582" t="s">
        <v>13</v>
      </c>
      <c r="H1582" t="s">
        <v>13</v>
      </c>
      <c r="I1582" s="1">
        <f>IF(ISBLANK(Hoja1!I1582),AVERAGE(Hoja1!$I$2:$I$5001),Hoja1!I1582)</f>
        <v>34</v>
      </c>
      <c r="J1582">
        <f t="shared" si="72"/>
        <v>0</v>
      </c>
      <c r="K1582" t="str">
        <f t="shared" si="73"/>
        <v>0-400k</v>
      </c>
      <c r="L1582" t="str">
        <f t="shared" si="74"/>
        <v>31-45</v>
      </c>
    </row>
    <row r="1583" spans="1:12" x14ac:dyDescent="0.25">
      <c r="A1583">
        <v>1582</v>
      </c>
      <c r="B1583" t="s">
        <v>9</v>
      </c>
      <c r="C1583">
        <f>IF(ISBLANK(Hoja1!C1583),AVERAGE(Hoja1!$C$2:$C$5001),Hoja1!C1583)</f>
        <v>527956.5</v>
      </c>
      <c r="D1583" t="str">
        <f>IF(ISBLANK(Hoja1!D1583),"ASALARIADO",Hoja1!D1583)</f>
        <v>ASALARIADO</v>
      </c>
      <c r="E1583" t="s">
        <v>11</v>
      </c>
      <c r="F1583" t="s">
        <v>12</v>
      </c>
      <c r="G1583" t="s">
        <v>13</v>
      </c>
      <c r="H1583" t="s">
        <v>13</v>
      </c>
      <c r="I1583" s="1">
        <f>IF(ISBLANK(Hoja1!I1583),AVERAGE(Hoja1!$I$2:$I$5001),Hoja1!I1583)</f>
        <v>23</v>
      </c>
      <c r="J1583">
        <f t="shared" si="72"/>
        <v>0</v>
      </c>
      <c r="K1583" t="str">
        <f t="shared" si="73"/>
        <v>400k-800k</v>
      </c>
      <c r="L1583" t="str">
        <f t="shared" si="74"/>
        <v>18-30</v>
      </c>
    </row>
    <row r="1584" spans="1:12" x14ac:dyDescent="0.25">
      <c r="A1584">
        <v>1583</v>
      </c>
      <c r="B1584" t="s">
        <v>9</v>
      </c>
      <c r="C1584">
        <f>IF(ISBLANK(Hoja1!C1584),AVERAGE(Hoja1!$C$2:$C$5001),Hoja1!C1584)</f>
        <v>811305.9</v>
      </c>
      <c r="D1584" t="str">
        <f>IF(ISBLANK(Hoja1!D1584),"ASALARIADO",Hoja1!D1584)</f>
        <v>PENSIONADOS EN SU PROPIO SISTEMA</v>
      </c>
      <c r="E1584" t="s">
        <v>11</v>
      </c>
      <c r="F1584" t="s">
        <v>12</v>
      </c>
      <c r="G1584" t="s">
        <v>13</v>
      </c>
      <c r="H1584" t="s">
        <v>13</v>
      </c>
      <c r="I1584" s="1">
        <f>IF(ISBLANK(Hoja1!I1584),AVERAGE(Hoja1!$I$2:$I$5001),Hoja1!I1584)</f>
        <v>83</v>
      </c>
      <c r="J1584">
        <f t="shared" si="72"/>
        <v>0</v>
      </c>
      <c r="K1584" t="str">
        <f t="shared" si="73"/>
        <v>800k-1.2M</v>
      </c>
      <c r="L1584" t="str">
        <f t="shared" si="74"/>
        <v>76-100+</v>
      </c>
    </row>
    <row r="1585" spans="1:12" x14ac:dyDescent="0.25">
      <c r="A1585">
        <v>1584</v>
      </c>
      <c r="B1585" t="s">
        <v>15</v>
      </c>
      <c r="C1585">
        <f>IF(ISBLANK(Hoja1!C1585),AVERAGE(Hoja1!$C$2:$C$5001),Hoja1!C1585)</f>
        <v>165972.39000000001</v>
      </c>
      <c r="D1585" t="str">
        <f>IF(ISBLANK(Hoja1!D1585),"ASALARIADO",Hoja1!D1585)</f>
        <v>ASALARIADO</v>
      </c>
      <c r="E1585" t="s">
        <v>16</v>
      </c>
      <c r="F1585" t="s">
        <v>12</v>
      </c>
      <c r="G1585" t="s">
        <v>12</v>
      </c>
      <c r="H1585" t="s">
        <v>13</v>
      </c>
      <c r="I1585" s="1">
        <f>IF(ISBLANK(Hoja1!I1585),AVERAGE(Hoja1!$I$2:$I$5001),Hoja1!I1585)</f>
        <v>28</v>
      </c>
      <c r="J1585">
        <f t="shared" si="72"/>
        <v>0</v>
      </c>
      <c r="K1585" t="str">
        <f t="shared" si="73"/>
        <v>0-400k</v>
      </c>
      <c r="L1585" t="str">
        <f t="shared" si="74"/>
        <v>18-30</v>
      </c>
    </row>
    <row r="1586" spans="1:12" x14ac:dyDescent="0.25">
      <c r="A1586">
        <v>1585</v>
      </c>
      <c r="B1586" t="s">
        <v>9</v>
      </c>
      <c r="C1586">
        <f>IF(ISBLANK(Hoja1!C1586),AVERAGE(Hoja1!$C$2:$C$5001),Hoja1!C1586)</f>
        <v>749651.26</v>
      </c>
      <c r="D1586" t="str">
        <f>IF(ISBLANK(Hoja1!D1586),"ASALARIADO",Hoja1!D1586)</f>
        <v>ASALARIADO</v>
      </c>
      <c r="E1586" t="s">
        <v>16</v>
      </c>
      <c r="F1586" t="s">
        <v>12</v>
      </c>
      <c r="G1586" t="s">
        <v>13</v>
      </c>
      <c r="H1586" t="s">
        <v>13</v>
      </c>
      <c r="I1586" s="1">
        <f>IF(ISBLANK(Hoja1!I1586),AVERAGE(Hoja1!$I$2:$I$5001),Hoja1!I1586)</f>
        <v>32</v>
      </c>
      <c r="J1586">
        <f t="shared" si="72"/>
        <v>0</v>
      </c>
      <c r="K1586" t="str">
        <f t="shared" si="73"/>
        <v>400k-800k</v>
      </c>
      <c r="L1586" t="str">
        <f t="shared" si="74"/>
        <v>31-45</v>
      </c>
    </row>
    <row r="1587" spans="1:12" x14ac:dyDescent="0.25">
      <c r="A1587">
        <v>1586</v>
      </c>
      <c r="B1587" t="s">
        <v>15</v>
      </c>
      <c r="C1587">
        <f>IF(ISBLANK(Hoja1!C1587),AVERAGE(Hoja1!$C$2:$C$5001),Hoja1!C1587)</f>
        <v>6120159.5</v>
      </c>
      <c r="D1587" t="str">
        <f>IF(ISBLANK(Hoja1!D1587),"ASALARIADO",Hoja1!D1587)</f>
        <v>ASALARIADO</v>
      </c>
      <c r="E1587" t="s">
        <v>16</v>
      </c>
      <c r="F1587" t="s">
        <v>12</v>
      </c>
      <c r="G1587" t="s">
        <v>13</v>
      </c>
      <c r="H1587" t="s">
        <v>13</v>
      </c>
      <c r="I1587" s="1">
        <f>IF(ISBLANK(Hoja1!I1587),AVERAGE(Hoja1!$I$2:$I$5001),Hoja1!I1587)</f>
        <v>42</v>
      </c>
      <c r="J1587">
        <f t="shared" si="72"/>
        <v>0</v>
      </c>
      <c r="K1587" t="str">
        <f t="shared" si="73"/>
        <v>2M+</v>
      </c>
      <c r="L1587" t="str">
        <f t="shared" si="74"/>
        <v>31-45</v>
      </c>
    </row>
    <row r="1588" spans="1:12" x14ac:dyDescent="0.25">
      <c r="A1588">
        <v>1587</v>
      </c>
      <c r="B1588" t="s">
        <v>9</v>
      </c>
      <c r="C1588">
        <f>IF(ISBLANK(Hoja1!C1588),AVERAGE(Hoja1!$C$2:$C$5001),Hoja1!C1588)</f>
        <v>825000</v>
      </c>
      <c r="D1588" t="str">
        <f>IF(ISBLANK(Hoja1!D1588),"ASALARIADO",Hoja1!D1588)</f>
        <v>ASALARIADO</v>
      </c>
      <c r="E1588" t="s">
        <v>16</v>
      </c>
      <c r="F1588" t="s">
        <v>12</v>
      </c>
      <c r="G1588" t="s">
        <v>13</v>
      </c>
      <c r="H1588" t="s">
        <v>13</v>
      </c>
      <c r="I1588" s="1">
        <f>IF(ISBLANK(Hoja1!I1588),AVERAGE(Hoja1!$I$2:$I$5001),Hoja1!I1588)</f>
        <v>50</v>
      </c>
      <c r="J1588">
        <f t="shared" si="72"/>
        <v>0</v>
      </c>
      <c r="K1588" t="str">
        <f t="shared" si="73"/>
        <v>800k-1.2M</v>
      </c>
      <c r="L1588" t="str">
        <f t="shared" si="74"/>
        <v>46-60</v>
      </c>
    </row>
    <row r="1589" spans="1:12" x14ac:dyDescent="0.25">
      <c r="A1589">
        <v>1588</v>
      </c>
      <c r="B1589" t="s">
        <v>15</v>
      </c>
      <c r="C1589">
        <f>IF(ISBLANK(Hoja1!C1589),AVERAGE(Hoja1!$C$2:$C$5001),Hoja1!C1589)</f>
        <v>190076.47</v>
      </c>
      <c r="D1589" t="str">
        <f>IF(ISBLANK(Hoja1!D1589),"ASALARIADO",Hoja1!D1589)</f>
        <v>ASALARIADO</v>
      </c>
      <c r="E1589" t="s">
        <v>16</v>
      </c>
      <c r="F1589" t="s">
        <v>12</v>
      </c>
      <c r="G1589" t="s">
        <v>13</v>
      </c>
      <c r="H1589" t="s">
        <v>13</v>
      </c>
      <c r="I1589" s="1">
        <f>IF(ISBLANK(Hoja1!I1589),AVERAGE(Hoja1!$I$2:$I$5001),Hoja1!I1589)</f>
        <v>26</v>
      </c>
      <c r="J1589">
        <f t="shared" si="72"/>
        <v>0</v>
      </c>
      <c r="K1589" t="str">
        <f t="shared" si="73"/>
        <v>0-400k</v>
      </c>
      <c r="L1589" t="str">
        <f t="shared" si="74"/>
        <v>18-30</v>
      </c>
    </row>
    <row r="1590" spans="1:12" x14ac:dyDescent="0.25">
      <c r="A1590">
        <v>1589</v>
      </c>
      <c r="B1590" t="s">
        <v>15</v>
      </c>
      <c r="C1590">
        <f>IF(ISBLANK(Hoja1!C1590),AVERAGE(Hoja1!$C$2:$C$5001),Hoja1!C1590)</f>
        <v>300018</v>
      </c>
      <c r="D1590" t="str">
        <f>IF(ISBLANK(Hoja1!D1590),"ASALARIADO",Hoja1!D1590)</f>
        <v>ASEGURADO VOLUNTARIO</v>
      </c>
      <c r="E1590" t="s">
        <v>16</v>
      </c>
      <c r="F1590" t="s">
        <v>12</v>
      </c>
      <c r="G1590" t="s">
        <v>13</v>
      </c>
      <c r="H1590" t="s">
        <v>13</v>
      </c>
      <c r="I1590" s="1">
        <f>IF(ISBLANK(Hoja1!I1590),AVERAGE(Hoja1!$I$2:$I$5001),Hoja1!I1590)</f>
        <v>47</v>
      </c>
      <c r="J1590">
        <f t="shared" si="72"/>
        <v>0</v>
      </c>
      <c r="K1590" t="str">
        <f t="shared" si="73"/>
        <v>0-400k</v>
      </c>
      <c r="L1590" t="str">
        <f t="shared" si="74"/>
        <v>46-60</v>
      </c>
    </row>
    <row r="1591" spans="1:12" x14ac:dyDescent="0.25">
      <c r="A1591">
        <v>1590</v>
      </c>
      <c r="B1591" t="s">
        <v>15</v>
      </c>
      <c r="C1591">
        <f>IF(ISBLANK(Hoja1!C1591),AVERAGE(Hoja1!$C$2:$C$5001),Hoja1!C1591)</f>
        <v>657366.39</v>
      </c>
      <c r="D1591" t="str">
        <f>IF(ISBLANK(Hoja1!D1591),"ASALARIADO",Hoja1!D1591)</f>
        <v>ASALARIADO</v>
      </c>
      <c r="E1591" t="s">
        <v>11</v>
      </c>
      <c r="F1591" t="s">
        <v>12</v>
      </c>
      <c r="G1591" t="s">
        <v>13</v>
      </c>
      <c r="H1591" t="s">
        <v>13</v>
      </c>
      <c r="I1591" s="1">
        <f>IF(ISBLANK(Hoja1!I1591),AVERAGE(Hoja1!$I$2:$I$5001),Hoja1!I1591)</f>
        <v>40</v>
      </c>
      <c r="J1591">
        <f t="shared" si="72"/>
        <v>0</v>
      </c>
      <c r="K1591" t="str">
        <f t="shared" si="73"/>
        <v>400k-800k</v>
      </c>
      <c r="L1591" t="str">
        <f t="shared" si="74"/>
        <v>31-45</v>
      </c>
    </row>
    <row r="1592" spans="1:12" x14ac:dyDescent="0.25">
      <c r="A1592">
        <v>1591</v>
      </c>
      <c r="B1592" t="s">
        <v>9</v>
      </c>
      <c r="C1592">
        <f>IF(ISBLANK(Hoja1!C1592),AVERAGE(Hoja1!$C$2:$C$5001),Hoja1!C1592)</f>
        <v>4107395</v>
      </c>
      <c r="D1592" t="str">
        <f>IF(ISBLANK(Hoja1!D1592),"ASALARIADO",Hoja1!D1592)</f>
        <v>PENSIONADOS EN SU PROPIO SISTEMA</v>
      </c>
      <c r="E1592" t="s">
        <v>11</v>
      </c>
      <c r="F1592" t="s">
        <v>12</v>
      </c>
      <c r="G1592" t="s">
        <v>13</v>
      </c>
      <c r="H1592" t="s">
        <v>13</v>
      </c>
      <c r="I1592" s="1">
        <f>IF(ISBLANK(Hoja1!I1592),AVERAGE(Hoja1!$I$2:$I$5001),Hoja1!I1592)</f>
        <v>80</v>
      </c>
      <c r="J1592">
        <f t="shared" si="72"/>
        <v>0</v>
      </c>
      <c r="K1592" t="str">
        <f t="shared" si="73"/>
        <v>2M+</v>
      </c>
      <c r="L1592" t="str">
        <f t="shared" si="74"/>
        <v>76-100+</v>
      </c>
    </row>
    <row r="1593" spans="1:12" x14ac:dyDescent="0.25">
      <c r="A1593">
        <v>1592</v>
      </c>
      <c r="B1593" t="s">
        <v>9</v>
      </c>
      <c r="C1593">
        <f>IF(ISBLANK(Hoja1!C1593),AVERAGE(Hoja1!$C$2:$C$5001),Hoja1!C1593)</f>
        <v>534683</v>
      </c>
      <c r="D1593" t="str">
        <f>IF(ISBLANK(Hoja1!D1593),"ASALARIADO",Hoja1!D1593)</f>
        <v>TRABAJADOR INDEPENDIENTE</v>
      </c>
      <c r="E1593" t="s">
        <v>16</v>
      </c>
      <c r="F1593" t="s">
        <v>12</v>
      </c>
      <c r="G1593" t="s">
        <v>13</v>
      </c>
      <c r="H1593" t="s">
        <v>13</v>
      </c>
      <c r="I1593" s="1">
        <f>IF(ISBLANK(Hoja1!I1593),AVERAGE(Hoja1!$I$2:$I$5001),Hoja1!I1593)</f>
        <v>48</v>
      </c>
      <c r="J1593">
        <f t="shared" si="72"/>
        <v>0</v>
      </c>
      <c r="K1593" t="str">
        <f t="shared" si="73"/>
        <v>400k-800k</v>
      </c>
      <c r="L1593" t="str">
        <f t="shared" si="74"/>
        <v>46-60</v>
      </c>
    </row>
    <row r="1594" spans="1:12" x14ac:dyDescent="0.25">
      <c r="A1594">
        <v>1593</v>
      </c>
      <c r="B1594" t="s">
        <v>9</v>
      </c>
      <c r="C1594">
        <f>IF(ISBLANK(Hoja1!C1594),AVERAGE(Hoja1!$C$2:$C$5001),Hoja1!C1594)</f>
        <v>1316155</v>
      </c>
      <c r="D1594" t="str">
        <f>IF(ISBLANK(Hoja1!D1594),"ASALARIADO",Hoja1!D1594)</f>
        <v>ASALARIADO</v>
      </c>
      <c r="E1594" t="s">
        <v>16</v>
      </c>
      <c r="F1594" t="s">
        <v>12</v>
      </c>
      <c r="G1594" t="s">
        <v>12</v>
      </c>
      <c r="H1594" t="s">
        <v>13</v>
      </c>
      <c r="I1594" s="1">
        <f>IF(ISBLANK(Hoja1!I1594),AVERAGE(Hoja1!$I$2:$I$5001),Hoja1!I1594)</f>
        <v>39</v>
      </c>
      <c r="J1594">
        <f t="shared" si="72"/>
        <v>0</v>
      </c>
      <c r="K1594" t="str">
        <f t="shared" si="73"/>
        <v>1.2M-2M</v>
      </c>
      <c r="L1594" t="str">
        <f t="shared" si="74"/>
        <v>31-45</v>
      </c>
    </row>
    <row r="1595" spans="1:12" x14ac:dyDescent="0.25">
      <c r="A1595">
        <v>1594</v>
      </c>
      <c r="B1595" t="s">
        <v>15</v>
      </c>
      <c r="C1595">
        <f>IF(ISBLANK(Hoja1!C1595),AVERAGE(Hoja1!$C$2:$C$5001),Hoja1!C1595)</f>
        <v>300000</v>
      </c>
      <c r="D1595" t="str">
        <f>IF(ISBLANK(Hoja1!D1595),"ASALARIADO",Hoja1!D1595)</f>
        <v>ASEGURADO VOLUNTARIO</v>
      </c>
      <c r="E1595" t="s">
        <v>16</v>
      </c>
      <c r="F1595" t="s">
        <v>12</v>
      </c>
      <c r="G1595" t="s">
        <v>13</v>
      </c>
      <c r="H1595" t="s">
        <v>13</v>
      </c>
      <c r="I1595" s="1">
        <f>IF(ISBLANK(Hoja1!I1595),AVERAGE(Hoja1!$I$2:$I$5001),Hoja1!I1595)</f>
        <v>21</v>
      </c>
      <c r="J1595">
        <f t="shared" si="72"/>
        <v>0</v>
      </c>
      <c r="K1595" t="str">
        <f t="shared" si="73"/>
        <v>0-400k</v>
      </c>
      <c r="L1595" t="str">
        <f t="shared" si="74"/>
        <v>18-30</v>
      </c>
    </row>
    <row r="1596" spans="1:12" x14ac:dyDescent="0.25">
      <c r="A1596">
        <v>1595</v>
      </c>
      <c r="B1596" t="s">
        <v>9</v>
      </c>
      <c r="C1596">
        <f>IF(ISBLANK(Hoja1!C1596),AVERAGE(Hoja1!$C$2:$C$5001),Hoja1!C1596)</f>
        <v>1400000</v>
      </c>
      <c r="D1596" t="str">
        <f>IF(ISBLANK(Hoja1!D1596),"ASALARIADO",Hoja1!D1596)</f>
        <v>ASALARIADO</v>
      </c>
      <c r="E1596" t="s">
        <v>16</v>
      </c>
      <c r="F1596" t="s">
        <v>12</v>
      </c>
      <c r="G1596" t="s">
        <v>13</v>
      </c>
      <c r="H1596" t="s">
        <v>13</v>
      </c>
      <c r="I1596" s="1">
        <f>IF(ISBLANK(Hoja1!I1596),AVERAGE(Hoja1!$I$2:$I$5001),Hoja1!I1596)</f>
        <v>34</v>
      </c>
      <c r="J1596">
        <f t="shared" si="72"/>
        <v>0</v>
      </c>
      <c r="K1596" t="str">
        <f t="shared" si="73"/>
        <v>1.2M-2M</v>
      </c>
      <c r="L1596" t="str">
        <f t="shared" si="74"/>
        <v>31-45</v>
      </c>
    </row>
    <row r="1597" spans="1:12" x14ac:dyDescent="0.25">
      <c r="A1597">
        <v>1596</v>
      </c>
      <c r="B1597" t="s">
        <v>9</v>
      </c>
      <c r="C1597">
        <f>IF(ISBLANK(Hoja1!C1597),AVERAGE(Hoja1!$C$2:$C$5001),Hoja1!C1597)</f>
        <v>200000</v>
      </c>
      <c r="D1597" t="str">
        <f>IF(ISBLANK(Hoja1!D1597),"ASALARIADO",Hoja1!D1597)</f>
        <v>ASALARIADO</v>
      </c>
      <c r="E1597" t="s">
        <v>16</v>
      </c>
      <c r="F1597" t="s">
        <v>12</v>
      </c>
      <c r="G1597" t="s">
        <v>13</v>
      </c>
      <c r="H1597" t="s">
        <v>13</v>
      </c>
      <c r="I1597" s="1">
        <f>IF(ISBLANK(Hoja1!I1597),AVERAGE(Hoja1!$I$2:$I$5001),Hoja1!I1597)</f>
        <v>32</v>
      </c>
      <c r="J1597">
        <f t="shared" si="72"/>
        <v>0</v>
      </c>
      <c r="K1597" t="str">
        <f t="shared" si="73"/>
        <v>0-400k</v>
      </c>
      <c r="L1597" t="str">
        <f t="shared" si="74"/>
        <v>31-45</v>
      </c>
    </row>
    <row r="1598" spans="1:12" x14ac:dyDescent="0.25">
      <c r="A1598">
        <v>1597</v>
      </c>
      <c r="B1598" t="s">
        <v>15</v>
      </c>
      <c r="C1598">
        <f>IF(ISBLANK(Hoja1!C1598),AVERAGE(Hoja1!$C$2:$C$5001),Hoja1!C1598)</f>
        <v>216423.45</v>
      </c>
      <c r="D1598" t="str">
        <f>IF(ISBLANK(Hoja1!D1598),"ASALARIADO",Hoja1!D1598)</f>
        <v>ASALARIADO</v>
      </c>
      <c r="E1598" t="s">
        <v>16</v>
      </c>
      <c r="F1598" t="s">
        <v>12</v>
      </c>
      <c r="G1598" t="s">
        <v>13</v>
      </c>
      <c r="H1598" t="s">
        <v>13</v>
      </c>
      <c r="I1598" s="1">
        <f>IF(ISBLANK(Hoja1!I1598),AVERAGE(Hoja1!$I$2:$I$5001),Hoja1!I1598)</f>
        <v>28</v>
      </c>
      <c r="J1598">
        <f t="shared" si="72"/>
        <v>0</v>
      </c>
      <c r="K1598" t="str">
        <f t="shared" si="73"/>
        <v>0-400k</v>
      </c>
      <c r="L1598" t="str">
        <f t="shared" si="74"/>
        <v>18-30</v>
      </c>
    </row>
    <row r="1599" spans="1:12" x14ac:dyDescent="0.25">
      <c r="A1599">
        <v>1598</v>
      </c>
      <c r="B1599" t="s">
        <v>9</v>
      </c>
      <c r="C1599">
        <f>IF(ISBLANK(Hoja1!C1599),AVERAGE(Hoja1!$C$2:$C$5001),Hoja1!C1599)</f>
        <v>829250</v>
      </c>
      <c r="D1599" t="str">
        <f>IF(ISBLANK(Hoja1!D1599),"ASALARIADO",Hoja1!D1599)</f>
        <v>ASALARIADO</v>
      </c>
      <c r="E1599" t="s">
        <v>11</v>
      </c>
      <c r="F1599" t="s">
        <v>12</v>
      </c>
      <c r="G1599" t="s">
        <v>13</v>
      </c>
      <c r="H1599" t="s">
        <v>13</v>
      </c>
      <c r="I1599" s="1">
        <f>IF(ISBLANK(Hoja1!I1599),AVERAGE(Hoja1!$I$2:$I$5001),Hoja1!I1599)</f>
        <v>47</v>
      </c>
      <c r="J1599">
        <f t="shared" si="72"/>
        <v>0</v>
      </c>
      <c r="K1599" t="str">
        <f t="shared" si="73"/>
        <v>800k-1.2M</v>
      </c>
      <c r="L1599" t="str">
        <f t="shared" si="74"/>
        <v>46-60</v>
      </c>
    </row>
    <row r="1600" spans="1:12" x14ac:dyDescent="0.25">
      <c r="A1600">
        <v>1599</v>
      </c>
      <c r="B1600" t="s">
        <v>9</v>
      </c>
      <c r="C1600">
        <f>IF(ISBLANK(Hoja1!C1600),AVERAGE(Hoja1!$C$2:$C$5001),Hoja1!C1600)</f>
        <v>370090</v>
      </c>
      <c r="D1600" t="str">
        <f>IF(ISBLANK(Hoja1!D1600),"ASALARIADO",Hoja1!D1600)</f>
        <v>TRABAJADOR INDEPENDIENTE</v>
      </c>
      <c r="E1600" t="s">
        <v>16</v>
      </c>
      <c r="F1600" t="s">
        <v>12</v>
      </c>
      <c r="G1600" t="s">
        <v>13</v>
      </c>
      <c r="H1600" t="s">
        <v>12</v>
      </c>
      <c r="I1600" s="1">
        <f>IF(ISBLANK(Hoja1!I1600),AVERAGE(Hoja1!$I$2:$I$5001),Hoja1!I1600)</f>
        <v>40</v>
      </c>
      <c r="J1600">
        <f t="shared" si="72"/>
        <v>1</v>
      </c>
      <c r="K1600" t="str">
        <f t="shared" si="73"/>
        <v>0-400k</v>
      </c>
      <c r="L1600" t="str">
        <f t="shared" si="74"/>
        <v>31-45</v>
      </c>
    </row>
    <row r="1601" spans="1:12" x14ac:dyDescent="0.25">
      <c r="A1601">
        <v>1600</v>
      </c>
      <c r="B1601" t="s">
        <v>15</v>
      </c>
      <c r="C1601">
        <f>IF(ISBLANK(Hoja1!C1601),AVERAGE(Hoja1!$C$2:$C$5001),Hoja1!C1601)</f>
        <v>328127.06</v>
      </c>
      <c r="D1601" t="str">
        <f>IF(ISBLANK(Hoja1!D1601),"ASALARIADO",Hoja1!D1601)</f>
        <v>ASALARIADO</v>
      </c>
      <c r="E1601" t="s">
        <v>16</v>
      </c>
      <c r="F1601" t="s">
        <v>12</v>
      </c>
      <c r="G1601" t="s">
        <v>13</v>
      </c>
      <c r="H1601" t="s">
        <v>13</v>
      </c>
      <c r="I1601" s="1">
        <f>IF(ISBLANK(Hoja1!I1601),AVERAGE(Hoja1!$I$2:$I$5001),Hoja1!I1601)</f>
        <v>45</v>
      </c>
      <c r="J1601">
        <f t="shared" si="72"/>
        <v>0</v>
      </c>
      <c r="K1601" t="str">
        <f t="shared" si="73"/>
        <v>0-400k</v>
      </c>
      <c r="L1601" t="str">
        <f t="shared" si="74"/>
        <v>31-45</v>
      </c>
    </row>
    <row r="1602" spans="1:12" x14ac:dyDescent="0.25">
      <c r="A1602">
        <v>1601</v>
      </c>
      <c r="B1602" t="s">
        <v>9</v>
      </c>
      <c r="C1602">
        <f>IF(ISBLANK(Hoja1!C1602),AVERAGE(Hoja1!$C$2:$C$5001),Hoja1!C1602)</f>
        <v>1414186</v>
      </c>
      <c r="D1602" t="str">
        <f>IF(ISBLANK(Hoja1!D1602),"ASALARIADO",Hoja1!D1602)</f>
        <v>ASALARIADO</v>
      </c>
      <c r="E1602" t="s">
        <v>11</v>
      </c>
      <c r="F1602" t="s">
        <v>12</v>
      </c>
      <c r="G1602" t="s">
        <v>13</v>
      </c>
      <c r="H1602" t="s">
        <v>12</v>
      </c>
      <c r="I1602" s="1">
        <f>IF(ISBLANK(Hoja1!I1602),AVERAGE(Hoja1!$I$2:$I$5001),Hoja1!I1602)</f>
        <v>50</v>
      </c>
      <c r="J1602">
        <f t="shared" si="72"/>
        <v>1</v>
      </c>
      <c r="K1602" t="str">
        <f t="shared" si="73"/>
        <v>1.2M-2M</v>
      </c>
      <c r="L1602" t="str">
        <f t="shared" si="74"/>
        <v>46-60</v>
      </c>
    </row>
    <row r="1603" spans="1:12" x14ac:dyDescent="0.25">
      <c r="A1603">
        <v>1602</v>
      </c>
      <c r="B1603" t="s">
        <v>9</v>
      </c>
      <c r="C1603">
        <f>IF(ISBLANK(Hoja1!C1603),AVERAGE(Hoja1!$C$2:$C$5001),Hoja1!C1603)</f>
        <v>1183623.3999999999</v>
      </c>
      <c r="D1603" t="str">
        <f>IF(ISBLANK(Hoja1!D1603),"ASALARIADO",Hoja1!D1603)</f>
        <v>ASALARIADO</v>
      </c>
      <c r="E1603" t="s">
        <v>11</v>
      </c>
      <c r="F1603" t="s">
        <v>12</v>
      </c>
      <c r="G1603" t="s">
        <v>13</v>
      </c>
      <c r="H1603" t="s">
        <v>13</v>
      </c>
      <c r="I1603" s="1">
        <f>IF(ISBLANK(Hoja1!I1603),AVERAGE(Hoja1!$I$2:$I$5001),Hoja1!I1603)</f>
        <v>41</v>
      </c>
      <c r="J1603">
        <f t="shared" ref="J1603:J1666" si="75">IF(H1603="SI",1,0)</f>
        <v>0</v>
      </c>
      <c r="K1603" t="str">
        <f t="shared" ref="K1603:K1666" si="76">IF(C1603&lt;=400000,"0-400k",IF(C1603&lt;=800000,"400k-800k",IF(C1603&lt;=1200000,"800k-1.2M",IF(C1603&lt;=2000000,"1.2M-2M","2M+"))))</f>
        <v>800k-1.2M</v>
      </c>
      <c r="L1603" t="str">
        <f t="shared" ref="L1603:L1666" si="77">IF(I1603&lt;=30,"18-30",IF(I1603&lt;=45,"31-45",IF(I1603&lt;=60,"46-60",IF(I1603&lt;=75,"61-75","76-100+"))))</f>
        <v>31-45</v>
      </c>
    </row>
    <row r="1604" spans="1:12" x14ac:dyDescent="0.25">
      <c r="A1604">
        <v>1603</v>
      </c>
      <c r="B1604" t="s">
        <v>15</v>
      </c>
      <c r="C1604">
        <f>IF(ISBLANK(Hoja1!C1604),AVERAGE(Hoja1!$C$2:$C$5001),Hoja1!C1604)</f>
        <v>43350</v>
      </c>
      <c r="D1604" t="str">
        <f>IF(ISBLANK(Hoja1!D1604),"ASALARIADO",Hoja1!D1604)</f>
        <v>ASALARIADO</v>
      </c>
      <c r="E1604" t="s">
        <v>16</v>
      </c>
      <c r="F1604" t="s">
        <v>12</v>
      </c>
      <c r="G1604" t="s">
        <v>13</v>
      </c>
      <c r="H1604" t="s">
        <v>13</v>
      </c>
      <c r="I1604" s="1">
        <f>IF(ISBLANK(Hoja1!I1604),AVERAGE(Hoja1!$I$2:$I$5001),Hoja1!I1604)</f>
        <v>51</v>
      </c>
      <c r="J1604">
        <f t="shared" si="75"/>
        <v>0</v>
      </c>
      <c r="K1604" t="str">
        <f t="shared" si="76"/>
        <v>0-400k</v>
      </c>
      <c r="L1604" t="str">
        <f t="shared" si="77"/>
        <v>46-60</v>
      </c>
    </row>
    <row r="1605" spans="1:12" x14ac:dyDescent="0.25">
      <c r="A1605">
        <v>1604</v>
      </c>
      <c r="B1605" t="s">
        <v>15</v>
      </c>
      <c r="C1605">
        <f>IF(ISBLANK(Hoja1!C1605),AVERAGE(Hoja1!$C$2:$C$5001),Hoja1!C1605)</f>
        <v>1063647.5</v>
      </c>
      <c r="D1605" t="str">
        <f>IF(ISBLANK(Hoja1!D1605),"ASALARIADO",Hoja1!D1605)</f>
        <v>ASALARIADO</v>
      </c>
      <c r="E1605" t="s">
        <v>11</v>
      </c>
      <c r="F1605" t="s">
        <v>12</v>
      </c>
      <c r="G1605" t="s">
        <v>13</v>
      </c>
      <c r="H1605" t="s">
        <v>13</v>
      </c>
      <c r="I1605" s="1">
        <f>IF(ISBLANK(Hoja1!I1605),AVERAGE(Hoja1!$I$2:$I$5001),Hoja1!I1605)</f>
        <v>56</v>
      </c>
      <c r="J1605">
        <f t="shared" si="75"/>
        <v>0</v>
      </c>
      <c r="K1605" t="str">
        <f t="shared" si="76"/>
        <v>800k-1.2M</v>
      </c>
      <c r="L1605" t="str">
        <f t="shared" si="77"/>
        <v>46-60</v>
      </c>
    </row>
    <row r="1606" spans="1:12" x14ac:dyDescent="0.25">
      <c r="A1606">
        <v>1605</v>
      </c>
      <c r="B1606" t="s">
        <v>15</v>
      </c>
      <c r="C1606">
        <f>IF(ISBLANK(Hoja1!C1606),AVERAGE(Hoja1!$C$2:$C$5001),Hoja1!C1606)</f>
        <v>297046</v>
      </c>
      <c r="D1606" t="str">
        <f>IF(ISBLANK(Hoja1!D1606),"ASALARIADO",Hoja1!D1606)</f>
        <v>TRABAJADOR INDEPENDIENTE</v>
      </c>
      <c r="E1606" t="s">
        <v>16</v>
      </c>
      <c r="F1606" t="s">
        <v>12</v>
      </c>
      <c r="G1606" t="s">
        <v>13</v>
      </c>
      <c r="H1606" t="s">
        <v>12</v>
      </c>
      <c r="I1606" s="1">
        <f>IF(ISBLANK(Hoja1!I1606),AVERAGE(Hoja1!$I$2:$I$5001),Hoja1!I1606)</f>
        <v>42</v>
      </c>
      <c r="J1606">
        <f t="shared" si="75"/>
        <v>1</v>
      </c>
      <c r="K1606" t="str">
        <f t="shared" si="76"/>
        <v>0-400k</v>
      </c>
      <c r="L1606" t="str">
        <f t="shared" si="77"/>
        <v>31-45</v>
      </c>
    </row>
    <row r="1607" spans="1:12" x14ac:dyDescent="0.25">
      <c r="A1607">
        <v>1606</v>
      </c>
      <c r="B1607" t="s">
        <v>15</v>
      </c>
      <c r="C1607">
        <f>IF(ISBLANK(Hoja1!C1607),AVERAGE(Hoja1!$C$2:$C$5001),Hoja1!C1607)</f>
        <v>659230</v>
      </c>
      <c r="D1607" t="str">
        <f>IF(ISBLANK(Hoja1!D1607),"ASALARIADO",Hoja1!D1607)</f>
        <v>ASALARIADO</v>
      </c>
      <c r="E1607" t="s">
        <v>16</v>
      </c>
      <c r="F1607" t="s">
        <v>12</v>
      </c>
      <c r="G1607" t="s">
        <v>13</v>
      </c>
      <c r="H1607" t="s">
        <v>13</v>
      </c>
      <c r="I1607" s="1">
        <f>IF(ISBLANK(Hoja1!I1607),AVERAGE(Hoja1!$I$2:$I$5001),Hoja1!I1607)</f>
        <v>21</v>
      </c>
      <c r="J1607">
        <f t="shared" si="75"/>
        <v>0</v>
      </c>
      <c r="K1607" t="str">
        <f t="shared" si="76"/>
        <v>400k-800k</v>
      </c>
      <c r="L1607" t="str">
        <f t="shared" si="77"/>
        <v>18-30</v>
      </c>
    </row>
    <row r="1608" spans="1:12" x14ac:dyDescent="0.25">
      <c r="A1608">
        <v>1607</v>
      </c>
      <c r="B1608" t="s">
        <v>9</v>
      </c>
      <c r="C1608">
        <f>IF(ISBLANK(Hoja1!C1608),AVERAGE(Hoja1!$C$2:$C$5001),Hoja1!C1608)</f>
        <v>386699.62</v>
      </c>
      <c r="D1608" t="str">
        <f>IF(ISBLANK(Hoja1!D1608),"ASALARIADO",Hoja1!D1608)</f>
        <v>ASALARIADO</v>
      </c>
      <c r="E1608" t="s">
        <v>16</v>
      </c>
      <c r="F1608" t="s">
        <v>12</v>
      </c>
      <c r="G1608" t="s">
        <v>13</v>
      </c>
      <c r="H1608" t="s">
        <v>13</v>
      </c>
      <c r="I1608" s="1">
        <f>IF(ISBLANK(Hoja1!I1608),AVERAGE(Hoja1!$I$2:$I$5001),Hoja1!I1608)</f>
        <v>58</v>
      </c>
      <c r="J1608">
        <f t="shared" si="75"/>
        <v>0</v>
      </c>
      <c r="K1608" t="str">
        <f t="shared" si="76"/>
        <v>0-400k</v>
      </c>
      <c r="L1608" t="str">
        <f t="shared" si="77"/>
        <v>46-60</v>
      </c>
    </row>
    <row r="1609" spans="1:12" x14ac:dyDescent="0.25">
      <c r="A1609">
        <v>1608</v>
      </c>
      <c r="B1609" t="s">
        <v>15</v>
      </c>
      <c r="C1609">
        <f>IF(ISBLANK(Hoja1!C1609),AVERAGE(Hoja1!$C$2:$C$5001),Hoja1!C1609)</f>
        <v>400000</v>
      </c>
      <c r="D1609" t="str">
        <f>IF(ISBLANK(Hoja1!D1609),"ASALARIADO",Hoja1!D1609)</f>
        <v>ASALARIADO</v>
      </c>
      <c r="E1609" t="s">
        <v>16</v>
      </c>
      <c r="F1609" t="s">
        <v>12</v>
      </c>
      <c r="G1609" t="s">
        <v>13</v>
      </c>
      <c r="H1609" t="s">
        <v>13</v>
      </c>
      <c r="I1609" s="1">
        <f>IF(ISBLANK(Hoja1!I1609),AVERAGE(Hoja1!$I$2:$I$5001),Hoja1!I1609)</f>
        <v>20</v>
      </c>
      <c r="J1609">
        <f t="shared" si="75"/>
        <v>0</v>
      </c>
      <c r="K1609" t="str">
        <f t="shared" si="76"/>
        <v>0-400k</v>
      </c>
      <c r="L1609" t="str">
        <f t="shared" si="77"/>
        <v>18-30</v>
      </c>
    </row>
    <row r="1610" spans="1:12" x14ac:dyDescent="0.25">
      <c r="A1610">
        <v>1609</v>
      </c>
      <c r="B1610" t="s">
        <v>9</v>
      </c>
      <c r="C1610">
        <f>IF(ISBLANK(Hoja1!C1610),AVERAGE(Hoja1!$C$2:$C$5001),Hoja1!C1610)</f>
        <v>933004.5</v>
      </c>
      <c r="D1610" t="str">
        <f>IF(ISBLANK(Hoja1!D1610),"ASALARIADO",Hoja1!D1610)</f>
        <v>ASALARIADO</v>
      </c>
      <c r="E1610" t="s">
        <v>11</v>
      </c>
      <c r="F1610" t="s">
        <v>12</v>
      </c>
      <c r="G1610" t="s">
        <v>13</v>
      </c>
      <c r="H1610" t="s">
        <v>13</v>
      </c>
      <c r="I1610" s="1">
        <f>IF(ISBLANK(Hoja1!I1610),AVERAGE(Hoja1!$I$2:$I$5001),Hoja1!I1610)</f>
        <v>38</v>
      </c>
      <c r="J1610">
        <f t="shared" si="75"/>
        <v>0</v>
      </c>
      <c r="K1610" t="str">
        <f t="shared" si="76"/>
        <v>800k-1.2M</v>
      </c>
      <c r="L1610" t="str">
        <f t="shared" si="77"/>
        <v>31-45</v>
      </c>
    </row>
    <row r="1611" spans="1:12" x14ac:dyDescent="0.25">
      <c r="A1611">
        <v>1610</v>
      </c>
      <c r="B1611" t="s">
        <v>9</v>
      </c>
      <c r="C1611">
        <f>IF(ISBLANK(Hoja1!C1611),AVERAGE(Hoja1!$C$2:$C$5001),Hoja1!C1611)</f>
        <v>1552521</v>
      </c>
      <c r="D1611" t="str">
        <f>IF(ISBLANK(Hoja1!D1611),"ASALARIADO",Hoja1!D1611)</f>
        <v>ASALARIADO</v>
      </c>
      <c r="E1611" t="s">
        <v>11</v>
      </c>
      <c r="F1611" t="s">
        <v>12</v>
      </c>
      <c r="G1611" t="s">
        <v>13</v>
      </c>
      <c r="H1611" t="s">
        <v>12</v>
      </c>
      <c r="I1611" s="1">
        <f>IF(ISBLANK(Hoja1!I1611),AVERAGE(Hoja1!$I$2:$I$5001),Hoja1!I1611)</f>
        <v>38</v>
      </c>
      <c r="J1611">
        <f t="shared" si="75"/>
        <v>1</v>
      </c>
      <c r="K1611" t="str">
        <f t="shared" si="76"/>
        <v>1.2M-2M</v>
      </c>
      <c r="L1611" t="str">
        <f t="shared" si="77"/>
        <v>31-45</v>
      </c>
    </row>
    <row r="1612" spans="1:12" x14ac:dyDescent="0.25">
      <c r="A1612">
        <v>1611</v>
      </c>
      <c r="B1612" t="s">
        <v>15</v>
      </c>
      <c r="C1612">
        <f>IF(ISBLANK(Hoja1!C1612),AVERAGE(Hoja1!$C$2:$C$5001),Hoja1!C1612)</f>
        <v>695944.8</v>
      </c>
      <c r="D1612" t="str">
        <f>IF(ISBLANK(Hoja1!D1612),"ASALARIADO",Hoja1!D1612)</f>
        <v>ASALARIADO</v>
      </c>
      <c r="E1612" t="s">
        <v>11</v>
      </c>
      <c r="F1612" t="s">
        <v>12</v>
      </c>
      <c r="G1612" t="s">
        <v>13</v>
      </c>
      <c r="H1612" t="s">
        <v>13</v>
      </c>
      <c r="I1612" s="1">
        <f>IF(ISBLANK(Hoja1!I1612),AVERAGE(Hoja1!$I$2:$I$5001),Hoja1!I1612)</f>
        <v>54</v>
      </c>
      <c r="J1612">
        <f t="shared" si="75"/>
        <v>0</v>
      </c>
      <c r="K1612" t="str">
        <f t="shared" si="76"/>
        <v>400k-800k</v>
      </c>
      <c r="L1612" t="str">
        <f t="shared" si="77"/>
        <v>46-60</v>
      </c>
    </row>
    <row r="1613" spans="1:12" x14ac:dyDescent="0.25">
      <c r="A1613">
        <v>1612</v>
      </c>
      <c r="B1613" t="s">
        <v>9</v>
      </c>
      <c r="C1613">
        <f>IF(ISBLANK(Hoja1!C1613),AVERAGE(Hoja1!$C$2:$C$5001),Hoja1!C1613)</f>
        <v>636889</v>
      </c>
      <c r="D1613" t="str">
        <f>IF(ISBLANK(Hoja1!D1613),"ASALARIADO",Hoja1!D1613)</f>
        <v>TRABAJADOR INDEPENDIENTE</v>
      </c>
      <c r="E1613" t="s">
        <v>16</v>
      </c>
      <c r="F1613" t="s">
        <v>12</v>
      </c>
      <c r="G1613" t="s">
        <v>12</v>
      </c>
      <c r="H1613" t="s">
        <v>12</v>
      </c>
      <c r="I1613" s="1">
        <f>IF(ISBLANK(Hoja1!I1613),AVERAGE(Hoja1!$I$2:$I$5001),Hoja1!I1613)</f>
        <v>59</v>
      </c>
      <c r="J1613">
        <f t="shared" si="75"/>
        <v>1</v>
      </c>
      <c r="K1613" t="str">
        <f t="shared" si="76"/>
        <v>400k-800k</v>
      </c>
      <c r="L1613" t="str">
        <f t="shared" si="77"/>
        <v>46-60</v>
      </c>
    </row>
    <row r="1614" spans="1:12" x14ac:dyDescent="0.25">
      <c r="A1614">
        <v>1613</v>
      </c>
      <c r="B1614" t="s">
        <v>15</v>
      </c>
      <c r="C1614">
        <f>IF(ISBLANK(Hoja1!C1614),AVERAGE(Hoja1!$C$2:$C$5001),Hoja1!C1614)</f>
        <v>374751</v>
      </c>
      <c r="D1614" t="str">
        <f>IF(ISBLANK(Hoja1!D1614),"ASALARIADO",Hoja1!D1614)</f>
        <v>ASALARIADO</v>
      </c>
      <c r="E1614" t="s">
        <v>11</v>
      </c>
      <c r="F1614" t="s">
        <v>12</v>
      </c>
      <c r="G1614" t="s">
        <v>13</v>
      </c>
      <c r="H1614" t="s">
        <v>13</v>
      </c>
      <c r="I1614" s="1">
        <f>IF(ISBLANK(Hoja1!I1614),AVERAGE(Hoja1!$I$2:$I$5001),Hoja1!I1614)</f>
        <v>58</v>
      </c>
      <c r="J1614">
        <f t="shared" si="75"/>
        <v>0</v>
      </c>
      <c r="K1614" t="str">
        <f t="shared" si="76"/>
        <v>0-400k</v>
      </c>
      <c r="L1614" t="str">
        <f t="shared" si="77"/>
        <v>46-60</v>
      </c>
    </row>
    <row r="1615" spans="1:12" x14ac:dyDescent="0.25">
      <c r="A1615">
        <v>1614</v>
      </c>
      <c r="B1615" t="s">
        <v>9</v>
      </c>
      <c r="C1615">
        <f>IF(ISBLANK(Hoja1!C1615),AVERAGE(Hoja1!$C$2:$C$5001),Hoja1!C1615)</f>
        <v>299644.2</v>
      </c>
      <c r="D1615" t="str">
        <f>IF(ISBLANK(Hoja1!D1615),"ASALARIADO",Hoja1!D1615)</f>
        <v>ASALARIADO</v>
      </c>
      <c r="E1615" t="s">
        <v>16</v>
      </c>
      <c r="F1615" t="s">
        <v>12</v>
      </c>
      <c r="G1615" t="s">
        <v>13</v>
      </c>
      <c r="H1615" t="s">
        <v>13</v>
      </c>
      <c r="I1615" s="1">
        <f>IF(ISBLANK(Hoja1!I1615),AVERAGE(Hoja1!$I$2:$I$5001),Hoja1!I1615)</f>
        <v>43</v>
      </c>
      <c r="J1615">
        <f t="shared" si="75"/>
        <v>0</v>
      </c>
      <c r="K1615" t="str">
        <f t="shared" si="76"/>
        <v>0-400k</v>
      </c>
      <c r="L1615" t="str">
        <f t="shared" si="77"/>
        <v>31-45</v>
      </c>
    </row>
    <row r="1616" spans="1:12" x14ac:dyDescent="0.25">
      <c r="A1616">
        <v>1615</v>
      </c>
      <c r="B1616" t="s">
        <v>15</v>
      </c>
      <c r="C1616">
        <f>IF(ISBLANK(Hoja1!C1616),AVERAGE(Hoja1!$C$2:$C$5001),Hoja1!C1616)</f>
        <v>462759.86</v>
      </c>
      <c r="D1616" t="str">
        <f>IF(ISBLANK(Hoja1!D1616),"ASALARIADO",Hoja1!D1616)</f>
        <v>ASALARIADO</v>
      </c>
      <c r="E1616" t="s">
        <v>16</v>
      </c>
      <c r="F1616" t="s">
        <v>12</v>
      </c>
      <c r="G1616" t="s">
        <v>13</v>
      </c>
      <c r="H1616" t="s">
        <v>13</v>
      </c>
      <c r="I1616" s="1">
        <f>IF(ISBLANK(Hoja1!I1616),AVERAGE(Hoja1!$I$2:$I$5001),Hoja1!I1616)</f>
        <v>57</v>
      </c>
      <c r="J1616">
        <f t="shared" si="75"/>
        <v>0</v>
      </c>
      <c r="K1616" t="str">
        <f t="shared" si="76"/>
        <v>400k-800k</v>
      </c>
      <c r="L1616" t="str">
        <f t="shared" si="77"/>
        <v>46-60</v>
      </c>
    </row>
    <row r="1617" spans="1:12" x14ac:dyDescent="0.25">
      <c r="A1617">
        <v>1616</v>
      </c>
      <c r="B1617" t="s">
        <v>9</v>
      </c>
      <c r="C1617">
        <f>IF(ISBLANK(Hoja1!C1617),AVERAGE(Hoja1!$C$2:$C$5001),Hoja1!C1617)</f>
        <v>516873</v>
      </c>
      <c r="D1617" t="str">
        <f>IF(ISBLANK(Hoja1!D1617),"ASALARIADO",Hoja1!D1617)</f>
        <v>TRABAJADOR INDEPENDIENTE</v>
      </c>
      <c r="E1617" t="s">
        <v>16</v>
      </c>
      <c r="F1617" t="s">
        <v>12</v>
      </c>
      <c r="G1617" t="s">
        <v>13</v>
      </c>
      <c r="H1617" t="s">
        <v>13</v>
      </c>
      <c r="I1617" s="1">
        <f>IF(ISBLANK(Hoja1!I1617),AVERAGE(Hoja1!$I$2:$I$5001),Hoja1!I1617)</f>
        <v>45</v>
      </c>
      <c r="J1617">
        <f t="shared" si="75"/>
        <v>0</v>
      </c>
      <c r="K1617" t="str">
        <f t="shared" si="76"/>
        <v>400k-800k</v>
      </c>
      <c r="L1617" t="str">
        <f t="shared" si="77"/>
        <v>31-45</v>
      </c>
    </row>
    <row r="1618" spans="1:12" x14ac:dyDescent="0.25">
      <c r="A1618">
        <v>1617</v>
      </c>
      <c r="B1618" t="s">
        <v>15</v>
      </c>
      <c r="C1618">
        <f>IF(ISBLANK(Hoja1!C1618),AVERAGE(Hoja1!$C$2:$C$5001),Hoja1!C1618)</f>
        <v>732301.32</v>
      </c>
      <c r="D1618" t="str">
        <f>IF(ISBLANK(Hoja1!D1618),"ASALARIADO",Hoja1!D1618)</f>
        <v>ASALARIADO</v>
      </c>
      <c r="E1618" t="s">
        <v>16</v>
      </c>
      <c r="F1618" t="s">
        <v>12</v>
      </c>
      <c r="G1618" t="s">
        <v>13</v>
      </c>
      <c r="H1618" t="s">
        <v>13</v>
      </c>
      <c r="I1618" s="1">
        <f>IF(ISBLANK(Hoja1!I1618),AVERAGE(Hoja1!$I$2:$I$5001),Hoja1!I1618)</f>
        <v>44</v>
      </c>
      <c r="J1618">
        <f t="shared" si="75"/>
        <v>0</v>
      </c>
      <c r="K1618" t="str">
        <f t="shared" si="76"/>
        <v>400k-800k</v>
      </c>
      <c r="L1618" t="str">
        <f t="shared" si="77"/>
        <v>31-45</v>
      </c>
    </row>
    <row r="1619" spans="1:12" x14ac:dyDescent="0.25">
      <c r="A1619">
        <v>1618</v>
      </c>
      <c r="B1619" t="s">
        <v>9</v>
      </c>
      <c r="C1619">
        <f>IF(ISBLANK(Hoja1!C1619),AVERAGE(Hoja1!$C$2:$C$5001),Hoja1!C1619)</f>
        <v>298018</v>
      </c>
      <c r="D1619" t="str">
        <f>IF(ISBLANK(Hoja1!D1619),"ASALARIADO",Hoja1!D1619)</f>
        <v>TRABAJADOR INDEPENDIENTE</v>
      </c>
      <c r="E1619" t="s">
        <v>16</v>
      </c>
      <c r="F1619" t="s">
        <v>12</v>
      </c>
      <c r="G1619" t="s">
        <v>13</v>
      </c>
      <c r="H1619" t="s">
        <v>12</v>
      </c>
      <c r="I1619" s="1">
        <f>IF(ISBLANK(Hoja1!I1619),AVERAGE(Hoja1!$I$2:$I$5001),Hoja1!I1619)</f>
        <v>26</v>
      </c>
      <c r="J1619">
        <f t="shared" si="75"/>
        <v>1</v>
      </c>
      <c r="K1619" t="str">
        <f t="shared" si="76"/>
        <v>0-400k</v>
      </c>
      <c r="L1619" t="str">
        <f t="shared" si="77"/>
        <v>18-30</v>
      </c>
    </row>
    <row r="1620" spans="1:12" x14ac:dyDescent="0.25">
      <c r="A1620">
        <v>1619</v>
      </c>
      <c r="B1620" t="s">
        <v>15</v>
      </c>
      <c r="C1620">
        <f>IF(ISBLANK(Hoja1!C1620),AVERAGE(Hoja1!$C$2:$C$5001),Hoja1!C1620)</f>
        <v>297046</v>
      </c>
      <c r="D1620" t="str">
        <f>IF(ISBLANK(Hoja1!D1620),"ASALARIADO",Hoja1!D1620)</f>
        <v>ASEGURADO VOLUNTARIO</v>
      </c>
      <c r="E1620" t="s">
        <v>16</v>
      </c>
      <c r="F1620" t="s">
        <v>12</v>
      </c>
      <c r="G1620" t="s">
        <v>13</v>
      </c>
      <c r="H1620" t="s">
        <v>13</v>
      </c>
      <c r="I1620" s="1">
        <f>IF(ISBLANK(Hoja1!I1620),AVERAGE(Hoja1!$I$2:$I$5001),Hoja1!I1620)</f>
        <v>58</v>
      </c>
      <c r="J1620">
        <f t="shared" si="75"/>
        <v>0</v>
      </c>
      <c r="K1620" t="str">
        <f t="shared" si="76"/>
        <v>0-400k</v>
      </c>
      <c r="L1620" t="str">
        <f t="shared" si="77"/>
        <v>46-60</v>
      </c>
    </row>
    <row r="1621" spans="1:12" x14ac:dyDescent="0.25">
      <c r="A1621">
        <v>1620</v>
      </c>
      <c r="B1621" t="s">
        <v>15</v>
      </c>
      <c r="C1621">
        <f>IF(ISBLANK(Hoja1!C1621),AVERAGE(Hoja1!$C$2:$C$5001),Hoja1!C1621)</f>
        <v>282216</v>
      </c>
      <c r="D1621" t="str">
        <f>IF(ISBLANK(Hoja1!D1621),"ASALARIADO",Hoja1!D1621)</f>
        <v>ASALARIADO</v>
      </c>
      <c r="E1621" t="s">
        <v>16</v>
      </c>
      <c r="F1621" t="s">
        <v>12</v>
      </c>
      <c r="G1621" t="s">
        <v>12</v>
      </c>
      <c r="H1621" t="s">
        <v>13</v>
      </c>
      <c r="I1621" s="1">
        <f>IF(ISBLANK(Hoja1!I1621),AVERAGE(Hoja1!$I$2:$I$5001),Hoja1!I1621)</f>
        <v>22</v>
      </c>
      <c r="J1621">
        <f t="shared" si="75"/>
        <v>0</v>
      </c>
      <c r="K1621" t="str">
        <f t="shared" si="76"/>
        <v>0-400k</v>
      </c>
      <c r="L1621" t="str">
        <f t="shared" si="77"/>
        <v>18-30</v>
      </c>
    </row>
    <row r="1622" spans="1:12" x14ac:dyDescent="0.25">
      <c r="A1622">
        <v>1621</v>
      </c>
      <c r="B1622" t="s">
        <v>9</v>
      </c>
      <c r="C1622">
        <f>IF(ISBLANK(Hoja1!C1622),AVERAGE(Hoja1!$C$2:$C$5001),Hoja1!C1622)</f>
        <v>838586.07</v>
      </c>
      <c r="D1622" t="str">
        <f>IF(ISBLANK(Hoja1!D1622),"ASALARIADO",Hoja1!D1622)</f>
        <v>ASALARIADO</v>
      </c>
      <c r="E1622" t="s">
        <v>11</v>
      </c>
      <c r="F1622" t="s">
        <v>12</v>
      </c>
      <c r="G1622" t="s">
        <v>13</v>
      </c>
      <c r="H1622" t="s">
        <v>13</v>
      </c>
      <c r="I1622" s="1">
        <f>IF(ISBLANK(Hoja1!I1622),AVERAGE(Hoja1!$I$2:$I$5001),Hoja1!I1622)</f>
        <v>31</v>
      </c>
      <c r="J1622">
        <f t="shared" si="75"/>
        <v>0</v>
      </c>
      <c r="K1622" t="str">
        <f t="shared" si="76"/>
        <v>800k-1.2M</v>
      </c>
      <c r="L1622" t="str">
        <f t="shared" si="77"/>
        <v>31-45</v>
      </c>
    </row>
    <row r="1623" spans="1:12" x14ac:dyDescent="0.25">
      <c r="A1623">
        <v>1622</v>
      </c>
      <c r="B1623" t="s">
        <v>9</v>
      </c>
      <c r="C1623">
        <f>IF(ISBLANK(Hoja1!C1623),AVERAGE(Hoja1!$C$2:$C$5001),Hoja1!C1623)</f>
        <v>774142.69</v>
      </c>
      <c r="D1623" t="str">
        <f>IF(ISBLANK(Hoja1!D1623),"ASALARIADO",Hoja1!D1623)</f>
        <v>ASALARIADO</v>
      </c>
      <c r="E1623" t="s">
        <v>16</v>
      </c>
      <c r="F1623" t="s">
        <v>12</v>
      </c>
      <c r="G1623" t="s">
        <v>13</v>
      </c>
      <c r="H1623" t="s">
        <v>13</v>
      </c>
      <c r="I1623" s="1">
        <f>IF(ISBLANK(Hoja1!I1623),AVERAGE(Hoja1!$I$2:$I$5001),Hoja1!I1623)</f>
        <v>41</v>
      </c>
      <c r="J1623">
        <f t="shared" si="75"/>
        <v>0</v>
      </c>
      <c r="K1623" t="str">
        <f t="shared" si="76"/>
        <v>400k-800k</v>
      </c>
      <c r="L1623" t="str">
        <f t="shared" si="77"/>
        <v>31-45</v>
      </c>
    </row>
    <row r="1624" spans="1:12" x14ac:dyDescent="0.25">
      <c r="A1624">
        <v>1623</v>
      </c>
      <c r="B1624" t="s">
        <v>9</v>
      </c>
      <c r="C1624">
        <f>IF(ISBLANK(Hoja1!C1624),AVERAGE(Hoja1!$C$2:$C$5001),Hoja1!C1624)</f>
        <v>297429</v>
      </c>
      <c r="D1624" t="str">
        <f>IF(ISBLANK(Hoja1!D1624),"ASALARIADO",Hoja1!D1624)</f>
        <v>TRABAJADOR INDEPENDIENTE</v>
      </c>
      <c r="E1624" t="s">
        <v>16</v>
      </c>
      <c r="F1624" t="s">
        <v>12</v>
      </c>
      <c r="G1624" t="s">
        <v>13</v>
      </c>
      <c r="H1624" t="s">
        <v>12</v>
      </c>
      <c r="I1624" s="1">
        <f>IF(ISBLANK(Hoja1!I1624),AVERAGE(Hoja1!$I$2:$I$5001),Hoja1!I1624)</f>
        <v>52</v>
      </c>
      <c r="J1624">
        <f t="shared" si="75"/>
        <v>1</v>
      </c>
      <c r="K1624" t="str">
        <f t="shared" si="76"/>
        <v>0-400k</v>
      </c>
      <c r="L1624" t="str">
        <f t="shared" si="77"/>
        <v>46-60</v>
      </c>
    </row>
    <row r="1625" spans="1:12" x14ac:dyDescent="0.25">
      <c r="A1625">
        <v>1624</v>
      </c>
      <c r="B1625" t="s">
        <v>15</v>
      </c>
      <c r="C1625">
        <f>IF(ISBLANK(Hoja1!C1625),AVERAGE(Hoja1!$C$2:$C$5001),Hoja1!C1625)</f>
        <v>283588.21999999997</v>
      </c>
      <c r="D1625" t="str">
        <f>IF(ISBLANK(Hoja1!D1625),"ASALARIADO",Hoja1!D1625)</f>
        <v>ASALARIADO</v>
      </c>
      <c r="E1625" t="s">
        <v>16</v>
      </c>
      <c r="F1625" t="s">
        <v>12</v>
      </c>
      <c r="G1625" t="s">
        <v>13</v>
      </c>
      <c r="H1625" t="s">
        <v>13</v>
      </c>
      <c r="I1625" s="1">
        <f>IF(ISBLANK(Hoja1!I1625),AVERAGE(Hoja1!$I$2:$I$5001),Hoja1!I1625)</f>
        <v>29</v>
      </c>
      <c r="J1625">
        <f t="shared" si="75"/>
        <v>0</v>
      </c>
      <c r="K1625" t="str">
        <f t="shared" si="76"/>
        <v>0-400k</v>
      </c>
      <c r="L1625" t="str">
        <f t="shared" si="77"/>
        <v>18-30</v>
      </c>
    </row>
    <row r="1626" spans="1:12" x14ac:dyDescent="0.25">
      <c r="A1626">
        <v>1625</v>
      </c>
      <c r="B1626" t="s">
        <v>9</v>
      </c>
      <c r="C1626">
        <f>IF(ISBLANK(Hoja1!C1626),AVERAGE(Hoja1!$C$2:$C$5001),Hoja1!C1626)</f>
        <v>1357187.5</v>
      </c>
      <c r="D1626" t="str">
        <f>IF(ISBLANK(Hoja1!D1626),"ASALARIADO",Hoja1!D1626)</f>
        <v>ASALARIADO</v>
      </c>
      <c r="E1626" t="s">
        <v>16</v>
      </c>
      <c r="F1626" t="s">
        <v>12</v>
      </c>
      <c r="G1626" t="s">
        <v>13</v>
      </c>
      <c r="H1626" t="s">
        <v>13</v>
      </c>
      <c r="I1626" s="1">
        <f>IF(ISBLANK(Hoja1!I1626),AVERAGE(Hoja1!$I$2:$I$5001),Hoja1!I1626)</f>
        <v>36</v>
      </c>
      <c r="J1626">
        <f t="shared" si="75"/>
        <v>0</v>
      </c>
      <c r="K1626" t="str">
        <f t="shared" si="76"/>
        <v>1.2M-2M</v>
      </c>
      <c r="L1626" t="str">
        <f t="shared" si="77"/>
        <v>31-45</v>
      </c>
    </row>
    <row r="1627" spans="1:12" x14ac:dyDescent="0.25">
      <c r="A1627">
        <v>1626</v>
      </c>
      <c r="B1627" t="s">
        <v>15</v>
      </c>
      <c r="C1627">
        <f>IF(ISBLANK(Hoja1!C1627),AVERAGE(Hoja1!$C$2:$C$5001),Hoja1!C1627)</f>
        <v>546794.78</v>
      </c>
      <c r="D1627" t="str">
        <f>IF(ISBLANK(Hoja1!D1627),"ASALARIADO",Hoja1!D1627)</f>
        <v>ASALARIADO</v>
      </c>
      <c r="E1627" t="s">
        <v>16</v>
      </c>
      <c r="F1627" t="s">
        <v>12</v>
      </c>
      <c r="G1627" t="s">
        <v>13</v>
      </c>
      <c r="H1627" t="s">
        <v>13</v>
      </c>
      <c r="I1627" s="1">
        <f>IF(ISBLANK(Hoja1!I1627),AVERAGE(Hoja1!$I$2:$I$5001),Hoja1!I1627)</f>
        <v>41</v>
      </c>
      <c r="J1627">
        <f t="shared" si="75"/>
        <v>0</v>
      </c>
      <c r="K1627" t="str">
        <f t="shared" si="76"/>
        <v>400k-800k</v>
      </c>
      <c r="L1627" t="str">
        <f t="shared" si="77"/>
        <v>31-45</v>
      </c>
    </row>
    <row r="1628" spans="1:12" x14ac:dyDescent="0.25">
      <c r="A1628">
        <v>1627</v>
      </c>
      <c r="B1628" t="s">
        <v>15</v>
      </c>
      <c r="C1628">
        <f>IF(ISBLANK(Hoja1!C1628),AVERAGE(Hoja1!$C$2:$C$5001),Hoja1!C1628)</f>
        <v>442840</v>
      </c>
      <c r="D1628" t="str">
        <f>IF(ISBLANK(Hoja1!D1628),"ASALARIADO",Hoja1!D1628)</f>
        <v>ASALARIADO</v>
      </c>
      <c r="E1628" t="s">
        <v>11</v>
      </c>
      <c r="F1628" t="s">
        <v>12</v>
      </c>
      <c r="G1628" t="s">
        <v>13</v>
      </c>
      <c r="H1628" t="s">
        <v>12</v>
      </c>
      <c r="I1628" s="1">
        <f>IF(ISBLANK(Hoja1!I1628),AVERAGE(Hoja1!$I$2:$I$5001),Hoja1!I1628)</f>
        <v>46</v>
      </c>
      <c r="J1628">
        <f t="shared" si="75"/>
        <v>1</v>
      </c>
      <c r="K1628" t="str">
        <f t="shared" si="76"/>
        <v>400k-800k</v>
      </c>
      <c r="L1628" t="str">
        <f t="shared" si="77"/>
        <v>46-60</v>
      </c>
    </row>
    <row r="1629" spans="1:12" x14ac:dyDescent="0.25">
      <c r="A1629">
        <v>1628</v>
      </c>
      <c r="B1629" t="s">
        <v>15</v>
      </c>
      <c r="C1629">
        <f>IF(ISBLANK(Hoja1!C1629),AVERAGE(Hoja1!$C$2:$C$5001),Hoja1!C1629)</f>
        <v>299441</v>
      </c>
      <c r="D1629" t="str">
        <f>IF(ISBLANK(Hoja1!D1629),"ASALARIADO",Hoja1!D1629)</f>
        <v>TRABAJADOR INDEPENDIENTE</v>
      </c>
      <c r="E1629" t="s">
        <v>16</v>
      </c>
      <c r="F1629" t="s">
        <v>12</v>
      </c>
      <c r="G1629" t="s">
        <v>13</v>
      </c>
      <c r="H1629" t="s">
        <v>13</v>
      </c>
      <c r="I1629" s="1">
        <f>IF(ISBLANK(Hoja1!I1629),AVERAGE(Hoja1!$I$2:$I$5001),Hoja1!I1629)</f>
        <v>45</v>
      </c>
      <c r="J1629">
        <f t="shared" si="75"/>
        <v>0</v>
      </c>
      <c r="K1629" t="str">
        <f t="shared" si="76"/>
        <v>0-400k</v>
      </c>
      <c r="L1629" t="str">
        <f t="shared" si="77"/>
        <v>31-45</v>
      </c>
    </row>
    <row r="1630" spans="1:12" x14ac:dyDescent="0.25">
      <c r="A1630">
        <v>1629</v>
      </c>
      <c r="B1630" t="s">
        <v>9</v>
      </c>
      <c r="C1630">
        <f>IF(ISBLANK(Hoja1!C1630),AVERAGE(Hoja1!$C$2:$C$5001),Hoja1!C1630)</f>
        <v>297045</v>
      </c>
      <c r="D1630" t="str">
        <f>IF(ISBLANK(Hoja1!D1630),"ASALARIADO",Hoja1!D1630)</f>
        <v>ASEGURADO VOLUNTARIO</v>
      </c>
      <c r="E1630" t="s">
        <v>16</v>
      </c>
      <c r="F1630" t="s">
        <v>13</v>
      </c>
      <c r="G1630" t="s">
        <v>13</v>
      </c>
      <c r="H1630" t="s">
        <v>12</v>
      </c>
      <c r="I1630" s="1">
        <f>IF(ISBLANK(Hoja1!I1630),AVERAGE(Hoja1!$I$2:$I$5001),Hoja1!I1630)</f>
        <v>70</v>
      </c>
      <c r="J1630">
        <f t="shared" si="75"/>
        <v>1</v>
      </c>
      <c r="K1630" t="str">
        <f t="shared" si="76"/>
        <v>0-400k</v>
      </c>
      <c r="L1630" t="str">
        <f t="shared" si="77"/>
        <v>61-75</v>
      </c>
    </row>
    <row r="1631" spans="1:12" x14ac:dyDescent="0.25">
      <c r="A1631">
        <v>1630</v>
      </c>
      <c r="B1631" t="s">
        <v>9</v>
      </c>
      <c r="C1631">
        <f>IF(ISBLANK(Hoja1!C1631),AVERAGE(Hoja1!$C$2:$C$5001),Hoja1!C1631)</f>
        <v>299647</v>
      </c>
      <c r="D1631" t="str">
        <f>IF(ISBLANK(Hoja1!D1631),"ASALARIADO",Hoja1!D1631)</f>
        <v>ASEGURADO VOLUNTARIO</v>
      </c>
      <c r="E1631" t="s">
        <v>16</v>
      </c>
      <c r="F1631" t="s">
        <v>12</v>
      </c>
      <c r="G1631" t="s">
        <v>13</v>
      </c>
      <c r="H1631" t="s">
        <v>13</v>
      </c>
      <c r="I1631" s="1">
        <f>IF(ISBLANK(Hoja1!I1631),AVERAGE(Hoja1!$I$2:$I$5001),Hoja1!I1631)</f>
        <v>78</v>
      </c>
      <c r="J1631">
        <f t="shared" si="75"/>
        <v>0</v>
      </c>
      <c r="K1631" t="str">
        <f t="shared" si="76"/>
        <v>0-400k</v>
      </c>
      <c r="L1631" t="str">
        <f t="shared" si="77"/>
        <v>76-100+</v>
      </c>
    </row>
    <row r="1632" spans="1:12" x14ac:dyDescent="0.25">
      <c r="A1632">
        <v>1631</v>
      </c>
      <c r="B1632" t="s">
        <v>15</v>
      </c>
      <c r="C1632">
        <f>IF(ISBLANK(Hoja1!C1632),AVERAGE(Hoja1!$C$2:$C$5001),Hoja1!C1632)</f>
        <v>581394</v>
      </c>
      <c r="D1632" t="str">
        <f>IF(ISBLANK(Hoja1!D1632),"ASALARIADO",Hoja1!D1632)</f>
        <v>ASALARIADO</v>
      </c>
      <c r="E1632" t="s">
        <v>11</v>
      </c>
      <c r="F1632" t="s">
        <v>12</v>
      </c>
      <c r="G1632" t="s">
        <v>13</v>
      </c>
      <c r="H1632" t="s">
        <v>12</v>
      </c>
      <c r="I1632" s="1">
        <f>IF(ISBLANK(Hoja1!I1632),AVERAGE(Hoja1!$I$2:$I$5001),Hoja1!I1632)</f>
        <v>30</v>
      </c>
      <c r="J1632">
        <f t="shared" si="75"/>
        <v>1</v>
      </c>
      <c r="K1632" t="str">
        <f t="shared" si="76"/>
        <v>400k-800k</v>
      </c>
      <c r="L1632" t="str">
        <f t="shared" si="77"/>
        <v>18-30</v>
      </c>
    </row>
    <row r="1633" spans="1:12" x14ac:dyDescent="0.25">
      <c r="A1633">
        <v>1632</v>
      </c>
      <c r="B1633" t="s">
        <v>9</v>
      </c>
      <c r="C1633">
        <f>IF(ISBLANK(Hoja1!C1633),AVERAGE(Hoja1!$C$2:$C$5001),Hoja1!C1633)</f>
        <v>335195.53000000003</v>
      </c>
      <c r="D1633" t="str">
        <f>IF(ISBLANK(Hoja1!D1633),"ASALARIADO",Hoja1!D1633)</f>
        <v>ASALARIADO</v>
      </c>
      <c r="E1633" t="s">
        <v>16</v>
      </c>
      <c r="F1633" t="s">
        <v>12</v>
      </c>
      <c r="G1633" t="s">
        <v>13</v>
      </c>
      <c r="H1633" t="s">
        <v>12</v>
      </c>
      <c r="I1633" s="1">
        <f>IF(ISBLANK(Hoja1!I1633),AVERAGE(Hoja1!$I$2:$I$5001),Hoja1!I1633)</f>
        <v>47</v>
      </c>
      <c r="J1633">
        <f t="shared" si="75"/>
        <v>1</v>
      </c>
      <c r="K1633" t="str">
        <f t="shared" si="76"/>
        <v>0-400k</v>
      </c>
      <c r="L1633" t="str">
        <f t="shared" si="77"/>
        <v>46-60</v>
      </c>
    </row>
    <row r="1634" spans="1:12" x14ac:dyDescent="0.25">
      <c r="A1634">
        <v>1633</v>
      </c>
      <c r="B1634" t="s">
        <v>9</v>
      </c>
      <c r="C1634">
        <f>IF(ISBLANK(Hoja1!C1634),AVERAGE(Hoja1!$C$2:$C$5001),Hoja1!C1634)</f>
        <v>412441</v>
      </c>
      <c r="D1634" t="str">
        <f>IF(ISBLANK(Hoja1!D1634),"ASALARIADO",Hoja1!D1634)</f>
        <v>ASALARIADO</v>
      </c>
      <c r="E1634" t="s">
        <v>16</v>
      </c>
      <c r="F1634" t="s">
        <v>12</v>
      </c>
      <c r="G1634" t="s">
        <v>13</v>
      </c>
      <c r="H1634" t="s">
        <v>13</v>
      </c>
      <c r="I1634" s="1">
        <f>IF(ISBLANK(Hoja1!I1634),AVERAGE(Hoja1!$I$2:$I$5001),Hoja1!I1634)</f>
        <v>57</v>
      </c>
      <c r="J1634">
        <f t="shared" si="75"/>
        <v>0</v>
      </c>
      <c r="K1634" t="str">
        <f t="shared" si="76"/>
        <v>400k-800k</v>
      </c>
      <c r="L1634" t="str">
        <f t="shared" si="77"/>
        <v>46-60</v>
      </c>
    </row>
    <row r="1635" spans="1:12" x14ac:dyDescent="0.25">
      <c r="A1635">
        <v>1634</v>
      </c>
      <c r="B1635" t="s">
        <v>15</v>
      </c>
      <c r="C1635">
        <f>IF(ISBLANK(Hoja1!C1635),AVERAGE(Hoja1!$C$2:$C$5001),Hoja1!C1635)</f>
        <v>297044</v>
      </c>
      <c r="D1635" t="str">
        <f>IF(ISBLANK(Hoja1!D1635),"ASALARIADO",Hoja1!D1635)</f>
        <v>ASALARIADO</v>
      </c>
      <c r="E1635" t="s">
        <v>16</v>
      </c>
      <c r="F1635" t="s">
        <v>12</v>
      </c>
      <c r="G1635" t="s">
        <v>13</v>
      </c>
      <c r="H1635" t="s">
        <v>13</v>
      </c>
      <c r="I1635" s="1">
        <f>IF(ISBLANK(Hoja1!I1635),AVERAGE(Hoja1!$I$2:$I$5001),Hoja1!I1635)</f>
        <v>32</v>
      </c>
      <c r="J1635">
        <f t="shared" si="75"/>
        <v>0</v>
      </c>
      <c r="K1635" t="str">
        <f t="shared" si="76"/>
        <v>0-400k</v>
      </c>
      <c r="L1635" t="str">
        <f t="shared" si="77"/>
        <v>31-45</v>
      </c>
    </row>
    <row r="1636" spans="1:12" x14ac:dyDescent="0.25">
      <c r="A1636">
        <v>1635</v>
      </c>
      <c r="B1636" t="s">
        <v>15</v>
      </c>
      <c r="C1636">
        <f>IF(ISBLANK(Hoja1!C1636),AVERAGE(Hoja1!$C$2:$C$5001),Hoja1!C1636)</f>
        <v>400000</v>
      </c>
      <c r="D1636" t="str">
        <f>IF(ISBLANK(Hoja1!D1636),"ASALARIADO",Hoja1!D1636)</f>
        <v>ASALARIADO</v>
      </c>
      <c r="E1636" t="s">
        <v>16</v>
      </c>
      <c r="F1636" t="s">
        <v>12</v>
      </c>
      <c r="G1636" t="s">
        <v>13</v>
      </c>
      <c r="H1636" t="s">
        <v>13</v>
      </c>
      <c r="I1636" s="1">
        <f>IF(ISBLANK(Hoja1!I1636),AVERAGE(Hoja1!$I$2:$I$5001),Hoja1!I1636)</f>
        <v>36</v>
      </c>
      <c r="J1636">
        <f t="shared" si="75"/>
        <v>0</v>
      </c>
      <c r="K1636" t="str">
        <f t="shared" si="76"/>
        <v>0-400k</v>
      </c>
      <c r="L1636" t="str">
        <f t="shared" si="77"/>
        <v>31-45</v>
      </c>
    </row>
    <row r="1637" spans="1:12" x14ac:dyDescent="0.25">
      <c r="A1637">
        <v>1636</v>
      </c>
      <c r="B1637" t="s">
        <v>9</v>
      </c>
      <c r="C1637">
        <f>IF(ISBLANK(Hoja1!C1637),AVERAGE(Hoja1!$C$2:$C$5001),Hoja1!C1637)</f>
        <v>676443.1</v>
      </c>
      <c r="D1637" t="str">
        <f>IF(ISBLANK(Hoja1!D1637),"ASALARIADO",Hoja1!D1637)</f>
        <v>ASALARIADO</v>
      </c>
      <c r="E1637" t="s">
        <v>16</v>
      </c>
      <c r="F1637" t="s">
        <v>12</v>
      </c>
      <c r="G1637" t="s">
        <v>13</v>
      </c>
      <c r="H1637" t="s">
        <v>13</v>
      </c>
      <c r="I1637" s="1">
        <f>IF(ISBLANK(Hoja1!I1637),AVERAGE(Hoja1!$I$2:$I$5001),Hoja1!I1637)</f>
        <v>38</v>
      </c>
      <c r="J1637">
        <f t="shared" si="75"/>
        <v>0</v>
      </c>
      <c r="K1637" t="str">
        <f t="shared" si="76"/>
        <v>400k-800k</v>
      </c>
      <c r="L1637" t="str">
        <f t="shared" si="77"/>
        <v>31-45</v>
      </c>
    </row>
    <row r="1638" spans="1:12" x14ac:dyDescent="0.25">
      <c r="A1638">
        <v>1637</v>
      </c>
      <c r="B1638" t="s">
        <v>9</v>
      </c>
      <c r="C1638">
        <f>IF(ISBLANK(Hoja1!C1638),AVERAGE(Hoja1!$C$2:$C$5001),Hoja1!C1638)</f>
        <v>12160184</v>
      </c>
      <c r="D1638" t="str">
        <f>IF(ISBLANK(Hoja1!D1638),"ASALARIADO",Hoja1!D1638)</f>
        <v>ASALARIADO</v>
      </c>
      <c r="E1638" t="s">
        <v>16</v>
      </c>
      <c r="F1638" t="s">
        <v>12</v>
      </c>
      <c r="G1638" t="s">
        <v>13</v>
      </c>
      <c r="H1638" t="s">
        <v>13</v>
      </c>
      <c r="I1638" s="1">
        <f>IF(ISBLANK(Hoja1!I1638),AVERAGE(Hoja1!$I$2:$I$5001),Hoja1!I1638)</f>
        <v>52</v>
      </c>
      <c r="J1638">
        <f t="shared" si="75"/>
        <v>0</v>
      </c>
      <c r="K1638" t="str">
        <f t="shared" si="76"/>
        <v>2M+</v>
      </c>
      <c r="L1638" t="str">
        <f t="shared" si="77"/>
        <v>46-60</v>
      </c>
    </row>
    <row r="1639" spans="1:12" x14ac:dyDescent="0.25">
      <c r="A1639">
        <v>1638</v>
      </c>
      <c r="B1639" t="s">
        <v>9</v>
      </c>
      <c r="C1639">
        <f>IF(ISBLANK(Hoja1!C1639),AVERAGE(Hoja1!$C$2:$C$5001),Hoja1!C1639)</f>
        <v>509509</v>
      </c>
      <c r="D1639" t="str">
        <f>IF(ISBLANK(Hoja1!D1639),"ASALARIADO",Hoja1!D1639)</f>
        <v>TRABAJADOR INDEPENDIENTE</v>
      </c>
      <c r="E1639" t="s">
        <v>16</v>
      </c>
      <c r="F1639" t="s">
        <v>12</v>
      </c>
      <c r="G1639" t="s">
        <v>12</v>
      </c>
      <c r="H1639" t="s">
        <v>12</v>
      </c>
      <c r="I1639" s="1">
        <f>IF(ISBLANK(Hoja1!I1639),AVERAGE(Hoja1!$I$2:$I$5001),Hoja1!I1639)</f>
        <v>38</v>
      </c>
      <c r="J1639">
        <f t="shared" si="75"/>
        <v>1</v>
      </c>
      <c r="K1639" t="str">
        <f t="shared" si="76"/>
        <v>400k-800k</v>
      </c>
      <c r="L1639" t="str">
        <f t="shared" si="77"/>
        <v>31-45</v>
      </c>
    </row>
    <row r="1640" spans="1:12" x14ac:dyDescent="0.25">
      <c r="A1640">
        <v>1639</v>
      </c>
      <c r="B1640" t="s">
        <v>9</v>
      </c>
      <c r="C1640">
        <f>IF(ISBLANK(Hoja1!C1640),AVERAGE(Hoja1!$C$2:$C$5001),Hoja1!C1640)</f>
        <v>356653</v>
      </c>
      <c r="D1640" t="str">
        <f>IF(ISBLANK(Hoja1!D1640),"ASALARIADO",Hoja1!D1640)</f>
        <v>TRABAJADOR INDEPENDIENTE</v>
      </c>
      <c r="E1640" t="s">
        <v>16</v>
      </c>
      <c r="F1640" t="s">
        <v>12</v>
      </c>
      <c r="G1640" t="s">
        <v>12</v>
      </c>
      <c r="H1640" t="s">
        <v>12</v>
      </c>
      <c r="I1640" s="1">
        <f>IF(ISBLANK(Hoja1!I1640),AVERAGE(Hoja1!$I$2:$I$5001),Hoja1!I1640)</f>
        <v>51</v>
      </c>
      <c r="J1640">
        <f t="shared" si="75"/>
        <v>1</v>
      </c>
      <c r="K1640" t="str">
        <f t="shared" si="76"/>
        <v>0-400k</v>
      </c>
      <c r="L1640" t="str">
        <f t="shared" si="77"/>
        <v>46-60</v>
      </c>
    </row>
    <row r="1641" spans="1:12" x14ac:dyDescent="0.25">
      <c r="A1641">
        <v>1640</v>
      </c>
      <c r="B1641" t="s">
        <v>15</v>
      </c>
      <c r="C1641">
        <f>IF(ISBLANK(Hoja1!C1641),AVERAGE(Hoja1!$C$2:$C$5001),Hoja1!C1641)</f>
        <v>219280</v>
      </c>
      <c r="D1641" t="str">
        <f>IF(ISBLANK(Hoja1!D1641),"ASALARIADO",Hoja1!D1641)</f>
        <v>ASALARIADO</v>
      </c>
      <c r="E1641" t="s">
        <v>11</v>
      </c>
      <c r="F1641" t="s">
        <v>12</v>
      </c>
      <c r="G1641" t="s">
        <v>13</v>
      </c>
      <c r="H1641" t="s">
        <v>13</v>
      </c>
      <c r="I1641" s="1">
        <f>IF(ISBLANK(Hoja1!I1641),AVERAGE(Hoja1!$I$2:$I$5001),Hoja1!I1641)</f>
        <v>26</v>
      </c>
      <c r="J1641">
        <f t="shared" si="75"/>
        <v>0</v>
      </c>
      <c r="K1641" t="str">
        <f t="shared" si="76"/>
        <v>0-400k</v>
      </c>
      <c r="L1641" t="str">
        <f t="shared" si="77"/>
        <v>18-30</v>
      </c>
    </row>
    <row r="1642" spans="1:12" x14ac:dyDescent="0.25">
      <c r="A1642">
        <v>1641</v>
      </c>
      <c r="B1642" t="s">
        <v>9</v>
      </c>
      <c r="C1642">
        <f>IF(ISBLANK(Hoja1!C1642),AVERAGE(Hoja1!$C$2:$C$5001),Hoja1!C1642)</f>
        <v>245006.35</v>
      </c>
      <c r="D1642" t="str">
        <f>IF(ISBLANK(Hoja1!D1642),"ASALARIADO",Hoja1!D1642)</f>
        <v>ASALARIADO</v>
      </c>
      <c r="E1642" t="s">
        <v>16</v>
      </c>
      <c r="F1642" t="s">
        <v>12</v>
      </c>
      <c r="G1642" t="s">
        <v>13</v>
      </c>
      <c r="H1642" t="s">
        <v>13</v>
      </c>
      <c r="I1642" s="1">
        <f>IF(ISBLANK(Hoja1!I1642),AVERAGE(Hoja1!$I$2:$I$5001),Hoja1!I1642)</f>
        <v>61</v>
      </c>
      <c r="J1642">
        <f t="shared" si="75"/>
        <v>0</v>
      </c>
      <c r="K1642" t="str">
        <f t="shared" si="76"/>
        <v>0-400k</v>
      </c>
      <c r="L1642" t="str">
        <f t="shared" si="77"/>
        <v>61-75</v>
      </c>
    </row>
    <row r="1643" spans="1:12" x14ac:dyDescent="0.25">
      <c r="A1643">
        <v>1642</v>
      </c>
      <c r="B1643" t="s">
        <v>9</v>
      </c>
      <c r="C1643">
        <f>IF(ISBLANK(Hoja1!C1643),AVERAGE(Hoja1!$C$2:$C$5001),Hoja1!C1643)</f>
        <v>359544.27</v>
      </c>
      <c r="D1643" t="str">
        <f>IF(ISBLANK(Hoja1!D1643),"ASALARIADO",Hoja1!D1643)</f>
        <v>TRABAJADOR INDEPENDIENTE</v>
      </c>
      <c r="E1643" t="s">
        <v>16</v>
      </c>
      <c r="F1643" t="s">
        <v>12</v>
      </c>
      <c r="G1643" t="s">
        <v>13</v>
      </c>
      <c r="H1643" t="s">
        <v>13</v>
      </c>
      <c r="I1643" s="1">
        <f>IF(ISBLANK(Hoja1!I1643),AVERAGE(Hoja1!$I$2:$I$5001),Hoja1!I1643)</f>
        <v>29</v>
      </c>
      <c r="J1643">
        <f t="shared" si="75"/>
        <v>0</v>
      </c>
      <c r="K1643" t="str">
        <f t="shared" si="76"/>
        <v>0-400k</v>
      </c>
      <c r="L1643" t="str">
        <f t="shared" si="77"/>
        <v>18-30</v>
      </c>
    </row>
    <row r="1644" spans="1:12" x14ac:dyDescent="0.25">
      <c r="A1644">
        <v>1643</v>
      </c>
      <c r="B1644" t="s">
        <v>15</v>
      </c>
      <c r="C1644">
        <f>IF(ISBLANK(Hoja1!C1644),AVERAGE(Hoja1!$C$2:$C$5001),Hoja1!C1644)</f>
        <v>88243.75</v>
      </c>
      <c r="D1644" t="str">
        <f>IF(ISBLANK(Hoja1!D1644),"ASALARIADO",Hoja1!D1644)</f>
        <v>PENSIONADOS EN SU PROPIO SISTEMA</v>
      </c>
      <c r="E1644" t="s">
        <v>11</v>
      </c>
      <c r="F1644" t="s">
        <v>12</v>
      </c>
      <c r="G1644" t="s">
        <v>13</v>
      </c>
      <c r="H1644" t="s">
        <v>13</v>
      </c>
      <c r="I1644" s="1">
        <f>IF(ISBLANK(Hoja1!I1644),AVERAGE(Hoja1!$I$2:$I$5001),Hoja1!I1644)</f>
        <v>92</v>
      </c>
      <c r="J1644">
        <f t="shared" si="75"/>
        <v>0</v>
      </c>
      <c r="K1644" t="str">
        <f t="shared" si="76"/>
        <v>0-400k</v>
      </c>
      <c r="L1644" t="str">
        <f t="shared" si="77"/>
        <v>76-100+</v>
      </c>
    </row>
    <row r="1645" spans="1:12" x14ac:dyDescent="0.25">
      <c r="A1645">
        <v>1644</v>
      </c>
      <c r="B1645" t="s">
        <v>9</v>
      </c>
      <c r="C1645">
        <f>IF(ISBLANK(Hoja1!C1645),AVERAGE(Hoja1!$C$2:$C$5001),Hoja1!C1645)</f>
        <v>297045</v>
      </c>
      <c r="D1645" t="str">
        <f>IF(ISBLANK(Hoja1!D1645),"ASALARIADO",Hoja1!D1645)</f>
        <v>ASEGURADO VOLUNTARIO</v>
      </c>
      <c r="E1645" t="s">
        <v>16</v>
      </c>
      <c r="F1645" t="s">
        <v>12</v>
      </c>
      <c r="G1645" t="s">
        <v>13</v>
      </c>
      <c r="H1645" t="s">
        <v>13</v>
      </c>
      <c r="I1645" s="1">
        <f>IF(ISBLANK(Hoja1!I1645),AVERAGE(Hoja1!$I$2:$I$5001),Hoja1!I1645)</f>
        <v>35</v>
      </c>
      <c r="J1645">
        <f t="shared" si="75"/>
        <v>0</v>
      </c>
      <c r="K1645" t="str">
        <f t="shared" si="76"/>
        <v>0-400k</v>
      </c>
      <c r="L1645" t="str">
        <f t="shared" si="77"/>
        <v>31-45</v>
      </c>
    </row>
    <row r="1646" spans="1:12" x14ac:dyDescent="0.25">
      <c r="A1646">
        <v>1645</v>
      </c>
      <c r="B1646" t="s">
        <v>9</v>
      </c>
      <c r="C1646">
        <f>IF(ISBLANK(Hoja1!C1646),AVERAGE(Hoja1!$C$2:$C$5001),Hoja1!C1646)</f>
        <v>852982.67</v>
      </c>
      <c r="D1646" t="str">
        <f>IF(ISBLANK(Hoja1!D1646),"ASALARIADO",Hoja1!D1646)</f>
        <v>ASALARIADO</v>
      </c>
      <c r="E1646" t="s">
        <v>16</v>
      </c>
      <c r="F1646" t="s">
        <v>12</v>
      </c>
      <c r="G1646" t="s">
        <v>13</v>
      </c>
      <c r="H1646" t="s">
        <v>13</v>
      </c>
      <c r="I1646" s="1">
        <f>IF(ISBLANK(Hoja1!I1646),AVERAGE(Hoja1!$I$2:$I$5001),Hoja1!I1646)</f>
        <v>31</v>
      </c>
      <c r="J1646">
        <f t="shared" si="75"/>
        <v>0</v>
      </c>
      <c r="K1646" t="str">
        <f t="shared" si="76"/>
        <v>800k-1.2M</v>
      </c>
      <c r="L1646" t="str">
        <f t="shared" si="77"/>
        <v>31-45</v>
      </c>
    </row>
    <row r="1647" spans="1:12" x14ac:dyDescent="0.25">
      <c r="A1647">
        <v>1646</v>
      </c>
      <c r="B1647" t="s">
        <v>9</v>
      </c>
      <c r="C1647">
        <f>IF(ISBLANK(Hoja1!C1647),AVERAGE(Hoja1!$C$2:$C$5001),Hoja1!C1647)</f>
        <v>251559</v>
      </c>
      <c r="D1647" t="str">
        <f>IF(ISBLANK(Hoja1!D1647),"ASALARIADO",Hoja1!D1647)</f>
        <v>ASALARIADO</v>
      </c>
      <c r="E1647" t="s">
        <v>16</v>
      </c>
      <c r="F1647" t="s">
        <v>12</v>
      </c>
      <c r="G1647" t="s">
        <v>12</v>
      </c>
      <c r="H1647" t="s">
        <v>13</v>
      </c>
      <c r="I1647" s="1">
        <f>IF(ISBLANK(Hoja1!I1647),AVERAGE(Hoja1!$I$2:$I$5001),Hoja1!I1647)</f>
        <v>20</v>
      </c>
      <c r="J1647">
        <f t="shared" si="75"/>
        <v>0</v>
      </c>
      <c r="K1647" t="str">
        <f t="shared" si="76"/>
        <v>0-400k</v>
      </c>
      <c r="L1647" t="str">
        <f t="shared" si="77"/>
        <v>18-30</v>
      </c>
    </row>
    <row r="1648" spans="1:12" x14ac:dyDescent="0.25">
      <c r="A1648">
        <v>1647</v>
      </c>
      <c r="B1648" t="s">
        <v>9</v>
      </c>
      <c r="C1648">
        <f>IF(ISBLANK(Hoja1!C1648),AVERAGE(Hoja1!$C$2:$C$5001),Hoja1!C1648)</f>
        <v>3255213.87</v>
      </c>
      <c r="D1648" t="str">
        <f>IF(ISBLANK(Hoja1!D1648),"ASALARIADO",Hoja1!D1648)</f>
        <v>CONVENIOS ESPECIALES DE ASEGURADOS VOLUNTARIOS</v>
      </c>
      <c r="E1648" t="s">
        <v>16</v>
      </c>
      <c r="F1648" t="s">
        <v>12</v>
      </c>
      <c r="G1648" t="s">
        <v>13</v>
      </c>
      <c r="H1648" t="s">
        <v>13</v>
      </c>
      <c r="I1648" s="1">
        <f>IF(ISBLANK(Hoja1!I1648),AVERAGE(Hoja1!$I$2:$I$5001),Hoja1!I1648)</f>
        <v>58</v>
      </c>
      <c r="J1648">
        <f t="shared" si="75"/>
        <v>0</v>
      </c>
      <c r="K1648" t="str">
        <f t="shared" si="76"/>
        <v>2M+</v>
      </c>
      <c r="L1648" t="str">
        <f t="shared" si="77"/>
        <v>46-60</v>
      </c>
    </row>
    <row r="1649" spans="1:12" x14ac:dyDescent="0.25">
      <c r="A1649">
        <v>1648</v>
      </c>
      <c r="B1649" t="s">
        <v>15</v>
      </c>
      <c r="C1649">
        <f>IF(ISBLANK(Hoja1!C1649),AVERAGE(Hoja1!$C$2:$C$5001),Hoja1!C1649)</f>
        <v>790843.09</v>
      </c>
      <c r="D1649" t="str">
        <f>IF(ISBLANK(Hoja1!D1649),"ASALARIADO",Hoja1!D1649)</f>
        <v>ASALARIADO</v>
      </c>
      <c r="E1649" t="s">
        <v>16</v>
      </c>
      <c r="F1649" t="s">
        <v>12</v>
      </c>
      <c r="G1649" t="s">
        <v>13</v>
      </c>
      <c r="H1649" t="s">
        <v>13</v>
      </c>
      <c r="I1649" s="1">
        <f>IF(ISBLANK(Hoja1!I1649),AVERAGE(Hoja1!$I$2:$I$5001),Hoja1!I1649)</f>
        <v>37</v>
      </c>
      <c r="J1649">
        <f t="shared" si="75"/>
        <v>0</v>
      </c>
      <c r="K1649" t="str">
        <f t="shared" si="76"/>
        <v>400k-800k</v>
      </c>
      <c r="L1649" t="str">
        <f t="shared" si="77"/>
        <v>31-45</v>
      </c>
    </row>
    <row r="1650" spans="1:12" x14ac:dyDescent="0.25">
      <c r="A1650">
        <v>1649</v>
      </c>
      <c r="B1650" t="s">
        <v>9</v>
      </c>
      <c r="C1650">
        <f>IF(ISBLANK(Hoja1!C1650),AVERAGE(Hoja1!$C$2:$C$5001),Hoja1!C1650)</f>
        <v>1129271</v>
      </c>
      <c r="D1650" t="str">
        <f>IF(ISBLANK(Hoja1!D1650),"ASALARIADO",Hoja1!D1650)</f>
        <v>ASALARIADO</v>
      </c>
      <c r="E1650" t="s">
        <v>11</v>
      </c>
      <c r="F1650" t="s">
        <v>12</v>
      </c>
      <c r="G1650" t="s">
        <v>13</v>
      </c>
      <c r="H1650" t="s">
        <v>13</v>
      </c>
      <c r="I1650" s="1">
        <f>IF(ISBLANK(Hoja1!I1650),AVERAGE(Hoja1!$I$2:$I$5001),Hoja1!I1650)</f>
        <v>32</v>
      </c>
      <c r="J1650">
        <f t="shared" si="75"/>
        <v>0</v>
      </c>
      <c r="K1650" t="str">
        <f t="shared" si="76"/>
        <v>800k-1.2M</v>
      </c>
      <c r="L1650" t="str">
        <f t="shared" si="77"/>
        <v>31-45</v>
      </c>
    </row>
    <row r="1651" spans="1:12" x14ac:dyDescent="0.25">
      <c r="A1651">
        <v>1650</v>
      </c>
      <c r="B1651" t="s">
        <v>9</v>
      </c>
      <c r="C1651">
        <f>IF(ISBLANK(Hoja1!C1651),AVERAGE(Hoja1!$C$2:$C$5001),Hoja1!C1651)</f>
        <v>87500</v>
      </c>
      <c r="D1651" t="str">
        <f>IF(ISBLANK(Hoja1!D1651),"ASALARIADO",Hoja1!D1651)</f>
        <v>ASALARIADO</v>
      </c>
      <c r="E1651" t="s">
        <v>16</v>
      </c>
      <c r="F1651" t="s">
        <v>12</v>
      </c>
      <c r="G1651" t="s">
        <v>13</v>
      </c>
      <c r="H1651" t="s">
        <v>13</v>
      </c>
      <c r="I1651" s="1">
        <f>IF(ISBLANK(Hoja1!I1651),AVERAGE(Hoja1!$I$2:$I$5001),Hoja1!I1651)</f>
        <v>25</v>
      </c>
      <c r="J1651">
        <f t="shared" si="75"/>
        <v>0</v>
      </c>
      <c r="K1651" t="str">
        <f t="shared" si="76"/>
        <v>0-400k</v>
      </c>
      <c r="L1651" t="str">
        <f t="shared" si="77"/>
        <v>18-30</v>
      </c>
    </row>
    <row r="1652" spans="1:12" x14ac:dyDescent="0.25">
      <c r="A1652">
        <v>1651</v>
      </c>
      <c r="B1652" t="s">
        <v>15</v>
      </c>
      <c r="C1652">
        <f>IF(ISBLANK(Hoja1!C1652),AVERAGE(Hoja1!$C$2:$C$5001),Hoja1!C1652)</f>
        <v>480000</v>
      </c>
      <c r="D1652" t="str">
        <f>IF(ISBLANK(Hoja1!D1652),"ASALARIADO",Hoja1!D1652)</f>
        <v>ASALARIADO</v>
      </c>
      <c r="E1652" t="s">
        <v>16</v>
      </c>
      <c r="F1652" t="s">
        <v>12</v>
      </c>
      <c r="G1652" t="s">
        <v>13</v>
      </c>
      <c r="H1652" t="s">
        <v>13</v>
      </c>
      <c r="I1652" s="1">
        <f>IF(ISBLANK(Hoja1!I1652),AVERAGE(Hoja1!$I$2:$I$5001),Hoja1!I1652)</f>
        <v>24</v>
      </c>
      <c r="J1652">
        <f t="shared" si="75"/>
        <v>0</v>
      </c>
      <c r="K1652" t="str">
        <f t="shared" si="76"/>
        <v>400k-800k</v>
      </c>
      <c r="L1652" t="str">
        <f t="shared" si="77"/>
        <v>18-30</v>
      </c>
    </row>
    <row r="1653" spans="1:12" x14ac:dyDescent="0.25">
      <c r="A1653">
        <v>1652</v>
      </c>
      <c r="B1653" t="s">
        <v>15</v>
      </c>
      <c r="C1653">
        <f>IF(ISBLANK(Hoja1!C1653),AVERAGE(Hoja1!$C$2:$C$5001),Hoja1!C1653)</f>
        <v>299647</v>
      </c>
      <c r="D1653" t="str">
        <f>IF(ISBLANK(Hoja1!D1653),"ASALARIADO",Hoja1!D1653)</f>
        <v>ASEGURADO VOLUNTARIO</v>
      </c>
      <c r="E1653" t="s">
        <v>16</v>
      </c>
      <c r="F1653" t="s">
        <v>12</v>
      </c>
      <c r="G1653" t="s">
        <v>13</v>
      </c>
      <c r="H1653" t="s">
        <v>13</v>
      </c>
      <c r="I1653" s="1">
        <f>IF(ISBLANK(Hoja1!I1653),AVERAGE(Hoja1!$I$2:$I$5001),Hoja1!I1653)</f>
        <v>60</v>
      </c>
      <c r="J1653">
        <f t="shared" si="75"/>
        <v>0</v>
      </c>
      <c r="K1653" t="str">
        <f t="shared" si="76"/>
        <v>0-400k</v>
      </c>
      <c r="L1653" t="str">
        <f t="shared" si="77"/>
        <v>46-60</v>
      </c>
    </row>
    <row r="1654" spans="1:12" x14ac:dyDescent="0.25">
      <c r="A1654">
        <v>1653</v>
      </c>
      <c r="B1654" t="s">
        <v>9</v>
      </c>
      <c r="C1654">
        <f>IF(ISBLANK(Hoja1!C1654),AVERAGE(Hoja1!$C$2:$C$5001),Hoja1!C1654)</f>
        <v>278030.99</v>
      </c>
      <c r="D1654" t="str">
        <f>IF(ISBLANK(Hoja1!D1654),"ASALARIADO",Hoja1!D1654)</f>
        <v>CONVENIOS ESPECIALES DE TRABAJADORES INDEPENDIENTES</v>
      </c>
      <c r="E1654" t="s">
        <v>16</v>
      </c>
      <c r="F1654" t="s">
        <v>12</v>
      </c>
      <c r="G1654" t="s">
        <v>13</v>
      </c>
      <c r="H1654" t="s">
        <v>13</v>
      </c>
      <c r="I1654" s="1">
        <f>IF(ISBLANK(Hoja1!I1654),AVERAGE(Hoja1!$I$2:$I$5001),Hoja1!I1654)</f>
        <v>27</v>
      </c>
      <c r="J1654">
        <f t="shared" si="75"/>
        <v>0</v>
      </c>
      <c r="K1654" t="str">
        <f t="shared" si="76"/>
        <v>0-400k</v>
      </c>
      <c r="L1654" t="str">
        <f t="shared" si="77"/>
        <v>18-30</v>
      </c>
    </row>
    <row r="1655" spans="1:12" x14ac:dyDescent="0.25">
      <c r="A1655">
        <v>1654</v>
      </c>
      <c r="B1655" t="s">
        <v>9</v>
      </c>
      <c r="C1655">
        <f>IF(ISBLANK(Hoja1!C1655),AVERAGE(Hoja1!$C$2:$C$5001),Hoja1!C1655)</f>
        <v>3350588.86</v>
      </c>
      <c r="D1655" t="str">
        <f>IF(ISBLANK(Hoja1!D1655),"ASALARIADO",Hoja1!D1655)</f>
        <v>ASALARIADO</v>
      </c>
      <c r="E1655" t="s">
        <v>16</v>
      </c>
      <c r="F1655" t="s">
        <v>12</v>
      </c>
      <c r="G1655" t="s">
        <v>13</v>
      </c>
      <c r="H1655" t="s">
        <v>13</v>
      </c>
      <c r="I1655" s="1">
        <f>IF(ISBLANK(Hoja1!I1655),AVERAGE(Hoja1!$I$2:$I$5001),Hoja1!I1655)</f>
        <v>38</v>
      </c>
      <c r="J1655">
        <f t="shared" si="75"/>
        <v>0</v>
      </c>
      <c r="K1655" t="str">
        <f t="shared" si="76"/>
        <v>2M+</v>
      </c>
      <c r="L1655" t="str">
        <f t="shared" si="77"/>
        <v>31-45</v>
      </c>
    </row>
    <row r="1656" spans="1:12" x14ac:dyDescent="0.25">
      <c r="A1656">
        <v>1655</v>
      </c>
      <c r="B1656" t="s">
        <v>9</v>
      </c>
      <c r="C1656">
        <f>IF(ISBLANK(Hoja1!C1656),AVERAGE(Hoja1!$C$2:$C$5001),Hoja1!C1656)</f>
        <v>2349011</v>
      </c>
      <c r="D1656" t="str">
        <f>IF(ISBLANK(Hoja1!D1656),"ASALARIADO",Hoja1!D1656)</f>
        <v>ASALARIADO</v>
      </c>
      <c r="E1656" t="s">
        <v>16</v>
      </c>
      <c r="F1656" t="s">
        <v>12</v>
      </c>
      <c r="G1656" t="s">
        <v>13</v>
      </c>
      <c r="H1656" t="s">
        <v>13</v>
      </c>
      <c r="I1656" s="1">
        <f>IF(ISBLANK(Hoja1!I1656),AVERAGE(Hoja1!$I$2:$I$5001),Hoja1!I1656)</f>
        <v>36</v>
      </c>
      <c r="J1656">
        <f t="shared" si="75"/>
        <v>0</v>
      </c>
      <c r="K1656" t="str">
        <f t="shared" si="76"/>
        <v>2M+</v>
      </c>
      <c r="L1656" t="str">
        <f t="shared" si="77"/>
        <v>31-45</v>
      </c>
    </row>
    <row r="1657" spans="1:12" x14ac:dyDescent="0.25">
      <c r="A1657">
        <v>1656</v>
      </c>
      <c r="B1657" t="s">
        <v>9</v>
      </c>
      <c r="C1657">
        <f>IF(ISBLANK(Hoja1!C1657),AVERAGE(Hoja1!$C$2:$C$5001),Hoja1!C1657)</f>
        <v>1108537.5</v>
      </c>
      <c r="D1657" t="str">
        <f>IF(ISBLANK(Hoja1!D1657),"ASALARIADO",Hoja1!D1657)</f>
        <v>ASALARIADO</v>
      </c>
      <c r="E1657" t="s">
        <v>16</v>
      </c>
      <c r="F1657" t="s">
        <v>12</v>
      </c>
      <c r="G1657" t="s">
        <v>13</v>
      </c>
      <c r="H1657" t="s">
        <v>13</v>
      </c>
      <c r="I1657" s="1">
        <f>IF(ISBLANK(Hoja1!I1657),AVERAGE(Hoja1!$I$2:$I$5001),Hoja1!I1657)</f>
        <v>45</v>
      </c>
      <c r="J1657">
        <f t="shared" si="75"/>
        <v>0</v>
      </c>
      <c r="K1657" t="str">
        <f t="shared" si="76"/>
        <v>800k-1.2M</v>
      </c>
      <c r="L1657" t="str">
        <f t="shared" si="77"/>
        <v>31-45</v>
      </c>
    </row>
    <row r="1658" spans="1:12" x14ac:dyDescent="0.25">
      <c r="A1658">
        <v>1657</v>
      </c>
      <c r="B1658" t="s">
        <v>15</v>
      </c>
      <c r="C1658">
        <f>IF(ISBLANK(Hoja1!C1658),AVERAGE(Hoja1!$C$2:$C$5001),Hoja1!C1658)</f>
        <v>600414.9</v>
      </c>
      <c r="D1658" t="str">
        <f>IF(ISBLANK(Hoja1!D1658),"ASALARIADO",Hoja1!D1658)</f>
        <v>ASALARIADO</v>
      </c>
      <c r="E1658" t="s">
        <v>16</v>
      </c>
      <c r="F1658" t="s">
        <v>12</v>
      </c>
      <c r="G1658" t="s">
        <v>13</v>
      </c>
      <c r="H1658" t="s">
        <v>12</v>
      </c>
      <c r="I1658" s="1">
        <f>IF(ISBLANK(Hoja1!I1658),AVERAGE(Hoja1!$I$2:$I$5001),Hoja1!I1658)</f>
        <v>21</v>
      </c>
      <c r="J1658">
        <f t="shared" si="75"/>
        <v>1</v>
      </c>
      <c r="K1658" t="str">
        <f t="shared" si="76"/>
        <v>400k-800k</v>
      </c>
      <c r="L1658" t="str">
        <f t="shared" si="77"/>
        <v>18-30</v>
      </c>
    </row>
    <row r="1659" spans="1:12" x14ac:dyDescent="0.25">
      <c r="A1659">
        <v>1658</v>
      </c>
      <c r="B1659" t="s">
        <v>9</v>
      </c>
      <c r="C1659">
        <f>IF(ISBLANK(Hoja1!C1659),AVERAGE(Hoja1!$C$2:$C$5001),Hoja1!C1659)</f>
        <v>418000</v>
      </c>
      <c r="D1659" t="str">
        <f>IF(ISBLANK(Hoja1!D1659),"ASALARIADO",Hoja1!D1659)</f>
        <v>ASALARIADO</v>
      </c>
      <c r="E1659" t="s">
        <v>16</v>
      </c>
      <c r="F1659" t="s">
        <v>12</v>
      </c>
      <c r="G1659" t="s">
        <v>13</v>
      </c>
      <c r="H1659" t="s">
        <v>13</v>
      </c>
      <c r="I1659" s="1">
        <f>IF(ISBLANK(Hoja1!I1659),AVERAGE(Hoja1!$I$2:$I$5001),Hoja1!I1659)</f>
        <v>51</v>
      </c>
      <c r="J1659">
        <f t="shared" si="75"/>
        <v>0</v>
      </c>
      <c r="K1659" t="str">
        <f t="shared" si="76"/>
        <v>400k-800k</v>
      </c>
      <c r="L1659" t="str">
        <f t="shared" si="77"/>
        <v>46-60</v>
      </c>
    </row>
    <row r="1660" spans="1:12" x14ac:dyDescent="0.25">
      <c r="A1660">
        <v>1659</v>
      </c>
      <c r="B1660" t="s">
        <v>9</v>
      </c>
      <c r="C1660">
        <f>IF(ISBLANK(Hoja1!C1660),AVERAGE(Hoja1!$C$2:$C$5001),Hoja1!C1660)</f>
        <v>287787</v>
      </c>
      <c r="D1660" t="str">
        <f>IF(ISBLANK(Hoja1!D1660),"ASALARIADO",Hoja1!D1660)</f>
        <v>ASALARIADO</v>
      </c>
      <c r="E1660" t="s">
        <v>16</v>
      </c>
      <c r="F1660" t="s">
        <v>12</v>
      </c>
      <c r="G1660" t="s">
        <v>13</v>
      </c>
      <c r="H1660" t="s">
        <v>13</v>
      </c>
      <c r="I1660" s="1">
        <f>IF(ISBLANK(Hoja1!I1660),AVERAGE(Hoja1!$I$2:$I$5001),Hoja1!I1660)</f>
        <v>19</v>
      </c>
      <c r="J1660">
        <f t="shared" si="75"/>
        <v>0</v>
      </c>
      <c r="K1660" t="str">
        <f t="shared" si="76"/>
        <v>0-400k</v>
      </c>
      <c r="L1660" t="str">
        <f t="shared" si="77"/>
        <v>18-30</v>
      </c>
    </row>
    <row r="1661" spans="1:12" x14ac:dyDescent="0.25">
      <c r="A1661">
        <v>1660</v>
      </c>
      <c r="B1661" t="s">
        <v>15</v>
      </c>
      <c r="C1661">
        <f>IF(ISBLANK(Hoja1!C1661),AVERAGE(Hoja1!$C$2:$C$5001),Hoja1!C1661)</f>
        <v>538738.04</v>
      </c>
      <c r="D1661" t="str">
        <f>IF(ISBLANK(Hoja1!D1661),"ASALARIADO",Hoja1!D1661)</f>
        <v>ASALARIADO</v>
      </c>
      <c r="E1661" t="s">
        <v>16</v>
      </c>
      <c r="F1661" t="s">
        <v>12</v>
      </c>
      <c r="G1661" t="s">
        <v>13</v>
      </c>
      <c r="H1661" t="s">
        <v>13</v>
      </c>
      <c r="I1661" s="1">
        <f>IF(ISBLANK(Hoja1!I1661),AVERAGE(Hoja1!$I$2:$I$5001),Hoja1!I1661)</f>
        <v>36</v>
      </c>
      <c r="J1661">
        <f t="shared" si="75"/>
        <v>0</v>
      </c>
      <c r="K1661" t="str">
        <f t="shared" si="76"/>
        <v>400k-800k</v>
      </c>
      <c r="L1661" t="str">
        <f t="shared" si="77"/>
        <v>31-45</v>
      </c>
    </row>
    <row r="1662" spans="1:12" x14ac:dyDescent="0.25">
      <c r="A1662">
        <v>1661</v>
      </c>
      <c r="B1662" t="s">
        <v>9</v>
      </c>
      <c r="C1662">
        <f>IF(ISBLANK(Hoja1!C1662),AVERAGE(Hoja1!$C$2:$C$5001),Hoja1!C1662)</f>
        <v>597533.32999999996</v>
      </c>
      <c r="D1662" t="str">
        <f>IF(ISBLANK(Hoja1!D1662),"ASALARIADO",Hoja1!D1662)</f>
        <v>ASALARIADO</v>
      </c>
      <c r="E1662" t="s">
        <v>16</v>
      </c>
      <c r="F1662" t="s">
        <v>12</v>
      </c>
      <c r="G1662" t="s">
        <v>12</v>
      </c>
      <c r="H1662" t="s">
        <v>13</v>
      </c>
      <c r="I1662" s="1">
        <f>IF(ISBLANK(Hoja1!I1662),AVERAGE(Hoja1!$I$2:$I$5001),Hoja1!I1662)</f>
        <v>30</v>
      </c>
      <c r="J1662">
        <f t="shared" si="75"/>
        <v>0</v>
      </c>
      <c r="K1662" t="str">
        <f t="shared" si="76"/>
        <v>400k-800k</v>
      </c>
      <c r="L1662" t="str">
        <f t="shared" si="77"/>
        <v>18-30</v>
      </c>
    </row>
    <row r="1663" spans="1:12" x14ac:dyDescent="0.25">
      <c r="A1663">
        <v>1662</v>
      </c>
      <c r="B1663" t="s">
        <v>15</v>
      </c>
      <c r="C1663">
        <f>IF(ISBLANK(Hoja1!C1663),AVERAGE(Hoja1!$C$2:$C$5001),Hoja1!C1663)</f>
        <v>619489</v>
      </c>
      <c r="D1663" t="str">
        <f>IF(ISBLANK(Hoja1!D1663),"ASALARIADO",Hoja1!D1663)</f>
        <v>ASALARIADO</v>
      </c>
      <c r="E1663" t="s">
        <v>11</v>
      </c>
      <c r="F1663" t="s">
        <v>12</v>
      </c>
      <c r="G1663" t="s">
        <v>13</v>
      </c>
      <c r="H1663" t="s">
        <v>13</v>
      </c>
      <c r="I1663" s="1">
        <f>IF(ISBLANK(Hoja1!I1663),AVERAGE(Hoja1!$I$2:$I$5001),Hoja1!I1663)</f>
        <v>37</v>
      </c>
      <c r="J1663">
        <f t="shared" si="75"/>
        <v>0</v>
      </c>
      <c r="K1663" t="str">
        <f t="shared" si="76"/>
        <v>400k-800k</v>
      </c>
      <c r="L1663" t="str">
        <f t="shared" si="77"/>
        <v>31-45</v>
      </c>
    </row>
    <row r="1664" spans="1:12" x14ac:dyDescent="0.25">
      <c r="A1664">
        <v>1663</v>
      </c>
      <c r="B1664" t="s">
        <v>15</v>
      </c>
      <c r="C1664">
        <f>IF(ISBLANK(Hoja1!C1664),AVERAGE(Hoja1!$C$2:$C$5001),Hoja1!C1664)</f>
        <v>278032</v>
      </c>
      <c r="D1664" t="str">
        <f>IF(ISBLANK(Hoja1!D1664),"ASALARIADO",Hoja1!D1664)</f>
        <v>ASEGURADO VOLUNTARIO</v>
      </c>
      <c r="E1664" t="s">
        <v>16</v>
      </c>
      <c r="F1664" t="s">
        <v>12</v>
      </c>
      <c r="G1664" t="s">
        <v>13</v>
      </c>
      <c r="H1664" t="s">
        <v>13</v>
      </c>
      <c r="I1664" s="1">
        <f>IF(ISBLANK(Hoja1!I1664),AVERAGE(Hoja1!$I$2:$I$5001),Hoja1!I1664)</f>
        <v>45</v>
      </c>
      <c r="J1664">
        <f t="shared" si="75"/>
        <v>0</v>
      </c>
      <c r="K1664" t="str">
        <f t="shared" si="76"/>
        <v>0-400k</v>
      </c>
      <c r="L1664" t="str">
        <f t="shared" si="77"/>
        <v>31-45</v>
      </c>
    </row>
    <row r="1665" spans="1:12" x14ac:dyDescent="0.25">
      <c r="A1665">
        <v>1664</v>
      </c>
      <c r="B1665" t="s">
        <v>15</v>
      </c>
      <c r="C1665">
        <f>IF(ISBLANK(Hoja1!C1665),AVERAGE(Hoja1!$C$2:$C$5001),Hoja1!C1665)</f>
        <v>297650</v>
      </c>
      <c r="D1665" t="str">
        <f>IF(ISBLANK(Hoja1!D1665),"ASALARIADO",Hoja1!D1665)</f>
        <v>ASALARIADO</v>
      </c>
      <c r="E1665" t="s">
        <v>16</v>
      </c>
      <c r="F1665" t="s">
        <v>12</v>
      </c>
      <c r="G1665" t="s">
        <v>12</v>
      </c>
      <c r="H1665" t="s">
        <v>12</v>
      </c>
      <c r="I1665" s="1">
        <f>IF(ISBLANK(Hoja1!I1665),AVERAGE(Hoja1!$I$2:$I$5001),Hoja1!I1665)</f>
        <v>39</v>
      </c>
      <c r="J1665">
        <f t="shared" si="75"/>
        <v>1</v>
      </c>
      <c r="K1665" t="str">
        <f t="shared" si="76"/>
        <v>0-400k</v>
      </c>
      <c r="L1665" t="str">
        <f t="shared" si="77"/>
        <v>31-45</v>
      </c>
    </row>
    <row r="1666" spans="1:12" x14ac:dyDescent="0.25">
      <c r="A1666">
        <v>1665</v>
      </c>
      <c r="B1666" t="s">
        <v>9</v>
      </c>
      <c r="C1666">
        <f>IF(ISBLANK(Hoja1!C1666),AVERAGE(Hoja1!$C$2:$C$5001),Hoja1!C1666)</f>
        <v>266312</v>
      </c>
      <c r="D1666" t="str">
        <f>IF(ISBLANK(Hoja1!D1666),"ASALARIADO",Hoja1!D1666)</f>
        <v>ASALARIADO</v>
      </c>
      <c r="E1666" t="s">
        <v>16</v>
      </c>
      <c r="F1666" t="s">
        <v>12</v>
      </c>
      <c r="G1666" t="s">
        <v>13</v>
      </c>
      <c r="H1666" t="s">
        <v>13</v>
      </c>
      <c r="I1666" s="1">
        <f>IF(ISBLANK(Hoja1!I1666),AVERAGE(Hoja1!$I$2:$I$5001),Hoja1!I1666)</f>
        <v>29</v>
      </c>
      <c r="J1666">
        <f t="shared" si="75"/>
        <v>0</v>
      </c>
      <c r="K1666" t="str">
        <f t="shared" si="76"/>
        <v>0-400k</v>
      </c>
      <c r="L1666" t="str">
        <f t="shared" si="77"/>
        <v>18-30</v>
      </c>
    </row>
    <row r="1667" spans="1:12" x14ac:dyDescent="0.25">
      <c r="A1667">
        <v>1666</v>
      </c>
      <c r="B1667" t="s">
        <v>9</v>
      </c>
      <c r="C1667">
        <f>IF(ISBLANK(Hoja1!C1667),AVERAGE(Hoja1!$C$2:$C$5001),Hoja1!C1667)</f>
        <v>403764.18</v>
      </c>
      <c r="D1667" t="str">
        <f>IF(ISBLANK(Hoja1!D1667),"ASALARIADO",Hoja1!D1667)</f>
        <v>ASALARIADO</v>
      </c>
      <c r="E1667" t="s">
        <v>16</v>
      </c>
      <c r="F1667" t="s">
        <v>12</v>
      </c>
      <c r="G1667" t="s">
        <v>13</v>
      </c>
      <c r="H1667" t="s">
        <v>13</v>
      </c>
      <c r="I1667" s="1">
        <f>IF(ISBLANK(Hoja1!I1667),AVERAGE(Hoja1!$I$2:$I$5001),Hoja1!I1667)</f>
        <v>31</v>
      </c>
      <c r="J1667">
        <f t="shared" ref="J1667:J1730" si="78">IF(H1667="SI",1,0)</f>
        <v>0</v>
      </c>
      <c r="K1667" t="str">
        <f t="shared" ref="K1667:K1730" si="79">IF(C1667&lt;=400000,"0-400k",IF(C1667&lt;=800000,"400k-800k",IF(C1667&lt;=1200000,"800k-1.2M",IF(C1667&lt;=2000000,"1.2M-2M","2M+"))))</f>
        <v>400k-800k</v>
      </c>
      <c r="L1667" t="str">
        <f t="shared" ref="L1667:L1730" si="80">IF(I1667&lt;=30,"18-30",IF(I1667&lt;=45,"31-45",IF(I1667&lt;=60,"46-60",IF(I1667&lt;=75,"61-75","76-100+"))))</f>
        <v>31-45</v>
      </c>
    </row>
    <row r="1668" spans="1:12" x14ac:dyDescent="0.25">
      <c r="A1668">
        <v>1667</v>
      </c>
      <c r="B1668" t="s">
        <v>9</v>
      </c>
      <c r="C1668">
        <f>IF(ISBLANK(Hoja1!C1668),AVERAGE(Hoja1!$C$2:$C$5001),Hoja1!C1668)</f>
        <v>440373</v>
      </c>
      <c r="D1668" t="str">
        <f>IF(ISBLANK(Hoja1!D1668),"ASALARIADO",Hoja1!D1668)</f>
        <v>ASALARIADO</v>
      </c>
      <c r="E1668" t="s">
        <v>11</v>
      </c>
      <c r="F1668" t="s">
        <v>12</v>
      </c>
      <c r="G1668" t="s">
        <v>12</v>
      </c>
      <c r="H1668" t="s">
        <v>13</v>
      </c>
      <c r="I1668" s="1">
        <f>IF(ISBLANK(Hoja1!I1668),AVERAGE(Hoja1!$I$2:$I$5001),Hoja1!I1668)</f>
        <v>27</v>
      </c>
      <c r="J1668">
        <f t="shared" si="78"/>
        <v>0</v>
      </c>
      <c r="K1668" t="str">
        <f t="shared" si="79"/>
        <v>400k-800k</v>
      </c>
      <c r="L1668" t="str">
        <f t="shared" si="80"/>
        <v>18-30</v>
      </c>
    </row>
    <row r="1669" spans="1:12" x14ac:dyDescent="0.25">
      <c r="A1669">
        <v>1668</v>
      </c>
      <c r="B1669" t="s">
        <v>15</v>
      </c>
      <c r="C1669">
        <f>IF(ISBLANK(Hoja1!C1669),AVERAGE(Hoja1!$C$2:$C$5001),Hoja1!C1669)</f>
        <v>381211.3</v>
      </c>
      <c r="D1669" t="str">
        <f>IF(ISBLANK(Hoja1!D1669),"ASALARIADO",Hoja1!D1669)</f>
        <v>PENSIONADOS EN SU PROPIO SISTEMA</v>
      </c>
      <c r="E1669" t="s">
        <v>11</v>
      </c>
      <c r="F1669" t="s">
        <v>12</v>
      </c>
      <c r="G1669" t="s">
        <v>13</v>
      </c>
      <c r="H1669" t="s">
        <v>13</v>
      </c>
      <c r="I1669" s="1">
        <f>IF(ISBLANK(Hoja1!I1669),AVERAGE(Hoja1!$I$2:$I$5001),Hoja1!I1669)</f>
        <v>66</v>
      </c>
      <c r="J1669">
        <f t="shared" si="78"/>
        <v>0</v>
      </c>
      <c r="K1669" t="str">
        <f t="shared" si="79"/>
        <v>0-400k</v>
      </c>
      <c r="L1669" t="str">
        <f t="shared" si="80"/>
        <v>61-75</v>
      </c>
    </row>
    <row r="1670" spans="1:12" x14ac:dyDescent="0.25">
      <c r="A1670">
        <v>1669</v>
      </c>
      <c r="B1670" t="s">
        <v>15</v>
      </c>
      <c r="C1670">
        <f>IF(ISBLANK(Hoja1!C1670),AVERAGE(Hoja1!$C$2:$C$5001),Hoja1!C1670)</f>
        <v>908129</v>
      </c>
      <c r="D1670" t="str">
        <f>IF(ISBLANK(Hoja1!D1670),"ASALARIADO",Hoja1!D1670)</f>
        <v>ASALARIADO</v>
      </c>
      <c r="E1670" t="s">
        <v>11</v>
      </c>
      <c r="F1670" t="s">
        <v>12</v>
      </c>
      <c r="G1670" t="s">
        <v>13</v>
      </c>
      <c r="H1670" t="s">
        <v>12</v>
      </c>
      <c r="I1670" s="1">
        <f>IF(ISBLANK(Hoja1!I1670),AVERAGE(Hoja1!$I$2:$I$5001),Hoja1!I1670)</f>
        <v>49</v>
      </c>
      <c r="J1670">
        <f t="shared" si="78"/>
        <v>1</v>
      </c>
      <c r="K1670" t="str">
        <f t="shared" si="79"/>
        <v>800k-1.2M</v>
      </c>
      <c r="L1670" t="str">
        <f t="shared" si="80"/>
        <v>46-60</v>
      </c>
    </row>
    <row r="1671" spans="1:12" x14ac:dyDescent="0.25">
      <c r="A1671">
        <v>1670</v>
      </c>
      <c r="B1671" t="s">
        <v>9</v>
      </c>
      <c r="C1671">
        <f>IF(ISBLANK(Hoja1!C1671),AVERAGE(Hoja1!$C$2:$C$5001),Hoja1!C1671)</f>
        <v>131198</v>
      </c>
      <c r="D1671" t="str">
        <f>IF(ISBLANK(Hoja1!D1671),"ASALARIADO",Hoja1!D1671)</f>
        <v>ASALARIADO</v>
      </c>
      <c r="E1671" t="s">
        <v>16</v>
      </c>
      <c r="F1671" t="s">
        <v>12</v>
      </c>
      <c r="G1671" t="s">
        <v>13</v>
      </c>
      <c r="H1671" t="s">
        <v>13</v>
      </c>
      <c r="I1671" s="1">
        <f>IF(ISBLANK(Hoja1!I1671),AVERAGE(Hoja1!$I$2:$I$5001),Hoja1!I1671)</f>
        <v>20</v>
      </c>
      <c r="J1671">
        <f t="shared" si="78"/>
        <v>0</v>
      </c>
      <c r="K1671" t="str">
        <f t="shared" si="79"/>
        <v>0-400k</v>
      </c>
      <c r="L1671" t="str">
        <f t="shared" si="80"/>
        <v>18-30</v>
      </c>
    </row>
    <row r="1672" spans="1:12" x14ac:dyDescent="0.25">
      <c r="A1672">
        <v>1671</v>
      </c>
      <c r="B1672" t="s">
        <v>15</v>
      </c>
      <c r="C1672">
        <f>IF(ISBLANK(Hoja1!C1672),AVERAGE(Hoja1!$C$2:$C$5001),Hoja1!C1672)</f>
        <v>582921.03</v>
      </c>
      <c r="D1672" t="str">
        <f>IF(ISBLANK(Hoja1!D1672),"ASALARIADO",Hoja1!D1672)</f>
        <v>ASALARIADO</v>
      </c>
      <c r="E1672" t="s">
        <v>16</v>
      </c>
      <c r="F1672" t="s">
        <v>12</v>
      </c>
      <c r="G1672" t="s">
        <v>13</v>
      </c>
      <c r="H1672" t="s">
        <v>13</v>
      </c>
      <c r="I1672" s="1">
        <f>IF(ISBLANK(Hoja1!I1672),AVERAGE(Hoja1!$I$2:$I$5001),Hoja1!I1672)</f>
        <v>31</v>
      </c>
      <c r="J1672">
        <f t="shared" si="78"/>
        <v>0</v>
      </c>
      <c r="K1672" t="str">
        <f t="shared" si="79"/>
        <v>400k-800k</v>
      </c>
      <c r="L1672" t="str">
        <f t="shared" si="80"/>
        <v>31-45</v>
      </c>
    </row>
    <row r="1673" spans="1:12" x14ac:dyDescent="0.25">
      <c r="A1673">
        <v>1672</v>
      </c>
      <c r="B1673" t="s">
        <v>9</v>
      </c>
      <c r="C1673">
        <f>IF(ISBLANK(Hoja1!C1673),AVERAGE(Hoja1!$C$2:$C$5001),Hoja1!C1673)</f>
        <v>251103.9</v>
      </c>
      <c r="D1673" t="str">
        <f>IF(ISBLANK(Hoja1!D1673),"ASALARIADO",Hoja1!D1673)</f>
        <v>ASALARIADO</v>
      </c>
      <c r="E1673" t="s">
        <v>16</v>
      </c>
      <c r="F1673" t="s">
        <v>12</v>
      </c>
      <c r="G1673" t="s">
        <v>13</v>
      </c>
      <c r="H1673" t="s">
        <v>13</v>
      </c>
      <c r="I1673" s="1">
        <f>IF(ISBLANK(Hoja1!I1673),AVERAGE(Hoja1!$I$2:$I$5001),Hoja1!I1673)</f>
        <v>19</v>
      </c>
      <c r="J1673">
        <f t="shared" si="78"/>
        <v>0</v>
      </c>
      <c r="K1673" t="str">
        <f t="shared" si="79"/>
        <v>0-400k</v>
      </c>
      <c r="L1673" t="str">
        <f t="shared" si="80"/>
        <v>18-30</v>
      </c>
    </row>
    <row r="1674" spans="1:12" x14ac:dyDescent="0.25">
      <c r="A1674">
        <v>1673</v>
      </c>
      <c r="B1674" t="s">
        <v>15</v>
      </c>
      <c r="C1674">
        <f>IF(ISBLANK(Hoja1!C1674),AVERAGE(Hoja1!$C$2:$C$5001),Hoja1!C1674)</f>
        <v>297046</v>
      </c>
      <c r="D1674" t="str">
        <f>IF(ISBLANK(Hoja1!D1674),"ASALARIADO",Hoja1!D1674)</f>
        <v>ASEGURADO VOLUNTARIO</v>
      </c>
      <c r="E1674" t="s">
        <v>16</v>
      </c>
      <c r="F1674" t="s">
        <v>12</v>
      </c>
      <c r="G1674" t="s">
        <v>13</v>
      </c>
      <c r="H1674" t="s">
        <v>13</v>
      </c>
      <c r="I1674" s="1">
        <f>IF(ISBLANK(Hoja1!I1674),AVERAGE(Hoja1!$I$2:$I$5001),Hoja1!I1674)</f>
        <v>38</v>
      </c>
      <c r="J1674">
        <f t="shared" si="78"/>
        <v>0</v>
      </c>
      <c r="K1674" t="str">
        <f t="shared" si="79"/>
        <v>0-400k</v>
      </c>
      <c r="L1674" t="str">
        <f t="shared" si="80"/>
        <v>31-45</v>
      </c>
    </row>
    <row r="1675" spans="1:12" x14ac:dyDescent="0.25">
      <c r="A1675">
        <v>1674</v>
      </c>
      <c r="B1675" t="s">
        <v>15</v>
      </c>
      <c r="C1675">
        <f>IF(ISBLANK(Hoja1!C1675),AVERAGE(Hoja1!$C$2:$C$5001),Hoja1!C1675)</f>
        <v>278030.99</v>
      </c>
      <c r="D1675" t="str">
        <f>IF(ISBLANK(Hoja1!D1675),"ASALARIADO",Hoja1!D1675)</f>
        <v>ASEGURADO VOLUNTARIO</v>
      </c>
      <c r="E1675" t="s">
        <v>16</v>
      </c>
      <c r="F1675" t="s">
        <v>12</v>
      </c>
      <c r="G1675" t="s">
        <v>12</v>
      </c>
      <c r="H1675" t="s">
        <v>13</v>
      </c>
      <c r="I1675" s="1">
        <f>IF(ISBLANK(Hoja1!I1675),AVERAGE(Hoja1!$I$2:$I$5001),Hoja1!I1675)</f>
        <v>44</v>
      </c>
      <c r="J1675">
        <f t="shared" si="78"/>
        <v>0</v>
      </c>
      <c r="K1675" t="str">
        <f t="shared" si="79"/>
        <v>0-400k</v>
      </c>
      <c r="L1675" t="str">
        <f t="shared" si="80"/>
        <v>31-45</v>
      </c>
    </row>
    <row r="1676" spans="1:12" x14ac:dyDescent="0.25">
      <c r="A1676">
        <v>1675</v>
      </c>
      <c r="B1676" t="s">
        <v>15</v>
      </c>
      <c r="C1676">
        <f>IF(ISBLANK(Hoja1!C1676),AVERAGE(Hoja1!$C$2:$C$5001),Hoja1!C1676)</f>
        <v>373396</v>
      </c>
      <c r="D1676" t="str">
        <f>IF(ISBLANK(Hoja1!D1676),"ASALARIADO",Hoja1!D1676)</f>
        <v>ASALARIADO</v>
      </c>
      <c r="E1676" t="s">
        <v>11</v>
      </c>
      <c r="F1676" t="s">
        <v>12</v>
      </c>
      <c r="G1676" t="s">
        <v>13</v>
      </c>
      <c r="H1676" t="s">
        <v>13</v>
      </c>
      <c r="I1676" s="1">
        <f>IF(ISBLANK(Hoja1!I1676),AVERAGE(Hoja1!$I$2:$I$5001),Hoja1!I1676)</f>
        <v>29</v>
      </c>
      <c r="J1676">
        <f t="shared" si="78"/>
        <v>0</v>
      </c>
      <c r="K1676" t="str">
        <f t="shared" si="79"/>
        <v>0-400k</v>
      </c>
      <c r="L1676" t="str">
        <f t="shared" si="80"/>
        <v>18-30</v>
      </c>
    </row>
    <row r="1677" spans="1:12" x14ac:dyDescent="0.25">
      <c r="A1677">
        <v>1676</v>
      </c>
      <c r="B1677" t="s">
        <v>9</v>
      </c>
      <c r="C1677">
        <f>IF(ISBLANK(Hoja1!C1677),AVERAGE(Hoja1!$C$2:$C$5001),Hoja1!C1677)</f>
        <v>297110</v>
      </c>
      <c r="D1677" t="str">
        <f>IF(ISBLANK(Hoja1!D1677),"ASALARIADO",Hoja1!D1677)</f>
        <v>TRABAJADOR INDEPENDIENTE</v>
      </c>
      <c r="E1677" t="s">
        <v>16</v>
      </c>
      <c r="F1677" t="s">
        <v>12</v>
      </c>
      <c r="G1677" t="s">
        <v>13</v>
      </c>
      <c r="H1677" t="s">
        <v>12</v>
      </c>
      <c r="I1677" s="1">
        <f>IF(ISBLANK(Hoja1!I1677),AVERAGE(Hoja1!$I$2:$I$5001),Hoja1!I1677)</f>
        <v>35</v>
      </c>
      <c r="J1677">
        <f t="shared" si="78"/>
        <v>1</v>
      </c>
      <c r="K1677" t="str">
        <f t="shared" si="79"/>
        <v>0-400k</v>
      </c>
      <c r="L1677" t="str">
        <f t="shared" si="80"/>
        <v>31-45</v>
      </c>
    </row>
    <row r="1678" spans="1:12" x14ac:dyDescent="0.25">
      <c r="A1678">
        <v>1677</v>
      </c>
      <c r="B1678" t="s">
        <v>9</v>
      </c>
      <c r="C1678">
        <f>IF(ISBLANK(Hoja1!C1678),AVERAGE(Hoja1!$C$2:$C$5001),Hoja1!C1678)</f>
        <v>296000</v>
      </c>
      <c r="D1678" t="str">
        <f>IF(ISBLANK(Hoja1!D1678),"ASALARIADO",Hoja1!D1678)</f>
        <v>ASALARIADO</v>
      </c>
      <c r="E1678" t="s">
        <v>16</v>
      </c>
      <c r="F1678" t="s">
        <v>12</v>
      </c>
      <c r="G1678" t="s">
        <v>13</v>
      </c>
      <c r="H1678" t="s">
        <v>13</v>
      </c>
      <c r="I1678" s="1">
        <f>IF(ISBLANK(Hoja1!I1678),AVERAGE(Hoja1!$I$2:$I$5001),Hoja1!I1678)</f>
        <v>28</v>
      </c>
      <c r="J1678">
        <f t="shared" si="78"/>
        <v>0</v>
      </c>
      <c r="K1678" t="str">
        <f t="shared" si="79"/>
        <v>0-400k</v>
      </c>
      <c r="L1678" t="str">
        <f t="shared" si="80"/>
        <v>18-30</v>
      </c>
    </row>
    <row r="1679" spans="1:12" x14ac:dyDescent="0.25">
      <c r="A1679">
        <v>1678</v>
      </c>
      <c r="B1679" t="s">
        <v>9</v>
      </c>
      <c r="C1679">
        <f>IF(ISBLANK(Hoja1!C1679),AVERAGE(Hoja1!$C$2:$C$5001),Hoja1!C1679)</f>
        <v>424103</v>
      </c>
      <c r="D1679" t="str">
        <f>IF(ISBLANK(Hoja1!D1679),"ASALARIADO",Hoja1!D1679)</f>
        <v>TRABAJADOR INDEPENDIENTE</v>
      </c>
      <c r="E1679" t="s">
        <v>16</v>
      </c>
      <c r="F1679" t="s">
        <v>12</v>
      </c>
      <c r="G1679" t="s">
        <v>13</v>
      </c>
      <c r="H1679" t="s">
        <v>12</v>
      </c>
      <c r="I1679" s="1">
        <f>IF(ISBLANK(Hoja1!I1679),AVERAGE(Hoja1!$I$2:$I$5001),Hoja1!I1679)</f>
        <v>35</v>
      </c>
      <c r="J1679">
        <f t="shared" si="78"/>
        <v>1</v>
      </c>
      <c r="K1679" t="str">
        <f t="shared" si="79"/>
        <v>400k-800k</v>
      </c>
      <c r="L1679" t="str">
        <f t="shared" si="80"/>
        <v>31-45</v>
      </c>
    </row>
    <row r="1680" spans="1:12" x14ac:dyDescent="0.25">
      <c r="A1680">
        <v>1679</v>
      </c>
      <c r="B1680" t="s">
        <v>9</v>
      </c>
      <c r="C1680">
        <f>IF(ISBLANK(Hoja1!C1680),AVERAGE(Hoja1!$C$2:$C$5001),Hoja1!C1680)</f>
        <v>11000</v>
      </c>
      <c r="D1680" t="str">
        <f>IF(ISBLANK(Hoja1!D1680),"ASALARIADO",Hoja1!D1680)</f>
        <v>ASALARIADO</v>
      </c>
      <c r="E1680" t="s">
        <v>16</v>
      </c>
      <c r="F1680" t="s">
        <v>12</v>
      </c>
      <c r="G1680" t="s">
        <v>13</v>
      </c>
      <c r="H1680" t="s">
        <v>12</v>
      </c>
      <c r="I1680" s="1">
        <f>IF(ISBLANK(Hoja1!I1680),AVERAGE(Hoja1!$I$2:$I$5001),Hoja1!I1680)</f>
        <v>32</v>
      </c>
      <c r="J1680">
        <f t="shared" si="78"/>
        <v>1</v>
      </c>
      <c r="K1680" t="str">
        <f t="shared" si="79"/>
        <v>0-400k</v>
      </c>
      <c r="L1680" t="str">
        <f t="shared" si="80"/>
        <v>31-45</v>
      </c>
    </row>
    <row r="1681" spans="1:12" x14ac:dyDescent="0.25">
      <c r="A1681">
        <v>1680</v>
      </c>
      <c r="B1681" t="s">
        <v>9</v>
      </c>
      <c r="C1681">
        <f>IF(ISBLANK(Hoja1!C1681),AVERAGE(Hoja1!$C$2:$C$5001),Hoja1!C1681)</f>
        <v>365500</v>
      </c>
      <c r="D1681" t="str">
        <f>IF(ISBLANK(Hoja1!D1681),"ASALARIADO",Hoja1!D1681)</f>
        <v>ASALARIADO</v>
      </c>
      <c r="E1681" t="s">
        <v>16</v>
      </c>
      <c r="F1681" t="s">
        <v>12</v>
      </c>
      <c r="G1681" t="s">
        <v>13</v>
      </c>
      <c r="H1681" t="s">
        <v>13</v>
      </c>
      <c r="I1681" s="1">
        <f>IF(ISBLANK(Hoja1!I1681),AVERAGE(Hoja1!$I$2:$I$5001),Hoja1!I1681)</f>
        <v>32</v>
      </c>
      <c r="J1681">
        <f t="shared" si="78"/>
        <v>0</v>
      </c>
      <c r="K1681" t="str">
        <f t="shared" si="79"/>
        <v>0-400k</v>
      </c>
      <c r="L1681" t="str">
        <f t="shared" si="80"/>
        <v>31-45</v>
      </c>
    </row>
    <row r="1682" spans="1:12" x14ac:dyDescent="0.25">
      <c r="A1682">
        <v>1681</v>
      </c>
      <c r="B1682" t="s">
        <v>9</v>
      </c>
      <c r="C1682">
        <f>IF(ISBLANK(Hoja1!C1682),AVERAGE(Hoja1!$C$2:$C$5001),Hoja1!C1682)</f>
        <v>25600</v>
      </c>
      <c r="D1682" t="str">
        <f>IF(ISBLANK(Hoja1!D1682),"ASALARIADO",Hoja1!D1682)</f>
        <v>ASALARIADO</v>
      </c>
      <c r="E1682" t="s">
        <v>16</v>
      </c>
      <c r="F1682" t="s">
        <v>12</v>
      </c>
      <c r="G1682" t="s">
        <v>12</v>
      </c>
      <c r="H1682" t="s">
        <v>12</v>
      </c>
      <c r="I1682" s="1">
        <f>IF(ISBLANK(Hoja1!I1682),AVERAGE(Hoja1!$I$2:$I$5001),Hoja1!I1682)</f>
        <v>45</v>
      </c>
      <c r="J1682">
        <f t="shared" si="78"/>
        <v>1</v>
      </c>
      <c r="K1682" t="str">
        <f t="shared" si="79"/>
        <v>0-400k</v>
      </c>
      <c r="L1682" t="str">
        <f t="shared" si="80"/>
        <v>31-45</v>
      </c>
    </row>
    <row r="1683" spans="1:12" x14ac:dyDescent="0.25">
      <c r="A1683">
        <v>1682</v>
      </c>
      <c r="B1683" t="s">
        <v>9</v>
      </c>
      <c r="C1683">
        <f>IF(ISBLANK(Hoja1!C1683),AVERAGE(Hoja1!$C$2:$C$5001),Hoja1!C1683)</f>
        <v>276964.47999999998</v>
      </c>
      <c r="D1683" t="str">
        <f>IF(ISBLANK(Hoja1!D1683),"ASALARIADO",Hoja1!D1683)</f>
        <v>ASALARIADO</v>
      </c>
      <c r="E1683" t="s">
        <v>16</v>
      </c>
      <c r="F1683" t="s">
        <v>12</v>
      </c>
      <c r="G1683" t="s">
        <v>13</v>
      </c>
      <c r="H1683" t="s">
        <v>13</v>
      </c>
      <c r="I1683" s="1">
        <f>IF(ISBLANK(Hoja1!I1683),AVERAGE(Hoja1!$I$2:$I$5001),Hoja1!I1683)</f>
        <v>25</v>
      </c>
      <c r="J1683">
        <f t="shared" si="78"/>
        <v>0</v>
      </c>
      <c r="K1683" t="str">
        <f t="shared" si="79"/>
        <v>0-400k</v>
      </c>
      <c r="L1683" t="str">
        <f t="shared" si="80"/>
        <v>18-30</v>
      </c>
    </row>
    <row r="1684" spans="1:12" x14ac:dyDescent="0.25">
      <c r="A1684">
        <v>1683</v>
      </c>
      <c r="B1684" t="s">
        <v>9</v>
      </c>
      <c r="C1684">
        <f>IF(ISBLANK(Hoja1!C1684),AVERAGE(Hoja1!$C$2:$C$5001),Hoja1!C1684)</f>
        <v>103846.15</v>
      </c>
      <c r="D1684" t="str">
        <f>IF(ISBLANK(Hoja1!D1684),"ASALARIADO",Hoja1!D1684)</f>
        <v>ASALARIADO</v>
      </c>
      <c r="E1684" t="s">
        <v>16</v>
      </c>
      <c r="F1684" t="s">
        <v>12</v>
      </c>
      <c r="G1684" t="s">
        <v>13</v>
      </c>
      <c r="H1684" t="s">
        <v>13</v>
      </c>
      <c r="I1684" s="1">
        <f>IF(ISBLANK(Hoja1!I1684),AVERAGE(Hoja1!$I$2:$I$5001),Hoja1!I1684)</f>
        <v>58</v>
      </c>
      <c r="J1684">
        <f t="shared" si="78"/>
        <v>0</v>
      </c>
      <c r="K1684" t="str">
        <f t="shared" si="79"/>
        <v>0-400k</v>
      </c>
      <c r="L1684" t="str">
        <f t="shared" si="80"/>
        <v>46-60</v>
      </c>
    </row>
    <row r="1685" spans="1:12" x14ac:dyDescent="0.25">
      <c r="A1685">
        <v>1684</v>
      </c>
      <c r="B1685" t="s">
        <v>9</v>
      </c>
      <c r="C1685">
        <f>IF(ISBLANK(Hoja1!C1685),AVERAGE(Hoja1!$C$2:$C$5001),Hoja1!C1685)</f>
        <v>249691.35</v>
      </c>
      <c r="D1685" t="str">
        <f>IF(ISBLANK(Hoja1!D1685),"ASALARIADO",Hoja1!D1685)</f>
        <v>ASALARIADO</v>
      </c>
      <c r="E1685" t="s">
        <v>16</v>
      </c>
      <c r="F1685" t="s">
        <v>12</v>
      </c>
      <c r="G1685" t="s">
        <v>13</v>
      </c>
      <c r="H1685" t="s">
        <v>13</v>
      </c>
      <c r="I1685" s="1">
        <f>IF(ISBLANK(Hoja1!I1685),AVERAGE(Hoja1!$I$2:$I$5001),Hoja1!I1685)</f>
        <v>24</v>
      </c>
      <c r="J1685">
        <f t="shared" si="78"/>
        <v>0</v>
      </c>
      <c r="K1685" t="str">
        <f t="shared" si="79"/>
        <v>0-400k</v>
      </c>
      <c r="L1685" t="str">
        <f t="shared" si="80"/>
        <v>18-30</v>
      </c>
    </row>
    <row r="1686" spans="1:12" x14ac:dyDescent="0.25">
      <c r="A1686">
        <v>1685</v>
      </c>
      <c r="B1686" t="s">
        <v>9</v>
      </c>
      <c r="C1686">
        <f>IF(ISBLANK(Hoja1!C1686),AVERAGE(Hoja1!$C$2:$C$5001),Hoja1!C1686)</f>
        <v>306480.65999999997</v>
      </c>
      <c r="D1686" t="str">
        <f>IF(ISBLANK(Hoja1!D1686),"ASALARIADO",Hoja1!D1686)</f>
        <v>ASALARIADO</v>
      </c>
      <c r="E1686" t="s">
        <v>11</v>
      </c>
      <c r="F1686" t="s">
        <v>12</v>
      </c>
      <c r="G1686" t="s">
        <v>13</v>
      </c>
      <c r="H1686" t="s">
        <v>13</v>
      </c>
      <c r="I1686" s="1">
        <f>IF(ISBLANK(Hoja1!I1686),AVERAGE(Hoja1!$I$2:$I$5001),Hoja1!I1686)</f>
        <v>25</v>
      </c>
      <c r="J1686">
        <f t="shared" si="78"/>
        <v>0</v>
      </c>
      <c r="K1686" t="str">
        <f t="shared" si="79"/>
        <v>0-400k</v>
      </c>
      <c r="L1686" t="str">
        <f t="shared" si="80"/>
        <v>18-30</v>
      </c>
    </row>
    <row r="1687" spans="1:12" x14ac:dyDescent="0.25">
      <c r="A1687">
        <v>1686</v>
      </c>
      <c r="B1687" t="s">
        <v>9</v>
      </c>
      <c r="C1687">
        <f>IF(ISBLANK(Hoja1!C1687),AVERAGE(Hoja1!$C$2:$C$5001),Hoja1!C1687)</f>
        <v>280000</v>
      </c>
      <c r="D1687" t="str">
        <f>IF(ISBLANK(Hoja1!D1687),"ASALARIADO",Hoja1!D1687)</f>
        <v>ASALARIADO</v>
      </c>
      <c r="E1687" t="s">
        <v>16</v>
      </c>
      <c r="F1687" t="s">
        <v>12</v>
      </c>
      <c r="G1687" t="s">
        <v>13</v>
      </c>
      <c r="H1687" t="s">
        <v>13</v>
      </c>
      <c r="I1687" s="1">
        <f>IF(ISBLANK(Hoja1!I1687),AVERAGE(Hoja1!$I$2:$I$5001),Hoja1!I1687)</f>
        <v>85</v>
      </c>
      <c r="J1687">
        <f t="shared" si="78"/>
        <v>0</v>
      </c>
      <c r="K1687" t="str">
        <f t="shared" si="79"/>
        <v>0-400k</v>
      </c>
      <c r="L1687" t="str">
        <f t="shared" si="80"/>
        <v>76-100+</v>
      </c>
    </row>
    <row r="1688" spans="1:12" x14ac:dyDescent="0.25">
      <c r="A1688">
        <v>1687</v>
      </c>
      <c r="B1688" t="s">
        <v>9</v>
      </c>
      <c r="C1688">
        <f>IF(ISBLANK(Hoja1!C1688),AVERAGE(Hoja1!$C$2:$C$5001),Hoja1!C1688)</f>
        <v>165000</v>
      </c>
      <c r="D1688" t="str">
        <f>IF(ISBLANK(Hoja1!D1688),"ASALARIADO",Hoja1!D1688)</f>
        <v>ASALARIADO</v>
      </c>
      <c r="E1688" t="s">
        <v>16</v>
      </c>
      <c r="F1688" t="s">
        <v>12</v>
      </c>
      <c r="G1688" t="s">
        <v>13</v>
      </c>
      <c r="H1688" t="s">
        <v>13</v>
      </c>
      <c r="I1688" s="1">
        <f>IF(ISBLANK(Hoja1!I1688),AVERAGE(Hoja1!$I$2:$I$5001),Hoja1!I1688)</f>
        <v>38</v>
      </c>
      <c r="J1688">
        <f t="shared" si="78"/>
        <v>0</v>
      </c>
      <c r="K1688" t="str">
        <f t="shared" si="79"/>
        <v>0-400k</v>
      </c>
      <c r="L1688" t="str">
        <f t="shared" si="80"/>
        <v>31-45</v>
      </c>
    </row>
    <row r="1689" spans="1:12" x14ac:dyDescent="0.25">
      <c r="A1689">
        <v>1688</v>
      </c>
      <c r="B1689" t="s">
        <v>15</v>
      </c>
      <c r="C1689">
        <f>IF(ISBLANK(Hoja1!C1689),AVERAGE(Hoja1!$C$2:$C$5001),Hoja1!C1689)</f>
        <v>296265.63</v>
      </c>
      <c r="D1689" t="str">
        <f>IF(ISBLANK(Hoja1!D1689),"ASALARIADO",Hoja1!D1689)</f>
        <v>ASALARIADO</v>
      </c>
      <c r="E1689" t="s">
        <v>16</v>
      </c>
      <c r="F1689" t="s">
        <v>12</v>
      </c>
      <c r="G1689" t="s">
        <v>13</v>
      </c>
      <c r="H1689" t="s">
        <v>12</v>
      </c>
      <c r="I1689" s="1">
        <f>IF(ISBLANK(Hoja1!I1689),AVERAGE(Hoja1!$I$2:$I$5001),Hoja1!I1689)</f>
        <v>38</v>
      </c>
      <c r="J1689">
        <f t="shared" si="78"/>
        <v>1</v>
      </c>
      <c r="K1689" t="str">
        <f t="shared" si="79"/>
        <v>0-400k</v>
      </c>
      <c r="L1689" t="str">
        <f t="shared" si="80"/>
        <v>31-45</v>
      </c>
    </row>
    <row r="1690" spans="1:12" x14ac:dyDescent="0.25">
      <c r="A1690">
        <v>1689</v>
      </c>
      <c r="B1690" t="s">
        <v>15</v>
      </c>
      <c r="C1690">
        <f>IF(ISBLANK(Hoja1!C1690),AVERAGE(Hoja1!$C$2:$C$5001),Hoja1!C1690)</f>
        <v>1766548</v>
      </c>
      <c r="D1690" t="str">
        <f>IF(ISBLANK(Hoja1!D1690),"ASALARIADO",Hoja1!D1690)</f>
        <v>ASALARIADO</v>
      </c>
      <c r="E1690" t="s">
        <v>16</v>
      </c>
      <c r="F1690" t="s">
        <v>12</v>
      </c>
      <c r="G1690" t="s">
        <v>13</v>
      </c>
      <c r="H1690" t="s">
        <v>13</v>
      </c>
      <c r="I1690" s="1">
        <f>IF(ISBLANK(Hoja1!I1690),AVERAGE(Hoja1!$I$2:$I$5001),Hoja1!I1690)</f>
        <v>32</v>
      </c>
      <c r="J1690">
        <f t="shared" si="78"/>
        <v>0</v>
      </c>
      <c r="K1690" t="str">
        <f t="shared" si="79"/>
        <v>1.2M-2M</v>
      </c>
      <c r="L1690" t="str">
        <f t="shared" si="80"/>
        <v>31-45</v>
      </c>
    </row>
    <row r="1691" spans="1:12" x14ac:dyDescent="0.25">
      <c r="A1691">
        <v>1690</v>
      </c>
      <c r="B1691" t="s">
        <v>9</v>
      </c>
      <c r="C1691">
        <f>IF(ISBLANK(Hoja1!C1691),AVERAGE(Hoja1!$C$2:$C$5001),Hoja1!C1691)</f>
        <v>297046</v>
      </c>
      <c r="D1691" t="str">
        <f>IF(ISBLANK(Hoja1!D1691),"ASALARIADO",Hoja1!D1691)</f>
        <v>ASEGURADO VOLUNTARIO</v>
      </c>
      <c r="E1691" t="s">
        <v>16</v>
      </c>
      <c r="F1691" t="s">
        <v>12</v>
      </c>
      <c r="G1691" t="s">
        <v>13</v>
      </c>
      <c r="H1691" t="s">
        <v>13</v>
      </c>
      <c r="I1691" s="1">
        <f>IF(ISBLANK(Hoja1!I1691),AVERAGE(Hoja1!$I$2:$I$5001),Hoja1!I1691)</f>
        <v>21</v>
      </c>
      <c r="J1691">
        <f t="shared" si="78"/>
        <v>0</v>
      </c>
      <c r="K1691" t="str">
        <f t="shared" si="79"/>
        <v>0-400k</v>
      </c>
      <c r="L1691" t="str">
        <f t="shared" si="80"/>
        <v>18-30</v>
      </c>
    </row>
    <row r="1692" spans="1:12" x14ac:dyDescent="0.25">
      <c r="A1692">
        <v>1691</v>
      </c>
      <c r="B1692" t="s">
        <v>9</v>
      </c>
      <c r="C1692">
        <f>IF(ISBLANK(Hoja1!C1692),AVERAGE(Hoja1!$C$2:$C$5001),Hoja1!C1692)</f>
        <v>278030</v>
      </c>
      <c r="D1692" t="str">
        <f>IF(ISBLANK(Hoja1!D1692),"ASALARIADO",Hoja1!D1692)</f>
        <v>CONVENIOS ESPECIALES DE TRABAJADORES INDEPENDIENTES</v>
      </c>
      <c r="E1692" t="s">
        <v>16</v>
      </c>
      <c r="F1692" t="s">
        <v>12</v>
      </c>
      <c r="G1692" t="s">
        <v>13</v>
      </c>
      <c r="H1692" t="s">
        <v>13</v>
      </c>
      <c r="I1692" s="1">
        <f>IF(ISBLANK(Hoja1!I1692),AVERAGE(Hoja1!$I$2:$I$5001),Hoja1!I1692)</f>
        <v>36</v>
      </c>
      <c r="J1692">
        <f t="shared" si="78"/>
        <v>0</v>
      </c>
      <c r="K1692" t="str">
        <f t="shared" si="79"/>
        <v>0-400k</v>
      </c>
      <c r="L1692" t="str">
        <f t="shared" si="80"/>
        <v>31-45</v>
      </c>
    </row>
    <row r="1693" spans="1:12" x14ac:dyDescent="0.25">
      <c r="A1693">
        <v>1692</v>
      </c>
      <c r="B1693" t="s">
        <v>9</v>
      </c>
      <c r="C1693">
        <f>IF(ISBLANK(Hoja1!C1693),AVERAGE(Hoja1!$C$2:$C$5001),Hoja1!C1693)</f>
        <v>838098</v>
      </c>
      <c r="D1693" t="str">
        <f>IF(ISBLANK(Hoja1!D1693),"ASALARIADO",Hoja1!D1693)</f>
        <v>ASALARIADO</v>
      </c>
      <c r="E1693" t="s">
        <v>16</v>
      </c>
      <c r="F1693" t="s">
        <v>12</v>
      </c>
      <c r="G1693" t="s">
        <v>13</v>
      </c>
      <c r="H1693" t="s">
        <v>13</v>
      </c>
      <c r="I1693" s="1">
        <f>IF(ISBLANK(Hoja1!I1693),AVERAGE(Hoja1!$I$2:$I$5001),Hoja1!I1693)</f>
        <v>40</v>
      </c>
      <c r="J1693">
        <f t="shared" si="78"/>
        <v>0</v>
      </c>
      <c r="K1693" t="str">
        <f t="shared" si="79"/>
        <v>800k-1.2M</v>
      </c>
      <c r="L1693" t="str">
        <f t="shared" si="80"/>
        <v>31-45</v>
      </c>
    </row>
    <row r="1694" spans="1:12" x14ac:dyDescent="0.25">
      <c r="A1694">
        <v>1693</v>
      </c>
      <c r="B1694" t="s">
        <v>9</v>
      </c>
      <c r="C1694">
        <f>IF(ISBLANK(Hoja1!C1694),AVERAGE(Hoja1!$C$2:$C$5001),Hoja1!C1694)</f>
        <v>594092</v>
      </c>
      <c r="D1694" t="str">
        <f>IF(ISBLANK(Hoja1!D1694),"ASALARIADO",Hoja1!D1694)</f>
        <v>TRABAJADOR INDEPENDIENTE</v>
      </c>
      <c r="E1694" t="s">
        <v>16</v>
      </c>
      <c r="F1694" t="s">
        <v>12</v>
      </c>
      <c r="G1694" t="s">
        <v>13</v>
      </c>
      <c r="H1694" t="s">
        <v>13</v>
      </c>
      <c r="I1694" s="1">
        <f>IF(ISBLANK(Hoja1!I1694),AVERAGE(Hoja1!$I$2:$I$5001),Hoja1!I1694)</f>
        <v>68</v>
      </c>
      <c r="J1694">
        <f t="shared" si="78"/>
        <v>0</v>
      </c>
      <c r="K1694" t="str">
        <f t="shared" si="79"/>
        <v>400k-800k</v>
      </c>
      <c r="L1694" t="str">
        <f t="shared" si="80"/>
        <v>61-75</v>
      </c>
    </row>
    <row r="1695" spans="1:12" x14ac:dyDescent="0.25">
      <c r="A1695">
        <v>1694</v>
      </c>
      <c r="B1695" t="s">
        <v>15</v>
      </c>
      <c r="C1695">
        <f>IF(ISBLANK(Hoja1!C1695),AVERAGE(Hoja1!$C$2:$C$5001),Hoja1!C1695)</f>
        <v>615805.6</v>
      </c>
      <c r="D1695" t="str">
        <f>IF(ISBLANK(Hoja1!D1695),"ASALARIADO",Hoja1!D1695)</f>
        <v>ASALARIADO</v>
      </c>
      <c r="E1695" t="s">
        <v>16</v>
      </c>
      <c r="F1695" t="s">
        <v>12</v>
      </c>
      <c r="G1695" t="s">
        <v>13</v>
      </c>
      <c r="H1695" t="s">
        <v>13</v>
      </c>
      <c r="I1695" s="1">
        <f>IF(ISBLANK(Hoja1!I1695),AVERAGE(Hoja1!$I$2:$I$5001),Hoja1!I1695)</f>
        <v>29</v>
      </c>
      <c r="J1695">
        <f t="shared" si="78"/>
        <v>0</v>
      </c>
      <c r="K1695" t="str">
        <f t="shared" si="79"/>
        <v>400k-800k</v>
      </c>
      <c r="L1695" t="str">
        <f t="shared" si="80"/>
        <v>18-30</v>
      </c>
    </row>
    <row r="1696" spans="1:12" x14ac:dyDescent="0.25">
      <c r="A1696">
        <v>1695</v>
      </c>
      <c r="B1696" t="s">
        <v>9</v>
      </c>
      <c r="C1696">
        <f>IF(ISBLANK(Hoja1!C1696),AVERAGE(Hoja1!$C$2:$C$5001),Hoja1!C1696)</f>
        <v>625322.5</v>
      </c>
      <c r="D1696" t="str">
        <f>IF(ISBLANK(Hoja1!D1696),"ASALARIADO",Hoja1!D1696)</f>
        <v>ASALARIADO</v>
      </c>
      <c r="E1696" t="s">
        <v>16</v>
      </c>
      <c r="F1696" t="s">
        <v>12</v>
      </c>
      <c r="G1696" t="s">
        <v>13</v>
      </c>
      <c r="H1696" t="s">
        <v>13</v>
      </c>
      <c r="I1696" s="1">
        <f>IF(ISBLANK(Hoja1!I1696),AVERAGE(Hoja1!$I$2:$I$5001),Hoja1!I1696)</f>
        <v>54</v>
      </c>
      <c r="J1696">
        <f t="shared" si="78"/>
        <v>0</v>
      </c>
      <c r="K1696" t="str">
        <f t="shared" si="79"/>
        <v>400k-800k</v>
      </c>
      <c r="L1696" t="str">
        <f t="shared" si="80"/>
        <v>46-60</v>
      </c>
    </row>
    <row r="1697" spans="1:12" x14ac:dyDescent="0.25">
      <c r="A1697">
        <v>1696</v>
      </c>
      <c r="B1697" t="s">
        <v>9</v>
      </c>
      <c r="C1697">
        <f>IF(ISBLANK(Hoja1!C1697),AVERAGE(Hoja1!$C$2:$C$5001),Hoja1!C1697)</f>
        <v>364086</v>
      </c>
      <c r="D1697" t="str">
        <f>IF(ISBLANK(Hoja1!D1697),"ASALARIADO",Hoja1!D1697)</f>
        <v>TRABAJADOR INDEPENDIENTE</v>
      </c>
      <c r="E1697" t="s">
        <v>16</v>
      </c>
      <c r="F1697" t="s">
        <v>12</v>
      </c>
      <c r="G1697" t="s">
        <v>12</v>
      </c>
      <c r="H1697" t="s">
        <v>12</v>
      </c>
      <c r="I1697" s="1">
        <f>IF(ISBLANK(Hoja1!I1697),AVERAGE(Hoja1!$I$2:$I$5001),Hoja1!I1697)</f>
        <v>31</v>
      </c>
      <c r="J1697">
        <f t="shared" si="78"/>
        <v>1</v>
      </c>
      <c r="K1697" t="str">
        <f t="shared" si="79"/>
        <v>0-400k</v>
      </c>
      <c r="L1697" t="str">
        <f t="shared" si="80"/>
        <v>31-45</v>
      </c>
    </row>
    <row r="1698" spans="1:12" x14ac:dyDescent="0.25">
      <c r="A1698">
        <v>1697</v>
      </c>
      <c r="B1698" t="s">
        <v>9</v>
      </c>
      <c r="C1698">
        <f>IF(ISBLANK(Hoja1!C1698),AVERAGE(Hoja1!$C$2:$C$5001),Hoja1!C1698)</f>
        <v>976390</v>
      </c>
      <c r="D1698" t="str">
        <f>IF(ISBLANK(Hoja1!D1698),"ASALARIADO",Hoja1!D1698)</f>
        <v>ASALARIADO</v>
      </c>
      <c r="E1698" t="s">
        <v>11</v>
      </c>
      <c r="F1698" t="s">
        <v>12</v>
      </c>
      <c r="G1698" t="s">
        <v>13</v>
      </c>
      <c r="H1698" t="s">
        <v>13</v>
      </c>
      <c r="I1698" s="1">
        <f>IF(ISBLANK(Hoja1!I1698),AVERAGE(Hoja1!$I$2:$I$5001),Hoja1!I1698)</f>
        <v>32</v>
      </c>
      <c r="J1698">
        <f t="shared" si="78"/>
        <v>0</v>
      </c>
      <c r="K1698" t="str">
        <f t="shared" si="79"/>
        <v>800k-1.2M</v>
      </c>
      <c r="L1698" t="str">
        <f t="shared" si="80"/>
        <v>31-45</v>
      </c>
    </row>
    <row r="1699" spans="1:12" x14ac:dyDescent="0.25">
      <c r="A1699">
        <v>1698</v>
      </c>
      <c r="B1699" t="s">
        <v>9</v>
      </c>
      <c r="C1699">
        <f>IF(ISBLANK(Hoja1!C1699),AVERAGE(Hoja1!$C$2:$C$5001),Hoja1!C1699)</f>
        <v>297046</v>
      </c>
      <c r="D1699" t="str">
        <f>IF(ISBLANK(Hoja1!D1699),"ASALARIADO",Hoja1!D1699)</f>
        <v>ASEGURADO VOLUNTARIO</v>
      </c>
      <c r="E1699" t="s">
        <v>16</v>
      </c>
      <c r="F1699" t="s">
        <v>12</v>
      </c>
      <c r="G1699" t="s">
        <v>13</v>
      </c>
      <c r="H1699" t="s">
        <v>13</v>
      </c>
      <c r="I1699" s="1">
        <f>IF(ISBLANK(Hoja1!I1699),AVERAGE(Hoja1!$I$2:$I$5001),Hoja1!I1699)</f>
        <v>42</v>
      </c>
      <c r="J1699">
        <f t="shared" si="78"/>
        <v>0</v>
      </c>
      <c r="K1699" t="str">
        <f t="shared" si="79"/>
        <v>0-400k</v>
      </c>
      <c r="L1699" t="str">
        <f t="shared" si="80"/>
        <v>31-45</v>
      </c>
    </row>
    <row r="1700" spans="1:12" x14ac:dyDescent="0.25">
      <c r="A1700">
        <v>1699</v>
      </c>
      <c r="B1700" t="s">
        <v>15</v>
      </c>
      <c r="C1700">
        <f>IF(ISBLANK(Hoja1!C1700),AVERAGE(Hoja1!$C$2:$C$5001),Hoja1!C1700)</f>
        <v>3108698.61</v>
      </c>
      <c r="D1700" t="str">
        <f>IF(ISBLANK(Hoja1!D1700),"ASALARIADO",Hoja1!D1700)</f>
        <v>ASALARIADO</v>
      </c>
      <c r="E1700" t="s">
        <v>16</v>
      </c>
      <c r="F1700" t="s">
        <v>12</v>
      </c>
      <c r="G1700" t="s">
        <v>13</v>
      </c>
      <c r="H1700" t="s">
        <v>13</v>
      </c>
      <c r="I1700" s="1">
        <f>IF(ISBLANK(Hoja1!I1700),AVERAGE(Hoja1!$I$2:$I$5001),Hoja1!I1700)</f>
        <v>37</v>
      </c>
      <c r="J1700">
        <f t="shared" si="78"/>
        <v>0</v>
      </c>
      <c r="K1700" t="str">
        <f t="shared" si="79"/>
        <v>2M+</v>
      </c>
      <c r="L1700" t="str">
        <f t="shared" si="80"/>
        <v>31-45</v>
      </c>
    </row>
    <row r="1701" spans="1:12" x14ac:dyDescent="0.25">
      <c r="A1701">
        <v>1700</v>
      </c>
      <c r="B1701" t="s">
        <v>9</v>
      </c>
      <c r="C1701">
        <f>IF(ISBLANK(Hoja1!C1701),AVERAGE(Hoja1!$C$2:$C$5001),Hoja1!C1701)</f>
        <v>309927.25</v>
      </c>
      <c r="D1701" t="str">
        <f>IF(ISBLANK(Hoja1!D1701),"ASALARIADO",Hoja1!D1701)</f>
        <v>ASALARIADO</v>
      </c>
      <c r="E1701" t="s">
        <v>16</v>
      </c>
      <c r="F1701" t="s">
        <v>12</v>
      </c>
      <c r="G1701" t="s">
        <v>13</v>
      </c>
      <c r="H1701" t="s">
        <v>13</v>
      </c>
      <c r="I1701" s="1">
        <f>IF(ISBLANK(Hoja1!I1701),AVERAGE(Hoja1!$I$2:$I$5001),Hoja1!I1701)</f>
        <v>18</v>
      </c>
      <c r="J1701">
        <f t="shared" si="78"/>
        <v>0</v>
      </c>
      <c r="K1701" t="str">
        <f t="shared" si="79"/>
        <v>0-400k</v>
      </c>
      <c r="L1701" t="str">
        <f t="shared" si="80"/>
        <v>18-30</v>
      </c>
    </row>
    <row r="1702" spans="1:12" x14ac:dyDescent="0.25">
      <c r="A1702">
        <v>1701</v>
      </c>
      <c r="B1702" t="s">
        <v>15</v>
      </c>
      <c r="C1702">
        <f>IF(ISBLANK(Hoja1!C1702),AVERAGE(Hoja1!$C$2:$C$5001),Hoja1!C1702)</f>
        <v>370905</v>
      </c>
      <c r="D1702" t="str">
        <f>IF(ISBLANK(Hoja1!D1702),"ASALARIADO",Hoja1!D1702)</f>
        <v>ASALARIADO</v>
      </c>
      <c r="E1702" t="s">
        <v>11</v>
      </c>
      <c r="F1702" t="s">
        <v>12</v>
      </c>
      <c r="G1702" t="s">
        <v>13</v>
      </c>
      <c r="H1702" t="s">
        <v>13</v>
      </c>
      <c r="I1702" s="1">
        <f>IF(ISBLANK(Hoja1!I1702),AVERAGE(Hoja1!$I$2:$I$5001),Hoja1!I1702)</f>
        <v>27</v>
      </c>
      <c r="J1702">
        <f t="shared" si="78"/>
        <v>0</v>
      </c>
      <c r="K1702" t="str">
        <f t="shared" si="79"/>
        <v>0-400k</v>
      </c>
      <c r="L1702" t="str">
        <f t="shared" si="80"/>
        <v>18-30</v>
      </c>
    </row>
    <row r="1703" spans="1:12" x14ac:dyDescent="0.25">
      <c r="A1703">
        <v>1702</v>
      </c>
      <c r="B1703" t="s">
        <v>9</v>
      </c>
      <c r="C1703">
        <f>IF(ISBLANK(Hoja1!C1703),AVERAGE(Hoja1!$C$2:$C$5001),Hoja1!C1703)</f>
        <v>352000</v>
      </c>
      <c r="D1703" t="str">
        <f>IF(ISBLANK(Hoja1!D1703),"ASALARIADO",Hoja1!D1703)</f>
        <v>ASALARIADO</v>
      </c>
      <c r="E1703" t="s">
        <v>16</v>
      </c>
      <c r="F1703" t="s">
        <v>12</v>
      </c>
      <c r="G1703" t="s">
        <v>13</v>
      </c>
      <c r="H1703" t="s">
        <v>13</v>
      </c>
      <c r="I1703" s="1">
        <f>IF(ISBLANK(Hoja1!I1703),AVERAGE(Hoja1!$I$2:$I$5001),Hoja1!I1703)</f>
        <v>28</v>
      </c>
      <c r="J1703">
        <f t="shared" si="78"/>
        <v>0</v>
      </c>
      <c r="K1703" t="str">
        <f t="shared" si="79"/>
        <v>0-400k</v>
      </c>
      <c r="L1703" t="str">
        <f t="shared" si="80"/>
        <v>18-30</v>
      </c>
    </row>
    <row r="1704" spans="1:12" x14ac:dyDescent="0.25">
      <c r="A1704">
        <v>1703</v>
      </c>
      <c r="B1704" t="s">
        <v>9</v>
      </c>
      <c r="C1704">
        <f>IF(ISBLANK(Hoja1!C1704),AVERAGE(Hoja1!$C$2:$C$5001),Hoja1!C1704)</f>
        <v>390899.95</v>
      </c>
      <c r="D1704" t="str">
        <f>IF(ISBLANK(Hoja1!D1704),"ASALARIADO",Hoja1!D1704)</f>
        <v>ASALARIADO</v>
      </c>
      <c r="E1704" t="s">
        <v>16</v>
      </c>
      <c r="F1704" t="s">
        <v>12</v>
      </c>
      <c r="G1704" t="s">
        <v>13</v>
      </c>
      <c r="H1704" t="s">
        <v>13</v>
      </c>
      <c r="I1704" s="1">
        <f>IF(ISBLANK(Hoja1!I1704),AVERAGE(Hoja1!$I$2:$I$5001),Hoja1!I1704)</f>
        <v>61</v>
      </c>
      <c r="J1704">
        <f t="shared" si="78"/>
        <v>0</v>
      </c>
      <c r="K1704" t="str">
        <f t="shared" si="79"/>
        <v>0-400k</v>
      </c>
      <c r="L1704" t="str">
        <f t="shared" si="80"/>
        <v>61-75</v>
      </c>
    </row>
    <row r="1705" spans="1:12" x14ac:dyDescent="0.25">
      <c r="A1705">
        <v>1704</v>
      </c>
      <c r="B1705" t="s">
        <v>15</v>
      </c>
      <c r="C1705">
        <f>IF(ISBLANK(Hoja1!C1705),AVERAGE(Hoja1!$C$2:$C$5001),Hoja1!C1705)</f>
        <v>460692.92</v>
      </c>
      <c r="D1705" t="str">
        <f>IF(ISBLANK(Hoja1!D1705),"ASALARIADO",Hoja1!D1705)</f>
        <v>ASALARIADO</v>
      </c>
      <c r="E1705" t="s">
        <v>16</v>
      </c>
      <c r="F1705" t="s">
        <v>12</v>
      </c>
      <c r="G1705" t="s">
        <v>13</v>
      </c>
      <c r="H1705" t="s">
        <v>13</v>
      </c>
      <c r="I1705" s="1">
        <f>IF(ISBLANK(Hoja1!I1705),AVERAGE(Hoja1!$I$2:$I$5001),Hoja1!I1705)</f>
        <v>22</v>
      </c>
      <c r="J1705">
        <f t="shared" si="78"/>
        <v>0</v>
      </c>
      <c r="K1705" t="str">
        <f t="shared" si="79"/>
        <v>400k-800k</v>
      </c>
      <c r="L1705" t="str">
        <f t="shared" si="80"/>
        <v>18-30</v>
      </c>
    </row>
    <row r="1706" spans="1:12" x14ac:dyDescent="0.25">
      <c r="A1706">
        <v>1705</v>
      </c>
      <c r="B1706" t="s">
        <v>15</v>
      </c>
      <c r="C1706">
        <f>IF(ISBLANK(Hoja1!C1706),AVERAGE(Hoja1!$C$2:$C$5001),Hoja1!C1706)</f>
        <v>484267.8</v>
      </c>
      <c r="D1706" t="str">
        <f>IF(ISBLANK(Hoja1!D1706),"ASALARIADO",Hoja1!D1706)</f>
        <v>PENSIONADOS EN SU PROPIO SISTEMA</v>
      </c>
      <c r="E1706" t="s">
        <v>11</v>
      </c>
      <c r="F1706" t="s">
        <v>12</v>
      </c>
      <c r="G1706" t="s">
        <v>13</v>
      </c>
      <c r="H1706" t="s">
        <v>13</v>
      </c>
      <c r="I1706" s="1">
        <f>IF(ISBLANK(Hoja1!I1706),AVERAGE(Hoja1!$I$2:$I$5001),Hoja1!I1706)</f>
        <v>84</v>
      </c>
      <c r="J1706">
        <f t="shared" si="78"/>
        <v>0</v>
      </c>
      <c r="K1706" t="str">
        <f t="shared" si="79"/>
        <v>400k-800k</v>
      </c>
      <c r="L1706" t="str">
        <f t="shared" si="80"/>
        <v>76-100+</v>
      </c>
    </row>
    <row r="1707" spans="1:12" x14ac:dyDescent="0.25">
      <c r="A1707">
        <v>1706</v>
      </c>
      <c r="B1707" t="s">
        <v>9</v>
      </c>
      <c r="C1707">
        <f>IF(ISBLANK(Hoja1!C1707),AVERAGE(Hoja1!$C$2:$C$5001),Hoja1!C1707)</f>
        <v>724116.7</v>
      </c>
      <c r="D1707" t="str">
        <f>IF(ISBLANK(Hoja1!D1707),"ASALARIADO",Hoja1!D1707)</f>
        <v>ASALARIADO</v>
      </c>
      <c r="E1707" t="s">
        <v>11</v>
      </c>
      <c r="F1707" t="s">
        <v>12</v>
      </c>
      <c r="G1707" t="s">
        <v>13</v>
      </c>
      <c r="H1707" t="s">
        <v>13</v>
      </c>
      <c r="I1707" s="1">
        <f>IF(ISBLANK(Hoja1!I1707),AVERAGE(Hoja1!$I$2:$I$5001),Hoja1!I1707)</f>
        <v>56</v>
      </c>
      <c r="J1707">
        <f t="shared" si="78"/>
        <v>0</v>
      </c>
      <c r="K1707" t="str">
        <f t="shared" si="79"/>
        <v>400k-800k</v>
      </c>
      <c r="L1707" t="str">
        <f t="shared" si="80"/>
        <v>46-60</v>
      </c>
    </row>
    <row r="1708" spans="1:12" x14ac:dyDescent="0.25">
      <c r="A1708">
        <v>1707</v>
      </c>
      <c r="B1708" t="s">
        <v>9</v>
      </c>
      <c r="C1708">
        <f>IF(ISBLANK(Hoja1!C1708),AVERAGE(Hoja1!$C$2:$C$5001),Hoja1!C1708)</f>
        <v>620713</v>
      </c>
      <c r="D1708" t="str">
        <f>IF(ISBLANK(Hoja1!D1708),"ASALARIADO",Hoja1!D1708)</f>
        <v>TRABAJADOR INDEPENDIENTE</v>
      </c>
      <c r="E1708" t="s">
        <v>16</v>
      </c>
      <c r="F1708" t="s">
        <v>12</v>
      </c>
      <c r="G1708" t="s">
        <v>13</v>
      </c>
      <c r="H1708" t="s">
        <v>12</v>
      </c>
      <c r="I1708" s="1">
        <f>IF(ISBLANK(Hoja1!I1708),AVERAGE(Hoja1!$I$2:$I$5001),Hoja1!I1708)</f>
        <v>43</v>
      </c>
      <c r="J1708">
        <f t="shared" si="78"/>
        <v>1</v>
      </c>
      <c r="K1708" t="str">
        <f t="shared" si="79"/>
        <v>400k-800k</v>
      </c>
      <c r="L1708" t="str">
        <f t="shared" si="80"/>
        <v>31-45</v>
      </c>
    </row>
    <row r="1709" spans="1:12" x14ac:dyDescent="0.25">
      <c r="A1709">
        <v>1708</v>
      </c>
      <c r="B1709" t="s">
        <v>9</v>
      </c>
      <c r="C1709">
        <f>IF(ISBLANK(Hoja1!C1709),AVERAGE(Hoja1!$C$2:$C$5001),Hoja1!C1709)</f>
        <v>297044</v>
      </c>
      <c r="D1709" t="str">
        <f>IF(ISBLANK(Hoja1!D1709),"ASALARIADO",Hoja1!D1709)</f>
        <v>ASALARIADO</v>
      </c>
      <c r="E1709" t="s">
        <v>16</v>
      </c>
      <c r="F1709" t="s">
        <v>12</v>
      </c>
      <c r="G1709" t="s">
        <v>13</v>
      </c>
      <c r="H1709" t="s">
        <v>13</v>
      </c>
      <c r="I1709" s="1">
        <f>IF(ISBLANK(Hoja1!I1709),AVERAGE(Hoja1!$I$2:$I$5001),Hoja1!I1709)</f>
        <v>28</v>
      </c>
      <c r="J1709">
        <f t="shared" si="78"/>
        <v>0</v>
      </c>
      <c r="K1709" t="str">
        <f t="shared" si="79"/>
        <v>0-400k</v>
      </c>
      <c r="L1709" t="str">
        <f t="shared" si="80"/>
        <v>18-30</v>
      </c>
    </row>
    <row r="1710" spans="1:12" x14ac:dyDescent="0.25">
      <c r="A1710">
        <v>1709</v>
      </c>
      <c r="B1710" t="s">
        <v>9</v>
      </c>
      <c r="C1710">
        <f>IF(ISBLANK(Hoja1!C1710),AVERAGE(Hoja1!$C$2:$C$5001),Hoja1!C1710)</f>
        <v>170439.67999999999</v>
      </c>
      <c r="D1710" t="str">
        <f>IF(ISBLANK(Hoja1!D1710),"ASALARIADO",Hoja1!D1710)</f>
        <v>ASALARIADO</v>
      </c>
      <c r="E1710" t="s">
        <v>16</v>
      </c>
      <c r="F1710" t="s">
        <v>12</v>
      </c>
      <c r="G1710" t="s">
        <v>13</v>
      </c>
      <c r="H1710" t="s">
        <v>12</v>
      </c>
      <c r="I1710" s="1">
        <f>IF(ISBLANK(Hoja1!I1710),AVERAGE(Hoja1!$I$2:$I$5001),Hoja1!I1710)</f>
        <v>24</v>
      </c>
      <c r="J1710">
        <f t="shared" si="78"/>
        <v>1</v>
      </c>
      <c r="K1710" t="str">
        <f t="shared" si="79"/>
        <v>0-400k</v>
      </c>
      <c r="L1710" t="str">
        <f t="shared" si="80"/>
        <v>18-30</v>
      </c>
    </row>
    <row r="1711" spans="1:12" x14ac:dyDescent="0.25">
      <c r="A1711">
        <v>1710</v>
      </c>
      <c r="B1711" t="s">
        <v>9</v>
      </c>
      <c r="C1711">
        <f>IF(ISBLANK(Hoja1!C1711),AVERAGE(Hoja1!$C$2:$C$5001),Hoja1!C1711)</f>
        <v>94935</v>
      </c>
      <c r="D1711" t="str">
        <f>IF(ISBLANK(Hoja1!D1711),"ASALARIADO",Hoja1!D1711)</f>
        <v>ASALARIADO</v>
      </c>
      <c r="E1711" t="s">
        <v>16</v>
      </c>
      <c r="F1711" t="s">
        <v>12</v>
      </c>
      <c r="G1711" t="s">
        <v>13</v>
      </c>
      <c r="H1711" t="s">
        <v>13</v>
      </c>
      <c r="I1711" s="1">
        <f>IF(ISBLANK(Hoja1!I1711),AVERAGE(Hoja1!$I$2:$I$5001),Hoja1!I1711)</f>
        <v>24</v>
      </c>
      <c r="J1711">
        <f t="shared" si="78"/>
        <v>0</v>
      </c>
      <c r="K1711" t="str">
        <f t="shared" si="79"/>
        <v>0-400k</v>
      </c>
      <c r="L1711" t="str">
        <f t="shared" si="80"/>
        <v>18-30</v>
      </c>
    </row>
    <row r="1712" spans="1:12" x14ac:dyDescent="0.25">
      <c r="A1712">
        <v>1711</v>
      </c>
      <c r="B1712" t="s">
        <v>15</v>
      </c>
      <c r="C1712">
        <f>IF(ISBLANK(Hoja1!C1712),AVERAGE(Hoja1!$C$2:$C$5001),Hoja1!C1712)</f>
        <v>374966.22</v>
      </c>
      <c r="D1712" t="str">
        <f>IF(ISBLANK(Hoja1!D1712),"ASALARIADO",Hoja1!D1712)</f>
        <v>PENSIONADOS EN SU PROPIO SISTEMA</v>
      </c>
      <c r="E1712" t="s">
        <v>11</v>
      </c>
      <c r="F1712" t="s">
        <v>12</v>
      </c>
      <c r="G1712" t="s">
        <v>13</v>
      </c>
      <c r="H1712" t="s">
        <v>13</v>
      </c>
      <c r="I1712" s="1">
        <f>IF(ISBLANK(Hoja1!I1712),AVERAGE(Hoja1!$I$2:$I$5001),Hoja1!I1712)</f>
        <v>85</v>
      </c>
      <c r="J1712">
        <f t="shared" si="78"/>
        <v>0</v>
      </c>
      <c r="K1712" t="str">
        <f t="shared" si="79"/>
        <v>0-400k</v>
      </c>
      <c r="L1712" t="str">
        <f t="shared" si="80"/>
        <v>76-100+</v>
      </c>
    </row>
    <row r="1713" spans="1:12" x14ac:dyDescent="0.25">
      <c r="A1713">
        <v>1712</v>
      </c>
      <c r="B1713" t="s">
        <v>15</v>
      </c>
      <c r="C1713">
        <f>IF(ISBLANK(Hoja1!C1713),AVERAGE(Hoja1!$C$2:$C$5001),Hoja1!C1713)</f>
        <v>787800</v>
      </c>
      <c r="D1713" t="str">
        <f>IF(ISBLANK(Hoja1!D1713),"ASALARIADO",Hoja1!D1713)</f>
        <v>ASALARIADO</v>
      </c>
      <c r="E1713" t="s">
        <v>16</v>
      </c>
      <c r="F1713" t="s">
        <v>12</v>
      </c>
      <c r="G1713" t="s">
        <v>13</v>
      </c>
      <c r="H1713" t="s">
        <v>12</v>
      </c>
      <c r="I1713" s="1">
        <f>IF(ISBLANK(Hoja1!I1713),AVERAGE(Hoja1!$I$2:$I$5001),Hoja1!I1713)</f>
        <v>29</v>
      </c>
      <c r="J1713">
        <f t="shared" si="78"/>
        <v>1</v>
      </c>
      <c r="K1713" t="str">
        <f t="shared" si="79"/>
        <v>400k-800k</v>
      </c>
      <c r="L1713" t="str">
        <f t="shared" si="80"/>
        <v>18-30</v>
      </c>
    </row>
    <row r="1714" spans="1:12" x14ac:dyDescent="0.25">
      <c r="A1714">
        <v>1713</v>
      </c>
      <c r="B1714" t="s">
        <v>15</v>
      </c>
      <c r="C1714">
        <f>IF(ISBLANK(Hoja1!C1714),AVERAGE(Hoja1!$C$2:$C$5001),Hoja1!C1714)</f>
        <v>1292205.2</v>
      </c>
      <c r="D1714" t="str">
        <f>IF(ISBLANK(Hoja1!D1714),"ASALARIADO",Hoja1!D1714)</f>
        <v>ASALARIADO</v>
      </c>
      <c r="E1714" t="s">
        <v>11</v>
      </c>
      <c r="F1714" t="s">
        <v>12</v>
      </c>
      <c r="G1714" t="s">
        <v>13</v>
      </c>
      <c r="H1714" t="s">
        <v>13</v>
      </c>
      <c r="I1714" s="1">
        <f>IF(ISBLANK(Hoja1!I1714),AVERAGE(Hoja1!$I$2:$I$5001),Hoja1!I1714)</f>
        <v>50</v>
      </c>
      <c r="J1714">
        <f t="shared" si="78"/>
        <v>0</v>
      </c>
      <c r="K1714" t="str">
        <f t="shared" si="79"/>
        <v>1.2M-2M</v>
      </c>
      <c r="L1714" t="str">
        <f t="shared" si="80"/>
        <v>46-60</v>
      </c>
    </row>
    <row r="1715" spans="1:12" x14ac:dyDescent="0.25">
      <c r="A1715">
        <v>1714</v>
      </c>
      <c r="B1715" t="s">
        <v>15</v>
      </c>
      <c r="C1715">
        <f>IF(ISBLANK(Hoja1!C1715),AVERAGE(Hoja1!$C$2:$C$5001),Hoja1!C1715)</f>
        <v>278030.99</v>
      </c>
      <c r="D1715" t="str">
        <f>IF(ISBLANK(Hoja1!D1715),"ASALARIADO",Hoja1!D1715)</f>
        <v>CONVENIOS ESPECIALES DE TRABAJADORES INDEPENDIENTES</v>
      </c>
      <c r="E1715" t="s">
        <v>16</v>
      </c>
      <c r="F1715" t="s">
        <v>12</v>
      </c>
      <c r="G1715" t="s">
        <v>13</v>
      </c>
      <c r="H1715" t="s">
        <v>13</v>
      </c>
      <c r="I1715" s="1">
        <f>IF(ISBLANK(Hoja1!I1715),AVERAGE(Hoja1!$I$2:$I$5001),Hoja1!I1715)</f>
        <v>44</v>
      </c>
      <c r="J1715">
        <f t="shared" si="78"/>
        <v>0</v>
      </c>
      <c r="K1715" t="str">
        <f t="shared" si="79"/>
        <v>0-400k</v>
      </c>
      <c r="L1715" t="str">
        <f t="shared" si="80"/>
        <v>31-45</v>
      </c>
    </row>
    <row r="1716" spans="1:12" x14ac:dyDescent="0.25">
      <c r="A1716">
        <v>1715</v>
      </c>
      <c r="B1716" t="s">
        <v>9</v>
      </c>
      <c r="C1716">
        <f>IF(ISBLANK(Hoja1!C1716),AVERAGE(Hoja1!$C$2:$C$5001),Hoja1!C1716)</f>
        <v>513333</v>
      </c>
      <c r="D1716" t="str">
        <f>IF(ISBLANK(Hoja1!D1716),"ASALARIADO",Hoja1!D1716)</f>
        <v>ASALARIADO</v>
      </c>
      <c r="E1716" t="s">
        <v>16</v>
      </c>
      <c r="F1716" t="s">
        <v>12</v>
      </c>
      <c r="G1716" t="s">
        <v>13</v>
      </c>
      <c r="H1716" t="s">
        <v>13</v>
      </c>
      <c r="I1716" s="1">
        <f>IF(ISBLANK(Hoja1!I1716),AVERAGE(Hoja1!$I$2:$I$5001),Hoja1!I1716)</f>
        <v>55</v>
      </c>
      <c r="J1716">
        <f t="shared" si="78"/>
        <v>0</v>
      </c>
      <c r="K1716" t="str">
        <f t="shared" si="79"/>
        <v>400k-800k</v>
      </c>
      <c r="L1716" t="str">
        <f t="shared" si="80"/>
        <v>46-60</v>
      </c>
    </row>
    <row r="1717" spans="1:12" x14ac:dyDescent="0.25">
      <c r="A1717">
        <v>1716</v>
      </c>
      <c r="B1717" t="s">
        <v>9</v>
      </c>
      <c r="C1717">
        <f>IF(ISBLANK(Hoja1!C1717),AVERAGE(Hoja1!$C$2:$C$5001),Hoja1!C1717)</f>
        <v>703205</v>
      </c>
      <c r="D1717" t="str">
        <f>IF(ISBLANK(Hoja1!D1717),"ASALARIADO",Hoja1!D1717)</f>
        <v>PENSIONADOS EN SU PROPIO SISTEMA</v>
      </c>
      <c r="E1717" t="s">
        <v>11</v>
      </c>
      <c r="F1717" t="s">
        <v>12</v>
      </c>
      <c r="G1717" t="s">
        <v>13</v>
      </c>
      <c r="H1717" t="s">
        <v>13</v>
      </c>
      <c r="I1717" s="1">
        <f>IF(ISBLANK(Hoja1!I1717),AVERAGE(Hoja1!$I$2:$I$5001),Hoja1!I1717)</f>
        <v>81</v>
      </c>
      <c r="J1717">
        <f t="shared" si="78"/>
        <v>0</v>
      </c>
      <c r="K1717" t="str">
        <f t="shared" si="79"/>
        <v>400k-800k</v>
      </c>
      <c r="L1717" t="str">
        <f t="shared" si="80"/>
        <v>76-100+</v>
      </c>
    </row>
    <row r="1718" spans="1:12" x14ac:dyDescent="0.25">
      <c r="A1718">
        <v>1717</v>
      </c>
      <c r="B1718" t="s">
        <v>9</v>
      </c>
      <c r="C1718">
        <f>IF(ISBLANK(Hoja1!C1718),AVERAGE(Hoja1!$C$2:$C$5001),Hoja1!C1718)</f>
        <v>300018</v>
      </c>
      <c r="D1718" t="str">
        <f>IF(ISBLANK(Hoja1!D1718),"ASALARIADO",Hoja1!D1718)</f>
        <v>TRABAJADOR INDEPENDIENTE</v>
      </c>
      <c r="E1718" t="s">
        <v>16</v>
      </c>
      <c r="F1718" t="s">
        <v>12</v>
      </c>
      <c r="G1718" t="s">
        <v>13</v>
      </c>
      <c r="H1718" t="s">
        <v>13</v>
      </c>
      <c r="I1718" s="1">
        <f>IF(ISBLANK(Hoja1!I1718),AVERAGE(Hoja1!$I$2:$I$5001),Hoja1!I1718)</f>
        <v>32</v>
      </c>
      <c r="J1718">
        <f t="shared" si="78"/>
        <v>0</v>
      </c>
      <c r="K1718" t="str">
        <f t="shared" si="79"/>
        <v>0-400k</v>
      </c>
      <c r="L1718" t="str">
        <f t="shared" si="80"/>
        <v>31-45</v>
      </c>
    </row>
    <row r="1719" spans="1:12" x14ac:dyDescent="0.25">
      <c r="A1719">
        <v>1718</v>
      </c>
      <c r="B1719" t="s">
        <v>9</v>
      </c>
      <c r="C1719">
        <f>IF(ISBLANK(Hoja1!C1719),AVERAGE(Hoja1!$C$2:$C$5001),Hoja1!C1719)</f>
        <v>611625</v>
      </c>
      <c r="D1719" t="str">
        <f>IF(ISBLANK(Hoja1!D1719),"ASALARIADO",Hoja1!D1719)</f>
        <v>ASALARIADO</v>
      </c>
      <c r="E1719" t="s">
        <v>16</v>
      </c>
      <c r="F1719" t="s">
        <v>12</v>
      </c>
      <c r="G1719" t="s">
        <v>13</v>
      </c>
      <c r="H1719" t="s">
        <v>13</v>
      </c>
      <c r="I1719" s="1">
        <f>IF(ISBLANK(Hoja1!I1719),AVERAGE(Hoja1!$I$2:$I$5001),Hoja1!I1719)</f>
        <v>41</v>
      </c>
      <c r="J1719">
        <f t="shared" si="78"/>
        <v>0</v>
      </c>
      <c r="K1719" t="str">
        <f t="shared" si="79"/>
        <v>400k-800k</v>
      </c>
      <c r="L1719" t="str">
        <f t="shared" si="80"/>
        <v>31-45</v>
      </c>
    </row>
    <row r="1720" spans="1:12" x14ac:dyDescent="0.25">
      <c r="A1720">
        <v>1719</v>
      </c>
      <c r="B1720" t="s">
        <v>15</v>
      </c>
      <c r="C1720">
        <f>IF(ISBLANK(Hoja1!C1720),AVERAGE(Hoja1!$C$2:$C$5001),Hoja1!C1720)</f>
        <v>8457783.5700000003</v>
      </c>
      <c r="D1720" t="str">
        <f>IF(ISBLANK(Hoja1!D1720),"ASALARIADO",Hoja1!D1720)</f>
        <v>ASALARIADO</v>
      </c>
      <c r="E1720" t="s">
        <v>16</v>
      </c>
      <c r="F1720" t="s">
        <v>12</v>
      </c>
      <c r="G1720" t="s">
        <v>12</v>
      </c>
      <c r="H1720" t="s">
        <v>13</v>
      </c>
      <c r="I1720" s="1">
        <f>IF(ISBLANK(Hoja1!I1720),AVERAGE(Hoja1!$I$2:$I$5001),Hoja1!I1720)</f>
        <v>55</v>
      </c>
      <c r="J1720">
        <f t="shared" si="78"/>
        <v>0</v>
      </c>
      <c r="K1720" t="str">
        <f t="shared" si="79"/>
        <v>2M+</v>
      </c>
      <c r="L1720" t="str">
        <f t="shared" si="80"/>
        <v>46-60</v>
      </c>
    </row>
    <row r="1721" spans="1:12" x14ac:dyDescent="0.25">
      <c r="A1721">
        <v>1720</v>
      </c>
      <c r="B1721" t="s">
        <v>9</v>
      </c>
      <c r="C1721">
        <f>IF(ISBLANK(Hoja1!C1721),AVERAGE(Hoja1!$C$2:$C$5001),Hoja1!C1721)</f>
        <v>412400.56</v>
      </c>
      <c r="D1721" t="str">
        <f>IF(ISBLANK(Hoja1!D1721),"ASALARIADO",Hoja1!D1721)</f>
        <v>ASALARIADO</v>
      </c>
      <c r="E1721" t="s">
        <v>16</v>
      </c>
      <c r="F1721" t="s">
        <v>12</v>
      </c>
      <c r="G1721" t="s">
        <v>13</v>
      </c>
      <c r="H1721" t="s">
        <v>13</v>
      </c>
      <c r="I1721" s="1">
        <f>IF(ISBLANK(Hoja1!I1721),AVERAGE(Hoja1!$I$2:$I$5001),Hoja1!I1721)</f>
        <v>23</v>
      </c>
      <c r="J1721">
        <f t="shared" si="78"/>
        <v>0</v>
      </c>
      <c r="K1721" t="str">
        <f t="shared" si="79"/>
        <v>400k-800k</v>
      </c>
      <c r="L1721" t="str">
        <f t="shared" si="80"/>
        <v>18-30</v>
      </c>
    </row>
    <row r="1722" spans="1:12" x14ac:dyDescent="0.25">
      <c r="A1722">
        <v>1721</v>
      </c>
      <c r="B1722" t="s">
        <v>9</v>
      </c>
      <c r="C1722">
        <f>IF(ISBLANK(Hoja1!C1722),AVERAGE(Hoja1!$C$2:$C$5001),Hoja1!C1722)</f>
        <v>341319</v>
      </c>
      <c r="D1722" t="str">
        <f>IF(ISBLANK(Hoja1!D1722),"ASALARIADO",Hoja1!D1722)</f>
        <v>ASALARIADO</v>
      </c>
      <c r="E1722" t="s">
        <v>16</v>
      </c>
      <c r="F1722" t="s">
        <v>12</v>
      </c>
      <c r="G1722" t="s">
        <v>13</v>
      </c>
      <c r="H1722" t="s">
        <v>13</v>
      </c>
      <c r="I1722" s="1">
        <f>IF(ISBLANK(Hoja1!I1722),AVERAGE(Hoja1!$I$2:$I$5001),Hoja1!I1722)</f>
        <v>39</v>
      </c>
      <c r="J1722">
        <f t="shared" si="78"/>
        <v>0</v>
      </c>
      <c r="K1722" t="str">
        <f t="shared" si="79"/>
        <v>0-400k</v>
      </c>
      <c r="L1722" t="str">
        <f t="shared" si="80"/>
        <v>31-45</v>
      </c>
    </row>
    <row r="1723" spans="1:12" x14ac:dyDescent="0.25">
      <c r="A1723">
        <v>1722</v>
      </c>
      <c r="B1723" t="s">
        <v>15</v>
      </c>
      <c r="C1723">
        <f>IF(ISBLANK(Hoja1!C1723),AVERAGE(Hoja1!$C$2:$C$5001),Hoja1!C1723)</f>
        <v>1268597</v>
      </c>
      <c r="D1723" t="str">
        <f>IF(ISBLANK(Hoja1!D1723),"ASALARIADO",Hoja1!D1723)</f>
        <v>PENSIONADOS EN SU PROPIO SISTEMA</v>
      </c>
      <c r="E1723" t="s">
        <v>11</v>
      </c>
      <c r="F1723" t="s">
        <v>12</v>
      </c>
      <c r="G1723" t="s">
        <v>13</v>
      </c>
      <c r="H1723" t="s">
        <v>13</v>
      </c>
      <c r="I1723" s="1">
        <f>IF(ISBLANK(Hoja1!I1723),AVERAGE(Hoja1!$I$2:$I$5001),Hoja1!I1723)</f>
        <v>58</v>
      </c>
      <c r="J1723">
        <f t="shared" si="78"/>
        <v>0</v>
      </c>
      <c r="K1723" t="str">
        <f t="shared" si="79"/>
        <v>1.2M-2M</v>
      </c>
      <c r="L1723" t="str">
        <f t="shared" si="80"/>
        <v>46-60</v>
      </c>
    </row>
    <row r="1724" spans="1:12" x14ac:dyDescent="0.25">
      <c r="A1724">
        <v>1723</v>
      </c>
      <c r="B1724" t="s">
        <v>9</v>
      </c>
      <c r="C1724">
        <f>IF(ISBLANK(Hoja1!C1724),AVERAGE(Hoja1!$C$2:$C$5001),Hoja1!C1724)</f>
        <v>796400.95</v>
      </c>
      <c r="D1724" t="str">
        <f>IF(ISBLANK(Hoja1!D1724),"ASALARIADO",Hoja1!D1724)</f>
        <v>ASALARIADO</v>
      </c>
      <c r="E1724" t="s">
        <v>11</v>
      </c>
      <c r="F1724" t="s">
        <v>12</v>
      </c>
      <c r="G1724" t="s">
        <v>13</v>
      </c>
      <c r="H1724" t="s">
        <v>13</v>
      </c>
      <c r="I1724" s="1">
        <f>IF(ISBLANK(Hoja1!I1724),AVERAGE(Hoja1!$I$2:$I$5001),Hoja1!I1724)</f>
        <v>36</v>
      </c>
      <c r="J1724">
        <f t="shared" si="78"/>
        <v>0</v>
      </c>
      <c r="K1724" t="str">
        <f t="shared" si="79"/>
        <v>400k-800k</v>
      </c>
      <c r="L1724" t="str">
        <f t="shared" si="80"/>
        <v>31-45</v>
      </c>
    </row>
    <row r="1725" spans="1:12" x14ac:dyDescent="0.25">
      <c r="A1725">
        <v>1724</v>
      </c>
      <c r="B1725" t="s">
        <v>15</v>
      </c>
      <c r="C1725">
        <f>IF(ISBLANK(Hoja1!C1725),AVERAGE(Hoja1!$C$2:$C$5001),Hoja1!C1725)</f>
        <v>736729</v>
      </c>
      <c r="D1725" t="str">
        <f>IF(ISBLANK(Hoja1!D1725),"ASALARIADO",Hoja1!D1725)</f>
        <v>PENSIONADOS EN SU PROPIO SISTEMA</v>
      </c>
      <c r="E1725" t="s">
        <v>11</v>
      </c>
      <c r="F1725" t="s">
        <v>12</v>
      </c>
      <c r="G1725" t="s">
        <v>13</v>
      </c>
      <c r="H1725" t="s">
        <v>13</v>
      </c>
      <c r="I1725" s="1">
        <f>IF(ISBLANK(Hoja1!I1725),AVERAGE(Hoja1!$I$2:$I$5001),Hoja1!I1725)</f>
        <v>61</v>
      </c>
      <c r="J1725">
        <f t="shared" si="78"/>
        <v>0</v>
      </c>
      <c r="K1725" t="str">
        <f t="shared" si="79"/>
        <v>400k-800k</v>
      </c>
      <c r="L1725" t="str">
        <f t="shared" si="80"/>
        <v>61-75</v>
      </c>
    </row>
    <row r="1726" spans="1:12" x14ac:dyDescent="0.25">
      <c r="A1726">
        <v>1725</v>
      </c>
      <c r="B1726" t="s">
        <v>9</v>
      </c>
      <c r="C1726">
        <f>IF(ISBLANK(Hoja1!C1726),AVERAGE(Hoja1!$C$2:$C$5001),Hoja1!C1726)</f>
        <v>393988.8</v>
      </c>
      <c r="D1726" t="str">
        <f>IF(ISBLANK(Hoja1!D1726),"ASALARIADO",Hoja1!D1726)</f>
        <v>ASALARIADO</v>
      </c>
      <c r="E1726" t="s">
        <v>11</v>
      </c>
      <c r="F1726" t="s">
        <v>12</v>
      </c>
      <c r="G1726" t="s">
        <v>13</v>
      </c>
      <c r="H1726" t="s">
        <v>13</v>
      </c>
      <c r="I1726" s="1">
        <f>IF(ISBLANK(Hoja1!I1726),AVERAGE(Hoja1!$I$2:$I$5001),Hoja1!I1726)</f>
        <v>58</v>
      </c>
      <c r="J1726">
        <f t="shared" si="78"/>
        <v>0</v>
      </c>
      <c r="K1726" t="str">
        <f t="shared" si="79"/>
        <v>0-400k</v>
      </c>
      <c r="L1726" t="str">
        <f t="shared" si="80"/>
        <v>46-60</v>
      </c>
    </row>
    <row r="1727" spans="1:12" x14ac:dyDescent="0.25">
      <c r="A1727">
        <v>1726</v>
      </c>
      <c r="B1727" t="s">
        <v>9</v>
      </c>
      <c r="C1727">
        <f>IF(ISBLANK(Hoja1!C1727),AVERAGE(Hoja1!$C$2:$C$5001),Hoja1!C1727)</f>
        <v>730846.3</v>
      </c>
      <c r="D1727" t="str">
        <f>IF(ISBLANK(Hoja1!D1727),"ASALARIADO",Hoja1!D1727)</f>
        <v>PENSIONADOS EN SU PROPIO SISTEMA</v>
      </c>
      <c r="E1727" t="s">
        <v>11</v>
      </c>
      <c r="F1727" t="s">
        <v>12</v>
      </c>
      <c r="G1727" t="s">
        <v>13</v>
      </c>
      <c r="H1727" t="s">
        <v>13</v>
      </c>
      <c r="I1727" s="1">
        <f>IF(ISBLANK(Hoja1!I1727),AVERAGE(Hoja1!$I$2:$I$5001),Hoja1!I1727)</f>
        <v>73</v>
      </c>
      <c r="J1727">
        <f t="shared" si="78"/>
        <v>0</v>
      </c>
      <c r="K1727" t="str">
        <f t="shared" si="79"/>
        <v>400k-800k</v>
      </c>
      <c r="L1727" t="str">
        <f t="shared" si="80"/>
        <v>61-75</v>
      </c>
    </row>
    <row r="1728" spans="1:12" x14ac:dyDescent="0.25">
      <c r="A1728">
        <v>1727</v>
      </c>
      <c r="B1728" t="s">
        <v>9</v>
      </c>
      <c r="C1728">
        <f>IF(ISBLANK(Hoja1!C1728),AVERAGE(Hoja1!$C$2:$C$5001),Hoja1!C1728)</f>
        <v>3410000</v>
      </c>
      <c r="D1728" t="str">
        <f>IF(ISBLANK(Hoja1!D1728),"ASALARIADO",Hoja1!D1728)</f>
        <v>ASALARIADO</v>
      </c>
      <c r="E1728" t="s">
        <v>16</v>
      </c>
      <c r="F1728" t="s">
        <v>12</v>
      </c>
      <c r="G1728" t="s">
        <v>13</v>
      </c>
      <c r="H1728" t="s">
        <v>13</v>
      </c>
      <c r="I1728" s="1">
        <f>IF(ISBLANK(Hoja1!I1728),AVERAGE(Hoja1!$I$2:$I$5001),Hoja1!I1728)</f>
        <v>49</v>
      </c>
      <c r="J1728">
        <f t="shared" si="78"/>
        <v>0</v>
      </c>
      <c r="K1728" t="str">
        <f t="shared" si="79"/>
        <v>2M+</v>
      </c>
      <c r="L1728" t="str">
        <f t="shared" si="80"/>
        <v>46-60</v>
      </c>
    </row>
    <row r="1729" spans="1:12" x14ac:dyDescent="0.25">
      <c r="A1729">
        <v>1728</v>
      </c>
      <c r="B1729" t="s">
        <v>9</v>
      </c>
      <c r="C1729">
        <f>IF(ISBLANK(Hoja1!C1729),AVERAGE(Hoja1!$C$2:$C$5001),Hoja1!C1729)</f>
        <v>460741.72</v>
      </c>
      <c r="D1729" t="str">
        <f>IF(ISBLANK(Hoja1!D1729),"ASALARIADO",Hoja1!D1729)</f>
        <v>ASALARIADO</v>
      </c>
      <c r="E1729" t="s">
        <v>16</v>
      </c>
      <c r="F1729" t="s">
        <v>12</v>
      </c>
      <c r="G1729" t="s">
        <v>12</v>
      </c>
      <c r="H1729" t="s">
        <v>13</v>
      </c>
      <c r="I1729" s="1">
        <f>IF(ISBLANK(Hoja1!I1729),AVERAGE(Hoja1!$I$2:$I$5001),Hoja1!I1729)</f>
        <v>31</v>
      </c>
      <c r="J1729">
        <f t="shared" si="78"/>
        <v>0</v>
      </c>
      <c r="K1729" t="str">
        <f t="shared" si="79"/>
        <v>400k-800k</v>
      </c>
      <c r="L1729" t="str">
        <f t="shared" si="80"/>
        <v>31-45</v>
      </c>
    </row>
    <row r="1730" spans="1:12" x14ac:dyDescent="0.25">
      <c r="A1730">
        <v>1729</v>
      </c>
      <c r="B1730" t="s">
        <v>15</v>
      </c>
      <c r="C1730">
        <f>IF(ISBLANK(Hoja1!C1730),AVERAGE(Hoja1!$C$2:$C$5001),Hoja1!C1730)</f>
        <v>297046</v>
      </c>
      <c r="D1730" t="str">
        <f>IF(ISBLANK(Hoja1!D1730),"ASALARIADO",Hoja1!D1730)</f>
        <v>ASEGURADO VOLUNTARIO</v>
      </c>
      <c r="E1730" t="s">
        <v>16</v>
      </c>
      <c r="F1730" t="s">
        <v>12</v>
      </c>
      <c r="G1730" t="s">
        <v>13</v>
      </c>
      <c r="H1730" t="s">
        <v>13</v>
      </c>
      <c r="I1730" s="1">
        <f>IF(ISBLANK(Hoja1!I1730),AVERAGE(Hoja1!$I$2:$I$5001),Hoja1!I1730)</f>
        <v>39</v>
      </c>
      <c r="J1730">
        <f t="shared" si="78"/>
        <v>0</v>
      </c>
      <c r="K1730" t="str">
        <f t="shared" si="79"/>
        <v>0-400k</v>
      </c>
      <c r="L1730" t="str">
        <f t="shared" si="80"/>
        <v>31-45</v>
      </c>
    </row>
    <row r="1731" spans="1:12" x14ac:dyDescent="0.25">
      <c r="A1731">
        <v>1730</v>
      </c>
      <c r="B1731" t="s">
        <v>9</v>
      </c>
      <c r="C1731">
        <f>IF(ISBLANK(Hoja1!C1731),AVERAGE(Hoja1!$C$2:$C$5001),Hoja1!C1731)</f>
        <v>772177.52</v>
      </c>
      <c r="D1731" t="str">
        <f>IF(ISBLANK(Hoja1!D1731),"ASALARIADO",Hoja1!D1731)</f>
        <v>ASALARIADO</v>
      </c>
      <c r="E1731" t="s">
        <v>16</v>
      </c>
      <c r="F1731" t="s">
        <v>12</v>
      </c>
      <c r="G1731" t="s">
        <v>13</v>
      </c>
      <c r="H1731" t="s">
        <v>13</v>
      </c>
      <c r="I1731" s="1">
        <f>IF(ISBLANK(Hoja1!I1731),AVERAGE(Hoja1!$I$2:$I$5001),Hoja1!I1731)</f>
        <v>28</v>
      </c>
      <c r="J1731">
        <f t="shared" ref="J1731:J1794" si="81">IF(H1731="SI",1,0)</f>
        <v>0</v>
      </c>
      <c r="K1731" t="str">
        <f t="shared" ref="K1731:K1794" si="82">IF(C1731&lt;=400000,"0-400k",IF(C1731&lt;=800000,"400k-800k",IF(C1731&lt;=1200000,"800k-1.2M",IF(C1731&lt;=2000000,"1.2M-2M","2M+"))))</f>
        <v>400k-800k</v>
      </c>
      <c r="L1731" t="str">
        <f t="shared" ref="L1731:L1794" si="83">IF(I1731&lt;=30,"18-30",IF(I1731&lt;=45,"31-45",IF(I1731&lt;=60,"46-60",IF(I1731&lt;=75,"61-75","76-100+"))))</f>
        <v>18-30</v>
      </c>
    </row>
    <row r="1732" spans="1:12" x14ac:dyDescent="0.25">
      <c r="A1732">
        <v>1731</v>
      </c>
      <c r="B1732" t="s">
        <v>15</v>
      </c>
      <c r="C1732">
        <f>IF(ISBLANK(Hoja1!C1732),AVERAGE(Hoja1!$C$2:$C$5001),Hoja1!C1732)</f>
        <v>289717</v>
      </c>
      <c r="D1732" t="str">
        <f>IF(ISBLANK(Hoja1!D1732),"ASALARIADO",Hoja1!D1732)</f>
        <v>TRABAJADOR INDEPENDIENTE</v>
      </c>
      <c r="E1732" t="s">
        <v>16</v>
      </c>
      <c r="F1732" t="s">
        <v>12</v>
      </c>
      <c r="G1732" t="s">
        <v>13</v>
      </c>
      <c r="H1732" t="s">
        <v>13</v>
      </c>
      <c r="I1732" s="1">
        <f>IF(ISBLANK(Hoja1!I1732),AVERAGE(Hoja1!$I$2:$I$5001),Hoja1!I1732)</f>
        <v>59</v>
      </c>
      <c r="J1732">
        <f t="shared" si="81"/>
        <v>0</v>
      </c>
      <c r="K1732" t="str">
        <f t="shared" si="82"/>
        <v>0-400k</v>
      </c>
      <c r="L1732" t="str">
        <f t="shared" si="83"/>
        <v>46-60</v>
      </c>
    </row>
    <row r="1733" spans="1:12" x14ac:dyDescent="0.25">
      <c r="A1733">
        <v>1732</v>
      </c>
      <c r="B1733" t="s">
        <v>15</v>
      </c>
      <c r="C1733">
        <f>IF(ISBLANK(Hoja1!C1733),AVERAGE(Hoja1!$C$2:$C$5001),Hoja1!C1733)</f>
        <v>380000</v>
      </c>
      <c r="D1733" t="str">
        <f>IF(ISBLANK(Hoja1!D1733),"ASALARIADO",Hoja1!D1733)</f>
        <v>ASALARIADO</v>
      </c>
      <c r="E1733" t="s">
        <v>16</v>
      </c>
      <c r="F1733" t="s">
        <v>12</v>
      </c>
      <c r="G1733" t="s">
        <v>13</v>
      </c>
      <c r="H1733" t="s">
        <v>13</v>
      </c>
      <c r="I1733" s="1">
        <f>IF(ISBLANK(Hoja1!I1733),AVERAGE(Hoja1!$I$2:$I$5001),Hoja1!I1733)</f>
        <v>57</v>
      </c>
      <c r="J1733">
        <f t="shared" si="81"/>
        <v>0</v>
      </c>
      <c r="K1733" t="str">
        <f t="shared" si="82"/>
        <v>0-400k</v>
      </c>
      <c r="L1733" t="str">
        <f t="shared" si="83"/>
        <v>46-60</v>
      </c>
    </row>
    <row r="1734" spans="1:12" x14ac:dyDescent="0.25">
      <c r="A1734">
        <v>1733</v>
      </c>
      <c r="B1734" t="s">
        <v>15</v>
      </c>
      <c r="C1734">
        <f>IF(ISBLANK(Hoja1!C1734),AVERAGE(Hoja1!$C$2:$C$5001),Hoja1!C1734)</f>
        <v>1156841.8400000001</v>
      </c>
      <c r="D1734" t="str">
        <f>IF(ISBLANK(Hoja1!D1734),"ASALARIADO",Hoja1!D1734)</f>
        <v>ASALARIADO</v>
      </c>
      <c r="E1734" t="s">
        <v>11</v>
      </c>
      <c r="F1734" t="s">
        <v>12</v>
      </c>
      <c r="G1734" t="s">
        <v>13</v>
      </c>
      <c r="H1734" t="s">
        <v>13</v>
      </c>
      <c r="I1734" s="1">
        <f>IF(ISBLANK(Hoja1!I1734),AVERAGE(Hoja1!$I$2:$I$5001),Hoja1!I1734)</f>
        <v>43</v>
      </c>
      <c r="J1734">
        <f t="shared" si="81"/>
        <v>0</v>
      </c>
      <c r="K1734" t="str">
        <f t="shared" si="82"/>
        <v>800k-1.2M</v>
      </c>
      <c r="L1734" t="str">
        <f t="shared" si="83"/>
        <v>31-45</v>
      </c>
    </row>
    <row r="1735" spans="1:12" x14ac:dyDescent="0.25">
      <c r="A1735">
        <v>1734</v>
      </c>
      <c r="B1735" t="s">
        <v>9</v>
      </c>
      <c r="C1735">
        <f>IF(ISBLANK(Hoja1!C1735),AVERAGE(Hoja1!$C$2:$C$5001),Hoja1!C1735)</f>
        <v>387489.4</v>
      </c>
      <c r="D1735" t="str">
        <f>IF(ISBLANK(Hoja1!D1735),"ASALARIADO",Hoja1!D1735)</f>
        <v>ASALARIADO</v>
      </c>
      <c r="E1735" t="s">
        <v>16</v>
      </c>
      <c r="F1735" t="s">
        <v>12</v>
      </c>
      <c r="G1735" t="s">
        <v>13</v>
      </c>
      <c r="H1735" t="s">
        <v>13</v>
      </c>
      <c r="I1735" s="1">
        <f>IF(ISBLANK(Hoja1!I1735),AVERAGE(Hoja1!$I$2:$I$5001),Hoja1!I1735)</f>
        <v>35</v>
      </c>
      <c r="J1735">
        <f t="shared" si="81"/>
        <v>0</v>
      </c>
      <c r="K1735" t="str">
        <f t="shared" si="82"/>
        <v>0-400k</v>
      </c>
      <c r="L1735" t="str">
        <f t="shared" si="83"/>
        <v>31-45</v>
      </c>
    </row>
    <row r="1736" spans="1:12" x14ac:dyDescent="0.25">
      <c r="A1736">
        <v>1735</v>
      </c>
      <c r="B1736" t="s">
        <v>9</v>
      </c>
      <c r="C1736">
        <f>IF(ISBLANK(Hoja1!C1736),AVERAGE(Hoja1!$C$2:$C$5001),Hoja1!C1736)</f>
        <v>449596</v>
      </c>
      <c r="D1736" t="str">
        <f>IF(ISBLANK(Hoja1!D1736),"ASALARIADO",Hoja1!D1736)</f>
        <v>ASALARIADO</v>
      </c>
      <c r="E1736" t="s">
        <v>11</v>
      </c>
      <c r="F1736" t="s">
        <v>12</v>
      </c>
      <c r="G1736" t="s">
        <v>13</v>
      </c>
      <c r="H1736" t="s">
        <v>13</v>
      </c>
      <c r="I1736" s="1">
        <f>IF(ISBLANK(Hoja1!I1736),AVERAGE(Hoja1!$I$2:$I$5001),Hoja1!I1736)</f>
        <v>36</v>
      </c>
      <c r="J1736">
        <f t="shared" si="81"/>
        <v>0</v>
      </c>
      <c r="K1736" t="str">
        <f t="shared" si="82"/>
        <v>400k-800k</v>
      </c>
      <c r="L1736" t="str">
        <f t="shared" si="83"/>
        <v>31-45</v>
      </c>
    </row>
    <row r="1737" spans="1:12" x14ac:dyDescent="0.25">
      <c r="A1737">
        <v>1736</v>
      </c>
      <c r="B1737" t="s">
        <v>9</v>
      </c>
      <c r="C1737">
        <f>IF(ISBLANK(Hoja1!C1737),AVERAGE(Hoja1!$C$2:$C$5001),Hoja1!C1737)</f>
        <v>477300</v>
      </c>
      <c r="D1737" t="str">
        <f>IF(ISBLANK(Hoja1!D1737),"ASALARIADO",Hoja1!D1737)</f>
        <v>ASALARIADO</v>
      </c>
      <c r="E1737" t="s">
        <v>16</v>
      </c>
      <c r="F1737" t="s">
        <v>12</v>
      </c>
      <c r="G1737" t="s">
        <v>13</v>
      </c>
      <c r="H1737" t="s">
        <v>13</v>
      </c>
      <c r="I1737" s="1">
        <f>IF(ISBLANK(Hoja1!I1737),AVERAGE(Hoja1!$I$2:$I$5001),Hoja1!I1737)</f>
        <v>63</v>
      </c>
      <c r="J1737">
        <f t="shared" si="81"/>
        <v>0</v>
      </c>
      <c r="K1737" t="str">
        <f t="shared" si="82"/>
        <v>400k-800k</v>
      </c>
      <c r="L1737" t="str">
        <f t="shared" si="83"/>
        <v>61-75</v>
      </c>
    </row>
    <row r="1738" spans="1:12" x14ac:dyDescent="0.25">
      <c r="A1738">
        <v>1737</v>
      </c>
      <c r="B1738" t="s">
        <v>9</v>
      </c>
      <c r="C1738">
        <f>IF(ISBLANK(Hoja1!C1738),AVERAGE(Hoja1!$C$2:$C$5001),Hoja1!C1738)</f>
        <v>425703.55</v>
      </c>
      <c r="D1738" t="str">
        <f>IF(ISBLANK(Hoja1!D1738),"ASALARIADO",Hoja1!D1738)</f>
        <v>ASALARIADO</v>
      </c>
      <c r="E1738" t="s">
        <v>16</v>
      </c>
      <c r="F1738" t="s">
        <v>12</v>
      </c>
      <c r="G1738" t="s">
        <v>13</v>
      </c>
      <c r="H1738" t="s">
        <v>13</v>
      </c>
      <c r="I1738" s="1">
        <f>IF(ISBLANK(Hoja1!I1738),AVERAGE(Hoja1!$I$2:$I$5001),Hoja1!I1738)</f>
        <v>44</v>
      </c>
      <c r="J1738">
        <f t="shared" si="81"/>
        <v>0</v>
      </c>
      <c r="K1738" t="str">
        <f t="shared" si="82"/>
        <v>400k-800k</v>
      </c>
      <c r="L1738" t="str">
        <f t="shared" si="83"/>
        <v>31-45</v>
      </c>
    </row>
    <row r="1739" spans="1:12" x14ac:dyDescent="0.25">
      <c r="A1739">
        <v>1738</v>
      </c>
      <c r="B1739" t="s">
        <v>9</v>
      </c>
      <c r="C1739">
        <f>IF(ISBLANK(Hoja1!C1739),AVERAGE(Hoja1!$C$2:$C$5001),Hoja1!C1739)</f>
        <v>871427.3</v>
      </c>
      <c r="D1739" t="str">
        <f>IF(ISBLANK(Hoja1!D1739),"ASALARIADO",Hoja1!D1739)</f>
        <v>ASALARIADO</v>
      </c>
      <c r="E1739" t="s">
        <v>16</v>
      </c>
      <c r="F1739" t="s">
        <v>12</v>
      </c>
      <c r="G1739" t="s">
        <v>13</v>
      </c>
      <c r="H1739" t="s">
        <v>13</v>
      </c>
      <c r="I1739" s="1">
        <f>IF(ISBLANK(Hoja1!I1739),AVERAGE(Hoja1!$I$2:$I$5001),Hoja1!I1739)</f>
        <v>51</v>
      </c>
      <c r="J1739">
        <f t="shared" si="81"/>
        <v>0</v>
      </c>
      <c r="K1739" t="str">
        <f t="shared" si="82"/>
        <v>800k-1.2M</v>
      </c>
      <c r="L1739" t="str">
        <f t="shared" si="83"/>
        <v>46-60</v>
      </c>
    </row>
    <row r="1740" spans="1:12" x14ac:dyDescent="0.25">
      <c r="A1740">
        <v>1739</v>
      </c>
      <c r="B1740" t="s">
        <v>9</v>
      </c>
      <c r="C1740">
        <f>IF(ISBLANK(Hoja1!C1740),AVERAGE(Hoja1!$C$2:$C$5001),Hoja1!C1740)</f>
        <v>368750</v>
      </c>
      <c r="D1740" t="str">
        <f>IF(ISBLANK(Hoja1!D1740),"ASALARIADO",Hoja1!D1740)</f>
        <v>ASALARIADO</v>
      </c>
      <c r="E1740" t="s">
        <v>16</v>
      </c>
      <c r="F1740" t="s">
        <v>12</v>
      </c>
      <c r="G1740" t="s">
        <v>13</v>
      </c>
      <c r="H1740" t="s">
        <v>13</v>
      </c>
      <c r="I1740" s="1">
        <f>IF(ISBLANK(Hoja1!I1740),AVERAGE(Hoja1!$I$2:$I$5001),Hoja1!I1740)</f>
        <v>41</v>
      </c>
      <c r="J1740">
        <f t="shared" si="81"/>
        <v>0</v>
      </c>
      <c r="K1740" t="str">
        <f t="shared" si="82"/>
        <v>0-400k</v>
      </c>
      <c r="L1740" t="str">
        <f t="shared" si="83"/>
        <v>31-45</v>
      </c>
    </row>
    <row r="1741" spans="1:12" x14ac:dyDescent="0.25">
      <c r="A1741">
        <v>1740</v>
      </c>
      <c r="B1741" t="s">
        <v>9</v>
      </c>
      <c r="C1741">
        <f>IF(ISBLANK(Hoja1!C1741),AVERAGE(Hoja1!$C$2:$C$5001),Hoja1!C1741)</f>
        <v>744158.02</v>
      </c>
      <c r="D1741" t="str">
        <f>IF(ISBLANK(Hoja1!D1741),"ASALARIADO",Hoja1!D1741)</f>
        <v>ASALARIADO</v>
      </c>
      <c r="E1741" t="s">
        <v>11</v>
      </c>
      <c r="F1741" t="s">
        <v>12</v>
      </c>
      <c r="G1741" t="s">
        <v>13</v>
      </c>
      <c r="H1741" t="s">
        <v>13</v>
      </c>
      <c r="I1741" s="1">
        <f>IF(ISBLANK(Hoja1!I1741),AVERAGE(Hoja1!$I$2:$I$5001),Hoja1!I1741)</f>
        <v>26</v>
      </c>
      <c r="J1741">
        <f t="shared" si="81"/>
        <v>0</v>
      </c>
      <c r="K1741" t="str">
        <f t="shared" si="82"/>
        <v>400k-800k</v>
      </c>
      <c r="L1741" t="str">
        <f t="shared" si="83"/>
        <v>18-30</v>
      </c>
    </row>
    <row r="1742" spans="1:12" x14ac:dyDescent="0.25">
      <c r="A1742">
        <v>1741</v>
      </c>
      <c r="B1742" t="s">
        <v>9</v>
      </c>
      <c r="C1742">
        <f>IF(ISBLANK(Hoja1!C1742),AVERAGE(Hoja1!$C$2:$C$5001),Hoja1!C1742)</f>
        <v>280000</v>
      </c>
      <c r="D1742" t="str">
        <f>IF(ISBLANK(Hoja1!D1742),"ASALARIADO",Hoja1!D1742)</f>
        <v>ASALARIADO</v>
      </c>
      <c r="E1742" t="s">
        <v>16</v>
      </c>
      <c r="F1742" t="s">
        <v>12</v>
      </c>
      <c r="G1742" t="s">
        <v>13</v>
      </c>
      <c r="H1742" t="s">
        <v>12</v>
      </c>
      <c r="I1742" s="1">
        <f>IF(ISBLANK(Hoja1!I1742),AVERAGE(Hoja1!$I$2:$I$5001),Hoja1!I1742)</f>
        <v>56</v>
      </c>
      <c r="J1742">
        <f t="shared" si="81"/>
        <v>1</v>
      </c>
      <c r="K1742" t="str">
        <f t="shared" si="82"/>
        <v>0-400k</v>
      </c>
      <c r="L1742" t="str">
        <f t="shared" si="83"/>
        <v>46-60</v>
      </c>
    </row>
    <row r="1743" spans="1:12" x14ac:dyDescent="0.25">
      <c r="A1743">
        <v>1742</v>
      </c>
      <c r="B1743" t="s">
        <v>9</v>
      </c>
      <c r="C1743">
        <f>IF(ISBLANK(Hoja1!C1743),AVERAGE(Hoja1!$C$2:$C$5001),Hoja1!C1743)</f>
        <v>382584.15</v>
      </c>
      <c r="D1743" t="str">
        <f>IF(ISBLANK(Hoja1!D1743),"ASALARIADO",Hoja1!D1743)</f>
        <v>ASALARIADO</v>
      </c>
      <c r="E1743" t="s">
        <v>11</v>
      </c>
      <c r="F1743" t="s">
        <v>12</v>
      </c>
      <c r="G1743" t="s">
        <v>13</v>
      </c>
      <c r="H1743" t="s">
        <v>13</v>
      </c>
      <c r="I1743" s="1">
        <f>IF(ISBLANK(Hoja1!I1743),AVERAGE(Hoja1!$I$2:$I$5001),Hoja1!I1743)</f>
        <v>47</v>
      </c>
      <c r="J1743">
        <f t="shared" si="81"/>
        <v>0</v>
      </c>
      <c r="K1743" t="str">
        <f t="shared" si="82"/>
        <v>0-400k</v>
      </c>
      <c r="L1743" t="str">
        <f t="shared" si="83"/>
        <v>46-60</v>
      </c>
    </row>
    <row r="1744" spans="1:12" x14ac:dyDescent="0.25">
      <c r="A1744">
        <v>1743</v>
      </c>
      <c r="B1744" t="s">
        <v>15</v>
      </c>
      <c r="C1744">
        <f>IF(ISBLANK(Hoja1!C1744),AVERAGE(Hoja1!$C$2:$C$5001),Hoja1!C1744)</f>
        <v>1275440.5</v>
      </c>
      <c r="D1744" t="str">
        <f>IF(ISBLANK(Hoja1!D1744),"ASALARIADO",Hoja1!D1744)</f>
        <v>ASALARIADO</v>
      </c>
      <c r="E1744" t="s">
        <v>11</v>
      </c>
      <c r="F1744" t="s">
        <v>12</v>
      </c>
      <c r="G1744" t="s">
        <v>13</v>
      </c>
      <c r="H1744" t="s">
        <v>13</v>
      </c>
      <c r="I1744" s="1">
        <f>IF(ISBLANK(Hoja1!I1744),AVERAGE(Hoja1!$I$2:$I$5001),Hoja1!I1744)</f>
        <v>58</v>
      </c>
      <c r="J1744">
        <f t="shared" si="81"/>
        <v>0</v>
      </c>
      <c r="K1744" t="str">
        <f t="shared" si="82"/>
        <v>1.2M-2M</v>
      </c>
      <c r="L1744" t="str">
        <f t="shared" si="83"/>
        <v>46-60</v>
      </c>
    </row>
    <row r="1745" spans="1:12" x14ac:dyDescent="0.25">
      <c r="A1745">
        <v>1744</v>
      </c>
      <c r="B1745" t="s">
        <v>15</v>
      </c>
      <c r="C1745">
        <f>IF(ISBLANK(Hoja1!C1745),AVERAGE(Hoja1!$C$2:$C$5001),Hoja1!C1745)</f>
        <v>1566046.1</v>
      </c>
      <c r="D1745" t="str">
        <f>IF(ISBLANK(Hoja1!D1745),"ASALARIADO",Hoja1!D1745)</f>
        <v>ASALARIADO</v>
      </c>
      <c r="E1745" t="s">
        <v>11</v>
      </c>
      <c r="F1745" t="s">
        <v>12</v>
      </c>
      <c r="G1745" t="s">
        <v>13</v>
      </c>
      <c r="H1745" t="s">
        <v>13</v>
      </c>
      <c r="I1745" s="1">
        <f>IF(ISBLANK(Hoja1!I1745),AVERAGE(Hoja1!$I$2:$I$5001),Hoja1!I1745)</f>
        <v>28</v>
      </c>
      <c r="J1745">
        <f t="shared" si="81"/>
        <v>0</v>
      </c>
      <c r="K1745" t="str">
        <f t="shared" si="82"/>
        <v>1.2M-2M</v>
      </c>
      <c r="L1745" t="str">
        <f t="shared" si="83"/>
        <v>18-30</v>
      </c>
    </row>
    <row r="1746" spans="1:12" x14ac:dyDescent="0.25">
      <c r="A1746">
        <v>1745</v>
      </c>
      <c r="B1746" t="s">
        <v>15</v>
      </c>
      <c r="C1746">
        <f>IF(ISBLANK(Hoja1!C1746),AVERAGE(Hoja1!$C$2:$C$5001),Hoja1!C1746)</f>
        <v>477915</v>
      </c>
      <c r="D1746" t="str">
        <f>IF(ISBLANK(Hoja1!D1746),"ASALARIADO",Hoja1!D1746)</f>
        <v>ASALARIADO</v>
      </c>
      <c r="E1746" t="s">
        <v>11</v>
      </c>
      <c r="F1746" t="s">
        <v>12</v>
      </c>
      <c r="G1746" t="s">
        <v>13</v>
      </c>
      <c r="H1746" t="s">
        <v>13</v>
      </c>
      <c r="I1746" s="1">
        <f>IF(ISBLANK(Hoja1!I1746),AVERAGE(Hoja1!$I$2:$I$5001),Hoja1!I1746)</f>
        <v>29</v>
      </c>
      <c r="J1746">
        <f t="shared" si="81"/>
        <v>0</v>
      </c>
      <c r="K1746" t="str">
        <f t="shared" si="82"/>
        <v>400k-800k</v>
      </c>
      <c r="L1746" t="str">
        <f t="shared" si="83"/>
        <v>18-30</v>
      </c>
    </row>
    <row r="1747" spans="1:12" x14ac:dyDescent="0.25">
      <c r="A1747">
        <v>1746</v>
      </c>
      <c r="B1747" t="s">
        <v>9</v>
      </c>
      <c r="C1747">
        <f>IF(ISBLANK(Hoja1!C1747),AVERAGE(Hoja1!$C$2:$C$5001),Hoja1!C1747)</f>
        <v>389617</v>
      </c>
      <c r="D1747" t="str">
        <f>IF(ISBLANK(Hoja1!D1747),"ASALARIADO",Hoja1!D1747)</f>
        <v>ASALARIADO</v>
      </c>
      <c r="E1747" t="s">
        <v>16</v>
      </c>
      <c r="F1747" t="s">
        <v>12</v>
      </c>
      <c r="G1747" t="s">
        <v>13</v>
      </c>
      <c r="H1747" t="s">
        <v>13</v>
      </c>
      <c r="I1747" s="1">
        <f>IF(ISBLANK(Hoja1!I1747),AVERAGE(Hoja1!$I$2:$I$5001),Hoja1!I1747)</f>
        <v>61</v>
      </c>
      <c r="J1747">
        <f t="shared" si="81"/>
        <v>0</v>
      </c>
      <c r="K1747" t="str">
        <f t="shared" si="82"/>
        <v>0-400k</v>
      </c>
      <c r="L1747" t="str">
        <f t="shared" si="83"/>
        <v>61-75</v>
      </c>
    </row>
    <row r="1748" spans="1:12" x14ac:dyDescent="0.25">
      <c r="A1748">
        <v>1747</v>
      </c>
      <c r="B1748" t="s">
        <v>15</v>
      </c>
      <c r="C1748">
        <f>IF(ISBLANK(Hoja1!C1748),AVERAGE(Hoja1!$C$2:$C$5001),Hoja1!C1748)</f>
        <v>3312186.43</v>
      </c>
      <c r="D1748" t="str">
        <f>IF(ISBLANK(Hoja1!D1748),"ASALARIADO",Hoja1!D1748)</f>
        <v>ASALARIADO</v>
      </c>
      <c r="E1748" t="s">
        <v>11</v>
      </c>
      <c r="F1748" t="s">
        <v>12</v>
      </c>
      <c r="G1748" t="s">
        <v>13</v>
      </c>
      <c r="H1748" t="s">
        <v>13</v>
      </c>
      <c r="I1748" s="1">
        <f>IF(ISBLANK(Hoja1!I1748),AVERAGE(Hoja1!$I$2:$I$5001),Hoja1!I1748)</f>
        <v>41</v>
      </c>
      <c r="J1748">
        <f t="shared" si="81"/>
        <v>0</v>
      </c>
      <c r="K1748" t="str">
        <f t="shared" si="82"/>
        <v>2M+</v>
      </c>
      <c r="L1748" t="str">
        <f t="shared" si="83"/>
        <v>31-45</v>
      </c>
    </row>
    <row r="1749" spans="1:12" x14ac:dyDescent="0.25">
      <c r="A1749">
        <v>1748</v>
      </c>
      <c r="B1749" t="s">
        <v>9</v>
      </c>
      <c r="C1749">
        <f>IF(ISBLANK(Hoja1!C1749),AVERAGE(Hoja1!$C$2:$C$5001),Hoja1!C1749)</f>
        <v>331181</v>
      </c>
      <c r="D1749" t="str">
        <f>IF(ISBLANK(Hoja1!D1749),"ASALARIADO",Hoja1!D1749)</f>
        <v>TRABAJADOR INDEPENDIENTE</v>
      </c>
      <c r="E1749" t="s">
        <v>16</v>
      </c>
      <c r="F1749" t="s">
        <v>12</v>
      </c>
      <c r="G1749" t="s">
        <v>13</v>
      </c>
      <c r="H1749" t="s">
        <v>12</v>
      </c>
      <c r="I1749" s="1">
        <f>IF(ISBLANK(Hoja1!I1749),AVERAGE(Hoja1!$I$2:$I$5001),Hoja1!I1749)</f>
        <v>57</v>
      </c>
      <c r="J1749">
        <f t="shared" si="81"/>
        <v>1</v>
      </c>
      <c r="K1749" t="str">
        <f t="shared" si="82"/>
        <v>0-400k</v>
      </c>
      <c r="L1749" t="str">
        <f t="shared" si="83"/>
        <v>46-60</v>
      </c>
    </row>
    <row r="1750" spans="1:12" x14ac:dyDescent="0.25">
      <c r="A1750">
        <v>1749</v>
      </c>
      <c r="B1750" t="s">
        <v>9</v>
      </c>
      <c r="C1750">
        <f>IF(ISBLANK(Hoja1!C1750),AVERAGE(Hoja1!$C$2:$C$5001),Hoja1!C1750)</f>
        <v>196000</v>
      </c>
      <c r="D1750" t="str">
        <f>IF(ISBLANK(Hoja1!D1750),"ASALARIADO",Hoja1!D1750)</f>
        <v>ASALARIADO</v>
      </c>
      <c r="E1750" t="s">
        <v>16</v>
      </c>
      <c r="F1750" t="s">
        <v>12</v>
      </c>
      <c r="G1750" t="s">
        <v>13</v>
      </c>
      <c r="H1750" t="s">
        <v>13</v>
      </c>
      <c r="I1750" s="1">
        <f>IF(ISBLANK(Hoja1!I1750),AVERAGE(Hoja1!$I$2:$I$5001),Hoja1!I1750)</f>
        <v>52</v>
      </c>
      <c r="J1750">
        <f t="shared" si="81"/>
        <v>0</v>
      </c>
      <c r="K1750" t="str">
        <f t="shared" si="82"/>
        <v>0-400k</v>
      </c>
      <c r="L1750" t="str">
        <f t="shared" si="83"/>
        <v>46-60</v>
      </c>
    </row>
    <row r="1751" spans="1:12" x14ac:dyDescent="0.25">
      <c r="A1751">
        <v>1750</v>
      </c>
      <c r="B1751" t="s">
        <v>9</v>
      </c>
      <c r="C1751">
        <f>IF(ISBLANK(Hoja1!C1751),AVERAGE(Hoja1!$C$2:$C$5001),Hoja1!C1751)</f>
        <v>430000</v>
      </c>
      <c r="D1751" t="str">
        <f>IF(ISBLANK(Hoja1!D1751),"ASALARIADO",Hoja1!D1751)</f>
        <v>ASALARIADO</v>
      </c>
      <c r="E1751" t="s">
        <v>16</v>
      </c>
      <c r="F1751" t="s">
        <v>12</v>
      </c>
      <c r="G1751" t="s">
        <v>13</v>
      </c>
      <c r="H1751" t="s">
        <v>13</v>
      </c>
      <c r="I1751" s="1">
        <f>IF(ISBLANK(Hoja1!I1751),AVERAGE(Hoja1!$I$2:$I$5001),Hoja1!I1751)</f>
        <v>39</v>
      </c>
      <c r="J1751">
        <f t="shared" si="81"/>
        <v>0</v>
      </c>
      <c r="K1751" t="str">
        <f t="shared" si="82"/>
        <v>400k-800k</v>
      </c>
      <c r="L1751" t="str">
        <f t="shared" si="83"/>
        <v>31-45</v>
      </c>
    </row>
    <row r="1752" spans="1:12" x14ac:dyDescent="0.25">
      <c r="A1752">
        <v>1751</v>
      </c>
      <c r="B1752" t="s">
        <v>15</v>
      </c>
      <c r="C1752">
        <f>IF(ISBLANK(Hoja1!C1752),AVERAGE(Hoja1!$C$2:$C$5001),Hoja1!C1752)</f>
        <v>340000</v>
      </c>
      <c r="D1752" t="str">
        <f>IF(ISBLANK(Hoja1!D1752),"ASALARIADO",Hoja1!D1752)</f>
        <v>ASALARIADO</v>
      </c>
      <c r="E1752" t="s">
        <v>16</v>
      </c>
      <c r="F1752" t="s">
        <v>12</v>
      </c>
      <c r="G1752" t="s">
        <v>13</v>
      </c>
      <c r="H1752" t="s">
        <v>13</v>
      </c>
      <c r="I1752" s="1">
        <f>IF(ISBLANK(Hoja1!I1752),AVERAGE(Hoja1!$I$2:$I$5001),Hoja1!I1752)</f>
        <v>26</v>
      </c>
      <c r="J1752">
        <f t="shared" si="81"/>
        <v>0</v>
      </c>
      <c r="K1752" t="str">
        <f t="shared" si="82"/>
        <v>0-400k</v>
      </c>
      <c r="L1752" t="str">
        <f t="shared" si="83"/>
        <v>18-30</v>
      </c>
    </row>
    <row r="1753" spans="1:12" x14ac:dyDescent="0.25">
      <c r="A1753">
        <v>1752</v>
      </c>
      <c r="B1753" t="s">
        <v>15</v>
      </c>
      <c r="C1753">
        <f>IF(ISBLANK(Hoja1!C1753),AVERAGE(Hoja1!$C$2:$C$5001),Hoja1!C1753)</f>
        <v>1183227.01</v>
      </c>
      <c r="D1753" t="str">
        <f>IF(ISBLANK(Hoja1!D1753),"ASALARIADO",Hoja1!D1753)</f>
        <v>ASALARIADO</v>
      </c>
      <c r="E1753" t="s">
        <v>16</v>
      </c>
      <c r="F1753" t="s">
        <v>12</v>
      </c>
      <c r="G1753" t="s">
        <v>13</v>
      </c>
      <c r="H1753" t="s">
        <v>13</v>
      </c>
      <c r="I1753" s="1">
        <f>IF(ISBLANK(Hoja1!I1753),AVERAGE(Hoja1!$I$2:$I$5001),Hoja1!I1753)</f>
        <v>32</v>
      </c>
      <c r="J1753">
        <f t="shared" si="81"/>
        <v>0</v>
      </c>
      <c r="K1753" t="str">
        <f t="shared" si="82"/>
        <v>800k-1.2M</v>
      </c>
      <c r="L1753" t="str">
        <f t="shared" si="83"/>
        <v>31-45</v>
      </c>
    </row>
    <row r="1754" spans="1:12" x14ac:dyDescent="0.25">
      <c r="A1754">
        <v>1753</v>
      </c>
      <c r="B1754" t="s">
        <v>15</v>
      </c>
      <c r="C1754">
        <f>IF(ISBLANK(Hoja1!C1754),AVERAGE(Hoja1!$C$2:$C$5001),Hoja1!C1754)</f>
        <v>392375</v>
      </c>
      <c r="D1754" t="str">
        <f>IF(ISBLANK(Hoja1!D1754),"ASALARIADO",Hoja1!D1754)</f>
        <v>ASALARIADO</v>
      </c>
      <c r="E1754" t="s">
        <v>16</v>
      </c>
      <c r="F1754" t="s">
        <v>12</v>
      </c>
      <c r="G1754" t="s">
        <v>13</v>
      </c>
      <c r="H1754" t="s">
        <v>13</v>
      </c>
      <c r="I1754" s="1">
        <f>IF(ISBLANK(Hoja1!I1754),AVERAGE(Hoja1!$I$2:$I$5001),Hoja1!I1754)</f>
        <v>33</v>
      </c>
      <c r="J1754">
        <f t="shared" si="81"/>
        <v>0</v>
      </c>
      <c r="K1754" t="str">
        <f t="shared" si="82"/>
        <v>0-400k</v>
      </c>
      <c r="L1754" t="str">
        <f t="shared" si="83"/>
        <v>31-45</v>
      </c>
    </row>
    <row r="1755" spans="1:12" x14ac:dyDescent="0.25">
      <c r="A1755">
        <v>1754</v>
      </c>
      <c r="B1755" t="s">
        <v>15</v>
      </c>
      <c r="C1755">
        <f>IF(ISBLANK(Hoja1!C1755),AVERAGE(Hoja1!$C$2:$C$5001),Hoja1!C1755)</f>
        <v>278030</v>
      </c>
      <c r="D1755" t="str">
        <f>IF(ISBLANK(Hoja1!D1755),"ASALARIADO",Hoja1!D1755)</f>
        <v>CONVENIOS ESPECIALES DE TRABAJADORES INDEPENDIENTES</v>
      </c>
      <c r="E1755" t="s">
        <v>16</v>
      </c>
      <c r="F1755" t="s">
        <v>12</v>
      </c>
      <c r="G1755" t="s">
        <v>13</v>
      </c>
      <c r="H1755" t="s">
        <v>13</v>
      </c>
      <c r="I1755" s="1">
        <f>IF(ISBLANK(Hoja1!I1755),AVERAGE(Hoja1!$I$2:$I$5001),Hoja1!I1755)</f>
        <v>53</v>
      </c>
      <c r="J1755">
        <f t="shared" si="81"/>
        <v>0</v>
      </c>
      <c r="K1755" t="str">
        <f t="shared" si="82"/>
        <v>0-400k</v>
      </c>
      <c r="L1755" t="str">
        <f t="shared" si="83"/>
        <v>46-60</v>
      </c>
    </row>
    <row r="1756" spans="1:12" x14ac:dyDescent="0.25">
      <c r="A1756">
        <v>1755</v>
      </c>
      <c r="B1756" t="s">
        <v>15</v>
      </c>
      <c r="C1756">
        <f>IF(ISBLANK(Hoja1!C1756),AVERAGE(Hoja1!$C$2:$C$5001),Hoja1!C1756)</f>
        <v>436448</v>
      </c>
      <c r="D1756" t="str">
        <f>IF(ISBLANK(Hoja1!D1756),"ASALARIADO",Hoja1!D1756)</f>
        <v>TRABAJADOR INDEPENDIENTE</v>
      </c>
      <c r="E1756" t="s">
        <v>16</v>
      </c>
      <c r="F1756" t="s">
        <v>12</v>
      </c>
      <c r="G1756" t="s">
        <v>13</v>
      </c>
      <c r="H1756" t="s">
        <v>13</v>
      </c>
      <c r="I1756" s="1">
        <f>IF(ISBLANK(Hoja1!I1756),AVERAGE(Hoja1!$I$2:$I$5001),Hoja1!I1756)</f>
        <v>37</v>
      </c>
      <c r="J1756">
        <f t="shared" si="81"/>
        <v>0</v>
      </c>
      <c r="K1756" t="str">
        <f t="shared" si="82"/>
        <v>400k-800k</v>
      </c>
      <c r="L1756" t="str">
        <f t="shared" si="83"/>
        <v>31-45</v>
      </c>
    </row>
    <row r="1757" spans="1:12" x14ac:dyDescent="0.25">
      <c r="A1757">
        <v>1756</v>
      </c>
      <c r="B1757" t="s">
        <v>9</v>
      </c>
      <c r="C1757">
        <f>IF(ISBLANK(Hoja1!C1757),AVERAGE(Hoja1!$C$2:$C$5001),Hoja1!C1757)</f>
        <v>219381.52</v>
      </c>
      <c r="D1757" t="str">
        <f>IF(ISBLANK(Hoja1!D1757),"ASALARIADO",Hoja1!D1757)</f>
        <v>ASALARIADO</v>
      </c>
      <c r="E1757" t="s">
        <v>16</v>
      </c>
      <c r="F1757" t="s">
        <v>12</v>
      </c>
      <c r="G1757" t="s">
        <v>12</v>
      </c>
      <c r="H1757" t="s">
        <v>13</v>
      </c>
      <c r="I1757" s="1">
        <f>IF(ISBLANK(Hoja1!I1757),AVERAGE(Hoja1!$I$2:$I$5001),Hoja1!I1757)</f>
        <v>53</v>
      </c>
      <c r="J1757">
        <f t="shared" si="81"/>
        <v>0</v>
      </c>
      <c r="K1757" t="str">
        <f t="shared" si="82"/>
        <v>0-400k</v>
      </c>
      <c r="L1757" t="str">
        <f t="shared" si="83"/>
        <v>46-60</v>
      </c>
    </row>
    <row r="1758" spans="1:12" x14ac:dyDescent="0.25">
      <c r="A1758">
        <v>1757</v>
      </c>
      <c r="B1758" t="s">
        <v>15</v>
      </c>
      <c r="C1758">
        <f>IF(ISBLANK(Hoja1!C1758),AVERAGE(Hoja1!$C$2:$C$5001),Hoja1!C1758)</f>
        <v>359500</v>
      </c>
      <c r="D1758" t="str">
        <f>IF(ISBLANK(Hoja1!D1758),"ASALARIADO",Hoja1!D1758)</f>
        <v>ASALARIADO</v>
      </c>
      <c r="E1758" t="s">
        <v>16</v>
      </c>
      <c r="F1758" t="s">
        <v>12</v>
      </c>
      <c r="G1758" t="s">
        <v>13</v>
      </c>
      <c r="H1758" t="s">
        <v>13</v>
      </c>
      <c r="I1758" s="1">
        <f>IF(ISBLANK(Hoja1!I1758),AVERAGE(Hoja1!$I$2:$I$5001),Hoja1!I1758)</f>
        <v>41</v>
      </c>
      <c r="J1758">
        <f t="shared" si="81"/>
        <v>0</v>
      </c>
      <c r="K1758" t="str">
        <f t="shared" si="82"/>
        <v>0-400k</v>
      </c>
      <c r="L1758" t="str">
        <f t="shared" si="83"/>
        <v>31-45</v>
      </c>
    </row>
    <row r="1759" spans="1:12" x14ac:dyDescent="0.25">
      <c r="A1759">
        <v>1758</v>
      </c>
      <c r="B1759" t="s">
        <v>9</v>
      </c>
      <c r="C1759">
        <f>IF(ISBLANK(Hoja1!C1759),AVERAGE(Hoja1!$C$2:$C$5001),Hoja1!C1759)</f>
        <v>300018</v>
      </c>
      <c r="D1759" t="str">
        <f>IF(ISBLANK(Hoja1!D1759),"ASALARIADO",Hoja1!D1759)</f>
        <v>TRABAJADOR INDEPENDIENTE</v>
      </c>
      <c r="E1759" t="s">
        <v>16</v>
      </c>
      <c r="F1759" t="s">
        <v>12</v>
      </c>
      <c r="G1759" t="s">
        <v>13</v>
      </c>
      <c r="H1759" t="s">
        <v>12</v>
      </c>
      <c r="I1759" s="1">
        <f>IF(ISBLANK(Hoja1!I1759),AVERAGE(Hoja1!$I$2:$I$5001),Hoja1!I1759)</f>
        <v>62</v>
      </c>
      <c r="J1759">
        <f t="shared" si="81"/>
        <v>1</v>
      </c>
      <c r="K1759" t="str">
        <f t="shared" si="82"/>
        <v>0-400k</v>
      </c>
      <c r="L1759" t="str">
        <f t="shared" si="83"/>
        <v>61-75</v>
      </c>
    </row>
    <row r="1760" spans="1:12" x14ac:dyDescent="0.25">
      <c r="A1760">
        <v>1759</v>
      </c>
      <c r="B1760" t="s">
        <v>9</v>
      </c>
      <c r="C1760">
        <f>IF(ISBLANK(Hoja1!C1760),AVERAGE(Hoja1!$C$2:$C$5001),Hoja1!C1760)</f>
        <v>300018</v>
      </c>
      <c r="D1760" t="str">
        <f>IF(ISBLANK(Hoja1!D1760),"ASALARIADO",Hoja1!D1760)</f>
        <v>ASEGURADO VOLUNTARIO</v>
      </c>
      <c r="E1760" t="s">
        <v>16</v>
      </c>
      <c r="F1760" t="s">
        <v>12</v>
      </c>
      <c r="G1760" t="s">
        <v>13</v>
      </c>
      <c r="H1760" t="s">
        <v>13</v>
      </c>
      <c r="I1760" s="1">
        <f>IF(ISBLANK(Hoja1!I1760),AVERAGE(Hoja1!$I$2:$I$5001),Hoja1!I1760)</f>
        <v>60</v>
      </c>
      <c r="J1760">
        <f t="shared" si="81"/>
        <v>0</v>
      </c>
      <c r="K1760" t="str">
        <f t="shared" si="82"/>
        <v>0-400k</v>
      </c>
      <c r="L1760" t="str">
        <f t="shared" si="83"/>
        <v>46-60</v>
      </c>
    </row>
    <row r="1761" spans="1:12" x14ac:dyDescent="0.25">
      <c r="A1761">
        <v>1760</v>
      </c>
      <c r="B1761" t="s">
        <v>9</v>
      </c>
      <c r="C1761">
        <f>IF(ISBLANK(Hoja1!C1761),AVERAGE(Hoja1!$C$2:$C$5001),Hoja1!C1761)</f>
        <v>297046</v>
      </c>
      <c r="D1761" t="str">
        <f>IF(ISBLANK(Hoja1!D1761),"ASALARIADO",Hoja1!D1761)</f>
        <v>ASEGURADO VOLUNTARIO</v>
      </c>
      <c r="E1761" t="s">
        <v>16</v>
      </c>
      <c r="F1761" t="s">
        <v>12</v>
      </c>
      <c r="G1761" t="s">
        <v>13</v>
      </c>
      <c r="H1761" t="s">
        <v>13</v>
      </c>
      <c r="I1761" s="1">
        <f>IF(ISBLANK(Hoja1!I1761),AVERAGE(Hoja1!$I$2:$I$5001),Hoja1!I1761)</f>
        <v>68</v>
      </c>
      <c r="J1761">
        <f t="shared" si="81"/>
        <v>0</v>
      </c>
      <c r="K1761" t="str">
        <f t="shared" si="82"/>
        <v>0-400k</v>
      </c>
      <c r="L1761" t="str">
        <f t="shared" si="83"/>
        <v>61-75</v>
      </c>
    </row>
    <row r="1762" spans="1:12" x14ac:dyDescent="0.25">
      <c r="A1762">
        <v>1761</v>
      </c>
      <c r="B1762" t="s">
        <v>9</v>
      </c>
      <c r="C1762">
        <f>IF(ISBLANK(Hoja1!C1762),AVERAGE(Hoja1!$C$2:$C$5001),Hoja1!C1762)</f>
        <v>425916.67</v>
      </c>
      <c r="D1762" t="str">
        <f>IF(ISBLANK(Hoja1!D1762),"ASALARIADO",Hoja1!D1762)</f>
        <v>ASALARIADO</v>
      </c>
      <c r="E1762" t="s">
        <v>16</v>
      </c>
      <c r="F1762" t="s">
        <v>12</v>
      </c>
      <c r="G1762" t="s">
        <v>13</v>
      </c>
      <c r="H1762" t="s">
        <v>13</v>
      </c>
      <c r="I1762" s="1">
        <f>IF(ISBLANK(Hoja1!I1762),AVERAGE(Hoja1!$I$2:$I$5001),Hoja1!I1762)</f>
        <v>22</v>
      </c>
      <c r="J1762">
        <f t="shared" si="81"/>
        <v>0</v>
      </c>
      <c r="K1762" t="str">
        <f t="shared" si="82"/>
        <v>400k-800k</v>
      </c>
      <c r="L1762" t="str">
        <f t="shared" si="83"/>
        <v>18-30</v>
      </c>
    </row>
    <row r="1763" spans="1:12" x14ac:dyDescent="0.25">
      <c r="A1763">
        <v>1762</v>
      </c>
      <c r="B1763" t="s">
        <v>15</v>
      </c>
      <c r="C1763">
        <f>IF(ISBLANK(Hoja1!C1763),AVERAGE(Hoja1!$C$2:$C$5001),Hoja1!C1763)</f>
        <v>318064</v>
      </c>
      <c r="D1763" t="str">
        <f>IF(ISBLANK(Hoja1!D1763),"ASALARIADO",Hoja1!D1763)</f>
        <v>TRABAJADOR INDEPENDIENTE</v>
      </c>
      <c r="E1763" t="s">
        <v>16</v>
      </c>
      <c r="F1763" t="s">
        <v>12</v>
      </c>
      <c r="G1763" t="s">
        <v>13</v>
      </c>
      <c r="H1763" t="s">
        <v>12</v>
      </c>
      <c r="I1763" s="1">
        <f>IF(ISBLANK(Hoja1!I1763),AVERAGE(Hoja1!$I$2:$I$5001),Hoja1!I1763)</f>
        <v>38</v>
      </c>
      <c r="J1763">
        <f t="shared" si="81"/>
        <v>1</v>
      </c>
      <c r="K1763" t="str">
        <f t="shared" si="82"/>
        <v>0-400k</v>
      </c>
      <c r="L1763" t="str">
        <f t="shared" si="83"/>
        <v>31-45</v>
      </c>
    </row>
    <row r="1764" spans="1:12" x14ac:dyDescent="0.25">
      <c r="A1764">
        <v>1763</v>
      </c>
      <c r="B1764" t="s">
        <v>9</v>
      </c>
      <c r="C1764">
        <f>IF(ISBLANK(Hoja1!C1764),AVERAGE(Hoja1!$C$2:$C$5001),Hoja1!C1764)</f>
        <v>949245.1</v>
      </c>
      <c r="D1764" t="str">
        <f>IF(ISBLANK(Hoja1!D1764),"ASALARIADO",Hoja1!D1764)</f>
        <v>ASALARIADO</v>
      </c>
      <c r="E1764" t="s">
        <v>11</v>
      </c>
      <c r="F1764" t="s">
        <v>12</v>
      </c>
      <c r="G1764" t="s">
        <v>13</v>
      </c>
      <c r="H1764" t="s">
        <v>13</v>
      </c>
      <c r="I1764" s="1">
        <f>IF(ISBLANK(Hoja1!I1764),AVERAGE(Hoja1!$I$2:$I$5001),Hoja1!I1764)</f>
        <v>44</v>
      </c>
      <c r="J1764">
        <f t="shared" si="81"/>
        <v>0</v>
      </c>
      <c r="K1764" t="str">
        <f t="shared" si="82"/>
        <v>800k-1.2M</v>
      </c>
      <c r="L1764" t="str">
        <f t="shared" si="83"/>
        <v>31-45</v>
      </c>
    </row>
    <row r="1765" spans="1:12" x14ac:dyDescent="0.25">
      <c r="A1765">
        <v>1764</v>
      </c>
      <c r="B1765" t="s">
        <v>9</v>
      </c>
      <c r="C1765">
        <f>IF(ISBLANK(Hoja1!C1765),AVERAGE(Hoja1!$C$2:$C$5001),Hoja1!C1765)</f>
        <v>329608</v>
      </c>
      <c r="D1765" t="str">
        <f>IF(ISBLANK(Hoja1!D1765),"ASALARIADO",Hoja1!D1765)</f>
        <v>TRABAJADOR INDEPENDIENTE</v>
      </c>
      <c r="E1765" t="s">
        <v>16</v>
      </c>
      <c r="F1765" t="s">
        <v>12</v>
      </c>
      <c r="G1765" t="s">
        <v>13</v>
      </c>
      <c r="H1765" t="s">
        <v>13</v>
      </c>
      <c r="I1765" s="1">
        <f>IF(ISBLANK(Hoja1!I1765),AVERAGE(Hoja1!$I$2:$I$5001),Hoja1!I1765)</f>
        <v>44</v>
      </c>
      <c r="J1765">
        <f t="shared" si="81"/>
        <v>0</v>
      </c>
      <c r="K1765" t="str">
        <f t="shared" si="82"/>
        <v>0-400k</v>
      </c>
      <c r="L1765" t="str">
        <f t="shared" si="83"/>
        <v>31-45</v>
      </c>
    </row>
    <row r="1766" spans="1:12" x14ac:dyDescent="0.25">
      <c r="A1766">
        <v>1765</v>
      </c>
      <c r="B1766" t="s">
        <v>15</v>
      </c>
      <c r="C1766">
        <f>IF(ISBLANK(Hoja1!C1766),AVERAGE(Hoja1!$C$2:$C$5001),Hoja1!C1766)</f>
        <v>339188.14</v>
      </c>
      <c r="D1766" t="str">
        <f>IF(ISBLANK(Hoja1!D1766),"ASALARIADO",Hoja1!D1766)</f>
        <v>ASALARIADO</v>
      </c>
      <c r="E1766" t="s">
        <v>16</v>
      </c>
      <c r="F1766" t="s">
        <v>12</v>
      </c>
      <c r="G1766" t="s">
        <v>13</v>
      </c>
      <c r="H1766" t="s">
        <v>13</v>
      </c>
      <c r="I1766" s="1">
        <f>IF(ISBLANK(Hoja1!I1766),AVERAGE(Hoja1!$I$2:$I$5001),Hoja1!I1766)</f>
        <v>24</v>
      </c>
      <c r="J1766">
        <f t="shared" si="81"/>
        <v>0</v>
      </c>
      <c r="K1766" t="str">
        <f t="shared" si="82"/>
        <v>0-400k</v>
      </c>
      <c r="L1766" t="str">
        <f t="shared" si="83"/>
        <v>18-30</v>
      </c>
    </row>
    <row r="1767" spans="1:12" x14ac:dyDescent="0.25">
      <c r="A1767">
        <v>1766</v>
      </c>
      <c r="B1767" t="s">
        <v>15</v>
      </c>
      <c r="C1767">
        <f>IF(ISBLANK(Hoja1!C1767),AVERAGE(Hoja1!$C$2:$C$5001),Hoja1!C1767)</f>
        <v>377760.6</v>
      </c>
      <c r="D1767" t="str">
        <f>IF(ISBLANK(Hoja1!D1767),"ASALARIADO",Hoja1!D1767)</f>
        <v>ASALARIADO</v>
      </c>
      <c r="E1767" t="s">
        <v>16</v>
      </c>
      <c r="F1767" t="s">
        <v>12</v>
      </c>
      <c r="G1767" t="s">
        <v>13</v>
      </c>
      <c r="H1767" t="s">
        <v>13</v>
      </c>
      <c r="I1767" s="1">
        <f>IF(ISBLANK(Hoja1!I1767),AVERAGE(Hoja1!$I$2:$I$5001),Hoja1!I1767)</f>
        <v>19</v>
      </c>
      <c r="J1767">
        <f t="shared" si="81"/>
        <v>0</v>
      </c>
      <c r="K1767" t="str">
        <f t="shared" si="82"/>
        <v>0-400k</v>
      </c>
      <c r="L1767" t="str">
        <f t="shared" si="83"/>
        <v>18-30</v>
      </c>
    </row>
    <row r="1768" spans="1:12" x14ac:dyDescent="0.25">
      <c r="A1768">
        <v>1767</v>
      </c>
      <c r="B1768" t="s">
        <v>9</v>
      </c>
      <c r="C1768">
        <f>IF(ISBLANK(Hoja1!C1768),AVERAGE(Hoja1!$C$2:$C$5001),Hoja1!C1768)</f>
        <v>300010</v>
      </c>
      <c r="D1768" t="str">
        <f>IF(ISBLANK(Hoja1!D1768),"ASALARIADO",Hoja1!D1768)</f>
        <v>ASEGURADO VOLUNTARIO</v>
      </c>
      <c r="E1768" t="s">
        <v>16</v>
      </c>
      <c r="F1768" t="s">
        <v>12</v>
      </c>
      <c r="G1768" t="s">
        <v>13</v>
      </c>
      <c r="H1768" t="s">
        <v>13</v>
      </c>
      <c r="I1768" s="1">
        <f>IF(ISBLANK(Hoja1!I1768),AVERAGE(Hoja1!$I$2:$I$5001),Hoja1!I1768)</f>
        <v>44</v>
      </c>
      <c r="J1768">
        <f t="shared" si="81"/>
        <v>0</v>
      </c>
      <c r="K1768" t="str">
        <f t="shared" si="82"/>
        <v>0-400k</v>
      </c>
      <c r="L1768" t="str">
        <f t="shared" si="83"/>
        <v>31-45</v>
      </c>
    </row>
    <row r="1769" spans="1:12" x14ac:dyDescent="0.25">
      <c r="A1769">
        <v>1768</v>
      </c>
      <c r="B1769" t="s">
        <v>15</v>
      </c>
      <c r="C1769">
        <f>IF(ISBLANK(Hoja1!C1769),AVERAGE(Hoja1!$C$2:$C$5001),Hoja1!C1769)</f>
        <v>360000</v>
      </c>
      <c r="D1769" t="str">
        <f>IF(ISBLANK(Hoja1!D1769),"ASALARIADO",Hoja1!D1769)</f>
        <v>ASALARIADO</v>
      </c>
      <c r="E1769" t="s">
        <v>16</v>
      </c>
      <c r="F1769" t="s">
        <v>12</v>
      </c>
      <c r="G1769" t="s">
        <v>13</v>
      </c>
      <c r="H1769" t="s">
        <v>13</v>
      </c>
      <c r="I1769" s="1">
        <f>IF(ISBLANK(Hoja1!I1769),AVERAGE(Hoja1!$I$2:$I$5001),Hoja1!I1769)</f>
        <v>23</v>
      </c>
      <c r="J1769">
        <f t="shared" si="81"/>
        <v>0</v>
      </c>
      <c r="K1769" t="str">
        <f t="shared" si="82"/>
        <v>0-400k</v>
      </c>
      <c r="L1769" t="str">
        <f t="shared" si="83"/>
        <v>18-30</v>
      </c>
    </row>
    <row r="1770" spans="1:12" x14ac:dyDescent="0.25">
      <c r="A1770">
        <v>1769</v>
      </c>
      <c r="B1770" t="s">
        <v>9</v>
      </c>
      <c r="C1770">
        <f>IF(ISBLANK(Hoja1!C1770),AVERAGE(Hoja1!$C$2:$C$5001),Hoja1!C1770)</f>
        <v>305704</v>
      </c>
      <c r="D1770" t="str">
        <f>IF(ISBLANK(Hoja1!D1770),"ASALARIADO",Hoja1!D1770)</f>
        <v>ASEGURADO VOLUNTARIO</v>
      </c>
      <c r="E1770" t="s">
        <v>16</v>
      </c>
      <c r="F1770" t="s">
        <v>12</v>
      </c>
      <c r="G1770" t="s">
        <v>13</v>
      </c>
      <c r="H1770" t="s">
        <v>13</v>
      </c>
      <c r="I1770" s="1">
        <f>IF(ISBLANK(Hoja1!I1770),AVERAGE(Hoja1!$I$2:$I$5001),Hoja1!I1770)</f>
        <v>60</v>
      </c>
      <c r="J1770">
        <f t="shared" si="81"/>
        <v>0</v>
      </c>
      <c r="K1770" t="str">
        <f t="shared" si="82"/>
        <v>0-400k</v>
      </c>
      <c r="L1770" t="str">
        <f t="shared" si="83"/>
        <v>46-60</v>
      </c>
    </row>
    <row r="1771" spans="1:12" x14ac:dyDescent="0.25">
      <c r="A1771">
        <v>1770</v>
      </c>
      <c r="B1771" t="s">
        <v>9</v>
      </c>
      <c r="C1771">
        <f>IF(ISBLANK(Hoja1!C1771),AVERAGE(Hoja1!$C$2:$C$5001),Hoja1!C1771)</f>
        <v>349670.3</v>
      </c>
      <c r="D1771" t="str">
        <f>IF(ISBLANK(Hoja1!D1771),"ASALARIADO",Hoja1!D1771)</f>
        <v>ASALARIADO</v>
      </c>
      <c r="E1771" t="s">
        <v>16</v>
      </c>
      <c r="F1771" t="s">
        <v>12</v>
      </c>
      <c r="G1771" t="s">
        <v>13</v>
      </c>
      <c r="H1771" t="s">
        <v>13</v>
      </c>
      <c r="I1771" s="1">
        <f>IF(ISBLANK(Hoja1!I1771),AVERAGE(Hoja1!$I$2:$I$5001),Hoja1!I1771)</f>
        <v>32</v>
      </c>
      <c r="J1771">
        <f t="shared" si="81"/>
        <v>0</v>
      </c>
      <c r="K1771" t="str">
        <f t="shared" si="82"/>
        <v>0-400k</v>
      </c>
      <c r="L1771" t="str">
        <f t="shared" si="83"/>
        <v>31-45</v>
      </c>
    </row>
    <row r="1772" spans="1:12" x14ac:dyDescent="0.25">
      <c r="A1772">
        <v>1771</v>
      </c>
      <c r="B1772" t="s">
        <v>9</v>
      </c>
      <c r="C1772">
        <f>IF(ISBLANK(Hoja1!C1772),AVERAGE(Hoja1!$C$2:$C$5001),Hoja1!C1772)</f>
        <v>381385.92</v>
      </c>
      <c r="D1772" t="str">
        <f>IF(ISBLANK(Hoja1!D1772),"ASALARIADO",Hoja1!D1772)</f>
        <v>ASALARIADO</v>
      </c>
      <c r="E1772" t="s">
        <v>16</v>
      </c>
      <c r="F1772" t="s">
        <v>12</v>
      </c>
      <c r="G1772" t="s">
        <v>13</v>
      </c>
      <c r="H1772" t="s">
        <v>13</v>
      </c>
      <c r="I1772" s="1">
        <f>IF(ISBLANK(Hoja1!I1772),AVERAGE(Hoja1!$I$2:$I$5001),Hoja1!I1772)</f>
        <v>43</v>
      </c>
      <c r="J1772">
        <f t="shared" si="81"/>
        <v>0</v>
      </c>
      <c r="K1772" t="str">
        <f t="shared" si="82"/>
        <v>0-400k</v>
      </c>
      <c r="L1772" t="str">
        <f t="shared" si="83"/>
        <v>31-45</v>
      </c>
    </row>
    <row r="1773" spans="1:12" x14ac:dyDescent="0.25">
      <c r="A1773">
        <v>1772</v>
      </c>
      <c r="B1773" t="s">
        <v>9</v>
      </c>
      <c r="C1773">
        <f>IF(ISBLANK(Hoja1!C1773),AVERAGE(Hoja1!$C$2:$C$5001),Hoja1!C1773)</f>
        <v>1272000</v>
      </c>
      <c r="D1773" t="str">
        <f>IF(ISBLANK(Hoja1!D1773),"ASALARIADO",Hoja1!D1773)</f>
        <v>ASALARIADO</v>
      </c>
      <c r="E1773" t="s">
        <v>16</v>
      </c>
      <c r="F1773" t="s">
        <v>12</v>
      </c>
      <c r="G1773" t="s">
        <v>13</v>
      </c>
      <c r="H1773" t="s">
        <v>13</v>
      </c>
      <c r="I1773" s="1">
        <f>IF(ISBLANK(Hoja1!I1773),AVERAGE(Hoja1!$I$2:$I$5001),Hoja1!I1773)</f>
        <v>32</v>
      </c>
      <c r="J1773">
        <f t="shared" si="81"/>
        <v>0</v>
      </c>
      <c r="K1773" t="str">
        <f t="shared" si="82"/>
        <v>1.2M-2M</v>
      </c>
      <c r="L1773" t="str">
        <f t="shared" si="83"/>
        <v>31-45</v>
      </c>
    </row>
    <row r="1774" spans="1:12" x14ac:dyDescent="0.25">
      <c r="A1774">
        <v>1773</v>
      </c>
      <c r="B1774" t="s">
        <v>9</v>
      </c>
      <c r="C1774">
        <f>IF(ISBLANK(Hoja1!C1774),AVERAGE(Hoja1!$C$2:$C$5001),Hoja1!C1774)</f>
        <v>297046</v>
      </c>
      <c r="D1774" t="str">
        <f>IF(ISBLANK(Hoja1!D1774),"ASALARIADO",Hoja1!D1774)</f>
        <v>ASEGURADO VOLUNTARIO</v>
      </c>
      <c r="E1774" t="s">
        <v>16</v>
      </c>
      <c r="F1774" t="s">
        <v>13</v>
      </c>
      <c r="G1774" t="s">
        <v>13</v>
      </c>
      <c r="H1774" t="s">
        <v>12</v>
      </c>
      <c r="I1774" s="1">
        <f>IF(ISBLANK(Hoja1!I1774),AVERAGE(Hoja1!$I$2:$I$5001),Hoja1!I1774)</f>
        <v>73</v>
      </c>
      <c r="J1774">
        <f t="shared" si="81"/>
        <v>1</v>
      </c>
      <c r="K1774" t="str">
        <f t="shared" si="82"/>
        <v>0-400k</v>
      </c>
      <c r="L1774" t="str">
        <f t="shared" si="83"/>
        <v>61-75</v>
      </c>
    </row>
    <row r="1775" spans="1:12" x14ac:dyDescent="0.25">
      <c r="A1775">
        <v>1774</v>
      </c>
      <c r="B1775" t="s">
        <v>9</v>
      </c>
      <c r="C1775">
        <f>IF(ISBLANK(Hoja1!C1775),AVERAGE(Hoja1!$C$2:$C$5001),Hoja1!C1775)</f>
        <v>343391</v>
      </c>
      <c r="D1775" t="str">
        <f>IF(ISBLANK(Hoja1!D1775),"ASALARIADO",Hoja1!D1775)</f>
        <v>ASALARIADO</v>
      </c>
      <c r="E1775" t="s">
        <v>16</v>
      </c>
      <c r="F1775" t="s">
        <v>12</v>
      </c>
      <c r="G1775" t="s">
        <v>13</v>
      </c>
      <c r="H1775" t="s">
        <v>13</v>
      </c>
      <c r="I1775" s="1">
        <f>IF(ISBLANK(Hoja1!I1775),AVERAGE(Hoja1!$I$2:$I$5001),Hoja1!I1775)</f>
        <v>70</v>
      </c>
      <c r="J1775">
        <f t="shared" si="81"/>
        <v>0</v>
      </c>
      <c r="K1775" t="str">
        <f t="shared" si="82"/>
        <v>0-400k</v>
      </c>
      <c r="L1775" t="str">
        <f t="shared" si="83"/>
        <v>61-75</v>
      </c>
    </row>
    <row r="1776" spans="1:12" x14ac:dyDescent="0.25">
      <c r="A1776">
        <v>1775</v>
      </c>
      <c r="B1776" t="s">
        <v>9</v>
      </c>
      <c r="C1776">
        <f>IF(ISBLANK(Hoja1!C1776),AVERAGE(Hoja1!$C$2:$C$5001),Hoja1!C1776)</f>
        <v>1662042.88</v>
      </c>
      <c r="D1776" t="str">
        <f>IF(ISBLANK(Hoja1!D1776),"ASALARIADO",Hoja1!D1776)</f>
        <v>ASALARIADO</v>
      </c>
      <c r="E1776" t="s">
        <v>11</v>
      </c>
      <c r="F1776" t="s">
        <v>12</v>
      </c>
      <c r="G1776" t="s">
        <v>13</v>
      </c>
      <c r="H1776" t="s">
        <v>13</v>
      </c>
      <c r="I1776" s="1">
        <f>IF(ISBLANK(Hoja1!I1776),AVERAGE(Hoja1!$I$2:$I$5001),Hoja1!I1776)</f>
        <v>57</v>
      </c>
      <c r="J1776">
        <f t="shared" si="81"/>
        <v>0</v>
      </c>
      <c r="K1776" t="str">
        <f t="shared" si="82"/>
        <v>1.2M-2M</v>
      </c>
      <c r="L1776" t="str">
        <f t="shared" si="83"/>
        <v>46-60</v>
      </c>
    </row>
    <row r="1777" spans="1:12" x14ac:dyDescent="0.25">
      <c r="A1777">
        <v>1776</v>
      </c>
      <c r="B1777" t="s">
        <v>9</v>
      </c>
      <c r="C1777">
        <f>IF(ISBLANK(Hoja1!C1777),AVERAGE(Hoja1!$C$2:$C$5001),Hoja1!C1777)</f>
        <v>50000</v>
      </c>
      <c r="D1777" t="str">
        <f>IF(ISBLANK(Hoja1!D1777),"ASALARIADO",Hoja1!D1777)</f>
        <v>ASALARIADO</v>
      </c>
      <c r="E1777" t="s">
        <v>16</v>
      </c>
      <c r="F1777" t="s">
        <v>12</v>
      </c>
      <c r="G1777" t="s">
        <v>13</v>
      </c>
      <c r="H1777" t="s">
        <v>13</v>
      </c>
      <c r="I1777" s="1">
        <f>IF(ISBLANK(Hoja1!I1777),AVERAGE(Hoja1!$I$2:$I$5001),Hoja1!I1777)</f>
        <v>29</v>
      </c>
      <c r="J1777">
        <f t="shared" si="81"/>
        <v>0</v>
      </c>
      <c r="K1777" t="str">
        <f t="shared" si="82"/>
        <v>0-400k</v>
      </c>
      <c r="L1777" t="str">
        <f t="shared" si="83"/>
        <v>18-30</v>
      </c>
    </row>
    <row r="1778" spans="1:12" x14ac:dyDescent="0.25">
      <c r="A1778">
        <v>1777</v>
      </c>
      <c r="B1778" t="s">
        <v>15</v>
      </c>
      <c r="C1778">
        <f>IF(ISBLANK(Hoja1!C1778),AVERAGE(Hoja1!$C$2:$C$5001),Hoja1!C1778)</f>
        <v>376500</v>
      </c>
      <c r="D1778" t="str">
        <f>IF(ISBLANK(Hoja1!D1778),"ASALARIADO",Hoja1!D1778)</f>
        <v>ASALARIADO</v>
      </c>
      <c r="E1778" t="s">
        <v>16</v>
      </c>
      <c r="F1778" t="s">
        <v>12</v>
      </c>
      <c r="G1778" t="s">
        <v>12</v>
      </c>
      <c r="H1778" t="s">
        <v>13</v>
      </c>
      <c r="I1778" s="1">
        <f>IF(ISBLANK(Hoja1!I1778),AVERAGE(Hoja1!$I$2:$I$5001),Hoja1!I1778)</f>
        <v>28</v>
      </c>
      <c r="J1778">
        <f t="shared" si="81"/>
        <v>0</v>
      </c>
      <c r="K1778" t="str">
        <f t="shared" si="82"/>
        <v>0-400k</v>
      </c>
      <c r="L1778" t="str">
        <f t="shared" si="83"/>
        <v>18-30</v>
      </c>
    </row>
    <row r="1779" spans="1:12" x14ac:dyDescent="0.25">
      <c r="A1779">
        <v>1778</v>
      </c>
      <c r="B1779" t="s">
        <v>9</v>
      </c>
      <c r="C1779">
        <f>IF(ISBLANK(Hoja1!C1779),AVERAGE(Hoja1!$C$2:$C$5001),Hoja1!C1779)</f>
        <v>1099863.75</v>
      </c>
      <c r="D1779" t="str">
        <f>IF(ISBLANK(Hoja1!D1779),"ASALARIADO",Hoja1!D1779)</f>
        <v>ASALARIADO</v>
      </c>
      <c r="E1779" t="s">
        <v>11</v>
      </c>
      <c r="F1779" t="s">
        <v>12</v>
      </c>
      <c r="G1779" t="s">
        <v>13</v>
      </c>
      <c r="H1779" t="s">
        <v>13</v>
      </c>
      <c r="I1779" s="1">
        <f>IF(ISBLANK(Hoja1!I1779),AVERAGE(Hoja1!$I$2:$I$5001),Hoja1!I1779)</f>
        <v>40</v>
      </c>
      <c r="J1779">
        <f t="shared" si="81"/>
        <v>0</v>
      </c>
      <c r="K1779" t="str">
        <f t="shared" si="82"/>
        <v>800k-1.2M</v>
      </c>
      <c r="L1779" t="str">
        <f t="shared" si="83"/>
        <v>31-45</v>
      </c>
    </row>
    <row r="1780" spans="1:12" x14ac:dyDescent="0.25">
      <c r="A1780">
        <v>1779</v>
      </c>
      <c r="B1780" t="s">
        <v>15</v>
      </c>
      <c r="C1780">
        <f>IF(ISBLANK(Hoja1!C1780),AVERAGE(Hoja1!$C$2:$C$5001),Hoja1!C1780)</f>
        <v>420000</v>
      </c>
      <c r="D1780" t="str">
        <f>IF(ISBLANK(Hoja1!D1780),"ASALARIADO",Hoja1!D1780)</f>
        <v>ASALARIADO</v>
      </c>
      <c r="E1780" t="s">
        <v>16</v>
      </c>
      <c r="F1780" t="s">
        <v>12</v>
      </c>
      <c r="G1780" t="s">
        <v>13</v>
      </c>
      <c r="H1780" t="s">
        <v>13</v>
      </c>
      <c r="I1780" s="1">
        <f>IF(ISBLANK(Hoja1!I1780),AVERAGE(Hoja1!$I$2:$I$5001),Hoja1!I1780)</f>
        <v>25</v>
      </c>
      <c r="J1780">
        <f t="shared" si="81"/>
        <v>0</v>
      </c>
      <c r="K1780" t="str">
        <f t="shared" si="82"/>
        <v>400k-800k</v>
      </c>
      <c r="L1780" t="str">
        <f t="shared" si="83"/>
        <v>18-30</v>
      </c>
    </row>
    <row r="1781" spans="1:12" x14ac:dyDescent="0.25">
      <c r="A1781">
        <v>1780</v>
      </c>
      <c r="B1781" t="s">
        <v>9</v>
      </c>
      <c r="C1781">
        <f>IF(ISBLANK(Hoja1!C1781),AVERAGE(Hoja1!$C$2:$C$5001),Hoja1!C1781)</f>
        <v>480747.21</v>
      </c>
      <c r="D1781" t="str">
        <f>IF(ISBLANK(Hoja1!D1781),"ASALARIADO",Hoja1!D1781)</f>
        <v>ASALARIADO</v>
      </c>
      <c r="E1781" t="s">
        <v>16</v>
      </c>
      <c r="F1781" t="s">
        <v>12</v>
      </c>
      <c r="G1781" t="s">
        <v>13</v>
      </c>
      <c r="H1781" t="s">
        <v>13</v>
      </c>
      <c r="I1781" s="1">
        <f>IF(ISBLANK(Hoja1!I1781),AVERAGE(Hoja1!$I$2:$I$5001),Hoja1!I1781)</f>
        <v>62</v>
      </c>
      <c r="J1781">
        <f t="shared" si="81"/>
        <v>0</v>
      </c>
      <c r="K1781" t="str">
        <f t="shared" si="82"/>
        <v>400k-800k</v>
      </c>
      <c r="L1781" t="str">
        <f t="shared" si="83"/>
        <v>61-75</v>
      </c>
    </row>
    <row r="1782" spans="1:12" x14ac:dyDescent="0.25">
      <c r="A1782">
        <v>1781</v>
      </c>
      <c r="B1782" t="s">
        <v>9</v>
      </c>
      <c r="C1782">
        <f>IF(ISBLANK(Hoja1!C1782),AVERAGE(Hoja1!$C$2:$C$5001),Hoja1!C1782)</f>
        <v>401499.84</v>
      </c>
      <c r="D1782" t="str">
        <f>IF(ISBLANK(Hoja1!D1782),"ASALARIADO",Hoja1!D1782)</f>
        <v>ASALARIADO</v>
      </c>
      <c r="E1782" t="s">
        <v>16</v>
      </c>
      <c r="F1782" t="s">
        <v>12</v>
      </c>
      <c r="G1782" t="s">
        <v>13</v>
      </c>
      <c r="H1782" t="s">
        <v>13</v>
      </c>
      <c r="I1782" s="1">
        <f>IF(ISBLANK(Hoja1!I1782),AVERAGE(Hoja1!$I$2:$I$5001),Hoja1!I1782)</f>
        <v>32</v>
      </c>
      <c r="J1782">
        <f t="shared" si="81"/>
        <v>0</v>
      </c>
      <c r="K1782" t="str">
        <f t="shared" si="82"/>
        <v>400k-800k</v>
      </c>
      <c r="L1782" t="str">
        <f t="shared" si="83"/>
        <v>31-45</v>
      </c>
    </row>
    <row r="1783" spans="1:12" x14ac:dyDescent="0.25">
      <c r="A1783">
        <v>1782</v>
      </c>
      <c r="B1783" t="s">
        <v>9</v>
      </c>
      <c r="C1783">
        <f>IF(ISBLANK(Hoja1!C1783),AVERAGE(Hoja1!$C$2:$C$5001),Hoja1!C1783)</f>
        <v>297046</v>
      </c>
      <c r="D1783" t="str">
        <f>IF(ISBLANK(Hoja1!D1783),"ASALARIADO",Hoja1!D1783)</f>
        <v>TRABAJADOR INDEPENDIENTE</v>
      </c>
      <c r="E1783" t="s">
        <v>16</v>
      </c>
      <c r="F1783" t="s">
        <v>12</v>
      </c>
      <c r="G1783" t="s">
        <v>13</v>
      </c>
      <c r="H1783" t="s">
        <v>12</v>
      </c>
      <c r="I1783" s="1">
        <f>IF(ISBLANK(Hoja1!I1783),AVERAGE(Hoja1!$I$2:$I$5001),Hoja1!I1783)</f>
        <v>34</v>
      </c>
      <c r="J1783">
        <f t="shared" si="81"/>
        <v>1</v>
      </c>
      <c r="K1783" t="str">
        <f t="shared" si="82"/>
        <v>0-400k</v>
      </c>
      <c r="L1783" t="str">
        <f t="shared" si="83"/>
        <v>31-45</v>
      </c>
    </row>
    <row r="1784" spans="1:12" x14ac:dyDescent="0.25">
      <c r="A1784">
        <v>1783</v>
      </c>
      <c r="B1784" t="s">
        <v>15</v>
      </c>
      <c r="C1784">
        <f>IF(ISBLANK(Hoja1!C1784),AVERAGE(Hoja1!$C$2:$C$5001),Hoja1!C1784)</f>
        <v>580000</v>
      </c>
      <c r="D1784" t="str">
        <f>IF(ISBLANK(Hoja1!D1784),"ASALARIADO",Hoja1!D1784)</f>
        <v>ASALARIADO</v>
      </c>
      <c r="E1784" t="s">
        <v>16</v>
      </c>
      <c r="F1784" t="s">
        <v>12</v>
      </c>
      <c r="G1784" t="s">
        <v>13</v>
      </c>
      <c r="H1784" t="s">
        <v>13</v>
      </c>
      <c r="I1784" s="1">
        <f>IF(ISBLANK(Hoja1!I1784),AVERAGE(Hoja1!$I$2:$I$5001),Hoja1!I1784)</f>
        <v>21</v>
      </c>
      <c r="J1784">
        <f t="shared" si="81"/>
        <v>0</v>
      </c>
      <c r="K1784" t="str">
        <f t="shared" si="82"/>
        <v>400k-800k</v>
      </c>
      <c r="L1784" t="str">
        <f t="shared" si="83"/>
        <v>18-30</v>
      </c>
    </row>
    <row r="1785" spans="1:12" x14ac:dyDescent="0.25">
      <c r="A1785">
        <v>1784</v>
      </c>
      <c r="B1785" t="s">
        <v>9</v>
      </c>
      <c r="C1785">
        <f>IF(ISBLANK(Hoja1!C1785),AVERAGE(Hoja1!$C$2:$C$5001),Hoja1!C1785)</f>
        <v>319574</v>
      </c>
      <c r="D1785" t="str">
        <f>IF(ISBLANK(Hoja1!D1785),"ASALARIADO",Hoja1!D1785)</f>
        <v>ASALARIADO</v>
      </c>
      <c r="E1785" t="s">
        <v>16</v>
      </c>
      <c r="F1785" t="s">
        <v>12</v>
      </c>
      <c r="G1785" t="s">
        <v>12</v>
      </c>
      <c r="H1785" t="s">
        <v>12</v>
      </c>
      <c r="I1785" s="1">
        <f>IF(ISBLANK(Hoja1!I1785),AVERAGE(Hoja1!$I$2:$I$5001),Hoja1!I1785)</f>
        <v>43</v>
      </c>
      <c r="J1785">
        <f t="shared" si="81"/>
        <v>1</v>
      </c>
      <c r="K1785" t="str">
        <f t="shared" si="82"/>
        <v>0-400k</v>
      </c>
      <c r="L1785" t="str">
        <f t="shared" si="83"/>
        <v>31-45</v>
      </c>
    </row>
    <row r="1786" spans="1:12" x14ac:dyDescent="0.25">
      <c r="A1786">
        <v>1785</v>
      </c>
      <c r="B1786" t="s">
        <v>15</v>
      </c>
      <c r="C1786">
        <f>IF(ISBLANK(Hoja1!C1786),AVERAGE(Hoja1!$C$2:$C$5001),Hoja1!C1786)</f>
        <v>297719</v>
      </c>
      <c r="D1786" t="str">
        <f>IF(ISBLANK(Hoja1!D1786),"ASALARIADO",Hoja1!D1786)</f>
        <v>ASEGURADO VOLUNTARIO</v>
      </c>
      <c r="E1786" t="s">
        <v>16</v>
      </c>
      <c r="F1786" t="s">
        <v>12</v>
      </c>
      <c r="G1786" t="s">
        <v>12</v>
      </c>
      <c r="H1786" t="s">
        <v>13</v>
      </c>
      <c r="I1786" s="1">
        <f>IF(ISBLANK(Hoja1!I1786),AVERAGE(Hoja1!$I$2:$I$5001),Hoja1!I1786)</f>
        <v>43</v>
      </c>
      <c r="J1786">
        <f t="shared" si="81"/>
        <v>0</v>
      </c>
      <c r="K1786" t="str">
        <f t="shared" si="82"/>
        <v>0-400k</v>
      </c>
      <c r="L1786" t="str">
        <f t="shared" si="83"/>
        <v>31-45</v>
      </c>
    </row>
    <row r="1787" spans="1:12" x14ac:dyDescent="0.25">
      <c r="A1787">
        <v>1786</v>
      </c>
      <c r="B1787" t="s">
        <v>9</v>
      </c>
      <c r="C1787">
        <f>IF(ISBLANK(Hoja1!C1787),AVERAGE(Hoja1!$C$2:$C$5001),Hoja1!C1787)</f>
        <v>297046</v>
      </c>
      <c r="D1787" t="str">
        <f>IF(ISBLANK(Hoja1!D1787),"ASALARIADO",Hoja1!D1787)</f>
        <v>ASEGURADO VOLUNTARIO</v>
      </c>
      <c r="E1787" t="s">
        <v>16</v>
      </c>
      <c r="F1787" t="s">
        <v>12</v>
      </c>
      <c r="G1787" t="s">
        <v>13</v>
      </c>
      <c r="H1787" t="s">
        <v>13</v>
      </c>
      <c r="I1787" s="1">
        <f>IF(ISBLANK(Hoja1!I1787),AVERAGE(Hoja1!$I$2:$I$5001),Hoja1!I1787)</f>
        <v>41</v>
      </c>
      <c r="J1787">
        <f t="shared" si="81"/>
        <v>0</v>
      </c>
      <c r="K1787" t="str">
        <f t="shared" si="82"/>
        <v>0-400k</v>
      </c>
      <c r="L1787" t="str">
        <f t="shared" si="83"/>
        <v>31-45</v>
      </c>
    </row>
    <row r="1788" spans="1:12" x14ac:dyDescent="0.25">
      <c r="A1788">
        <v>1787</v>
      </c>
      <c r="B1788" t="s">
        <v>9</v>
      </c>
      <c r="C1788">
        <f>IF(ISBLANK(Hoja1!C1788),AVERAGE(Hoja1!$C$2:$C$5001),Hoja1!C1788)</f>
        <v>1578033.17</v>
      </c>
      <c r="D1788" t="str">
        <f>IF(ISBLANK(Hoja1!D1788),"ASALARIADO",Hoja1!D1788)</f>
        <v>ASALARIADO</v>
      </c>
      <c r="E1788" t="s">
        <v>11</v>
      </c>
      <c r="F1788" t="s">
        <v>12</v>
      </c>
      <c r="G1788" t="s">
        <v>13</v>
      </c>
      <c r="H1788" t="s">
        <v>13</v>
      </c>
      <c r="I1788" s="1">
        <f>IF(ISBLANK(Hoja1!I1788),AVERAGE(Hoja1!$I$2:$I$5001),Hoja1!I1788)</f>
        <v>50</v>
      </c>
      <c r="J1788">
        <f t="shared" si="81"/>
        <v>0</v>
      </c>
      <c r="K1788" t="str">
        <f t="shared" si="82"/>
        <v>1.2M-2M</v>
      </c>
      <c r="L1788" t="str">
        <f t="shared" si="83"/>
        <v>46-60</v>
      </c>
    </row>
    <row r="1789" spans="1:12" x14ac:dyDescent="0.25">
      <c r="A1789">
        <v>1788</v>
      </c>
      <c r="B1789" t="s">
        <v>15</v>
      </c>
      <c r="C1789">
        <f>IF(ISBLANK(Hoja1!C1789),AVERAGE(Hoja1!$C$2:$C$5001),Hoja1!C1789)</f>
        <v>361421</v>
      </c>
      <c r="D1789" t="str">
        <f>IF(ISBLANK(Hoja1!D1789),"ASALARIADO",Hoja1!D1789)</f>
        <v>TRABAJADOR INDEPENDIENTE</v>
      </c>
      <c r="E1789" t="s">
        <v>16</v>
      </c>
      <c r="F1789" t="s">
        <v>12</v>
      </c>
      <c r="G1789" t="s">
        <v>12</v>
      </c>
      <c r="H1789" t="s">
        <v>13</v>
      </c>
      <c r="I1789" s="1">
        <f>IF(ISBLANK(Hoja1!I1789),AVERAGE(Hoja1!$I$2:$I$5001),Hoja1!I1789)</f>
        <v>56</v>
      </c>
      <c r="J1789">
        <f t="shared" si="81"/>
        <v>0</v>
      </c>
      <c r="K1789" t="str">
        <f t="shared" si="82"/>
        <v>0-400k</v>
      </c>
      <c r="L1789" t="str">
        <f t="shared" si="83"/>
        <v>46-60</v>
      </c>
    </row>
    <row r="1790" spans="1:12" x14ac:dyDescent="0.25">
      <c r="A1790">
        <v>1789</v>
      </c>
      <c r="B1790" t="s">
        <v>15</v>
      </c>
      <c r="C1790">
        <f>IF(ISBLANK(Hoja1!C1790),AVERAGE(Hoja1!$C$2:$C$5001),Hoja1!C1790)</f>
        <v>1431628</v>
      </c>
      <c r="D1790" t="str">
        <f>IF(ISBLANK(Hoja1!D1790),"ASALARIADO",Hoja1!D1790)</f>
        <v>ASALARIADO</v>
      </c>
      <c r="E1790" t="s">
        <v>11</v>
      </c>
      <c r="F1790" t="s">
        <v>12</v>
      </c>
      <c r="G1790" t="s">
        <v>13</v>
      </c>
      <c r="H1790" t="s">
        <v>12</v>
      </c>
      <c r="I1790" s="1">
        <f>IF(ISBLANK(Hoja1!I1790),AVERAGE(Hoja1!$I$2:$I$5001),Hoja1!I1790)</f>
        <v>37</v>
      </c>
      <c r="J1790">
        <f t="shared" si="81"/>
        <v>1</v>
      </c>
      <c r="K1790" t="str">
        <f t="shared" si="82"/>
        <v>1.2M-2M</v>
      </c>
      <c r="L1790" t="str">
        <f t="shared" si="83"/>
        <v>31-45</v>
      </c>
    </row>
    <row r="1791" spans="1:12" x14ac:dyDescent="0.25">
      <c r="A1791">
        <v>1790</v>
      </c>
      <c r="B1791" t="s">
        <v>9</v>
      </c>
      <c r="C1791">
        <f>IF(ISBLANK(Hoja1!C1791),AVERAGE(Hoja1!$C$2:$C$5001),Hoja1!C1791)</f>
        <v>554862.32999999996</v>
      </c>
      <c r="D1791" t="str">
        <f>IF(ISBLANK(Hoja1!D1791),"ASALARIADO",Hoja1!D1791)</f>
        <v>ASALARIADO</v>
      </c>
      <c r="E1791" t="s">
        <v>16</v>
      </c>
      <c r="F1791" t="s">
        <v>12</v>
      </c>
      <c r="G1791" t="s">
        <v>13</v>
      </c>
      <c r="H1791" t="s">
        <v>13</v>
      </c>
      <c r="I1791" s="1">
        <f>IF(ISBLANK(Hoja1!I1791),AVERAGE(Hoja1!$I$2:$I$5001),Hoja1!I1791)</f>
        <v>56</v>
      </c>
      <c r="J1791">
        <f t="shared" si="81"/>
        <v>0</v>
      </c>
      <c r="K1791" t="str">
        <f t="shared" si="82"/>
        <v>400k-800k</v>
      </c>
      <c r="L1791" t="str">
        <f t="shared" si="83"/>
        <v>46-60</v>
      </c>
    </row>
    <row r="1792" spans="1:12" x14ac:dyDescent="0.25">
      <c r="A1792">
        <v>1791</v>
      </c>
      <c r="B1792" t="s">
        <v>9</v>
      </c>
      <c r="C1792">
        <f>IF(ISBLANK(Hoja1!C1792),AVERAGE(Hoja1!$C$2:$C$5001),Hoja1!C1792)</f>
        <v>200000</v>
      </c>
      <c r="D1792" t="str">
        <f>IF(ISBLANK(Hoja1!D1792),"ASALARIADO",Hoja1!D1792)</f>
        <v>ASALARIADO</v>
      </c>
      <c r="E1792" t="s">
        <v>16</v>
      </c>
      <c r="F1792" t="s">
        <v>12</v>
      </c>
      <c r="G1792" t="s">
        <v>13</v>
      </c>
      <c r="H1792" t="s">
        <v>12</v>
      </c>
      <c r="I1792" s="1">
        <f>IF(ISBLANK(Hoja1!I1792),AVERAGE(Hoja1!$I$2:$I$5001),Hoja1!I1792)</f>
        <v>27</v>
      </c>
      <c r="J1792">
        <f t="shared" si="81"/>
        <v>1</v>
      </c>
      <c r="K1792" t="str">
        <f t="shared" si="82"/>
        <v>0-400k</v>
      </c>
      <c r="L1792" t="str">
        <f t="shared" si="83"/>
        <v>18-30</v>
      </c>
    </row>
    <row r="1793" spans="1:12" x14ac:dyDescent="0.25">
      <c r="A1793">
        <v>1792</v>
      </c>
      <c r="B1793" t="s">
        <v>9</v>
      </c>
      <c r="C1793">
        <f>IF(ISBLANK(Hoja1!C1793),AVERAGE(Hoja1!$C$2:$C$5001),Hoja1!C1793)</f>
        <v>2534444.9500000002</v>
      </c>
      <c r="D1793" t="str">
        <f>IF(ISBLANK(Hoja1!D1793),"ASALARIADO",Hoja1!D1793)</f>
        <v>ASALARIADO</v>
      </c>
      <c r="E1793" t="s">
        <v>11</v>
      </c>
      <c r="F1793" t="s">
        <v>12</v>
      </c>
      <c r="G1793" t="s">
        <v>13</v>
      </c>
      <c r="H1793" t="s">
        <v>13</v>
      </c>
      <c r="I1793" s="1">
        <f>IF(ISBLANK(Hoja1!I1793),AVERAGE(Hoja1!$I$2:$I$5001),Hoja1!I1793)</f>
        <v>38</v>
      </c>
      <c r="J1793">
        <f t="shared" si="81"/>
        <v>0</v>
      </c>
      <c r="K1793" t="str">
        <f t="shared" si="82"/>
        <v>2M+</v>
      </c>
      <c r="L1793" t="str">
        <f t="shared" si="83"/>
        <v>31-45</v>
      </c>
    </row>
    <row r="1794" spans="1:12" x14ac:dyDescent="0.25">
      <c r="A1794">
        <v>1793</v>
      </c>
      <c r="B1794" t="s">
        <v>9</v>
      </c>
      <c r="C1794">
        <f>IF(ISBLANK(Hoja1!C1794),AVERAGE(Hoja1!$C$2:$C$5001),Hoja1!C1794)</f>
        <v>253000</v>
      </c>
      <c r="D1794" t="str">
        <f>IF(ISBLANK(Hoja1!D1794),"ASALARIADO",Hoja1!D1794)</f>
        <v>ASALARIADO</v>
      </c>
      <c r="E1794" t="s">
        <v>16</v>
      </c>
      <c r="F1794" t="s">
        <v>12</v>
      </c>
      <c r="G1794" t="s">
        <v>13</v>
      </c>
      <c r="H1794" t="s">
        <v>13</v>
      </c>
      <c r="I1794" s="1">
        <f>IF(ISBLANK(Hoja1!I1794),AVERAGE(Hoja1!$I$2:$I$5001),Hoja1!I1794)</f>
        <v>48</v>
      </c>
      <c r="J1794">
        <f t="shared" si="81"/>
        <v>0</v>
      </c>
      <c r="K1794" t="str">
        <f t="shared" si="82"/>
        <v>0-400k</v>
      </c>
      <c r="L1794" t="str">
        <f t="shared" si="83"/>
        <v>46-60</v>
      </c>
    </row>
    <row r="1795" spans="1:12" x14ac:dyDescent="0.25">
      <c r="A1795">
        <v>1794</v>
      </c>
      <c r="B1795" t="s">
        <v>15</v>
      </c>
      <c r="C1795">
        <f>IF(ISBLANK(Hoja1!C1795),AVERAGE(Hoja1!$C$2:$C$5001),Hoja1!C1795)</f>
        <v>325925</v>
      </c>
      <c r="D1795" t="str">
        <f>IF(ISBLANK(Hoja1!D1795),"ASALARIADO",Hoja1!D1795)</f>
        <v>TRABAJADOR INDEPENDIENTE</v>
      </c>
      <c r="E1795" t="s">
        <v>16</v>
      </c>
      <c r="F1795" t="s">
        <v>12</v>
      </c>
      <c r="G1795" t="s">
        <v>13</v>
      </c>
      <c r="H1795" t="s">
        <v>13</v>
      </c>
      <c r="I1795" s="1">
        <f>IF(ISBLANK(Hoja1!I1795),AVERAGE(Hoja1!$I$2:$I$5001),Hoja1!I1795)</f>
        <v>64</v>
      </c>
      <c r="J1795">
        <f t="shared" ref="J1795:J1858" si="84">IF(H1795="SI",1,0)</f>
        <v>0</v>
      </c>
      <c r="K1795" t="str">
        <f t="shared" ref="K1795:K1858" si="85">IF(C1795&lt;=400000,"0-400k",IF(C1795&lt;=800000,"400k-800k",IF(C1795&lt;=1200000,"800k-1.2M",IF(C1795&lt;=2000000,"1.2M-2M","2M+"))))</f>
        <v>0-400k</v>
      </c>
      <c r="L1795" t="str">
        <f t="shared" ref="L1795:L1858" si="86">IF(I1795&lt;=30,"18-30",IF(I1795&lt;=45,"31-45",IF(I1795&lt;=60,"46-60",IF(I1795&lt;=75,"61-75","76-100+"))))</f>
        <v>61-75</v>
      </c>
    </row>
    <row r="1796" spans="1:12" x14ac:dyDescent="0.25">
      <c r="A1796">
        <v>1795</v>
      </c>
      <c r="B1796" t="s">
        <v>15</v>
      </c>
      <c r="C1796">
        <f>IF(ISBLANK(Hoja1!C1796),AVERAGE(Hoja1!$C$2:$C$5001),Hoja1!C1796)</f>
        <v>200000</v>
      </c>
      <c r="D1796" t="str">
        <f>IF(ISBLANK(Hoja1!D1796),"ASALARIADO",Hoja1!D1796)</f>
        <v>ASALARIADO</v>
      </c>
      <c r="E1796" t="s">
        <v>16</v>
      </c>
      <c r="F1796" t="s">
        <v>12</v>
      </c>
      <c r="G1796" t="s">
        <v>12</v>
      </c>
      <c r="H1796" t="s">
        <v>13</v>
      </c>
      <c r="I1796" s="1">
        <f>IF(ISBLANK(Hoja1!I1796),AVERAGE(Hoja1!$I$2:$I$5001),Hoja1!I1796)</f>
        <v>59</v>
      </c>
      <c r="J1796">
        <f t="shared" si="84"/>
        <v>0</v>
      </c>
      <c r="K1796" t="str">
        <f t="shared" si="85"/>
        <v>0-400k</v>
      </c>
      <c r="L1796" t="str">
        <f t="shared" si="86"/>
        <v>46-60</v>
      </c>
    </row>
    <row r="1797" spans="1:12" x14ac:dyDescent="0.25">
      <c r="A1797">
        <v>1796</v>
      </c>
      <c r="B1797" t="s">
        <v>9</v>
      </c>
      <c r="C1797">
        <f>IF(ISBLANK(Hoja1!C1797),AVERAGE(Hoja1!$C$2:$C$5001),Hoja1!C1797)</f>
        <v>329794</v>
      </c>
      <c r="D1797" t="str">
        <f>IF(ISBLANK(Hoja1!D1797),"ASALARIADO",Hoja1!D1797)</f>
        <v>TRABAJADOR INDEPENDIENTE</v>
      </c>
      <c r="E1797" t="s">
        <v>16</v>
      </c>
      <c r="F1797" t="s">
        <v>12</v>
      </c>
      <c r="G1797" t="s">
        <v>13</v>
      </c>
      <c r="H1797" t="s">
        <v>12</v>
      </c>
      <c r="I1797" s="1">
        <f>IF(ISBLANK(Hoja1!I1797),AVERAGE(Hoja1!$I$2:$I$5001),Hoja1!I1797)</f>
        <v>41</v>
      </c>
      <c r="J1797">
        <f t="shared" si="84"/>
        <v>1</v>
      </c>
      <c r="K1797" t="str">
        <f t="shared" si="85"/>
        <v>0-400k</v>
      </c>
      <c r="L1797" t="str">
        <f t="shared" si="86"/>
        <v>31-45</v>
      </c>
    </row>
    <row r="1798" spans="1:12" x14ac:dyDescent="0.25">
      <c r="A1798">
        <v>1797</v>
      </c>
      <c r="B1798" t="s">
        <v>9</v>
      </c>
      <c r="C1798">
        <f>IF(ISBLANK(Hoja1!C1798),AVERAGE(Hoja1!$C$2:$C$5001),Hoja1!C1798)</f>
        <v>3702872.8</v>
      </c>
      <c r="D1798" t="str">
        <f>IF(ISBLANK(Hoja1!D1798),"ASALARIADO",Hoja1!D1798)</f>
        <v>ASALARIADO</v>
      </c>
      <c r="E1798" t="s">
        <v>11</v>
      </c>
      <c r="F1798" t="s">
        <v>12</v>
      </c>
      <c r="G1798" t="s">
        <v>13</v>
      </c>
      <c r="H1798" t="s">
        <v>13</v>
      </c>
      <c r="I1798" s="1">
        <f>IF(ISBLANK(Hoja1!I1798),AVERAGE(Hoja1!$I$2:$I$5001),Hoja1!I1798)</f>
        <v>46</v>
      </c>
      <c r="J1798">
        <f t="shared" si="84"/>
        <v>0</v>
      </c>
      <c r="K1798" t="str">
        <f t="shared" si="85"/>
        <v>2M+</v>
      </c>
      <c r="L1798" t="str">
        <f t="shared" si="86"/>
        <v>46-60</v>
      </c>
    </row>
    <row r="1799" spans="1:12" x14ac:dyDescent="0.25">
      <c r="A1799">
        <v>1798</v>
      </c>
      <c r="B1799" t="s">
        <v>15</v>
      </c>
      <c r="C1799">
        <f>IF(ISBLANK(Hoja1!C1799),AVERAGE(Hoja1!$C$2:$C$5001),Hoja1!C1799)</f>
        <v>1229350</v>
      </c>
      <c r="D1799" t="str">
        <f>IF(ISBLANK(Hoja1!D1799),"ASALARIADO",Hoja1!D1799)</f>
        <v>ASALARIADO</v>
      </c>
      <c r="E1799" t="s">
        <v>16</v>
      </c>
      <c r="F1799" t="s">
        <v>12</v>
      </c>
      <c r="G1799" t="s">
        <v>13</v>
      </c>
      <c r="H1799" t="s">
        <v>13</v>
      </c>
      <c r="I1799" s="1">
        <f>IF(ISBLANK(Hoja1!I1799),AVERAGE(Hoja1!$I$2:$I$5001),Hoja1!I1799)</f>
        <v>33</v>
      </c>
      <c r="J1799">
        <f t="shared" si="84"/>
        <v>0</v>
      </c>
      <c r="K1799" t="str">
        <f t="shared" si="85"/>
        <v>1.2M-2M</v>
      </c>
      <c r="L1799" t="str">
        <f t="shared" si="86"/>
        <v>31-45</v>
      </c>
    </row>
    <row r="1800" spans="1:12" x14ac:dyDescent="0.25">
      <c r="A1800">
        <v>1799</v>
      </c>
      <c r="B1800" t="s">
        <v>9</v>
      </c>
      <c r="C1800">
        <f>IF(ISBLANK(Hoja1!C1800),AVERAGE(Hoja1!$C$2:$C$5001),Hoja1!C1800)</f>
        <v>300000</v>
      </c>
      <c r="D1800" t="str">
        <f>IF(ISBLANK(Hoja1!D1800),"ASALARIADO",Hoja1!D1800)</f>
        <v>ASALARIADO</v>
      </c>
      <c r="E1800" t="s">
        <v>16</v>
      </c>
      <c r="F1800" t="s">
        <v>12</v>
      </c>
      <c r="G1800" t="s">
        <v>13</v>
      </c>
      <c r="H1800" t="s">
        <v>13</v>
      </c>
      <c r="I1800" s="1">
        <f>IF(ISBLANK(Hoja1!I1800),AVERAGE(Hoja1!$I$2:$I$5001),Hoja1!I1800)</f>
        <v>26</v>
      </c>
      <c r="J1800">
        <f t="shared" si="84"/>
        <v>0</v>
      </c>
      <c r="K1800" t="str">
        <f t="shared" si="85"/>
        <v>0-400k</v>
      </c>
      <c r="L1800" t="str">
        <f t="shared" si="86"/>
        <v>18-30</v>
      </c>
    </row>
    <row r="1801" spans="1:12" x14ac:dyDescent="0.25">
      <c r="A1801">
        <v>1800</v>
      </c>
      <c r="B1801" t="s">
        <v>9</v>
      </c>
      <c r="C1801">
        <f>IF(ISBLANK(Hoja1!C1801),AVERAGE(Hoja1!$C$2:$C$5001),Hoja1!C1801)</f>
        <v>298155</v>
      </c>
      <c r="D1801" t="str">
        <f>IF(ISBLANK(Hoja1!D1801),"ASALARIADO",Hoja1!D1801)</f>
        <v>TRABAJADOR INDEPENDIENTE</v>
      </c>
      <c r="E1801" t="s">
        <v>16</v>
      </c>
      <c r="F1801" t="s">
        <v>12</v>
      </c>
      <c r="G1801" t="s">
        <v>13</v>
      </c>
      <c r="H1801" t="s">
        <v>13</v>
      </c>
      <c r="I1801" s="1">
        <f>IF(ISBLANK(Hoja1!I1801),AVERAGE(Hoja1!$I$2:$I$5001),Hoja1!I1801)</f>
        <v>29</v>
      </c>
      <c r="J1801">
        <f t="shared" si="84"/>
        <v>0</v>
      </c>
      <c r="K1801" t="str">
        <f t="shared" si="85"/>
        <v>0-400k</v>
      </c>
      <c r="L1801" t="str">
        <f t="shared" si="86"/>
        <v>18-30</v>
      </c>
    </row>
    <row r="1802" spans="1:12" x14ac:dyDescent="0.25">
      <c r="A1802">
        <v>1801</v>
      </c>
      <c r="B1802" t="s">
        <v>15</v>
      </c>
      <c r="C1802">
        <f>IF(ISBLANK(Hoja1!C1802),AVERAGE(Hoja1!$C$2:$C$5001),Hoja1!C1802)</f>
        <v>761027.05</v>
      </c>
      <c r="D1802" t="str">
        <f>IF(ISBLANK(Hoja1!D1802),"ASALARIADO",Hoja1!D1802)</f>
        <v>ASALARIADO</v>
      </c>
      <c r="E1802" t="s">
        <v>11</v>
      </c>
      <c r="F1802" t="s">
        <v>12</v>
      </c>
      <c r="G1802" t="s">
        <v>13</v>
      </c>
      <c r="H1802" t="s">
        <v>13</v>
      </c>
      <c r="I1802" s="1">
        <f>IF(ISBLANK(Hoja1!I1802),AVERAGE(Hoja1!$I$2:$I$5001),Hoja1!I1802)</f>
        <v>28</v>
      </c>
      <c r="J1802">
        <f t="shared" si="84"/>
        <v>0</v>
      </c>
      <c r="K1802" t="str">
        <f t="shared" si="85"/>
        <v>400k-800k</v>
      </c>
      <c r="L1802" t="str">
        <f t="shared" si="86"/>
        <v>18-30</v>
      </c>
    </row>
    <row r="1803" spans="1:12" x14ac:dyDescent="0.25">
      <c r="A1803">
        <v>1802</v>
      </c>
      <c r="B1803" t="s">
        <v>9</v>
      </c>
      <c r="C1803">
        <f>IF(ISBLANK(Hoja1!C1803),AVERAGE(Hoja1!$C$2:$C$5001),Hoja1!C1803)</f>
        <v>347539.5</v>
      </c>
      <c r="D1803" t="str">
        <f>IF(ISBLANK(Hoja1!D1803),"ASALARIADO",Hoja1!D1803)</f>
        <v>ASALARIADO</v>
      </c>
      <c r="E1803" t="s">
        <v>16</v>
      </c>
      <c r="F1803" t="s">
        <v>12</v>
      </c>
      <c r="G1803" t="s">
        <v>13</v>
      </c>
      <c r="H1803" t="s">
        <v>13</v>
      </c>
      <c r="I1803" s="1">
        <f>IF(ISBLANK(Hoja1!I1803),AVERAGE(Hoja1!$I$2:$I$5001),Hoja1!I1803)</f>
        <v>28</v>
      </c>
      <c r="J1803">
        <f t="shared" si="84"/>
        <v>0</v>
      </c>
      <c r="K1803" t="str">
        <f t="shared" si="85"/>
        <v>0-400k</v>
      </c>
      <c r="L1803" t="str">
        <f t="shared" si="86"/>
        <v>18-30</v>
      </c>
    </row>
    <row r="1804" spans="1:12" x14ac:dyDescent="0.25">
      <c r="A1804">
        <v>1803</v>
      </c>
      <c r="B1804" t="s">
        <v>15</v>
      </c>
      <c r="C1804">
        <f>IF(ISBLANK(Hoja1!C1804),AVERAGE(Hoja1!$C$2:$C$5001),Hoja1!C1804)</f>
        <v>319574</v>
      </c>
      <c r="D1804" t="str">
        <f>IF(ISBLANK(Hoja1!D1804),"ASALARIADO",Hoja1!D1804)</f>
        <v>ASALARIADO</v>
      </c>
      <c r="E1804" t="s">
        <v>16</v>
      </c>
      <c r="F1804" t="s">
        <v>12</v>
      </c>
      <c r="G1804" t="s">
        <v>12</v>
      </c>
      <c r="H1804" t="s">
        <v>13</v>
      </c>
      <c r="I1804" s="1">
        <f>IF(ISBLANK(Hoja1!I1804),AVERAGE(Hoja1!$I$2:$I$5001),Hoja1!I1804)</f>
        <v>30</v>
      </c>
      <c r="J1804">
        <f t="shared" si="84"/>
        <v>0</v>
      </c>
      <c r="K1804" t="str">
        <f t="shared" si="85"/>
        <v>0-400k</v>
      </c>
      <c r="L1804" t="str">
        <f t="shared" si="86"/>
        <v>18-30</v>
      </c>
    </row>
    <row r="1805" spans="1:12" x14ac:dyDescent="0.25">
      <c r="A1805">
        <v>1804</v>
      </c>
      <c r="B1805" t="s">
        <v>9</v>
      </c>
      <c r="C1805">
        <f>IF(ISBLANK(Hoja1!C1805),AVERAGE(Hoja1!$C$2:$C$5001),Hoja1!C1805)</f>
        <v>352782.75</v>
      </c>
      <c r="D1805" t="str">
        <f>IF(ISBLANK(Hoja1!D1805),"ASALARIADO",Hoja1!D1805)</f>
        <v>ASALARIADO</v>
      </c>
      <c r="E1805" t="s">
        <v>16</v>
      </c>
      <c r="F1805" t="s">
        <v>12</v>
      </c>
      <c r="G1805" t="s">
        <v>12</v>
      </c>
      <c r="H1805" t="s">
        <v>13</v>
      </c>
      <c r="I1805" s="1">
        <f>IF(ISBLANK(Hoja1!I1805),AVERAGE(Hoja1!$I$2:$I$5001),Hoja1!I1805)</f>
        <v>27</v>
      </c>
      <c r="J1805">
        <f t="shared" si="84"/>
        <v>0</v>
      </c>
      <c r="K1805" t="str">
        <f t="shared" si="85"/>
        <v>0-400k</v>
      </c>
      <c r="L1805" t="str">
        <f t="shared" si="86"/>
        <v>18-30</v>
      </c>
    </row>
    <row r="1806" spans="1:12" x14ac:dyDescent="0.25">
      <c r="A1806">
        <v>1805</v>
      </c>
      <c r="B1806" t="s">
        <v>9</v>
      </c>
      <c r="C1806">
        <f>IF(ISBLANK(Hoja1!C1806),AVERAGE(Hoja1!$C$2:$C$5001),Hoja1!C1806)</f>
        <v>453413.8</v>
      </c>
      <c r="D1806" t="str">
        <f>IF(ISBLANK(Hoja1!D1806),"ASALARIADO",Hoja1!D1806)</f>
        <v>ASALARIADO</v>
      </c>
      <c r="E1806" t="s">
        <v>16</v>
      </c>
      <c r="F1806" t="s">
        <v>12</v>
      </c>
      <c r="G1806" t="s">
        <v>13</v>
      </c>
      <c r="H1806" t="s">
        <v>13</v>
      </c>
      <c r="I1806" s="1">
        <f>IF(ISBLANK(Hoja1!I1806),AVERAGE(Hoja1!$I$2:$I$5001),Hoja1!I1806)</f>
        <v>52</v>
      </c>
      <c r="J1806">
        <f t="shared" si="84"/>
        <v>0</v>
      </c>
      <c r="K1806" t="str">
        <f t="shared" si="85"/>
        <v>400k-800k</v>
      </c>
      <c r="L1806" t="str">
        <f t="shared" si="86"/>
        <v>46-60</v>
      </c>
    </row>
    <row r="1807" spans="1:12" x14ac:dyDescent="0.25">
      <c r="A1807">
        <v>1806</v>
      </c>
      <c r="B1807" t="s">
        <v>15</v>
      </c>
      <c r="C1807">
        <f>IF(ISBLANK(Hoja1!C1807),AVERAGE(Hoja1!$C$2:$C$5001),Hoja1!C1807)</f>
        <v>329950</v>
      </c>
      <c r="D1807" t="str">
        <f>IF(ISBLANK(Hoja1!D1807),"ASALARIADO",Hoja1!D1807)</f>
        <v>TRABAJADOR INDEPENDIENTE</v>
      </c>
      <c r="E1807" t="s">
        <v>16</v>
      </c>
      <c r="F1807" t="s">
        <v>12</v>
      </c>
      <c r="G1807" t="s">
        <v>13</v>
      </c>
      <c r="H1807" t="s">
        <v>12</v>
      </c>
      <c r="I1807" s="1">
        <f>IF(ISBLANK(Hoja1!I1807),AVERAGE(Hoja1!$I$2:$I$5001),Hoja1!I1807)</f>
        <v>43</v>
      </c>
      <c r="J1807">
        <f t="shared" si="84"/>
        <v>1</v>
      </c>
      <c r="K1807" t="str">
        <f t="shared" si="85"/>
        <v>0-400k</v>
      </c>
      <c r="L1807" t="str">
        <f t="shared" si="86"/>
        <v>31-45</v>
      </c>
    </row>
    <row r="1808" spans="1:12" x14ac:dyDescent="0.25">
      <c r="A1808">
        <v>1807</v>
      </c>
      <c r="B1808" t="s">
        <v>9</v>
      </c>
      <c r="C1808">
        <f>IF(ISBLANK(Hoja1!C1808),AVERAGE(Hoja1!$C$2:$C$5001),Hoja1!C1808)</f>
        <v>734449.38</v>
      </c>
      <c r="D1808" t="str">
        <f>IF(ISBLANK(Hoja1!D1808),"ASALARIADO",Hoja1!D1808)</f>
        <v>ASALARIADO</v>
      </c>
      <c r="E1808" t="s">
        <v>11</v>
      </c>
      <c r="F1808" t="s">
        <v>12</v>
      </c>
      <c r="G1808" t="s">
        <v>13</v>
      </c>
      <c r="H1808" t="s">
        <v>13</v>
      </c>
      <c r="I1808" s="1">
        <f>IF(ISBLANK(Hoja1!I1808),AVERAGE(Hoja1!$I$2:$I$5001),Hoja1!I1808)</f>
        <v>24</v>
      </c>
      <c r="J1808">
        <f t="shared" si="84"/>
        <v>0</v>
      </c>
      <c r="K1808" t="str">
        <f t="shared" si="85"/>
        <v>400k-800k</v>
      </c>
      <c r="L1808" t="str">
        <f t="shared" si="86"/>
        <v>18-30</v>
      </c>
    </row>
    <row r="1809" spans="1:12" x14ac:dyDescent="0.25">
      <c r="A1809">
        <v>1808</v>
      </c>
      <c r="B1809" t="s">
        <v>9</v>
      </c>
      <c r="C1809">
        <f>IF(ISBLANK(Hoja1!C1809),AVERAGE(Hoja1!$C$2:$C$5001),Hoja1!C1809)</f>
        <v>746380.68</v>
      </c>
      <c r="D1809" t="str">
        <f>IF(ISBLANK(Hoja1!D1809),"ASALARIADO",Hoja1!D1809)</f>
        <v>ASALARIADO</v>
      </c>
      <c r="E1809" t="s">
        <v>16</v>
      </c>
      <c r="F1809" t="s">
        <v>12</v>
      </c>
      <c r="G1809" t="s">
        <v>13</v>
      </c>
      <c r="H1809" t="s">
        <v>13</v>
      </c>
      <c r="I1809" s="1">
        <f>IF(ISBLANK(Hoja1!I1809),AVERAGE(Hoja1!$I$2:$I$5001),Hoja1!I1809)</f>
        <v>37</v>
      </c>
      <c r="J1809">
        <f t="shared" si="84"/>
        <v>0</v>
      </c>
      <c r="K1809" t="str">
        <f t="shared" si="85"/>
        <v>400k-800k</v>
      </c>
      <c r="L1809" t="str">
        <f t="shared" si="86"/>
        <v>31-45</v>
      </c>
    </row>
    <row r="1810" spans="1:12" x14ac:dyDescent="0.25">
      <c r="A1810">
        <v>1809</v>
      </c>
      <c r="B1810" t="s">
        <v>15</v>
      </c>
      <c r="C1810">
        <f>IF(ISBLANK(Hoja1!C1810),AVERAGE(Hoja1!$C$2:$C$5001),Hoja1!C1810)</f>
        <v>420000</v>
      </c>
      <c r="D1810" t="str">
        <f>IF(ISBLANK(Hoja1!D1810),"ASALARIADO",Hoja1!D1810)</f>
        <v>ASALARIADO</v>
      </c>
      <c r="E1810" t="s">
        <v>16</v>
      </c>
      <c r="F1810" t="s">
        <v>12</v>
      </c>
      <c r="G1810" t="s">
        <v>13</v>
      </c>
      <c r="H1810" t="s">
        <v>13</v>
      </c>
      <c r="I1810" s="1">
        <f>IF(ISBLANK(Hoja1!I1810),AVERAGE(Hoja1!$I$2:$I$5001),Hoja1!I1810)</f>
        <v>29</v>
      </c>
      <c r="J1810">
        <f t="shared" si="84"/>
        <v>0</v>
      </c>
      <c r="K1810" t="str">
        <f t="shared" si="85"/>
        <v>400k-800k</v>
      </c>
      <c r="L1810" t="str">
        <f t="shared" si="86"/>
        <v>18-30</v>
      </c>
    </row>
    <row r="1811" spans="1:12" x14ac:dyDescent="0.25">
      <c r="A1811">
        <v>1810</v>
      </c>
      <c r="B1811" t="s">
        <v>9</v>
      </c>
      <c r="C1811">
        <f>IF(ISBLANK(Hoja1!C1811),AVERAGE(Hoja1!$C$2:$C$5001),Hoja1!C1811)</f>
        <v>829520</v>
      </c>
      <c r="D1811" t="str">
        <f>IF(ISBLANK(Hoja1!D1811),"ASALARIADO",Hoja1!D1811)</f>
        <v>ASALARIADO</v>
      </c>
      <c r="E1811" t="s">
        <v>16</v>
      </c>
      <c r="F1811" t="s">
        <v>12</v>
      </c>
      <c r="G1811" t="s">
        <v>13</v>
      </c>
      <c r="H1811" t="s">
        <v>13</v>
      </c>
      <c r="I1811" s="1">
        <f>IF(ISBLANK(Hoja1!I1811),AVERAGE(Hoja1!$I$2:$I$5001),Hoja1!I1811)</f>
        <v>61</v>
      </c>
      <c r="J1811">
        <f t="shared" si="84"/>
        <v>0</v>
      </c>
      <c r="K1811" t="str">
        <f t="shared" si="85"/>
        <v>800k-1.2M</v>
      </c>
      <c r="L1811" t="str">
        <f t="shared" si="86"/>
        <v>61-75</v>
      </c>
    </row>
    <row r="1812" spans="1:12" x14ac:dyDescent="0.25">
      <c r="A1812">
        <v>1811</v>
      </c>
      <c r="B1812" t="s">
        <v>15</v>
      </c>
      <c r="C1812">
        <f>IF(ISBLANK(Hoja1!C1812),AVERAGE(Hoja1!$C$2:$C$5001),Hoja1!C1812)</f>
        <v>297046</v>
      </c>
      <c r="D1812" t="str">
        <f>IF(ISBLANK(Hoja1!D1812),"ASALARIADO",Hoja1!D1812)</f>
        <v>ASEGURADO VOLUNTARIO</v>
      </c>
      <c r="E1812" t="s">
        <v>16</v>
      </c>
      <c r="F1812" t="s">
        <v>12</v>
      </c>
      <c r="G1812" t="s">
        <v>13</v>
      </c>
      <c r="H1812" t="s">
        <v>13</v>
      </c>
      <c r="I1812" s="1">
        <f>IF(ISBLANK(Hoja1!I1812),AVERAGE(Hoja1!$I$2:$I$5001),Hoja1!I1812)</f>
        <v>53</v>
      </c>
      <c r="J1812">
        <f t="shared" si="84"/>
        <v>0</v>
      </c>
      <c r="K1812" t="str">
        <f t="shared" si="85"/>
        <v>0-400k</v>
      </c>
      <c r="L1812" t="str">
        <f t="shared" si="86"/>
        <v>46-60</v>
      </c>
    </row>
    <row r="1813" spans="1:12" x14ac:dyDescent="0.25">
      <c r="A1813">
        <v>1812</v>
      </c>
      <c r="B1813" t="s">
        <v>9</v>
      </c>
      <c r="C1813">
        <f>IF(ISBLANK(Hoja1!C1813),AVERAGE(Hoja1!$C$2:$C$5001),Hoja1!C1813)</f>
        <v>2921803.69</v>
      </c>
      <c r="D1813" t="str">
        <f>IF(ISBLANK(Hoja1!D1813),"ASALARIADO",Hoja1!D1813)</f>
        <v>ASALARIADO</v>
      </c>
      <c r="E1813" t="s">
        <v>16</v>
      </c>
      <c r="F1813" t="s">
        <v>12</v>
      </c>
      <c r="G1813" t="s">
        <v>13</v>
      </c>
      <c r="H1813" t="s">
        <v>13</v>
      </c>
      <c r="I1813" s="1">
        <f>IF(ISBLANK(Hoja1!I1813),AVERAGE(Hoja1!$I$2:$I$5001),Hoja1!I1813)</f>
        <v>38</v>
      </c>
      <c r="J1813">
        <f t="shared" si="84"/>
        <v>0</v>
      </c>
      <c r="K1813" t="str">
        <f t="shared" si="85"/>
        <v>2M+</v>
      </c>
      <c r="L1813" t="str">
        <f t="shared" si="86"/>
        <v>31-45</v>
      </c>
    </row>
    <row r="1814" spans="1:12" x14ac:dyDescent="0.25">
      <c r="A1814">
        <v>1813</v>
      </c>
      <c r="B1814" t="s">
        <v>9</v>
      </c>
      <c r="C1814">
        <f>IF(ISBLANK(Hoja1!C1814),AVERAGE(Hoja1!$C$2:$C$5001),Hoja1!C1814)</f>
        <v>299647</v>
      </c>
      <c r="D1814" t="str">
        <f>IF(ISBLANK(Hoja1!D1814),"ASALARIADO",Hoja1!D1814)</f>
        <v>ASEGURADO VOLUNTARIO</v>
      </c>
      <c r="E1814" t="s">
        <v>16</v>
      </c>
      <c r="F1814" t="s">
        <v>12</v>
      </c>
      <c r="G1814" t="s">
        <v>13</v>
      </c>
      <c r="H1814" t="s">
        <v>13</v>
      </c>
      <c r="I1814" s="1">
        <f>IF(ISBLANK(Hoja1!I1814),AVERAGE(Hoja1!$I$2:$I$5001),Hoja1!I1814)</f>
        <v>58</v>
      </c>
      <c r="J1814">
        <f t="shared" si="84"/>
        <v>0</v>
      </c>
      <c r="K1814" t="str">
        <f t="shared" si="85"/>
        <v>0-400k</v>
      </c>
      <c r="L1814" t="str">
        <f t="shared" si="86"/>
        <v>46-60</v>
      </c>
    </row>
    <row r="1815" spans="1:12" x14ac:dyDescent="0.25">
      <c r="A1815">
        <v>1814</v>
      </c>
      <c r="B1815" t="s">
        <v>15</v>
      </c>
      <c r="C1815">
        <f>IF(ISBLANK(Hoja1!C1815),AVERAGE(Hoja1!$C$2:$C$5001),Hoja1!C1815)</f>
        <v>385548</v>
      </c>
      <c r="D1815" t="str">
        <f>IF(ISBLANK(Hoja1!D1815),"ASALARIADO",Hoja1!D1815)</f>
        <v>ASEGURADO VOLUNTARIO</v>
      </c>
      <c r="E1815" t="s">
        <v>16</v>
      </c>
      <c r="F1815" t="s">
        <v>12</v>
      </c>
      <c r="G1815" t="s">
        <v>12</v>
      </c>
      <c r="H1815" t="s">
        <v>13</v>
      </c>
      <c r="I1815" s="1">
        <f>IF(ISBLANK(Hoja1!I1815),AVERAGE(Hoja1!$I$2:$I$5001),Hoja1!I1815)</f>
        <v>55</v>
      </c>
      <c r="J1815">
        <f t="shared" si="84"/>
        <v>0</v>
      </c>
      <c r="K1815" t="str">
        <f t="shared" si="85"/>
        <v>0-400k</v>
      </c>
      <c r="L1815" t="str">
        <f t="shared" si="86"/>
        <v>46-60</v>
      </c>
    </row>
    <row r="1816" spans="1:12" x14ac:dyDescent="0.25">
      <c r="A1816">
        <v>1815</v>
      </c>
      <c r="B1816" t="s">
        <v>15</v>
      </c>
      <c r="C1816">
        <f>IF(ISBLANK(Hoja1!C1816),AVERAGE(Hoja1!$C$2:$C$5001),Hoja1!C1816)</f>
        <v>639148</v>
      </c>
      <c r="D1816" t="str">
        <f>IF(ISBLANK(Hoja1!D1816),"ASALARIADO",Hoja1!D1816)</f>
        <v>TRABAJADOR INDEPENDIENTE</v>
      </c>
      <c r="E1816" t="s">
        <v>16</v>
      </c>
      <c r="F1816" t="s">
        <v>12</v>
      </c>
      <c r="G1816" t="s">
        <v>13</v>
      </c>
      <c r="H1816" t="s">
        <v>13</v>
      </c>
      <c r="I1816" s="1">
        <f>IF(ISBLANK(Hoja1!I1816),AVERAGE(Hoja1!$I$2:$I$5001),Hoja1!I1816)</f>
        <v>34</v>
      </c>
      <c r="J1816">
        <f t="shared" si="84"/>
        <v>0</v>
      </c>
      <c r="K1816" t="str">
        <f t="shared" si="85"/>
        <v>400k-800k</v>
      </c>
      <c r="L1816" t="str">
        <f t="shared" si="86"/>
        <v>31-45</v>
      </c>
    </row>
    <row r="1817" spans="1:12" x14ac:dyDescent="0.25">
      <c r="A1817">
        <v>1816</v>
      </c>
      <c r="B1817" t="s">
        <v>9</v>
      </c>
      <c r="C1817">
        <f>IF(ISBLANK(Hoja1!C1817),AVERAGE(Hoja1!$C$2:$C$5001),Hoja1!C1817)</f>
        <v>202600.91</v>
      </c>
      <c r="D1817" t="str">
        <f>IF(ISBLANK(Hoja1!D1817),"ASALARIADO",Hoja1!D1817)</f>
        <v>ASALARIADO</v>
      </c>
      <c r="E1817" t="s">
        <v>16</v>
      </c>
      <c r="F1817" t="s">
        <v>12</v>
      </c>
      <c r="G1817" t="s">
        <v>13</v>
      </c>
      <c r="H1817" t="s">
        <v>13</v>
      </c>
      <c r="I1817" s="1">
        <f>IF(ISBLANK(Hoja1!I1817),AVERAGE(Hoja1!$I$2:$I$5001),Hoja1!I1817)</f>
        <v>40</v>
      </c>
      <c r="J1817">
        <f t="shared" si="84"/>
        <v>0</v>
      </c>
      <c r="K1817" t="str">
        <f t="shared" si="85"/>
        <v>0-400k</v>
      </c>
      <c r="L1817" t="str">
        <f t="shared" si="86"/>
        <v>31-45</v>
      </c>
    </row>
    <row r="1818" spans="1:12" x14ac:dyDescent="0.25">
      <c r="A1818">
        <v>1817</v>
      </c>
      <c r="B1818" t="s">
        <v>9</v>
      </c>
      <c r="C1818">
        <f>IF(ISBLANK(Hoja1!C1818),AVERAGE(Hoja1!$C$2:$C$5001),Hoja1!C1818)</f>
        <v>594092</v>
      </c>
      <c r="D1818" t="str">
        <f>IF(ISBLANK(Hoja1!D1818),"ASALARIADO",Hoja1!D1818)</f>
        <v>TRABAJADOR INDEPENDIENTE</v>
      </c>
      <c r="E1818" t="s">
        <v>16</v>
      </c>
      <c r="F1818" t="s">
        <v>12</v>
      </c>
      <c r="G1818" t="s">
        <v>13</v>
      </c>
      <c r="H1818" t="s">
        <v>12</v>
      </c>
      <c r="I1818" s="1">
        <f>IF(ISBLANK(Hoja1!I1818),AVERAGE(Hoja1!$I$2:$I$5001),Hoja1!I1818)</f>
        <v>61</v>
      </c>
      <c r="J1818">
        <f t="shared" si="84"/>
        <v>1</v>
      </c>
      <c r="K1818" t="str">
        <f t="shared" si="85"/>
        <v>400k-800k</v>
      </c>
      <c r="L1818" t="str">
        <f t="shared" si="86"/>
        <v>61-75</v>
      </c>
    </row>
    <row r="1819" spans="1:12" x14ac:dyDescent="0.25">
      <c r="A1819">
        <v>1818</v>
      </c>
      <c r="B1819" t="s">
        <v>15</v>
      </c>
      <c r="C1819">
        <f>IF(ISBLANK(Hoja1!C1819),AVERAGE(Hoja1!$C$2:$C$5001),Hoja1!C1819)</f>
        <v>347514</v>
      </c>
      <c r="D1819" t="str">
        <f>IF(ISBLANK(Hoja1!D1819),"ASALARIADO",Hoja1!D1819)</f>
        <v>ASALARIADO</v>
      </c>
      <c r="E1819" t="s">
        <v>16</v>
      </c>
      <c r="F1819" t="s">
        <v>12</v>
      </c>
      <c r="G1819" t="s">
        <v>13</v>
      </c>
      <c r="H1819" t="s">
        <v>12</v>
      </c>
      <c r="I1819" s="1">
        <f>IF(ISBLANK(Hoja1!I1819),AVERAGE(Hoja1!$I$2:$I$5001),Hoja1!I1819)</f>
        <v>20</v>
      </c>
      <c r="J1819">
        <f t="shared" si="84"/>
        <v>1</v>
      </c>
      <c r="K1819" t="str">
        <f t="shared" si="85"/>
        <v>0-400k</v>
      </c>
      <c r="L1819" t="str">
        <f t="shared" si="86"/>
        <v>18-30</v>
      </c>
    </row>
    <row r="1820" spans="1:12" x14ac:dyDescent="0.25">
      <c r="A1820">
        <v>1819</v>
      </c>
      <c r="B1820" t="s">
        <v>9</v>
      </c>
      <c r="C1820">
        <f>IF(ISBLANK(Hoja1!C1820),AVERAGE(Hoja1!$C$2:$C$5001),Hoja1!C1820)</f>
        <v>356858</v>
      </c>
      <c r="D1820" t="str">
        <f>IF(ISBLANK(Hoja1!D1820),"ASALARIADO",Hoja1!D1820)</f>
        <v>TRABAJADOR INDEPENDIENTE</v>
      </c>
      <c r="E1820" t="s">
        <v>16</v>
      </c>
      <c r="F1820" t="s">
        <v>12</v>
      </c>
      <c r="G1820" t="s">
        <v>13</v>
      </c>
      <c r="H1820" t="s">
        <v>12</v>
      </c>
      <c r="I1820" s="1">
        <f>IF(ISBLANK(Hoja1!I1820),AVERAGE(Hoja1!$I$2:$I$5001),Hoja1!I1820)</f>
        <v>42</v>
      </c>
      <c r="J1820">
        <f t="shared" si="84"/>
        <v>1</v>
      </c>
      <c r="K1820" t="str">
        <f t="shared" si="85"/>
        <v>0-400k</v>
      </c>
      <c r="L1820" t="str">
        <f t="shared" si="86"/>
        <v>31-45</v>
      </c>
    </row>
    <row r="1821" spans="1:12" x14ac:dyDescent="0.25">
      <c r="A1821">
        <v>1820</v>
      </c>
      <c r="B1821" t="s">
        <v>9</v>
      </c>
      <c r="C1821">
        <f>IF(ISBLANK(Hoja1!C1821),AVERAGE(Hoja1!$C$2:$C$5001),Hoja1!C1821)</f>
        <v>387953</v>
      </c>
      <c r="D1821" t="str">
        <f>IF(ISBLANK(Hoja1!D1821),"ASALARIADO",Hoja1!D1821)</f>
        <v>TRABAJADOR INDEPENDIENTE</v>
      </c>
      <c r="E1821" t="s">
        <v>16</v>
      </c>
      <c r="F1821" t="s">
        <v>13</v>
      </c>
      <c r="G1821" t="s">
        <v>13</v>
      </c>
      <c r="H1821" t="s">
        <v>12</v>
      </c>
      <c r="I1821" s="1">
        <f>IF(ISBLANK(Hoja1!I1821),AVERAGE(Hoja1!$I$2:$I$5001),Hoja1!I1821)</f>
        <v>32</v>
      </c>
      <c r="J1821">
        <f t="shared" si="84"/>
        <v>1</v>
      </c>
      <c r="K1821" t="str">
        <f t="shared" si="85"/>
        <v>0-400k</v>
      </c>
      <c r="L1821" t="str">
        <f t="shared" si="86"/>
        <v>31-45</v>
      </c>
    </row>
    <row r="1822" spans="1:12" x14ac:dyDescent="0.25">
      <c r="A1822">
        <v>1821</v>
      </c>
      <c r="B1822" t="s">
        <v>9</v>
      </c>
      <c r="C1822">
        <f>IF(ISBLANK(Hoja1!C1822),AVERAGE(Hoja1!$C$2:$C$5001),Hoja1!C1822)</f>
        <v>1742310</v>
      </c>
      <c r="D1822" t="str">
        <f>IF(ISBLANK(Hoja1!D1822),"ASALARIADO",Hoja1!D1822)</f>
        <v>ASALARIADO</v>
      </c>
      <c r="E1822" t="s">
        <v>16</v>
      </c>
      <c r="F1822" t="s">
        <v>12</v>
      </c>
      <c r="G1822" t="s">
        <v>13</v>
      </c>
      <c r="H1822" t="s">
        <v>13</v>
      </c>
      <c r="I1822" s="1">
        <f>IF(ISBLANK(Hoja1!I1822),AVERAGE(Hoja1!$I$2:$I$5001),Hoja1!I1822)</f>
        <v>28</v>
      </c>
      <c r="J1822">
        <f t="shared" si="84"/>
        <v>0</v>
      </c>
      <c r="K1822" t="str">
        <f t="shared" si="85"/>
        <v>1.2M-2M</v>
      </c>
      <c r="L1822" t="str">
        <f t="shared" si="86"/>
        <v>18-30</v>
      </c>
    </row>
    <row r="1823" spans="1:12" x14ac:dyDescent="0.25">
      <c r="A1823">
        <v>1822</v>
      </c>
      <c r="B1823" t="s">
        <v>9</v>
      </c>
      <c r="C1823">
        <f>IF(ISBLANK(Hoja1!C1823),AVERAGE(Hoja1!$C$2:$C$5001),Hoja1!C1823)</f>
        <v>550000</v>
      </c>
      <c r="D1823" t="str">
        <f>IF(ISBLANK(Hoja1!D1823),"ASALARIADO",Hoja1!D1823)</f>
        <v>ASALARIADO</v>
      </c>
      <c r="E1823" t="s">
        <v>16</v>
      </c>
      <c r="F1823" t="s">
        <v>12</v>
      </c>
      <c r="G1823" t="s">
        <v>13</v>
      </c>
      <c r="H1823" t="s">
        <v>13</v>
      </c>
      <c r="I1823" s="1">
        <f>IF(ISBLANK(Hoja1!I1823),AVERAGE(Hoja1!$I$2:$I$5001),Hoja1!I1823)</f>
        <v>28</v>
      </c>
      <c r="J1823">
        <f t="shared" si="84"/>
        <v>0</v>
      </c>
      <c r="K1823" t="str">
        <f t="shared" si="85"/>
        <v>400k-800k</v>
      </c>
      <c r="L1823" t="str">
        <f t="shared" si="86"/>
        <v>18-30</v>
      </c>
    </row>
    <row r="1824" spans="1:12" x14ac:dyDescent="0.25">
      <c r="A1824">
        <v>1823</v>
      </c>
      <c r="B1824" t="s">
        <v>9</v>
      </c>
      <c r="C1824">
        <f>IF(ISBLANK(Hoja1!C1824),AVERAGE(Hoja1!$C$2:$C$5001),Hoja1!C1824)</f>
        <v>1524359</v>
      </c>
      <c r="D1824" t="str">
        <f>IF(ISBLANK(Hoja1!D1824),"ASALARIADO",Hoja1!D1824)</f>
        <v>ASALARIADO</v>
      </c>
      <c r="E1824" t="s">
        <v>11</v>
      </c>
      <c r="F1824" t="s">
        <v>12</v>
      </c>
      <c r="G1824" t="s">
        <v>13</v>
      </c>
      <c r="H1824" t="s">
        <v>12</v>
      </c>
      <c r="I1824" s="1">
        <f>IF(ISBLANK(Hoja1!I1824),AVERAGE(Hoja1!$I$2:$I$5001),Hoja1!I1824)</f>
        <v>51</v>
      </c>
      <c r="J1824">
        <f t="shared" si="84"/>
        <v>1</v>
      </c>
      <c r="K1824" t="str">
        <f t="shared" si="85"/>
        <v>1.2M-2M</v>
      </c>
      <c r="L1824" t="str">
        <f t="shared" si="86"/>
        <v>46-60</v>
      </c>
    </row>
    <row r="1825" spans="1:12" x14ac:dyDescent="0.25">
      <c r="A1825">
        <v>1824</v>
      </c>
      <c r="B1825" t="s">
        <v>15</v>
      </c>
      <c r="C1825">
        <f>IF(ISBLANK(Hoja1!C1825),AVERAGE(Hoja1!$C$2:$C$5001),Hoja1!C1825)</f>
        <v>50000</v>
      </c>
      <c r="D1825" t="str">
        <f>IF(ISBLANK(Hoja1!D1825),"ASALARIADO",Hoja1!D1825)</f>
        <v>ASALARIADO</v>
      </c>
      <c r="E1825" t="s">
        <v>16</v>
      </c>
      <c r="F1825" t="s">
        <v>12</v>
      </c>
      <c r="G1825" t="s">
        <v>12</v>
      </c>
      <c r="H1825" t="s">
        <v>13</v>
      </c>
      <c r="I1825" s="1">
        <f>IF(ISBLANK(Hoja1!I1825),AVERAGE(Hoja1!$I$2:$I$5001),Hoja1!I1825)</f>
        <v>35</v>
      </c>
      <c r="J1825">
        <f t="shared" si="84"/>
        <v>0</v>
      </c>
      <c r="K1825" t="str">
        <f t="shared" si="85"/>
        <v>0-400k</v>
      </c>
      <c r="L1825" t="str">
        <f t="shared" si="86"/>
        <v>31-45</v>
      </c>
    </row>
    <row r="1826" spans="1:12" x14ac:dyDescent="0.25">
      <c r="A1826">
        <v>1825</v>
      </c>
      <c r="B1826" t="s">
        <v>15</v>
      </c>
      <c r="C1826">
        <f>IF(ISBLANK(Hoja1!C1826),AVERAGE(Hoja1!$C$2:$C$5001),Hoja1!C1826)</f>
        <v>310124</v>
      </c>
      <c r="D1826" t="str">
        <f>IF(ISBLANK(Hoja1!D1826),"ASALARIADO",Hoja1!D1826)</f>
        <v>ASEGURADO VOLUNTARIO</v>
      </c>
      <c r="E1826" t="s">
        <v>16</v>
      </c>
      <c r="F1826" t="s">
        <v>12</v>
      </c>
      <c r="G1826" t="s">
        <v>13</v>
      </c>
      <c r="H1826" t="s">
        <v>12</v>
      </c>
      <c r="I1826" s="1">
        <f>IF(ISBLANK(Hoja1!I1826),AVERAGE(Hoja1!$I$2:$I$5001),Hoja1!I1826)</f>
        <v>32</v>
      </c>
      <c r="J1826">
        <f t="shared" si="84"/>
        <v>1</v>
      </c>
      <c r="K1826" t="str">
        <f t="shared" si="85"/>
        <v>0-400k</v>
      </c>
      <c r="L1826" t="str">
        <f t="shared" si="86"/>
        <v>31-45</v>
      </c>
    </row>
    <row r="1827" spans="1:12" x14ac:dyDescent="0.25">
      <c r="A1827">
        <v>1826</v>
      </c>
      <c r="B1827" t="s">
        <v>9</v>
      </c>
      <c r="C1827">
        <f>IF(ISBLANK(Hoja1!C1827),AVERAGE(Hoja1!$C$2:$C$5001),Hoja1!C1827)</f>
        <v>216200</v>
      </c>
      <c r="D1827" t="str">
        <f>IF(ISBLANK(Hoja1!D1827),"ASALARIADO",Hoja1!D1827)</f>
        <v>ASALARIADO</v>
      </c>
      <c r="E1827" t="s">
        <v>16</v>
      </c>
      <c r="F1827" t="s">
        <v>12</v>
      </c>
      <c r="G1827" t="s">
        <v>12</v>
      </c>
      <c r="H1827" t="s">
        <v>12</v>
      </c>
      <c r="I1827" s="1">
        <f>IF(ISBLANK(Hoja1!I1827),AVERAGE(Hoja1!$I$2:$I$5001),Hoja1!I1827)</f>
        <v>29</v>
      </c>
      <c r="J1827">
        <f t="shared" si="84"/>
        <v>1</v>
      </c>
      <c r="K1827" t="str">
        <f t="shared" si="85"/>
        <v>0-400k</v>
      </c>
      <c r="L1827" t="str">
        <f t="shared" si="86"/>
        <v>18-30</v>
      </c>
    </row>
    <row r="1828" spans="1:12" x14ac:dyDescent="0.25">
      <c r="A1828">
        <v>1827</v>
      </c>
      <c r="B1828" t="s">
        <v>15</v>
      </c>
      <c r="C1828">
        <f>IF(ISBLANK(Hoja1!C1828),AVERAGE(Hoja1!$C$2:$C$5001),Hoja1!C1828)</f>
        <v>577181</v>
      </c>
      <c r="D1828" t="str">
        <f>IF(ISBLANK(Hoja1!D1828),"ASALARIADO",Hoja1!D1828)</f>
        <v>ASALARIADO</v>
      </c>
      <c r="E1828" t="s">
        <v>11</v>
      </c>
      <c r="F1828" t="s">
        <v>12</v>
      </c>
      <c r="G1828" t="s">
        <v>13</v>
      </c>
      <c r="H1828" t="s">
        <v>12</v>
      </c>
      <c r="I1828" s="1">
        <f>IF(ISBLANK(Hoja1!I1828),AVERAGE(Hoja1!$I$2:$I$5001),Hoja1!I1828)</f>
        <v>55</v>
      </c>
      <c r="J1828">
        <f t="shared" si="84"/>
        <v>1</v>
      </c>
      <c r="K1828" t="str">
        <f t="shared" si="85"/>
        <v>400k-800k</v>
      </c>
      <c r="L1828" t="str">
        <f t="shared" si="86"/>
        <v>46-60</v>
      </c>
    </row>
    <row r="1829" spans="1:12" x14ac:dyDescent="0.25">
      <c r="A1829">
        <v>1828</v>
      </c>
      <c r="B1829" t="s">
        <v>15</v>
      </c>
      <c r="C1829">
        <f>IF(ISBLANK(Hoja1!C1829),AVERAGE(Hoja1!$C$2:$C$5001),Hoja1!C1829)</f>
        <v>719873.23</v>
      </c>
      <c r="D1829" t="str">
        <f>IF(ISBLANK(Hoja1!D1829),"ASALARIADO",Hoja1!D1829)</f>
        <v>ASALARIADO</v>
      </c>
      <c r="E1829" t="s">
        <v>16</v>
      </c>
      <c r="F1829" t="s">
        <v>12</v>
      </c>
      <c r="G1829" t="s">
        <v>13</v>
      </c>
      <c r="H1829" t="s">
        <v>13</v>
      </c>
      <c r="I1829" s="1">
        <f>IF(ISBLANK(Hoja1!I1829),AVERAGE(Hoja1!$I$2:$I$5001),Hoja1!I1829)</f>
        <v>26</v>
      </c>
      <c r="J1829">
        <f t="shared" si="84"/>
        <v>0</v>
      </c>
      <c r="K1829" t="str">
        <f t="shared" si="85"/>
        <v>400k-800k</v>
      </c>
      <c r="L1829" t="str">
        <f t="shared" si="86"/>
        <v>18-30</v>
      </c>
    </row>
    <row r="1830" spans="1:12" x14ac:dyDescent="0.25">
      <c r="A1830">
        <v>1829</v>
      </c>
      <c r="B1830" t="s">
        <v>15</v>
      </c>
      <c r="C1830">
        <f>IF(ISBLANK(Hoja1!C1830),AVERAGE(Hoja1!$C$2:$C$5001),Hoja1!C1830)</f>
        <v>625201.97</v>
      </c>
      <c r="D1830" t="str">
        <f>IF(ISBLANK(Hoja1!D1830),"ASALARIADO",Hoja1!D1830)</f>
        <v>ASALARIADO</v>
      </c>
      <c r="E1830" t="s">
        <v>16</v>
      </c>
      <c r="F1830" t="s">
        <v>12</v>
      </c>
      <c r="G1830" t="s">
        <v>13</v>
      </c>
      <c r="H1830" t="s">
        <v>13</v>
      </c>
      <c r="I1830" s="1">
        <f>IF(ISBLANK(Hoja1!I1830),AVERAGE(Hoja1!$I$2:$I$5001),Hoja1!I1830)</f>
        <v>24</v>
      </c>
      <c r="J1830">
        <f t="shared" si="84"/>
        <v>0</v>
      </c>
      <c r="K1830" t="str">
        <f t="shared" si="85"/>
        <v>400k-800k</v>
      </c>
      <c r="L1830" t="str">
        <f t="shared" si="86"/>
        <v>18-30</v>
      </c>
    </row>
    <row r="1831" spans="1:12" x14ac:dyDescent="0.25">
      <c r="A1831">
        <v>1830</v>
      </c>
      <c r="B1831" t="s">
        <v>9</v>
      </c>
      <c r="C1831">
        <f>IF(ISBLANK(Hoja1!C1831),AVERAGE(Hoja1!$C$2:$C$5001),Hoja1!C1831)</f>
        <v>294101</v>
      </c>
      <c r="D1831" t="str">
        <f>IF(ISBLANK(Hoja1!D1831),"ASALARIADO",Hoja1!D1831)</f>
        <v>ASALARIADO</v>
      </c>
      <c r="E1831" t="s">
        <v>16</v>
      </c>
      <c r="F1831" t="s">
        <v>12</v>
      </c>
      <c r="G1831" t="s">
        <v>13</v>
      </c>
      <c r="H1831" t="s">
        <v>13</v>
      </c>
      <c r="I1831" s="1">
        <f>IF(ISBLANK(Hoja1!I1831),AVERAGE(Hoja1!$I$2:$I$5001),Hoja1!I1831)</f>
        <v>25</v>
      </c>
      <c r="J1831">
        <f t="shared" si="84"/>
        <v>0</v>
      </c>
      <c r="K1831" t="str">
        <f t="shared" si="85"/>
        <v>0-400k</v>
      </c>
      <c r="L1831" t="str">
        <f t="shared" si="86"/>
        <v>18-30</v>
      </c>
    </row>
    <row r="1832" spans="1:12" x14ac:dyDescent="0.25">
      <c r="A1832">
        <v>1831</v>
      </c>
      <c r="B1832" t="s">
        <v>15</v>
      </c>
      <c r="C1832">
        <f>IF(ISBLANK(Hoja1!C1832),AVERAGE(Hoja1!$C$2:$C$5001),Hoja1!C1832)</f>
        <v>278272</v>
      </c>
      <c r="D1832" t="str">
        <f>IF(ISBLANK(Hoja1!D1832),"ASALARIADO",Hoja1!D1832)</f>
        <v>ASEGURADO VOLUNTARIO</v>
      </c>
      <c r="E1832" t="s">
        <v>16</v>
      </c>
      <c r="F1832" t="s">
        <v>12</v>
      </c>
      <c r="G1832" t="s">
        <v>13</v>
      </c>
      <c r="H1832" t="s">
        <v>13</v>
      </c>
      <c r="I1832" s="1">
        <f>IF(ISBLANK(Hoja1!I1832),AVERAGE(Hoja1!$I$2:$I$5001),Hoja1!I1832)</f>
        <v>25</v>
      </c>
      <c r="J1832">
        <f t="shared" si="84"/>
        <v>0</v>
      </c>
      <c r="K1832" t="str">
        <f t="shared" si="85"/>
        <v>0-400k</v>
      </c>
      <c r="L1832" t="str">
        <f t="shared" si="86"/>
        <v>18-30</v>
      </c>
    </row>
    <row r="1833" spans="1:12" x14ac:dyDescent="0.25">
      <c r="A1833">
        <v>1832</v>
      </c>
      <c r="B1833" t="s">
        <v>15</v>
      </c>
      <c r="C1833">
        <f>IF(ISBLANK(Hoja1!C1833),AVERAGE(Hoja1!$C$2:$C$5001),Hoja1!C1833)</f>
        <v>370275</v>
      </c>
      <c r="D1833" t="str">
        <f>IF(ISBLANK(Hoja1!D1833),"ASALARIADO",Hoja1!D1833)</f>
        <v>ASALARIADO</v>
      </c>
      <c r="E1833" t="s">
        <v>16</v>
      </c>
      <c r="F1833" t="s">
        <v>12</v>
      </c>
      <c r="G1833" t="s">
        <v>13</v>
      </c>
      <c r="H1833" t="s">
        <v>13</v>
      </c>
      <c r="I1833" s="1">
        <f>IF(ISBLANK(Hoja1!I1833),AVERAGE(Hoja1!$I$2:$I$5001),Hoja1!I1833)</f>
        <v>36</v>
      </c>
      <c r="J1833">
        <f t="shared" si="84"/>
        <v>0</v>
      </c>
      <c r="K1833" t="str">
        <f t="shared" si="85"/>
        <v>0-400k</v>
      </c>
      <c r="L1833" t="str">
        <f t="shared" si="86"/>
        <v>31-45</v>
      </c>
    </row>
    <row r="1834" spans="1:12" x14ac:dyDescent="0.25">
      <c r="A1834">
        <v>1833</v>
      </c>
      <c r="B1834" t="s">
        <v>9</v>
      </c>
      <c r="C1834">
        <f>IF(ISBLANK(Hoja1!C1834),AVERAGE(Hoja1!$C$2:$C$5001),Hoja1!C1834)</f>
        <v>503329.68</v>
      </c>
      <c r="D1834" t="str">
        <f>IF(ISBLANK(Hoja1!D1834),"ASALARIADO",Hoja1!D1834)</f>
        <v>ASALARIADO</v>
      </c>
      <c r="E1834" t="s">
        <v>16</v>
      </c>
      <c r="F1834" t="s">
        <v>12</v>
      </c>
      <c r="G1834" t="s">
        <v>12</v>
      </c>
      <c r="H1834" t="s">
        <v>13</v>
      </c>
      <c r="I1834" s="1">
        <f>IF(ISBLANK(Hoja1!I1834),AVERAGE(Hoja1!$I$2:$I$5001),Hoja1!I1834)</f>
        <v>26</v>
      </c>
      <c r="J1834">
        <f t="shared" si="84"/>
        <v>0</v>
      </c>
      <c r="K1834" t="str">
        <f t="shared" si="85"/>
        <v>400k-800k</v>
      </c>
      <c r="L1834" t="str">
        <f t="shared" si="86"/>
        <v>18-30</v>
      </c>
    </row>
    <row r="1835" spans="1:12" x14ac:dyDescent="0.25">
      <c r="A1835">
        <v>1834</v>
      </c>
      <c r="B1835" t="s">
        <v>9</v>
      </c>
      <c r="C1835">
        <f>IF(ISBLANK(Hoja1!C1835),AVERAGE(Hoja1!$C$2:$C$5001),Hoja1!C1835)</f>
        <v>432986.25</v>
      </c>
      <c r="D1835" t="str">
        <f>IF(ISBLANK(Hoja1!D1835),"ASALARIADO",Hoja1!D1835)</f>
        <v>ASALARIADO</v>
      </c>
      <c r="E1835" t="s">
        <v>16</v>
      </c>
      <c r="F1835" t="s">
        <v>12</v>
      </c>
      <c r="G1835" t="s">
        <v>12</v>
      </c>
      <c r="H1835" t="s">
        <v>13</v>
      </c>
      <c r="I1835" s="1">
        <f>IF(ISBLANK(Hoja1!I1835),AVERAGE(Hoja1!$I$2:$I$5001),Hoja1!I1835)</f>
        <v>45</v>
      </c>
      <c r="J1835">
        <f t="shared" si="84"/>
        <v>0</v>
      </c>
      <c r="K1835" t="str">
        <f t="shared" si="85"/>
        <v>400k-800k</v>
      </c>
      <c r="L1835" t="str">
        <f t="shared" si="86"/>
        <v>31-45</v>
      </c>
    </row>
    <row r="1836" spans="1:12" x14ac:dyDescent="0.25">
      <c r="A1836">
        <v>1835</v>
      </c>
      <c r="B1836" t="s">
        <v>9</v>
      </c>
      <c r="C1836">
        <f>IF(ISBLANK(Hoja1!C1836),AVERAGE(Hoja1!$C$2:$C$5001),Hoja1!C1836)</f>
        <v>346480</v>
      </c>
      <c r="D1836" t="str">
        <f>IF(ISBLANK(Hoja1!D1836),"ASALARIADO",Hoja1!D1836)</f>
        <v>ASALARIADO</v>
      </c>
      <c r="E1836" t="s">
        <v>16</v>
      </c>
      <c r="F1836" t="s">
        <v>12</v>
      </c>
      <c r="G1836" t="s">
        <v>13</v>
      </c>
      <c r="H1836" t="s">
        <v>13</v>
      </c>
      <c r="I1836" s="1">
        <f>IF(ISBLANK(Hoja1!I1836),AVERAGE(Hoja1!$I$2:$I$5001),Hoja1!I1836)</f>
        <v>25</v>
      </c>
      <c r="J1836">
        <f t="shared" si="84"/>
        <v>0</v>
      </c>
      <c r="K1836" t="str">
        <f t="shared" si="85"/>
        <v>0-400k</v>
      </c>
      <c r="L1836" t="str">
        <f t="shared" si="86"/>
        <v>18-30</v>
      </c>
    </row>
    <row r="1837" spans="1:12" x14ac:dyDescent="0.25">
      <c r="A1837">
        <v>1836</v>
      </c>
      <c r="B1837" t="s">
        <v>9</v>
      </c>
      <c r="C1837">
        <f>IF(ISBLANK(Hoja1!C1837),AVERAGE(Hoja1!$C$2:$C$5001),Hoja1!C1837)</f>
        <v>903246</v>
      </c>
      <c r="D1837" t="str">
        <f>IF(ISBLANK(Hoja1!D1837),"ASALARIADO",Hoja1!D1837)</f>
        <v>ASALARIADO</v>
      </c>
      <c r="E1837" t="s">
        <v>11</v>
      </c>
      <c r="F1837" t="s">
        <v>12</v>
      </c>
      <c r="G1837" t="s">
        <v>13</v>
      </c>
      <c r="H1837" t="s">
        <v>13</v>
      </c>
      <c r="I1837" s="1">
        <f>IF(ISBLANK(Hoja1!I1837),AVERAGE(Hoja1!$I$2:$I$5001),Hoja1!I1837)</f>
        <v>34</v>
      </c>
      <c r="J1837">
        <f t="shared" si="84"/>
        <v>0</v>
      </c>
      <c r="K1837" t="str">
        <f t="shared" si="85"/>
        <v>800k-1.2M</v>
      </c>
      <c r="L1837" t="str">
        <f t="shared" si="86"/>
        <v>31-45</v>
      </c>
    </row>
    <row r="1838" spans="1:12" x14ac:dyDescent="0.25">
      <c r="A1838">
        <v>1837</v>
      </c>
      <c r="B1838" t="s">
        <v>9</v>
      </c>
      <c r="C1838">
        <f>IF(ISBLANK(Hoja1!C1838),AVERAGE(Hoja1!$C$2:$C$5001),Hoja1!C1838)</f>
        <v>320283</v>
      </c>
      <c r="D1838" t="str">
        <f>IF(ISBLANK(Hoja1!D1838),"ASALARIADO",Hoja1!D1838)</f>
        <v>TRABAJADOR INDEPENDIENTE</v>
      </c>
      <c r="E1838" t="s">
        <v>16</v>
      </c>
      <c r="F1838" t="s">
        <v>12</v>
      </c>
      <c r="G1838" t="s">
        <v>13</v>
      </c>
      <c r="H1838" t="s">
        <v>12</v>
      </c>
      <c r="I1838" s="1">
        <f>IF(ISBLANK(Hoja1!I1838),AVERAGE(Hoja1!$I$2:$I$5001),Hoja1!I1838)</f>
        <v>24</v>
      </c>
      <c r="J1838">
        <f t="shared" si="84"/>
        <v>1</v>
      </c>
      <c r="K1838" t="str">
        <f t="shared" si="85"/>
        <v>0-400k</v>
      </c>
      <c r="L1838" t="str">
        <f t="shared" si="86"/>
        <v>18-30</v>
      </c>
    </row>
    <row r="1839" spans="1:12" x14ac:dyDescent="0.25">
      <c r="A1839">
        <v>1838</v>
      </c>
      <c r="B1839" t="s">
        <v>15</v>
      </c>
      <c r="C1839">
        <f>IF(ISBLANK(Hoja1!C1839),AVERAGE(Hoja1!$C$2:$C$5001),Hoja1!C1839)</f>
        <v>297045</v>
      </c>
      <c r="D1839" t="str">
        <f>IF(ISBLANK(Hoja1!D1839),"ASALARIADO",Hoja1!D1839)</f>
        <v>ASEGURADO VOLUNTARIO</v>
      </c>
      <c r="E1839" t="s">
        <v>16</v>
      </c>
      <c r="F1839" t="s">
        <v>12</v>
      </c>
      <c r="G1839" t="s">
        <v>13</v>
      </c>
      <c r="H1839" t="s">
        <v>13</v>
      </c>
      <c r="I1839" s="1">
        <f>IF(ISBLANK(Hoja1!I1839),AVERAGE(Hoja1!$I$2:$I$5001),Hoja1!I1839)</f>
        <v>41</v>
      </c>
      <c r="J1839">
        <f t="shared" si="84"/>
        <v>0</v>
      </c>
      <c r="K1839" t="str">
        <f t="shared" si="85"/>
        <v>0-400k</v>
      </c>
      <c r="L1839" t="str">
        <f t="shared" si="86"/>
        <v>31-45</v>
      </c>
    </row>
    <row r="1840" spans="1:12" x14ac:dyDescent="0.25">
      <c r="A1840">
        <v>1839</v>
      </c>
      <c r="B1840" t="s">
        <v>15</v>
      </c>
      <c r="C1840">
        <f>IF(ISBLANK(Hoja1!C1840),AVERAGE(Hoja1!$C$2:$C$5001),Hoja1!C1840)</f>
        <v>1019557</v>
      </c>
      <c r="D1840" t="str">
        <f>IF(ISBLANK(Hoja1!D1840),"ASALARIADO",Hoja1!D1840)</f>
        <v>ASALARIADO</v>
      </c>
      <c r="E1840" t="s">
        <v>11</v>
      </c>
      <c r="F1840" t="s">
        <v>12</v>
      </c>
      <c r="G1840" t="s">
        <v>13</v>
      </c>
      <c r="H1840" t="s">
        <v>13</v>
      </c>
      <c r="I1840" s="1">
        <f>IF(ISBLANK(Hoja1!I1840),AVERAGE(Hoja1!$I$2:$I$5001),Hoja1!I1840)</f>
        <v>33</v>
      </c>
      <c r="J1840">
        <f t="shared" si="84"/>
        <v>0</v>
      </c>
      <c r="K1840" t="str">
        <f t="shared" si="85"/>
        <v>800k-1.2M</v>
      </c>
      <c r="L1840" t="str">
        <f t="shared" si="86"/>
        <v>31-45</v>
      </c>
    </row>
    <row r="1841" spans="1:12" x14ac:dyDescent="0.25">
      <c r="A1841">
        <v>1840</v>
      </c>
      <c r="B1841" t="s">
        <v>9</v>
      </c>
      <c r="C1841">
        <f>IF(ISBLANK(Hoja1!C1841),AVERAGE(Hoja1!$C$2:$C$5001),Hoja1!C1841)</f>
        <v>370440.66</v>
      </c>
      <c r="D1841" t="str">
        <f>IF(ISBLANK(Hoja1!D1841),"ASALARIADO",Hoja1!D1841)</f>
        <v>ASALARIADO</v>
      </c>
      <c r="E1841" t="s">
        <v>16</v>
      </c>
      <c r="F1841" t="s">
        <v>12</v>
      </c>
      <c r="G1841" t="s">
        <v>13</v>
      </c>
      <c r="H1841" t="s">
        <v>13</v>
      </c>
      <c r="I1841" s="1">
        <f>IF(ISBLANK(Hoja1!I1841),AVERAGE(Hoja1!$I$2:$I$5001),Hoja1!I1841)</f>
        <v>42</v>
      </c>
      <c r="J1841">
        <f t="shared" si="84"/>
        <v>0</v>
      </c>
      <c r="K1841" t="str">
        <f t="shared" si="85"/>
        <v>0-400k</v>
      </c>
      <c r="L1841" t="str">
        <f t="shared" si="86"/>
        <v>31-45</v>
      </c>
    </row>
    <row r="1842" spans="1:12" x14ac:dyDescent="0.25">
      <c r="A1842">
        <v>1841</v>
      </c>
      <c r="B1842" t="s">
        <v>15</v>
      </c>
      <c r="C1842">
        <f>IF(ISBLANK(Hoja1!C1842),AVERAGE(Hoja1!$C$2:$C$5001),Hoja1!C1842)</f>
        <v>133838</v>
      </c>
      <c r="D1842" t="str">
        <f>IF(ISBLANK(Hoja1!D1842),"ASALARIADO",Hoja1!D1842)</f>
        <v>ASALARIADO</v>
      </c>
      <c r="E1842" t="s">
        <v>16</v>
      </c>
      <c r="F1842" t="s">
        <v>12</v>
      </c>
      <c r="G1842" t="s">
        <v>13</v>
      </c>
      <c r="H1842" t="s">
        <v>13</v>
      </c>
      <c r="I1842" s="1">
        <f>IF(ISBLANK(Hoja1!I1842),AVERAGE(Hoja1!$I$2:$I$5001),Hoja1!I1842)</f>
        <v>53</v>
      </c>
      <c r="J1842">
        <f t="shared" si="84"/>
        <v>0</v>
      </c>
      <c r="K1842" t="str">
        <f t="shared" si="85"/>
        <v>0-400k</v>
      </c>
      <c r="L1842" t="str">
        <f t="shared" si="86"/>
        <v>46-60</v>
      </c>
    </row>
    <row r="1843" spans="1:12" x14ac:dyDescent="0.25">
      <c r="A1843">
        <v>1842</v>
      </c>
      <c r="B1843" t="s">
        <v>9</v>
      </c>
      <c r="C1843">
        <f>IF(ISBLANK(Hoja1!C1843),AVERAGE(Hoja1!$C$2:$C$5001),Hoja1!C1843)</f>
        <v>1578511.16</v>
      </c>
      <c r="D1843" t="str">
        <f>IF(ISBLANK(Hoja1!D1843),"ASALARIADO",Hoja1!D1843)</f>
        <v>ASALARIADO</v>
      </c>
      <c r="E1843" t="s">
        <v>16</v>
      </c>
      <c r="F1843" t="s">
        <v>12</v>
      </c>
      <c r="G1843" t="s">
        <v>13</v>
      </c>
      <c r="H1843" t="s">
        <v>13</v>
      </c>
      <c r="I1843" s="1">
        <f>IF(ISBLANK(Hoja1!I1843),AVERAGE(Hoja1!$I$2:$I$5001),Hoja1!I1843)</f>
        <v>36</v>
      </c>
      <c r="J1843">
        <f t="shared" si="84"/>
        <v>0</v>
      </c>
      <c r="K1843" t="str">
        <f t="shared" si="85"/>
        <v>1.2M-2M</v>
      </c>
      <c r="L1843" t="str">
        <f t="shared" si="86"/>
        <v>31-45</v>
      </c>
    </row>
    <row r="1844" spans="1:12" x14ac:dyDescent="0.25">
      <c r="A1844">
        <v>1843</v>
      </c>
      <c r="B1844" t="s">
        <v>9</v>
      </c>
      <c r="C1844">
        <f>IF(ISBLANK(Hoja1!C1844),AVERAGE(Hoja1!$C$2:$C$5001),Hoja1!C1844)</f>
        <v>639148</v>
      </c>
      <c r="D1844" t="str">
        <f>IF(ISBLANK(Hoja1!D1844),"ASALARIADO",Hoja1!D1844)</f>
        <v>TRABAJADOR INDEPENDIENTE</v>
      </c>
      <c r="E1844" t="s">
        <v>16</v>
      </c>
      <c r="F1844" t="s">
        <v>12</v>
      </c>
      <c r="G1844" t="s">
        <v>13</v>
      </c>
      <c r="H1844" t="s">
        <v>13</v>
      </c>
      <c r="I1844" s="1">
        <f>IF(ISBLANK(Hoja1!I1844),AVERAGE(Hoja1!$I$2:$I$5001),Hoja1!I1844)</f>
        <v>45</v>
      </c>
      <c r="J1844">
        <f t="shared" si="84"/>
        <v>0</v>
      </c>
      <c r="K1844" t="str">
        <f t="shared" si="85"/>
        <v>400k-800k</v>
      </c>
      <c r="L1844" t="str">
        <f t="shared" si="86"/>
        <v>31-45</v>
      </c>
    </row>
    <row r="1845" spans="1:12" x14ac:dyDescent="0.25">
      <c r="A1845">
        <v>1844</v>
      </c>
      <c r="B1845" t="s">
        <v>9</v>
      </c>
      <c r="C1845">
        <f>IF(ISBLANK(Hoja1!C1845),AVERAGE(Hoja1!$C$2:$C$5001),Hoja1!C1845)</f>
        <v>300018</v>
      </c>
      <c r="D1845" t="str">
        <f>IF(ISBLANK(Hoja1!D1845),"ASALARIADO",Hoja1!D1845)</f>
        <v>TRABAJADOR INDEPENDIENTE</v>
      </c>
      <c r="E1845" t="s">
        <v>16</v>
      </c>
      <c r="F1845" t="s">
        <v>12</v>
      </c>
      <c r="G1845" t="s">
        <v>13</v>
      </c>
      <c r="H1845" t="s">
        <v>12</v>
      </c>
      <c r="I1845" s="1">
        <f>IF(ISBLANK(Hoja1!I1845),AVERAGE(Hoja1!$I$2:$I$5001),Hoja1!I1845)</f>
        <v>42</v>
      </c>
      <c r="J1845">
        <f t="shared" si="84"/>
        <v>1</v>
      </c>
      <c r="K1845" t="str">
        <f t="shared" si="85"/>
        <v>0-400k</v>
      </c>
      <c r="L1845" t="str">
        <f t="shared" si="86"/>
        <v>31-45</v>
      </c>
    </row>
    <row r="1846" spans="1:12" x14ac:dyDescent="0.25">
      <c r="A1846">
        <v>1845</v>
      </c>
      <c r="B1846" t="s">
        <v>15</v>
      </c>
      <c r="C1846">
        <f>IF(ISBLANK(Hoja1!C1846),AVERAGE(Hoja1!$C$2:$C$5001),Hoja1!C1846)</f>
        <v>390000</v>
      </c>
      <c r="D1846" t="str">
        <f>IF(ISBLANK(Hoja1!D1846),"ASALARIADO",Hoja1!D1846)</f>
        <v>ASALARIADO</v>
      </c>
      <c r="E1846" t="s">
        <v>16</v>
      </c>
      <c r="F1846" t="s">
        <v>12</v>
      </c>
      <c r="G1846" t="s">
        <v>13</v>
      </c>
      <c r="H1846" t="s">
        <v>13</v>
      </c>
      <c r="I1846" s="1">
        <f>IF(ISBLANK(Hoja1!I1846),AVERAGE(Hoja1!$I$2:$I$5001),Hoja1!I1846)</f>
        <v>32</v>
      </c>
      <c r="J1846">
        <f t="shared" si="84"/>
        <v>0</v>
      </c>
      <c r="K1846" t="str">
        <f t="shared" si="85"/>
        <v>0-400k</v>
      </c>
      <c r="L1846" t="str">
        <f t="shared" si="86"/>
        <v>31-45</v>
      </c>
    </row>
    <row r="1847" spans="1:12" x14ac:dyDescent="0.25">
      <c r="A1847">
        <v>1846</v>
      </c>
      <c r="B1847" t="s">
        <v>9</v>
      </c>
      <c r="C1847">
        <f>IF(ISBLANK(Hoja1!C1847),AVERAGE(Hoja1!$C$2:$C$5001),Hoja1!C1847)</f>
        <v>299784</v>
      </c>
      <c r="D1847" t="str">
        <f>IF(ISBLANK(Hoja1!D1847),"ASALARIADO",Hoja1!D1847)</f>
        <v>ASEGURADO VOLUNTARIO</v>
      </c>
      <c r="E1847" t="s">
        <v>16</v>
      </c>
      <c r="F1847" t="s">
        <v>12</v>
      </c>
      <c r="G1847" t="s">
        <v>13</v>
      </c>
      <c r="H1847" t="s">
        <v>13</v>
      </c>
      <c r="I1847" s="1">
        <f>IF(ISBLANK(Hoja1!I1847),AVERAGE(Hoja1!$I$2:$I$5001),Hoja1!I1847)</f>
        <v>59</v>
      </c>
      <c r="J1847">
        <f t="shared" si="84"/>
        <v>0</v>
      </c>
      <c r="K1847" t="str">
        <f t="shared" si="85"/>
        <v>0-400k</v>
      </c>
      <c r="L1847" t="str">
        <f t="shared" si="86"/>
        <v>46-60</v>
      </c>
    </row>
    <row r="1848" spans="1:12" x14ac:dyDescent="0.25">
      <c r="A1848">
        <v>1847</v>
      </c>
      <c r="B1848" t="s">
        <v>9</v>
      </c>
      <c r="C1848">
        <f>IF(ISBLANK(Hoja1!C1848),AVERAGE(Hoja1!$C$2:$C$5001),Hoja1!C1848)</f>
        <v>648421</v>
      </c>
      <c r="D1848" t="str">
        <f>IF(ISBLANK(Hoja1!D1848),"ASALARIADO",Hoja1!D1848)</f>
        <v>ASALARIADO</v>
      </c>
      <c r="E1848" t="s">
        <v>16</v>
      </c>
      <c r="F1848" t="s">
        <v>12</v>
      </c>
      <c r="G1848" t="s">
        <v>13</v>
      </c>
      <c r="H1848" t="s">
        <v>13</v>
      </c>
      <c r="I1848" s="1">
        <f>IF(ISBLANK(Hoja1!I1848),AVERAGE(Hoja1!$I$2:$I$5001),Hoja1!I1848)</f>
        <v>53</v>
      </c>
      <c r="J1848">
        <f t="shared" si="84"/>
        <v>0</v>
      </c>
      <c r="K1848" t="str">
        <f t="shared" si="85"/>
        <v>400k-800k</v>
      </c>
      <c r="L1848" t="str">
        <f t="shared" si="86"/>
        <v>46-60</v>
      </c>
    </row>
    <row r="1849" spans="1:12" x14ac:dyDescent="0.25">
      <c r="A1849">
        <v>1848</v>
      </c>
      <c r="B1849" t="s">
        <v>15</v>
      </c>
      <c r="C1849">
        <f>IF(ISBLANK(Hoja1!C1849),AVERAGE(Hoja1!$C$2:$C$5001),Hoja1!C1849)</f>
        <v>298018</v>
      </c>
      <c r="D1849" t="str">
        <f>IF(ISBLANK(Hoja1!D1849),"ASALARIADO",Hoja1!D1849)</f>
        <v>TRABAJADOR INDEPENDIENTE</v>
      </c>
      <c r="E1849" t="s">
        <v>16</v>
      </c>
      <c r="F1849" t="s">
        <v>12</v>
      </c>
      <c r="G1849" t="s">
        <v>13</v>
      </c>
      <c r="H1849" t="s">
        <v>12</v>
      </c>
      <c r="I1849" s="1">
        <f>IF(ISBLANK(Hoja1!I1849),AVERAGE(Hoja1!$I$2:$I$5001),Hoja1!I1849)</f>
        <v>54</v>
      </c>
      <c r="J1849">
        <f t="shared" si="84"/>
        <v>1</v>
      </c>
      <c r="K1849" t="str">
        <f t="shared" si="85"/>
        <v>0-400k</v>
      </c>
      <c r="L1849" t="str">
        <f t="shared" si="86"/>
        <v>46-60</v>
      </c>
    </row>
    <row r="1850" spans="1:12" x14ac:dyDescent="0.25">
      <c r="A1850">
        <v>1849</v>
      </c>
      <c r="B1850" t="s">
        <v>15</v>
      </c>
      <c r="C1850">
        <f>IF(ISBLANK(Hoja1!C1850),AVERAGE(Hoja1!$C$2:$C$5001),Hoja1!C1850)</f>
        <v>299046</v>
      </c>
      <c r="D1850" t="str">
        <f>IF(ISBLANK(Hoja1!D1850),"ASALARIADO",Hoja1!D1850)</f>
        <v>TRABAJADOR INDEPENDIENTE</v>
      </c>
      <c r="E1850" t="s">
        <v>16</v>
      </c>
      <c r="F1850" t="s">
        <v>12</v>
      </c>
      <c r="G1850" t="s">
        <v>12</v>
      </c>
      <c r="H1850" t="s">
        <v>13</v>
      </c>
      <c r="I1850" s="1">
        <f>IF(ISBLANK(Hoja1!I1850),AVERAGE(Hoja1!$I$2:$I$5001),Hoja1!I1850)</f>
        <v>40</v>
      </c>
      <c r="J1850">
        <f t="shared" si="84"/>
        <v>0</v>
      </c>
      <c r="K1850" t="str">
        <f t="shared" si="85"/>
        <v>0-400k</v>
      </c>
      <c r="L1850" t="str">
        <f t="shared" si="86"/>
        <v>31-45</v>
      </c>
    </row>
    <row r="1851" spans="1:12" x14ac:dyDescent="0.25">
      <c r="A1851">
        <v>1850</v>
      </c>
      <c r="B1851" t="s">
        <v>9</v>
      </c>
      <c r="C1851">
        <f>IF(ISBLANK(Hoja1!C1851),AVERAGE(Hoja1!$C$2:$C$5001),Hoja1!C1851)</f>
        <v>472038</v>
      </c>
      <c r="D1851" t="str">
        <f>IF(ISBLANK(Hoja1!D1851),"ASALARIADO",Hoja1!D1851)</f>
        <v>ASALARIADO</v>
      </c>
      <c r="E1851" t="s">
        <v>16</v>
      </c>
      <c r="F1851" t="s">
        <v>12</v>
      </c>
      <c r="G1851" t="s">
        <v>13</v>
      </c>
      <c r="H1851" t="s">
        <v>13</v>
      </c>
      <c r="I1851" s="1">
        <f>IF(ISBLANK(Hoja1!I1851),AVERAGE(Hoja1!$I$2:$I$5001),Hoja1!I1851)</f>
        <v>28</v>
      </c>
      <c r="J1851">
        <f t="shared" si="84"/>
        <v>0</v>
      </c>
      <c r="K1851" t="str">
        <f t="shared" si="85"/>
        <v>400k-800k</v>
      </c>
      <c r="L1851" t="str">
        <f t="shared" si="86"/>
        <v>18-30</v>
      </c>
    </row>
    <row r="1852" spans="1:12" x14ac:dyDescent="0.25">
      <c r="A1852">
        <v>1851</v>
      </c>
      <c r="B1852" t="s">
        <v>9</v>
      </c>
      <c r="C1852">
        <f>IF(ISBLANK(Hoja1!C1852),AVERAGE(Hoja1!$C$2:$C$5001),Hoja1!C1852)</f>
        <v>1509803.5</v>
      </c>
      <c r="D1852" t="str">
        <f>IF(ISBLANK(Hoja1!D1852),"ASALARIADO",Hoja1!D1852)</f>
        <v>ASALARIADO</v>
      </c>
      <c r="E1852" t="s">
        <v>11</v>
      </c>
      <c r="F1852" t="s">
        <v>12</v>
      </c>
      <c r="G1852" t="s">
        <v>13</v>
      </c>
      <c r="H1852" t="s">
        <v>13</v>
      </c>
      <c r="I1852" s="1">
        <f>IF(ISBLANK(Hoja1!I1852),AVERAGE(Hoja1!$I$2:$I$5001),Hoja1!I1852)</f>
        <v>34</v>
      </c>
      <c r="J1852">
        <f t="shared" si="84"/>
        <v>0</v>
      </c>
      <c r="K1852" t="str">
        <f t="shared" si="85"/>
        <v>1.2M-2M</v>
      </c>
      <c r="L1852" t="str">
        <f t="shared" si="86"/>
        <v>31-45</v>
      </c>
    </row>
    <row r="1853" spans="1:12" x14ac:dyDescent="0.25">
      <c r="A1853">
        <v>1852</v>
      </c>
      <c r="B1853" t="s">
        <v>15</v>
      </c>
      <c r="C1853">
        <f>IF(ISBLANK(Hoja1!C1853),AVERAGE(Hoja1!$C$2:$C$5001),Hoja1!C1853)</f>
        <v>278030</v>
      </c>
      <c r="D1853" t="str">
        <f>IF(ISBLANK(Hoja1!D1853),"ASALARIADO",Hoja1!D1853)</f>
        <v>ASEGURADO VOLUNTARIO</v>
      </c>
      <c r="E1853" t="s">
        <v>16</v>
      </c>
      <c r="F1853" t="s">
        <v>12</v>
      </c>
      <c r="G1853" t="s">
        <v>13</v>
      </c>
      <c r="H1853" t="s">
        <v>13</v>
      </c>
      <c r="I1853" s="1">
        <f>IF(ISBLANK(Hoja1!I1853),AVERAGE(Hoja1!$I$2:$I$5001),Hoja1!I1853)</f>
        <v>37</v>
      </c>
      <c r="J1853">
        <f t="shared" si="84"/>
        <v>0</v>
      </c>
      <c r="K1853" t="str">
        <f t="shared" si="85"/>
        <v>0-400k</v>
      </c>
      <c r="L1853" t="str">
        <f t="shared" si="86"/>
        <v>31-45</v>
      </c>
    </row>
    <row r="1854" spans="1:12" x14ac:dyDescent="0.25">
      <c r="A1854">
        <v>1853</v>
      </c>
      <c r="B1854" t="s">
        <v>15</v>
      </c>
      <c r="C1854">
        <f>IF(ISBLANK(Hoja1!C1854),AVERAGE(Hoja1!$C$2:$C$5001),Hoja1!C1854)</f>
        <v>259800</v>
      </c>
      <c r="D1854" t="str">
        <f>IF(ISBLANK(Hoja1!D1854),"ASALARIADO",Hoja1!D1854)</f>
        <v>ASALARIADO</v>
      </c>
      <c r="E1854" t="s">
        <v>16</v>
      </c>
      <c r="F1854" t="s">
        <v>12</v>
      </c>
      <c r="G1854" t="s">
        <v>13</v>
      </c>
      <c r="H1854" t="s">
        <v>13</v>
      </c>
      <c r="I1854" s="1">
        <f>IF(ISBLANK(Hoja1!I1854),AVERAGE(Hoja1!$I$2:$I$5001),Hoja1!I1854)</f>
        <v>38</v>
      </c>
      <c r="J1854">
        <f t="shared" si="84"/>
        <v>0</v>
      </c>
      <c r="K1854" t="str">
        <f t="shared" si="85"/>
        <v>0-400k</v>
      </c>
      <c r="L1854" t="str">
        <f t="shared" si="86"/>
        <v>31-45</v>
      </c>
    </row>
    <row r="1855" spans="1:12" x14ac:dyDescent="0.25">
      <c r="A1855">
        <v>1854</v>
      </c>
      <c r="B1855" t="s">
        <v>9</v>
      </c>
      <c r="C1855">
        <f>IF(ISBLANK(Hoja1!C1855),AVERAGE(Hoja1!$C$2:$C$5001),Hoja1!C1855)</f>
        <v>973600</v>
      </c>
      <c r="D1855" t="str">
        <f>IF(ISBLANK(Hoja1!D1855),"ASALARIADO",Hoja1!D1855)</f>
        <v>ASALARIADO</v>
      </c>
      <c r="E1855" t="s">
        <v>16</v>
      </c>
      <c r="F1855" t="s">
        <v>12</v>
      </c>
      <c r="G1855" t="s">
        <v>13</v>
      </c>
      <c r="H1855" t="s">
        <v>13</v>
      </c>
      <c r="I1855" s="1">
        <f>IF(ISBLANK(Hoja1!I1855),AVERAGE(Hoja1!$I$2:$I$5001),Hoja1!I1855)</f>
        <v>25</v>
      </c>
      <c r="J1855">
        <f t="shared" si="84"/>
        <v>0</v>
      </c>
      <c r="K1855" t="str">
        <f t="shared" si="85"/>
        <v>800k-1.2M</v>
      </c>
      <c r="L1855" t="str">
        <f t="shared" si="86"/>
        <v>18-30</v>
      </c>
    </row>
    <row r="1856" spans="1:12" x14ac:dyDescent="0.25">
      <c r="A1856">
        <v>1855</v>
      </c>
      <c r="B1856" t="s">
        <v>9</v>
      </c>
      <c r="C1856">
        <f>IF(ISBLANK(Hoja1!C1856),AVERAGE(Hoja1!$C$2:$C$5001),Hoja1!C1856)</f>
        <v>4853991.51</v>
      </c>
      <c r="D1856" t="str">
        <f>IF(ISBLANK(Hoja1!D1856),"ASALARIADO",Hoja1!D1856)</f>
        <v>ASALARIADO</v>
      </c>
      <c r="E1856" t="s">
        <v>16</v>
      </c>
      <c r="F1856" t="s">
        <v>12</v>
      </c>
      <c r="G1856" t="s">
        <v>13</v>
      </c>
      <c r="H1856" t="s">
        <v>13</v>
      </c>
      <c r="I1856" s="1">
        <f>IF(ISBLANK(Hoja1!I1856),AVERAGE(Hoja1!$I$2:$I$5001),Hoja1!I1856)</f>
        <v>43</v>
      </c>
      <c r="J1856">
        <f t="shared" si="84"/>
        <v>0</v>
      </c>
      <c r="K1856" t="str">
        <f t="shared" si="85"/>
        <v>2M+</v>
      </c>
      <c r="L1856" t="str">
        <f t="shared" si="86"/>
        <v>31-45</v>
      </c>
    </row>
    <row r="1857" spans="1:12" x14ac:dyDescent="0.25">
      <c r="A1857">
        <v>1856</v>
      </c>
      <c r="B1857" t="s">
        <v>9</v>
      </c>
      <c r="C1857">
        <f>IF(ISBLANK(Hoja1!C1857),AVERAGE(Hoja1!$C$2:$C$5001),Hoja1!C1857)</f>
        <v>849678</v>
      </c>
      <c r="D1857" t="str">
        <f>IF(ISBLANK(Hoja1!D1857),"ASALARIADO",Hoja1!D1857)</f>
        <v>TRABAJADOR INDEPENDIENTE</v>
      </c>
      <c r="E1857" t="s">
        <v>16</v>
      </c>
      <c r="F1857" t="s">
        <v>12</v>
      </c>
      <c r="G1857" t="s">
        <v>13</v>
      </c>
      <c r="H1857" t="s">
        <v>12</v>
      </c>
      <c r="I1857" s="1">
        <f>IF(ISBLANK(Hoja1!I1857),AVERAGE(Hoja1!$I$2:$I$5001),Hoja1!I1857)</f>
        <v>51</v>
      </c>
      <c r="J1857">
        <f t="shared" si="84"/>
        <v>1</v>
      </c>
      <c r="K1857" t="str">
        <f t="shared" si="85"/>
        <v>800k-1.2M</v>
      </c>
      <c r="L1857" t="str">
        <f t="shared" si="86"/>
        <v>46-60</v>
      </c>
    </row>
    <row r="1858" spans="1:12" x14ac:dyDescent="0.25">
      <c r="A1858">
        <v>1857</v>
      </c>
      <c r="B1858" t="s">
        <v>9</v>
      </c>
      <c r="C1858">
        <f>IF(ISBLANK(Hoja1!C1858),AVERAGE(Hoja1!$C$2:$C$5001),Hoja1!C1858)</f>
        <v>200000</v>
      </c>
      <c r="D1858" t="str">
        <f>IF(ISBLANK(Hoja1!D1858),"ASALARIADO",Hoja1!D1858)</f>
        <v>ASALARIADO</v>
      </c>
      <c r="E1858" t="s">
        <v>16</v>
      </c>
      <c r="F1858" t="s">
        <v>12</v>
      </c>
      <c r="G1858" t="s">
        <v>13</v>
      </c>
      <c r="H1858" t="s">
        <v>12</v>
      </c>
      <c r="I1858" s="1">
        <f>IF(ISBLANK(Hoja1!I1858),AVERAGE(Hoja1!$I$2:$I$5001),Hoja1!I1858)</f>
        <v>58</v>
      </c>
      <c r="J1858">
        <f t="shared" si="84"/>
        <v>1</v>
      </c>
      <c r="K1858" t="str">
        <f t="shared" si="85"/>
        <v>0-400k</v>
      </c>
      <c r="L1858" t="str">
        <f t="shared" si="86"/>
        <v>46-60</v>
      </c>
    </row>
    <row r="1859" spans="1:12" x14ac:dyDescent="0.25">
      <c r="A1859">
        <v>1858</v>
      </c>
      <c r="B1859" t="s">
        <v>9</v>
      </c>
      <c r="C1859">
        <f>IF(ISBLANK(Hoja1!C1859),AVERAGE(Hoja1!$C$2:$C$5001),Hoja1!C1859)</f>
        <v>1842399.71</v>
      </c>
      <c r="D1859" t="str">
        <f>IF(ISBLANK(Hoja1!D1859),"ASALARIADO",Hoja1!D1859)</f>
        <v>ASALARIADO</v>
      </c>
      <c r="E1859" t="s">
        <v>11</v>
      </c>
      <c r="F1859" t="s">
        <v>12</v>
      </c>
      <c r="G1859" t="s">
        <v>13</v>
      </c>
      <c r="H1859" t="s">
        <v>13</v>
      </c>
      <c r="I1859" s="1">
        <f>IF(ISBLANK(Hoja1!I1859),AVERAGE(Hoja1!$I$2:$I$5001),Hoja1!I1859)</f>
        <v>51</v>
      </c>
      <c r="J1859">
        <f t="shared" ref="J1859:J1922" si="87">IF(H1859="SI",1,0)</f>
        <v>0</v>
      </c>
      <c r="K1859" t="str">
        <f t="shared" ref="K1859:K1922" si="88">IF(C1859&lt;=400000,"0-400k",IF(C1859&lt;=800000,"400k-800k",IF(C1859&lt;=1200000,"800k-1.2M",IF(C1859&lt;=2000000,"1.2M-2M","2M+"))))</f>
        <v>1.2M-2M</v>
      </c>
      <c r="L1859" t="str">
        <f t="shared" ref="L1859:L1922" si="89">IF(I1859&lt;=30,"18-30",IF(I1859&lt;=45,"31-45",IF(I1859&lt;=60,"46-60",IF(I1859&lt;=75,"61-75","76-100+"))))</f>
        <v>46-60</v>
      </c>
    </row>
    <row r="1860" spans="1:12" x14ac:dyDescent="0.25">
      <c r="A1860">
        <v>1859</v>
      </c>
      <c r="B1860" t="s">
        <v>9</v>
      </c>
      <c r="C1860">
        <f>IF(ISBLANK(Hoja1!C1860),AVERAGE(Hoja1!$C$2:$C$5001),Hoja1!C1860)</f>
        <v>30310</v>
      </c>
      <c r="D1860" t="str">
        <f>IF(ISBLANK(Hoja1!D1860),"ASALARIADO",Hoja1!D1860)</f>
        <v>ASALARIADO</v>
      </c>
      <c r="E1860" t="s">
        <v>16</v>
      </c>
      <c r="F1860" t="s">
        <v>12</v>
      </c>
      <c r="G1860" t="s">
        <v>13</v>
      </c>
      <c r="H1860" t="s">
        <v>12</v>
      </c>
      <c r="I1860" s="1">
        <f>IF(ISBLANK(Hoja1!I1860),AVERAGE(Hoja1!$I$2:$I$5001),Hoja1!I1860)</f>
        <v>34</v>
      </c>
      <c r="J1860">
        <f t="shared" si="87"/>
        <v>1</v>
      </c>
      <c r="K1860" t="str">
        <f t="shared" si="88"/>
        <v>0-400k</v>
      </c>
      <c r="L1860" t="str">
        <f t="shared" si="89"/>
        <v>31-45</v>
      </c>
    </row>
    <row r="1861" spans="1:12" x14ac:dyDescent="0.25">
      <c r="A1861">
        <v>1860</v>
      </c>
      <c r="B1861" t="s">
        <v>15</v>
      </c>
      <c r="C1861">
        <f>IF(ISBLANK(Hoja1!C1861),AVERAGE(Hoja1!$C$2:$C$5001),Hoja1!C1861)</f>
        <v>359545</v>
      </c>
      <c r="D1861" t="str">
        <f>IF(ISBLANK(Hoja1!D1861),"ASALARIADO",Hoja1!D1861)</f>
        <v>ASALARIADO</v>
      </c>
      <c r="E1861" t="s">
        <v>16</v>
      </c>
      <c r="F1861" t="s">
        <v>12</v>
      </c>
      <c r="G1861" t="s">
        <v>13</v>
      </c>
      <c r="H1861" t="s">
        <v>13</v>
      </c>
      <c r="I1861" s="1">
        <f>IF(ISBLANK(Hoja1!I1861),AVERAGE(Hoja1!$I$2:$I$5001),Hoja1!I1861)</f>
        <v>27</v>
      </c>
      <c r="J1861">
        <f t="shared" si="87"/>
        <v>0</v>
      </c>
      <c r="K1861" t="str">
        <f t="shared" si="88"/>
        <v>0-400k</v>
      </c>
      <c r="L1861" t="str">
        <f t="shared" si="89"/>
        <v>18-30</v>
      </c>
    </row>
    <row r="1862" spans="1:12" x14ac:dyDescent="0.25">
      <c r="A1862">
        <v>1861</v>
      </c>
      <c r="B1862" t="s">
        <v>9</v>
      </c>
      <c r="C1862">
        <f>IF(ISBLANK(Hoja1!C1862),AVERAGE(Hoja1!$C$2:$C$5001),Hoja1!C1862)</f>
        <v>555920.49</v>
      </c>
      <c r="D1862" t="str">
        <f>IF(ISBLANK(Hoja1!D1862),"ASALARIADO",Hoja1!D1862)</f>
        <v>ASALARIADO</v>
      </c>
      <c r="E1862" t="s">
        <v>16</v>
      </c>
      <c r="F1862" t="s">
        <v>12</v>
      </c>
      <c r="G1862" t="s">
        <v>12</v>
      </c>
      <c r="H1862" t="s">
        <v>13</v>
      </c>
      <c r="I1862" s="1">
        <f>IF(ISBLANK(Hoja1!I1862),AVERAGE(Hoja1!$I$2:$I$5001),Hoja1!I1862)</f>
        <v>47</v>
      </c>
      <c r="J1862">
        <f t="shared" si="87"/>
        <v>0</v>
      </c>
      <c r="K1862" t="str">
        <f t="shared" si="88"/>
        <v>400k-800k</v>
      </c>
      <c r="L1862" t="str">
        <f t="shared" si="89"/>
        <v>46-60</v>
      </c>
    </row>
    <row r="1863" spans="1:12" x14ac:dyDescent="0.25">
      <c r="A1863">
        <v>1862</v>
      </c>
      <c r="B1863" t="s">
        <v>15</v>
      </c>
      <c r="C1863">
        <f>IF(ISBLANK(Hoja1!C1863),AVERAGE(Hoja1!$C$2:$C$5001),Hoja1!C1863)</f>
        <v>297046</v>
      </c>
      <c r="D1863" t="str">
        <f>IF(ISBLANK(Hoja1!D1863),"ASALARIADO",Hoja1!D1863)</f>
        <v>TRABAJADOR INDEPENDIENTE</v>
      </c>
      <c r="E1863" t="s">
        <v>16</v>
      </c>
      <c r="F1863" t="s">
        <v>12</v>
      </c>
      <c r="G1863" t="s">
        <v>13</v>
      </c>
      <c r="H1863" t="s">
        <v>12</v>
      </c>
      <c r="I1863" s="1">
        <f>IF(ISBLANK(Hoja1!I1863),AVERAGE(Hoja1!$I$2:$I$5001),Hoja1!I1863)</f>
        <v>25</v>
      </c>
      <c r="J1863">
        <f t="shared" si="87"/>
        <v>1</v>
      </c>
      <c r="K1863" t="str">
        <f t="shared" si="88"/>
        <v>0-400k</v>
      </c>
      <c r="L1863" t="str">
        <f t="shared" si="89"/>
        <v>18-30</v>
      </c>
    </row>
    <row r="1864" spans="1:12" x14ac:dyDescent="0.25">
      <c r="A1864">
        <v>1863</v>
      </c>
      <c r="B1864" t="s">
        <v>9</v>
      </c>
      <c r="C1864">
        <f>IF(ISBLANK(Hoja1!C1864),AVERAGE(Hoja1!$C$2:$C$5001),Hoja1!C1864)</f>
        <v>317915.58</v>
      </c>
      <c r="D1864" t="str">
        <f>IF(ISBLANK(Hoja1!D1864),"ASALARIADO",Hoja1!D1864)</f>
        <v>ASALARIADO</v>
      </c>
      <c r="E1864" t="s">
        <v>16</v>
      </c>
      <c r="F1864" t="s">
        <v>12</v>
      </c>
      <c r="G1864" t="s">
        <v>13</v>
      </c>
      <c r="H1864" t="s">
        <v>13</v>
      </c>
      <c r="I1864" s="1">
        <f>IF(ISBLANK(Hoja1!I1864),AVERAGE(Hoja1!$I$2:$I$5001),Hoja1!I1864)</f>
        <v>49</v>
      </c>
      <c r="J1864">
        <f t="shared" si="87"/>
        <v>0</v>
      </c>
      <c r="K1864" t="str">
        <f t="shared" si="88"/>
        <v>0-400k</v>
      </c>
      <c r="L1864" t="str">
        <f t="shared" si="89"/>
        <v>46-60</v>
      </c>
    </row>
    <row r="1865" spans="1:12" x14ac:dyDescent="0.25">
      <c r="A1865">
        <v>1864</v>
      </c>
      <c r="B1865" t="s">
        <v>9</v>
      </c>
      <c r="C1865">
        <f>IF(ISBLANK(Hoja1!C1865),AVERAGE(Hoja1!$C$2:$C$5001),Hoja1!C1865)</f>
        <v>297045</v>
      </c>
      <c r="D1865" t="str">
        <f>IF(ISBLANK(Hoja1!D1865),"ASALARIADO",Hoja1!D1865)</f>
        <v>ASEGURADO VOLUNTARIO</v>
      </c>
      <c r="E1865" t="s">
        <v>16</v>
      </c>
      <c r="F1865" t="s">
        <v>12</v>
      </c>
      <c r="G1865" t="s">
        <v>13</v>
      </c>
      <c r="H1865" t="s">
        <v>12</v>
      </c>
      <c r="I1865" s="1">
        <f>IF(ISBLANK(Hoja1!I1865),AVERAGE(Hoja1!$I$2:$I$5001),Hoja1!I1865)</f>
        <v>49</v>
      </c>
      <c r="J1865">
        <f t="shared" si="87"/>
        <v>1</v>
      </c>
      <c r="K1865" t="str">
        <f t="shared" si="88"/>
        <v>0-400k</v>
      </c>
      <c r="L1865" t="str">
        <f t="shared" si="89"/>
        <v>46-60</v>
      </c>
    </row>
    <row r="1866" spans="1:12" x14ac:dyDescent="0.25">
      <c r="A1866">
        <v>1865</v>
      </c>
      <c r="B1866" t="s">
        <v>15</v>
      </c>
      <c r="C1866">
        <f>IF(ISBLANK(Hoja1!C1866),AVERAGE(Hoja1!$C$2:$C$5001),Hoja1!C1866)</f>
        <v>1094119.6000000001</v>
      </c>
      <c r="D1866" t="str">
        <f>IF(ISBLANK(Hoja1!D1866),"ASALARIADO",Hoja1!D1866)</f>
        <v>ASALARIADO</v>
      </c>
      <c r="E1866" t="s">
        <v>11</v>
      </c>
      <c r="F1866" t="s">
        <v>12</v>
      </c>
      <c r="G1866" t="s">
        <v>13</v>
      </c>
      <c r="H1866" t="s">
        <v>13</v>
      </c>
      <c r="I1866" s="1">
        <f>IF(ISBLANK(Hoja1!I1866),AVERAGE(Hoja1!$I$2:$I$5001),Hoja1!I1866)</f>
        <v>49</v>
      </c>
      <c r="J1866">
        <f t="shared" si="87"/>
        <v>0</v>
      </c>
      <c r="K1866" t="str">
        <f t="shared" si="88"/>
        <v>800k-1.2M</v>
      </c>
      <c r="L1866" t="str">
        <f t="shared" si="89"/>
        <v>46-60</v>
      </c>
    </row>
    <row r="1867" spans="1:12" x14ac:dyDescent="0.25">
      <c r="A1867">
        <v>1866</v>
      </c>
      <c r="B1867" t="s">
        <v>9</v>
      </c>
      <c r="C1867">
        <f>IF(ISBLANK(Hoja1!C1867),AVERAGE(Hoja1!$C$2:$C$5001),Hoja1!C1867)</f>
        <v>276587</v>
      </c>
      <c r="D1867" t="str">
        <f>IF(ISBLANK(Hoja1!D1867),"ASALARIADO",Hoja1!D1867)</f>
        <v>ASALARIADO</v>
      </c>
      <c r="E1867" t="s">
        <v>16</v>
      </c>
      <c r="F1867" t="s">
        <v>12</v>
      </c>
      <c r="G1867" t="s">
        <v>13</v>
      </c>
      <c r="H1867" t="s">
        <v>13</v>
      </c>
      <c r="I1867" s="1">
        <f>IF(ISBLANK(Hoja1!I1867),AVERAGE(Hoja1!$I$2:$I$5001),Hoja1!I1867)</f>
        <v>34</v>
      </c>
      <c r="J1867">
        <f t="shared" si="87"/>
        <v>0</v>
      </c>
      <c r="K1867" t="str">
        <f t="shared" si="88"/>
        <v>0-400k</v>
      </c>
      <c r="L1867" t="str">
        <f t="shared" si="89"/>
        <v>31-45</v>
      </c>
    </row>
    <row r="1868" spans="1:12" x14ac:dyDescent="0.25">
      <c r="A1868">
        <v>1867</v>
      </c>
      <c r="B1868" t="s">
        <v>9</v>
      </c>
      <c r="C1868">
        <f>IF(ISBLANK(Hoja1!C1868),AVERAGE(Hoja1!$C$2:$C$5001),Hoja1!C1868)</f>
        <v>918351.77</v>
      </c>
      <c r="D1868" t="str">
        <f>IF(ISBLANK(Hoja1!D1868),"ASALARIADO",Hoja1!D1868)</f>
        <v>ASALARIADO</v>
      </c>
      <c r="E1868" t="s">
        <v>16</v>
      </c>
      <c r="F1868" t="s">
        <v>12</v>
      </c>
      <c r="G1868" t="s">
        <v>13</v>
      </c>
      <c r="H1868" t="s">
        <v>13</v>
      </c>
      <c r="I1868" s="1">
        <f>IF(ISBLANK(Hoja1!I1868),AVERAGE(Hoja1!$I$2:$I$5001),Hoja1!I1868)</f>
        <v>33</v>
      </c>
      <c r="J1868">
        <f t="shared" si="87"/>
        <v>0</v>
      </c>
      <c r="K1868" t="str">
        <f t="shared" si="88"/>
        <v>800k-1.2M</v>
      </c>
      <c r="L1868" t="str">
        <f t="shared" si="89"/>
        <v>31-45</v>
      </c>
    </row>
    <row r="1869" spans="1:12" x14ac:dyDescent="0.25">
      <c r="A1869">
        <v>1868</v>
      </c>
      <c r="B1869" t="s">
        <v>9</v>
      </c>
      <c r="C1869">
        <f>IF(ISBLANK(Hoja1!C1869),AVERAGE(Hoja1!$C$2:$C$5001),Hoja1!C1869)</f>
        <v>639148</v>
      </c>
      <c r="D1869" t="str">
        <f>IF(ISBLANK(Hoja1!D1869),"ASALARIADO",Hoja1!D1869)</f>
        <v>TRABAJADOR INDEPENDIENTE</v>
      </c>
      <c r="E1869" t="s">
        <v>16</v>
      </c>
      <c r="F1869" t="s">
        <v>12</v>
      </c>
      <c r="G1869" t="s">
        <v>13</v>
      </c>
      <c r="H1869" t="s">
        <v>12</v>
      </c>
      <c r="I1869" s="1">
        <f>IF(ISBLANK(Hoja1!I1869),AVERAGE(Hoja1!$I$2:$I$5001),Hoja1!I1869)</f>
        <v>57</v>
      </c>
      <c r="J1869">
        <f t="shared" si="87"/>
        <v>1</v>
      </c>
      <c r="K1869" t="str">
        <f t="shared" si="88"/>
        <v>400k-800k</v>
      </c>
      <c r="L1869" t="str">
        <f t="shared" si="89"/>
        <v>46-60</v>
      </c>
    </row>
    <row r="1870" spans="1:12" x14ac:dyDescent="0.25">
      <c r="A1870">
        <v>1869</v>
      </c>
      <c r="B1870" t="s">
        <v>9</v>
      </c>
      <c r="C1870">
        <f>IF(ISBLANK(Hoja1!C1870),AVERAGE(Hoja1!$C$2:$C$5001),Hoja1!C1870)</f>
        <v>414225.5</v>
      </c>
      <c r="D1870" t="str">
        <f>IF(ISBLANK(Hoja1!D1870),"ASALARIADO",Hoja1!D1870)</f>
        <v>ASALARIADO</v>
      </c>
      <c r="E1870" t="s">
        <v>16</v>
      </c>
      <c r="F1870" t="s">
        <v>12</v>
      </c>
      <c r="G1870" t="s">
        <v>13</v>
      </c>
      <c r="H1870" t="s">
        <v>13</v>
      </c>
      <c r="I1870" s="1">
        <f>IF(ISBLANK(Hoja1!I1870),AVERAGE(Hoja1!$I$2:$I$5001),Hoja1!I1870)</f>
        <v>63</v>
      </c>
      <c r="J1870">
        <f t="shared" si="87"/>
        <v>0</v>
      </c>
      <c r="K1870" t="str">
        <f t="shared" si="88"/>
        <v>400k-800k</v>
      </c>
      <c r="L1870" t="str">
        <f t="shared" si="89"/>
        <v>61-75</v>
      </c>
    </row>
    <row r="1871" spans="1:12" x14ac:dyDescent="0.25">
      <c r="A1871">
        <v>1870</v>
      </c>
      <c r="B1871" t="s">
        <v>9</v>
      </c>
      <c r="C1871">
        <f>IF(ISBLANK(Hoja1!C1871),AVERAGE(Hoja1!$C$2:$C$5001),Hoja1!C1871)</f>
        <v>85219.45</v>
      </c>
      <c r="D1871" t="str">
        <f>IF(ISBLANK(Hoja1!D1871),"ASALARIADO",Hoja1!D1871)</f>
        <v>ASALARIADO</v>
      </c>
      <c r="E1871" t="s">
        <v>16</v>
      </c>
      <c r="F1871" t="s">
        <v>12</v>
      </c>
      <c r="G1871" t="s">
        <v>13</v>
      </c>
      <c r="H1871" t="s">
        <v>13</v>
      </c>
      <c r="I1871" s="1">
        <f>IF(ISBLANK(Hoja1!I1871),AVERAGE(Hoja1!$I$2:$I$5001),Hoja1!I1871)</f>
        <v>47</v>
      </c>
      <c r="J1871">
        <f t="shared" si="87"/>
        <v>0</v>
      </c>
      <c r="K1871" t="str">
        <f t="shared" si="88"/>
        <v>0-400k</v>
      </c>
      <c r="L1871" t="str">
        <f t="shared" si="89"/>
        <v>46-60</v>
      </c>
    </row>
    <row r="1872" spans="1:12" x14ac:dyDescent="0.25">
      <c r="A1872">
        <v>1871</v>
      </c>
      <c r="B1872" t="s">
        <v>9</v>
      </c>
      <c r="C1872">
        <f>IF(ISBLANK(Hoja1!C1872),AVERAGE(Hoja1!$C$2:$C$5001),Hoja1!C1872)</f>
        <v>399647</v>
      </c>
      <c r="D1872" t="str">
        <f>IF(ISBLANK(Hoja1!D1872),"ASALARIADO",Hoja1!D1872)</f>
        <v>TRABAJADOR INDEPENDIENTE</v>
      </c>
      <c r="E1872" t="s">
        <v>16</v>
      </c>
      <c r="F1872" t="s">
        <v>12</v>
      </c>
      <c r="G1872" t="s">
        <v>13</v>
      </c>
      <c r="H1872" t="s">
        <v>13</v>
      </c>
      <c r="I1872" s="1">
        <f>IF(ISBLANK(Hoja1!I1872),AVERAGE(Hoja1!$I$2:$I$5001),Hoja1!I1872)</f>
        <v>58</v>
      </c>
      <c r="J1872">
        <f t="shared" si="87"/>
        <v>0</v>
      </c>
      <c r="K1872" t="str">
        <f t="shared" si="88"/>
        <v>0-400k</v>
      </c>
      <c r="L1872" t="str">
        <f t="shared" si="89"/>
        <v>46-60</v>
      </c>
    </row>
    <row r="1873" spans="1:12" x14ac:dyDescent="0.25">
      <c r="A1873">
        <v>1872</v>
      </c>
      <c r="B1873" t="s">
        <v>15</v>
      </c>
      <c r="C1873">
        <f>IF(ISBLANK(Hoja1!C1873),AVERAGE(Hoja1!$C$2:$C$5001),Hoja1!C1873)</f>
        <v>574387.6</v>
      </c>
      <c r="D1873" t="str">
        <f>IF(ISBLANK(Hoja1!D1873),"ASALARIADO",Hoja1!D1873)</f>
        <v>ASALARIADO</v>
      </c>
      <c r="E1873" t="s">
        <v>11</v>
      </c>
      <c r="F1873" t="s">
        <v>12</v>
      </c>
      <c r="G1873" t="s">
        <v>13</v>
      </c>
      <c r="H1873" t="s">
        <v>13</v>
      </c>
      <c r="I1873" s="1">
        <f>IF(ISBLANK(Hoja1!I1873),AVERAGE(Hoja1!$I$2:$I$5001),Hoja1!I1873)</f>
        <v>54</v>
      </c>
      <c r="J1873">
        <f t="shared" si="87"/>
        <v>0</v>
      </c>
      <c r="K1873" t="str">
        <f t="shared" si="88"/>
        <v>400k-800k</v>
      </c>
      <c r="L1873" t="str">
        <f t="shared" si="89"/>
        <v>46-60</v>
      </c>
    </row>
    <row r="1874" spans="1:12" x14ac:dyDescent="0.25">
      <c r="A1874">
        <v>1873</v>
      </c>
      <c r="B1874" t="s">
        <v>15</v>
      </c>
      <c r="C1874">
        <f>IF(ISBLANK(Hoja1!C1874),AVERAGE(Hoja1!$C$2:$C$5001),Hoja1!C1874)</f>
        <v>550988.74</v>
      </c>
      <c r="D1874" t="str">
        <f>IF(ISBLANK(Hoja1!D1874),"ASALARIADO",Hoja1!D1874)</f>
        <v>ASALARIADO</v>
      </c>
      <c r="E1874" t="s">
        <v>11</v>
      </c>
      <c r="F1874" t="s">
        <v>12</v>
      </c>
      <c r="G1874" t="s">
        <v>13</v>
      </c>
      <c r="H1874" t="s">
        <v>13</v>
      </c>
      <c r="I1874" s="1">
        <f>IF(ISBLANK(Hoja1!I1874),AVERAGE(Hoja1!$I$2:$I$5001),Hoja1!I1874)</f>
        <v>47</v>
      </c>
      <c r="J1874">
        <f t="shared" si="87"/>
        <v>0</v>
      </c>
      <c r="K1874" t="str">
        <f t="shared" si="88"/>
        <v>400k-800k</v>
      </c>
      <c r="L1874" t="str">
        <f t="shared" si="89"/>
        <v>46-60</v>
      </c>
    </row>
    <row r="1875" spans="1:12" x14ac:dyDescent="0.25">
      <c r="A1875">
        <v>1874</v>
      </c>
      <c r="B1875" t="s">
        <v>9</v>
      </c>
      <c r="C1875">
        <f>IF(ISBLANK(Hoja1!C1875),AVERAGE(Hoja1!$C$2:$C$5001),Hoja1!C1875)</f>
        <v>738540</v>
      </c>
      <c r="D1875" t="str">
        <f>IF(ISBLANK(Hoja1!D1875),"ASALARIADO",Hoja1!D1875)</f>
        <v>ASALARIADO</v>
      </c>
      <c r="E1875" t="s">
        <v>16</v>
      </c>
      <c r="F1875" t="s">
        <v>12</v>
      </c>
      <c r="G1875" t="s">
        <v>13</v>
      </c>
      <c r="H1875" t="s">
        <v>13</v>
      </c>
      <c r="I1875" s="1">
        <f>IF(ISBLANK(Hoja1!I1875),AVERAGE(Hoja1!$I$2:$I$5001),Hoja1!I1875)</f>
        <v>36</v>
      </c>
      <c r="J1875">
        <f t="shared" si="87"/>
        <v>0</v>
      </c>
      <c r="K1875" t="str">
        <f t="shared" si="88"/>
        <v>400k-800k</v>
      </c>
      <c r="L1875" t="str">
        <f t="shared" si="89"/>
        <v>31-45</v>
      </c>
    </row>
    <row r="1876" spans="1:12" x14ac:dyDescent="0.25">
      <c r="A1876">
        <v>1875</v>
      </c>
      <c r="B1876" t="s">
        <v>15</v>
      </c>
      <c r="C1876">
        <f>IF(ISBLANK(Hoja1!C1876),AVERAGE(Hoja1!$C$2:$C$5001),Hoja1!C1876)</f>
        <v>955500</v>
      </c>
      <c r="D1876" t="str">
        <f>IF(ISBLANK(Hoja1!D1876),"ASALARIADO",Hoja1!D1876)</f>
        <v>ASALARIADO</v>
      </c>
      <c r="E1876" t="s">
        <v>16</v>
      </c>
      <c r="F1876" t="s">
        <v>12</v>
      </c>
      <c r="G1876" t="s">
        <v>13</v>
      </c>
      <c r="H1876" t="s">
        <v>13</v>
      </c>
      <c r="I1876" s="1">
        <f>IF(ISBLANK(Hoja1!I1876),AVERAGE(Hoja1!$I$2:$I$5001),Hoja1!I1876)</f>
        <v>45</v>
      </c>
      <c r="J1876">
        <f t="shared" si="87"/>
        <v>0</v>
      </c>
      <c r="K1876" t="str">
        <f t="shared" si="88"/>
        <v>800k-1.2M</v>
      </c>
      <c r="L1876" t="str">
        <f t="shared" si="89"/>
        <v>31-45</v>
      </c>
    </row>
    <row r="1877" spans="1:12" x14ac:dyDescent="0.25">
      <c r="A1877">
        <v>1876</v>
      </c>
      <c r="B1877" t="s">
        <v>9</v>
      </c>
      <c r="C1877">
        <f>IF(ISBLANK(Hoja1!C1877),AVERAGE(Hoja1!$C$2:$C$5001),Hoja1!C1877)</f>
        <v>522287.6</v>
      </c>
      <c r="D1877" t="str">
        <f>IF(ISBLANK(Hoja1!D1877),"ASALARIADO",Hoja1!D1877)</f>
        <v>ASALARIADO</v>
      </c>
      <c r="E1877" t="s">
        <v>16</v>
      </c>
      <c r="F1877" t="s">
        <v>12</v>
      </c>
      <c r="G1877" t="s">
        <v>13</v>
      </c>
      <c r="H1877" t="s">
        <v>13</v>
      </c>
      <c r="I1877" s="1">
        <f>IF(ISBLANK(Hoja1!I1877),AVERAGE(Hoja1!$I$2:$I$5001),Hoja1!I1877)</f>
        <v>36</v>
      </c>
      <c r="J1877">
        <f t="shared" si="87"/>
        <v>0</v>
      </c>
      <c r="K1877" t="str">
        <f t="shared" si="88"/>
        <v>400k-800k</v>
      </c>
      <c r="L1877" t="str">
        <f t="shared" si="89"/>
        <v>31-45</v>
      </c>
    </row>
    <row r="1878" spans="1:12" x14ac:dyDescent="0.25">
      <c r="A1878">
        <v>1877</v>
      </c>
      <c r="B1878" t="s">
        <v>15</v>
      </c>
      <c r="C1878">
        <f>IF(ISBLANK(Hoja1!C1878),AVERAGE(Hoja1!$C$2:$C$5001),Hoja1!C1878)</f>
        <v>342968.37</v>
      </c>
      <c r="D1878" t="str">
        <f>IF(ISBLANK(Hoja1!D1878),"ASALARIADO",Hoja1!D1878)</f>
        <v>ASALARIADO</v>
      </c>
      <c r="E1878" t="s">
        <v>16</v>
      </c>
      <c r="F1878" t="s">
        <v>12</v>
      </c>
      <c r="G1878" t="s">
        <v>13</v>
      </c>
      <c r="H1878" t="s">
        <v>13</v>
      </c>
      <c r="I1878" s="1">
        <f>IF(ISBLANK(Hoja1!I1878),AVERAGE(Hoja1!$I$2:$I$5001),Hoja1!I1878)</f>
        <v>43</v>
      </c>
      <c r="J1878">
        <f t="shared" si="87"/>
        <v>0</v>
      </c>
      <c r="K1878" t="str">
        <f t="shared" si="88"/>
        <v>0-400k</v>
      </c>
      <c r="L1878" t="str">
        <f t="shared" si="89"/>
        <v>31-45</v>
      </c>
    </row>
    <row r="1879" spans="1:12" x14ac:dyDescent="0.25">
      <c r="A1879">
        <v>1878</v>
      </c>
      <c r="B1879" t="s">
        <v>15</v>
      </c>
      <c r="C1879">
        <f>IF(ISBLANK(Hoja1!C1879),AVERAGE(Hoja1!$C$2:$C$5001),Hoja1!C1879)</f>
        <v>619612</v>
      </c>
      <c r="D1879" t="str">
        <f>IF(ISBLANK(Hoja1!D1879),"ASALARIADO",Hoja1!D1879)</f>
        <v>TRABAJADOR INDEPENDIENTE</v>
      </c>
      <c r="E1879" t="s">
        <v>16</v>
      </c>
      <c r="F1879" t="s">
        <v>12</v>
      </c>
      <c r="G1879" t="s">
        <v>13</v>
      </c>
      <c r="H1879" t="s">
        <v>13</v>
      </c>
      <c r="I1879" s="1">
        <f>IF(ISBLANK(Hoja1!I1879),AVERAGE(Hoja1!$I$2:$I$5001),Hoja1!I1879)</f>
        <v>40</v>
      </c>
      <c r="J1879">
        <f t="shared" si="87"/>
        <v>0</v>
      </c>
      <c r="K1879" t="str">
        <f t="shared" si="88"/>
        <v>400k-800k</v>
      </c>
      <c r="L1879" t="str">
        <f t="shared" si="89"/>
        <v>31-45</v>
      </c>
    </row>
    <row r="1880" spans="1:12" x14ac:dyDescent="0.25">
      <c r="A1880">
        <v>1879</v>
      </c>
      <c r="B1880" t="s">
        <v>9</v>
      </c>
      <c r="C1880">
        <f>IF(ISBLANK(Hoja1!C1880),AVERAGE(Hoja1!$C$2:$C$5001),Hoja1!C1880)</f>
        <v>952753.45</v>
      </c>
      <c r="D1880" t="str">
        <f>IF(ISBLANK(Hoja1!D1880),"ASALARIADO",Hoja1!D1880)</f>
        <v>PENSIONADOS EN SU PROPIO SISTEMA</v>
      </c>
      <c r="E1880" t="s">
        <v>11</v>
      </c>
      <c r="F1880" t="s">
        <v>12</v>
      </c>
      <c r="G1880" t="s">
        <v>13</v>
      </c>
      <c r="H1880" t="s">
        <v>13</v>
      </c>
      <c r="I1880" s="1">
        <f>IF(ISBLANK(Hoja1!I1880),AVERAGE(Hoja1!$I$2:$I$5001),Hoja1!I1880)</f>
        <v>86</v>
      </c>
      <c r="J1880">
        <f t="shared" si="87"/>
        <v>0</v>
      </c>
      <c r="K1880" t="str">
        <f t="shared" si="88"/>
        <v>800k-1.2M</v>
      </c>
      <c r="L1880" t="str">
        <f t="shared" si="89"/>
        <v>76-100+</v>
      </c>
    </row>
    <row r="1881" spans="1:12" x14ac:dyDescent="0.25">
      <c r="A1881">
        <v>1880</v>
      </c>
      <c r="B1881" t="s">
        <v>15</v>
      </c>
      <c r="C1881">
        <f>IF(ISBLANK(Hoja1!C1881),AVERAGE(Hoja1!$C$2:$C$5001),Hoja1!C1881)</f>
        <v>422091</v>
      </c>
      <c r="D1881" t="str">
        <f>IF(ISBLANK(Hoja1!D1881),"ASALARIADO",Hoja1!D1881)</f>
        <v>TRABAJADOR INDEPENDIENTE</v>
      </c>
      <c r="E1881" t="s">
        <v>16</v>
      </c>
      <c r="F1881" t="s">
        <v>12</v>
      </c>
      <c r="G1881" t="s">
        <v>13</v>
      </c>
      <c r="H1881" t="s">
        <v>13</v>
      </c>
      <c r="I1881" s="1">
        <f>IF(ISBLANK(Hoja1!I1881),AVERAGE(Hoja1!$I$2:$I$5001),Hoja1!I1881)</f>
        <v>36</v>
      </c>
      <c r="J1881">
        <f t="shared" si="87"/>
        <v>0</v>
      </c>
      <c r="K1881" t="str">
        <f t="shared" si="88"/>
        <v>400k-800k</v>
      </c>
      <c r="L1881" t="str">
        <f t="shared" si="89"/>
        <v>31-45</v>
      </c>
    </row>
    <row r="1882" spans="1:12" x14ac:dyDescent="0.25">
      <c r="A1882">
        <v>1881</v>
      </c>
      <c r="B1882" t="s">
        <v>9</v>
      </c>
      <c r="C1882">
        <f>IF(ISBLANK(Hoja1!C1882),AVERAGE(Hoja1!$C$2:$C$5001),Hoja1!C1882)</f>
        <v>150000</v>
      </c>
      <c r="D1882" t="str">
        <f>IF(ISBLANK(Hoja1!D1882),"ASALARIADO",Hoja1!D1882)</f>
        <v>ASALARIADO</v>
      </c>
      <c r="E1882" t="s">
        <v>16</v>
      </c>
      <c r="F1882" t="s">
        <v>12</v>
      </c>
      <c r="G1882" t="s">
        <v>13</v>
      </c>
      <c r="H1882" t="s">
        <v>13</v>
      </c>
      <c r="I1882" s="1">
        <f>IF(ISBLANK(Hoja1!I1882),AVERAGE(Hoja1!$I$2:$I$5001),Hoja1!I1882)</f>
        <v>73</v>
      </c>
      <c r="J1882">
        <f t="shared" si="87"/>
        <v>0</v>
      </c>
      <c r="K1882" t="str">
        <f t="shared" si="88"/>
        <v>0-400k</v>
      </c>
      <c r="L1882" t="str">
        <f t="shared" si="89"/>
        <v>61-75</v>
      </c>
    </row>
    <row r="1883" spans="1:12" x14ac:dyDescent="0.25">
      <c r="A1883">
        <v>1882</v>
      </c>
      <c r="B1883" t="s">
        <v>9</v>
      </c>
      <c r="C1883">
        <f>IF(ISBLANK(Hoja1!C1883),AVERAGE(Hoja1!$C$2:$C$5001),Hoja1!C1883)</f>
        <v>10500</v>
      </c>
      <c r="D1883" t="str">
        <f>IF(ISBLANK(Hoja1!D1883),"ASALARIADO",Hoja1!D1883)</f>
        <v>ASALARIADO</v>
      </c>
      <c r="E1883" t="s">
        <v>16</v>
      </c>
      <c r="F1883" t="s">
        <v>12</v>
      </c>
      <c r="G1883" t="s">
        <v>12</v>
      </c>
      <c r="H1883" t="s">
        <v>13</v>
      </c>
      <c r="I1883" s="1">
        <f>IF(ISBLANK(Hoja1!I1883),AVERAGE(Hoja1!$I$2:$I$5001),Hoja1!I1883)</f>
        <v>29</v>
      </c>
      <c r="J1883">
        <f t="shared" si="87"/>
        <v>0</v>
      </c>
      <c r="K1883" t="str">
        <f t="shared" si="88"/>
        <v>0-400k</v>
      </c>
      <c r="L1883" t="str">
        <f t="shared" si="89"/>
        <v>18-30</v>
      </c>
    </row>
    <row r="1884" spans="1:12" x14ac:dyDescent="0.25">
      <c r="A1884">
        <v>1883</v>
      </c>
      <c r="B1884" t="s">
        <v>9</v>
      </c>
      <c r="C1884">
        <f>IF(ISBLANK(Hoja1!C1884),AVERAGE(Hoja1!$C$2:$C$5001),Hoja1!C1884)</f>
        <v>278030.99</v>
      </c>
      <c r="D1884" t="str">
        <f>IF(ISBLANK(Hoja1!D1884),"ASALARIADO",Hoja1!D1884)</f>
        <v>CONVENIOS ESPECIALES DE TRABAJADORES INDEPENDIENTES</v>
      </c>
      <c r="E1884" t="s">
        <v>16</v>
      </c>
      <c r="F1884" t="s">
        <v>12</v>
      </c>
      <c r="G1884" t="s">
        <v>13</v>
      </c>
      <c r="H1884" t="s">
        <v>13</v>
      </c>
      <c r="I1884" s="1">
        <f>IF(ISBLANK(Hoja1!I1884),AVERAGE(Hoja1!$I$2:$I$5001),Hoja1!I1884)</f>
        <v>37</v>
      </c>
      <c r="J1884">
        <f t="shared" si="87"/>
        <v>0</v>
      </c>
      <c r="K1884" t="str">
        <f t="shared" si="88"/>
        <v>0-400k</v>
      </c>
      <c r="L1884" t="str">
        <f t="shared" si="89"/>
        <v>31-45</v>
      </c>
    </row>
    <row r="1885" spans="1:12" x14ac:dyDescent="0.25">
      <c r="A1885">
        <v>1884</v>
      </c>
      <c r="B1885" t="s">
        <v>15</v>
      </c>
      <c r="C1885">
        <f>IF(ISBLANK(Hoja1!C1885),AVERAGE(Hoja1!$C$2:$C$5001),Hoja1!C1885)</f>
        <v>756240</v>
      </c>
      <c r="D1885" t="str">
        <f>IF(ISBLANK(Hoja1!D1885),"ASALARIADO",Hoja1!D1885)</f>
        <v>ASALARIADO</v>
      </c>
      <c r="E1885" t="s">
        <v>11</v>
      </c>
      <c r="F1885" t="s">
        <v>12</v>
      </c>
      <c r="G1885" t="s">
        <v>13</v>
      </c>
      <c r="H1885" t="s">
        <v>12</v>
      </c>
      <c r="I1885" s="1">
        <f>IF(ISBLANK(Hoja1!I1885),AVERAGE(Hoja1!$I$2:$I$5001),Hoja1!I1885)</f>
        <v>64</v>
      </c>
      <c r="J1885">
        <f t="shared" si="87"/>
        <v>1</v>
      </c>
      <c r="K1885" t="str">
        <f t="shared" si="88"/>
        <v>400k-800k</v>
      </c>
      <c r="L1885" t="str">
        <f t="shared" si="89"/>
        <v>61-75</v>
      </c>
    </row>
    <row r="1886" spans="1:12" x14ac:dyDescent="0.25">
      <c r="A1886">
        <v>1885</v>
      </c>
      <c r="B1886" t="s">
        <v>9</v>
      </c>
      <c r="C1886">
        <f>IF(ISBLANK(Hoja1!C1886),AVERAGE(Hoja1!$C$2:$C$5001),Hoja1!C1886)</f>
        <v>600000</v>
      </c>
      <c r="D1886" t="str">
        <f>IF(ISBLANK(Hoja1!D1886),"ASALARIADO",Hoja1!D1886)</f>
        <v>ASALARIADO</v>
      </c>
      <c r="E1886" t="s">
        <v>16</v>
      </c>
      <c r="F1886" t="s">
        <v>12</v>
      </c>
      <c r="G1886" t="s">
        <v>13</v>
      </c>
      <c r="H1886" t="s">
        <v>12</v>
      </c>
      <c r="I1886" s="1">
        <f>IF(ISBLANK(Hoja1!I1886),AVERAGE(Hoja1!$I$2:$I$5001),Hoja1!I1886)</f>
        <v>53</v>
      </c>
      <c r="J1886">
        <f t="shared" si="87"/>
        <v>1</v>
      </c>
      <c r="K1886" t="str">
        <f t="shared" si="88"/>
        <v>400k-800k</v>
      </c>
      <c r="L1886" t="str">
        <f t="shared" si="89"/>
        <v>46-60</v>
      </c>
    </row>
    <row r="1887" spans="1:12" x14ac:dyDescent="0.25">
      <c r="A1887">
        <v>1886</v>
      </c>
      <c r="B1887" t="s">
        <v>9</v>
      </c>
      <c r="C1887">
        <f>IF(ISBLANK(Hoja1!C1887),AVERAGE(Hoja1!$C$2:$C$5001),Hoja1!C1887)</f>
        <v>359544.27</v>
      </c>
      <c r="D1887" t="str">
        <f>IF(ISBLANK(Hoja1!D1887),"ASALARIADO",Hoja1!D1887)</f>
        <v>CONVENIOS ESPECIALES DE ASEGURADOS VOLUNTARIOS</v>
      </c>
      <c r="E1887" t="s">
        <v>16</v>
      </c>
      <c r="F1887" t="s">
        <v>12</v>
      </c>
      <c r="G1887" t="s">
        <v>12</v>
      </c>
      <c r="H1887" t="s">
        <v>13</v>
      </c>
      <c r="I1887" s="1">
        <f>IF(ISBLANK(Hoja1!I1887),AVERAGE(Hoja1!$I$2:$I$5001),Hoja1!I1887)</f>
        <v>26</v>
      </c>
      <c r="J1887">
        <f t="shared" si="87"/>
        <v>0</v>
      </c>
      <c r="K1887" t="str">
        <f t="shared" si="88"/>
        <v>0-400k</v>
      </c>
      <c r="L1887" t="str">
        <f t="shared" si="89"/>
        <v>18-30</v>
      </c>
    </row>
    <row r="1888" spans="1:12" x14ac:dyDescent="0.25">
      <c r="A1888">
        <v>1887</v>
      </c>
      <c r="B1888" t="s">
        <v>9</v>
      </c>
      <c r="C1888">
        <f>IF(ISBLANK(Hoja1!C1888),AVERAGE(Hoja1!$C$2:$C$5001),Hoja1!C1888)</f>
        <v>529650</v>
      </c>
      <c r="D1888" t="str">
        <f>IF(ISBLANK(Hoja1!D1888),"ASALARIADO",Hoja1!D1888)</f>
        <v>ASALARIADO</v>
      </c>
      <c r="E1888" t="s">
        <v>16</v>
      </c>
      <c r="F1888" t="s">
        <v>12</v>
      </c>
      <c r="G1888" t="s">
        <v>13</v>
      </c>
      <c r="H1888" t="s">
        <v>13</v>
      </c>
      <c r="I1888" s="1">
        <f>IF(ISBLANK(Hoja1!I1888),AVERAGE(Hoja1!$I$2:$I$5001),Hoja1!I1888)</f>
        <v>55</v>
      </c>
      <c r="J1888">
        <f t="shared" si="87"/>
        <v>0</v>
      </c>
      <c r="K1888" t="str">
        <f t="shared" si="88"/>
        <v>400k-800k</v>
      </c>
      <c r="L1888" t="str">
        <f t="shared" si="89"/>
        <v>46-60</v>
      </c>
    </row>
    <row r="1889" spans="1:12" x14ac:dyDescent="0.25">
      <c r="A1889">
        <v>1888</v>
      </c>
      <c r="B1889" t="s">
        <v>9</v>
      </c>
      <c r="C1889">
        <f>IF(ISBLANK(Hoja1!C1889),AVERAGE(Hoja1!$C$2:$C$5001),Hoja1!C1889)</f>
        <v>406966.63</v>
      </c>
      <c r="D1889" t="str">
        <f>IF(ISBLANK(Hoja1!D1889),"ASALARIADO",Hoja1!D1889)</f>
        <v>ASALARIADO</v>
      </c>
      <c r="E1889" t="s">
        <v>16</v>
      </c>
      <c r="F1889" t="s">
        <v>12</v>
      </c>
      <c r="G1889" t="s">
        <v>13</v>
      </c>
      <c r="H1889" t="s">
        <v>13</v>
      </c>
      <c r="I1889" s="1">
        <f>IF(ISBLANK(Hoja1!I1889),AVERAGE(Hoja1!$I$2:$I$5001),Hoja1!I1889)</f>
        <v>37</v>
      </c>
      <c r="J1889">
        <f t="shared" si="87"/>
        <v>0</v>
      </c>
      <c r="K1889" t="str">
        <f t="shared" si="88"/>
        <v>400k-800k</v>
      </c>
      <c r="L1889" t="str">
        <f t="shared" si="89"/>
        <v>31-45</v>
      </c>
    </row>
    <row r="1890" spans="1:12" x14ac:dyDescent="0.25">
      <c r="A1890">
        <v>1889</v>
      </c>
      <c r="B1890" t="s">
        <v>9</v>
      </c>
      <c r="C1890">
        <f>IF(ISBLANK(Hoja1!C1890),AVERAGE(Hoja1!$C$2:$C$5001),Hoja1!C1890)</f>
        <v>185000</v>
      </c>
      <c r="D1890" t="str">
        <f>IF(ISBLANK(Hoja1!D1890),"ASALARIADO",Hoja1!D1890)</f>
        <v>ASALARIADO</v>
      </c>
      <c r="E1890" t="s">
        <v>16</v>
      </c>
      <c r="F1890" t="s">
        <v>12</v>
      </c>
      <c r="G1890" t="s">
        <v>13</v>
      </c>
      <c r="H1890" t="s">
        <v>13</v>
      </c>
      <c r="I1890" s="1">
        <f>IF(ISBLANK(Hoja1!I1890),AVERAGE(Hoja1!$I$2:$I$5001),Hoja1!I1890)</f>
        <v>36</v>
      </c>
      <c r="J1890">
        <f t="shared" si="87"/>
        <v>0</v>
      </c>
      <c r="K1890" t="str">
        <f t="shared" si="88"/>
        <v>0-400k</v>
      </c>
      <c r="L1890" t="str">
        <f t="shared" si="89"/>
        <v>31-45</v>
      </c>
    </row>
    <row r="1891" spans="1:12" x14ac:dyDescent="0.25">
      <c r="A1891">
        <v>1890</v>
      </c>
      <c r="B1891" t="s">
        <v>15</v>
      </c>
      <c r="C1891">
        <f>IF(ISBLANK(Hoja1!C1891),AVERAGE(Hoja1!$C$2:$C$5001),Hoja1!C1891)</f>
        <v>299152.38</v>
      </c>
      <c r="D1891" t="str">
        <f>IF(ISBLANK(Hoja1!D1891),"ASALARIADO",Hoja1!D1891)</f>
        <v>ASALARIADO</v>
      </c>
      <c r="E1891" t="s">
        <v>11</v>
      </c>
      <c r="F1891" t="s">
        <v>12</v>
      </c>
      <c r="G1891" t="s">
        <v>13</v>
      </c>
      <c r="H1891" t="s">
        <v>13</v>
      </c>
      <c r="I1891" s="1">
        <f>IF(ISBLANK(Hoja1!I1891),AVERAGE(Hoja1!$I$2:$I$5001),Hoja1!I1891)</f>
        <v>36</v>
      </c>
      <c r="J1891">
        <f t="shared" si="87"/>
        <v>0</v>
      </c>
      <c r="K1891" t="str">
        <f t="shared" si="88"/>
        <v>0-400k</v>
      </c>
      <c r="L1891" t="str">
        <f t="shared" si="89"/>
        <v>31-45</v>
      </c>
    </row>
    <row r="1892" spans="1:12" x14ac:dyDescent="0.25">
      <c r="A1892">
        <v>1891</v>
      </c>
      <c r="B1892" t="s">
        <v>9</v>
      </c>
      <c r="C1892">
        <f>IF(ISBLANK(Hoja1!C1892),AVERAGE(Hoja1!$C$2:$C$5001),Hoja1!C1892)</f>
        <v>170502</v>
      </c>
      <c r="D1892" t="str">
        <f>IF(ISBLANK(Hoja1!D1892),"ASALARIADO",Hoja1!D1892)</f>
        <v>ASALARIADO</v>
      </c>
      <c r="E1892" t="s">
        <v>16</v>
      </c>
      <c r="F1892" t="s">
        <v>12</v>
      </c>
      <c r="G1892" t="s">
        <v>13</v>
      </c>
      <c r="H1892" t="s">
        <v>13</v>
      </c>
      <c r="I1892" s="1">
        <f>IF(ISBLANK(Hoja1!I1892),AVERAGE(Hoja1!$I$2:$I$5001),Hoja1!I1892)</f>
        <v>64</v>
      </c>
      <c r="J1892">
        <f t="shared" si="87"/>
        <v>0</v>
      </c>
      <c r="K1892" t="str">
        <f t="shared" si="88"/>
        <v>0-400k</v>
      </c>
      <c r="L1892" t="str">
        <f t="shared" si="89"/>
        <v>61-75</v>
      </c>
    </row>
    <row r="1893" spans="1:12" x14ac:dyDescent="0.25">
      <c r="A1893">
        <v>1892</v>
      </c>
      <c r="B1893" t="s">
        <v>15</v>
      </c>
      <c r="C1893">
        <f>IF(ISBLANK(Hoja1!C1893),AVERAGE(Hoja1!$C$2:$C$5001),Hoja1!C1893)</f>
        <v>758880</v>
      </c>
      <c r="D1893" t="str">
        <f>IF(ISBLANK(Hoja1!D1893),"ASALARIADO",Hoja1!D1893)</f>
        <v>ASALARIADO</v>
      </c>
      <c r="E1893" t="s">
        <v>16</v>
      </c>
      <c r="F1893" t="s">
        <v>12</v>
      </c>
      <c r="G1893" t="s">
        <v>13</v>
      </c>
      <c r="H1893" t="s">
        <v>13</v>
      </c>
      <c r="I1893" s="1">
        <f>IF(ISBLANK(Hoja1!I1893),AVERAGE(Hoja1!$I$2:$I$5001),Hoja1!I1893)</f>
        <v>27</v>
      </c>
      <c r="J1893">
        <f t="shared" si="87"/>
        <v>0</v>
      </c>
      <c r="K1893" t="str">
        <f t="shared" si="88"/>
        <v>400k-800k</v>
      </c>
      <c r="L1893" t="str">
        <f t="shared" si="89"/>
        <v>18-30</v>
      </c>
    </row>
    <row r="1894" spans="1:12" x14ac:dyDescent="0.25">
      <c r="A1894">
        <v>1893</v>
      </c>
      <c r="B1894" t="s">
        <v>15</v>
      </c>
      <c r="C1894">
        <f>IF(ISBLANK(Hoja1!C1894),AVERAGE(Hoja1!$C$2:$C$5001),Hoja1!C1894)</f>
        <v>345600</v>
      </c>
      <c r="D1894" t="str">
        <f>IF(ISBLANK(Hoja1!D1894),"ASALARIADO",Hoja1!D1894)</f>
        <v>ASALARIADO</v>
      </c>
      <c r="E1894" t="s">
        <v>16</v>
      </c>
      <c r="F1894" t="s">
        <v>12</v>
      </c>
      <c r="G1894" t="s">
        <v>13</v>
      </c>
      <c r="H1894" t="s">
        <v>13</v>
      </c>
      <c r="I1894" s="1">
        <f>IF(ISBLANK(Hoja1!I1894),AVERAGE(Hoja1!$I$2:$I$5001),Hoja1!I1894)</f>
        <v>23</v>
      </c>
      <c r="J1894">
        <f t="shared" si="87"/>
        <v>0</v>
      </c>
      <c r="K1894" t="str">
        <f t="shared" si="88"/>
        <v>0-400k</v>
      </c>
      <c r="L1894" t="str">
        <f t="shared" si="89"/>
        <v>18-30</v>
      </c>
    </row>
    <row r="1895" spans="1:12" x14ac:dyDescent="0.25">
      <c r="A1895">
        <v>1894</v>
      </c>
      <c r="B1895" t="s">
        <v>9</v>
      </c>
      <c r="C1895">
        <f>IF(ISBLANK(Hoja1!C1895),AVERAGE(Hoja1!$C$2:$C$5001),Hoja1!C1895)</f>
        <v>309333.33</v>
      </c>
      <c r="D1895" t="str">
        <f>IF(ISBLANK(Hoja1!D1895),"ASALARIADO",Hoja1!D1895)</f>
        <v>ASALARIADO</v>
      </c>
      <c r="E1895" t="s">
        <v>16</v>
      </c>
      <c r="F1895" t="s">
        <v>12</v>
      </c>
      <c r="G1895" t="s">
        <v>13</v>
      </c>
      <c r="H1895" t="s">
        <v>12</v>
      </c>
      <c r="I1895" s="1">
        <f>IF(ISBLANK(Hoja1!I1895),AVERAGE(Hoja1!$I$2:$I$5001),Hoja1!I1895)</f>
        <v>61</v>
      </c>
      <c r="J1895">
        <f t="shared" si="87"/>
        <v>1</v>
      </c>
      <c r="K1895" t="str">
        <f t="shared" si="88"/>
        <v>0-400k</v>
      </c>
      <c r="L1895" t="str">
        <f t="shared" si="89"/>
        <v>61-75</v>
      </c>
    </row>
    <row r="1896" spans="1:12" x14ac:dyDescent="0.25">
      <c r="A1896">
        <v>1895</v>
      </c>
      <c r="B1896" t="s">
        <v>15</v>
      </c>
      <c r="C1896">
        <f>IF(ISBLANK(Hoja1!C1896),AVERAGE(Hoja1!$C$2:$C$5001),Hoja1!C1896)</f>
        <v>1188000</v>
      </c>
      <c r="D1896" t="str">
        <f>IF(ISBLANK(Hoja1!D1896),"ASALARIADO",Hoja1!D1896)</f>
        <v>ASALARIADO</v>
      </c>
      <c r="E1896" t="s">
        <v>16</v>
      </c>
      <c r="F1896" t="s">
        <v>12</v>
      </c>
      <c r="G1896" t="s">
        <v>13</v>
      </c>
      <c r="H1896" t="s">
        <v>13</v>
      </c>
      <c r="I1896" s="1">
        <f>IF(ISBLANK(Hoja1!I1896),AVERAGE(Hoja1!$I$2:$I$5001),Hoja1!I1896)</f>
        <v>27</v>
      </c>
      <c r="J1896">
        <f t="shared" si="87"/>
        <v>0</v>
      </c>
      <c r="K1896" t="str">
        <f t="shared" si="88"/>
        <v>800k-1.2M</v>
      </c>
      <c r="L1896" t="str">
        <f t="shared" si="89"/>
        <v>18-30</v>
      </c>
    </row>
    <row r="1897" spans="1:12" x14ac:dyDescent="0.25">
      <c r="A1897">
        <v>1896</v>
      </c>
      <c r="B1897" t="s">
        <v>15</v>
      </c>
      <c r="C1897">
        <f>IF(ISBLANK(Hoja1!C1897),AVERAGE(Hoja1!$C$2:$C$5001),Hoja1!C1897)</f>
        <v>4442960.54</v>
      </c>
      <c r="D1897" t="str">
        <f>IF(ISBLANK(Hoja1!D1897),"ASALARIADO",Hoja1!D1897)</f>
        <v>ASALARIADO</v>
      </c>
      <c r="E1897" t="s">
        <v>16</v>
      </c>
      <c r="F1897" t="s">
        <v>12</v>
      </c>
      <c r="G1897" t="s">
        <v>13</v>
      </c>
      <c r="H1897" t="s">
        <v>13</v>
      </c>
      <c r="I1897" s="1">
        <f>IF(ISBLANK(Hoja1!I1897),AVERAGE(Hoja1!$I$2:$I$5001),Hoja1!I1897)</f>
        <v>34</v>
      </c>
      <c r="J1897">
        <f t="shared" si="87"/>
        <v>0</v>
      </c>
      <c r="K1897" t="str">
        <f t="shared" si="88"/>
        <v>2M+</v>
      </c>
      <c r="L1897" t="str">
        <f t="shared" si="89"/>
        <v>31-45</v>
      </c>
    </row>
    <row r="1898" spans="1:12" x14ac:dyDescent="0.25">
      <c r="A1898">
        <v>1897</v>
      </c>
      <c r="B1898" t="s">
        <v>9</v>
      </c>
      <c r="C1898">
        <f>IF(ISBLANK(Hoja1!C1898),AVERAGE(Hoja1!$C$2:$C$5001),Hoja1!C1898)</f>
        <v>451891</v>
      </c>
      <c r="D1898" t="str">
        <f>IF(ISBLANK(Hoja1!D1898),"ASALARIADO",Hoja1!D1898)</f>
        <v>TRABAJADOR INDEPENDIENTE</v>
      </c>
      <c r="E1898" t="s">
        <v>16</v>
      </c>
      <c r="F1898" t="s">
        <v>12</v>
      </c>
      <c r="G1898" t="s">
        <v>13</v>
      </c>
      <c r="H1898" t="s">
        <v>12</v>
      </c>
      <c r="I1898" s="1">
        <f>IF(ISBLANK(Hoja1!I1898),AVERAGE(Hoja1!$I$2:$I$5001),Hoja1!I1898)</f>
        <v>46</v>
      </c>
      <c r="J1898">
        <f t="shared" si="87"/>
        <v>1</v>
      </c>
      <c r="K1898" t="str">
        <f t="shared" si="88"/>
        <v>400k-800k</v>
      </c>
      <c r="L1898" t="str">
        <f t="shared" si="89"/>
        <v>46-60</v>
      </c>
    </row>
    <row r="1899" spans="1:12" x14ac:dyDescent="0.25">
      <c r="A1899">
        <v>1898</v>
      </c>
      <c r="B1899" t="s">
        <v>15</v>
      </c>
      <c r="C1899">
        <f>IF(ISBLANK(Hoja1!C1899),AVERAGE(Hoja1!$C$2:$C$5001),Hoja1!C1899)</f>
        <v>1103237</v>
      </c>
      <c r="D1899" t="str">
        <f>IF(ISBLANK(Hoja1!D1899),"ASALARIADO",Hoja1!D1899)</f>
        <v>ASALARIADO</v>
      </c>
      <c r="E1899" t="s">
        <v>11</v>
      </c>
      <c r="F1899" t="s">
        <v>12</v>
      </c>
      <c r="G1899" t="s">
        <v>13</v>
      </c>
      <c r="H1899" t="s">
        <v>12</v>
      </c>
      <c r="I1899" s="1">
        <f>IF(ISBLANK(Hoja1!I1899),AVERAGE(Hoja1!$I$2:$I$5001),Hoja1!I1899)</f>
        <v>30</v>
      </c>
      <c r="J1899">
        <f t="shared" si="87"/>
        <v>1</v>
      </c>
      <c r="K1899" t="str">
        <f t="shared" si="88"/>
        <v>800k-1.2M</v>
      </c>
      <c r="L1899" t="str">
        <f t="shared" si="89"/>
        <v>18-30</v>
      </c>
    </row>
    <row r="1900" spans="1:12" x14ac:dyDescent="0.25">
      <c r="A1900">
        <v>1899</v>
      </c>
      <c r="B1900" t="s">
        <v>9</v>
      </c>
      <c r="C1900">
        <f>IF(ISBLANK(Hoja1!C1900),AVERAGE(Hoja1!$C$2:$C$5001),Hoja1!C1900)</f>
        <v>387468</v>
      </c>
      <c r="D1900" t="str">
        <f>IF(ISBLANK(Hoja1!D1900),"ASALARIADO",Hoja1!D1900)</f>
        <v>ASALARIADO</v>
      </c>
      <c r="E1900" t="s">
        <v>11</v>
      </c>
      <c r="F1900" t="s">
        <v>12</v>
      </c>
      <c r="G1900" t="s">
        <v>13</v>
      </c>
      <c r="H1900" t="s">
        <v>13</v>
      </c>
      <c r="I1900" s="1">
        <f>IF(ISBLANK(Hoja1!I1900),AVERAGE(Hoja1!$I$2:$I$5001),Hoja1!I1900)</f>
        <v>32</v>
      </c>
      <c r="J1900">
        <f t="shared" si="87"/>
        <v>0</v>
      </c>
      <c r="K1900" t="str">
        <f t="shared" si="88"/>
        <v>0-400k</v>
      </c>
      <c r="L1900" t="str">
        <f t="shared" si="89"/>
        <v>31-45</v>
      </c>
    </row>
    <row r="1901" spans="1:12" x14ac:dyDescent="0.25">
      <c r="A1901">
        <v>1900</v>
      </c>
      <c r="B1901" t="s">
        <v>15</v>
      </c>
      <c r="C1901">
        <f>IF(ISBLANK(Hoja1!C1901),AVERAGE(Hoja1!$C$2:$C$5001),Hoja1!C1901)</f>
        <v>594092</v>
      </c>
      <c r="D1901" t="str">
        <f>IF(ISBLANK(Hoja1!D1901),"ASALARIADO",Hoja1!D1901)</f>
        <v>TRABAJADOR INDEPENDIENTE</v>
      </c>
      <c r="E1901" t="s">
        <v>16</v>
      </c>
      <c r="F1901" t="s">
        <v>12</v>
      </c>
      <c r="G1901" t="s">
        <v>13</v>
      </c>
      <c r="H1901" t="s">
        <v>13</v>
      </c>
      <c r="I1901" s="1">
        <f>IF(ISBLANK(Hoja1!I1901),AVERAGE(Hoja1!$I$2:$I$5001),Hoja1!I1901)</f>
        <v>57</v>
      </c>
      <c r="J1901">
        <f t="shared" si="87"/>
        <v>0</v>
      </c>
      <c r="K1901" t="str">
        <f t="shared" si="88"/>
        <v>400k-800k</v>
      </c>
      <c r="L1901" t="str">
        <f t="shared" si="89"/>
        <v>46-60</v>
      </c>
    </row>
    <row r="1902" spans="1:12" x14ac:dyDescent="0.25">
      <c r="A1902">
        <v>1901</v>
      </c>
      <c r="B1902" t="s">
        <v>15</v>
      </c>
      <c r="C1902">
        <f>IF(ISBLANK(Hoja1!C1902),AVERAGE(Hoja1!$C$2:$C$5001),Hoja1!C1902)</f>
        <v>299647</v>
      </c>
      <c r="D1902" t="str">
        <f>IF(ISBLANK(Hoja1!D1902),"ASALARIADO",Hoja1!D1902)</f>
        <v>ASEGURADO VOLUNTARIO</v>
      </c>
      <c r="E1902" t="s">
        <v>16</v>
      </c>
      <c r="F1902" t="s">
        <v>12</v>
      </c>
      <c r="G1902" t="s">
        <v>13</v>
      </c>
      <c r="H1902" t="s">
        <v>13</v>
      </c>
      <c r="I1902" s="1">
        <f>IF(ISBLANK(Hoja1!I1902),AVERAGE(Hoja1!$I$2:$I$5001),Hoja1!I1902)</f>
        <v>78</v>
      </c>
      <c r="J1902">
        <f t="shared" si="87"/>
        <v>0</v>
      </c>
      <c r="K1902" t="str">
        <f t="shared" si="88"/>
        <v>0-400k</v>
      </c>
      <c r="L1902" t="str">
        <f t="shared" si="89"/>
        <v>76-100+</v>
      </c>
    </row>
    <row r="1903" spans="1:12" x14ac:dyDescent="0.25">
      <c r="A1903">
        <v>1902</v>
      </c>
      <c r="B1903" t="s">
        <v>9</v>
      </c>
      <c r="C1903">
        <f>IF(ISBLANK(Hoja1!C1903),AVERAGE(Hoja1!$C$2:$C$5001),Hoja1!C1903)</f>
        <v>340566</v>
      </c>
      <c r="D1903" t="str">
        <f>IF(ISBLANK(Hoja1!D1903),"ASALARIADO",Hoja1!D1903)</f>
        <v>TRABAJADOR INDEPENDIENTE</v>
      </c>
      <c r="E1903" t="s">
        <v>16</v>
      </c>
      <c r="F1903" t="s">
        <v>12</v>
      </c>
      <c r="G1903" t="s">
        <v>12</v>
      </c>
      <c r="H1903" t="s">
        <v>13</v>
      </c>
      <c r="I1903" s="1">
        <f>IF(ISBLANK(Hoja1!I1903),AVERAGE(Hoja1!$I$2:$I$5001),Hoja1!I1903)</f>
        <v>32</v>
      </c>
      <c r="J1903">
        <f t="shared" si="87"/>
        <v>0</v>
      </c>
      <c r="K1903" t="str">
        <f t="shared" si="88"/>
        <v>0-400k</v>
      </c>
      <c r="L1903" t="str">
        <f t="shared" si="89"/>
        <v>31-45</v>
      </c>
    </row>
    <row r="1904" spans="1:12" x14ac:dyDescent="0.25">
      <c r="A1904">
        <v>1903</v>
      </c>
      <c r="B1904" t="s">
        <v>9</v>
      </c>
      <c r="C1904">
        <f>IF(ISBLANK(Hoja1!C1904),AVERAGE(Hoja1!$C$2:$C$5001),Hoja1!C1904)</f>
        <v>539000</v>
      </c>
      <c r="D1904" t="str">
        <f>IF(ISBLANK(Hoja1!D1904),"ASALARIADO",Hoja1!D1904)</f>
        <v>ASALARIADO</v>
      </c>
      <c r="E1904" t="s">
        <v>16</v>
      </c>
      <c r="F1904" t="s">
        <v>12</v>
      </c>
      <c r="G1904" t="s">
        <v>12</v>
      </c>
      <c r="H1904" t="s">
        <v>13</v>
      </c>
      <c r="I1904" s="1">
        <f>IF(ISBLANK(Hoja1!I1904),AVERAGE(Hoja1!$I$2:$I$5001),Hoja1!I1904)</f>
        <v>36</v>
      </c>
      <c r="J1904">
        <f t="shared" si="87"/>
        <v>0</v>
      </c>
      <c r="K1904" t="str">
        <f t="shared" si="88"/>
        <v>400k-800k</v>
      </c>
      <c r="L1904" t="str">
        <f t="shared" si="89"/>
        <v>31-45</v>
      </c>
    </row>
    <row r="1905" spans="1:12" x14ac:dyDescent="0.25">
      <c r="A1905">
        <v>1904</v>
      </c>
      <c r="B1905" t="s">
        <v>15</v>
      </c>
      <c r="C1905">
        <f>IF(ISBLANK(Hoja1!C1905),AVERAGE(Hoja1!$C$2:$C$5001),Hoja1!C1905)</f>
        <v>298155</v>
      </c>
      <c r="D1905" t="str">
        <f>IF(ISBLANK(Hoja1!D1905),"ASALARIADO",Hoja1!D1905)</f>
        <v>ASEGURADO VOLUNTARIO</v>
      </c>
      <c r="E1905" t="s">
        <v>16</v>
      </c>
      <c r="F1905" t="s">
        <v>12</v>
      </c>
      <c r="G1905" t="s">
        <v>13</v>
      </c>
      <c r="H1905" t="s">
        <v>12</v>
      </c>
      <c r="I1905" s="1">
        <f>IF(ISBLANK(Hoja1!I1905),AVERAGE(Hoja1!$I$2:$I$5001),Hoja1!I1905)</f>
        <v>54</v>
      </c>
      <c r="J1905">
        <f t="shared" si="87"/>
        <v>1</v>
      </c>
      <c r="K1905" t="str">
        <f t="shared" si="88"/>
        <v>0-400k</v>
      </c>
      <c r="L1905" t="str">
        <f t="shared" si="89"/>
        <v>46-60</v>
      </c>
    </row>
    <row r="1906" spans="1:12" x14ac:dyDescent="0.25">
      <c r="A1906">
        <v>1905</v>
      </c>
      <c r="B1906" t="s">
        <v>9</v>
      </c>
      <c r="C1906">
        <f>IF(ISBLANK(Hoja1!C1906),AVERAGE(Hoja1!$C$2:$C$5001),Hoja1!C1906)</f>
        <v>278030</v>
      </c>
      <c r="D1906" t="str">
        <f>IF(ISBLANK(Hoja1!D1906),"ASALARIADO",Hoja1!D1906)</f>
        <v>CONVENIOS ESPECIALES DE TRABAJADORES INDEPENDIENTES</v>
      </c>
      <c r="E1906" t="s">
        <v>16</v>
      </c>
      <c r="F1906" t="s">
        <v>12</v>
      </c>
      <c r="G1906" t="s">
        <v>12</v>
      </c>
      <c r="H1906" t="s">
        <v>13</v>
      </c>
      <c r="I1906" s="1">
        <f>IF(ISBLANK(Hoja1!I1906),AVERAGE(Hoja1!$I$2:$I$5001),Hoja1!I1906)</f>
        <v>54</v>
      </c>
      <c r="J1906">
        <f t="shared" si="87"/>
        <v>0</v>
      </c>
      <c r="K1906" t="str">
        <f t="shared" si="88"/>
        <v>0-400k</v>
      </c>
      <c r="L1906" t="str">
        <f t="shared" si="89"/>
        <v>46-60</v>
      </c>
    </row>
    <row r="1907" spans="1:12" x14ac:dyDescent="0.25">
      <c r="A1907">
        <v>1906</v>
      </c>
      <c r="B1907" t="s">
        <v>15</v>
      </c>
      <c r="C1907">
        <f>IF(ISBLANK(Hoja1!C1907),AVERAGE(Hoja1!$C$2:$C$5001),Hoja1!C1907)</f>
        <v>653122.46</v>
      </c>
      <c r="D1907" t="str">
        <f>IF(ISBLANK(Hoja1!D1907),"ASALARIADO",Hoja1!D1907)</f>
        <v>ASALARIADO</v>
      </c>
      <c r="E1907" t="s">
        <v>16</v>
      </c>
      <c r="F1907" t="s">
        <v>12</v>
      </c>
      <c r="G1907" t="s">
        <v>13</v>
      </c>
      <c r="H1907" t="s">
        <v>13</v>
      </c>
      <c r="I1907" s="1">
        <f>IF(ISBLANK(Hoja1!I1907),AVERAGE(Hoja1!$I$2:$I$5001),Hoja1!I1907)</f>
        <v>29</v>
      </c>
      <c r="J1907">
        <f t="shared" si="87"/>
        <v>0</v>
      </c>
      <c r="K1907" t="str">
        <f t="shared" si="88"/>
        <v>400k-800k</v>
      </c>
      <c r="L1907" t="str">
        <f t="shared" si="89"/>
        <v>18-30</v>
      </c>
    </row>
    <row r="1908" spans="1:12" x14ac:dyDescent="0.25">
      <c r="A1908">
        <v>1907</v>
      </c>
      <c r="B1908" t="s">
        <v>15</v>
      </c>
      <c r="C1908">
        <f>IF(ISBLANK(Hoja1!C1908),AVERAGE(Hoja1!$C$2:$C$5001),Hoja1!C1908)</f>
        <v>899559</v>
      </c>
      <c r="D1908" t="str">
        <f>IF(ISBLANK(Hoja1!D1908),"ASALARIADO",Hoja1!D1908)</f>
        <v>ASALARIADO</v>
      </c>
      <c r="E1908" t="s">
        <v>11</v>
      </c>
      <c r="F1908" t="s">
        <v>12</v>
      </c>
      <c r="G1908" t="s">
        <v>13</v>
      </c>
      <c r="H1908" t="s">
        <v>13</v>
      </c>
      <c r="I1908" s="1">
        <f>IF(ISBLANK(Hoja1!I1908),AVERAGE(Hoja1!$I$2:$I$5001),Hoja1!I1908)</f>
        <v>51</v>
      </c>
      <c r="J1908">
        <f t="shared" si="87"/>
        <v>0</v>
      </c>
      <c r="K1908" t="str">
        <f t="shared" si="88"/>
        <v>800k-1.2M</v>
      </c>
      <c r="L1908" t="str">
        <f t="shared" si="89"/>
        <v>46-60</v>
      </c>
    </row>
    <row r="1909" spans="1:12" x14ac:dyDescent="0.25">
      <c r="A1909">
        <v>1908</v>
      </c>
      <c r="B1909" t="s">
        <v>9</v>
      </c>
      <c r="C1909">
        <f>IF(ISBLANK(Hoja1!C1909),AVERAGE(Hoja1!$C$2:$C$5001),Hoja1!C1909)</f>
        <v>374003.1</v>
      </c>
      <c r="D1909" t="str">
        <f>IF(ISBLANK(Hoja1!D1909),"ASALARIADO",Hoja1!D1909)</f>
        <v>ASALARIADO</v>
      </c>
      <c r="E1909" t="s">
        <v>16</v>
      </c>
      <c r="F1909" t="s">
        <v>12</v>
      </c>
      <c r="G1909" t="s">
        <v>13</v>
      </c>
      <c r="H1909" t="s">
        <v>13</v>
      </c>
      <c r="I1909" s="1">
        <f>IF(ISBLANK(Hoja1!I1909),AVERAGE(Hoja1!$I$2:$I$5001),Hoja1!I1909)</f>
        <v>38</v>
      </c>
      <c r="J1909">
        <f t="shared" si="87"/>
        <v>0</v>
      </c>
      <c r="K1909" t="str">
        <f t="shared" si="88"/>
        <v>0-400k</v>
      </c>
      <c r="L1909" t="str">
        <f t="shared" si="89"/>
        <v>31-45</v>
      </c>
    </row>
    <row r="1910" spans="1:12" x14ac:dyDescent="0.25">
      <c r="A1910">
        <v>1909</v>
      </c>
      <c r="B1910" t="s">
        <v>9</v>
      </c>
      <c r="C1910">
        <f>IF(ISBLANK(Hoja1!C1910),AVERAGE(Hoja1!$C$2:$C$5001),Hoja1!C1910)</f>
        <v>297046</v>
      </c>
      <c r="D1910" t="str">
        <f>IF(ISBLANK(Hoja1!D1910),"ASALARIADO",Hoja1!D1910)</f>
        <v>ASEGURADO VOLUNTARIO</v>
      </c>
      <c r="E1910" t="s">
        <v>16</v>
      </c>
      <c r="F1910" t="s">
        <v>12</v>
      </c>
      <c r="G1910" t="s">
        <v>13</v>
      </c>
      <c r="H1910" t="s">
        <v>13</v>
      </c>
      <c r="I1910" s="1">
        <f>IF(ISBLANK(Hoja1!I1910),AVERAGE(Hoja1!$I$2:$I$5001),Hoja1!I1910)</f>
        <v>67</v>
      </c>
      <c r="J1910">
        <f t="shared" si="87"/>
        <v>0</v>
      </c>
      <c r="K1910" t="str">
        <f t="shared" si="88"/>
        <v>0-400k</v>
      </c>
      <c r="L1910" t="str">
        <f t="shared" si="89"/>
        <v>61-75</v>
      </c>
    </row>
    <row r="1911" spans="1:12" x14ac:dyDescent="0.25">
      <c r="A1911">
        <v>1910</v>
      </c>
      <c r="B1911" t="s">
        <v>15</v>
      </c>
      <c r="C1911">
        <f>IF(ISBLANK(Hoja1!C1911),AVERAGE(Hoja1!$C$2:$C$5001),Hoja1!C1911)</f>
        <v>1150000</v>
      </c>
      <c r="D1911" t="str">
        <f>IF(ISBLANK(Hoja1!D1911),"ASALARIADO",Hoja1!D1911)</f>
        <v>ASALARIADO</v>
      </c>
      <c r="E1911" t="s">
        <v>16</v>
      </c>
      <c r="F1911" t="s">
        <v>12</v>
      </c>
      <c r="G1911" t="s">
        <v>13</v>
      </c>
      <c r="H1911" t="s">
        <v>13</v>
      </c>
      <c r="I1911" s="1">
        <f>IF(ISBLANK(Hoja1!I1911),AVERAGE(Hoja1!$I$2:$I$5001),Hoja1!I1911)</f>
        <v>32</v>
      </c>
      <c r="J1911">
        <f t="shared" si="87"/>
        <v>0</v>
      </c>
      <c r="K1911" t="str">
        <f t="shared" si="88"/>
        <v>800k-1.2M</v>
      </c>
      <c r="L1911" t="str">
        <f t="shared" si="89"/>
        <v>31-45</v>
      </c>
    </row>
    <row r="1912" spans="1:12" x14ac:dyDescent="0.25">
      <c r="A1912">
        <v>1911</v>
      </c>
      <c r="B1912" t="s">
        <v>9</v>
      </c>
      <c r="C1912">
        <f>IF(ISBLANK(Hoja1!C1912),AVERAGE(Hoja1!$C$2:$C$5001),Hoja1!C1912)</f>
        <v>51833.33</v>
      </c>
      <c r="D1912" t="str">
        <f>IF(ISBLANK(Hoja1!D1912),"ASALARIADO",Hoja1!D1912)</f>
        <v>ASALARIADO</v>
      </c>
      <c r="E1912" t="s">
        <v>16</v>
      </c>
      <c r="F1912" t="s">
        <v>12</v>
      </c>
      <c r="G1912" t="s">
        <v>13</v>
      </c>
      <c r="H1912" t="s">
        <v>13</v>
      </c>
      <c r="I1912" s="1">
        <f>IF(ISBLANK(Hoja1!I1912),AVERAGE(Hoja1!$I$2:$I$5001),Hoja1!I1912)</f>
        <v>37</v>
      </c>
      <c r="J1912">
        <f t="shared" si="87"/>
        <v>0</v>
      </c>
      <c r="K1912" t="str">
        <f t="shared" si="88"/>
        <v>0-400k</v>
      </c>
      <c r="L1912" t="str">
        <f t="shared" si="89"/>
        <v>31-45</v>
      </c>
    </row>
    <row r="1913" spans="1:12" x14ac:dyDescent="0.25">
      <c r="A1913">
        <v>1912</v>
      </c>
      <c r="B1913" t="s">
        <v>9</v>
      </c>
      <c r="C1913">
        <f>IF(ISBLANK(Hoja1!C1913),AVERAGE(Hoja1!$C$2:$C$5001),Hoja1!C1913)</f>
        <v>225024.95</v>
      </c>
      <c r="D1913" t="str">
        <f>IF(ISBLANK(Hoja1!D1913),"ASALARIADO",Hoja1!D1913)</f>
        <v>ASALARIADO</v>
      </c>
      <c r="E1913" t="s">
        <v>16</v>
      </c>
      <c r="F1913" t="s">
        <v>12</v>
      </c>
      <c r="G1913" t="s">
        <v>13</v>
      </c>
      <c r="H1913" t="s">
        <v>13</v>
      </c>
      <c r="I1913" s="1">
        <f>IF(ISBLANK(Hoja1!I1913),AVERAGE(Hoja1!$I$2:$I$5001),Hoja1!I1913)</f>
        <v>19</v>
      </c>
      <c r="J1913">
        <f t="shared" si="87"/>
        <v>0</v>
      </c>
      <c r="K1913" t="str">
        <f t="shared" si="88"/>
        <v>0-400k</v>
      </c>
      <c r="L1913" t="str">
        <f t="shared" si="89"/>
        <v>18-30</v>
      </c>
    </row>
    <row r="1914" spans="1:12" x14ac:dyDescent="0.25">
      <c r="A1914">
        <v>1913</v>
      </c>
      <c r="B1914" t="s">
        <v>9</v>
      </c>
      <c r="C1914">
        <f>IF(ISBLANK(Hoja1!C1914),AVERAGE(Hoja1!$C$2:$C$5001),Hoja1!C1914)</f>
        <v>704330</v>
      </c>
      <c r="D1914" t="str">
        <f>IF(ISBLANK(Hoja1!D1914),"ASALARIADO",Hoja1!D1914)</f>
        <v>ASALARIADO</v>
      </c>
      <c r="E1914" t="s">
        <v>11</v>
      </c>
      <c r="F1914" t="s">
        <v>12</v>
      </c>
      <c r="G1914" t="s">
        <v>13</v>
      </c>
      <c r="H1914" t="s">
        <v>13</v>
      </c>
      <c r="I1914" s="1">
        <f>IF(ISBLANK(Hoja1!I1914),AVERAGE(Hoja1!$I$2:$I$5001),Hoja1!I1914)</f>
        <v>32</v>
      </c>
      <c r="J1914">
        <f t="shared" si="87"/>
        <v>0</v>
      </c>
      <c r="K1914" t="str">
        <f t="shared" si="88"/>
        <v>400k-800k</v>
      </c>
      <c r="L1914" t="str">
        <f t="shared" si="89"/>
        <v>31-45</v>
      </c>
    </row>
    <row r="1915" spans="1:12" x14ac:dyDescent="0.25">
      <c r="A1915">
        <v>1914</v>
      </c>
      <c r="B1915" t="s">
        <v>15</v>
      </c>
      <c r="C1915">
        <f>IF(ISBLANK(Hoja1!C1915),AVERAGE(Hoja1!$C$2:$C$5001),Hoja1!C1915)</f>
        <v>277520</v>
      </c>
      <c r="D1915" t="str">
        <f>IF(ISBLANK(Hoja1!D1915),"ASALARIADO",Hoja1!D1915)</f>
        <v>ASALARIADO</v>
      </c>
      <c r="E1915" t="s">
        <v>16</v>
      </c>
      <c r="F1915" t="s">
        <v>12</v>
      </c>
      <c r="G1915" t="s">
        <v>12</v>
      </c>
      <c r="H1915" t="s">
        <v>13</v>
      </c>
      <c r="I1915" s="1">
        <f>IF(ISBLANK(Hoja1!I1915),AVERAGE(Hoja1!$I$2:$I$5001),Hoja1!I1915)</f>
        <v>46</v>
      </c>
      <c r="J1915">
        <f t="shared" si="87"/>
        <v>0</v>
      </c>
      <c r="K1915" t="str">
        <f t="shared" si="88"/>
        <v>0-400k</v>
      </c>
      <c r="L1915" t="str">
        <f t="shared" si="89"/>
        <v>46-60</v>
      </c>
    </row>
    <row r="1916" spans="1:12" x14ac:dyDescent="0.25">
      <c r="A1916">
        <v>1915</v>
      </c>
      <c r="B1916" t="s">
        <v>15</v>
      </c>
      <c r="C1916">
        <f>IF(ISBLANK(Hoja1!C1916),AVERAGE(Hoja1!$C$2:$C$5001),Hoja1!C1916)</f>
        <v>1610392</v>
      </c>
      <c r="D1916" t="str">
        <f>IF(ISBLANK(Hoja1!D1916),"ASALARIADO",Hoja1!D1916)</f>
        <v>ASALARIADO</v>
      </c>
      <c r="E1916" t="s">
        <v>11</v>
      </c>
      <c r="F1916" t="s">
        <v>12</v>
      </c>
      <c r="G1916" t="s">
        <v>13</v>
      </c>
      <c r="H1916" t="s">
        <v>13</v>
      </c>
      <c r="I1916" s="1">
        <f>IF(ISBLANK(Hoja1!I1916),AVERAGE(Hoja1!$I$2:$I$5001),Hoja1!I1916)</f>
        <v>46</v>
      </c>
      <c r="J1916">
        <f t="shared" si="87"/>
        <v>0</v>
      </c>
      <c r="K1916" t="str">
        <f t="shared" si="88"/>
        <v>1.2M-2M</v>
      </c>
      <c r="L1916" t="str">
        <f t="shared" si="89"/>
        <v>46-60</v>
      </c>
    </row>
    <row r="1917" spans="1:12" x14ac:dyDescent="0.25">
      <c r="A1917">
        <v>1916</v>
      </c>
      <c r="B1917" t="s">
        <v>15</v>
      </c>
      <c r="C1917">
        <f>IF(ISBLANK(Hoja1!C1917),AVERAGE(Hoja1!$C$2:$C$5001),Hoja1!C1917)</f>
        <v>280000</v>
      </c>
      <c r="D1917" t="str">
        <f>IF(ISBLANK(Hoja1!D1917),"ASALARIADO",Hoja1!D1917)</f>
        <v>ASALARIADO</v>
      </c>
      <c r="E1917" t="s">
        <v>16</v>
      </c>
      <c r="F1917" t="s">
        <v>12</v>
      </c>
      <c r="G1917" t="s">
        <v>13</v>
      </c>
      <c r="H1917" t="s">
        <v>13</v>
      </c>
      <c r="I1917" s="1">
        <f>IF(ISBLANK(Hoja1!I1917),AVERAGE(Hoja1!$I$2:$I$5001),Hoja1!I1917)</f>
        <v>38</v>
      </c>
      <c r="J1917">
        <f t="shared" si="87"/>
        <v>0</v>
      </c>
      <c r="K1917" t="str">
        <f t="shared" si="88"/>
        <v>0-400k</v>
      </c>
      <c r="L1917" t="str">
        <f t="shared" si="89"/>
        <v>31-45</v>
      </c>
    </row>
    <row r="1918" spans="1:12" x14ac:dyDescent="0.25">
      <c r="A1918">
        <v>1917</v>
      </c>
      <c r="B1918" t="s">
        <v>9</v>
      </c>
      <c r="C1918">
        <f>IF(ISBLANK(Hoja1!C1918),AVERAGE(Hoja1!$C$2:$C$5001),Hoja1!C1918)</f>
        <v>322500</v>
      </c>
      <c r="D1918" t="str">
        <f>IF(ISBLANK(Hoja1!D1918),"ASALARIADO",Hoja1!D1918)</f>
        <v>ASALARIADO</v>
      </c>
      <c r="E1918" t="s">
        <v>16</v>
      </c>
      <c r="F1918" t="s">
        <v>12</v>
      </c>
      <c r="G1918" t="s">
        <v>13</v>
      </c>
      <c r="H1918" t="s">
        <v>12</v>
      </c>
      <c r="I1918" s="1">
        <f>IF(ISBLANK(Hoja1!I1918),AVERAGE(Hoja1!$I$2:$I$5001),Hoja1!I1918)</f>
        <v>46</v>
      </c>
      <c r="J1918">
        <f t="shared" si="87"/>
        <v>1</v>
      </c>
      <c r="K1918" t="str">
        <f t="shared" si="88"/>
        <v>0-400k</v>
      </c>
      <c r="L1918" t="str">
        <f t="shared" si="89"/>
        <v>46-60</v>
      </c>
    </row>
    <row r="1919" spans="1:12" x14ac:dyDescent="0.25">
      <c r="A1919">
        <v>1918</v>
      </c>
      <c r="B1919" t="s">
        <v>9</v>
      </c>
      <c r="C1919">
        <f>IF(ISBLANK(Hoja1!C1919),AVERAGE(Hoja1!$C$2:$C$5001),Hoja1!C1919)</f>
        <v>3599311.8</v>
      </c>
      <c r="D1919" t="str">
        <f>IF(ISBLANK(Hoja1!D1919),"ASALARIADO",Hoja1!D1919)</f>
        <v>ASALARIADO</v>
      </c>
      <c r="E1919" t="s">
        <v>11</v>
      </c>
      <c r="F1919" t="s">
        <v>12</v>
      </c>
      <c r="G1919" t="s">
        <v>13</v>
      </c>
      <c r="H1919" t="s">
        <v>13</v>
      </c>
      <c r="I1919" s="1">
        <f>IF(ISBLANK(Hoja1!I1919),AVERAGE(Hoja1!$I$2:$I$5001),Hoja1!I1919)</f>
        <v>60</v>
      </c>
      <c r="J1919">
        <f t="shared" si="87"/>
        <v>0</v>
      </c>
      <c r="K1919" t="str">
        <f t="shared" si="88"/>
        <v>2M+</v>
      </c>
      <c r="L1919" t="str">
        <f t="shared" si="89"/>
        <v>46-60</v>
      </c>
    </row>
    <row r="1920" spans="1:12" x14ac:dyDescent="0.25">
      <c r="A1920">
        <v>1919</v>
      </c>
      <c r="B1920" t="s">
        <v>15</v>
      </c>
      <c r="C1920">
        <f>IF(ISBLANK(Hoja1!C1920),AVERAGE(Hoja1!$C$2:$C$5001),Hoja1!C1920)</f>
        <v>512557.9</v>
      </c>
      <c r="D1920" t="str">
        <f>IF(ISBLANK(Hoja1!D1920),"ASALARIADO",Hoja1!D1920)</f>
        <v>ASALARIADO</v>
      </c>
      <c r="E1920" t="s">
        <v>16</v>
      </c>
      <c r="F1920" t="s">
        <v>12</v>
      </c>
      <c r="G1920" t="s">
        <v>13</v>
      </c>
      <c r="H1920" t="s">
        <v>13</v>
      </c>
      <c r="I1920" s="1">
        <f>IF(ISBLANK(Hoja1!I1920),AVERAGE(Hoja1!$I$2:$I$5001),Hoja1!I1920)</f>
        <v>35</v>
      </c>
      <c r="J1920">
        <f t="shared" si="87"/>
        <v>0</v>
      </c>
      <c r="K1920" t="str">
        <f t="shared" si="88"/>
        <v>400k-800k</v>
      </c>
      <c r="L1920" t="str">
        <f t="shared" si="89"/>
        <v>31-45</v>
      </c>
    </row>
    <row r="1921" spans="1:12" x14ac:dyDescent="0.25">
      <c r="A1921">
        <v>1920</v>
      </c>
      <c r="B1921" t="s">
        <v>15</v>
      </c>
      <c r="C1921">
        <f>IF(ISBLANK(Hoja1!C1921),AVERAGE(Hoja1!$C$2:$C$5001),Hoja1!C1921)</f>
        <v>500000</v>
      </c>
      <c r="D1921" t="str">
        <f>IF(ISBLANK(Hoja1!D1921),"ASALARIADO",Hoja1!D1921)</f>
        <v>ASALARIADO</v>
      </c>
      <c r="E1921" t="s">
        <v>16</v>
      </c>
      <c r="F1921" t="s">
        <v>12</v>
      </c>
      <c r="G1921" t="s">
        <v>13</v>
      </c>
      <c r="H1921" t="s">
        <v>13</v>
      </c>
      <c r="I1921" s="1">
        <f>IF(ISBLANK(Hoja1!I1921),AVERAGE(Hoja1!$I$2:$I$5001),Hoja1!I1921)</f>
        <v>57</v>
      </c>
      <c r="J1921">
        <f t="shared" si="87"/>
        <v>0</v>
      </c>
      <c r="K1921" t="str">
        <f t="shared" si="88"/>
        <v>400k-800k</v>
      </c>
      <c r="L1921" t="str">
        <f t="shared" si="89"/>
        <v>46-60</v>
      </c>
    </row>
    <row r="1922" spans="1:12" x14ac:dyDescent="0.25">
      <c r="A1922">
        <v>1921</v>
      </c>
      <c r="B1922" t="s">
        <v>9</v>
      </c>
      <c r="C1922">
        <f>IF(ISBLANK(Hoja1!C1922),AVERAGE(Hoja1!$C$2:$C$5001),Hoja1!C1922)</f>
        <v>1744445</v>
      </c>
      <c r="D1922" t="str">
        <f>IF(ISBLANK(Hoja1!D1922),"ASALARIADO",Hoja1!D1922)</f>
        <v>ASALARIADO</v>
      </c>
      <c r="E1922" t="s">
        <v>11</v>
      </c>
      <c r="F1922" t="s">
        <v>12</v>
      </c>
      <c r="G1922" t="s">
        <v>13</v>
      </c>
      <c r="H1922" t="s">
        <v>13</v>
      </c>
      <c r="I1922" s="1">
        <f>IF(ISBLANK(Hoja1!I1922),AVERAGE(Hoja1!$I$2:$I$5001),Hoja1!I1922)</f>
        <v>40</v>
      </c>
      <c r="J1922">
        <f t="shared" si="87"/>
        <v>0</v>
      </c>
      <c r="K1922" t="str">
        <f t="shared" si="88"/>
        <v>1.2M-2M</v>
      </c>
      <c r="L1922" t="str">
        <f t="shared" si="89"/>
        <v>31-45</v>
      </c>
    </row>
    <row r="1923" spans="1:12" x14ac:dyDescent="0.25">
      <c r="A1923">
        <v>1922</v>
      </c>
      <c r="B1923" t="s">
        <v>15</v>
      </c>
      <c r="C1923">
        <f>IF(ISBLANK(Hoja1!C1923),AVERAGE(Hoja1!$C$2:$C$5001),Hoja1!C1923)</f>
        <v>357576.42</v>
      </c>
      <c r="D1923" t="str">
        <f>IF(ISBLANK(Hoja1!D1923),"ASALARIADO",Hoja1!D1923)</f>
        <v>ASALARIADO</v>
      </c>
      <c r="E1923" t="s">
        <v>16</v>
      </c>
      <c r="F1923" t="s">
        <v>12</v>
      </c>
      <c r="G1923" t="s">
        <v>13</v>
      </c>
      <c r="H1923" t="s">
        <v>13</v>
      </c>
      <c r="I1923" s="1">
        <f>IF(ISBLANK(Hoja1!I1923),AVERAGE(Hoja1!$I$2:$I$5001),Hoja1!I1923)</f>
        <v>35</v>
      </c>
      <c r="J1923">
        <f t="shared" ref="J1923:J1986" si="90">IF(H1923="SI",1,0)</f>
        <v>0</v>
      </c>
      <c r="K1923" t="str">
        <f t="shared" ref="K1923:K1986" si="91">IF(C1923&lt;=400000,"0-400k",IF(C1923&lt;=800000,"400k-800k",IF(C1923&lt;=1200000,"800k-1.2M",IF(C1923&lt;=2000000,"1.2M-2M","2M+"))))</f>
        <v>0-400k</v>
      </c>
      <c r="L1923" t="str">
        <f t="shared" ref="L1923:L1986" si="92">IF(I1923&lt;=30,"18-30",IF(I1923&lt;=45,"31-45",IF(I1923&lt;=60,"46-60",IF(I1923&lt;=75,"61-75","76-100+"))))</f>
        <v>31-45</v>
      </c>
    </row>
    <row r="1924" spans="1:12" x14ac:dyDescent="0.25">
      <c r="A1924">
        <v>1923</v>
      </c>
      <c r="B1924" t="s">
        <v>9</v>
      </c>
      <c r="C1924">
        <f>IF(ISBLANK(Hoja1!C1924),AVERAGE(Hoja1!$C$2:$C$5001),Hoja1!C1924)</f>
        <v>2724750</v>
      </c>
      <c r="D1924" t="str">
        <f>IF(ISBLANK(Hoja1!D1924),"ASALARIADO",Hoja1!D1924)</f>
        <v>ASALARIADO</v>
      </c>
      <c r="E1924" t="s">
        <v>16</v>
      </c>
      <c r="F1924" t="s">
        <v>12</v>
      </c>
      <c r="G1924" t="s">
        <v>13</v>
      </c>
      <c r="H1924" t="s">
        <v>13</v>
      </c>
      <c r="I1924" s="1">
        <f>IF(ISBLANK(Hoja1!I1924),AVERAGE(Hoja1!$I$2:$I$5001),Hoja1!I1924)</f>
        <v>25</v>
      </c>
      <c r="J1924">
        <f t="shared" si="90"/>
        <v>0</v>
      </c>
      <c r="K1924" t="str">
        <f t="shared" si="91"/>
        <v>2M+</v>
      </c>
      <c r="L1924" t="str">
        <f t="shared" si="92"/>
        <v>18-30</v>
      </c>
    </row>
    <row r="1925" spans="1:12" x14ac:dyDescent="0.25">
      <c r="A1925">
        <v>1924</v>
      </c>
      <c r="B1925" t="s">
        <v>9</v>
      </c>
      <c r="C1925">
        <f>IF(ISBLANK(Hoja1!C1925),AVERAGE(Hoja1!$C$2:$C$5001),Hoja1!C1925)</f>
        <v>655672</v>
      </c>
      <c r="D1925" t="str">
        <f>IF(ISBLANK(Hoja1!D1925),"ASALARIADO",Hoja1!D1925)</f>
        <v>ASEGURADO VOLUNTARIO</v>
      </c>
      <c r="E1925" t="s">
        <v>16</v>
      </c>
      <c r="F1925" t="s">
        <v>12</v>
      </c>
      <c r="G1925" t="s">
        <v>13</v>
      </c>
      <c r="H1925" t="s">
        <v>13</v>
      </c>
      <c r="I1925" s="1">
        <f>IF(ISBLANK(Hoja1!I1925),AVERAGE(Hoja1!$I$2:$I$5001),Hoja1!I1925)</f>
        <v>58</v>
      </c>
      <c r="J1925">
        <f t="shared" si="90"/>
        <v>0</v>
      </c>
      <c r="K1925" t="str">
        <f t="shared" si="91"/>
        <v>400k-800k</v>
      </c>
      <c r="L1925" t="str">
        <f t="shared" si="92"/>
        <v>46-60</v>
      </c>
    </row>
    <row r="1926" spans="1:12" x14ac:dyDescent="0.25">
      <c r="A1926">
        <v>1925</v>
      </c>
      <c r="B1926" t="s">
        <v>9</v>
      </c>
      <c r="C1926">
        <f>IF(ISBLANK(Hoja1!C1926),AVERAGE(Hoja1!$C$2:$C$5001),Hoja1!C1926)</f>
        <v>1257384</v>
      </c>
      <c r="D1926" t="str">
        <f>IF(ISBLANK(Hoja1!D1926),"ASALARIADO",Hoja1!D1926)</f>
        <v>PENSIONADOS EN SU PROPIO SISTEMA</v>
      </c>
      <c r="E1926" t="s">
        <v>11</v>
      </c>
      <c r="F1926" t="s">
        <v>12</v>
      </c>
      <c r="G1926" t="s">
        <v>13</v>
      </c>
      <c r="H1926" t="s">
        <v>13</v>
      </c>
      <c r="I1926" s="1">
        <f>IF(ISBLANK(Hoja1!I1926),AVERAGE(Hoja1!$I$2:$I$5001),Hoja1!I1926)</f>
        <v>68</v>
      </c>
      <c r="J1926">
        <f t="shared" si="90"/>
        <v>0</v>
      </c>
      <c r="K1926" t="str">
        <f t="shared" si="91"/>
        <v>1.2M-2M</v>
      </c>
      <c r="L1926" t="str">
        <f t="shared" si="92"/>
        <v>61-75</v>
      </c>
    </row>
    <row r="1927" spans="1:12" x14ac:dyDescent="0.25">
      <c r="A1927">
        <v>1926</v>
      </c>
      <c r="B1927" t="s">
        <v>9</v>
      </c>
      <c r="C1927">
        <f>IF(ISBLANK(Hoja1!C1927),AVERAGE(Hoja1!$C$2:$C$5001),Hoja1!C1927)</f>
        <v>385460.82</v>
      </c>
      <c r="D1927" t="str">
        <f>IF(ISBLANK(Hoja1!D1927),"ASALARIADO",Hoja1!D1927)</f>
        <v>ASALARIADO</v>
      </c>
      <c r="E1927" t="s">
        <v>16</v>
      </c>
      <c r="F1927" t="s">
        <v>12</v>
      </c>
      <c r="G1927" t="s">
        <v>13</v>
      </c>
      <c r="H1927" t="s">
        <v>13</v>
      </c>
      <c r="I1927" s="1">
        <f>IF(ISBLANK(Hoja1!I1927),AVERAGE(Hoja1!$I$2:$I$5001),Hoja1!I1927)</f>
        <v>20</v>
      </c>
      <c r="J1927">
        <f t="shared" si="90"/>
        <v>0</v>
      </c>
      <c r="K1927" t="str">
        <f t="shared" si="91"/>
        <v>0-400k</v>
      </c>
      <c r="L1927" t="str">
        <f t="shared" si="92"/>
        <v>18-30</v>
      </c>
    </row>
    <row r="1928" spans="1:12" x14ac:dyDescent="0.25">
      <c r="A1928">
        <v>1927</v>
      </c>
      <c r="B1928" t="s">
        <v>9</v>
      </c>
      <c r="C1928">
        <f>IF(ISBLANK(Hoja1!C1928),AVERAGE(Hoja1!$C$2:$C$5001),Hoja1!C1928)</f>
        <v>454461.58</v>
      </c>
      <c r="D1928" t="str">
        <f>IF(ISBLANK(Hoja1!D1928),"ASALARIADO",Hoja1!D1928)</f>
        <v>ASALARIADO</v>
      </c>
      <c r="E1928" t="s">
        <v>16</v>
      </c>
      <c r="F1928" t="s">
        <v>12</v>
      </c>
      <c r="G1928" t="s">
        <v>13</v>
      </c>
      <c r="H1928" t="s">
        <v>12</v>
      </c>
      <c r="I1928" s="1">
        <f>IF(ISBLANK(Hoja1!I1928),AVERAGE(Hoja1!$I$2:$I$5001),Hoja1!I1928)</f>
        <v>29</v>
      </c>
      <c r="J1928">
        <f t="shared" si="90"/>
        <v>1</v>
      </c>
      <c r="K1928" t="str">
        <f t="shared" si="91"/>
        <v>400k-800k</v>
      </c>
      <c r="L1928" t="str">
        <f t="shared" si="92"/>
        <v>18-30</v>
      </c>
    </row>
    <row r="1929" spans="1:12" x14ac:dyDescent="0.25">
      <c r="A1929">
        <v>1928</v>
      </c>
      <c r="B1929" t="s">
        <v>15</v>
      </c>
      <c r="C1929">
        <f>IF(ISBLANK(Hoja1!C1929),AVERAGE(Hoja1!$C$2:$C$5001),Hoja1!C1929)</f>
        <v>277402</v>
      </c>
      <c r="D1929" t="str">
        <f>IF(ISBLANK(Hoja1!D1929),"ASALARIADO",Hoja1!D1929)</f>
        <v>ASALARIADO</v>
      </c>
      <c r="E1929" t="s">
        <v>16</v>
      </c>
      <c r="F1929" t="s">
        <v>12</v>
      </c>
      <c r="G1929" t="s">
        <v>13</v>
      </c>
      <c r="H1929" t="s">
        <v>13</v>
      </c>
      <c r="I1929" s="1">
        <f>IF(ISBLANK(Hoja1!I1929),AVERAGE(Hoja1!$I$2:$I$5001),Hoja1!I1929)</f>
        <v>41</v>
      </c>
      <c r="J1929">
        <f t="shared" si="90"/>
        <v>0</v>
      </c>
      <c r="K1929" t="str">
        <f t="shared" si="91"/>
        <v>0-400k</v>
      </c>
      <c r="L1929" t="str">
        <f t="shared" si="92"/>
        <v>31-45</v>
      </c>
    </row>
    <row r="1930" spans="1:12" x14ac:dyDescent="0.25">
      <c r="A1930">
        <v>1929</v>
      </c>
      <c r="B1930" t="s">
        <v>9</v>
      </c>
      <c r="C1930">
        <f>IF(ISBLANK(Hoja1!C1930),AVERAGE(Hoja1!$C$2:$C$5001),Hoja1!C1930)</f>
        <v>297046</v>
      </c>
      <c r="D1930" t="str">
        <f>IF(ISBLANK(Hoja1!D1930),"ASALARIADO",Hoja1!D1930)</f>
        <v>TRABAJADOR INDEPENDIENTE</v>
      </c>
      <c r="E1930" t="s">
        <v>16</v>
      </c>
      <c r="F1930" t="s">
        <v>12</v>
      </c>
      <c r="G1930" t="s">
        <v>13</v>
      </c>
      <c r="H1930" t="s">
        <v>12</v>
      </c>
      <c r="I1930" s="1">
        <f>IF(ISBLANK(Hoja1!I1930),AVERAGE(Hoja1!$I$2:$I$5001),Hoja1!I1930)</f>
        <v>27</v>
      </c>
      <c r="J1930">
        <f t="shared" si="90"/>
        <v>1</v>
      </c>
      <c r="K1930" t="str">
        <f t="shared" si="91"/>
        <v>0-400k</v>
      </c>
      <c r="L1930" t="str">
        <f t="shared" si="92"/>
        <v>18-30</v>
      </c>
    </row>
    <row r="1931" spans="1:12" x14ac:dyDescent="0.25">
      <c r="A1931">
        <v>1930</v>
      </c>
      <c r="B1931" t="s">
        <v>9</v>
      </c>
      <c r="C1931">
        <f>IF(ISBLANK(Hoja1!C1931),AVERAGE(Hoja1!$C$2:$C$5001),Hoja1!C1931)</f>
        <v>1541263.51</v>
      </c>
      <c r="D1931" t="str">
        <f>IF(ISBLANK(Hoja1!D1931),"ASALARIADO",Hoja1!D1931)</f>
        <v>ASALARIADO</v>
      </c>
      <c r="E1931" t="s">
        <v>16</v>
      </c>
      <c r="F1931" t="s">
        <v>12</v>
      </c>
      <c r="G1931" t="s">
        <v>13</v>
      </c>
      <c r="H1931" t="s">
        <v>13</v>
      </c>
      <c r="I1931" s="1">
        <f>IF(ISBLANK(Hoja1!I1931),AVERAGE(Hoja1!$I$2:$I$5001),Hoja1!I1931)</f>
        <v>46</v>
      </c>
      <c r="J1931">
        <f t="shared" si="90"/>
        <v>0</v>
      </c>
      <c r="K1931" t="str">
        <f t="shared" si="91"/>
        <v>1.2M-2M</v>
      </c>
      <c r="L1931" t="str">
        <f t="shared" si="92"/>
        <v>46-60</v>
      </c>
    </row>
    <row r="1932" spans="1:12" x14ac:dyDescent="0.25">
      <c r="A1932">
        <v>1931</v>
      </c>
      <c r="B1932" t="s">
        <v>15</v>
      </c>
      <c r="C1932">
        <f>IF(ISBLANK(Hoja1!C1932),AVERAGE(Hoja1!$C$2:$C$5001),Hoja1!C1932)</f>
        <v>1017485</v>
      </c>
      <c r="D1932" t="str">
        <f>IF(ISBLANK(Hoja1!D1932),"ASALARIADO",Hoja1!D1932)</f>
        <v>TRABAJADOR INDEPENDIENTE</v>
      </c>
      <c r="E1932" t="s">
        <v>16</v>
      </c>
      <c r="F1932" t="s">
        <v>12</v>
      </c>
      <c r="G1932" t="s">
        <v>13</v>
      </c>
      <c r="H1932" t="s">
        <v>13</v>
      </c>
      <c r="I1932" s="1">
        <f>IF(ISBLANK(Hoja1!I1932),AVERAGE(Hoja1!$I$2:$I$5001),Hoja1!I1932)</f>
        <v>53</v>
      </c>
      <c r="J1932">
        <f t="shared" si="90"/>
        <v>0</v>
      </c>
      <c r="K1932" t="str">
        <f t="shared" si="91"/>
        <v>800k-1.2M</v>
      </c>
      <c r="L1932" t="str">
        <f t="shared" si="92"/>
        <v>46-60</v>
      </c>
    </row>
    <row r="1933" spans="1:12" x14ac:dyDescent="0.25">
      <c r="A1933">
        <v>1932</v>
      </c>
      <c r="B1933" t="s">
        <v>9</v>
      </c>
      <c r="C1933">
        <f>IF(ISBLANK(Hoja1!C1933),AVERAGE(Hoja1!$C$2:$C$5001),Hoja1!C1933)</f>
        <v>1854952.25</v>
      </c>
      <c r="D1933" t="str">
        <f>IF(ISBLANK(Hoja1!D1933),"ASALARIADO",Hoja1!D1933)</f>
        <v>ASALARIADO</v>
      </c>
      <c r="E1933" t="s">
        <v>16</v>
      </c>
      <c r="F1933" t="s">
        <v>12</v>
      </c>
      <c r="G1933" t="s">
        <v>13</v>
      </c>
      <c r="H1933" t="s">
        <v>13</v>
      </c>
      <c r="I1933" s="1">
        <f>IF(ISBLANK(Hoja1!I1933),AVERAGE(Hoja1!$I$2:$I$5001),Hoja1!I1933)</f>
        <v>33</v>
      </c>
      <c r="J1933">
        <f t="shared" si="90"/>
        <v>0</v>
      </c>
      <c r="K1933" t="str">
        <f t="shared" si="91"/>
        <v>1.2M-2M</v>
      </c>
      <c r="L1933" t="str">
        <f t="shared" si="92"/>
        <v>31-45</v>
      </c>
    </row>
    <row r="1934" spans="1:12" x14ac:dyDescent="0.25">
      <c r="A1934">
        <v>1933</v>
      </c>
      <c r="B1934" t="s">
        <v>9</v>
      </c>
      <c r="C1934">
        <f>IF(ISBLANK(Hoja1!C1934),AVERAGE(Hoja1!$C$2:$C$5001),Hoja1!C1934)</f>
        <v>315617</v>
      </c>
      <c r="D1934" t="str">
        <f>IF(ISBLANK(Hoja1!D1934),"ASALARIADO",Hoja1!D1934)</f>
        <v>ASEGURADO VOLUNTARIO</v>
      </c>
      <c r="E1934" t="s">
        <v>16</v>
      </c>
      <c r="F1934" t="s">
        <v>12</v>
      </c>
      <c r="G1934" t="s">
        <v>13</v>
      </c>
      <c r="H1934" t="s">
        <v>13</v>
      </c>
      <c r="I1934" s="1">
        <f>IF(ISBLANK(Hoja1!I1934),AVERAGE(Hoja1!$I$2:$I$5001),Hoja1!I1934)</f>
        <v>56</v>
      </c>
      <c r="J1934">
        <f t="shared" si="90"/>
        <v>0</v>
      </c>
      <c r="K1934" t="str">
        <f t="shared" si="91"/>
        <v>0-400k</v>
      </c>
      <c r="L1934" t="str">
        <f t="shared" si="92"/>
        <v>46-60</v>
      </c>
    </row>
    <row r="1935" spans="1:12" x14ac:dyDescent="0.25">
      <c r="A1935">
        <v>1934</v>
      </c>
      <c r="B1935" t="s">
        <v>15</v>
      </c>
      <c r="C1935">
        <f>IF(ISBLANK(Hoja1!C1935),AVERAGE(Hoja1!$C$2:$C$5001),Hoja1!C1935)</f>
        <v>310124</v>
      </c>
      <c r="D1935" t="str">
        <f>IF(ISBLANK(Hoja1!D1935),"ASALARIADO",Hoja1!D1935)</f>
        <v>TRABAJADOR INDEPENDIENTE</v>
      </c>
      <c r="E1935" t="s">
        <v>16</v>
      </c>
      <c r="F1935" t="s">
        <v>12</v>
      </c>
      <c r="G1935" t="s">
        <v>13</v>
      </c>
      <c r="H1935" t="s">
        <v>12</v>
      </c>
      <c r="I1935" s="1">
        <f>IF(ISBLANK(Hoja1!I1935),AVERAGE(Hoja1!$I$2:$I$5001),Hoja1!I1935)</f>
        <v>59</v>
      </c>
      <c r="J1935">
        <f t="shared" si="90"/>
        <v>1</v>
      </c>
      <c r="K1935" t="str">
        <f t="shared" si="91"/>
        <v>0-400k</v>
      </c>
      <c r="L1935" t="str">
        <f t="shared" si="92"/>
        <v>46-60</v>
      </c>
    </row>
    <row r="1936" spans="1:12" x14ac:dyDescent="0.25">
      <c r="A1936">
        <v>1935</v>
      </c>
      <c r="B1936" t="s">
        <v>9</v>
      </c>
      <c r="C1936">
        <f>IF(ISBLANK(Hoja1!C1936),AVERAGE(Hoja1!$C$2:$C$5001),Hoja1!C1936)</f>
        <v>240000</v>
      </c>
      <c r="D1936" t="str">
        <f>IF(ISBLANK(Hoja1!D1936),"ASALARIADO",Hoja1!D1936)</f>
        <v>ASALARIADO</v>
      </c>
      <c r="E1936" t="s">
        <v>16</v>
      </c>
      <c r="F1936" t="s">
        <v>12</v>
      </c>
      <c r="G1936" t="s">
        <v>13</v>
      </c>
      <c r="H1936" t="s">
        <v>13</v>
      </c>
      <c r="I1936" s="1">
        <f>IF(ISBLANK(Hoja1!I1936),AVERAGE(Hoja1!$I$2:$I$5001),Hoja1!I1936)</f>
        <v>39</v>
      </c>
      <c r="J1936">
        <f t="shared" si="90"/>
        <v>0</v>
      </c>
      <c r="K1936" t="str">
        <f t="shared" si="91"/>
        <v>0-400k</v>
      </c>
      <c r="L1936" t="str">
        <f t="shared" si="92"/>
        <v>31-45</v>
      </c>
    </row>
    <row r="1937" spans="1:12" x14ac:dyDescent="0.25">
      <c r="A1937">
        <v>1936</v>
      </c>
      <c r="B1937" t="s">
        <v>15</v>
      </c>
      <c r="C1937">
        <f>IF(ISBLANK(Hoja1!C1937),AVERAGE(Hoja1!$C$2:$C$5001),Hoja1!C1937)</f>
        <v>446061.6</v>
      </c>
      <c r="D1937" t="str">
        <f>IF(ISBLANK(Hoja1!D1937),"ASALARIADO",Hoja1!D1937)</f>
        <v>ASALARIADO</v>
      </c>
      <c r="E1937" t="s">
        <v>16</v>
      </c>
      <c r="F1937" t="s">
        <v>12</v>
      </c>
      <c r="G1937" t="s">
        <v>13</v>
      </c>
      <c r="H1937" t="s">
        <v>12</v>
      </c>
      <c r="I1937" s="1">
        <f>IF(ISBLANK(Hoja1!I1937),AVERAGE(Hoja1!$I$2:$I$5001),Hoja1!I1937)</f>
        <v>59</v>
      </c>
      <c r="J1937">
        <f t="shared" si="90"/>
        <v>1</v>
      </c>
      <c r="K1937" t="str">
        <f t="shared" si="91"/>
        <v>400k-800k</v>
      </c>
      <c r="L1937" t="str">
        <f t="shared" si="92"/>
        <v>46-60</v>
      </c>
    </row>
    <row r="1938" spans="1:12" x14ac:dyDescent="0.25">
      <c r="A1938">
        <v>1937</v>
      </c>
      <c r="B1938" t="s">
        <v>9</v>
      </c>
      <c r="C1938">
        <f>IF(ISBLANK(Hoja1!C1938),AVERAGE(Hoja1!$C$2:$C$5001),Hoja1!C1938)</f>
        <v>566297</v>
      </c>
      <c r="D1938" t="str">
        <f>IF(ISBLANK(Hoja1!D1938),"ASALARIADO",Hoja1!D1938)</f>
        <v>TRABAJADOR INDEPENDIENTE</v>
      </c>
      <c r="E1938" t="s">
        <v>16</v>
      </c>
      <c r="F1938" t="s">
        <v>12</v>
      </c>
      <c r="G1938" t="s">
        <v>13</v>
      </c>
      <c r="H1938" t="s">
        <v>13</v>
      </c>
      <c r="I1938" s="1">
        <f>IF(ISBLANK(Hoja1!I1938),AVERAGE(Hoja1!$I$2:$I$5001),Hoja1!I1938)</f>
        <v>49</v>
      </c>
      <c r="J1938">
        <f t="shared" si="90"/>
        <v>0</v>
      </c>
      <c r="K1938" t="str">
        <f t="shared" si="91"/>
        <v>400k-800k</v>
      </c>
      <c r="L1938" t="str">
        <f t="shared" si="92"/>
        <v>46-60</v>
      </c>
    </row>
    <row r="1939" spans="1:12" x14ac:dyDescent="0.25">
      <c r="A1939">
        <v>1938</v>
      </c>
      <c r="B1939" t="s">
        <v>15</v>
      </c>
      <c r="C1939">
        <f>IF(ISBLANK(Hoja1!C1939),AVERAGE(Hoja1!$C$2:$C$5001),Hoja1!C1939)</f>
        <v>50000</v>
      </c>
      <c r="D1939" t="str">
        <f>IF(ISBLANK(Hoja1!D1939),"ASALARIADO",Hoja1!D1939)</f>
        <v>ASALARIADO</v>
      </c>
      <c r="E1939" t="s">
        <v>16</v>
      </c>
      <c r="F1939" t="s">
        <v>12</v>
      </c>
      <c r="G1939" t="s">
        <v>13</v>
      </c>
      <c r="H1939" t="s">
        <v>12</v>
      </c>
      <c r="I1939" s="1">
        <f>IF(ISBLANK(Hoja1!I1939),AVERAGE(Hoja1!$I$2:$I$5001),Hoja1!I1939)</f>
        <v>21</v>
      </c>
      <c r="J1939">
        <f t="shared" si="90"/>
        <v>1</v>
      </c>
      <c r="K1939" t="str">
        <f t="shared" si="91"/>
        <v>0-400k</v>
      </c>
      <c r="L1939" t="str">
        <f t="shared" si="92"/>
        <v>18-30</v>
      </c>
    </row>
    <row r="1940" spans="1:12" x14ac:dyDescent="0.25">
      <c r="A1940">
        <v>1939</v>
      </c>
      <c r="B1940" t="s">
        <v>15</v>
      </c>
      <c r="C1940">
        <f>IF(ISBLANK(Hoja1!C1940),AVERAGE(Hoja1!$C$2:$C$5001),Hoja1!C1940)</f>
        <v>394998</v>
      </c>
      <c r="D1940" t="str">
        <f>IF(ISBLANK(Hoja1!D1940),"ASALARIADO",Hoja1!D1940)</f>
        <v>ASALARIADO</v>
      </c>
      <c r="E1940" t="s">
        <v>16</v>
      </c>
      <c r="F1940" t="s">
        <v>12</v>
      </c>
      <c r="G1940" t="s">
        <v>13</v>
      </c>
      <c r="H1940" t="s">
        <v>13</v>
      </c>
      <c r="I1940" s="1">
        <f>IF(ISBLANK(Hoja1!I1940),AVERAGE(Hoja1!$I$2:$I$5001),Hoja1!I1940)</f>
        <v>29</v>
      </c>
      <c r="J1940">
        <f t="shared" si="90"/>
        <v>0</v>
      </c>
      <c r="K1940" t="str">
        <f t="shared" si="91"/>
        <v>0-400k</v>
      </c>
      <c r="L1940" t="str">
        <f t="shared" si="92"/>
        <v>18-30</v>
      </c>
    </row>
    <row r="1941" spans="1:12" x14ac:dyDescent="0.25">
      <c r="A1941">
        <v>1940</v>
      </c>
      <c r="B1941" t="s">
        <v>15</v>
      </c>
      <c r="C1941">
        <f>IF(ISBLANK(Hoja1!C1941),AVERAGE(Hoja1!$C$2:$C$5001),Hoja1!C1941)</f>
        <v>320000</v>
      </c>
      <c r="D1941" t="str">
        <f>IF(ISBLANK(Hoja1!D1941),"ASALARIADO",Hoja1!D1941)</f>
        <v>ASALARIADO</v>
      </c>
      <c r="E1941" t="s">
        <v>16</v>
      </c>
      <c r="F1941" t="s">
        <v>12</v>
      </c>
      <c r="G1941" t="s">
        <v>13</v>
      </c>
      <c r="H1941" t="s">
        <v>13</v>
      </c>
      <c r="I1941" s="1">
        <f>IF(ISBLANK(Hoja1!I1941),AVERAGE(Hoja1!$I$2:$I$5001),Hoja1!I1941)</f>
        <v>27</v>
      </c>
      <c r="J1941">
        <f t="shared" si="90"/>
        <v>0</v>
      </c>
      <c r="K1941" t="str">
        <f t="shared" si="91"/>
        <v>0-400k</v>
      </c>
      <c r="L1941" t="str">
        <f t="shared" si="92"/>
        <v>18-30</v>
      </c>
    </row>
    <row r="1942" spans="1:12" x14ac:dyDescent="0.25">
      <c r="A1942">
        <v>1941</v>
      </c>
      <c r="B1942" t="s">
        <v>9</v>
      </c>
      <c r="C1942">
        <f>IF(ISBLANK(Hoja1!C1942),AVERAGE(Hoja1!$C$2:$C$5001),Hoja1!C1942)</f>
        <v>953728.87</v>
      </c>
      <c r="D1942" t="str">
        <f>IF(ISBLANK(Hoja1!D1942),"ASALARIADO",Hoja1!D1942)</f>
        <v>ASALARIADO</v>
      </c>
      <c r="E1942" t="s">
        <v>16</v>
      </c>
      <c r="F1942" t="s">
        <v>12</v>
      </c>
      <c r="G1942" t="s">
        <v>13</v>
      </c>
      <c r="H1942" t="s">
        <v>13</v>
      </c>
      <c r="I1942" s="1">
        <f>IF(ISBLANK(Hoja1!I1942),AVERAGE(Hoja1!$I$2:$I$5001),Hoja1!I1942)</f>
        <v>60</v>
      </c>
      <c r="J1942">
        <f t="shared" si="90"/>
        <v>0</v>
      </c>
      <c r="K1942" t="str">
        <f t="shared" si="91"/>
        <v>800k-1.2M</v>
      </c>
      <c r="L1942" t="str">
        <f t="shared" si="92"/>
        <v>46-60</v>
      </c>
    </row>
    <row r="1943" spans="1:12" x14ac:dyDescent="0.25">
      <c r="A1943">
        <v>1942</v>
      </c>
      <c r="B1943" t="s">
        <v>9</v>
      </c>
      <c r="C1943">
        <f>IF(ISBLANK(Hoja1!C1943),AVERAGE(Hoja1!$C$2:$C$5001),Hoja1!C1943)</f>
        <v>507443.6</v>
      </c>
      <c r="D1943" t="str">
        <f>IF(ISBLANK(Hoja1!D1943),"ASALARIADO",Hoja1!D1943)</f>
        <v>ASALARIADO</v>
      </c>
      <c r="E1943" t="s">
        <v>16</v>
      </c>
      <c r="F1943" t="s">
        <v>12</v>
      </c>
      <c r="G1943" t="s">
        <v>13</v>
      </c>
      <c r="H1943" t="s">
        <v>13</v>
      </c>
      <c r="I1943" s="1">
        <f>IF(ISBLANK(Hoja1!I1943),AVERAGE(Hoja1!$I$2:$I$5001),Hoja1!I1943)</f>
        <v>20</v>
      </c>
      <c r="J1943">
        <f t="shared" si="90"/>
        <v>0</v>
      </c>
      <c r="K1943" t="str">
        <f t="shared" si="91"/>
        <v>400k-800k</v>
      </c>
      <c r="L1943" t="str">
        <f t="shared" si="92"/>
        <v>18-30</v>
      </c>
    </row>
    <row r="1944" spans="1:12" x14ac:dyDescent="0.25">
      <c r="A1944">
        <v>1943</v>
      </c>
      <c r="B1944" t="s">
        <v>15</v>
      </c>
      <c r="C1944">
        <f>IF(ISBLANK(Hoja1!C1944),AVERAGE(Hoja1!$C$2:$C$5001),Hoja1!C1944)</f>
        <v>995680</v>
      </c>
      <c r="D1944" t="str">
        <f>IF(ISBLANK(Hoja1!D1944),"ASALARIADO",Hoja1!D1944)</f>
        <v>ASALARIADO</v>
      </c>
      <c r="E1944" t="s">
        <v>11</v>
      </c>
      <c r="F1944" t="s">
        <v>12</v>
      </c>
      <c r="G1944" t="s">
        <v>13</v>
      </c>
      <c r="H1944" t="s">
        <v>13</v>
      </c>
      <c r="I1944" s="1">
        <f>IF(ISBLANK(Hoja1!I1944),AVERAGE(Hoja1!$I$2:$I$5001),Hoja1!I1944)</f>
        <v>35</v>
      </c>
      <c r="J1944">
        <f t="shared" si="90"/>
        <v>0</v>
      </c>
      <c r="K1944" t="str">
        <f t="shared" si="91"/>
        <v>800k-1.2M</v>
      </c>
      <c r="L1944" t="str">
        <f t="shared" si="92"/>
        <v>31-45</v>
      </c>
    </row>
    <row r="1945" spans="1:12" x14ac:dyDescent="0.25">
      <c r="A1945">
        <v>1944</v>
      </c>
      <c r="B1945" t="s">
        <v>9</v>
      </c>
      <c r="C1945">
        <f>IF(ISBLANK(Hoja1!C1945),AVERAGE(Hoja1!$C$2:$C$5001),Hoja1!C1945)</f>
        <v>278030</v>
      </c>
      <c r="D1945" t="str">
        <f>IF(ISBLANK(Hoja1!D1945),"ASALARIADO",Hoja1!D1945)</f>
        <v>CONVENIOS ESPECIALES DE TRABAJADORES INDEPENDIENTES</v>
      </c>
      <c r="E1945" t="s">
        <v>16</v>
      </c>
      <c r="F1945" t="s">
        <v>12</v>
      </c>
      <c r="G1945" t="s">
        <v>13</v>
      </c>
      <c r="H1945" t="s">
        <v>13</v>
      </c>
      <c r="I1945" s="1">
        <f>IF(ISBLANK(Hoja1!I1945),AVERAGE(Hoja1!$I$2:$I$5001),Hoja1!I1945)</f>
        <v>64</v>
      </c>
      <c r="J1945">
        <f t="shared" si="90"/>
        <v>0</v>
      </c>
      <c r="K1945" t="str">
        <f t="shared" si="91"/>
        <v>0-400k</v>
      </c>
      <c r="L1945" t="str">
        <f t="shared" si="92"/>
        <v>61-75</v>
      </c>
    </row>
    <row r="1946" spans="1:12" x14ac:dyDescent="0.25">
      <c r="A1946">
        <v>1945</v>
      </c>
      <c r="B1946" t="s">
        <v>9</v>
      </c>
      <c r="C1946">
        <f>IF(ISBLANK(Hoja1!C1946),AVERAGE(Hoja1!$C$2:$C$5001),Hoja1!C1946)</f>
        <v>340100.8</v>
      </c>
      <c r="D1946" t="str">
        <f>IF(ISBLANK(Hoja1!D1946),"ASALARIADO",Hoja1!D1946)</f>
        <v>ASALARIADO</v>
      </c>
      <c r="E1946" t="s">
        <v>16</v>
      </c>
      <c r="F1946" t="s">
        <v>12</v>
      </c>
      <c r="G1946" t="s">
        <v>13</v>
      </c>
      <c r="H1946" t="s">
        <v>13</v>
      </c>
      <c r="I1946" s="1">
        <f>IF(ISBLANK(Hoja1!I1946),AVERAGE(Hoja1!$I$2:$I$5001),Hoja1!I1946)</f>
        <v>22</v>
      </c>
      <c r="J1946">
        <f t="shared" si="90"/>
        <v>0</v>
      </c>
      <c r="K1946" t="str">
        <f t="shared" si="91"/>
        <v>0-400k</v>
      </c>
      <c r="L1946" t="str">
        <f t="shared" si="92"/>
        <v>18-30</v>
      </c>
    </row>
    <row r="1947" spans="1:12" x14ac:dyDescent="0.25">
      <c r="A1947">
        <v>1946</v>
      </c>
      <c r="B1947" t="s">
        <v>9</v>
      </c>
      <c r="C1947">
        <f>IF(ISBLANK(Hoja1!C1947),AVERAGE(Hoja1!$C$2:$C$5001),Hoja1!C1947)</f>
        <v>889976.5</v>
      </c>
      <c r="D1947" t="str">
        <f>IF(ISBLANK(Hoja1!D1947),"ASALARIADO",Hoja1!D1947)</f>
        <v>ASALARIADO</v>
      </c>
      <c r="E1947" t="s">
        <v>11</v>
      </c>
      <c r="F1947" t="s">
        <v>12</v>
      </c>
      <c r="G1947" t="s">
        <v>13</v>
      </c>
      <c r="H1947" t="s">
        <v>13</v>
      </c>
      <c r="I1947" s="1">
        <f>IF(ISBLANK(Hoja1!I1947),AVERAGE(Hoja1!$I$2:$I$5001),Hoja1!I1947)</f>
        <v>30</v>
      </c>
      <c r="J1947">
        <f t="shared" si="90"/>
        <v>0</v>
      </c>
      <c r="K1947" t="str">
        <f t="shared" si="91"/>
        <v>800k-1.2M</v>
      </c>
      <c r="L1947" t="str">
        <f t="shared" si="92"/>
        <v>18-30</v>
      </c>
    </row>
    <row r="1948" spans="1:12" x14ac:dyDescent="0.25">
      <c r="A1948">
        <v>1947</v>
      </c>
      <c r="B1948" t="s">
        <v>9</v>
      </c>
      <c r="C1948">
        <f>IF(ISBLANK(Hoja1!C1948),AVERAGE(Hoja1!$C$2:$C$5001),Hoja1!C1948)</f>
        <v>558420.11</v>
      </c>
      <c r="D1948" t="str">
        <f>IF(ISBLANK(Hoja1!D1948),"ASALARIADO",Hoja1!D1948)</f>
        <v>ASALARIADO</v>
      </c>
      <c r="E1948" t="s">
        <v>16</v>
      </c>
      <c r="F1948" t="s">
        <v>12</v>
      </c>
      <c r="G1948" t="s">
        <v>13</v>
      </c>
      <c r="H1948" t="s">
        <v>13</v>
      </c>
      <c r="I1948" s="1">
        <f>IF(ISBLANK(Hoja1!I1948),AVERAGE(Hoja1!$I$2:$I$5001),Hoja1!I1948)</f>
        <v>26</v>
      </c>
      <c r="J1948">
        <f t="shared" si="90"/>
        <v>0</v>
      </c>
      <c r="K1948" t="str">
        <f t="shared" si="91"/>
        <v>400k-800k</v>
      </c>
      <c r="L1948" t="str">
        <f t="shared" si="92"/>
        <v>18-30</v>
      </c>
    </row>
    <row r="1949" spans="1:12" x14ac:dyDescent="0.25">
      <c r="A1949">
        <v>1948</v>
      </c>
      <c r="B1949" t="s">
        <v>9</v>
      </c>
      <c r="C1949">
        <f>IF(ISBLANK(Hoja1!C1949),AVERAGE(Hoja1!$C$2:$C$5001),Hoja1!C1949)</f>
        <v>478452</v>
      </c>
      <c r="D1949" t="str">
        <f>IF(ISBLANK(Hoja1!D1949),"ASALARIADO",Hoja1!D1949)</f>
        <v>TRABAJADOR INDEPENDIENTE</v>
      </c>
      <c r="E1949" t="s">
        <v>16</v>
      </c>
      <c r="F1949" t="s">
        <v>12</v>
      </c>
      <c r="G1949" t="s">
        <v>12</v>
      </c>
      <c r="H1949" t="s">
        <v>13</v>
      </c>
      <c r="I1949" s="1">
        <f>IF(ISBLANK(Hoja1!I1949),AVERAGE(Hoja1!$I$2:$I$5001),Hoja1!I1949)</f>
        <v>49</v>
      </c>
      <c r="J1949">
        <f t="shared" si="90"/>
        <v>0</v>
      </c>
      <c r="K1949" t="str">
        <f t="shared" si="91"/>
        <v>400k-800k</v>
      </c>
      <c r="L1949" t="str">
        <f t="shared" si="92"/>
        <v>46-60</v>
      </c>
    </row>
    <row r="1950" spans="1:12" x14ac:dyDescent="0.25">
      <c r="A1950">
        <v>1949</v>
      </c>
      <c r="B1950" t="s">
        <v>15</v>
      </c>
      <c r="C1950">
        <f>IF(ISBLANK(Hoja1!C1950),AVERAGE(Hoja1!$C$2:$C$5001),Hoja1!C1950)</f>
        <v>594092</v>
      </c>
      <c r="D1950" t="str">
        <f>IF(ISBLANK(Hoja1!D1950),"ASALARIADO",Hoja1!D1950)</f>
        <v>TRABAJADOR INDEPENDIENTE</v>
      </c>
      <c r="E1950" t="s">
        <v>16</v>
      </c>
      <c r="F1950" t="s">
        <v>12</v>
      </c>
      <c r="G1950" t="s">
        <v>13</v>
      </c>
      <c r="H1950" t="s">
        <v>12</v>
      </c>
      <c r="I1950" s="1">
        <f>IF(ISBLANK(Hoja1!I1950),AVERAGE(Hoja1!$I$2:$I$5001),Hoja1!I1950)</f>
        <v>54</v>
      </c>
      <c r="J1950">
        <f t="shared" si="90"/>
        <v>1</v>
      </c>
      <c r="K1950" t="str">
        <f t="shared" si="91"/>
        <v>400k-800k</v>
      </c>
      <c r="L1950" t="str">
        <f t="shared" si="92"/>
        <v>46-60</v>
      </c>
    </row>
    <row r="1951" spans="1:12" x14ac:dyDescent="0.25">
      <c r="A1951">
        <v>1950</v>
      </c>
      <c r="B1951" t="s">
        <v>15</v>
      </c>
      <c r="C1951">
        <f>IF(ISBLANK(Hoja1!C1951),AVERAGE(Hoja1!$C$2:$C$5001),Hoja1!C1951)</f>
        <v>1281095</v>
      </c>
      <c r="D1951" t="str">
        <f>IF(ISBLANK(Hoja1!D1951),"ASALARIADO",Hoja1!D1951)</f>
        <v>ASALARIADO</v>
      </c>
      <c r="E1951" t="s">
        <v>11</v>
      </c>
      <c r="F1951" t="s">
        <v>12</v>
      </c>
      <c r="G1951" t="s">
        <v>13</v>
      </c>
      <c r="H1951" t="s">
        <v>12</v>
      </c>
      <c r="I1951" s="1">
        <f>IF(ISBLANK(Hoja1!I1951),AVERAGE(Hoja1!$I$2:$I$5001),Hoja1!I1951)</f>
        <v>43</v>
      </c>
      <c r="J1951">
        <f t="shared" si="90"/>
        <v>1</v>
      </c>
      <c r="K1951" t="str">
        <f t="shared" si="91"/>
        <v>1.2M-2M</v>
      </c>
      <c r="L1951" t="str">
        <f t="shared" si="92"/>
        <v>31-45</v>
      </c>
    </row>
    <row r="1952" spans="1:12" x14ac:dyDescent="0.25">
      <c r="A1952">
        <v>1951</v>
      </c>
      <c r="B1952" t="s">
        <v>9</v>
      </c>
      <c r="C1952">
        <f>IF(ISBLANK(Hoja1!C1952),AVERAGE(Hoja1!$C$2:$C$5001),Hoja1!C1952)</f>
        <v>610146</v>
      </c>
      <c r="D1952" t="str">
        <f>IF(ISBLANK(Hoja1!D1952),"ASALARIADO",Hoja1!D1952)</f>
        <v>ASEGURADO VOLUNTARIO</v>
      </c>
      <c r="E1952" t="s">
        <v>16</v>
      </c>
      <c r="F1952" t="s">
        <v>12</v>
      </c>
      <c r="G1952" t="s">
        <v>13</v>
      </c>
      <c r="H1952" t="s">
        <v>13</v>
      </c>
      <c r="I1952" s="1">
        <f>IF(ISBLANK(Hoja1!I1952),AVERAGE(Hoja1!$I$2:$I$5001),Hoja1!I1952)</f>
        <v>49</v>
      </c>
      <c r="J1952">
        <f t="shared" si="90"/>
        <v>0</v>
      </c>
      <c r="K1952" t="str">
        <f t="shared" si="91"/>
        <v>400k-800k</v>
      </c>
      <c r="L1952" t="str">
        <f t="shared" si="92"/>
        <v>46-60</v>
      </c>
    </row>
    <row r="1953" spans="1:12" x14ac:dyDescent="0.25">
      <c r="A1953">
        <v>1952</v>
      </c>
      <c r="B1953" t="s">
        <v>9</v>
      </c>
      <c r="C1953">
        <f>IF(ISBLANK(Hoja1!C1953),AVERAGE(Hoja1!$C$2:$C$5001),Hoja1!C1953)</f>
        <v>278030</v>
      </c>
      <c r="D1953" t="str">
        <f>IF(ISBLANK(Hoja1!D1953),"ASALARIADO",Hoja1!D1953)</f>
        <v>CONVENIOS ESPECIALES DE TRABAJADORES INDEPENDIENTES</v>
      </c>
      <c r="E1953" t="s">
        <v>16</v>
      </c>
      <c r="F1953" t="s">
        <v>12</v>
      </c>
      <c r="G1953" t="s">
        <v>13</v>
      </c>
      <c r="H1953" t="s">
        <v>13</v>
      </c>
      <c r="I1953" s="1">
        <f>IF(ISBLANK(Hoja1!I1953),AVERAGE(Hoja1!$I$2:$I$5001),Hoja1!I1953)</f>
        <v>55</v>
      </c>
      <c r="J1953">
        <f t="shared" si="90"/>
        <v>0</v>
      </c>
      <c r="K1953" t="str">
        <f t="shared" si="91"/>
        <v>0-400k</v>
      </c>
      <c r="L1953" t="str">
        <f t="shared" si="92"/>
        <v>46-60</v>
      </c>
    </row>
    <row r="1954" spans="1:12" x14ac:dyDescent="0.25">
      <c r="A1954">
        <v>1953</v>
      </c>
      <c r="B1954" t="s">
        <v>15</v>
      </c>
      <c r="C1954">
        <f>IF(ISBLANK(Hoja1!C1954),AVERAGE(Hoja1!$C$2:$C$5001),Hoja1!C1954)</f>
        <v>752666</v>
      </c>
      <c r="D1954" t="str">
        <f>IF(ISBLANK(Hoja1!D1954),"ASALARIADO",Hoja1!D1954)</f>
        <v>ASALARIADO</v>
      </c>
      <c r="E1954" t="s">
        <v>16</v>
      </c>
      <c r="F1954" t="s">
        <v>12</v>
      </c>
      <c r="G1954" t="s">
        <v>13</v>
      </c>
      <c r="H1954" t="s">
        <v>13</v>
      </c>
      <c r="I1954" s="1">
        <f>IF(ISBLANK(Hoja1!I1954),AVERAGE(Hoja1!$I$2:$I$5001),Hoja1!I1954)</f>
        <v>31</v>
      </c>
      <c r="J1954">
        <f t="shared" si="90"/>
        <v>0</v>
      </c>
      <c r="K1954" t="str">
        <f t="shared" si="91"/>
        <v>400k-800k</v>
      </c>
      <c r="L1954" t="str">
        <f t="shared" si="92"/>
        <v>31-45</v>
      </c>
    </row>
    <row r="1955" spans="1:12" x14ac:dyDescent="0.25">
      <c r="A1955">
        <v>1954</v>
      </c>
      <c r="B1955" t="s">
        <v>9</v>
      </c>
      <c r="C1955">
        <f>IF(ISBLANK(Hoja1!C1955),AVERAGE(Hoja1!$C$2:$C$5001),Hoja1!C1955)</f>
        <v>96000</v>
      </c>
      <c r="D1955" t="str">
        <f>IF(ISBLANK(Hoja1!D1955),"ASALARIADO",Hoja1!D1955)</f>
        <v>ASALARIADO</v>
      </c>
      <c r="E1955" t="s">
        <v>16</v>
      </c>
      <c r="F1955" t="s">
        <v>12</v>
      </c>
      <c r="G1955" t="s">
        <v>12</v>
      </c>
      <c r="H1955" t="s">
        <v>13</v>
      </c>
      <c r="I1955" s="1">
        <f>IF(ISBLANK(Hoja1!I1955),AVERAGE(Hoja1!$I$2:$I$5001),Hoja1!I1955)</f>
        <v>47</v>
      </c>
      <c r="J1955">
        <f t="shared" si="90"/>
        <v>0</v>
      </c>
      <c r="K1955" t="str">
        <f t="shared" si="91"/>
        <v>0-400k</v>
      </c>
      <c r="L1955" t="str">
        <f t="shared" si="92"/>
        <v>46-60</v>
      </c>
    </row>
    <row r="1956" spans="1:12" x14ac:dyDescent="0.25">
      <c r="A1956">
        <v>1955</v>
      </c>
      <c r="B1956" t="s">
        <v>15</v>
      </c>
      <c r="C1956">
        <f>IF(ISBLANK(Hoja1!C1956),AVERAGE(Hoja1!$C$2:$C$5001),Hoja1!C1956)</f>
        <v>363604.49</v>
      </c>
      <c r="D1956" t="str">
        <f>IF(ISBLANK(Hoja1!D1956),"ASALARIADO",Hoja1!D1956)</f>
        <v>ASALARIADO</v>
      </c>
      <c r="E1956" t="s">
        <v>16</v>
      </c>
      <c r="F1956" t="s">
        <v>12</v>
      </c>
      <c r="G1956" t="s">
        <v>13</v>
      </c>
      <c r="H1956" t="s">
        <v>13</v>
      </c>
      <c r="I1956" s="1">
        <f>IF(ISBLANK(Hoja1!I1956),AVERAGE(Hoja1!$I$2:$I$5001),Hoja1!I1956)</f>
        <v>21</v>
      </c>
      <c r="J1956">
        <f t="shared" si="90"/>
        <v>0</v>
      </c>
      <c r="K1956" t="str">
        <f t="shared" si="91"/>
        <v>0-400k</v>
      </c>
      <c r="L1956" t="str">
        <f t="shared" si="92"/>
        <v>18-30</v>
      </c>
    </row>
    <row r="1957" spans="1:12" x14ac:dyDescent="0.25">
      <c r="A1957">
        <v>1956</v>
      </c>
      <c r="B1957" t="s">
        <v>9</v>
      </c>
      <c r="C1957">
        <f>IF(ISBLANK(Hoja1!C1957),AVERAGE(Hoja1!$C$2:$C$5001),Hoja1!C1957)</f>
        <v>1094727.6000000001</v>
      </c>
      <c r="D1957" t="str">
        <f>IF(ISBLANK(Hoja1!D1957),"ASALARIADO",Hoja1!D1957)</f>
        <v>PENSIONADOS EN SU PROPIO SISTEMA</v>
      </c>
      <c r="E1957" t="s">
        <v>11</v>
      </c>
      <c r="F1957" t="s">
        <v>12</v>
      </c>
      <c r="G1957" t="s">
        <v>13</v>
      </c>
      <c r="H1957" t="s">
        <v>13</v>
      </c>
      <c r="I1957" s="1">
        <f>IF(ISBLANK(Hoja1!I1957),AVERAGE(Hoja1!$I$2:$I$5001),Hoja1!I1957)</f>
        <v>70</v>
      </c>
      <c r="J1957">
        <f t="shared" si="90"/>
        <v>0</v>
      </c>
      <c r="K1957" t="str">
        <f t="shared" si="91"/>
        <v>800k-1.2M</v>
      </c>
      <c r="L1957" t="str">
        <f t="shared" si="92"/>
        <v>61-75</v>
      </c>
    </row>
    <row r="1958" spans="1:12" x14ac:dyDescent="0.25">
      <c r="A1958">
        <v>1957</v>
      </c>
      <c r="B1958" t="s">
        <v>15</v>
      </c>
      <c r="C1958">
        <f>IF(ISBLANK(Hoja1!C1958),AVERAGE(Hoja1!$C$2:$C$5001),Hoja1!C1958)</f>
        <v>297046</v>
      </c>
      <c r="D1958" t="str">
        <f>IF(ISBLANK(Hoja1!D1958),"ASALARIADO",Hoja1!D1958)</f>
        <v>ASEGURADO VOLUNTARIO</v>
      </c>
      <c r="E1958" t="s">
        <v>16</v>
      </c>
      <c r="F1958" t="s">
        <v>12</v>
      </c>
      <c r="G1958" t="s">
        <v>13</v>
      </c>
      <c r="H1958" t="s">
        <v>13</v>
      </c>
      <c r="I1958" s="1">
        <f>IF(ISBLANK(Hoja1!I1958),AVERAGE(Hoja1!$I$2:$I$5001),Hoja1!I1958)</f>
        <v>25</v>
      </c>
      <c r="J1958">
        <f t="shared" si="90"/>
        <v>0</v>
      </c>
      <c r="K1958" t="str">
        <f t="shared" si="91"/>
        <v>0-400k</v>
      </c>
      <c r="L1958" t="str">
        <f t="shared" si="92"/>
        <v>18-30</v>
      </c>
    </row>
    <row r="1959" spans="1:12" x14ac:dyDescent="0.25">
      <c r="A1959">
        <v>1958</v>
      </c>
      <c r="B1959" t="s">
        <v>9</v>
      </c>
      <c r="C1959">
        <f>IF(ISBLANK(Hoja1!C1959),AVERAGE(Hoja1!$C$2:$C$5001),Hoja1!C1959)</f>
        <v>297046</v>
      </c>
      <c r="D1959" t="str">
        <f>IF(ISBLANK(Hoja1!D1959),"ASALARIADO",Hoja1!D1959)</f>
        <v>ASEGURADO VOLUNTARIO</v>
      </c>
      <c r="E1959" t="s">
        <v>16</v>
      </c>
      <c r="F1959" t="s">
        <v>12</v>
      </c>
      <c r="G1959" t="s">
        <v>13</v>
      </c>
      <c r="H1959" t="s">
        <v>13</v>
      </c>
      <c r="I1959" s="1">
        <f>IF(ISBLANK(Hoja1!I1959),AVERAGE(Hoja1!$I$2:$I$5001),Hoja1!I1959)</f>
        <v>45</v>
      </c>
      <c r="J1959">
        <f t="shared" si="90"/>
        <v>0</v>
      </c>
      <c r="K1959" t="str">
        <f t="shared" si="91"/>
        <v>0-400k</v>
      </c>
      <c r="L1959" t="str">
        <f t="shared" si="92"/>
        <v>31-45</v>
      </c>
    </row>
    <row r="1960" spans="1:12" x14ac:dyDescent="0.25">
      <c r="A1960">
        <v>1959</v>
      </c>
      <c r="B1960" t="s">
        <v>15</v>
      </c>
      <c r="C1960">
        <f>IF(ISBLANK(Hoja1!C1960),AVERAGE(Hoja1!$C$2:$C$5001),Hoja1!C1960)</f>
        <v>350899.48</v>
      </c>
      <c r="D1960" t="str">
        <f>IF(ISBLANK(Hoja1!D1960),"ASALARIADO",Hoja1!D1960)</f>
        <v>ASALARIADO</v>
      </c>
      <c r="E1960" t="s">
        <v>16</v>
      </c>
      <c r="F1960" t="s">
        <v>12</v>
      </c>
      <c r="G1960" t="s">
        <v>12</v>
      </c>
      <c r="H1960" t="s">
        <v>13</v>
      </c>
      <c r="I1960" s="1">
        <f>IF(ISBLANK(Hoja1!I1960),AVERAGE(Hoja1!$I$2:$I$5001),Hoja1!I1960)</f>
        <v>38</v>
      </c>
      <c r="J1960">
        <f t="shared" si="90"/>
        <v>0</v>
      </c>
      <c r="K1960" t="str">
        <f t="shared" si="91"/>
        <v>0-400k</v>
      </c>
      <c r="L1960" t="str">
        <f t="shared" si="92"/>
        <v>31-45</v>
      </c>
    </row>
    <row r="1961" spans="1:12" x14ac:dyDescent="0.25">
      <c r="A1961">
        <v>1960</v>
      </c>
      <c r="B1961" t="s">
        <v>9</v>
      </c>
      <c r="C1961">
        <f>IF(ISBLANK(Hoja1!C1961),AVERAGE(Hoja1!$C$2:$C$5001),Hoja1!C1961)</f>
        <v>639148</v>
      </c>
      <c r="D1961" t="str">
        <f>IF(ISBLANK(Hoja1!D1961),"ASALARIADO",Hoja1!D1961)</f>
        <v>TRABAJADOR INDEPENDIENTE</v>
      </c>
      <c r="E1961" t="s">
        <v>16</v>
      </c>
      <c r="F1961" t="s">
        <v>12</v>
      </c>
      <c r="G1961" t="s">
        <v>13</v>
      </c>
      <c r="H1961" t="s">
        <v>12</v>
      </c>
      <c r="I1961" s="1">
        <f>IF(ISBLANK(Hoja1!I1961),AVERAGE(Hoja1!$I$2:$I$5001),Hoja1!I1961)</f>
        <v>50</v>
      </c>
      <c r="J1961">
        <f t="shared" si="90"/>
        <v>1</v>
      </c>
      <c r="K1961" t="str">
        <f t="shared" si="91"/>
        <v>400k-800k</v>
      </c>
      <c r="L1961" t="str">
        <f t="shared" si="92"/>
        <v>46-60</v>
      </c>
    </row>
    <row r="1962" spans="1:12" x14ac:dyDescent="0.25">
      <c r="A1962">
        <v>1961</v>
      </c>
      <c r="B1962" t="s">
        <v>15</v>
      </c>
      <c r="C1962">
        <f>IF(ISBLANK(Hoja1!C1962),AVERAGE(Hoja1!$C$2:$C$5001),Hoja1!C1962)</f>
        <v>798237</v>
      </c>
      <c r="D1962" t="str">
        <f>IF(ISBLANK(Hoja1!D1962),"ASALARIADO",Hoja1!D1962)</f>
        <v>ASALARIADO</v>
      </c>
      <c r="E1962" t="s">
        <v>11</v>
      </c>
      <c r="F1962" t="s">
        <v>12</v>
      </c>
      <c r="G1962" t="s">
        <v>13</v>
      </c>
      <c r="H1962" t="s">
        <v>12</v>
      </c>
      <c r="I1962" s="1">
        <f>IF(ISBLANK(Hoja1!I1962),AVERAGE(Hoja1!$I$2:$I$5001),Hoja1!I1962)</f>
        <v>36</v>
      </c>
      <c r="J1962">
        <f t="shared" si="90"/>
        <v>1</v>
      </c>
      <c r="K1962" t="str">
        <f t="shared" si="91"/>
        <v>400k-800k</v>
      </c>
      <c r="L1962" t="str">
        <f t="shared" si="92"/>
        <v>31-45</v>
      </c>
    </row>
    <row r="1963" spans="1:12" x14ac:dyDescent="0.25">
      <c r="A1963">
        <v>1962</v>
      </c>
      <c r="B1963" t="s">
        <v>9</v>
      </c>
      <c r="C1963">
        <f>IF(ISBLANK(Hoja1!C1963),AVERAGE(Hoja1!$C$2:$C$5001),Hoja1!C1963)</f>
        <v>445567</v>
      </c>
      <c r="D1963" t="str">
        <f>IF(ISBLANK(Hoja1!D1963),"ASALARIADO",Hoja1!D1963)</f>
        <v>TRABAJADOR INDEPENDIENTE</v>
      </c>
      <c r="E1963" t="s">
        <v>16</v>
      </c>
      <c r="F1963" t="s">
        <v>12</v>
      </c>
      <c r="G1963" t="s">
        <v>13</v>
      </c>
      <c r="H1963" t="s">
        <v>12</v>
      </c>
      <c r="I1963" s="1">
        <f>IF(ISBLANK(Hoja1!I1963),AVERAGE(Hoja1!$I$2:$I$5001),Hoja1!I1963)</f>
        <v>33</v>
      </c>
      <c r="J1963">
        <f t="shared" si="90"/>
        <v>1</v>
      </c>
      <c r="K1963" t="str">
        <f t="shared" si="91"/>
        <v>400k-800k</v>
      </c>
      <c r="L1963" t="str">
        <f t="shared" si="92"/>
        <v>31-45</v>
      </c>
    </row>
    <row r="1964" spans="1:12" x14ac:dyDescent="0.25">
      <c r="A1964">
        <v>1963</v>
      </c>
      <c r="B1964" t="s">
        <v>9</v>
      </c>
      <c r="C1964">
        <f>IF(ISBLANK(Hoja1!C1964),AVERAGE(Hoja1!$C$2:$C$5001),Hoja1!C1964)</f>
        <v>537540</v>
      </c>
      <c r="D1964" t="str">
        <f>IF(ISBLANK(Hoja1!D1964),"ASALARIADO",Hoja1!D1964)</f>
        <v>ASALARIADO</v>
      </c>
      <c r="E1964" t="s">
        <v>16</v>
      </c>
      <c r="F1964" t="s">
        <v>12</v>
      </c>
      <c r="G1964" t="s">
        <v>13</v>
      </c>
      <c r="H1964" t="s">
        <v>13</v>
      </c>
      <c r="I1964" s="1">
        <f>IF(ISBLANK(Hoja1!I1964),AVERAGE(Hoja1!$I$2:$I$5001),Hoja1!I1964)</f>
        <v>36</v>
      </c>
      <c r="J1964">
        <f t="shared" si="90"/>
        <v>0</v>
      </c>
      <c r="K1964" t="str">
        <f t="shared" si="91"/>
        <v>400k-800k</v>
      </c>
      <c r="L1964" t="str">
        <f t="shared" si="92"/>
        <v>31-45</v>
      </c>
    </row>
    <row r="1965" spans="1:12" x14ac:dyDescent="0.25">
      <c r="A1965">
        <v>1964</v>
      </c>
      <c r="B1965" t="s">
        <v>9</v>
      </c>
      <c r="C1965">
        <f>IF(ISBLANK(Hoja1!C1965),AVERAGE(Hoja1!$C$2:$C$5001),Hoja1!C1965)</f>
        <v>300018</v>
      </c>
      <c r="D1965" t="str">
        <f>IF(ISBLANK(Hoja1!D1965),"ASALARIADO",Hoja1!D1965)</f>
        <v>TRABAJADOR INDEPENDIENTE</v>
      </c>
      <c r="E1965" t="s">
        <v>16</v>
      </c>
      <c r="F1965" t="s">
        <v>12</v>
      </c>
      <c r="G1965" t="s">
        <v>13</v>
      </c>
      <c r="H1965" t="s">
        <v>13</v>
      </c>
      <c r="I1965" s="1">
        <f>IF(ISBLANK(Hoja1!I1965),AVERAGE(Hoja1!$I$2:$I$5001),Hoja1!I1965)</f>
        <v>71</v>
      </c>
      <c r="J1965">
        <f t="shared" si="90"/>
        <v>0</v>
      </c>
      <c r="K1965" t="str">
        <f t="shared" si="91"/>
        <v>0-400k</v>
      </c>
      <c r="L1965" t="str">
        <f t="shared" si="92"/>
        <v>61-75</v>
      </c>
    </row>
    <row r="1966" spans="1:12" x14ac:dyDescent="0.25">
      <c r="A1966">
        <v>1965</v>
      </c>
      <c r="B1966" t="s">
        <v>9</v>
      </c>
      <c r="C1966">
        <f>IF(ISBLANK(Hoja1!C1966),AVERAGE(Hoja1!$C$2:$C$5001),Hoja1!C1966)</f>
        <v>1500808.75</v>
      </c>
      <c r="D1966" t="str">
        <f>IF(ISBLANK(Hoja1!D1966),"ASALARIADO",Hoja1!D1966)</f>
        <v>ASALARIADO</v>
      </c>
      <c r="E1966" t="s">
        <v>16</v>
      </c>
      <c r="F1966" t="s">
        <v>12</v>
      </c>
      <c r="G1966" t="s">
        <v>13</v>
      </c>
      <c r="H1966" t="s">
        <v>13</v>
      </c>
      <c r="I1966" s="1">
        <f>IF(ISBLANK(Hoja1!I1966),AVERAGE(Hoja1!$I$2:$I$5001),Hoja1!I1966)</f>
        <v>37</v>
      </c>
      <c r="J1966">
        <f t="shared" si="90"/>
        <v>0</v>
      </c>
      <c r="K1966" t="str">
        <f t="shared" si="91"/>
        <v>1.2M-2M</v>
      </c>
      <c r="L1966" t="str">
        <f t="shared" si="92"/>
        <v>31-45</v>
      </c>
    </row>
    <row r="1967" spans="1:12" x14ac:dyDescent="0.25">
      <c r="A1967">
        <v>1966</v>
      </c>
      <c r="B1967" t="s">
        <v>15</v>
      </c>
      <c r="C1967">
        <f>IF(ISBLANK(Hoja1!C1967),AVERAGE(Hoja1!$C$2:$C$5001),Hoja1!C1967)</f>
        <v>285000</v>
      </c>
      <c r="D1967" t="str">
        <f>IF(ISBLANK(Hoja1!D1967),"ASALARIADO",Hoja1!D1967)</f>
        <v>ASALARIADO</v>
      </c>
      <c r="E1967" t="s">
        <v>16</v>
      </c>
      <c r="F1967" t="s">
        <v>12</v>
      </c>
      <c r="G1967" t="s">
        <v>13</v>
      </c>
      <c r="H1967" t="s">
        <v>13</v>
      </c>
      <c r="I1967" s="1">
        <f>IF(ISBLANK(Hoja1!I1967),AVERAGE(Hoja1!$I$2:$I$5001),Hoja1!I1967)</f>
        <v>27</v>
      </c>
      <c r="J1967">
        <f t="shared" si="90"/>
        <v>0</v>
      </c>
      <c r="K1967" t="str">
        <f t="shared" si="91"/>
        <v>0-400k</v>
      </c>
      <c r="L1967" t="str">
        <f t="shared" si="92"/>
        <v>18-30</v>
      </c>
    </row>
    <row r="1968" spans="1:12" x14ac:dyDescent="0.25">
      <c r="A1968">
        <v>1967</v>
      </c>
      <c r="B1968" t="s">
        <v>9</v>
      </c>
      <c r="C1968">
        <f>IF(ISBLANK(Hoja1!C1968),AVERAGE(Hoja1!$C$2:$C$5001),Hoja1!C1968)</f>
        <v>282305</v>
      </c>
      <c r="D1968" t="str">
        <f>IF(ISBLANK(Hoja1!D1968),"ASALARIADO",Hoja1!D1968)</f>
        <v>TRABAJADOR INDEPENDIENTE</v>
      </c>
      <c r="E1968" t="s">
        <v>16</v>
      </c>
      <c r="F1968" t="s">
        <v>12</v>
      </c>
      <c r="G1968" t="s">
        <v>13</v>
      </c>
      <c r="H1968" t="s">
        <v>13</v>
      </c>
      <c r="I1968" s="1">
        <f>IF(ISBLANK(Hoja1!I1968),AVERAGE(Hoja1!$I$2:$I$5001),Hoja1!I1968)</f>
        <v>29</v>
      </c>
      <c r="J1968">
        <f t="shared" si="90"/>
        <v>0</v>
      </c>
      <c r="K1968" t="str">
        <f t="shared" si="91"/>
        <v>0-400k</v>
      </c>
      <c r="L1968" t="str">
        <f t="shared" si="92"/>
        <v>18-30</v>
      </c>
    </row>
    <row r="1969" spans="1:12" x14ac:dyDescent="0.25">
      <c r="A1969">
        <v>1968</v>
      </c>
      <c r="B1969" t="s">
        <v>9</v>
      </c>
      <c r="C1969">
        <f>IF(ISBLANK(Hoja1!C1969),AVERAGE(Hoja1!$C$2:$C$5001),Hoja1!C1969)</f>
        <v>2546628.4</v>
      </c>
      <c r="D1969" t="str">
        <f>IF(ISBLANK(Hoja1!D1969),"ASALARIADO",Hoja1!D1969)</f>
        <v>ASALARIADO</v>
      </c>
      <c r="E1969" t="s">
        <v>11</v>
      </c>
      <c r="F1969" t="s">
        <v>12</v>
      </c>
      <c r="G1969" t="s">
        <v>13</v>
      </c>
      <c r="H1969" t="s">
        <v>13</v>
      </c>
      <c r="I1969" s="1">
        <f>IF(ISBLANK(Hoja1!I1969),AVERAGE(Hoja1!$I$2:$I$5001),Hoja1!I1969)</f>
        <v>59</v>
      </c>
      <c r="J1969">
        <f t="shared" si="90"/>
        <v>0</v>
      </c>
      <c r="K1969" t="str">
        <f t="shared" si="91"/>
        <v>2M+</v>
      </c>
      <c r="L1969" t="str">
        <f t="shared" si="92"/>
        <v>46-60</v>
      </c>
    </row>
    <row r="1970" spans="1:12" x14ac:dyDescent="0.25">
      <c r="A1970">
        <v>1969</v>
      </c>
      <c r="B1970" t="s">
        <v>9</v>
      </c>
      <c r="C1970">
        <f>IF(ISBLANK(Hoja1!C1970),AVERAGE(Hoja1!$C$2:$C$5001),Hoja1!C1970)</f>
        <v>461935.5</v>
      </c>
      <c r="D1970" t="str">
        <f>IF(ISBLANK(Hoja1!D1970),"ASALARIADO",Hoja1!D1970)</f>
        <v>ASALARIADO</v>
      </c>
      <c r="E1970" t="s">
        <v>16</v>
      </c>
      <c r="F1970" t="s">
        <v>12</v>
      </c>
      <c r="G1970" t="s">
        <v>13</v>
      </c>
      <c r="H1970" t="s">
        <v>13</v>
      </c>
      <c r="I1970" s="1">
        <f>IF(ISBLANK(Hoja1!I1970),AVERAGE(Hoja1!$I$2:$I$5001),Hoja1!I1970)</f>
        <v>28</v>
      </c>
      <c r="J1970">
        <f t="shared" si="90"/>
        <v>0</v>
      </c>
      <c r="K1970" t="str">
        <f t="shared" si="91"/>
        <v>400k-800k</v>
      </c>
      <c r="L1970" t="str">
        <f t="shared" si="92"/>
        <v>18-30</v>
      </c>
    </row>
    <row r="1971" spans="1:12" x14ac:dyDescent="0.25">
      <c r="A1971">
        <v>1970</v>
      </c>
      <c r="B1971" t="s">
        <v>15</v>
      </c>
      <c r="C1971">
        <f>IF(ISBLANK(Hoja1!C1971),AVERAGE(Hoja1!$C$2:$C$5001),Hoja1!C1971)</f>
        <v>212356.1</v>
      </c>
      <c r="D1971" t="str">
        <f>IF(ISBLANK(Hoja1!D1971),"ASALARIADO",Hoja1!D1971)</f>
        <v>ASALARIADO</v>
      </c>
      <c r="E1971" t="s">
        <v>16</v>
      </c>
      <c r="F1971" t="s">
        <v>12</v>
      </c>
      <c r="G1971" t="s">
        <v>13</v>
      </c>
      <c r="H1971" t="s">
        <v>13</v>
      </c>
      <c r="I1971" s="1">
        <f>IF(ISBLANK(Hoja1!I1971),AVERAGE(Hoja1!$I$2:$I$5001),Hoja1!I1971)</f>
        <v>27</v>
      </c>
      <c r="J1971">
        <f t="shared" si="90"/>
        <v>0</v>
      </c>
      <c r="K1971" t="str">
        <f t="shared" si="91"/>
        <v>0-400k</v>
      </c>
      <c r="L1971" t="str">
        <f t="shared" si="92"/>
        <v>18-30</v>
      </c>
    </row>
    <row r="1972" spans="1:12" x14ac:dyDescent="0.25">
      <c r="A1972">
        <v>1971</v>
      </c>
      <c r="B1972" t="s">
        <v>9</v>
      </c>
      <c r="C1972">
        <f>IF(ISBLANK(Hoja1!C1972),AVERAGE(Hoja1!$C$2:$C$5001),Hoja1!C1972)</f>
        <v>297046</v>
      </c>
      <c r="D1972" t="str">
        <f>IF(ISBLANK(Hoja1!D1972),"ASALARIADO",Hoja1!D1972)</f>
        <v>TRABAJADOR INDEPENDIENTE</v>
      </c>
      <c r="E1972" t="s">
        <v>16</v>
      </c>
      <c r="F1972" t="s">
        <v>12</v>
      </c>
      <c r="G1972" t="s">
        <v>13</v>
      </c>
      <c r="H1972" t="s">
        <v>12</v>
      </c>
      <c r="I1972" s="1">
        <f>IF(ISBLANK(Hoja1!I1972),AVERAGE(Hoja1!$I$2:$I$5001),Hoja1!I1972)</f>
        <v>38</v>
      </c>
      <c r="J1972">
        <f t="shared" si="90"/>
        <v>1</v>
      </c>
      <c r="K1972" t="str">
        <f t="shared" si="91"/>
        <v>0-400k</v>
      </c>
      <c r="L1972" t="str">
        <f t="shared" si="92"/>
        <v>31-45</v>
      </c>
    </row>
    <row r="1973" spans="1:12" x14ac:dyDescent="0.25">
      <c r="A1973">
        <v>1972</v>
      </c>
      <c r="B1973" t="s">
        <v>15</v>
      </c>
      <c r="C1973">
        <f>IF(ISBLANK(Hoja1!C1973),AVERAGE(Hoja1!$C$2:$C$5001),Hoja1!C1973)</f>
        <v>367734</v>
      </c>
      <c r="D1973" t="str">
        <f>IF(ISBLANK(Hoja1!D1973),"ASALARIADO",Hoja1!D1973)</f>
        <v>TRABAJADOR INDEPENDIENTE</v>
      </c>
      <c r="E1973" t="s">
        <v>16</v>
      </c>
      <c r="F1973" t="s">
        <v>12</v>
      </c>
      <c r="G1973" t="s">
        <v>13</v>
      </c>
      <c r="H1973" t="s">
        <v>13</v>
      </c>
      <c r="I1973" s="1">
        <f>IF(ISBLANK(Hoja1!I1973),AVERAGE(Hoja1!$I$2:$I$5001),Hoja1!I1973)</f>
        <v>45</v>
      </c>
      <c r="J1973">
        <f t="shared" si="90"/>
        <v>0</v>
      </c>
      <c r="K1973" t="str">
        <f t="shared" si="91"/>
        <v>0-400k</v>
      </c>
      <c r="L1973" t="str">
        <f t="shared" si="92"/>
        <v>31-45</v>
      </c>
    </row>
    <row r="1974" spans="1:12" x14ac:dyDescent="0.25">
      <c r="A1974">
        <v>1973</v>
      </c>
      <c r="B1974" t="s">
        <v>15</v>
      </c>
      <c r="C1974">
        <f>IF(ISBLANK(Hoja1!C1974),AVERAGE(Hoja1!$C$2:$C$5001),Hoja1!C1974)</f>
        <v>355311.3</v>
      </c>
      <c r="D1974" t="str">
        <f>IF(ISBLANK(Hoja1!D1974),"ASALARIADO",Hoja1!D1974)</f>
        <v>ASALARIADO</v>
      </c>
      <c r="E1974" t="s">
        <v>11</v>
      </c>
      <c r="F1974" t="s">
        <v>12</v>
      </c>
      <c r="G1974" t="s">
        <v>13</v>
      </c>
      <c r="H1974" t="s">
        <v>13</v>
      </c>
      <c r="I1974" s="1">
        <f>IF(ISBLANK(Hoja1!I1974),AVERAGE(Hoja1!$I$2:$I$5001),Hoja1!I1974)</f>
        <v>46</v>
      </c>
      <c r="J1974">
        <f t="shared" si="90"/>
        <v>0</v>
      </c>
      <c r="K1974" t="str">
        <f t="shared" si="91"/>
        <v>0-400k</v>
      </c>
      <c r="L1974" t="str">
        <f t="shared" si="92"/>
        <v>46-60</v>
      </c>
    </row>
    <row r="1975" spans="1:12" x14ac:dyDescent="0.25">
      <c r="A1975">
        <v>1974</v>
      </c>
      <c r="B1975" t="s">
        <v>9</v>
      </c>
      <c r="C1975">
        <f>IF(ISBLANK(Hoja1!C1975),AVERAGE(Hoja1!$C$2:$C$5001),Hoja1!C1975)</f>
        <v>4340894</v>
      </c>
      <c r="D1975" t="str">
        <f>IF(ISBLANK(Hoja1!D1975),"ASALARIADO",Hoja1!D1975)</f>
        <v>PENSIONADOS EN SU PROPIO SISTEMA</v>
      </c>
      <c r="E1975" t="s">
        <v>11</v>
      </c>
      <c r="F1975" t="s">
        <v>12</v>
      </c>
      <c r="G1975" t="s">
        <v>13</v>
      </c>
      <c r="H1975" t="s">
        <v>13</v>
      </c>
      <c r="I1975" s="1">
        <f>IF(ISBLANK(Hoja1!I1975),AVERAGE(Hoja1!$I$2:$I$5001),Hoja1!I1975)</f>
        <v>54</v>
      </c>
      <c r="J1975">
        <f t="shared" si="90"/>
        <v>0</v>
      </c>
      <c r="K1975" t="str">
        <f t="shared" si="91"/>
        <v>2M+</v>
      </c>
      <c r="L1975" t="str">
        <f t="shared" si="92"/>
        <v>46-60</v>
      </c>
    </row>
    <row r="1976" spans="1:12" x14ac:dyDescent="0.25">
      <c r="A1976">
        <v>1975</v>
      </c>
      <c r="B1976" t="s">
        <v>15</v>
      </c>
      <c r="C1976">
        <f>IF(ISBLANK(Hoja1!C1976),AVERAGE(Hoja1!$C$2:$C$5001),Hoja1!C1976)</f>
        <v>300056</v>
      </c>
      <c r="D1976" t="str">
        <f>IF(ISBLANK(Hoja1!D1976),"ASALARIADO",Hoja1!D1976)</f>
        <v>PENSIONADOS EN SU PROPIO SISTEMA</v>
      </c>
      <c r="E1976" t="s">
        <v>11</v>
      </c>
      <c r="F1976" t="s">
        <v>12</v>
      </c>
      <c r="G1976" t="s">
        <v>13</v>
      </c>
      <c r="H1976" t="s">
        <v>13</v>
      </c>
      <c r="I1976" s="1">
        <f>IF(ISBLANK(Hoja1!I1976),AVERAGE(Hoja1!$I$2:$I$5001),Hoja1!I1976)</f>
        <v>60</v>
      </c>
      <c r="J1976">
        <f t="shared" si="90"/>
        <v>0</v>
      </c>
      <c r="K1976" t="str">
        <f t="shared" si="91"/>
        <v>0-400k</v>
      </c>
      <c r="L1976" t="str">
        <f t="shared" si="92"/>
        <v>46-60</v>
      </c>
    </row>
    <row r="1977" spans="1:12" x14ac:dyDescent="0.25">
      <c r="A1977">
        <v>1976</v>
      </c>
      <c r="B1977" t="s">
        <v>9</v>
      </c>
      <c r="C1977">
        <f>IF(ISBLANK(Hoja1!C1977),AVERAGE(Hoja1!$C$2:$C$5001),Hoja1!C1977)</f>
        <v>222597.23</v>
      </c>
      <c r="D1977" t="str">
        <f>IF(ISBLANK(Hoja1!D1977),"ASALARIADO",Hoja1!D1977)</f>
        <v>ASALARIADO</v>
      </c>
      <c r="E1977" t="s">
        <v>16</v>
      </c>
      <c r="F1977" t="s">
        <v>12</v>
      </c>
      <c r="G1977" t="s">
        <v>13</v>
      </c>
      <c r="H1977" t="s">
        <v>13</v>
      </c>
      <c r="I1977" s="1">
        <f>IF(ISBLANK(Hoja1!I1977),AVERAGE(Hoja1!$I$2:$I$5001),Hoja1!I1977)</f>
        <v>23</v>
      </c>
      <c r="J1977">
        <f t="shared" si="90"/>
        <v>0</v>
      </c>
      <c r="K1977" t="str">
        <f t="shared" si="91"/>
        <v>0-400k</v>
      </c>
      <c r="L1977" t="str">
        <f t="shared" si="92"/>
        <v>18-30</v>
      </c>
    </row>
    <row r="1978" spans="1:12" x14ac:dyDescent="0.25">
      <c r="A1978">
        <v>1977</v>
      </c>
      <c r="B1978" t="s">
        <v>9</v>
      </c>
      <c r="C1978">
        <f>IF(ISBLANK(Hoja1!C1978),AVERAGE(Hoja1!$C$2:$C$5001),Hoja1!C1978)</f>
        <v>409746</v>
      </c>
      <c r="D1978" t="str">
        <f>IF(ISBLANK(Hoja1!D1978),"ASALARIADO",Hoja1!D1978)</f>
        <v>TRABAJADOR INDEPENDIENTE</v>
      </c>
      <c r="E1978" t="s">
        <v>16</v>
      </c>
      <c r="F1978" t="s">
        <v>12</v>
      </c>
      <c r="G1978" t="s">
        <v>13</v>
      </c>
      <c r="H1978" t="s">
        <v>12</v>
      </c>
      <c r="I1978" s="1">
        <f>IF(ISBLANK(Hoja1!I1978),AVERAGE(Hoja1!$I$2:$I$5001),Hoja1!I1978)</f>
        <v>30</v>
      </c>
      <c r="J1978">
        <f t="shared" si="90"/>
        <v>1</v>
      </c>
      <c r="K1978" t="str">
        <f t="shared" si="91"/>
        <v>400k-800k</v>
      </c>
      <c r="L1978" t="str">
        <f t="shared" si="92"/>
        <v>18-30</v>
      </c>
    </row>
    <row r="1979" spans="1:12" x14ac:dyDescent="0.25">
      <c r="A1979">
        <v>1978</v>
      </c>
      <c r="B1979" t="s">
        <v>9</v>
      </c>
      <c r="C1979">
        <f>IF(ISBLANK(Hoja1!C1979),AVERAGE(Hoja1!$C$2:$C$5001),Hoja1!C1979)</f>
        <v>346474.5</v>
      </c>
      <c r="D1979" t="str">
        <f>IF(ISBLANK(Hoja1!D1979),"ASALARIADO",Hoja1!D1979)</f>
        <v>ASALARIADO</v>
      </c>
      <c r="E1979" t="s">
        <v>16</v>
      </c>
      <c r="F1979" t="s">
        <v>12</v>
      </c>
      <c r="G1979" t="s">
        <v>13</v>
      </c>
      <c r="H1979" t="s">
        <v>13</v>
      </c>
      <c r="I1979" s="1">
        <f>IF(ISBLANK(Hoja1!I1979),AVERAGE(Hoja1!$I$2:$I$5001),Hoja1!I1979)</f>
        <v>28</v>
      </c>
      <c r="J1979">
        <f t="shared" si="90"/>
        <v>0</v>
      </c>
      <c r="K1979" t="str">
        <f t="shared" si="91"/>
        <v>0-400k</v>
      </c>
      <c r="L1979" t="str">
        <f t="shared" si="92"/>
        <v>18-30</v>
      </c>
    </row>
    <row r="1980" spans="1:12" x14ac:dyDescent="0.25">
      <c r="A1980">
        <v>1979</v>
      </c>
      <c r="B1980" t="s">
        <v>9</v>
      </c>
      <c r="C1980">
        <f>IF(ISBLANK(Hoja1!C1980),AVERAGE(Hoja1!$C$2:$C$5001),Hoja1!C1980)</f>
        <v>278030</v>
      </c>
      <c r="D1980" t="str">
        <f>IF(ISBLANK(Hoja1!D1980),"ASALARIADO",Hoja1!D1980)</f>
        <v>CONVENIOS ESPECIALES DE TRABAJADORES INDEPENDIENTES</v>
      </c>
      <c r="E1980" t="s">
        <v>16</v>
      </c>
      <c r="F1980" t="s">
        <v>12</v>
      </c>
      <c r="G1980" t="s">
        <v>13</v>
      </c>
      <c r="H1980" t="s">
        <v>13</v>
      </c>
      <c r="I1980" s="1">
        <f>IF(ISBLANK(Hoja1!I1980),AVERAGE(Hoja1!$I$2:$I$5001),Hoja1!I1980)</f>
        <v>86</v>
      </c>
      <c r="J1980">
        <f t="shared" si="90"/>
        <v>0</v>
      </c>
      <c r="K1980" t="str">
        <f t="shared" si="91"/>
        <v>0-400k</v>
      </c>
      <c r="L1980" t="str">
        <f t="shared" si="92"/>
        <v>76-100+</v>
      </c>
    </row>
    <row r="1981" spans="1:12" x14ac:dyDescent="0.25">
      <c r="A1981">
        <v>1980</v>
      </c>
      <c r="B1981" t="s">
        <v>9</v>
      </c>
      <c r="C1981">
        <f>IF(ISBLANK(Hoja1!C1981),AVERAGE(Hoja1!$C$2:$C$5001),Hoja1!C1981)</f>
        <v>278030.99</v>
      </c>
      <c r="D1981" t="str">
        <f>IF(ISBLANK(Hoja1!D1981),"ASALARIADO",Hoja1!D1981)</f>
        <v>CONVENIOS ESPECIALES DE TRABAJADORES INDEPENDIENTES</v>
      </c>
      <c r="E1981" t="s">
        <v>16</v>
      </c>
      <c r="F1981" t="s">
        <v>12</v>
      </c>
      <c r="G1981" t="s">
        <v>13</v>
      </c>
      <c r="H1981" t="s">
        <v>13</v>
      </c>
      <c r="I1981" s="1">
        <f>IF(ISBLANK(Hoja1!I1981),AVERAGE(Hoja1!$I$2:$I$5001),Hoja1!I1981)</f>
        <v>27</v>
      </c>
      <c r="J1981">
        <f t="shared" si="90"/>
        <v>0</v>
      </c>
      <c r="K1981" t="str">
        <f t="shared" si="91"/>
        <v>0-400k</v>
      </c>
      <c r="L1981" t="str">
        <f t="shared" si="92"/>
        <v>18-30</v>
      </c>
    </row>
    <row r="1982" spans="1:12" x14ac:dyDescent="0.25">
      <c r="A1982">
        <v>1981</v>
      </c>
      <c r="B1982" t="s">
        <v>9</v>
      </c>
      <c r="C1982">
        <f>IF(ISBLANK(Hoja1!C1982),AVERAGE(Hoja1!$C$2:$C$5001),Hoja1!C1982)</f>
        <v>530000</v>
      </c>
      <c r="D1982" t="str">
        <f>IF(ISBLANK(Hoja1!D1982),"ASALARIADO",Hoja1!D1982)</f>
        <v>ASALARIADO</v>
      </c>
      <c r="E1982" t="s">
        <v>16</v>
      </c>
      <c r="F1982" t="s">
        <v>12</v>
      </c>
      <c r="G1982" t="s">
        <v>13</v>
      </c>
      <c r="H1982" t="s">
        <v>13</v>
      </c>
      <c r="I1982" s="1">
        <f>IF(ISBLANK(Hoja1!I1982),AVERAGE(Hoja1!$I$2:$I$5001),Hoja1!I1982)</f>
        <v>24</v>
      </c>
      <c r="J1982">
        <f t="shared" si="90"/>
        <v>0</v>
      </c>
      <c r="K1982" t="str">
        <f t="shared" si="91"/>
        <v>400k-800k</v>
      </c>
      <c r="L1982" t="str">
        <f t="shared" si="92"/>
        <v>18-30</v>
      </c>
    </row>
    <row r="1983" spans="1:12" x14ac:dyDescent="0.25">
      <c r="A1983">
        <v>1982</v>
      </c>
      <c r="B1983" t="s">
        <v>15</v>
      </c>
      <c r="C1983">
        <f>IF(ISBLANK(Hoja1!C1983),AVERAGE(Hoja1!$C$2:$C$5001),Hoja1!C1983)</f>
        <v>1583743</v>
      </c>
      <c r="D1983" t="str">
        <f>IF(ISBLANK(Hoja1!D1983),"ASALARIADO",Hoja1!D1983)</f>
        <v>ASALARIADO</v>
      </c>
      <c r="E1983" t="s">
        <v>11</v>
      </c>
      <c r="F1983" t="s">
        <v>12</v>
      </c>
      <c r="G1983" t="s">
        <v>13</v>
      </c>
      <c r="H1983" t="s">
        <v>13</v>
      </c>
      <c r="I1983" s="1">
        <f>IF(ISBLANK(Hoja1!I1983),AVERAGE(Hoja1!$I$2:$I$5001),Hoja1!I1983)</f>
        <v>58</v>
      </c>
      <c r="J1983">
        <f t="shared" si="90"/>
        <v>0</v>
      </c>
      <c r="K1983" t="str">
        <f t="shared" si="91"/>
        <v>1.2M-2M</v>
      </c>
      <c r="L1983" t="str">
        <f t="shared" si="92"/>
        <v>46-60</v>
      </c>
    </row>
    <row r="1984" spans="1:12" x14ac:dyDescent="0.25">
      <c r="A1984">
        <v>1983</v>
      </c>
      <c r="B1984" t="s">
        <v>15</v>
      </c>
      <c r="C1984">
        <f>IF(ISBLANK(Hoja1!C1984),AVERAGE(Hoja1!$C$2:$C$5001),Hoja1!C1984)</f>
        <v>1178626</v>
      </c>
      <c r="D1984" t="str">
        <f>IF(ISBLANK(Hoja1!D1984),"ASALARIADO",Hoja1!D1984)</f>
        <v>ASALARIADO</v>
      </c>
      <c r="E1984" t="s">
        <v>11</v>
      </c>
      <c r="F1984" t="s">
        <v>12</v>
      </c>
      <c r="G1984" t="s">
        <v>13</v>
      </c>
      <c r="H1984" t="s">
        <v>13</v>
      </c>
      <c r="I1984" s="1">
        <f>IF(ISBLANK(Hoja1!I1984),AVERAGE(Hoja1!$I$2:$I$5001),Hoja1!I1984)</f>
        <v>36</v>
      </c>
      <c r="J1984">
        <f t="shared" si="90"/>
        <v>0</v>
      </c>
      <c r="K1984" t="str">
        <f t="shared" si="91"/>
        <v>800k-1.2M</v>
      </c>
      <c r="L1984" t="str">
        <f t="shared" si="92"/>
        <v>31-45</v>
      </c>
    </row>
    <row r="1985" spans="1:12" x14ac:dyDescent="0.25">
      <c r="A1985">
        <v>1984</v>
      </c>
      <c r="B1985" t="s">
        <v>9</v>
      </c>
      <c r="C1985">
        <f>IF(ISBLANK(Hoja1!C1985),AVERAGE(Hoja1!$C$2:$C$5001),Hoja1!C1985)</f>
        <v>297045</v>
      </c>
      <c r="D1985" t="str">
        <f>IF(ISBLANK(Hoja1!D1985),"ASALARIADO",Hoja1!D1985)</f>
        <v>ASEGURADO VOLUNTARIO</v>
      </c>
      <c r="E1985" t="s">
        <v>16</v>
      </c>
      <c r="F1985" t="s">
        <v>12</v>
      </c>
      <c r="G1985" t="s">
        <v>13</v>
      </c>
      <c r="H1985" t="s">
        <v>13</v>
      </c>
      <c r="I1985" s="1">
        <f>IF(ISBLANK(Hoja1!I1985),AVERAGE(Hoja1!$I$2:$I$5001),Hoja1!I1985)</f>
        <v>78</v>
      </c>
      <c r="J1985">
        <f t="shared" si="90"/>
        <v>0</v>
      </c>
      <c r="K1985" t="str">
        <f t="shared" si="91"/>
        <v>0-400k</v>
      </c>
      <c r="L1985" t="str">
        <f t="shared" si="92"/>
        <v>76-100+</v>
      </c>
    </row>
    <row r="1986" spans="1:12" x14ac:dyDescent="0.25">
      <c r="A1986">
        <v>1985</v>
      </c>
      <c r="B1986" t="s">
        <v>15</v>
      </c>
      <c r="C1986">
        <f>IF(ISBLANK(Hoja1!C1986),AVERAGE(Hoja1!$C$2:$C$5001),Hoja1!C1986)</f>
        <v>484699.48</v>
      </c>
      <c r="D1986" t="str">
        <f>IF(ISBLANK(Hoja1!D1986),"ASALARIADO",Hoja1!D1986)</f>
        <v>ASALARIADO</v>
      </c>
      <c r="E1986" t="s">
        <v>16</v>
      </c>
      <c r="F1986" t="s">
        <v>12</v>
      </c>
      <c r="G1986" t="s">
        <v>13</v>
      </c>
      <c r="H1986" t="s">
        <v>13</v>
      </c>
      <c r="I1986" s="1">
        <f>IF(ISBLANK(Hoja1!I1986),AVERAGE(Hoja1!$I$2:$I$5001),Hoja1!I1986)</f>
        <v>21</v>
      </c>
      <c r="J1986">
        <f t="shared" si="90"/>
        <v>0</v>
      </c>
      <c r="K1986" t="str">
        <f t="shared" si="91"/>
        <v>400k-800k</v>
      </c>
      <c r="L1986" t="str">
        <f t="shared" si="92"/>
        <v>18-30</v>
      </c>
    </row>
    <row r="1987" spans="1:12" x14ac:dyDescent="0.25">
      <c r="A1987">
        <v>1986</v>
      </c>
      <c r="B1987" t="s">
        <v>9</v>
      </c>
      <c r="C1987">
        <f>IF(ISBLANK(Hoja1!C1987),AVERAGE(Hoja1!$C$2:$C$5001),Hoja1!C1987)</f>
        <v>1782316</v>
      </c>
      <c r="D1987" t="str">
        <f>IF(ISBLANK(Hoja1!D1987),"ASALARIADO",Hoja1!D1987)</f>
        <v>ASALARIADO</v>
      </c>
      <c r="E1987" t="s">
        <v>11</v>
      </c>
      <c r="F1987" t="s">
        <v>12</v>
      </c>
      <c r="G1987" t="s">
        <v>13</v>
      </c>
      <c r="H1987" t="s">
        <v>12</v>
      </c>
      <c r="I1987" s="1">
        <f>IF(ISBLANK(Hoja1!I1987),AVERAGE(Hoja1!$I$2:$I$5001),Hoja1!I1987)</f>
        <v>50</v>
      </c>
      <c r="J1987">
        <f t="shared" ref="J1987:J2050" si="93">IF(H1987="SI",1,0)</f>
        <v>1</v>
      </c>
      <c r="K1987" t="str">
        <f t="shared" ref="K1987:K2050" si="94">IF(C1987&lt;=400000,"0-400k",IF(C1987&lt;=800000,"400k-800k",IF(C1987&lt;=1200000,"800k-1.2M",IF(C1987&lt;=2000000,"1.2M-2M","2M+"))))</f>
        <v>1.2M-2M</v>
      </c>
      <c r="L1987" t="str">
        <f t="shared" ref="L1987:L2050" si="95">IF(I1987&lt;=30,"18-30",IF(I1987&lt;=45,"31-45",IF(I1987&lt;=60,"46-60",IF(I1987&lt;=75,"61-75","76-100+"))))</f>
        <v>46-60</v>
      </c>
    </row>
    <row r="1988" spans="1:12" x14ac:dyDescent="0.25">
      <c r="A1988">
        <v>1987</v>
      </c>
      <c r="B1988" t="s">
        <v>15</v>
      </c>
      <c r="C1988">
        <f>IF(ISBLANK(Hoja1!C1988),AVERAGE(Hoja1!$C$2:$C$5001),Hoja1!C1988)</f>
        <v>454673.58</v>
      </c>
      <c r="D1988" t="str">
        <f>IF(ISBLANK(Hoja1!D1988),"ASALARIADO",Hoja1!D1988)</f>
        <v>ASALARIADO</v>
      </c>
      <c r="E1988" t="s">
        <v>16</v>
      </c>
      <c r="F1988" t="s">
        <v>12</v>
      </c>
      <c r="G1988" t="s">
        <v>13</v>
      </c>
      <c r="H1988" t="s">
        <v>13</v>
      </c>
      <c r="I1988" s="1">
        <f>IF(ISBLANK(Hoja1!I1988),AVERAGE(Hoja1!$I$2:$I$5001),Hoja1!I1988)</f>
        <v>39</v>
      </c>
      <c r="J1988">
        <f t="shared" si="93"/>
        <v>0</v>
      </c>
      <c r="K1988" t="str">
        <f t="shared" si="94"/>
        <v>400k-800k</v>
      </c>
      <c r="L1988" t="str">
        <f t="shared" si="95"/>
        <v>31-45</v>
      </c>
    </row>
    <row r="1989" spans="1:12" x14ac:dyDescent="0.25">
      <c r="A1989">
        <v>1988</v>
      </c>
      <c r="B1989" t="s">
        <v>15</v>
      </c>
      <c r="C1989">
        <f>IF(ISBLANK(Hoja1!C1989),AVERAGE(Hoja1!$C$2:$C$5001),Hoja1!C1989)</f>
        <v>120000</v>
      </c>
      <c r="D1989" t="str">
        <f>IF(ISBLANK(Hoja1!D1989),"ASALARIADO",Hoja1!D1989)</f>
        <v>ASALARIADO</v>
      </c>
      <c r="E1989" t="s">
        <v>16</v>
      </c>
      <c r="F1989" t="s">
        <v>12</v>
      </c>
      <c r="G1989" t="s">
        <v>13</v>
      </c>
      <c r="H1989" t="s">
        <v>13</v>
      </c>
      <c r="I1989" s="1">
        <f>IF(ISBLANK(Hoja1!I1989),AVERAGE(Hoja1!$I$2:$I$5001),Hoja1!I1989)</f>
        <v>32</v>
      </c>
      <c r="J1989">
        <f t="shared" si="93"/>
        <v>0</v>
      </c>
      <c r="K1989" t="str">
        <f t="shared" si="94"/>
        <v>0-400k</v>
      </c>
      <c r="L1989" t="str">
        <f t="shared" si="95"/>
        <v>31-45</v>
      </c>
    </row>
    <row r="1990" spans="1:12" x14ac:dyDescent="0.25">
      <c r="A1990">
        <v>1989</v>
      </c>
      <c r="B1990" t="s">
        <v>9</v>
      </c>
      <c r="C1990">
        <f>IF(ISBLANK(Hoja1!C1990),AVERAGE(Hoja1!$C$2:$C$5001),Hoja1!C1990)</f>
        <v>513274</v>
      </c>
      <c r="D1990" t="str">
        <f>IF(ISBLANK(Hoja1!D1990),"ASALARIADO",Hoja1!D1990)</f>
        <v>ASALARIADO</v>
      </c>
      <c r="E1990" t="s">
        <v>11</v>
      </c>
      <c r="F1990" t="s">
        <v>12</v>
      </c>
      <c r="G1990" t="s">
        <v>13</v>
      </c>
      <c r="H1990" t="s">
        <v>13</v>
      </c>
      <c r="I1990" s="1">
        <f>IF(ISBLANK(Hoja1!I1990),AVERAGE(Hoja1!$I$2:$I$5001),Hoja1!I1990)</f>
        <v>57</v>
      </c>
      <c r="J1990">
        <f t="shared" si="93"/>
        <v>0</v>
      </c>
      <c r="K1990" t="str">
        <f t="shared" si="94"/>
        <v>400k-800k</v>
      </c>
      <c r="L1990" t="str">
        <f t="shared" si="95"/>
        <v>46-60</v>
      </c>
    </row>
    <row r="1991" spans="1:12" x14ac:dyDescent="0.25">
      <c r="A1991">
        <v>1990</v>
      </c>
      <c r="B1991" t="s">
        <v>15</v>
      </c>
      <c r="C1991">
        <f>IF(ISBLANK(Hoja1!C1991),AVERAGE(Hoja1!$C$2:$C$5001),Hoja1!C1991)</f>
        <v>457059</v>
      </c>
      <c r="D1991" t="str">
        <f>IF(ISBLANK(Hoja1!D1991),"ASALARIADO",Hoja1!D1991)</f>
        <v>ASALARIADO</v>
      </c>
      <c r="E1991" t="s">
        <v>11</v>
      </c>
      <c r="F1991" t="s">
        <v>12</v>
      </c>
      <c r="G1991" t="s">
        <v>13</v>
      </c>
      <c r="H1991" t="s">
        <v>12</v>
      </c>
      <c r="I1991" s="1">
        <f>IF(ISBLANK(Hoja1!I1991),AVERAGE(Hoja1!$I$2:$I$5001),Hoja1!I1991)</f>
        <v>59</v>
      </c>
      <c r="J1991">
        <f t="shared" si="93"/>
        <v>1</v>
      </c>
      <c r="K1991" t="str">
        <f t="shared" si="94"/>
        <v>400k-800k</v>
      </c>
      <c r="L1991" t="str">
        <f t="shared" si="95"/>
        <v>46-60</v>
      </c>
    </row>
    <row r="1992" spans="1:12" x14ac:dyDescent="0.25">
      <c r="A1992">
        <v>1991</v>
      </c>
      <c r="B1992" t="s">
        <v>15</v>
      </c>
      <c r="C1992">
        <f>IF(ISBLANK(Hoja1!C1992),AVERAGE(Hoja1!$C$2:$C$5001),Hoja1!C1992)</f>
        <v>1708013</v>
      </c>
      <c r="D1992" t="str">
        <f>IF(ISBLANK(Hoja1!D1992),"ASALARIADO",Hoja1!D1992)</f>
        <v>PENSIONADOS EN SU PROPIO SISTEMA</v>
      </c>
      <c r="E1992" t="s">
        <v>11</v>
      </c>
      <c r="F1992" t="s">
        <v>12</v>
      </c>
      <c r="G1992" t="s">
        <v>13</v>
      </c>
      <c r="H1992" t="s">
        <v>13</v>
      </c>
      <c r="I1992" s="1">
        <f>IF(ISBLANK(Hoja1!I1992),AVERAGE(Hoja1!$I$2:$I$5001),Hoja1!I1992)</f>
        <v>57</v>
      </c>
      <c r="J1992">
        <f t="shared" si="93"/>
        <v>0</v>
      </c>
      <c r="K1992" t="str">
        <f t="shared" si="94"/>
        <v>1.2M-2M</v>
      </c>
      <c r="L1992" t="str">
        <f t="shared" si="95"/>
        <v>46-60</v>
      </c>
    </row>
    <row r="1993" spans="1:12" x14ac:dyDescent="0.25">
      <c r="A1993">
        <v>1992</v>
      </c>
      <c r="B1993" t="s">
        <v>9</v>
      </c>
      <c r="C1993">
        <f>IF(ISBLANK(Hoja1!C1993),AVERAGE(Hoja1!$C$2:$C$5001),Hoja1!C1993)</f>
        <v>362989.67</v>
      </c>
      <c r="D1993" t="str">
        <f>IF(ISBLANK(Hoja1!D1993),"ASALARIADO",Hoja1!D1993)</f>
        <v>ASALARIADO</v>
      </c>
      <c r="E1993" t="s">
        <v>16</v>
      </c>
      <c r="F1993" t="s">
        <v>12</v>
      </c>
      <c r="G1993" t="s">
        <v>13</v>
      </c>
      <c r="H1993" t="s">
        <v>13</v>
      </c>
      <c r="I1993" s="1">
        <f>IF(ISBLANK(Hoja1!I1993),AVERAGE(Hoja1!$I$2:$I$5001),Hoja1!I1993)</f>
        <v>20</v>
      </c>
      <c r="J1993">
        <f t="shared" si="93"/>
        <v>0</v>
      </c>
      <c r="K1993" t="str">
        <f t="shared" si="94"/>
        <v>0-400k</v>
      </c>
      <c r="L1993" t="str">
        <f t="shared" si="95"/>
        <v>18-30</v>
      </c>
    </row>
    <row r="1994" spans="1:12" x14ac:dyDescent="0.25">
      <c r="A1994">
        <v>1993</v>
      </c>
      <c r="B1994" t="s">
        <v>9</v>
      </c>
      <c r="C1994">
        <f>IF(ISBLANK(Hoja1!C1994),AVERAGE(Hoja1!$C$2:$C$5001),Hoja1!C1994)</f>
        <v>393714</v>
      </c>
      <c r="D1994" t="str">
        <f>IF(ISBLANK(Hoja1!D1994),"ASALARIADO",Hoja1!D1994)</f>
        <v>ASALARIADO</v>
      </c>
      <c r="E1994" t="s">
        <v>16</v>
      </c>
      <c r="F1994" t="s">
        <v>12</v>
      </c>
      <c r="G1994" t="s">
        <v>13</v>
      </c>
      <c r="H1994" t="s">
        <v>13</v>
      </c>
      <c r="I1994" s="1">
        <f>IF(ISBLANK(Hoja1!I1994),AVERAGE(Hoja1!$I$2:$I$5001),Hoja1!I1994)</f>
        <v>48</v>
      </c>
      <c r="J1994">
        <f t="shared" si="93"/>
        <v>0</v>
      </c>
      <c r="K1994" t="str">
        <f t="shared" si="94"/>
        <v>0-400k</v>
      </c>
      <c r="L1994" t="str">
        <f t="shared" si="95"/>
        <v>46-60</v>
      </c>
    </row>
    <row r="1995" spans="1:12" x14ac:dyDescent="0.25">
      <c r="A1995">
        <v>1994</v>
      </c>
      <c r="B1995" t="s">
        <v>9</v>
      </c>
      <c r="C1995">
        <f>IF(ISBLANK(Hoja1!C1995),AVERAGE(Hoja1!$C$2:$C$5001),Hoja1!C1995)</f>
        <v>444719</v>
      </c>
      <c r="D1995" t="str">
        <f>IF(ISBLANK(Hoja1!D1995),"ASALARIADO",Hoja1!D1995)</f>
        <v>TRABAJADOR INDEPENDIENTE</v>
      </c>
      <c r="E1995" t="s">
        <v>16</v>
      </c>
      <c r="F1995" t="s">
        <v>12</v>
      </c>
      <c r="G1995" t="s">
        <v>13</v>
      </c>
      <c r="H1995" t="s">
        <v>12</v>
      </c>
      <c r="I1995" s="1">
        <f>IF(ISBLANK(Hoja1!I1995),AVERAGE(Hoja1!$I$2:$I$5001),Hoja1!I1995)</f>
        <v>36</v>
      </c>
      <c r="J1995">
        <f t="shared" si="93"/>
        <v>1</v>
      </c>
      <c r="K1995" t="str">
        <f t="shared" si="94"/>
        <v>400k-800k</v>
      </c>
      <c r="L1995" t="str">
        <f t="shared" si="95"/>
        <v>31-45</v>
      </c>
    </row>
    <row r="1996" spans="1:12" x14ac:dyDescent="0.25">
      <c r="A1996">
        <v>1995</v>
      </c>
      <c r="B1996" t="s">
        <v>9</v>
      </c>
      <c r="C1996">
        <f>IF(ISBLANK(Hoja1!C1996),AVERAGE(Hoja1!$C$2:$C$5001),Hoja1!C1996)</f>
        <v>1352723.7</v>
      </c>
      <c r="D1996" t="str">
        <f>IF(ISBLANK(Hoja1!D1996),"ASALARIADO",Hoja1!D1996)</f>
        <v>ASALARIADO</v>
      </c>
      <c r="E1996" t="s">
        <v>11</v>
      </c>
      <c r="F1996" t="s">
        <v>12</v>
      </c>
      <c r="G1996" t="s">
        <v>13</v>
      </c>
      <c r="H1996" t="s">
        <v>13</v>
      </c>
      <c r="I1996" s="1">
        <f>IF(ISBLANK(Hoja1!I1996),AVERAGE(Hoja1!$I$2:$I$5001),Hoja1!I1996)</f>
        <v>29</v>
      </c>
      <c r="J1996">
        <f t="shared" si="93"/>
        <v>0</v>
      </c>
      <c r="K1996" t="str">
        <f t="shared" si="94"/>
        <v>1.2M-2M</v>
      </c>
      <c r="L1996" t="str">
        <f t="shared" si="95"/>
        <v>18-30</v>
      </c>
    </row>
    <row r="1997" spans="1:12" x14ac:dyDescent="0.25">
      <c r="A1997">
        <v>1996</v>
      </c>
      <c r="B1997" t="s">
        <v>9</v>
      </c>
      <c r="C1997">
        <f>IF(ISBLANK(Hoja1!C1997),AVERAGE(Hoja1!$C$2:$C$5001),Hoja1!C1997)</f>
        <v>299647</v>
      </c>
      <c r="D1997" t="str">
        <f>IF(ISBLANK(Hoja1!D1997),"ASALARIADO",Hoja1!D1997)</f>
        <v>TRABAJADOR INDEPENDIENTE</v>
      </c>
      <c r="E1997" t="s">
        <v>16</v>
      </c>
      <c r="F1997" t="s">
        <v>12</v>
      </c>
      <c r="G1997" t="s">
        <v>13</v>
      </c>
      <c r="H1997" t="s">
        <v>12</v>
      </c>
      <c r="I1997" s="1">
        <f>IF(ISBLANK(Hoja1!I1997),AVERAGE(Hoja1!$I$2:$I$5001),Hoja1!I1997)</f>
        <v>38</v>
      </c>
      <c r="J1997">
        <f t="shared" si="93"/>
        <v>1</v>
      </c>
      <c r="K1997" t="str">
        <f t="shared" si="94"/>
        <v>0-400k</v>
      </c>
      <c r="L1997" t="str">
        <f t="shared" si="95"/>
        <v>31-45</v>
      </c>
    </row>
    <row r="1998" spans="1:12" x14ac:dyDescent="0.25">
      <c r="A1998">
        <v>1997</v>
      </c>
      <c r="B1998" t="s">
        <v>15</v>
      </c>
      <c r="C1998">
        <f>IF(ISBLANK(Hoja1!C1998),AVERAGE(Hoja1!$C$2:$C$5001),Hoja1!C1998)</f>
        <v>141509.48000000001</v>
      </c>
      <c r="D1998" t="str">
        <f>IF(ISBLANK(Hoja1!D1998),"ASALARIADO",Hoja1!D1998)</f>
        <v>PENSIONADOS EN SU PROPIO SISTEMA</v>
      </c>
      <c r="E1998" t="s">
        <v>11</v>
      </c>
      <c r="F1998" t="s">
        <v>12</v>
      </c>
      <c r="G1998" t="s">
        <v>13</v>
      </c>
      <c r="H1998" t="s">
        <v>13</v>
      </c>
      <c r="I1998" s="1">
        <f>IF(ISBLANK(Hoja1!I1998),AVERAGE(Hoja1!$I$2:$I$5001),Hoja1!I1998)</f>
        <v>91</v>
      </c>
      <c r="J1998">
        <f t="shared" si="93"/>
        <v>0</v>
      </c>
      <c r="K1998" t="str">
        <f t="shared" si="94"/>
        <v>0-400k</v>
      </c>
      <c r="L1998" t="str">
        <f t="shared" si="95"/>
        <v>76-100+</v>
      </c>
    </row>
    <row r="1999" spans="1:12" x14ac:dyDescent="0.25">
      <c r="A1999">
        <v>1998</v>
      </c>
      <c r="B1999" t="s">
        <v>15</v>
      </c>
      <c r="C1999">
        <f>IF(ISBLANK(Hoja1!C1999),AVERAGE(Hoja1!$C$2:$C$5001),Hoja1!C1999)</f>
        <v>350000</v>
      </c>
      <c r="D1999" t="str">
        <f>IF(ISBLANK(Hoja1!D1999),"ASALARIADO",Hoja1!D1999)</f>
        <v>ASALARIADO</v>
      </c>
      <c r="E1999" t="s">
        <v>11</v>
      </c>
      <c r="F1999" t="s">
        <v>12</v>
      </c>
      <c r="G1999" t="s">
        <v>13</v>
      </c>
      <c r="H1999" t="s">
        <v>13</v>
      </c>
      <c r="I1999" s="1">
        <f>IF(ISBLANK(Hoja1!I1999),AVERAGE(Hoja1!$I$2:$I$5001),Hoja1!I1999)</f>
        <v>41</v>
      </c>
      <c r="J1999">
        <f t="shared" si="93"/>
        <v>0</v>
      </c>
      <c r="K1999" t="str">
        <f t="shared" si="94"/>
        <v>0-400k</v>
      </c>
      <c r="L1999" t="str">
        <f t="shared" si="95"/>
        <v>31-45</v>
      </c>
    </row>
    <row r="2000" spans="1:12" x14ac:dyDescent="0.25">
      <c r="A2000">
        <v>1999</v>
      </c>
      <c r="B2000" t="s">
        <v>15</v>
      </c>
      <c r="C2000">
        <f>IF(ISBLANK(Hoja1!C2000),AVERAGE(Hoja1!$C$2:$C$5001),Hoja1!C2000)</f>
        <v>127421.8</v>
      </c>
      <c r="D2000" t="str">
        <f>IF(ISBLANK(Hoja1!D2000),"ASALARIADO",Hoja1!D2000)</f>
        <v>ASALARIADO</v>
      </c>
      <c r="E2000" t="s">
        <v>16</v>
      </c>
      <c r="F2000" t="s">
        <v>12</v>
      </c>
      <c r="G2000" t="s">
        <v>13</v>
      </c>
      <c r="H2000" t="s">
        <v>13</v>
      </c>
      <c r="I2000" s="1">
        <f>IF(ISBLANK(Hoja1!I2000),AVERAGE(Hoja1!$I$2:$I$5001),Hoja1!I2000)</f>
        <v>25</v>
      </c>
      <c r="J2000">
        <f t="shared" si="93"/>
        <v>0</v>
      </c>
      <c r="K2000" t="str">
        <f t="shared" si="94"/>
        <v>0-400k</v>
      </c>
      <c r="L2000" t="str">
        <f t="shared" si="95"/>
        <v>18-30</v>
      </c>
    </row>
    <row r="2001" spans="1:12" x14ac:dyDescent="0.25">
      <c r="A2001">
        <v>2000</v>
      </c>
      <c r="B2001" t="s">
        <v>9</v>
      </c>
      <c r="C2001">
        <f>IF(ISBLANK(Hoja1!C2001),AVERAGE(Hoja1!$C$2:$C$5001),Hoja1!C2001)</f>
        <v>266719</v>
      </c>
      <c r="D2001" t="str">
        <f>IF(ISBLANK(Hoja1!D2001),"ASALARIADO",Hoja1!D2001)</f>
        <v>ASALARIADO</v>
      </c>
      <c r="E2001" t="s">
        <v>16</v>
      </c>
      <c r="F2001" t="s">
        <v>12</v>
      </c>
      <c r="G2001" t="s">
        <v>13</v>
      </c>
      <c r="H2001" t="s">
        <v>13</v>
      </c>
      <c r="I2001" s="1">
        <f>IF(ISBLANK(Hoja1!I2001),AVERAGE(Hoja1!$I$2:$I$5001),Hoja1!I2001)</f>
        <v>36</v>
      </c>
      <c r="J2001">
        <f t="shared" si="93"/>
        <v>0</v>
      </c>
      <c r="K2001" t="str">
        <f t="shared" si="94"/>
        <v>0-400k</v>
      </c>
      <c r="L2001" t="str">
        <f t="shared" si="95"/>
        <v>31-45</v>
      </c>
    </row>
    <row r="2002" spans="1:12" x14ac:dyDescent="0.25">
      <c r="A2002">
        <v>2001</v>
      </c>
      <c r="B2002" t="s">
        <v>15</v>
      </c>
      <c r="C2002">
        <f>IF(ISBLANK(Hoja1!C2002),AVERAGE(Hoja1!$C$2:$C$5001),Hoja1!C2002)</f>
        <v>766198.68</v>
      </c>
      <c r="D2002" t="str">
        <f>IF(ISBLANK(Hoja1!D2002),"ASALARIADO",Hoja1!D2002)</f>
        <v>ASALARIADO</v>
      </c>
      <c r="E2002" t="s">
        <v>11</v>
      </c>
      <c r="F2002" t="s">
        <v>12</v>
      </c>
      <c r="G2002" t="s">
        <v>12</v>
      </c>
      <c r="H2002" t="s">
        <v>13</v>
      </c>
      <c r="I2002" s="1">
        <f>IF(ISBLANK(Hoja1!I2002),AVERAGE(Hoja1!$I$2:$I$5001),Hoja1!I2002)</f>
        <v>36</v>
      </c>
      <c r="J2002">
        <f t="shared" si="93"/>
        <v>0</v>
      </c>
      <c r="K2002" t="str">
        <f t="shared" si="94"/>
        <v>400k-800k</v>
      </c>
      <c r="L2002" t="str">
        <f t="shared" si="95"/>
        <v>31-45</v>
      </c>
    </row>
    <row r="2003" spans="1:12" x14ac:dyDescent="0.25">
      <c r="A2003">
        <v>2002</v>
      </c>
      <c r="B2003" t="s">
        <v>9</v>
      </c>
      <c r="C2003">
        <f>IF(ISBLANK(Hoja1!C2003),AVERAGE(Hoja1!$C$2:$C$5001),Hoja1!C2003)</f>
        <v>1528849.72</v>
      </c>
      <c r="D2003" t="str">
        <f>IF(ISBLANK(Hoja1!D2003),"ASALARIADO",Hoja1!D2003)</f>
        <v>ASALARIADO</v>
      </c>
      <c r="E2003" t="s">
        <v>11</v>
      </c>
      <c r="F2003" t="s">
        <v>12</v>
      </c>
      <c r="G2003" t="s">
        <v>13</v>
      </c>
      <c r="H2003" t="s">
        <v>13</v>
      </c>
      <c r="I2003" s="1">
        <f>IF(ISBLANK(Hoja1!I2003),AVERAGE(Hoja1!$I$2:$I$5001),Hoja1!I2003)</f>
        <v>45</v>
      </c>
      <c r="J2003">
        <f t="shared" si="93"/>
        <v>0</v>
      </c>
      <c r="K2003" t="str">
        <f t="shared" si="94"/>
        <v>1.2M-2M</v>
      </c>
      <c r="L2003" t="str">
        <f t="shared" si="95"/>
        <v>31-45</v>
      </c>
    </row>
    <row r="2004" spans="1:12" x14ac:dyDescent="0.25">
      <c r="A2004">
        <v>2003</v>
      </c>
      <c r="B2004" t="s">
        <v>9</v>
      </c>
      <c r="C2004">
        <f>IF(ISBLANK(Hoja1!C2004),AVERAGE(Hoja1!$C$2:$C$5001),Hoja1!C2004)</f>
        <v>297047</v>
      </c>
      <c r="D2004" t="str">
        <f>IF(ISBLANK(Hoja1!D2004),"ASALARIADO",Hoja1!D2004)</f>
        <v>TRABAJADOR INDEPENDIENTE</v>
      </c>
      <c r="E2004" t="s">
        <v>16</v>
      </c>
      <c r="F2004" t="s">
        <v>12</v>
      </c>
      <c r="G2004" t="s">
        <v>13</v>
      </c>
      <c r="H2004" t="s">
        <v>13</v>
      </c>
      <c r="I2004" s="1">
        <f>IF(ISBLANK(Hoja1!I2004),AVERAGE(Hoja1!$I$2:$I$5001),Hoja1!I2004)</f>
        <v>59</v>
      </c>
      <c r="J2004">
        <f t="shared" si="93"/>
        <v>0</v>
      </c>
      <c r="K2004" t="str">
        <f t="shared" si="94"/>
        <v>0-400k</v>
      </c>
      <c r="L2004" t="str">
        <f t="shared" si="95"/>
        <v>46-60</v>
      </c>
    </row>
    <row r="2005" spans="1:12" x14ac:dyDescent="0.25">
      <c r="A2005">
        <v>2004</v>
      </c>
      <c r="B2005" t="s">
        <v>15</v>
      </c>
      <c r="C2005">
        <f>IF(ISBLANK(Hoja1!C2005),AVERAGE(Hoja1!$C$2:$C$5001),Hoja1!C2005)</f>
        <v>50000</v>
      </c>
      <c r="D2005" t="str">
        <f>IF(ISBLANK(Hoja1!D2005),"ASALARIADO",Hoja1!D2005)</f>
        <v>ASALARIADO</v>
      </c>
      <c r="E2005" t="s">
        <v>16</v>
      </c>
      <c r="F2005" t="s">
        <v>12</v>
      </c>
      <c r="G2005" t="s">
        <v>13</v>
      </c>
      <c r="H2005" t="s">
        <v>13</v>
      </c>
      <c r="I2005" s="1">
        <f>IF(ISBLANK(Hoja1!I2005),AVERAGE(Hoja1!$I$2:$I$5001),Hoja1!I2005)</f>
        <v>40</v>
      </c>
      <c r="J2005">
        <f t="shared" si="93"/>
        <v>0</v>
      </c>
      <c r="K2005" t="str">
        <f t="shared" si="94"/>
        <v>0-400k</v>
      </c>
      <c r="L2005" t="str">
        <f t="shared" si="95"/>
        <v>31-45</v>
      </c>
    </row>
    <row r="2006" spans="1:12" x14ac:dyDescent="0.25">
      <c r="A2006">
        <v>2005</v>
      </c>
      <c r="B2006" t="s">
        <v>9</v>
      </c>
      <c r="C2006">
        <f>IF(ISBLANK(Hoja1!C2006),AVERAGE(Hoja1!$C$2:$C$5001),Hoja1!C2006)</f>
        <v>379361</v>
      </c>
      <c r="D2006" t="str">
        <f>IF(ISBLANK(Hoja1!D2006),"ASALARIADO",Hoja1!D2006)</f>
        <v>ASALARIADO</v>
      </c>
      <c r="E2006" t="s">
        <v>16</v>
      </c>
      <c r="F2006" t="s">
        <v>12</v>
      </c>
      <c r="G2006" t="s">
        <v>13</v>
      </c>
      <c r="H2006" t="s">
        <v>13</v>
      </c>
      <c r="I2006" s="1">
        <f>IF(ISBLANK(Hoja1!I2006),AVERAGE(Hoja1!$I$2:$I$5001),Hoja1!I2006)</f>
        <v>39</v>
      </c>
      <c r="J2006">
        <f t="shared" si="93"/>
        <v>0</v>
      </c>
      <c r="K2006" t="str">
        <f t="shared" si="94"/>
        <v>0-400k</v>
      </c>
      <c r="L2006" t="str">
        <f t="shared" si="95"/>
        <v>31-45</v>
      </c>
    </row>
    <row r="2007" spans="1:12" x14ac:dyDescent="0.25">
      <c r="A2007">
        <v>2006</v>
      </c>
      <c r="B2007" t="s">
        <v>9</v>
      </c>
      <c r="C2007">
        <f>IF(ISBLANK(Hoja1!C2007),AVERAGE(Hoja1!$C$2:$C$5001),Hoja1!C2007)</f>
        <v>594388.81000000006</v>
      </c>
      <c r="D2007" t="str">
        <f>IF(ISBLANK(Hoja1!D2007),"ASALARIADO",Hoja1!D2007)</f>
        <v>ASALARIADO</v>
      </c>
      <c r="E2007" t="s">
        <v>16</v>
      </c>
      <c r="F2007" t="s">
        <v>12</v>
      </c>
      <c r="G2007" t="s">
        <v>13</v>
      </c>
      <c r="H2007" t="s">
        <v>13</v>
      </c>
      <c r="I2007" s="1">
        <f>IF(ISBLANK(Hoja1!I2007),AVERAGE(Hoja1!$I$2:$I$5001),Hoja1!I2007)</f>
        <v>24</v>
      </c>
      <c r="J2007">
        <f t="shared" si="93"/>
        <v>0</v>
      </c>
      <c r="K2007" t="str">
        <f t="shared" si="94"/>
        <v>400k-800k</v>
      </c>
      <c r="L2007" t="str">
        <f t="shared" si="95"/>
        <v>18-30</v>
      </c>
    </row>
    <row r="2008" spans="1:12" x14ac:dyDescent="0.25">
      <c r="A2008">
        <v>2007</v>
      </c>
      <c r="B2008" t="s">
        <v>15</v>
      </c>
      <c r="C2008">
        <f>IF(ISBLANK(Hoja1!C2008),AVERAGE(Hoja1!$C$2:$C$5001),Hoja1!C2008)</f>
        <v>354029.89</v>
      </c>
      <c r="D2008" t="str">
        <f>IF(ISBLANK(Hoja1!D2008),"ASALARIADO",Hoja1!D2008)</f>
        <v>ASALARIADO</v>
      </c>
      <c r="E2008" t="s">
        <v>16</v>
      </c>
      <c r="F2008" t="s">
        <v>12</v>
      </c>
      <c r="G2008" t="s">
        <v>13</v>
      </c>
      <c r="H2008" t="s">
        <v>13</v>
      </c>
      <c r="I2008" s="1">
        <f>IF(ISBLANK(Hoja1!I2008),AVERAGE(Hoja1!$I$2:$I$5001),Hoja1!I2008)</f>
        <v>33</v>
      </c>
      <c r="J2008">
        <f t="shared" si="93"/>
        <v>0</v>
      </c>
      <c r="K2008" t="str">
        <f t="shared" si="94"/>
        <v>0-400k</v>
      </c>
      <c r="L2008" t="str">
        <f t="shared" si="95"/>
        <v>31-45</v>
      </c>
    </row>
    <row r="2009" spans="1:12" x14ac:dyDescent="0.25">
      <c r="A2009">
        <v>2008</v>
      </c>
      <c r="B2009" t="s">
        <v>9</v>
      </c>
      <c r="C2009">
        <f>IF(ISBLANK(Hoja1!C2009),AVERAGE(Hoja1!$C$2:$C$5001),Hoja1!C2009)</f>
        <v>342027</v>
      </c>
      <c r="D2009" t="str">
        <f>IF(ISBLANK(Hoja1!D2009),"ASALARIADO",Hoja1!D2009)</f>
        <v>ASALARIADO</v>
      </c>
      <c r="E2009" t="s">
        <v>16</v>
      </c>
      <c r="F2009" t="s">
        <v>12</v>
      </c>
      <c r="G2009" t="s">
        <v>13</v>
      </c>
      <c r="H2009" t="s">
        <v>13</v>
      </c>
      <c r="I2009" s="1">
        <f>IF(ISBLANK(Hoja1!I2009),AVERAGE(Hoja1!$I$2:$I$5001),Hoja1!I2009)</f>
        <v>53</v>
      </c>
      <c r="J2009">
        <f t="shared" si="93"/>
        <v>0</v>
      </c>
      <c r="K2009" t="str">
        <f t="shared" si="94"/>
        <v>0-400k</v>
      </c>
      <c r="L2009" t="str">
        <f t="shared" si="95"/>
        <v>46-60</v>
      </c>
    </row>
    <row r="2010" spans="1:12" x14ac:dyDescent="0.25">
      <c r="A2010">
        <v>2009</v>
      </c>
      <c r="B2010" t="s">
        <v>15</v>
      </c>
      <c r="C2010">
        <f>IF(ISBLANK(Hoja1!C2010),AVERAGE(Hoja1!$C$2:$C$5001),Hoja1!C2010)</f>
        <v>1059620</v>
      </c>
      <c r="D2010" t="str">
        <f>IF(ISBLANK(Hoja1!D2010),"ASALARIADO",Hoja1!D2010)</f>
        <v>ASEGURADO VOLUNTARIO</v>
      </c>
      <c r="E2010" t="s">
        <v>16</v>
      </c>
      <c r="F2010" t="s">
        <v>12</v>
      </c>
      <c r="G2010" t="s">
        <v>12</v>
      </c>
      <c r="H2010" t="s">
        <v>13</v>
      </c>
      <c r="I2010" s="1">
        <f>IF(ISBLANK(Hoja1!I2010),AVERAGE(Hoja1!$I$2:$I$5001),Hoja1!I2010)</f>
        <v>76</v>
      </c>
      <c r="J2010">
        <f t="shared" si="93"/>
        <v>0</v>
      </c>
      <c r="K2010" t="str">
        <f t="shared" si="94"/>
        <v>800k-1.2M</v>
      </c>
      <c r="L2010" t="str">
        <f t="shared" si="95"/>
        <v>76-100+</v>
      </c>
    </row>
    <row r="2011" spans="1:12" x14ac:dyDescent="0.25">
      <c r="A2011">
        <v>2010</v>
      </c>
      <c r="B2011" t="s">
        <v>15</v>
      </c>
      <c r="C2011">
        <f>IF(ISBLANK(Hoja1!C2011),AVERAGE(Hoja1!$C$2:$C$5001),Hoja1!C2011)</f>
        <v>233537.36</v>
      </c>
      <c r="D2011" t="str">
        <f>IF(ISBLANK(Hoja1!D2011),"ASALARIADO",Hoja1!D2011)</f>
        <v>ASALARIADO</v>
      </c>
      <c r="E2011" t="s">
        <v>16</v>
      </c>
      <c r="F2011" t="s">
        <v>12</v>
      </c>
      <c r="G2011" t="s">
        <v>13</v>
      </c>
      <c r="H2011" t="s">
        <v>13</v>
      </c>
      <c r="I2011" s="1">
        <f>IF(ISBLANK(Hoja1!I2011),AVERAGE(Hoja1!$I$2:$I$5001),Hoja1!I2011)</f>
        <v>33</v>
      </c>
      <c r="J2011">
        <f t="shared" si="93"/>
        <v>0</v>
      </c>
      <c r="K2011" t="str">
        <f t="shared" si="94"/>
        <v>0-400k</v>
      </c>
      <c r="L2011" t="str">
        <f t="shared" si="95"/>
        <v>31-45</v>
      </c>
    </row>
    <row r="2012" spans="1:12" x14ac:dyDescent="0.25">
      <c r="A2012">
        <v>2011</v>
      </c>
      <c r="B2012" t="s">
        <v>9</v>
      </c>
      <c r="C2012">
        <f>IF(ISBLANK(Hoja1!C2012),AVERAGE(Hoja1!$C$2:$C$5001),Hoja1!C2012)</f>
        <v>2161351.1</v>
      </c>
      <c r="D2012" t="str">
        <f>IF(ISBLANK(Hoja1!D2012),"ASALARIADO",Hoja1!D2012)</f>
        <v>ASALARIADO</v>
      </c>
      <c r="E2012" t="s">
        <v>11</v>
      </c>
      <c r="F2012" t="s">
        <v>12</v>
      </c>
      <c r="G2012" t="s">
        <v>13</v>
      </c>
      <c r="H2012" t="s">
        <v>13</v>
      </c>
      <c r="I2012" s="1">
        <f>IF(ISBLANK(Hoja1!I2012),AVERAGE(Hoja1!$I$2:$I$5001),Hoja1!I2012)</f>
        <v>56</v>
      </c>
      <c r="J2012">
        <f t="shared" si="93"/>
        <v>0</v>
      </c>
      <c r="K2012" t="str">
        <f t="shared" si="94"/>
        <v>2M+</v>
      </c>
      <c r="L2012" t="str">
        <f t="shared" si="95"/>
        <v>46-60</v>
      </c>
    </row>
    <row r="2013" spans="1:12" x14ac:dyDescent="0.25">
      <c r="A2013">
        <v>2012</v>
      </c>
      <c r="B2013" t="s">
        <v>9</v>
      </c>
      <c r="C2013">
        <f>IF(ISBLANK(Hoja1!C2013),AVERAGE(Hoja1!$C$2:$C$5001),Hoja1!C2013)</f>
        <v>158034.53</v>
      </c>
      <c r="D2013" t="str">
        <f>IF(ISBLANK(Hoja1!D2013),"ASALARIADO",Hoja1!D2013)</f>
        <v>ASALARIADO</v>
      </c>
      <c r="E2013" t="s">
        <v>16</v>
      </c>
      <c r="F2013" t="s">
        <v>12</v>
      </c>
      <c r="G2013" t="s">
        <v>12</v>
      </c>
      <c r="H2013" t="s">
        <v>12</v>
      </c>
      <c r="I2013" s="1">
        <f>IF(ISBLANK(Hoja1!I2013),AVERAGE(Hoja1!$I$2:$I$5001),Hoja1!I2013)</f>
        <v>34</v>
      </c>
      <c r="J2013">
        <f t="shared" si="93"/>
        <v>1</v>
      </c>
      <c r="K2013" t="str">
        <f t="shared" si="94"/>
        <v>0-400k</v>
      </c>
      <c r="L2013" t="str">
        <f t="shared" si="95"/>
        <v>31-45</v>
      </c>
    </row>
    <row r="2014" spans="1:12" x14ac:dyDescent="0.25">
      <c r="A2014">
        <v>2013</v>
      </c>
      <c r="B2014" t="s">
        <v>9</v>
      </c>
      <c r="C2014">
        <f>IF(ISBLANK(Hoja1!C2014),AVERAGE(Hoja1!$C$2:$C$5001),Hoja1!C2014)</f>
        <v>433085</v>
      </c>
      <c r="D2014" t="str">
        <f>IF(ISBLANK(Hoja1!D2014),"ASALARIADO",Hoja1!D2014)</f>
        <v>TRABAJADOR INDEPENDIENTE</v>
      </c>
      <c r="E2014" t="s">
        <v>16</v>
      </c>
      <c r="F2014" t="s">
        <v>12</v>
      </c>
      <c r="G2014" t="s">
        <v>13</v>
      </c>
      <c r="H2014" t="s">
        <v>12</v>
      </c>
      <c r="I2014" s="1">
        <f>IF(ISBLANK(Hoja1!I2014),AVERAGE(Hoja1!$I$2:$I$5001),Hoja1!I2014)</f>
        <v>46</v>
      </c>
      <c r="J2014">
        <f t="shared" si="93"/>
        <v>1</v>
      </c>
      <c r="K2014" t="str">
        <f t="shared" si="94"/>
        <v>400k-800k</v>
      </c>
      <c r="L2014" t="str">
        <f t="shared" si="95"/>
        <v>46-60</v>
      </c>
    </row>
    <row r="2015" spans="1:12" x14ac:dyDescent="0.25">
      <c r="A2015">
        <v>2014</v>
      </c>
      <c r="B2015" t="s">
        <v>9</v>
      </c>
      <c r="C2015">
        <f>IF(ISBLANK(Hoja1!C2015),AVERAGE(Hoja1!$C$2:$C$5001),Hoja1!C2015)</f>
        <v>765111.68</v>
      </c>
      <c r="D2015" t="str">
        <f>IF(ISBLANK(Hoja1!D2015),"ASALARIADO",Hoja1!D2015)</f>
        <v>PENSIONADOS EN SU PROPIO SISTEMA</v>
      </c>
      <c r="E2015" t="s">
        <v>11</v>
      </c>
      <c r="F2015" t="s">
        <v>12</v>
      </c>
      <c r="G2015" t="s">
        <v>13</v>
      </c>
      <c r="H2015" t="s">
        <v>13</v>
      </c>
      <c r="I2015" s="1">
        <f>IF(ISBLANK(Hoja1!I2015),AVERAGE(Hoja1!$I$2:$I$5001),Hoja1!I2015)</f>
        <v>62</v>
      </c>
      <c r="J2015">
        <f t="shared" si="93"/>
        <v>0</v>
      </c>
      <c r="K2015" t="str">
        <f t="shared" si="94"/>
        <v>400k-800k</v>
      </c>
      <c r="L2015" t="str">
        <f t="shared" si="95"/>
        <v>61-75</v>
      </c>
    </row>
    <row r="2016" spans="1:12" x14ac:dyDescent="0.25">
      <c r="A2016">
        <v>2015</v>
      </c>
      <c r="B2016" t="s">
        <v>9</v>
      </c>
      <c r="C2016">
        <f>IF(ISBLANK(Hoja1!C2016),AVERAGE(Hoja1!$C$2:$C$5001),Hoja1!C2016)</f>
        <v>175000</v>
      </c>
      <c r="D2016" t="str">
        <f>IF(ISBLANK(Hoja1!D2016),"ASALARIADO",Hoja1!D2016)</f>
        <v>ASALARIADO</v>
      </c>
      <c r="E2016" t="s">
        <v>16</v>
      </c>
      <c r="F2016" t="s">
        <v>12</v>
      </c>
      <c r="G2016" t="s">
        <v>13</v>
      </c>
      <c r="H2016" t="s">
        <v>13</v>
      </c>
      <c r="I2016" s="1">
        <f>IF(ISBLANK(Hoja1!I2016),AVERAGE(Hoja1!$I$2:$I$5001),Hoja1!I2016)</f>
        <v>39</v>
      </c>
      <c r="J2016">
        <f t="shared" si="93"/>
        <v>0</v>
      </c>
      <c r="K2016" t="str">
        <f t="shared" si="94"/>
        <v>0-400k</v>
      </c>
      <c r="L2016" t="str">
        <f t="shared" si="95"/>
        <v>31-45</v>
      </c>
    </row>
    <row r="2017" spans="1:12" x14ac:dyDescent="0.25">
      <c r="A2017">
        <v>2016</v>
      </c>
      <c r="B2017" t="s">
        <v>9</v>
      </c>
      <c r="C2017">
        <f>IF(ISBLANK(Hoja1!C2017),AVERAGE(Hoja1!$C$2:$C$5001),Hoja1!C2017)</f>
        <v>611409</v>
      </c>
      <c r="D2017" t="str">
        <f>IF(ISBLANK(Hoja1!D2017),"ASALARIADO",Hoja1!D2017)</f>
        <v>TRABAJADOR INDEPENDIENTE</v>
      </c>
      <c r="E2017" t="s">
        <v>16</v>
      </c>
      <c r="F2017" t="s">
        <v>12</v>
      </c>
      <c r="G2017" t="s">
        <v>13</v>
      </c>
      <c r="H2017" t="s">
        <v>12</v>
      </c>
      <c r="I2017" s="1">
        <f>IF(ISBLANK(Hoja1!I2017),AVERAGE(Hoja1!$I$2:$I$5001),Hoja1!I2017)</f>
        <v>68</v>
      </c>
      <c r="J2017">
        <f t="shared" si="93"/>
        <v>1</v>
      </c>
      <c r="K2017" t="str">
        <f t="shared" si="94"/>
        <v>400k-800k</v>
      </c>
      <c r="L2017" t="str">
        <f t="shared" si="95"/>
        <v>61-75</v>
      </c>
    </row>
    <row r="2018" spans="1:12" x14ac:dyDescent="0.25">
      <c r="A2018">
        <v>2017</v>
      </c>
      <c r="B2018" t="s">
        <v>9</v>
      </c>
      <c r="C2018">
        <f>IF(ISBLANK(Hoja1!C2018),AVERAGE(Hoja1!$C$2:$C$5001),Hoja1!C2018)</f>
        <v>405473.29</v>
      </c>
      <c r="D2018" t="str">
        <f>IF(ISBLANK(Hoja1!D2018),"ASALARIADO",Hoja1!D2018)</f>
        <v>ASALARIADO</v>
      </c>
      <c r="E2018" t="s">
        <v>16</v>
      </c>
      <c r="F2018" t="s">
        <v>12</v>
      </c>
      <c r="G2018" t="s">
        <v>12</v>
      </c>
      <c r="H2018" t="s">
        <v>13</v>
      </c>
      <c r="I2018" s="1">
        <f>IF(ISBLANK(Hoja1!I2018),AVERAGE(Hoja1!$I$2:$I$5001),Hoja1!I2018)</f>
        <v>29</v>
      </c>
      <c r="J2018">
        <f t="shared" si="93"/>
        <v>0</v>
      </c>
      <c r="K2018" t="str">
        <f t="shared" si="94"/>
        <v>400k-800k</v>
      </c>
      <c r="L2018" t="str">
        <f t="shared" si="95"/>
        <v>18-30</v>
      </c>
    </row>
    <row r="2019" spans="1:12" x14ac:dyDescent="0.25">
      <c r="A2019">
        <v>2018</v>
      </c>
      <c r="B2019" t="s">
        <v>15</v>
      </c>
      <c r="C2019">
        <f>IF(ISBLANK(Hoja1!C2019),AVERAGE(Hoja1!$C$2:$C$5001),Hoja1!C2019)</f>
        <v>297046</v>
      </c>
      <c r="D2019" t="str">
        <f>IF(ISBLANK(Hoja1!D2019),"ASALARIADO",Hoja1!D2019)</f>
        <v>ASEGURADO VOLUNTARIO</v>
      </c>
      <c r="E2019" t="s">
        <v>16</v>
      </c>
      <c r="F2019" t="s">
        <v>13</v>
      </c>
      <c r="G2019" t="s">
        <v>13</v>
      </c>
      <c r="H2019" t="s">
        <v>12</v>
      </c>
      <c r="I2019" s="1">
        <f>IF(ISBLANK(Hoja1!I2019),AVERAGE(Hoja1!$I$2:$I$5001),Hoja1!I2019)</f>
        <v>27</v>
      </c>
      <c r="J2019">
        <f t="shared" si="93"/>
        <v>1</v>
      </c>
      <c r="K2019" t="str">
        <f t="shared" si="94"/>
        <v>0-400k</v>
      </c>
      <c r="L2019" t="str">
        <f t="shared" si="95"/>
        <v>18-30</v>
      </c>
    </row>
    <row r="2020" spans="1:12" x14ac:dyDescent="0.25">
      <c r="A2020">
        <v>2019</v>
      </c>
      <c r="B2020" t="s">
        <v>15</v>
      </c>
      <c r="C2020">
        <f>IF(ISBLANK(Hoja1!C2020),AVERAGE(Hoja1!$C$2:$C$5001),Hoja1!C2020)</f>
        <v>297046</v>
      </c>
      <c r="D2020" t="str">
        <f>IF(ISBLANK(Hoja1!D2020),"ASALARIADO",Hoja1!D2020)</f>
        <v>ASEGURADO VOLUNTARIO</v>
      </c>
      <c r="E2020" t="s">
        <v>16</v>
      </c>
      <c r="F2020" t="s">
        <v>12</v>
      </c>
      <c r="G2020" t="s">
        <v>13</v>
      </c>
      <c r="H2020" t="s">
        <v>13</v>
      </c>
      <c r="I2020" s="1">
        <f>IF(ISBLANK(Hoja1!I2020),AVERAGE(Hoja1!$I$2:$I$5001),Hoja1!I2020)</f>
        <v>26</v>
      </c>
      <c r="J2020">
        <f t="shared" si="93"/>
        <v>0</v>
      </c>
      <c r="K2020" t="str">
        <f t="shared" si="94"/>
        <v>0-400k</v>
      </c>
      <c r="L2020" t="str">
        <f t="shared" si="95"/>
        <v>18-30</v>
      </c>
    </row>
    <row r="2021" spans="1:12" x14ac:dyDescent="0.25">
      <c r="A2021">
        <v>2020</v>
      </c>
      <c r="B2021" t="s">
        <v>15</v>
      </c>
      <c r="C2021">
        <f>IF(ISBLANK(Hoja1!C2021),AVERAGE(Hoja1!$C$2:$C$5001),Hoja1!C2021)</f>
        <v>970529.5</v>
      </c>
      <c r="D2021" t="str">
        <f>IF(ISBLANK(Hoja1!D2021),"ASALARIADO",Hoja1!D2021)</f>
        <v>ASALARIADO</v>
      </c>
      <c r="E2021" t="s">
        <v>11</v>
      </c>
      <c r="F2021" t="s">
        <v>12</v>
      </c>
      <c r="G2021" t="s">
        <v>13</v>
      </c>
      <c r="H2021" t="s">
        <v>13</v>
      </c>
      <c r="I2021" s="1">
        <f>IF(ISBLANK(Hoja1!I2021),AVERAGE(Hoja1!$I$2:$I$5001),Hoja1!I2021)</f>
        <v>37</v>
      </c>
      <c r="J2021">
        <f t="shared" si="93"/>
        <v>0</v>
      </c>
      <c r="K2021" t="str">
        <f t="shared" si="94"/>
        <v>800k-1.2M</v>
      </c>
      <c r="L2021" t="str">
        <f t="shared" si="95"/>
        <v>31-45</v>
      </c>
    </row>
    <row r="2022" spans="1:12" x14ac:dyDescent="0.25">
      <c r="A2022">
        <v>2021</v>
      </c>
      <c r="B2022" t="s">
        <v>15</v>
      </c>
      <c r="C2022">
        <f>IF(ISBLANK(Hoja1!C2022),AVERAGE(Hoja1!$C$2:$C$5001),Hoja1!C2022)</f>
        <v>1789161.05</v>
      </c>
      <c r="D2022" t="str">
        <f>IF(ISBLANK(Hoja1!D2022),"ASALARIADO",Hoja1!D2022)</f>
        <v>ASALARIADO</v>
      </c>
      <c r="E2022" t="s">
        <v>11</v>
      </c>
      <c r="F2022" t="s">
        <v>12</v>
      </c>
      <c r="G2022" t="s">
        <v>13</v>
      </c>
      <c r="H2022" t="s">
        <v>13</v>
      </c>
      <c r="I2022" s="1">
        <f>IF(ISBLANK(Hoja1!I2022),AVERAGE(Hoja1!$I$2:$I$5001),Hoja1!I2022)</f>
        <v>41</v>
      </c>
      <c r="J2022">
        <f t="shared" si="93"/>
        <v>0</v>
      </c>
      <c r="K2022" t="str">
        <f t="shared" si="94"/>
        <v>1.2M-2M</v>
      </c>
      <c r="L2022" t="str">
        <f t="shared" si="95"/>
        <v>31-45</v>
      </c>
    </row>
    <row r="2023" spans="1:12" x14ac:dyDescent="0.25">
      <c r="A2023">
        <v>2022</v>
      </c>
      <c r="B2023" t="s">
        <v>9</v>
      </c>
      <c r="C2023">
        <f>IF(ISBLANK(Hoja1!C2023),AVERAGE(Hoja1!$C$2:$C$5001),Hoja1!C2023)</f>
        <v>417000</v>
      </c>
      <c r="D2023" t="str">
        <f>IF(ISBLANK(Hoja1!D2023),"ASALARIADO",Hoja1!D2023)</f>
        <v>ASALARIADO</v>
      </c>
      <c r="E2023" t="s">
        <v>16</v>
      </c>
      <c r="F2023" t="s">
        <v>12</v>
      </c>
      <c r="G2023" t="s">
        <v>13</v>
      </c>
      <c r="H2023" t="s">
        <v>13</v>
      </c>
      <c r="I2023" s="1">
        <f>IF(ISBLANK(Hoja1!I2023),AVERAGE(Hoja1!$I$2:$I$5001),Hoja1!I2023)</f>
        <v>42</v>
      </c>
      <c r="J2023">
        <f t="shared" si="93"/>
        <v>0</v>
      </c>
      <c r="K2023" t="str">
        <f t="shared" si="94"/>
        <v>400k-800k</v>
      </c>
      <c r="L2023" t="str">
        <f t="shared" si="95"/>
        <v>31-45</v>
      </c>
    </row>
    <row r="2024" spans="1:12" x14ac:dyDescent="0.25">
      <c r="A2024">
        <v>2023</v>
      </c>
      <c r="B2024" t="s">
        <v>9</v>
      </c>
      <c r="C2024">
        <f>IF(ISBLANK(Hoja1!C2024),AVERAGE(Hoja1!$C$2:$C$5001),Hoja1!C2024)</f>
        <v>500000</v>
      </c>
      <c r="D2024" t="str">
        <f>IF(ISBLANK(Hoja1!D2024),"ASALARIADO",Hoja1!D2024)</f>
        <v>TRABAJADOR INDEPENDIENTE</v>
      </c>
      <c r="E2024" t="s">
        <v>16</v>
      </c>
      <c r="F2024" t="s">
        <v>12</v>
      </c>
      <c r="G2024" t="s">
        <v>13</v>
      </c>
      <c r="H2024" t="s">
        <v>13</v>
      </c>
      <c r="I2024" s="1">
        <f>IF(ISBLANK(Hoja1!I2024),AVERAGE(Hoja1!$I$2:$I$5001),Hoja1!I2024)</f>
        <v>31</v>
      </c>
      <c r="J2024">
        <f t="shared" si="93"/>
        <v>0</v>
      </c>
      <c r="K2024" t="str">
        <f t="shared" si="94"/>
        <v>400k-800k</v>
      </c>
      <c r="L2024" t="str">
        <f t="shared" si="95"/>
        <v>31-45</v>
      </c>
    </row>
    <row r="2025" spans="1:12" x14ac:dyDescent="0.25">
      <c r="A2025">
        <v>2024</v>
      </c>
      <c r="B2025" t="s">
        <v>9</v>
      </c>
      <c r="C2025">
        <f>IF(ISBLANK(Hoja1!C2025),AVERAGE(Hoja1!$C$2:$C$5001),Hoja1!C2025)</f>
        <v>351360</v>
      </c>
      <c r="D2025" t="str">
        <f>IF(ISBLANK(Hoja1!D2025),"ASALARIADO",Hoja1!D2025)</f>
        <v>ASALARIADO</v>
      </c>
      <c r="E2025" t="s">
        <v>16</v>
      </c>
      <c r="F2025" t="s">
        <v>12</v>
      </c>
      <c r="G2025" t="s">
        <v>13</v>
      </c>
      <c r="H2025" t="s">
        <v>12</v>
      </c>
      <c r="I2025" s="1">
        <f>IF(ISBLANK(Hoja1!I2025),AVERAGE(Hoja1!$I$2:$I$5001),Hoja1!I2025)</f>
        <v>61</v>
      </c>
      <c r="J2025">
        <f t="shared" si="93"/>
        <v>1</v>
      </c>
      <c r="K2025" t="str">
        <f t="shared" si="94"/>
        <v>0-400k</v>
      </c>
      <c r="L2025" t="str">
        <f t="shared" si="95"/>
        <v>61-75</v>
      </c>
    </row>
    <row r="2026" spans="1:12" x14ac:dyDescent="0.25">
      <c r="A2026">
        <v>2025</v>
      </c>
      <c r="B2026" t="s">
        <v>15</v>
      </c>
      <c r="C2026">
        <f>IF(ISBLANK(Hoja1!C2026),AVERAGE(Hoja1!$C$2:$C$5001),Hoja1!C2026)</f>
        <v>297046</v>
      </c>
      <c r="D2026" t="str">
        <f>IF(ISBLANK(Hoja1!D2026),"ASALARIADO",Hoja1!D2026)</f>
        <v>ASEGURADO VOLUNTARIO</v>
      </c>
      <c r="E2026" t="s">
        <v>16</v>
      </c>
      <c r="F2026" t="s">
        <v>13</v>
      </c>
      <c r="G2026" t="s">
        <v>13</v>
      </c>
      <c r="H2026" t="s">
        <v>12</v>
      </c>
      <c r="I2026" s="1">
        <f>IF(ISBLANK(Hoja1!I2026),AVERAGE(Hoja1!$I$2:$I$5001),Hoja1!I2026)</f>
        <v>54</v>
      </c>
      <c r="J2026">
        <f t="shared" si="93"/>
        <v>1</v>
      </c>
      <c r="K2026" t="str">
        <f t="shared" si="94"/>
        <v>0-400k</v>
      </c>
      <c r="L2026" t="str">
        <f t="shared" si="95"/>
        <v>46-60</v>
      </c>
    </row>
    <row r="2027" spans="1:12" x14ac:dyDescent="0.25">
      <c r="A2027">
        <v>2026</v>
      </c>
      <c r="B2027" t="s">
        <v>15</v>
      </c>
      <c r="C2027">
        <f>IF(ISBLANK(Hoja1!C2027),AVERAGE(Hoja1!$C$2:$C$5001),Hoja1!C2027)</f>
        <v>297042</v>
      </c>
      <c r="D2027" t="str">
        <f>IF(ISBLANK(Hoja1!D2027),"ASALARIADO",Hoja1!D2027)</f>
        <v>TRABAJADOR INDEPENDIENTE</v>
      </c>
      <c r="E2027" t="s">
        <v>16</v>
      </c>
      <c r="F2027" t="s">
        <v>12</v>
      </c>
      <c r="G2027" t="s">
        <v>13</v>
      </c>
      <c r="H2027" t="s">
        <v>13</v>
      </c>
      <c r="I2027" s="1">
        <f>IF(ISBLANK(Hoja1!I2027),AVERAGE(Hoja1!$I$2:$I$5001),Hoja1!I2027)</f>
        <v>25</v>
      </c>
      <c r="J2027">
        <f t="shared" si="93"/>
        <v>0</v>
      </c>
      <c r="K2027" t="str">
        <f t="shared" si="94"/>
        <v>0-400k</v>
      </c>
      <c r="L2027" t="str">
        <f t="shared" si="95"/>
        <v>18-30</v>
      </c>
    </row>
    <row r="2028" spans="1:12" x14ac:dyDescent="0.25">
      <c r="A2028">
        <v>2027</v>
      </c>
      <c r="B2028" t="s">
        <v>9</v>
      </c>
      <c r="C2028">
        <f>IF(ISBLANK(Hoja1!C2028),AVERAGE(Hoja1!$C$2:$C$5001),Hoja1!C2028)</f>
        <v>356455</v>
      </c>
      <c r="D2028" t="str">
        <f>IF(ISBLANK(Hoja1!D2028),"ASALARIADO",Hoja1!D2028)</f>
        <v>TRABAJADOR INDEPENDIENTE</v>
      </c>
      <c r="E2028" t="s">
        <v>16</v>
      </c>
      <c r="F2028" t="s">
        <v>12</v>
      </c>
      <c r="G2028" t="s">
        <v>13</v>
      </c>
      <c r="H2028" t="s">
        <v>12</v>
      </c>
      <c r="I2028" s="1">
        <f>IF(ISBLANK(Hoja1!I2028),AVERAGE(Hoja1!$I$2:$I$5001),Hoja1!I2028)</f>
        <v>55</v>
      </c>
      <c r="J2028">
        <f t="shared" si="93"/>
        <v>1</v>
      </c>
      <c r="K2028" t="str">
        <f t="shared" si="94"/>
        <v>0-400k</v>
      </c>
      <c r="L2028" t="str">
        <f t="shared" si="95"/>
        <v>46-60</v>
      </c>
    </row>
    <row r="2029" spans="1:12" x14ac:dyDescent="0.25">
      <c r="A2029">
        <v>2028</v>
      </c>
      <c r="B2029" t="s">
        <v>15</v>
      </c>
      <c r="C2029">
        <f>IF(ISBLANK(Hoja1!C2029),AVERAGE(Hoja1!$C$2:$C$5001),Hoja1!C2029)</f>
        <v>369338.24</v>
      </c>
      <c r="D2029" t="str">
        <f>IF(ISBLANK(Hoja1!D2029),"ASALARIADO",Hoja1!D2029)</f>
        <v>ASALARIADO</v>
      </c>
      <c r="E2029" t="s">
        <v>16</v>
      </c>
      <c r="F2029" t="s">
        <v>12</v>
      </c>
      <c r="G2029" t="s">
        <v>13</v>
      </c>
      <c r="H2029" t="s">
        <v>13</v>
      </c>
      <c r="I2029" s="1">
        <f>IF(ISBLANK(Hoja1!I2029),AVERAGE(Hoja1!$I$2:$I$5001),Hoja1!I2029)</f>
        <v>48</v>
      </c>
      <c r="J2029">
        <f t="shared" si="93"/>
        <v>0</v>
      </c>
      <c r="K2029" t="str">
        <f t="shared" si="94"/>
        <v>0-400k</v>
      </c>
      <c r="L2029" t="str">
        <f t="shared" si="95"/>
        <v>46-60</v>
      </c>
    </row>
    <row r="2030" spans="1:12" x14ac:dyDescent="0.25">
      <c r="A2030">
        <v>2029</v>
      </c>
      <c r="B2030" t="s">
        <v>15</v>
      </c>
      <c r="C2030">
        <f>IF(ISBLANK(Hoja1!C2030),AVERAGE(Hoja1!$C$2:$C$5001),Hoja1!C2030)</f>
        <v>299837</v>
      </c>
      <c r="D2030" t="str">
        <f>IF(ISBLANK(Hoja1!D2030),"ASALARIADO",Hoja1!D2030)</f>
        <v>ASEGURADO VOLUNTARIO</v>
      </c>
      <c r="E2030" t="s">
        <v>16</v>
      </c>
      <c r="F2030" t="s">
        <v>13</v>
      </c>
      <c r="G2030" t="s">
        <v>12</v>
      </c>
      <c r="H2030" t="s">
        <v>13</v>
      </c>
      <c r="I2030" s="1">
        <f>IF(ISBLANK(Hoja1!I2030),AVERAGE(Hoja1!$I$2:$I$5001),Hoja1!I2030)</f>
        <v>52</v>
      </c>
      <c r="J2030">
        <f t="shared" si="93"/>
        <v>0</v>
      </c>
      <c r="K2030" t="str">
        <f t="shared" si="94"/>
        <v>0-400k</v>
      </c>
      <c r="L2030" t="str">
        <f t="shared" si="95"/>
        <v>46-60</v>
      </c>
    </row>
    <row r="2031" spans="1:12" x14ac:dyDescent="0.25">
      <c r="A2031">
        <v>2030</v>
      </c>
      <c r="B2031" t="s">
        <v>15</v>
      </c>
      <c r="C2031">
        <f>IF(ISBLANK(Hoja1!C2031),AVERAGE(Hoja1!$C$2:$C$5001),Hoja1!C2031)</f>
        <v>267366</v>
      </c>
      <c r="D2031" t="str">
        <f>IF(ISBLANK(Hoja1!D2031),"ASALARIADO",Hoja1!D2031)</f>
        <v>ASALARIADO</v>
      </c>
      <c r="E2031" t="s">
        <v>16</v>
      </c>
      <c r="F2031" t="s">
        <v>12</v>
      </c>
      <c r="G2031" t="s">
        <v>13</v>
      </c>
      <c r="H2031" t="s">
        <v>13</v>
      </c>
      <c r="I2031" s="1">
        <f>IF(ISBLANK(Hoja1!I2031),AVERAGE(Hoja1!$I$2:$I$5001),Hoja1!I2031)</f>
        <v>27</v>
      </c>
      <c r="J2031">
        <f t="shared" si="93"/>
        <v>0</v>
      </c>
      <c r="K2031" t="str">
        <f t="shared" si="94"/>
        <v>0-400k</v>
      </c>
      <c r="L2031" t="str">
        <f t="shared" si="95"/>
        <v>18-30</v>
      </c>
    </row>
    <row r="2032" spans="1:12" x14ac:dyDescent="0.25">
      <c r="A2032">
        <v>2031</v>
      </c>
      <c r="B2032" t="s">
        <v>9</v>
      </c>
      <c r="C2032">
        <f>IF(ISBLANK(Hoja1!C2032),AVERAGE(Hoja1!$C$2:$C$5001),Hoja1!C2032)</f>
        <v>340000</v>
      </c>
      <c r="D2032" t="str">
        <f>IF(ISBLANK(Hoja1!D2032),"ASALARIADO",Hoja1!D2032)</f>
        <v>ASALARIADO</v>
      </c>
      <c r="E2032" t="s">
        <v>16</v>
      </c>
      <c r="F2032" t="s">
        <v>12</v>
      </c>
      <c r="G2032" t="s">
        <v>13</v>
      </c>
      <c r="H2032" t="s">
        <v>13</v>
      </c>
      <c r="I2032" s="1">
        <f>IF(ISBLANK(Hoja1!I2032),AVERAGE(Hoja1!$I$2:$I$5001),Hoja1!I2032)</f>
        <v>40</v>
      </c>
      <c r="J2032">
        <f t="shared" si="93"/>
        <v>0</v>
      </c>
      <c r="K2032" t="str">
        <f t="shared" si="94"/>
        <v>0-400k</v>
      </c>
      <c r="L2032" t="str">
        <f t="shared" si="95"/>
        <v>31-45</v>
      </c>
    </row>
    <row r="2033" spans="1:12" x14ac:dyDescent="0.25">
      <c r="A2033">
        <v>2032</v>
      </c>
      <c r="B2033" t="s">
        <v>9</v>
      </c>
      <c r="C2033">
        <f>IF(ISBLANK(Hoja1!C2033),AVERAGE(Hoja1!$C$2:$C$5001),Hoja1!C2033)</f>
        <v>505930</v>
      </c>
      <c r="D2033" t="str">
        <f>IF(ISBLANK(Hoja1!D2033),"ASALARIADO",Hoja1!D2033)</f>
        <v>ASALARIADO</v>
      </c>
      <c r="E2033" t="s">
        <v>16</v>
      </c>
      <c r="F2033" t="s">
        <v>12</v>
      </c>
      <c r="G2033" t="s">
        <v>13</v>
      </c>
      <c r="H2033" t="s">
        <v>13</v>
      </c>
      <c r="I2033" s="1">
        <f>IF(ISBLANK(Hoja1!I2033),AVERAGE(Hoja1!$I$2:$I$5001),Hoja1!I2033)</f>
        <v>20</v>
      </c>
      <c r="J2033">
        <f t="shared" si="93"/>
        <v>0</v>
      </c>
      <c r="K2033" t="str">
        <f t="shared" si="94"/>
        <v>400k-800k</v>
      </c>
      <c r="L2033" t="str">
        <f t="shared" si="95"/>
        <v>18-30</v>
      </c>
    </row>
    <row r="2034" spans="1:12" x14ac:dyDescent="0.25">
      <c r="A2034">
        <v>2033</v>
      </c>
      <c r="B2034" t="s">
        <v>9</v>
      </c>
      <c r="C2034">
        <f>IF(ISBLANK(Hoja1!C2034),AVERAGE(Hoja1!$C$2:$C$5001),Hoja1!C2034)</f>
        <v>275658</v>
      </c>
      <c r="D2034" t="str">
        <f>IF(ISBLANK(Hoja1!D2034),"ASALARIADO",Hoja1!D2034)</f>
        <v>ASALARIADO</v>
      </c>
      <c r="E2034" t="s">
        <v>16</v>
      </c>
      <c r="F2034" t="s">
        <v>12</v>
      </c>
      <c r="G2034" t="s">
        <v>12</v>
      </c>
      <c r="H2034" t="s">
        <v>13</v>
      </c>
      <c r="I2034" s="1">
        <f>IF(ISBLANK(Hoja1!I2034),AVERAGE(Hoja1!$I$2:$I$5001),Hoja1!I2034)</f>
        <v>52</v>
      </c>
      <c r="J2034">
        <f t="shared" si="93"/>
        <v>0</v>
      </c>
      <c r="K2034" t="str">
        <f t="shared" si="94"/>
        <v>0-400k</v>
      </c>
      <c r="L2034" t="str">
        <f t="shared" si="95"/>
        <v>46-60</v>
      </c>
    </row>
    <row r="2035" spans="1:12" x14ac:dyDescent="0.25">
      <c r="A2035">
        <v>2034</v>
      </c>
      <c r="B2035" t="s">
        <v>9</v>
      </c>
      <c r="C2035">
        <f>IF(ISBLANK(Hoja1!C2035),AVERAGE(Hoja1!$C$2:$C$5001),Hoja1!C2035)</f>
        <v>278035</v>
      </c>
      <c r="D2035" t="str">
        <f>IF(ISBLANK(Hoja1!D2035),"ASALARIADO",Hoja1!D2035)</f>
        <v>TRABAJADOR INDEPENDIENTE</v>
      </c>
      <c r="E2035" t="s">
        <v>16</v>
      </c>
      <c r="F2035" t="s">
        <v>12</v>
      </c>
      <c r="G2035" t="s">
        <v>13</v>
      </c>
      <c r="H2035" t="s">
        <v>13</v>
      </c>
      <c r="I2035" s="1">
        <f>IF(ISBLANK(Hoja1!I2035),AVERAGE(Hoja1!$I$2:$I$5001),Hoja1!I2035)</f>
        <v>28</v>
      </c>
      <c r="J2035">
        <f t="shared" si="93"/>
        <v>0</v>
      </c>
      <c r="K2035" t="str">
        <f t="shared" si="94"/>
        <v>0-400k</v>
      </c>
      <c r="L2035" t="str">
        <f t="shared" si="95"/>
        <v>18-30</v>
      </c>
    </row>
    <row r="2036" spans="1:12" x14ac:dyDescent="0.25">
      <c r="A2036">
        <v>2035</v>
      </c>
      <c r="B2036" t="s">
        <v>15</v>
      </c>
      <c r="C2036">
        <f>IF(ISBLANK(Hoja1!C2036),AVERAGE(Hoja1!$C$2:$C$5001),Hoja1!C2036)</f>
        <v>1546084</v>
      </c>
      <c r="D2036" t="str">
        <f>IF(ISBLANK(Hoja1!D2036),"ASALARIADO",Hoja1!D2036)</f>
        <v>ASALARIADO</v>
      </c>
      <c r="E2036" t="s">
        <v>11</v>
      </c>
      <c r="F2036" t="s">
        <v>12</v>
      </c>
      <c r="G2036" t="s">
        <v>13</v>
      </c>
      <c r="H2036" t="s">
        <v>13</v>
      </c>
      <c r="I2036" s="1">
        <f>IF(ISBLANK(Hoja1!I2036),AVERAGE(Hoja1!$I$2:$I$5001),Hoja1!I2036)</f>
        <v>47</v>
      </c>
      <c r="J2036">
        <f t="shared" si="93"/>
        <v>0</v>
      </c>
      <c r="K2036" t="str">
        <f t="shared" si="94"/>
        <v>1.2M-2M</v>
      </c>
      <c r="L2036" t="str">
        <f t="shared" si="95"/>
        <v>46-60</v>
      </c>
    </row>
    <row r="2037" spans="1:12" x14ac:dyDescent="0.25">
      <c r="A2037">
        <v>2036</v>
      </c>
      <c r="B2037" t="s">
        <v>9</v>
      </c>
      <c r="C2037">
        <f>IF(ISBLANK(Hoja1!C2037),AVERAGE(Hoja1!$C$2:$C$5001),Hoja1!C2037)</f>
        <v>810097</v>
      </c>
      <c r="D2037" t="str">
        <f>IF(ISBLANK(Hoja1!D2037),"ASALARIADO",Hoja1!D2037)</f>
        <v>ASALARIADO</v>
      </c>
      <c r="E2037" t="s">
        <v>16</v>
      </c>
      <c r="F2037" t="s">
        <v>12</v>
      </c>
      <c r="G2037" t="s">
        <v>13</v>
      </c>
      <c r="H2037" t="s">
        <v>13</v>
      </c>
      <c r="I2037" s="1">
        <f>IF(ISBLANK(Hoja1!I2037),AVERAGE(Hoja1!$I$2:$I$5001),Hoja1!I2037)</f>
        <v>31</v>
      </c>
      <c r="J2037">
        <f t="shared" si="93"/>
        <v>0</v>
      </c>
      <c r="K2037" t="str">
        <f t="shared" si="94"/>
        <v>800k-1.2M</v>
      </c>
      <c r="L2037" t="str">
        <f t="shared" si="95"/>
        <v>31-45</v>
      </c>
    </row>
    <row r="2038" spans="1:12" x14ac:dyDescent="0.25">
      <c r="A2038">
        <v>2037</v>
      </c>
      <c r="B2038" t="s">
        <v>9</v>
      </c>
      <c r="C2038">
        <f>IF(ISBLANK(Hoja1!C2038),AVERAGE(Hoja1!$C$2:$C$5001),Hoja1!C2038)</f>
        <v>1068679.67</v>
      </c>
      <c r="D2038" t="str">
        <f>IF(ISBLANK(Hoja1!D2038),"ASALARIADO",Hoja1!D2038)</f>
        <v>ASALARIADO</v>
      </c>
      <c r="E2038" t="s">
        <v>11</v>
      </c>
      <c r="F2038" t="s">
        <v>12</v>
      </c>
      <c r="G2038" t="s">
        <v>13</v>
      </c>
      <c r="H2038" t="s">
        <v>13</v>
      </c>
      <c r="I2038" s="1">
        <f>IF(ISBLANK(Hoja1!I2038),AVERAGE(Hoja1!$I$2:$I$5001),Hoja1!I2038)</f>
        <v>28</v>
      </c>
      <c r="J2038">
        <f t="shared" si="93"/>
        <v>0</v>
      </c>
      <c r="K2038" t="str">
        <f t="shared" si="94"/>
        <v>800k-1.2M</v>
      </c>
      <c r="L2038" t="str">
        <f t="shared" si="95"/>
        <v>18-30</v>
      </c>
    </row>
    <row r="2039" spans="1:12" x14ac:dyDescent="0.25">
      <c r="A2039">
        <v>2038</v>
      </c>
      <c r="B2039" t="s">
        <v>15</v>
      </c>
      <c r="C2039">
        <f>IF(ISBLANK(Hoja1!C2039),AVERAGE(Hoja1!$C$2:$C$5001),Hoja1!C2039)</f>
        <v>1511481</v>
      </c>
      <c r="D2039" t="str">
        <f>IF(ISBLANK(Hoja1!D2039),"ASALARIADO",Hoja1!D2039)</f>
        <v>PENSIONADOS EN SU PROPIO SISTEMA</v>
      </c>
      <c r="E2039" t="s">
        <v>11</v>
      </c>
      <c r="F2039" t="s">
        <v>12</v>
      </c>
      <c r="G2039" t="s">
        <v>13</v>
      </c>
      <c r="H2039" t="s">
        <v>13</v>
      </c>
      <c r="I2039" s="1">
        <f>IF(ISBLANK(Hoja1!I2039),AVERAGE(Hoja1!$I$2:$I$5001),Hoja1!I2039)</f>
        <v>69</v>
      </c>
      <c r="J2039">
        <f t="shared" si="93"/>
        <v>0</v>
      </c>
      <c r="K2039" t="str">
        <f t="shared" si="94"/>
        <v>1.2M-2M</v>
      </c>
      <c r="L2039" t="str">
        <f t="shared" si="95"/>
        <v>61-75</v>
      </c>
    </row>
    <row r="2040" spans="1:12" x14ac:dyDescent="0.25">
      <c r="A2040">
        <v>2039</v>
      </c>
      <c r="B2040" t="s">
        <v>9</v>
      </c>
      <c r="C2040">
        <f>IF(ISBLANK(Hoja1!C2040),AVERAGE(Hoja1!$C$2:$C$5001),Hoja1!C2040)</f>
        <v>360000</v>
      </c>
      <c r="D2040" t="str">
        <f>IF(ISBLANK(Hoja1!D2040),"ASALARIADO",Hoja1!D2040)</f>
        <v>ASALARIADO</v>
      </c>
      <c r="E2040" t="s">
        <v>16</v>
      </c>
      <c r="F2040" t="s">
        <v>12</v>
      </c>
      <c r="G2040" t="s">
        <v>13</v>
      </c>
      <c r="H2040" t="s">
        <v>13</v>
      </c>
      <c r="I2040" s="1">
        <f>IF(ISBLANK(Hoja1!I2040),AVERAGE(Hoja1!$I$2:$I$5001),Hoja1!I2040)</f>
        <v>49</v>
      </c>
      <c r="J2040">
        <f t="shared" si="93"/>
        <v>0</v>
      </c>
      <c r="K2040" t="str">
        <f t="shared" si="94"/>
        <v>0-400k</v>
      </c>
      <c r="L2040" t="str">
        <f t="shared" si="95"/>
        <v>46-60</v>
      </c>
    </row>
    <row r="2041" spans="1:12" x14ac:dyDescent="0.25">
      <c r="A2041">
        <v>2040</v>
      </c>
      <c r="B2041" t="s">
        <v>9</v>
      </c>
      <c r="C2041">
        <f>IF(ISBLANK(Hoja1!C2041),AVERAGE(Hoja1!$C$2:$C$5001),Hoja1!C2041)</f>
        <v>639148</v>
      </c>
      <c r="D2041" t="str">
        <f>IF(ISBLANK(Hoja1!D2041),"ASALARIADO",Hoja1!D2041)</f>
        <v>TRABAJADOR INDEPENDIENTE</v>
      </c>
      <c r="E2041" t="s">
        <v>16</v>
      </c>
      <c r="F2041" t="s">
        <v>12</v>
      </c>
      <c r="G2041" t="s">
        <v>13</v>
      </c>
      <c r="H2041" t="s">
        <v>13</v>
      </c>
      <c r="I2041" s="1">
        <f>IF(ISBLANK(Hoja1!I2041),AVERAGE(Hoja1!$I$2:$I$5001),Hoja1!I2041)</f>
        <v>54</v>
      </c>
      <c r="J2041">
        <f t="shared" si="93"/>
        <v>0</v>
      </c>
      <c r="K2041" t="str">
        <f t="shared" si="94"/>
        <v>400k-800k</v>
      </c>
      <c r="L2041" t="str">
        <f t="shared" si="95"/>
        <v>46-60</v>
      </c>
    </row>
    <row r="2042" spans="1:12" x14ac:dyDescent="0.25">
      <c r="A2042">
        <v>2041</v>
      </c>
      <c r="B2042" t="s">
        <v>9</v>
      </c>
      <c r="C2042">
        <f>IF(ISBLANK(Hoja1!C2042),AVERAGE(Hoja1!$C$2:$C$5001),Hoja1!C2042)</f>
        <v>300277.90000000002</v>
      </c>
      <c r="D2042" t="str">
        <f>IF(ISBLANK(Hoja1!D2042),"ASALARIADO",Hoja1!D2042)</f>
        <v>ASALARIADO</v>
      </c>
      <c r="E2042" t="s">
        <v>16</v>
      </c>
      <c r="F2042" t="s">
        <v>12</v>
      </c>
      <c r="G2042" t="s">
        <v>12</v>
      </c>
      <c r="H2042" t="s">
        <v>13</v>
      </c>
      <c r="I2042" s="1">
        <f>IF(ISBLANK(Hoja1!I2042),AVERAGE(Hoja1!$I$2:$I$5001),Hoja1!I2042)</f>
        <v>39</v>
      </c>
      <c r="J2042">
        <f t="shared" si="93"/>
        <v>0</v>
      </c>
      <c r="K2042" t="str">
        <f t="shared" si="94"/>
        <v>0-400k</v>
      </c>
      <c r="L2042" t="str">
        <f t="shared" si="95"/>
        <v>31-45</v>
      </c>
    </row>
    <row r="2043" spans="1:12" x14ac:dyDescent="0.25">
      <c r="A2043">
        <v>2042</v>
      </c>
      <c r="B2043" t="s">
        <v>9</v>
      </c>
      <c r="C2043">
        <f>IF(ISBLANK(Hoja1!C2043),AVERAGE(Hoja1!$C$2:$C$5001),Hoja1!C2043)</f>
        <v>505376</v>
      </c>
      <c r="D2043" t="str">
        <f>IF(ISBLANK(Hoja1!D2043),"ASALARIADO",Hoja1!D2043)</f>
        <v>ASALARIADO</v>
      </c>
      <c r="E2043" t="s">
        <v>11</v>
      </c>
      <c r="F2043" t="s">
        <v>12</v>
      </c>
      <c r="G2043" t="s">
        <v>13</v>
      </c>
      <c r="H2043" t="s">
        <v>12</v>
      </c>
      <c r="I2043" s="1">
        <f>IF(ISBLANK(Hoja1!I2043),AVERAGE(Hoja1!$I$2:$I$5001),Hoja1!I2043)</f>
        <v>29</v>
      </c>
      <c r="J2043">
        <f t="shared" si="93"/>
        <v>1</v>
      </c>
      <c r="K2043" t="str">
        <f t="shared" si="94"/>
        <v>400k-800k</v>
      </c>
      <c r="L2043" t="str">
        <f t="shared" si="95"/>
        <v>18-30</v>
      </c>
    </row>
    <row r="2044" spans="1:12" x14ac:dyDescent="0.25">
      <c r="A2044">
        <v>2043</v>
      </c>
      <c r="B2044" t="s">
        <v>15</v>
      </c>
      <c r="C2044">
        <f>IF(ISBLANK(Hoja1!C2044),AVERAGE(Hoja1!$C$2:$C$5001),Hoja1!C2044)</f>
        <v>26956.799999999999</v>
      </c>
      <c r="D2044" t="str">
        <f>IF(ISBLANK(Hoja1!D2044),"ASALARIADO",Hoja1!D2044)</f>
        <v>ASALARIADO</v>
      </c>
      <c r="E2044" t="s">
        <v>16</v>
      </c>
      <c r="F2044" t="s">
        <v>12</v>
      </c>
      <c r="G2044" t="s">
        <v>13</v>
      </c>
      <c r="H2044" t="s">
        <v>13</v>
      </c>
      <c r="I2044" s="1">
        <f>IF(ISBLANK(Hoja1!I2044),AVERAGE(Hoja1!$I$2:$I$5001),Hoja1!I2044)</f>
        <v>28</v>
      </c>
      <c r="J2044">
        <f t="shared" si="93"/>
        <v>0</v>
      </c>
      <c r="K2044" t="str">
        <f t="shared" si="94"/>
        <v>0-400k</v>
      </c>
      <c r="L2044" t="str">
        <f t="shared" si="95"/>
        <v>18-30</v>
      </c>
    </row>
    <row r="2045" spans="1:12" x14ac:dyDescent="0.25">
      <c r="A2045">
        <v>2044</v>
      </c>
      <c r="B2045" t="s">
        <v>9</v>
      </c>
      <c r="C2045">
        <f>IF(ISBLANK(Hoja1!C2045),AVERAGE(Hoja1!$C$2:$C$5001),Hoja1!C2045)</f>
        <v>366000</v>
      </c>
      <c r="D2045" t="str">
        <f>IF(ISBLANK(Hoja1!D2045),"ASALARIADO",Hoja1!D2045)</f>
        <v>ASALARIADO</v>
      </c>
      <c r="E2045" t="s">
        <v>16</v>
      </c>
      <c r="F2045" t="s">
        <v>12</v>
      </c>
      <c r="G2045" t="s">
        <v>13</v>
      </c>
      <c r="H2045" t="s">
        <v>13</v>
      </c>
      <c r="I2045" s="1">
        <f>IF(ISBLANK(Hoja1!I2045),AVERAGE(Hoja1!$I$2:$I$5001),Hoja1!I2045)</f>
        <v>51</v>
      </c>
      <c r="J2045">
        <f t="shared" si="93"/>
        <v>0</v>
      </c>
      <c r="K2045" t="str">
        <f t="shared" si="94"/>
        <v>0-400k</v>
      </c>
      <c r="L2045" t="str">
        <f t="shared" si="95"/>
        <v>46-60</v>
      </c>
    </row>
    <row r="2046" spans="1:12" x14ac:dyDescent="0.25">
      <c r="A2046">
        <v>2045</v>
      </c>
      <c r="B2046" t="s">
        <v>9</v>
      </c>
      <c r="C2046">
        <f>IF(ISBLANK(Hoja1!C2046),AVERAGE(Hoja1!$C$2:$C$5001),Hoja1!C2046)</f>
        <v>357240.53</v>
      </c>
      <c r="D2046" t="str">
        <f>IF(ISBLANK(Hoja1!D2046),"ASALARIADO",Hoja1!D2046)</f>
        <v>ASALARIADO</v>
      </c>
      <c r="E2046" t="s">
        <v>16</v>
      </c>
      <c r="F2046" t="s">
        <v>12</v>
      </c>
      <c r="G2046" t="s">
        <v>13</v>
      </c>
      <c r="H2046" t="s">
        <v>13</v>
      </c>
      <c r="I2046" s="1">
        <f>IF(ISBLANK(Hoja1!I2046),AVERAGE(Hoja1!$I$2:$I$5001),Hoja1!I2046)</f>
        <v>21</v>
      </c>
      <c r="J2046">
        <f t="shared" si="93"/>
        <v>0</v>
      </c>
      <c r="K2046" t="str">
        <f t="shared" si="94"/>
        <v>0-400k</v>
      </c>
      <c r="L2046" t="str">
        <f t="shared" si="95"/>
        <v>18-30</v>
      </c>
    </row>
    <row r="2047" spans="1:12" x14ac:dyDescent="0.25">
      <c r="A2047">
        <v>2046</v>
      </c>
      <c r="B2047" t="s">
        <v>9</v>
      </c>
      <c r="C2047">
        <f>IF(ISBLANK(Hoja1!C2047),AVERAGE(Hoja1!$C$2:$C$5001),Hoja1!C2047)</f>
        <v>310124</v>
      </c>
      <c r="D2047" t="str">
        <f>IF(ISBLANK(Hoja1!D2047),"ASALARIADO",Hoja1!D2047)</f>
        <v>TRABAJADOR INDEPENDIENTE</v>
      </c>
      <c r="E2047" t="s">
        <v>16</v>
      </c>
      <c r="F2047" t="s">
        <v>12</v>
      </c>
      <c r="G2047" t="s">
        <v>13</v>
      </c>
      <c r="H2047" t="s">
        <v>12</v>
      </c>
      <c r="I2047" s="1">
        <f>IF(ISBLANK(Hoja1!I2047),AVERAGE(Hoja1!$I$2:$I$5001),Hoja1!I2047)</f>
        <v>66</v>
      </c>
      <c r="J2047">
        <f t="shared" si="93"/>
        <v>1</v>
      </c>
      <c r="K2047" t="str">
        <f t="shared" si="94"/>
        <v>0-400k</v>
      </c>
      <c r="L2047" t="str">
        <f t="shared" si="95"/>
        <v>61-75</v>
      </c>
    </row>
    <row r="2048" spans="1:12" x14ac:dyDescent="0.25">
      <c r="A2048">
        <v>2047</v>
      </c>
      <c r="B2048" t="s">
        <v>9</v>
      </c>
      <c r="C2048">
        <f>IF(ISBLANK(Hoja1!C2048),AVERAGE(Hoja1!$C$2:$C$5001),Hoja1!C2048)</f>
        <v>505875.11</v>
      </c>
      <c r="D2048" t="str">
        <f>IF(ISBLANK(Hoja1!D2048),"ASALARIADO",Hoja1!D2048)</f>
        <v>ASALARIADO</v>
      </c>
      <c r="E2048" t="s">
        <v>16</v>
      </c>
      <c r="F2048" t="s">
        <v>12</v>
      </c>
      <c r="G2048" t="s">
        <v>13</v>
      </c>
      <c r="H2048" t="s">
        <v>13</v>
      </c>
      <c r="I2048" s="1">
        <f>IF(ISBLANK(Hoja1!I2048),AVERAGE(Hoja1!$I$2:$I$5001),Hoja1!I2048)</f>
        <v>29</v>
      </c>
      <c r="J2048">
        <f t="shared" si="93"/>
        <v>0</v>
      </c>
      <c r="K2048" t="str">
        <f t="shared" si="94"/>
        <v>400k-800k</v>
      </c>
      <c r="L2048" t="str">
        <f t="shared" si="95"/>
        <v>18-30</v>
      </c>
    </row>
    <row r="2049" spans="1:12" x14ac:dyDescent="0.25">
      <c r="A2049">
        <v>2048</v>
      </c>
      <c r="B2049" t="s">
        <v>9</v>
      </c>
      <c r="C2049">
        <f>IF(ISBLANK(Hoja1!C2049),AVERAGE(Hoja1!$C$2:$C$5001),Hoja1!C2049)</f>
        <v>344041.81</v>
      </c>
      <c r="D2049" t="str">
        <f>IF(ISBLANK(Hoja1!D2049),"ASALARIADO",Hoja1!D2049)</f>
        <v>ASALARIADO</v>
      </c>
      <c r="E2049" t="s">
        <v>16</v>
      </c>
      <c r="F2049" t="s">
        <v>12</v>
      </c>
      <c r="G2049" t="s">
        <v>13</v>
      </c>
      <c r="H2049" t="s">
        <v>13</v>
      </c>
      <c r="I2049" s="1">
        <f>IF(ISBLANK(Hoja1!I2049),AVERAGE(Hoja1!$I$2:$I$5001),Hoja1!I2049)</f>
        <v>23</v>
      </c>
      <c r="J2049">
        <f t="shared" si="93"/>
        <v>0</v>
      </c>
      <c r="K2049" t="str">
        <f t="shared" si="94"/>
        <v>0-400k</v>
      </c>
      <c r="L2049" t="str">
        <f t="shared" si="95"/>
        <v>18-30</v>
      </c>
    </row>
    <row r="2050" spans="1:12" x14ac:dyDescent="0.25">
      <c r="A2050">
        <v>2049</v>
      </c>
      <c r="B2050" t="s">
        <v>15</v>
      </c>
      <c r="C2050">
        <f>IF(ISBLANK(Hoja1!C2050),AVERAGE(Hoja1!$C$2:$C$5001),Hoja1!C2050)</f>
        <v>731044</v>
      </c>
      <c r="D2050" t="str">
        <f>IF(ISBLANK(Hoja1!D2050),"ASALARIADO",Hoja1!D2050)</f>
        <v>ASALARIADO</v>
      </c>
      <c r="E2050" t="s">
        <v>11</v>
      </c>
      <c r="F2050" t="s">
        <v>12</v>
      </c>
      <c r="G2050" t="s">
        <v>13</v>
      </c>
      <c r="H2050" t="s">
        <v>12</v>
      </c>
      <c r="I2050" s="1">
        <f>IF(ISBLANK(Hoja1!I2050),AVERAGE(Hoja1!$I$2:$I$5001),Hoja1!I2050)</f>
        <v>36</v>
      </c>
      <c r="J2050">
        <f t="shared" si="93"/>
        <v>1</v>
      </c>
      <c r="K2050" t="str">
        <f t="shared" si="94"/>
        <v>400k-800k</v>
      </c>
      <c r="L2050" t="str">
        <f t="shared" si="95"/>
        <v>31-45</v>
      </c>
    </row>
    <row r="2051" spans="1:12" x14ac:dyDescent="0.25">
      <c r="A2051">
        <v>2050</v>
      </c>
      <c r="B2051" t="s">
        <v>15</v>
      </c>
      <c r="C2051">
        <f>IF(ISBLANK(Hoja1!C2051),AVERAGE(Hoja1!$C$2:$C$5001),Hoja1!C2051)</f>
        <v>3026789.5</v>
      </c>
      <c r="D2051" t="str">
        <f>IF(ISBLANK(Hoja1!D2051),"ASALARIADO",Hoja1!D2051)</f>
        <v>ASALARIADO</v>
      </c>
      <c r="E2051" t="s">
        <v>11</v>
      </c>
      <c r="F2051" t="s">
        <v>12</v>
      </c>
      <c r="G2051" t="s">
        <v>13</v>
      </c>
      <c r="H2051" t="s">
        <v>13</v>
      </c>
      <c r="I2051" s="1">
        <f>IF(ISBLANK(Hoja1!I2051),AVERAGE(Hoja1!$I$2:$I$5001),Hoja1!I2051)</f>
        <v>58</v>
      </c>
      <c r="J2051">
        <f t="shared" ref="J2051:J2114" si="96">IF(H2051="SI",1,0)</f>
        <v>0</v>
      </c>
      <c r="K2051" t="str">
        <f t="shared" ref="K2051:K2114" si="97">IF(C2051&lt;=400000,"0-400k",IF(C2051&lt;=800000,"400k-800k",IF(C2051&lt;=1200000,"800k-1.2M",IF(C2051&lt;=2000000,"1.2M-2M","2M+"))))</f>
        <v>2M+</v>
      </c>
      <c r="L2051" t="str">
        <f t="shared" ref="L2051:L2114" si="98">IF(I2051&lt;=30,"18-30",IF(I2051&lt;=45,"31-45",IF(I2051&lt;=60,"46-60",IF(I2051&lt;=75,"61-75","76-100+"))))</f>
        <v>46-60</v>
      </c>
    </row>
    <row r="2052" spans="1:12" x14ac:dyDescent="0.25">
      <c r="A2052">
        <v>2051</v>
      </c>
      <c r="B2052" t="s">
        <v>15</v>
      </c>
      <c r="C2052">
        <f>IF(ISBLANK(Hoja1!C2052),AVERAGE(Hoja1!$C$2:$C$5001),Hoja1!C2052)</f>
        <v>791106.77</v>
      </c>
      <c r="D2052" t="str">
        <f>IF(ISBLANK(Hoja1!D2052),"ASALARIADO",Hoja1!D2052)</f>
        <v>ASALARIADO</v>
      </c>
      <c r="E2052" t="s">
        <v>16</v>
      </c>
      <c r="F2052" t="s">
        <v>12</v>
      </c>
      <c r="G2052" t="s">
        <v>13</v>
      </c>
      <c r="H2052" t="s">
        <v>13</v>
      </c>
      <c r="I2052" s="1">
        <f>IF(ISBLANK(Hoja1!I2052),AVERAGE(Hoja1!$I$2:$I$5001),Hoja1!I2052)</f>
        <v>48</v>
      </c>
      <c r="J2052">
        <f t="shared" si="96"/>
        <v>0</v>
      </c>
      <c r="K2052" t="str">
        <f t="shared" si="97"/>
        <v>400k-800k</v>
      </c>
      <c r="L2052" t="str">
        <f t="shared" si="98"/>
        <v>46-60</v>
      </c>
    </row>
    <row r="2053" spans="1:12" x14ac:dyDescent="0.25">
      <c r="A2053">
        <v>2052</v>
      </c>
      <c r="B2053" t="s">
        <v>15</v>
      </c>
      <c r="C2053">
        <f>IF(ISBLANK(Hoja1!C2053),AVERAGE(Hoja1!$C$2:$C$5001),Hoja1!C2053)</f>
        <v>112068.94</v>
      </c>
      <c r="D2053" t="str">
        <f>IF(ISBLANK(Hoja1!D2053),"ASALARIADO",Hoja1!D2053)</f>
        <v>PENSIONADOS EN SU PROPIO SISTEMA</v>
      </c>
      <c r="E2053" t="s">
        <v>11</v>
      </c>
      <c r="F2053" t="s">
        <v>12</v>
      </c>
      <c r="G2053" t="s">
        <v>13</v>
      </c>
      <c r="H2053" t="s">
        <v>13</v>
      </c>
      <c r="I2053" s="1">
        <f>IF(ISBLANK(Hoja1!I2053),AVERAGE(Hoja1!$I$2:$I$5001),Hoja1!I2053)</f>
        <v>68</v>
      </c>
      <c r="J2053">
        <f t="shared" si="96"/>
        <v>0</v>
      </c>
      <c r="K2053" t="str">
        <f t="shared" si="97"/>
        <v>0-400k</v>
      </c>
      <c r="L2053" t="str">
        <f t="shared" si="98"/>
        <v>61-75</v>
      </c>
    </row>
    <row r="2054" spans="1:12" x14ac:dyDescent="0.25">
      <c r="A2054">
        <v>2053</v>
      </c>
      <c r="B2054" t="s">
        <v>9</v>
      </c>
      <c r="C2054">
        <f>IF(ISBLANK(Hoja1!C2054),AVERAGE(Hoja1!$C$2:$C$5001),Hoja1!C2054)</f>
        <v>297046</v>
      </c>
      <c r="D2054" t="str">
        <f>IF(ISBLANK(Hoja1!D2054),"ASALARIADO",Hoja1!D2054)</f>
        <v>ASEGURADO VOLUNTARIO</v>
      </c>
      <c r="E2054" t="s">
        <v>16</v>
      </c>
      <c r="F2054" t="s">
        <v>12</v>
      </c>
      <c r="G2054" t="s">
        <v>13</v>
      </c>
      <c r="H2054" t="s">
        <v>12</v>
      </c>
      <c r="I2054" s="1">
        <f>IF(ISBLANK(Hoja1!I2054),AVERAGE(Hoja1!$I$2:$I$5001),Hoja1!I2054)</f>
        <v>31</v>
      </c>
      <c r="J2054">
        <f t="shared" si="96"/>
        <v>1</v>
      </c>
      <c r="K2054" t="str">
        <f t="shared" si="97"/>
        <v>0-400k</v>
      </c>
      <c r="L2054" t="str">
        <f t="shared" si="98"/>
        <v>31-45</v>
      </c>
    </row>
    <row r="2055" spans="1:12" x14ac:dyDescent="0.25">
      <c r="A2055">
        <v>2054</v>
      </c>
      <c r="B2055" t="s">
        <v>15</v>
      </c>
      <c r="C2055">
        <f>IF(ISBLANK(Hoja1!C2055),AVERAGE(Hoja1!$C$2:$C$5001),Hoja1!C2055)</f>
        <v>2024000</v>
      </c>
      <c r="D2055" t="str">
        <f>IF(ISBLANK(Hoja1!D2055),"ASALARIADO",Hoja1!D2055)</f>
        <v>ASALARIADO</v>
      </c>
      <c r="E2055" t="s">
        <v>16</v>
      </c>
      <c r="F2055" t="s">
        <v>12</v>
      </c>
      <c r="G2055" t="s">
        <v>13</v>
      </c>
      <c r="H2055" t="s">
        <v>13</v>
      </c>
      <c r="I2055" s="1">
        <f>IF(ISBLANK(Hoja1!I2055),AVERAGE(Hoja1!$I$2:$I$5001),Hoja1!I2055)</f>
        <v>26</v>
      </c>
      <c r="J2055">
        <f t="shared" si="96"/>
        <v>0</v>
      </c>
      <c r="K2055" t="str">
        <f t="shared" si="97"/>
        <v>2M+</v>
      </c>
      <c r="L2055" t="str">
        <f t="shared" si="98"/>
        <v>18-30</v>
      </c>
    </row>
    <row r="2056" spans="1:12" x14ac:dyDescent="0.25">
      <c r="A2056">
        <v>2055</v>
      </c>
      <c r="B2056" t="s">
        <v>15</v>
      </c>
      <c r="C2056">
        <f>IF(ISBLANK(Hoja1!C2056),AVERAGE(Hoja1!$C$2:$C$5001),Hoja1!C2056)</f>
        <v>220000</v>
      </c>
      <c r="D2056" t="str">
        <f>IF(ISBLANK(Hoja1!D2056),"ASALARIADO",Hoja1!D2056)</f>
        <v>ASALARIADO</v>
      </c>
      <c r="E2056" t="s">
        <v>16</v>
      </c>
      <c r="F2056" t="s">
        <v>12</v>
      </c>
      <c r="G2056" t="s">
        <v>13</v>
      </c>
      <c r="H2056" t="s">
        <v>13</v>
      </c>
      <c r="I2056" s="1">
        <f>IF(ISBLANK(Hoja1!I2056),AVERAGE(Hoja1!$I$2:$I$5001),Hoja1!I2056)</f>
        <v>24</v>
      </c>
      <c r="J2056">
        <f t="shared" si="96"/>
        <v>0</v>
      </c>
      <c r="K2056" t="str">
        <f t="shared" si="97"/>
        <v>0-400k</v>
      </c>
      <c r="L2056" t="str">
        <f t="shared" si="98"/>
        <v>18-30</v>
      </c>
    </row>
    <row r="2057" spans="1:12" x14ac:dyDescent="0.25">
      <c r="A2057">
        <v>2056</v>
      </c>
      <c r="B2057" t="s">
        <v>9</v>
      </c>
      <c r="C2057">
        <f>IF(ISBLANK(Hoja1!C2057),AVERAGE(Hoja1!$C$2:$C$5001),Hoja1!C2057)</f>
        <v>297659</v>
      </c>
      <c r="D2057" t="str">
        <f>IF(ISBLANK(Hoja1!D2057),"ASALARIADO",Hoja1!D2057)</f>
        <v>TRABAJADOR INDEPENDIENTE</v>
      </c>
      <c r="E2057" t="s">
        <v>16</v>
      </c>
      <c r="F2057" t="s">
        <v>12</v>
      </c>
      <c r="G2057" t="s">
        <v>13</v>
      </c>
      <c r="H2057" t="s">
        <v>13</v>
      </c>
      <c r="I2057" s="1">
        <f>IF(ISBLANK(Hoja1!I2057),AVERAGE(Hoja1!$I$2:$I$5001),Hoja1!I2057)</f>
        <v>60</v>
      </c>
      <c r="J2057">
        <f t="shared" si="96"/>
        <v>0</v>
      </c>
      <c r="K2057" t="str">
        <f t="shared" si="97"/>
        <v>0-400k</v>
      </c>
      <c r="L2057" t="str">
        <f t="shared" si="98"/>
        <v>46-60</v>
      </c>
    </row>
    <row r="2058" spans="1:12" x14ac:dyDescent="0.25">
      <c r="A2058">
        <v>2057</v>
      </c>
      <c r="B2058" t="s">
        <v>15</v>
      </c>
      <c r="C2058">
        <f>IF(ISBLANK(Hoja1!C2058),AVERAGE(Hoja1!$C$2:$C$5001),Hoja1!C2058)</f>
        <v>1286116</v>
      </c>
      <c r="D2058" t="str">
        <f>IF(ISBLANK(Hoja1!D2058),"ASALARIADO",Hoja1!D2058)</f>
        <v>ASALARIADO</v>
      </c>
      <c r="E2058" t="s">
        <v>11</v>
      </c>
      <c r="F2058" t="s">
        <v>12</v>
      </c>
      <c r="G2058" t="s">
        <v>13</v>
      </c>
      <c r="H2058" t="s">
        <v>12</v>
      </c>
      <c r="I2058" s="1">
        <f>IF(ISBLANK(Hoja1!I2058),AVERAGE(Hoja1!$I$2:$I$5001),Hoja1!I2058)</f>
        <v>51</v>
      </c>
      <c r="J2058">
        <f t="shared" si="96"/>
        <v>1</v>
      </c>
      <c r="K2058" t="str">
        <f t="shared" si="97"/>
        <v>1.2M-2M</v>
      </c>
      <c r="L2058" t="str">
        <f t="shared" si="98"/>
        <v>46-60</v>
      </c>
    </row>
    <row r="2059" spans="1:12" x14ac:dyDescent="0.25">
      <c r="A2059">
        <v>2058</v>
      </c>
      <c r="B2059" t="s">
        <v>9</v>
      </c>
      <c r="C2059">
        <f>IF(ISBLANK(Hoja1!C2059),AVERAGE(Hoja1!$C$2:$C$5001),Hoja1!C2059)</f>
        <v>180800</v>
      </c>
      <c r="D2059" t="str">
        <f>IF(ISBLANK(Hoja1!D2059),"ASALARIADO",Hoja1!D2059)</f>
        <v>ASALARIADO</v>
      </c>
      <c r="E2059" t="s">
        <v>16</v>
      </c>
      <c r="F2059" t="s">
        <v>12</v>
      </c>
      <c r="G2059" t="s">
        <v>13</v>
      </c>
      <c r="H2059" t="s">
        <v>12</v>
      </c>
      <c r="I2059" s="1">
        <f>IF(ISBLANK(Hoja1!I2059),AVERAGE(Hoja1!$I$2:$I$5001),Hoja1!I2059)</f>
        <v>35</v>
      </c>
      <c r="J2059">
        <f t="shared" si="96"/>
        <v>1</v>
      </c>
      <c r="K2059" t="str">
        <f t="shared" si="97"/>
        <v>0-400k</v>
      </c>
      <c r="L2059" t="str">
        <f t="shared" si="98"/>
        <v>31-45</v>
      </c>
    </row>
    <row r="2060" spans="1:12" x14ac:dyDescent="0.25">
      <c r="A2060">
        <v>2059</v>
      </c>
      <c r="B2060" t="s">
        <v>9</v>
      </c>
      <c r="C2060">
        <f>IF(ISBLANK(Hoja1!C2060),AVERAGE(Hoja1!$C$2:$C$5001),Hoja1!C2060)</f>
        <v>334141</v>
      </c>
      <c r="D2060" t="str">
        <f>IF(ISBLANK(Hoja1!D2060),"ASALARIADO",Hoja1!D2060)</f>
        <v>TRABAJADOR INDEPENDIENTE</v>
      </c>
      <c r="E2060" t="s">
        <v>16</v>
      </c>
      <c r="F2060" t="s">
        <v>12</v>
      </c>
      <c r="G2060" t="s">
        <v>13</v>
      </c>
      <c r="H2060" t="s">
        <v>12</v>
      </c>
      <c r="I2060" s="1">
        <f>IF(ISBLANK(Hoja1!I2060),AVERAGE(Hoja1!$I$2:$I$5001),Hoja1!I2060)</f>
        <v>38</v>
      </c>
      <c r="J2060">
        <f t="shared" si="96"/>
        <v>1</v>
      </c>
      <c r="K2060" t="str">
        <f t="shared" si="97"/>
        <v>0-400k</v>
      </c>
      <c r="L2060" t="str">
        <f t="shared" si="98"/>
        <v>31-45</v>
      </c>
    </row>
    <row r="2061" spans="1:12" x14ac:dyDescent="0.25">
      <c r="A2061">
        <v>2060</v>
      </c>
      <c r="B2061" t="s">
        <v>15</v>
      </c>
      <c r="C2061">
        <f>IF(ISBLANK(Hoja1!C2061),AVERAGE(Hoja1!$C$2:$C$5001),Hoja1!C2061)</f>
        <v>356549.6</v>
      </c>
      <c r="D2061" t="str">
        <f>IF(ISBLANK(Hoja1!D2061),"ASALARIADO",Hoja1!D2061)</f>
        <v>ASALARIADO</v>
      </c>
      <c r="E2061" t="s">
        <v>16</v>
      </c>
      <c r="F2061" t="s">
        <v>12</v>
      </c>
      <c r="G2061" t="s">
        <v>13</v>
      </c>
      <c r="H2061" t="s">
        <v>12</v>
      </c>
      <c r="I2061" s="1">
        <f>IF(ISBLANK(Hoja1!I2061),AVERAGE(Hoja1!$I$2:$I$5001),Hoja1!I2061)</f>
        <v>43</v>
      </c>
      <c r="J2061">
        <f t="shared" si="96"/>
        <v>1</v>
      </c>
      <c r="K2061" t="str">
        <f t="shared" si="97"/>
        <v>0-400k</v>
      </c>
      <c r="L2061" t="str">
        <f t="shared" si="98"/>
        <v>31-45</v>
      </c>
    </row>
    <row r="2062" spans="1:12" x14ac:dyDescent="0.25">
      <c r="A2062">
        <v>2061</v>
      </c>
      <c r="B2062" t="s">
        <v>9</v>
      </c>
      <c r="C2062">
        <f>IF(ISBLANK(Hoja1!C2062),AVERAGE(Hoja1!$C$2:$C$5001),Hoja1!C2062)</f>
        <v>526441.80000000005</v>
      </c>
      <c r="D2062" t="str">
        <f>IF(ISBLANK(Hoja1!D2062),"ASALARIADO",Hoja1!D2062)</f>
        <v>ASALARIADO</v>
      </c>
      <c r="E2062" t="s">
        <v>16</v>
      </c>
      <c r="F2062" t="s">
        <v>12</v>
      </c>
      <c r="G2062" t="s">
        <v>13</v>
      </c>
      <c r="H2062" t="s">
        <v>13</v>
      </c>
      <c r="I2062" s="1">
        <f>IF(ISBLANK(Hoja1!I2062),AVERAGE(Hoja1!$I$2:$I$5001),Hoja1!I2062)</f>
        <v>43</v>
      </c>
      <c r="J2062">
        <f t="shared" si="96"/>
        <v>0</v>
      </c>
      <c r="K2062" t="str">
        <f t="shared" si="97"/>
        <v>400k-800k</v>
      </c>
      <c r="L2062" t="str">
        <f t="shared" si="98"/>
        <v>31-45</v>
      </c>
    </row>
    <row r="2063" spans="1:12" x14ac:dyDescent="0.25">
      <c r="A2063">
        <v>2062</v>
      </c>
      <c r="B2063" t="s">
        <v>15</v>
      </c>
      <c r="C2063">
        <f>IF(ISBLANK(Hoja1!C2063),AVERAGE(Hoja1!$C$2:$C$5001),Hoja1!C2063)</f>
        <v>297046</v>
      </c>
      <c r="D2063" t="str">
        <f>IF(ISBLANK(Hoja1!D2063),"ASALARIADO",Hoja1!D2063)</f>
        <v>ASEGURADO VOLUNTARIO</v>
      </c>
      <c r="E2063" t="s">
        <v>16</v>
      </c>
      <c r="F2063" t="s">
        <v>12</v>
      </c>
      <c r="G2063" t="s">
        <v>13</v>
      </c>
      <c r="H2063" t="s">
        <v>13</v>
      </c>
      <c r="I2063" s="1">
        <f>IF(ISBLANK(Hoja1!I2063),AVERAGE(Hoja1!$I$2:$I$5001),Hoja1!I2063)</f>
        <v>30</v>
      </c>
      <c r="J2063">
        <f t="shared" si="96"/>
        <v>0</v>
      </c>
      <c r="K2063" t="str">
        <f t="shared" si="97"/>
        <v>0-400k</v>
      </c>
      <c r="L2063" t="str">
        <f t="shared" si="98"/>
        <v>18-30</v>
      </c>
    </row>
    <row r="2064" spans="1:12" x14ac:dyDescent="0.25">
      <c r="A2064">
        <v>2063</v>
      </c>
      <c r="B2064" t="s">
        <v>15</v>
      </c>
      <c r="C2064">
        <f>IF(ISBLANK(Hoja1!C2064),AVERAGE(Hoja1!$C$2:$C$5001),Hoja1!C2064)</f>
        <v>269640.95</v>
      </c>
      <c r="D2064" t="str">
        <f>IF(ISBLANK(Hoja1!D2064),"ASALARIADO",Hoja1!D2064)</f>
        <v>ASALARIADO</v>
      </c>
      <c r="E2064" t="s">
        <v>16</v>
      </c>
      <c r="F2064" t="s">
        <v>12</v>
      </c>
      <c r="G2064" t="s">
        <v>13</v>
      </c>
      <c r="H2064" t="s">
        <v>13</v>
      </c>
      <c r="I2064" s="1">
        <f>IF(ISBLANK(Hoja1!I2064),AVERAGE(Hoja1!$I$2:$I$5001),Hoja1!I2064)</f>
        <v>26</v>
      </c>
      <c r="J2064">
        <f t="shared" si="96"/>
        <v>0</v>
      </c>
      <c r="K2064" t="str">
        <f t="shared" si="97"/>
        <v>0-400k</v>
      </c>
      <c r="L2064" t="str">
        <f t="shared" si="98"/>
        <v>18-30</v>
      </c>
    </row>
    <row r="2065" spans="1:12" x14ac:dyDescent="0.25">
      <c r="A2065">
        <v>2064</v>
      </c>
      <c r="B2065" t="s">
        <v>9</v>
      </c>
      <c r="C2065">
        <f>IF(ISBLANK(Hoja1!C2065),AVERAGE(Hoja1!$C$2:$C$5001),Hoja1!C2065)</f>
        <v>601793</v>
      </c>
      <c r="D2065" t="str">
        <f>IF(ISBLANK(Hoja1!D2065),"ASALARIADO",Hoja1!D2065)</f>
        <v>ASALARIADO</v>
      </c>
      <c r="E2065" t="s">
        <v>11</v>
      </c>
      <c r="F2065" t="s">
        <v>12</v>
      </c>
      <c r="G2065" t="s">
        <v>13</v>
      </c>
      <c r="H2065" t="s">
        <v>13</v>
      </c>
      <c r="I2065" s="1">
        <f>IF(ISBLANK(Hoja1!I2065),AVERAGE(Hoja1!$I$2:$I$5001),Hoja1!I2065)</f>
        <v>58</v>
      </c>
      <c r="J2065">
        <f t="shared" si="96"/>
        <v>0</v>
      </c>
      <c r="K2065" t="str">
        <f t="shared" si="97"/>
        <v>400k-800k</v>
      </c>
      <c r="L2065" t="str">
        <f t="shared" si="98"/>
        <v>46-60</v>
      </c>
    </row>
    <row r="2066" spans="1:12" x14ac:dyDescent="0.25">
      <c r="A2066">
        <v>2065</v>
      </c>
      <c r="B2066" t="s">
        <v>15</v>
      </c>
      <c r="C2066">
        <f>IF(ISBLANK(Hoja1!C2066),AVERAGE(Hoja1!$C$2:$C$5001),Hoja1!C2066)</f>
        <v>1000000</v>
      </c>
      <c r="D2066" t="str">
        <f>IF(ISBLANK(Hoja1!D2066),"ASALARIADO",Hoja1!D2066)</f>
        <v>ASALARIADO</v>
      </c>
      <c r="E2066" t="s">
        <v>16</v>
      </c>
      <c r="F2066" t="s">
        <v>12</v>
      </c>
      <c r="G2066" t="s">
        <v>13</v>
      </c>
      <c r="H2066" t="s">
        <v>13</v>
      </c>
      <c r="I2066" s="1">
        <f>IF(ISBLANK(Hoja1!I2066),AVERAGE(Hoja1!$I$2:$I$5001),Hoja1!I2066)</f>
        <v>23</v>
      </c>
      <c r="J2066">
        <f t="shared" si="96"/>
        <v>0</v>
      </c>
      <c r="K2066" t="str">
        <f t="shared" si="97"/>
        <v>800k-1.2M</v>
      </c>
      <c r="L2066" t="str">
        <f t="shared" si="98"/>
        <v>18-30</v>
      </c>
    </row>
    <row r="2067" spans="1:12" x14ac:dyDescent="0.25">
      <c r="A2067">
        <v>2066</v>
      </c>
      <c r="B2067" t="s">
        <v>9</v>
      </c>
      <c r="C2067">
        <f>IF(ISBLANK(Hoja1!C2067),AVERAGE(Hoja1!$C$2:$C$5001),Hoja1!C2067)</f>
        <v>255672</v>
      </c>
      <c r="D2067" t="str">
        <f>IF(ISBLANK(Hoja1!D2067),"ASALARIADO",Hoja1!D2067)</f>
        <v>ASALARIADO</v>
      </c>
      <c r="E2067" t="s">
        <v>16</v>
      </c>
      <c r="F2067" t="s">
        <v>12</v>
      </c>
      <c r="G2067" t="s">
        <v>13</v>
      </c>
      <c r="H2067" t="s">
        <v>13</v>
      </c>
      <c r="I2067" s="1">
        <f>IF(ISBLANK(Hoja1!I2067),AVERAGE(Hoja1!$I$2:$I$5001),Hoja1!I2067)</f>
        <v>50</v>
      </c>
      <c r="J2067">
        <f t="shared" si="96"/>
        <v>0</v>
      </c>
      <c r="K2067" t="str">
        <f t="shared" si="97"/>
        <v>0-400k</v>
      </c>
      <c r="L2067" t="str">
        <f t="shared" si="98"/>
        <v>46-60</v>
      </c>
    </row>
    <row r="2068" spans="1:12" x14ac:dyDescent="0.25">
      <c r="A2068">
        <v>2067</v>
      </c>
      <c r="B2068" t="s">
        <v>9</v>
      </c>
      <c r="C2068">
        <f>IF(ISBLANK(Hoja1!C2068),AVERAGE(Hoja1!$C$2:$C$5001),Hoja1!C2068)</f>
        <v>69361.600000000006</v>
      </c>
      <c r="D2068" t="str">
        <f>IF(ISBLANK(Hoja1!D2068),"ASALARIADO",Hoja1!D2068)</f>
        <v>ASALARIADO</v>
      </c>
      <c r="E2068" t="s">
        <v>16</v>
      </c>
      <c r="F2068" t="s">
        <v>12</v>
      </c>
      <c r="G2068" t="s">
        <v>13</v>
      </c>
      <c r="H2068" t="s">
        <v>13</v>
      </c>
      <c r="I2068" s="1">
        <f>IF(ISBLANK(Hoja1!I2068),AVERAGE(Hoja1!$I$2:$I$5001),Hoja1!I2068)</f>
        <v>60</v>
      </c>
      <c r="J2068">
        <f t="shared" si="96"/>
        <v>0</v>
      </c>
      <c r="K2068" t="str">
        <f t="shared" si="97"/>
        <v>0-400k</v>
      </c>
      <c r="L2068" t="str">
        <f t="shared" si="98"/>
        <v>46-60</v>
      </c>
    </row>
    <row r="2069" spans="1:12" x14ac:dyDescent="0.25">
      <c r="A2069">
        <v>2068</v>
      </c>
      <c r="B2069" t="s">
        <v>9</v>
      </c>
      <c r="C2069">
        <f>IF(ISBLANK(Hoja1!C2069),AVERAGE(Hoja1!$C$2:$C$5001),Hoja1!C2069)</f>
        <v>326749</v>
      </c>
      <c r="D2069" t="str">
        <f>IF(ISBLANK(Hoja1!D2069),"ASALARIADO",Hoja1!D2069)</f>
        <v>TRABAJADOR INDEPENDIENTE</v>
      </c>
      <c r="E2069" t="s">
        <v>16</v>
      </c>
      <c r="F2069" t="s">
        <v>12</v>
      </c>
      <c r="G2069" t="s">
        <v>13</v>
      </c>
      <c r="H2069" t="s">
        <v>12</v>
      </c>
      <c r="I2069" s="1">
        <f>IF(ISBLANK(Hoja1!I2069),AVERAGE(Hoja1!$I$2:$I$5001),Hoja1!I2069)</f>
        <v>36</v>
      </c>
      <c r="J2069">
        <f t="shared" si="96"/>
        <v>1</v>
      </c>
      <c r="K2069" t="str">
        <f t="shared" si="97"/>
        <v>0-400k</v>
      </c>
      <c r="L2069" t="str">
        <f t="shared" si="98"/>
        <v>31-45</v>
      </c>
    </row>
    <row r="2070" spans="1:12" x14ac:dyDescent="0.25">
      <c r="A2070">
        <v>2069</v>
      </c>
      <c r="B2070" t="s">
        <v>15</v>
      </c>
      <c r="C2070">
        <f>IF(ISBLANK(Hoja1!C2070),AVERAGE(Hoja1!$C$2:$C$5001),Hoja1!C2070)</f>
        <v>319576</v>
      </c>
      <c r="D2070" t="str">
        <f>IF(ISBLANK(Hoja1!D2070),"ASALARIADO",Hoja1!D2070)</f>
        <v>ASALARIADO</v>
      </c>
      <c r="E2070" t="s">
        <v>16</v>
      </c>
      <c r="F2070" t="s">
        <v>12</v>
      </c>
      <c r="G2070" t="s">
        <v>13</v>
      </c>
      <c r="H2070" t="s">
        <v>13</v>
      </c>
      <c r="I2070" s="1">
        <f>IF(ISBLANK(Hoja1!I2070),AVERAGE(Hoja1!$I$2:$I$5001),Hoja1!I2070)</f>
        <v>44</v>
      </c>
      <c r="J2070">
        <f t="shared" si="96"/>
        <v>0</v>
      </c>
      <c r="K2070" t="str">
        <f t="shared" si="97"/>
        <v>0-400k</v>
      </c>
      <c r="L2070" t="str">
        <f t="shared" si="98"/>
        <v>31-45</v>
      </c>
    </row>
    <row r="2071" spans="1:12" x14ac:dyDescent="0.25">
      <c r="A2071">
        <v>2070</v>
      </c>
      <c r="B2071" t="s">
        <v>9</v>
      </c>
      <c r="C2071">
        <f>IF(ISBLANK(Hoja1!C2071),AVERAGE(Hoja1!$C$2:$C$5001),Hoja1!C2071)</f>
        <v>278030.99</v>
      </c>
      <c r="D2071" t="str">
        <f>IF(ISBLANK(Hoja1!D2071),"ASALARIADO",Hoja1!D2071)</f>
        <v>CONVENIOS ESPECIALES DE TRABAJADORES INDEPENDIENTES</v>
      </c>
      <c r="E2071" t="s">
        <v>16</v>
      </c>
      <c r="F2071" t="s">
        <v>12</v>
      </c>
      <c r="G2071" t="s">
        <v>13</v>
      </c>
      <c r="H2071" t="s">
        <v>13</v>
      </c>
      <c r="I2071" s="1">
        <f>IF(ISBLANK(Hoja1!I2071),AVERAGE(Hoja1!$I$2:$I$5001),Hoja1!I2071)</f>
        <v>43</v>
      </c>
      <c r="J2071">
        <f t="shared" si="96"/>
        <v>0</v>
      </c>
      <c r="K2071" t="str">
        <f t="shared" si="97"/>
        <v>0-400k</v>
      </c>
      <c r="L2071" t="str">
        <f t="shared" si="98"/>
        <v>31-45</v>
      </c>
    </row>
    <row r="2072" spans="1:12" x14ac:dyDescent="0.25">
      <c r="A2072">
        <v>2071</v>
      </c>
      <c r="B2072" t="s">
        <v>15</v>
      </c>
      <c r="C2072">
        <f>IF(ISBLANK(Hoja1!C2072),AVERAGE(Hoja1!$C$2:$C$5001),Hoja1!C2072)</f>
        <v>400000</v>
      </c>
      <c r="D2072" t="str">
        <f>IF(ISBLANK(Hoja1!D2072),"ASALARIADO",Hoja1!D2072)</f>
        <v>ASALARIADO</v>
      </c>
      <c r="E2072" t="s">
        <v>16</v>
      </c>
      <c r="F2072" t="s">
        <v>12</v>
      </c>
      <c r="G2072" t="s">
        <v>13</v>
      </c>
      <c r="H2072" t="s">
        <v>13</v>
      </c>
      <c r="I2072" s="1">
        <f>IF(ISBLANK(Hoja1!I2072),AVERAGE(Hoja1!$I$2:$I$5001),Hoja1!I2072)</f>
        <v>40</v>
      </c>
      <c r="J2072">
        <f t="shared" si="96"/>
        <v>0</v>
      </c>
      <c r="K2072" t="str">
        <f t="shared" si="97"/>
        <v>0-400k</v>
      </c>
      <c r="L2072" t="str">
        <f t="shared" si="98"/>
        <v>31-45</v>
      </c>
    </row>
    <row r="2073" spans="1:12" x14ac:dyDescent="0.25">
      <c r="A2073">
        <v>2072</v>
      </c>
      <c r="B2073" t="s">
        <v>9</v>
      </c>
      <c r="C2073">
        <f>IF(ISBLANK(Hoja1!C2073),AVERAGE(Hoja1!$C$2:$C$5001),Hoja1!C2073)</f>
        <v>328192</v>
      </c>
      <c r="D2073" t="str">
        <f>IF(ISBLANK(Hoja1!D2073),"ASALARIADO",Hoja1!D2073)</f>
        <v>TRABAJADOR INDEPENDIENTE</v>
      </c>
      <c r="E2073" t="s">
        <v>16</v>
      </c>
      <c r="F2073" t="s">
        <v>12</v>
      </c>
      <c r="G2073" t="s">
        <v>13</v>
      </c>
      <c r="H2073" t="s">
        <v>12</v>
      </c>
      <c r="I2073" s="1">
        <f>IF(ISBLANK(Hoja1!I2073),AVERAGE(Hoja1!$I$2:$I$5001),Hoja1!I2073)</f>
        <v>43</v>
      </c>
      <c r="J2073">
        <f t="shared" si="96"/>
        <v>1</v>
      </c>
      <c r="K2073" t="str">
        <f t="shared" si="97"/>
        <v>0-400k</v>
      </c>
      <c r="L2073" t="str">
        <f t="shared" si="98"/>
        <v>31-45</v>
      </c>
    </row>
    <row r="2074" spans="1:12" x14ac:dyDescent="0.25">
      <c r="A2074">
        <v>2073</v>
      </c>
      <c r="B2074" t="s">
        <v>15</v>
      </c>
      <c r="C2074">
        <f>IF(ISBLANK(Hoja1!C2074),AVERAGE(Hoja1!$C$2:$C$5001),Hoja1!C2074)</f>
        <v>1314059</v>
      </c>
      <c r="D2074" t="str">
        <f>IF(ISBLANK(Hoja1!D2074),"ASALARIADO",Hoja1!D2074)</f>
        <v>PENSIONADOS EN SU PROPIO SISTEMA</v>
      </c>
      <c r="E2074" t="s">
        <v>11</v>
      </c>
      <c r="F2074" t="s">
        <v>12</v>
      </c>
      <c r="G2074" t="s">
        <v>13</v>
      </c>
      <c r="H2074" t="s">
        <v>13</v>
      </c>
      <c r="I2074" s="1">
        <f>IF(ISBLANK(Hoja1!I2074),AVERAGE(Hoja1!$I$2:$I$5001),Hoja1!I2074)</f>
        <v>67</v>
      </c>
      <c r="J2074">
        <f t="shared" si="96"/>
        <v>0</v>
      </c>
      <c r="K2074" t="str">
        <f t="shared" si="97"/>
        <v>1.2M-2M</v>
      </c>
      <c r="L2074" t="str">
        <f t="shared" si="98"/>
        <v>61-75</v>
      </c>
    </row>
    <row r="2075" spans="1:12" x14ac:dyDescent="0.25">
      <c r="A2075">
        <v>2074</v>
      </c>
      <c r="B2075" t="s">
        <v>15</v>
      </c>
      <c r="C2075">
        <f>IF(ISBLANK(Hoja1!C2075),AVERAGE(Hoja1!$C$2:$C$5001),Hoja1!C2075)</f>
        <v>300018</v>
      </c>
      <c r="D2075" t="str">
        <f>IF(ISBLANK(Hoja1!D2075),"ASALARIADO",Hoja1!D2075)</f>
        <v>ASEGURADO VOLUNTARIO</v>
      </c>
      <c r="E2075" t="s">
        <v>16</v>
      </c>
      <c r="F2075" t="s">
        <v>12</v>
      </c>
      <c r="G2075" t="s">
        <v>13</v>
      </c>
      <c r="H2075" t="s">
        <v>13</v>
      </c>
      <c r="I2075" s="1">
        <f>IF(ISBLANK(Hoja1!I2075),AVERAGE(Hoja1!$I$2:$I$5001),Hoja1!I2075)</f>
        <v>59</v>
      </c>
      <c r="J2075">
        <f t="shared" si="96"/>
        <v>0</v>
      </c>
      <c r="K2075" t="str">
        <f t="shared" si="97"/>
        <v>0-400k</v>
      </c>
      <c r="L2075" t="str">
        <f t="shared" si="98"/>
        <v>46-60</v>
      </c>
    </row>
    <row r="2076" spans="1:12" x14ac:dyDescent="0.25">
      <c r="A2076">
        <v>2075</v>
      </c>
      <c r="B2076" t="s">
        <v>15</v>
      </c>
      <c r="C2076">
        <f>IF(ISBLANK(Hoja1!C2076),AVERAGE(Hoja1!$C$2:$C$5001),Hoja1!C2076)</f>
        <v>400000</v>
      </c>
      <c r="D2076" t="str">
        <f>IF(ISBLANK(Hoja1!D2076),"ASALARIADO",Hoja1!D2076)</f>
        <v>ASALARIADO</v>
      </c>
      <c r="E2076" t="s">
        <v>16</v>
      </c>
      <c r="F2076" t="s">
        <v>12</v>
      </c>
      <c r="G2076" t="s">
        <v>13</v>
      </c>
      <c r="H2076" t="s">
        <v>13</v>
      </c>
      <c r="I2076" s="1">
        <f>IF(ISBLANK(Hoja1!I2076),AVERAGE(Hoja1!$I$2:$I$5001),Hoja1!I2076)</f>
        <v>35</v>
      </c>
      <c r="J2076">
        <f t="shared" si="96"/>
        <v>0</v>
      </c>
      <c r="K2076" t="str">
        <f t="shared" si="97"/>
        <v>0-400k</v>
      </c>
      <c r="L2076" t="str">
        <f t="shared" si="98"/>
        <v>31-45</v>
      </c>
    </row>
    <row r="2077" spans="1:12" x14ac:dyDescent="0.25">
      <c r="A2077">
        <v>2076</v>
      </c>
      <c r="B2077" t="s">
        <v>9</v>
      </c>
      <c r="C2077">
        <f>IF(ISBLANK(Hoja1!C2077),AVERAGE(Hoja1!$C$2:$C$5001),Hoja1!C2077)</f>
        <v>550000</v>
      </c>
      <c r="D2077" t="str">
        <f>IF(ISBLANK(Hoja1!D2077),"ASALARIADO",Hoja1!D2077)</f>
        <v>ASALARIADO</v>
      </c>
      <c r="E2077" t="s">
        <v>16</v>
      </c>
      <c r="F2077" t="s">
        <v>12</v>
      </c>
      <c r="G2077" t="s">
        <v>13</v>
      </c>
      <c r="H2077" t="s">
        <v>13</v>
      </c>
      <c r="I2077" s="1">
        <f>IF(ISBLANK(Hoja1!I2077),AVERAGE(Hoja1!$I$2:$I$5001),Hoja1!I2077)</f>
        <v>25</v>
      </c>
      <c r="J2077">
        <f t="shared" si="96"/>
        <v>0</v>
      </c>
      <c r="K2077" t="str">
        <f t="shared" si="97"/>
        <v>400k-800k</v>
      </c>
      <c r="L2077" t="str">
        <f t="shared" si="98"/>
        <v>18-30</v>
      </c>
    </row>
    <row r="2078" spans="1:12" x14ac:dyDescent="0.25">
      <c r="A2078">
        <v>2077</v>
      </c>
      <c r="B2078" t="s">
        <v>15</v>
      </c>
      <c r="C2078">
        <f>IF(ISBLANK(Hoja1!C2078),AVERAGE(Hoja1!$C$2:$C$5001),Hoja1!C2078)</f>
        <v>686170</v>
      </c>
      <c r="D2078" t="str">
        <f>IF(ISBLANK(Hoja1!D2078),"ASALARIADO",Hoja1!D2078)</f>
        <v>TRABAJADOR INDEPENDIENTE</v>
      </c>
      <c r="E2078" t="s">
        <v>16</v>
      </c>
      <c r="F2078" t="s">
        <v>12</v>
      </c>
      <c r="G2078" t="s">
        <v>13</v>
      </c>
      <c r="H2078" t="s">
        <v>12</v>
      </c>
      <c r="I2078" s="1">
        <f>IF(ISBLANK(Hoja1!I2078),AVERAGE(Hoja1!$I$2:$I$5001),Hoja1!I2078)</f>
        <v>43</v>
      </c>
      <c r="J2078">
        <f t="shared" si="96"/>
        <v>1</v>
      </c>
      <c r="K2078" t="str">
        <f t="shared" si="97"/>
        <v>400k-800k</v>
      </c>
      <c r="L2078" t="str">
        <f t="shared" si="98"/>
        <v>31-45</v>
      </c>
    </row>
    <row r="2079" spans="1:12" x14ac:dyDescent="0.25">
      <c r="A2079">
        <v>2078</v>
      </c>
      <c r="B2079" t="s">
        <v>15</v>
      </c>
      <c r="C2079">
        <f>IF(ISBLANK(Hoja1!C2079),AVERAGE(Hoja1!$C$2:$C$5001),Hoja1!C2079)</f>
        <v>161550</v>
      </c>
      <c r="D2079" t="str">
        <f>IF(ISBLANK(Hoja1!D2079),"ASALARIADO",Hoja1!D2079)</f>
        <v>ASALARIADO</v>
      </c>
      <c r="E2079" t="s">
        <v>16</v>
      </c>
      <c r="F2079" t="s">
        <v>12</v>
      </c>
      <c r="G2079" t="s">
        <v>13</v>
      </c>
      <c r="H2079" t="s">
        <v>13</v>
      </c>
      <c r="I2079" s="1">
        <f>IF(ISBLANK(Hoja1!I2079),AVERAGE(Hoja1!$I$2:$I$5001),Hoja1!I2079)</f>
        <v>39</v>
      </c>
      <c r="J2079">
        <f t="shared" si="96"/>
        <v>0</v>
      </c>
      <c r="K2079" t="str">
        <f t="shared" si="97"/>
        <v>0-400k</v>
      </c>
      <c r="L2079" t="str">
        <f t="shared" si="98"/>
        <v>31-45</v>
      </c>
    </row>
    <row r="2080" spans="1:12" x14ac:dyDescent="0.25">
      <c r="A2080">
        <v>2079</v>
      </c>
      <c r="B2080" t="s">
        <v>9</v>
      </c>
      <c r="C2080">
        <f>IF(ISBLANK(Hoja1!C2080),AVERAGE(Hoja1!$C$2:$C$5001),Hoja1!C2080)</f>
        <v>1038456</v>
      </c>
      <c r="D2080" t="str">
        <f>IF(ISBLANK(Hoja1!D2080),"ASALARIADO",Hoja1!D2080)</f>
        <v>ASALARIADO</v>
      </c>
      <c r="E2080" t="s">
        <v>16</v>
      </c>
      <c r="F2080" t="s">
        <v>12</v>
      </c>
      <c r="G2080" t="s">
        <v>13</v>
      </c>
      <c r="H2080" t="s">
        <v>13</v>
      </c>
      <c r="I2080" s="1">
        <f>IF(ISBLANK(Hoja1!I2080),AVERAGE(Hoja1!$I$2:$I$5001),Hoja1!I2080)</f>
        <v>36</v>
      </c>
      <c r="J2080">
        <f t="shared" si="96"/>
        <v>0</v>
      </c>
      <c r="K2080" t="str">
        <f t="shared" si="97"/>
        <v>800k-1.2M</v>
      </c>
      <c r="L2080" t="str">
        <f t="shared" si="98"/>
        <v>31-45</v>
      </c>
    </row>
    <row r="2081" spans="1:12" x14ac:dyDescent="0.25">
      <c r="A2081">
        <v>2080</v>
      </c>
      <c r="B2081" t="s">
        <v>9</v>
      </c>
      <c r="C2081">
        <f>IF(ISBLANK(Hoja1!C2081),AVERAGE(Hoja1!$C$2:$C$5001),Hoja1!C2081)</f>
        <v>685653.34</v>
      </c>
      <c r="D2081" t="str">
        <f>IF(ISBLANK(Hoja1!D2081),"ASALARIADO",Hoja1!D2081)</f>
        <v>ASALARIADO</v>
      </c>
      <c r="E2081" t="s">
        <v>16</v>
      </c>
      <c r="F2081" t="s">
        <v>12</v>
      </c>
      <c r="G2081" t="s">
        <v>13</v>
      </c>
      <c r="H2081" t="s">
        <v>13</v>
      </c>
      <c r="I2081" s="1">
        <f>IF(ISBLANK(Hoja1!I2081),AVERAGE(Hoja1!$I$2:$I$5001),Hoja1!I2081)</f>
        <v>44</v>
      </c>
      <c r="J2081">
        <f t="shared" si="96"/>
        <v>0</v>
      </c>
      <c r="K2081" t="str">
        <f t="shared" si="97"/>
        <v>400k-800k</v>
      </c>
      <c r="L2081" t="str">
        <f t="shared" si="98"/>
        <v>31-45</v>
      </c>
    </row>
    <row r="2082" spans="1:12" x14ac:dyDescent="0.25">
      <c r="A2082">
        <v>2081</v>
      </c>
      <c r="B2082" t="s">
        <v>9</v>
      </c>
      <c r="C2082">
        <f>IF(ISBLANK(Hoja1!C2082),AVERAGE(Hoja1!$C$2:$C$5001),Hoja1!C2082)</f>
        <v>594092</v>
      </c>
      <c r="D2082" t="str">
        <f>IF(ISBLANK(Hoja1!D2082),"ASALARIADO",Hoja1!D2082)</f>
        <v>TRABAJADOR INDEPENDIENTE</v>
      </c>
      <c r="E2082" t="s">
        <v>16</v>
      </c>
      <c r="F2082" t="s">
        <v>12</v>
      </c>
      <c r="G2082" t="s">
        <v>12</v>
      </c>
      <c r="H2082" t="s">
        <v>13</v>
      </c>
      <c r="I2082" s="1">
        <f>IF(ISBLANK(Hoja1!I2082),AVERAGE(Hoja1!$I$2:$I$5001),Hoja1!I2082)</f>
        <v>55</v>
      </c>
      <c r="J2082">
        <f t="shared" si="96"/>
        <v>0</v>
      </c>
      <c r="K2082" t="str">
        <f t="shared" si="97"/>
        <v>400k-800k</v>
      </c>
      <c r="L2082" t="str">
        <f t="shared" si="98"/>
        <v>46-60</v>
      </c>
    </row>
    <row r="2083" spans="1:12" x14ac:dyDescent="0.25">
      <c r="A2083">
        <v>2082</v>
      </c>
      <c r="B2083" t="s">
        <v>9</v>
      </c>
      <c r="C2083">
        <f>IF(ISBLANK(Hoja1!C2083),AVERAGE(Hoja1!$C$2:$C$5001),Hoja1!C2083)</f>
        <v>457059</v>
      </c>
      <c r="D2083" t="str">
        <f>IF(ISBLANK(Hoja1!D2083),"ASALARIADO",Hoja1!D2083)</f>
        <v>ASALARIADO</v>
      </c>
      <c r="E2083" t="s">
        <v>11</v>
      </c>
      <c r="F2083" t="s">
        <v>12</v>
      </c>
      <c r="G2083" t="s">
        <v>13</v>
      </c>
      <c r="H2083" t="s">
        <v>12</v>
      </c>
      <c r="I2083" s="1">
        <f>IF(ISBLANK(Hoja1!I2083),AVERAGE(Hoja1!$I$2:$I$5001),Hoja1!I2083)</f>
        <v>44</v>
      </c>
      <c r="J2083">
        <f t="shared" si="96"/>
        <v>1</v>
      </c>
      <c r="K2083" t="str">
        <f t="shared" si="97"/>
        <v>400k-800k</v>
      </c>
      <c r="L2083" t="str">
        <f t="shared" si="98"/>
        <v>31-45</v>
      </c>
    </row>
    <row r="2084" spans="1:12" x14ac:dyDescent="0.25">
      <c r="A2084">
        <v>2083</v>
      </c>
      <c r="B2084" t="s">
        <v>9</v>
      </c>
      <c r="C2084">
        <f>IF(ISBLANK(Hoja1!C2084),AVERAGE(Hoja1!$C$2:$C$5001),Hoja1!C2084)</f>
        <v>250000</v>
      </c>
      <c r="D2084" t="str">
        <f>IF(ISBLANK(Hoja1!D2084),"ASALARIADO",Hoja1!D2084)</f>
        <v>ASALARIADO</v>
      </c>
      <c r="E2084" t="s">
        <v>16</v>
      </c>
      <c r="F2084" t="s">
        <v>12</v>
      </c>
      <c r="G2084" t="s">
        <v>12</v>
      </c>
      <c r="H2084" t="s">
        <v>12</v>
      </c>
      <c r="I2084" s="1">
        <f>IF(ISBLANK(Hoja1!I2084),AVERAGE(Hoja1!$I$2:$I$5001),Hoja1!I2084)</f>
        <v>47</v>
      </c>
      <c r="J2084">
        <f t="shared" si="96"/>
        <v>1</v>
      </c>
      <c r="K2084" t="str">
        <f t="shared" si="97"/>
        <v>0-400k</v>
      </c>
      <c r="L2084" t="str">
        <f t="shared" si="98"/>
        <v>46-60</v>
      </c>
    </row>
    <row r="2085" spans="1:12" x14ac:dyDescent="0.25">
      <c r="A2085">
        <v>2084</v>
      </c>
      <c r="B2085" t="s">
        <v>15</v>
      </c>
      <c r="C2085">
        <f>IF(ISBLANK(Hoja1!C2085),AVERAGE(Hoja1!$C$2:$C$5001),Hoja1!C2085)</f>
        <v>356600</v>
      </c>
      <c r="D2085" t="str">
        <f>IF(ISBLANK(Hoja1!D2085),"ASALARIADO",Hoja1!D2085)</f>
        <v>ASALARIADO</v>
      </c>
      <c r="E2085" t="s">
        <v>16</v>
      </c>
      <c r="F2085" t="s">
        <v>12</v>
      </c>
      <c r="G2085" t="s">
        <v>13</v>
      </c>
      <c r="H2085" t="s">
        <v>13</v>
      </c>
      <c r="I2085" s="1">
        <f>IF(ISBLANK(Hoja1!I2085),AVERAGE(Hoja1!$I$2:$I$5001),Hoja1!I2085)</f>
        <v>49</v>
      </c>
      <c r="J2085">
        <f t="shared" si="96"/>
        <v>0</v>
      </c>
      <c r="K2085" t="str">
        <f t="shared" si="97"/>
        <v>0-400k</v>
      </c>
      <c r="L2085" t="str">
        <f t="shared" si="98"/>
        <v>46-60</v>
      </c>
    </row>
    <row r="2086" spans="1:12" x14ac:dyDescent="0.25">
      <c r="A2086">
        <v>2085</v>
      </c>
      <c r="B2086" t="s">
        <v>9</v>
      </c>
      <c r="C2086">
        <f>IF(ISBLANK(Hoja1!C2086),AVERAGE(Hoja1!$C$2:$C$5001),Hoja1!C2086)</f>
        <v>3983343</v>
      </c>
      <c r="D2086" t="str">
        <f>IF(ISBLANK(Hoja1!D2086),"ASALARIADO",Hoja1!D2086)</f>
        <v>PENSIONADOS EN SU PROPIO SISTEMA</v>
      </c>
      <c r="E2086" t="s">
        <v>11</v>
      </c>
      <c r="F2086" t="s">
        <v>12</v>
      </c>
      <c r="G2086" t="s">
        <v>13</v>
      </c>
      <c r="H2086" t="s">
        <v>13</v>
      </c>
      <c r="I2086" s="1">
        <f>IF(ISBLANK(Hoja1!I2086),AVERAGE(Hoja1!$I$2:$I$5001),Hoja1!I2086)</f>
        <v>69</v>
      </c>
      <c r="J2086">
        <f t="shared" si="96"/>
        <v>0</v>
      </c>
      <c r="K2086" t="str">
        <f t="shared" si="97"/>
        <v>2M+</v>
      </c>
      <c r="L2086" t="str">
        <f t="shared" si="98"/>
        <v>61-75</v>
      </c>
    </row>
    <row r="2087" spans="1:12" x14ac:dyDescent="0.25">
      <c r="A2087">
        <v>2086</v>
      </c>
      <c r="B2087" t="s">
        <v>9</v>
      </c>
      <c r="C2087">
        <f>IF(ISBLANK(Hoja1!C2087),AVERAGE(Hoja1!$C$2:$C$5001),Hoja1!C2087)</f>
        <v>300000</v>
      </c>
      <c r="D2087" t="str">
        <f>IF(ISBLANK(Hoja1!D2087),"ASALARIADO",Hoja1!D2087)</f>
        <v>ASALARIADO</v>
      </c>
      <c r="E2087" t="s">
        <v>16</v>
      </c>
      <c r="F2087" t="s">
        <v>12</v>
      </c>
      <c r="G2087" t="s">
        <v>13</v>
      </c>
      <c r="H2087" t="s">
        <v>13</v>
      </c>
      <c r="I2087" s="1">
        <f>IF(ISBLANK(Hoja1!I2087),AVERAGE(Hoja1!$I$2:$I$5001),Hoja1!I2087)</f>
        <v>20</v>
      </c>
      <c r="J2087">
        <f t="shared" si="96"/>
        <v>0</v>
      </c>
      <c r="K2087" t="str">
        <f t="shared" si="97"/>
        <v>0-400k</v>
      </c>
      <c r="L2087" t="str">
        <f t="shared" si="98"/>
        <v>18-30</v>
      </c>
    </row>
    <row r="2088" spans="1:12" x14ac:dyDescent="0.25">
      <c r="A2088">
        <v>2087</v>
      </c>
      <c r="B2088" t="s">
        <v>9</v>
      </c>
      <c r="C2088">
        <f>IF(ISBLANK(Hoja1!C2088),AVERAGE(Hoja1!$C$2:$C$5001),Hoja1!C2088)</f>
        <v>110000</v>
      </c>
      <c r="D2088" t="str">
        <f>IF(ISBLANK(Hoja1!D2088),"ASALARIADO",Hoja1!D2088)</f>
        <v>ASALARIADO</v>
      </c>
      <c r="E2088" t="s">
        <v>16</v>
      </c>
      <c r="F2088" t="s">
        <v>12</v>
      </c>
      <c r="G2088" t="s">
        <v>13</v>
      </c>
      <c r="H2088" t="s">
        <v>12</v>
      </c>
      <c r="I2088" s="1">
        <f>IF(ISBLANK(Hoja1!I2088),AVERAGE(Hoja1!$I$2:$I$5001),Hoja1!I2088)</f>
        <v>57</v>
      </c>
      <c r="J2088">
        <f t="shared" si="96"/>
        <v>1</v>
      </c>
      <c r="K2088" t="str">
        <f t="shared" si="97"/>
        <v>0-400k</v>
      </c>
      <c r="L2088" t="str">
        <f t="shared" si="98"/>
        <v>46-60</v>
      </c>
    </row>
    <row r="2089" spans="1:12" x14ac:dyDescent="0.25">
      <c r="A2089">
        <v>2088</v>
      </c>
      <c r="B2089" t="s">
        <v>15</v>
      </c>
      <c r="C2089">
        <f>IF(ISBLANK(Hoja1!C2089),AVERAGE(Hoja1!$C$2:$C$5001),Hoja1!C2089)</f>
        <v>799650</v>
      </c>
      <c r="D2089" t="str">
        <f>IF(ISBLANK(Hoja1!D2089),"ASALARIADO",Hoja1!D2089)</f>
        <v>ASALARIADO</v>
      </c>
      <c r="E2089" t="s">
        <v>16</v>
      </c>
      <c r="F2089" t="s">
        <v>12</v>
      </c>
      <c r="G2089" t="s">
        <v>13</v>
      </c>
      <c r="H2089" t="s">
        <v>13</v>
      </c>
      <c r="I2089" s="1">
        <f>IF(ISBLANK(Hoja1!I2089),AVERAGE(Hoja1!$I$2:$I$5001),Hoja1!I2089)</f>
        <v>25</v>
      </c>
      <c r="J2089">
        <f t="shared" si="96"/>
        <v>0</v>
      </c>
      <c r="K2089" t="str">
        <f t="shared" si="97"/>
        <v>400k-800k</v>
      </c>
      <c r="L2089" t="str">
        <f t="shared" si="98"/>
        <v>18-30</v>
      </c>
    </row>
    <row r="2090" spans="1:12" x14ac:dyDescent="0.25">
      <c r="A2090">
        <v>2089</v>
      </c>
      <c r="B2090" t="s">
        <v>15</v>
      </c>
      <c r="C2090">
        <f>IF(ISBLANK(Hoja1!C2090),AVERAGE(Hoja1!$C$2:$C$5001),Hoja1!C2090)</f>
        <v>488750</v>
      </c>
      <c r="D2090" t="str">
        <f>IF(ISBLANK(Hoja1!D2090),"ASALARIADO",Hoja1!D2090)</f>
        <v>ASALARIADO</v>
      </c>
      <c r="E2090" t="s">
        <v>16</v>
      </c>
      <c r="F2090" t="s">
        <v>12</v>
      </c>
      <c r="G2090" t="s">
        <v>13</v>
      </c>
      <c r="H2090" t="s">
        <v>13</v>
      </c>
      <c r="I2090" s="1">
        <f>IF(ISBLANK(Hoja1!I2090),AVERAGE(Hoja1!$I$2:$I$5001),Hoja1!I2090)</f>
        <v>24</v>
      </c>
      <c r="J2090">
        <f t="shared" si="96"/>
        <v>0</v>
      </c>
      <c r="K2090" t="str">
        <f t="shared" si="97"/>
        <v>400k-800k</v>
      </c>
      <c r="L2090" t="str">
        <f t="shared" si="98"/>
        <v>18-30</v>
      </c>
    </row>
    <row r="2091" spans="1:12" x14ac:dyDescent="0.25">
      <c r="A2091">
        <v>2090</v>
      </c>
      <c r="B2091" t="s">
        <v>9</v>
      </c>
      <c r="C2091">
        <f>IF(ISBLANK(Hoja1!C2091),AVERAGE(Hoja1!$C$2:$C$5001),Hoja1!C2091)</f>
        <v>2038867</v>
      </c>
      <c r="D2091" t="str">
        <f>IF(ISBLANK(Hoja1!D2091),"ASALARIADO",Hoja1!D2091)</f>
        <v>ASALARIADO</v>
      </c>
      <c r="E2091" t="s">
        <v>16</v>
      </c>
      <c r="F2091" t="s">
        <v>12</v>
      </c>
      <c r="G2091" t="s">
        <v>13</v>
      </c>
      <c r="H2091" t="s">
        <v>13</v>
      </c>
      <c r="I2091" s="1">
        <f>IF(ISBLANK(Hoja1!I2091),AVERAGE(Hoja1!$I$2:$I$5001),Hoja1!I2091)</f>
        <v>34</v>
      </c>
      <c r="J2091">
        <f t="shared" si="96"/>
        <v>0</v>
      </c>
      <c r="K2091" t="str">
        <f t="shared" si="97"/>
        <v>2M+</v>
      </c>
      <c r="L2091" t="str">
        <f t="shared" si="98"/>
        <v>31-45</v>
      </c>
    </row>
    <row r="2092" spans="1:12" x14ac:dyDescent="0.25">
      <c r="A2092">
        <v>2091</v>
      </c>
      <c r="B2092" t="s">
        <v>15</v>
      </c>
      <c r="C2092">
        <f>IF(ISBLANK(Hoja1!C2092),AVERAGE(Hoja1!$C$2:$C$5001),Hoja1!C2092)</f>
        <v>793930.98</v>
      </c>
      <c r="D2092" t="str">
        <f>IF(ISBLANK(Hoja1!D2092),"ASALARIADO",Hoja1!D2092)</f>
        <v>ASALARIADO</v>
      </c>
      <c r="E2092" t="s">
        <v>11</v>
      </c>
      <c r="F2092" t="s">
        <v>12</v>
      </c>
      <c r="G2092" t="s">
        <v>13</v>
      </c>
      <c r="H2092" t="s">
        <v>13</v>
      </c>
      <c r="I2092" s="1">
        <f>IF(ISBLANK(Hoja1!I2092),AVERAGE(Hoja1!$I$2:$I$5001),Hoja1!I2092)</f>
        <v>35</v>
      </c>
      <c r="J2092">
        <f t="shared" si="96"/>
        <v>0</v>
      </c>
      <c r="K2092" t="str">
        <f t="shared" si="97"/>
        <v>400k-800k</v>
      </c>
      <c r="L2092" t="str">
        <f t="shared" si="98"/>
        <v>31-45</v>
      </c>
    </row>
    <row r="2093" spans="1:12" x14ac:dyDescent="0.25">
      <c r="A2093">
        <v>2092</v>
      </c>
      <c r="B2093" t="s">
        <v>9</v>
      </c>
      <c r="C2093">
        <f>IF(ISBLANK(Hoja1!C2093),AVERAGE(Hoja1!$C$2:$C$5001),Hoja1!C2093)</f>
        <v>452337.26</v>
      </c>
      <c r="D2093" t="str">
        <f>IF(ISBLANK(Hoja1!D2093),"ASALARIADO",Hoja1!D2093)</f>
        <v>ASALARIADO</v>
      </c>
      <c r="E2093" t="s">
        <v>16</v>
      </c>
      <c r="F2093" t="s">
        <v>12</v>
      </c>
      <c r="G2093" t="s">
        <v>13</v>
      </c>
      <c r="H2093" t="s">
        <v>13</v>
      </c>
      <c r="I2093" s="1">
        <f>IF(ISBLANK(Hoja1!I2093),AVERAGE(Hoja1!$I$2:$I$5001),Hoja1!I2093)</f>
        <v>40</v>
      </c>
      <c r="J2093">
        <f t="shared" si="96"/>
        <v>0</v>
      </c>
      <c r="K2093" t="str">
        <f t="shared" si="97"/>
        <v>400k-800k</v>
      </c>
      <c r="L2093" t="str">
        <f t="shared" si="98"/>
        <v>31-45</v>
      </c>
    </row>
    <row r="2094" spans="1:12" x14ac:dyDescent="0.25">
      <c r="A2094">
        <v>2093</v>
      </c>
      <c r="B2094" t="s">
        <v>9</v>
      </c>
      <c r="C2094">
        <f>IF(ISBLANK(Hoja1!C2094),AVERAGE(Hoja1!$C$2:$C$5001),Hoja1!C2094)</f>
        <v>401258.65</v>
      </c>
      <c r="D2094" t="str">
        <f>IF(ISBLANK(Hoja1!D2094),"ASALARIADO",Hoja1!D2094)</f>
        <v>ASALARIADO</v>
      </c>
      <c r="E2094" t="s">
        <v>16</v>
      </c>
      <c r="F2094" t="s">
        <v>12</v>
      </c>
      <c r="G2094" t="s">
        <v>13</v>
      </c>
      <c r="H2094" t="s">
        <v>13</v>
      </c>
      <c r="I2094" s="1">
        <f>IF(ISBLANK(Hoja1!I2094),AVERAGE(Hoja1!$I$2:$I$5001),Hoja1!I2094)</f>
        <v>59</v>
      </c>
      <c r="J2094">
        <f t="shared" si="96"/>
        <v>0</v>
      </c>
      <c r="K2094" t="str">
        <f t="shared" si="97"/>
        <v>400k-800k</v>
      </c>
      <c r="L2094" t="str">
        <f t="shared" si="98"/>
        <v>46-60</v>
      </c>
    </row>
    <row r="2095" spans="1:12" x14ac:dyDescent="0.25">
      <c r="A2095">
        <v>2094</v>
      </c>
      <c r="B2095" t="s">
        <v>15</v>
      </c>
      <c r="C2095">
        <f>IF(ISBLANK(Hoja1!C2095),AVERAGE(Hoja1!$C$2:$C$5001),Hoja1!C2095)</f>
        <v>476344.45</v>
      </c>
      <c r="D2095" t="str">
        <f>IF(ISBLANK(Hoja1!D2095),"ASALARIADO",Hoja1!D2095)</f>
        <v>ASALARIADO</v>
      </c>
      <c r="E2095" t="s">
        <v>16</v>
      </c>
      <c r="F2095" t="s">
        <v>12</v>
      </c>
      <c r="G2095" t="s">
        <v>13</v>
      </c>
      <c r="H2095" t="s">
        <v>13</v>
      </c>
      <c r="I2095" s="1">
        <f>IF(ISBLANK(Hoja1!I2095),AVERAGE(Hoja1!$I$2:$I$5001),Hoja1!I2095)</f>
        <v>24</v>
      </c>
      <c r="J2095">
        <f t="shared" si="96"/>
        <v>0</v>
      </c>
      <c r="K2095" t="str">
        <f t="shared" si="97"/>
        <v>400k-800k</v>
      </c>
      <c r="L2095" t="str">
        <f t="shared" si="98"/>
        <v>18-30</v>
      </c>
    </row>
    <row r="2096" spans="1:12" x14ac:dyDescent="0.25">
      <c r="A2096">
        <v>2095</v>
      </c>
      <c r="B2096" t="s">
        <v>9</v>
      </c>
      <c r="C2096">
        <f>IF(ISBLANK(Hoja1!C2096),AVERAGE(Hoja1!$C$2:$C$5001),Hoja1!C2096)</f>
        <v>1934551</v>
      </c>
      <c r="D2096" t="str">
        <f>IF(ISBLANK(Hoja1!D2096),"ASALARIADO",Hoja1!D2096)</f>
        <v>ASALARIADO</v>
      </c>
      <c r="E2096" t="s">
        <v>16</v>
      </c>
      <c r="F2096" t="s">
        <v>12</v>
      </c>
      <c r="G2096" t="s">
        <v>13</v>
      </c>
      <c r="H2096" t="s">
        <v>12</v>
      </c>
      <c r="I2096" s="1">
        <f>IF(ISBLANK(Hoja1!I2096),AVERAGE(Hoja1!$I$2:$I$5001),Hoja1!I2096)</f>
        <v>58</v>
      </c>
      <c r="J2096">
        <f t="shared" si="96"/>
        <v>1</v>
      </c>
      <c r="K2096" t="str">
        <f t="shared" si="97"/>
        <v>1.2M-2M</v>
      </c>
      <c r="L2096" t="str">
        <f t="shared" si="98"/>
        <v>46-60</v>
      </c>
    </row>
    <row r="2097" spans="1:12" x14ac:dyDescent="0.25">
      <c r="A2097">
        <v>2096</v>
      </c>
      <c r="B2097" t="s">
        <v>9</v>
      </c>
      <c r="C2097">
        <f>IF(ISBLANK(Hoja1!C2097),AVERAGE(Hoja1!$C$2:$C$5001),Hoja1!C2097)</f>
        <v>1995482.54</v>
      </c>
      <c r="D2097" t="str">
        <f>IF(ISBLANK(Hoja1!D2097),"ASALARIADO",Hoja1!D2097)</f>
        <v>ASALARIADO</v>
      </c>
      <c r="E2097" t="s">
        <v>11</v>
      </c>
      <c r="F2097" t="s">
        <v>12</v>
      </c>
      <c r="G2097" t="s">
        <v>13</v>
      </c>
      <c r="H2097" t="s">
        <v>13</v>
      </c>
      <c r="I2097" s="1">
        <f>IF(ISBLANK(Hoja1!I2097),AVERAGE(Hoja1!$I$2:$I$5001),Hoja1!I2097)</f>
        <v>34</v>
      </c>
      <c r="J2097">
        <f t="shared" si="96"/>
        <v>0</v>
      </c>
      <c r="K2097" t="str">
        <f t="shared" si="97"/>
        <v>1.2M-2M</v>
      </c>
      <c r="L2097" t="str">
        <f t="shared" si="98"/>
        <v>31-45</v>
      </c>
    </row>
    <row r="2098" spans="1:12" x14ac:dyDescent="0.25">
      <c r="A2098">
        <v>2097</v>
      </c>
      <c r="B2098" t="s">
        <v>9</v>
      </c>
      <c r="C2098">
        <f>IF(ISBLANK(Hoja1!C2098),AVERAGE(Hoja1!$C$2:$C$5001),Hoja1!C2098)</f>
        <v>297949</v>
      </c>
      <c r="D2098" t="str">
        <f>IF(ISBLANK(Hoja1!D2098),"ASALARIADO",Hoja1!D2098)</f>
        <v>ASEGURADO VOLUNTARIO</v>
      </c>
      <c r="E2098" t="s">
        <v>16</v>
      </c>
      <c r="F2098" t="s">
        <v>12</v>
      </c>
      <c r="G2098" t="s">
        <v>13</v>
      </c>
      <c r="H2098" t="s">
        <v>13</v>
      </c>
      <c r="I2098" s="1">
        <f>IF(ISBLANK(Hoja1!I2098),AVERAGE(Hoja1!$I$2:$I$5001),Hoja1!I2098)</f>
        <v>37</v>
      </c>
      <c r="J2098">
        <f t="shared" si="96"/>
        <v>0</v>
      </c>
      <c r="K2098" t="str">
        <f t="shared" si="97"/>
        <v>0-400k</v>
      </c>
      <c r="L2098" t="str">
        <f t="shared" si="98"/>
        <v>31-45</v>
      </c>
    </row>
    <row r="2099" spans="1:12" x14ac:dyDescent="0.25">
      <c r="A2099">
        <v>2098</v>
      </c>
      <c r="B2099" t="s">
        <v>9</v>
      </c>
      <c r="C2099">
        <f>IF(ISBLANK(Hoja1!C2099),AVERAGE(Hoja1!$C$2:$C$5001),Hoja1!C2099)</f>
        <v>722064</v>
      </c>
      <c r="D2099" t="str">
        <f>IF(ISBLANK(Hoja1!D2099),"ASALARIADO",Hoja1!D2099)</f>
        <v>ASALARIADO</v>
      </c>
      <c r="E2099" t="s">
        <v>16</v>
      </c>
      <c r="F2099" t="s">
        <v>12</v>
      </c>
      <c r="G2099" t="s">
        <v>13</v>
      </c>
      <c r="H2099" t="s">
        <v>13</v>
      </c>
      <c r="I2099" s="1">
        <f>IF(ISBLANK(Hoja1!I2099),AVERAGE(Hoja1!$I$2:$I$5001),Hoja1!I2099)</f>
        <v>33</v>
      </c>
      <c r="J2099">
        <f t="shared" si="96"/>
        <v>0</v>
      </c>
      <c r="K2099" t="str">
        <f t="shared" si="97"/>
        <v>400k-800k</v>
      </c>
      <c r="L2099" t="str">
        <f t="shared" si="98"/>
        <v>31-45</v>
      </c>
    </row>
    <row r="2100" spans="1:12" x14ac:dyDescent="0.25">
      <c r="A2100">
        <v>2099</v>
      </c>
      <c r="B2100" t="s">
        <v>9</v>
      </c>
      <c r="C2100">
        <f>IF(ISBLANK(Hoja1!C2100),AVERAGE(Hoja1!$C$2:$C$5001),Hoja1!C2100)</f>
        <v>753913.5</v>
      </c>
      <c r="D2100" t="str">
        <f>IF(ISBLANK(Hoja1!D2100),"ASALARIADO",Hoja1!D2100)</f>
        <v>ASALARIADO</v>
      </c>
      <c r="E2100" t="s">
        <v>11</v>
      </c>
      <c r="F2100" t="s">
        <v>12</v>
      </c>
      <c r="G2100" t="s">
        <v>13</v>
      </c>
      <c r="H2100" t="s">
        <v>13</v>
      </c>
      <c r="I2100" s="1">
        <f>IF(ISBLANK(Hoja1!I2100),AVERAGE(Hoja1!$I$2:$I$5001),Hoja1!I2100)</f>
        <v>56</v>
      </c>
      <c r="J2100">
        <f t="shared" si="96"/>
        <v>0</v>
      </c>
      <c r="K2100" t="str">
        <f t="shared" si="97"/>
        <v>400k-800k</v>
      </c>
      <c r="L2100" t="str">
        <f t="shared" si="98"/>
        <v>46-60</v>
      </c>
    </row>
    <row r="2101" spans="1:12" x14ac:dyDescent="0.25">
      <c r="A2101">
        <v>2100</v>
      </c>
      <c r="B2101" t="s">
        <v>9</v>
      </c>
      <c r="C2101">
        <f>IF(ISBLANK(Hoja1!C2101),AVERAGE(Hoja1!$C$2:$C$5001),Hoja1!C2101)</f>
        <v>607142.85</v>
      </c>
      <c r="D2101" t="str">
        <f>IF(ISBLANK(Hoja1!D2101),"ASALARIADO",Hoja1!D2101)</f>
        <v>ASALARIADO</v>
      </c>
      <c r="E2101" t="s">
        <v>16</v>
      </c>
      <c r="F2101" t="s">
        <v>12</v>
      </c>
      <c r="G2101" t="s">
        <v>13</v>
      </c>
      <c r="H2101" t="s">
        <v>13</v>
      </c>
      <c r="I2101" s="1">
        <f>IF(ISBLANK(Hoja1!I2101),AVERAGE(Hoja1!$I$2:$I$5001),Hoja1!I2101)</f>
        <v>31</v>
      </c>
      <c r="J2101">
        <f t="shared" si="96"/>
        <v>0</v>
      </c>
      <c r="K2101" t="str">
        <f t="shared" si="97"/>
        <v>400k-800k</v>
      </c>
      <c r="L2101" t="str">
        <f t="shared" si="98"/>
        <v>31-45</v>
      </c>
    </row>
    <row r="2102" spans="1:12" x14ac:dyDescent="0.25">
      <c r="A2102">
        <v>2101</v>
      </c>
      <c r="B2102" t="s">
        <v>9</v>
      </c>
      <c r="C2102">
        <f>IF(ISBLANK(Hoja1!C2102),AVERAGE(Hoja1!$C$2:$C$5001),Hoja1!C2102)</f>
        <v>260000</v>
      </c>
      <c r="D2102" t="str">
        <f>IF(ISBLANK(Hoja1!D2102),"ASALARIADO",Hoja1!D2102)</f>
        <v>ASALARIADO</v>
      </c>
      <c r="E2102" t="s">
        <v>16</v>
      </c>
      <c r="F2102" t="s">
        <v>12</v>
      </c>
      <c r="G2102" t="s">
        <v>13</v>
      </c>
      <c r="H2102" t="s">
        <v>12</v>
      </c>
      <c r="I2102" s="1">
        <f>IF(ISBLANK(Hoja1!I2102),AVERAGE(Hoja1!$I$2:$I$5001),Hoja1!I2102)</f>
        <v>37</v>
      </c>
      <c r="J2102">
        <f t="shared" si="96"/>
        <v>1</v>
      </c>
      <c r="K2102" t="str">
        <f t="shared" si="97"/>
        <v>0-400k</v>
      </c>
      <c r="L2102" t="str">
        <f t="shared" si="98"/>
        <v>31-45</v>
      </c>
    </row>
    <row r="2103" spans="1:12" x14ac:dyDescent="0.25">
      <c r="A2103">
        <v>2102</v>
      </c>
      <c r="B2103" t="s">
        <v>9</v>
      </c>
      <c r="C2103">
        <f>IF(ISBLANK(Hoja1!C2103),AVERAGE(Hoja1!$C$2:$C$5001),Hoja1!C2103)</f>
        <v>742000</v>
      </c>
      <c r="D2103" t="str">
        <f>IF(ISBLANK(Hoja1!D2103),"ASALARIADO",Hoja1!D2103)</f>
        <v>ASALARIADO</v>
      </c>
      <c r="E2103" t="s">
        <v>16</v>
      </c>
      <c r="F2103" t="s">
        <v>12</v>
      </c>
      <c r="G2103" t="s">
        <v>13</v>
      </c>
      <c r="H2103" t="s">
        <v>13</v>
      </c>
      <c r="I2103" s="1">
        <f>IF(ISBLANK(Hoja1!I2103),AVERAGE(Hoja1!$I$2:$I$5001),Hoja1!I2103)</f>
        <v>57</v>
      </c>
      <c r="J2103">
        <f t="shared" si="96"/>
        <v>0</v>
      </c>
      <c r="K2103" t="str">
        <f t="shared" si="97"/>
        <v>400k-800k</v>
      </c>
      <c r="L2103" t="str">
        <f t="shared" si="98"/>
        <v>46-60</v>
      </c>
    </row>
    <row r="2104" spans="1:12" x14ac:dyDescent="0.25">
      <c r="A2104">
        <v>2103</v>
      </c>
      <c r="B2104" t="s">
        <v>9</v>
      </c>
      <c r="C2104">
        <f>IF(ISBLANK(Hoja1!C2104),AVERAGE(Hoja1!$C$2:$C$5001),Hoja1!C2104)</f>
        <v>170440</v>
      </c>
      <c r="D2104" t="str">
        <f>IF(ISBLANK(Hoja1!D2104),"ASALARIADO",Hoja1!D2104)</f>
        <v>ASALARIADO</v>
      </c>
      <c r="E2104" t="s">
        <v>16</v>
      </c>
      <c r="F2104" t="s">
        <v>12</v>
      </c>
      <c r="G2104" t="s">
        <v>13</v>
      </c>
      <c r="H2104" t="s">
        <v>13</v>
      </c>
      <c r="I2104" s="1">
        <f>IF(ISBLANK(Hoja1!I2104),AVERAGE(Hoja1!$I$2:$I$5001),Hoja1!I2104)</f>
        <v>42</v>
      </c>
      <c r="J2104">
        <f t="shared" si="96"/>
        <v>0</v>
      </c>
      <c r="K2104" t="str">
        <f t="shared" si="97"/>
        <v>0-400k</v>
      </c>
      <c r="L2104" t="str">
        <f t="shared" si="98"/>
        <v>31-45</v>
      </c>
    </row>
    <row r="2105" spans="1:12" x14ac:dyDescent="0.25">
      <c r="A2105">
        <v>2104</v>
      </c>
      <c r="B2105" t="s">
        <v>15</v>
      </c>
      <c r="C2105">
        <f>IF(ISBLANK(Hoja1!C2105),AVERAGE(Hoja1!$C$2:$C$5001),Hoja1!C2105)</f>
        <v>242860</v>
      </c>
      <c r="D2105" t="str">
        <f>IF(ISBLANK(Hoja1!D2105),"ASALARIADO",Hoja1!D2105)</f>
        <v>ASALARIADO</v>
      </c>
      <c r="E2105" t="s">
        <v>16</v>
      </c>
      <c r="F2105" t="s">
        <v>12</v>
      </c>
      <c r="G2105" t="s">
        <v>13</v>
      </c>
      <c r="H2105" t="s">
        <v>12</v>
      </c>
      <c r="I2105" s="1">
        <f>IF(ISBLANK(Hoja1!I2105),AVERAGE(Hoja1!$I$2:$I$5001),Hoja1!I2105)</f>
        <v>62</v>
      </c>
      <c r="J2105">
        <f t="shared" si="96"/>
        <v>1</v>
      </c>
      <c r="K2105" t="str">
        <f t="shared" si="97"/>
        <v>0-400k</v>
      </c>
      <c r="L2105" t="str">
        <f t="shared" si="98"/>
        <v>61-75</v>
      </c>
    </row>
    <row r="2106" spans="1:12" x14ac:dyDescent="0.25">
      <c r="A2106">
        <v>2105</v>
      </c>
      <c r="B2106" t="s">
        <v>9</v>
      </c>
      <c r="C2106">
        <f>IF(ISBLANK(Hoja1!C2106),AVERAGE(Hoja1!$C$2:$C$5001),Hoja1!C2106)</f>
        <v>1860734</v>
      </c>
      <c r="D2106" t="str">
        <f>IF(ISBLANK(Hoja1!D2106),"ASALARIADO",Hoja1!D2106)</f>
        <v>TRABAJADOR INDEPENDIENTE</v>
      </c>
      <c r="E2106" t="s">
        <v>16</v>
      </c>
      <c r="F2106" t="s">
        <v>12</v>
      </c>
      <c r="G2106" t="s">
        <v>12</v>
      </c>
      <c r="H2106" t="s">
        <v>12</v>
      </c>
      <c r="I2106" s="1">
        <f>IF(ISBLANK(Hoja1!I2106),AVERAGE(Hoja1!$I$2:$I$5001),Hoja1!I2106)</f>
        <v>52</v>
      </c>
      <c r="J2106">
        <f t="shared" si="96"/>
        <v>1</v>
      </c>
      <c r="K2106" t="str">
        <f t="shared" si="97"/>
        <v>1.2M-2M</v>
      </c>
      <c r="L2106" t="str">
        <f t="shared" si="98"/>
        <v>46-60</v>
      </c>
    </row>
    <row r="2107" spans="1:12" x14ac:dyDescent="0.25">
      <c r="A2107">
        <v>2106</v>
      </c>
      <c r="B2107" t="s">
        <v>9</v>
      </c>
      <c r="C2107">
        <f>IF(ISBLANK(Hoja1!C2107),AVERAGE(Hoja1!$C$2:$C$5001),Hoja1!C2107)</f>
        <v>620373.67000000004</v>
      </c>
      <c r="D2107" t="str">
        <f>IF(ISBLANK(Hoja1!D2107),"ASALARIADO",Hoja1!D2107)</f>
        <v>ASALARIADO</v>
      </c>
      <c r="E2107" t="s">
        <v>16</v>
      </c>
      <c r="F2107" t="s">
        <v>12</v>
      </c>
      <c r="G2107" t="s">
        <v>13</v>
      </c>
      <c r="H2107" t="s">
        <v>13</v>
      </c>
      <c r="I2107" s="1">
        <f>IF(ISBLANK(Hoja1!I2107),AVERAGE(Hoja1!$I$2:$I$5001),Hoja1!I2107)</f>
        <v>46</v>
      </c>
      <c r="J2107">
        <f t="shared" si="96"/>
        <v>0</v>
      </c>
      <c r="K2107" t="str">
        <f t="shared" si="97"/>
        <v>400k-800k</v>
      </c>
      <c r="L2107" t="str">
        <f t="shared" si="98"/>
        <v>46-60</v>
      </c>
    </row>
    <row r="2108" spans="1:12" x14ac:dyDescent="0.25">
      <c r="A2108">
        <v>2107</v>
      </c>
      <c r="B2108" t="s">
        <v>15</v>
      </c>
      <c r="C2108">
        <f>IF(ISBLANK(Hoja1!C2108),AVERAGE(Hoja1!$C$2:$C$5001),Hoja1!C2108)</f>
        <v>1233708</v>
      </c>
      <c r="D2108" t="str">
        <f>IF(ISBLANK(Hoja1!D2108),"ASALARIADO",Hoja1!D2108)</f>
        <v>ASALARIADO</v>
      </c>
      <c r="E2108" t="s">
        <v>16</v>
      </c>
      <c r="F2108" t="s">
        <v>12</v>
      </c>
      <c r="G2108" t="s">
        <v>13</v>
      </c>
      <c r="H2108" t="s">
        <v>13</v>
      </c>
      <c r="I2108" s="1">
        <f>IF(ISBLANK(Hoja1!I2108),AVERAGE(Hoja1!$I$2:$I$5001),Hoja1!I2108)</f>
        <v>40</v>
      </c>
      <c r="J2108">
        <f t="shared" si="96"/>
        <v>0</v>
      </c>
      <c r="K2108" t="str">
        <f t="shared" si="97"/>
        <v>1.2M-2M</v>
      </c>
      <c r="L2108" t="str">
        <f t="shared" si="98"/>
        <v>31-45</v>
      </c>
    </row>
    <row r="2109" spans="1:12" x14ac:dyDescent="0.25">
      <c r="A2109">
        <v>2108</v>
      </c>
      <c r="B2109" t="s">
        <v>9</v>
      </c>
      <c r="C2109">
        <f>IF(ISBLANK(Hoja1!C2109),AVERAGE(Hoja1!$C$2:$C$5001),Hoja1!C2109)</f>
        <v>520000</v>
      </c>
      <c r="D2109" t="str">
        <f>IF(ISBLANK(Hoja1!D2109),"ASALARIADO",Hoja1!D2109)</f>
        <v>ASALARIADO</v>
      </c>
      <c r="E2109" t="s">
        <v>16</v>
      </c>
      <c r="F2109" t="s">
        <v>12</v>
      </c>
      <c r="G2109" t="s">
        <v>13</v>
      </c>
      <c r="H2109" t="s">
        <v>13</v>
      </c>
      <c r="I2109" s="1">
        <f>IF(ISBLANK(Hoja1!I2109),AVERAGE(Hoja1!$I$2:$I$5001),Hoja1!I2109)</f>
        <v>45</v>
      </c>
      <c r="J2109">
        <f t="shared" si="96"/>
        <v>0</v>
      </c>
      <c r="K2109" t="str">
        <f t="shared" si="97"/>
        <v>400k-800k</v>
      </c>
      <c r="L2109" t="str">
        <f t="shared" si="98"/>
        <v>31-45</v>
      </c>
    </row>
    <row r="2110" spans="1:12" x14ac:dyDescent="0.25">
      <c r="A2110">
        <v>2109</v>
      </c>
      <c r="B2110" t="s">
        <v>9</v>
      </c>
      <c r="C2110">
        <f>IF(ISBLANK(Hoja1!C2110),AVERAGE(Hoja1!$C$2:$C$5001),Hoja1!C2110)</f>
        <v>160000</v>
      </c>
      <c r="D2110" t="str">
        <f>IF(ISBLANK(Hoja1!D2110),"ASALARIADO",Hoja1!D2110)</f>
        <v>ASALARIADO</v>
      </c>
      <c r="E2110" t="s">
        <v>16</v>
      </c>
      <c r="F2110" t="s">
        <v>12</v>
      </c>
      <c r="G2110" t="s">
        <v>12</v>
      </c>
      <c r="H2110" t="s">
        <v>13</v>
      </c>
      <c r="I2110" s="1">
        <f>IF(ISBLANK(Hoja1!I2110),AVERAGE(Hoja1!$I$2:$I$5001),Hoja1!I2110)</f>
        <v>26</v>
      </c>
      <c r="J2110">
        <f t="shared" si="96"/>
        <v>0</v>
      </c>
      <c r="K2110" t="str">
        <f t="shared" si="97"/>
        <v>0-400k</v>
      </c>
      <c r="L2110" t="str">
        <f t="shared" si="98"/>
        <v>18-30</v>
      </c>
    </row>
    <row r="2111" spans="1:12" x14ac:dyDescent="0.25">
      <c r="A2111">
        <v>2110</v>
      </c>
      <c r="B2111" t="s">
        <v>9</v>
      </c>
      <c r="C2111">
        <f>IF(ISBLANK(Hoja1!C2111),AVERAGE(Hoja1!$C$2:$C$5001),Hoja1!C2111)</f>
        <v>296346.2</v>
      </c>
      <c r="D2111" t="str">
        <f>IF(ISBLANK(Hoja1!D2111),"ASALARIADO",Hoja1!D2111)</f>
        <v>ASALARIADO</v>
      </c>
      <c r="E2111" t="s">
        <v>16</v>
      </c>
      <c r="F2111" t="s">
        <v>12</v>
      </c>
      <c r="G2111" t="s">
        <v>13</v>
      </c>
      <c r="H2111" t="s">
        <v>13</v>
      </c>
      <c r="I2111" s="1">
        <f>IF(ISBLANK(Hoja1!I2111),AVERAGE(Hoja1!$I$2:$I$5001),Hoja1!I2111)</f>
        <v>48</v>
      </c>
      <c r="J2111">
        <f t="shared" si="96"/>
        <v>0</v>
      </c>
      <c r="K2111" t="str">
        <f t="shared" si="97"/>
        <v>0-400k</v>
      </c>
      <c r="L2111" t="str">
        <f t="shared" si="98"/>
        <v>46-60</v>
      </c>
    </row>
    <row r="2112" spans="1:12" x14ac:dyDescent="0.25">
      <c r="A2112">
        <v>2111</v>
      </c>
      <c r="B2112" t="s">
        <v>15</v>
      </c>
      <c r="C2112">
        <f>IF(ISBLANK(Hoja1!C2112),AVERAGE(Hoja1!$C$2:$C$5001),Hoja1!C2112)</f>
        <v>32942.089999999997</v>
      </c>
      <c r="D2112" t="str">
        <f>IF(ISBLANK(Hoja1!D2112),"ASALARIADO",Hoja1!D2112)</f>
        <v>ASALARIADO</v>
      </c>
      <c r="E2112" t="s">
        <v>11</v>
      </c>
      <c r="F2112" t="s">
        <v>12</v>
      </c>
      <c r="G2112" t="s">
        <v>13</v>
      </c>
      <c r="H2112" t="s">
        <v>13</v>
      </c>
      <c r="I2112" s="1">
        <f>IF(ISBLANK(Hoja1!I2112),AVERAGE(Hoja1!$I$2:$I$5001),Hoja1!I2112)</f>
        <v>24</v>
      </c>
      <c r="J2112">
        <f t="shared" si="96"/>
        <v>0</v>
      </c>
      <c r="K2112" t="str">
        <f t="shared" si="97"/>
        <v>0-400k</v>
      </c>
      <c r="L2112" t="str">
        <f t="shared" si="98"/>
        <v>18-30</v>
      </c>
    </row>
    <row r="2113" spans="1:12" x14ac:dyDescent="0.25">
      <c r="A2113">
        <v>2112</v>
      </c>
      <c r="B2113" t="s">
        <v>9</v>
      </c>
      <c r="C2113">
        <f>IF(ISBLANK(Hoja1!C2113),AVERAGE(Hoja1!$C$2:$C$5001),Hoja1!C2113)</f>
        <v>297102</v>
      </c>
      <c r="D2113" t="str">
        <f>IF(ISBLANK(Hoja1!D2113),"ASALARIADO",Hoja1!D2113)</f>
        <v>TRABAJADOR INDEPENDIENTE</v>
      </c>
      <c r="E2113" t="s">
        <v>16</v>
      </c>
      <c r="F2113" t="s">
        <v>12</v>
      </c>
      <c r="G2113" t="s">
        <v>13</v>
      </c>
      <c r="H2113" t="s">
        <v>13</v>
      </c>
      <c r="I2113" s="1">
        <f>IF(ISBLANK(Hoja1!I2113),AVERAGE(Hoja1!$I$2:$I$5001),Hoja1!I2113)</f>
        <v>29</v>
      </c>
      <c r="J2113">
        <f t="shared" si="96"/>
        <v>0</v>
      </c>
      <c r="K2113" t="str">
        <f t="shared" si="97"/>
        <v>0-400k</v>
      </c>
      <c r="L2113" t="str">
        <f t="shared" si="98"/>
        <v>18-30</v>
      </c>
    </row>
    <row r="2114" spans="1:12" x14ac:dyDescent="0.25">
      <c r="A2114">
        <v>2113</v>
      </c>
      <c r="B2114" t="s">
        <v>9</v>
      </c>
      <c r="C2114">
        <f>IF(ISBLANK(Hoja1!C2114),AVERAGE(Hoja1!$C$2:$C$5001),Hoja1!C2114)</f>
        <v>297139</v>
      </c>
      <c r="D2114" t="str">
        <f>IF(ISBLANK(Hoja1!D2114),"ASALARIADO",Hoja1!D2114)</f>
        <v>ASEGURADO VOLUNTARIO</v>
      </c>
      <c r="E2114" t="s">
        <v>16</v>
      </c>
      <c r="F2114" t="s">
        <v>12</v>
      </c>
      <c r="G2114" t="s">
        <v>13</v>
      </c>
      <c r="H2114" t="s">
        <v>13</v>
      </c>
      <c r="I2114" s="1">
        <f>IF(ISBLANK(Hoja1!I2114),AVERAGE(Hoja1!$I$2:$I$5001),Hoja1!I2114)</f>
        <v>36</v>
      </c>
      <c r="J2114">
        <f t="shared" si="96"/>
        <v>0</v>
      </c>
      <c r="K2114" t="str">
        <f t="shared" si="97"/>
        <v>0-400k</v>
      </c>
      <c r="L2114" t="str">
        <f t="shared" si="98"/>
        <v>31-45</v>
      </c>
    </row>
    <row r="2115" spans="1:12" x14ac:dyDescent="0.25">
      <c r="A2115">
        <v>2114</v>
      </c>
      <c r="B2115" t="s">
        <v>9</v>
      </c>
      <c r="C2115">
        <f>IF(ISBLANK(Hoja1!C2115),AVERAGE(Hoja1!$C$2:$C$5001),Hoja1!C2115)</f>
        <v>1069013.75</v>
      </c>
      <c r="D2115" t="str">
        <f>IF(ISBLANK(Hoja1!D2115),"ASALARIADO",Hoja1!D2115)</f>
        <v>ASALARIADO</v>
      </c>
      <c r="E2115" t="s">
        <v>16</v>
      </c>
      <c r="F2115" t="s">
        <v>12</v>
      </c>
      <c r="G2115" t="s">
        <v>13</v>
      </c>
      <c r="H2115" t="s">
        <v>13</v>
      </c>
      <c r="I2115" s="1">
        <f>IF(ISBLANK(Hoja1!I2115),AVERAGE(Hoja1!$I$2:$I$5001),Hoja1!I2115)</f>
        <v>27</v>
      </c>
      <c r="J2115">
        <f t="shared" ref="J2115:J2178" si="99">IF(H2115="SI",1,0)</f>
        <v>0</v>
      </c>
      <c r="K2115" t="str">
        <f t="shared" ref="K2115:K2178" si="100">IF(C2115&lt;=400000,"0-400k",IF(C2115&lt;=800000,"400k-800k",IF(C2115&lt;=1200000,"800k-1.2M",IF(C2115&lt;=2000000,"1.2M-2M","2M+"))))</f>
        <v>800k-1.2M</v>
      </c>
      <c r="L2115" t="str">
        <f t="shared" ref="L2115:L2178" si="101">IF(I2115&lt;=30,"18-30",IF(I2115&lt;=45,"31-45",IF(I2115&lt;=60,"46-60",IF(I2115&lt;=75,"61-75","76-100+"))))</f>
        <v>18-30</v>
      </c>
    </row>
    <row r="2116" spans="1:12" x14ac:dyDescent="0.25">
      <c r="A2116">
        <v>2115</v>
      </c>
      <c r="B2116" t="s">
        <v>15</v>
      </c>
      <c r="C2116">
        <f>IF(ISBLANK(Hoja1!C2116),AVERAGE(Hoja1!$C$2:$C$5001),Hoja1!C2116)</f>
        <v>358405</v>
      </c>
      <c r="D2116" t="str">
        <f>IF(ISBLANK(Hoja1!D2116),"ASALARIADO",Hoja1!D2116)</f>
        <v>ASALARIADO</v>
      </c>
      <c r="E2116" t="s">
        <v>16</v>
      </c>
      <c r="F2116" t="s">
        <v>12</v>
      </c>
      <c r="G2116" t="s">
        <v>13</v>
      </c>
      <c r="H2116" t="s">
        <v>13</v>
      </c>
      <c r="I2116" s="1">
        <f>IF(ISBLANK(Hoja1!I2116),AVERAGE(Hoja1!$I$2:$I$5001),Hoja1!I2116)</f>
        <v>24</v>
      </c>
      <c r="J2116">
        <f t="shared" si="99"/>
        <v>0</v>
      </c>
      <c r="K2116" t="str">
        <f t="shared" si="100"/>
        <v>0-400k</v>
      </c>
      <c r="L2116" t="str">
        <f t="shared" si="101"/>
        <v>18-30</v>
      </c>
    </row>
    <row r="2117" spans="1:12" x14ac:dyDescent="0.25">
      <c r="A2117">
        <v>2116</v>
      </c>
      <c r="B2117" t="s">
        <v>9</v>
      </c>
      <c r="C2117">
        <f>IF(ISBLANK(Hoja1!C2117),AVERAGE(Hoja1!$C$2:$C$5001),Hoja1!C2117)</f>
        <v>1596417</v>
      </c>
      <c r="D2117" t="str">
        <f>IF(ISBLANK(Hoja1!D2117),"ASALARIADO",Hoja1!D2117)</f>
        <v>ASALARIADO</v>
      </c>
      <c r="E2117" t="s">
        <v>11</v>
      </c>
      <c r="F2117" t="s">
        <v>12</v>
      </c>
      <c r="G2117" t="s">
        <v>13</v>
      </c>
      <c r="H2117" t="s">
        <v>12</v>
      </c>
      <c r="I2117" s="1">
        <f>IF(ISBLANK(Hoja1!I2117),AVERAGE(Hoja1!$I$2:$I$5001),Hoja1!I2117)</f>
        <v>47</v>
      </c>
      <c r="J2117">
        <f t="shared" si="99"/>
        <v>1</v>
      </c>
      <c r="K2117" t="str">
        <f t="shared" si="100"/>
        <v>1.2M-2M</v>
      </c>
      <c r="L2117" t="str">
        <f t="shared" si="101"/>
        <v>46-60</v>
      </c>
    </row>
    <row r="2118" spans="1:12" x14ac:dyDescent="0.25">
      <c r="A2118">
        <v>2117</v>
      </c>
      <c r="B2118" t="s">
        <v>9</v>
      </c>
      <c r="C2118">
        <f>IF(ISBLANK(Hoja1!C2118),AVERAGE(Hoja1!$C$2:$C$5001),Hoja1!C2118)</f>
        <v>303000</v>
      </c>
      <c r="D2118" t="str">
        <f>IF(ISBLANK(Hoja1!D2118),"ASALARIADO",Hoja1!D2118)</f>
        <v>ASALARIADO</v>
      </c>
      <c r="E2118" t="s">
        <v>16</v>
      </c>
      <c r="F2118" t="s">
        <v>12</v>
      </c>
      <c r="G2118" t="s">
        <v>13</v>
      </c>
      <c r="H2118" t="s">
        <v>13</v>
      </c>
      <c r="I2118" s="1">
        <f>IF(ISBLANK(Hoja1!I2118),AVERAGE(Hoja1!$I$2:$I$5001),Hoja1!I2118)</f>
        <v>24</v>
      </c>
      <c r="J2118">
        <f t="shared" si="99"/>
        <v>0</v>
      </c>
      <c r="K2118" t="str">
        <f t="shared" si="100"/>
        <v>0-400k</v>
      </c>
      <c r="L2118" t="str">
        <f t="shared" si="101"/>
        <v>18-30</v>
      </c>
    </row>
    <row r="2119" spans="1:12" x14ac:dyDescent="0.25">
      <c r="A2119">
        <v>2118</v>
      </c>
      <c r="B2119" t="s">
        <v>9</v>
      </c>
      <c r="C2119">
        <f>IF(ISBLANK(Hoja1!C2119),AVERAGE(Hoja1!$C$2:$C$5001),Hoja1!C2119)</f>
        <v>400944.9</v>
      </c>
      <c r="D2119" t="str">
        <f>IF(ISBLANK(Hoja1!D2119),"ASALARIADO",Hoja1!D2119)</f>
        <v>ASALARIADO</v>
      </c>
      <c r="E2119" t="s">
        <v>16</v>
      </c>
      <c r="F2119" t="s">
        <v>12</v>
      </c>
      <c r="G2119" t="s">
        <v>13</v>
      </c>
      <c r="H2119" t="s">
        <v>13</v>
      </c>
      <c r="I2119" s="1">
        <f>IF(ISBLANK(Hoja1!I2119),AVERAGE(Hoja1!$I$2:$I$5001),Hoja1!I2119)</f>
        <v>27</v>
      </c>
      <c r="J2119">
        <f t="shared" si="99"/>
        <v>0</v>
      </c>
      <c r="K2119" t="str">
        <f t="shared" si="100"/>
        <v>400k-800k</v>
      </c>
      <c r="L2119" t="str">
        <f t="shared" si="101"/>
        <v>18-30</v>
      </c>
    </row>
    <row r="2120" spans="1:12" x14ac:dyDescent="0.25">
      <c r="A2120">
        <v>2119</v>
      </c>
      <c r="B2120" t="s">
        <v>9</v>
      </c>
      <c r="C2120">
        <f>IF(ISBLANK(Hoja1!C2120),AVERAGE(Hoja1!$C$2:$C$5001),Hoja1!C2120)</f>
        <v>130000</v>
      </c>
      <c r="D2120" t="str">
        <f>IF(ISBLANK(Hoja1!D2120),"ASALARIADO",Hoja1!D2120)</f>
        <v>ASALARIADO</v>
      </c>
      <c r="E2120" t="s">
        <v>16</v>
      </c>
      <c r="F2120" t="s">
        <v>12</v>
      </c>
      <c r="G2120" t="s">
        <v>13</v>
      </c>
      <c r="H2120" t="s">
        <v>12</v>
      </c>
      <c r="I2120" s="1">
        <f>IF(ISBLANK(Hoja1!I2120),AVERAGE(Hoja1!$I$2:$I$5001),Hoja1!I2120)</f>
        <v>27</v>
      </c>
      <c r="J2120">
        <f t="shared" si="99"/>
        <v>1</v>
      </c>
      <c r="K2120" t="str">
        <f t="shared" si="100"/>
        <v>0-400k</v>
      </c>
      <c r="L2120" t="str">
        <f t="shared" si="101"/>
        <v>18-30</v>
      </c>
    </row>
    <row r="2121" spans="1:12" x14ac:dyDescent="0.25">
      <c r="A2121">
        <v>2120</v>
      </c>
      <c r="B2121" t="s">
        <v>15</v>
      </c>
      <c r="C2121">
        <f>IF(ISBLANK(Hoja1!C2121),AVERAGE(Hoja1!$C$2:$C$5001),Hoja1!C2121)</f>
        <v>284392</v>
      </c>
      <c r="D2121" t="str">
        <f>IF(ISBLANK(Hoja1!D2121),"ASALARIADO",Hoja1!D2121)</f>
        <v>ASALARIADO</v>
      </c>
      <c r="E2121" t="s">
        <v>11</v>
      </c>
      <c r="F2121" t="s">
        <v>12</v>
      </c>
      <c r="G2121" t="s">
        <v>13</v>
      </c>
      <c r="H2121" t="s">
        <v>12</v>
      </c>
      <c r="I2121" s="1">
        <f>IF(ISBLANK(Hoja1!I2121),AVERAGE(Hoja1!$I$2:$I$5001),Hoja1!I2121)</f>
        <v>56</v>
      </c>
      <c r="J2121">
        <f t="shared" si="99"/>
        <v>1</v>
      </c>
      <c r="K2121" t="str">
        <f t="shared" si="100"/>
        <v>0-400k</v>
      </c>
      <c r="L2121" t="str">
        <f t="shared" si="101"/>
        <v>46-60</v>
      </c>
    </row>
    <row r="2122" spans="1:12" x14ac:dyDescent="0.25">
      <c r="A2122">
        <v>2121</v>
      </c>
      <c r="B2122" t="s">
        <v>9</v>
      </c>
      <c r="C2122">
        <f>IF(ISBLANK(Hoja1!C2122),AVERAGE(Hoja1!$C$2:$C$5001),Hoja1!C2122)</f>
        <v>681308.01</v>
      </c>
      <c r="D2122" t="str">
        <f>IF(ISBLANK(Hoja1!D2122),"ASALARIADO",Hoja1!D2122)</f>
        <v>ASALARIADO</v>
      </c>
      <c r="E2122" t="s">
        <v>16</v>
      </c>
      <c r="F2122" t="s">
        <v>12</v>
      </c>
      <c r="G2122" t="s">
        <v>13</v>
      </c>
      <c r="H2122" t="s">
        <v>13</v>
      </c>
      <c r="I2122" s="1">
        <f>IF(ISBLANK(Hoja1!I2122),AVERAGE(Hoja1!$I$2:$I$5001),Hoja1!I2122)</f>
        <v>31</v>
      </c>
      <c r="J2122">
        <f t="shared" si="99"/>
        <v>0</v>
      </c>
      <c r="K2122" t="str">
        <f t="shared" si="100"/>
        <v>400k-800k</v>
      </c>
      <c r="L2122" t="str">
        <f t="shared" si="101"/>
        <v>31-45</v>
      </c>
    </row>
    <row r="2123" spans="1:12" x14ac:dyDescent="0.25">
      <c r="A2123">
        <v>2122</v>
      </c>
      <c r="B2123" t="s">
        <v>15</v>
      </c>
      <c r="C2123">
        <f>IF(ISBLANK(Hoja1!C2123),AVERAGE(Hoja1!$C$2:$C$5001),Hoja1!C2123)</f>
        <v>1436096</v>
      </c>
      <c r="D2123" t="str">
        <f>IF(ISBLANK(Hoja1!D2123),"ASALARIADO",Hoja1!D2123)</f>
        <v>PENSIONADOS EN SU PROPIO SISTEMA</v>
      </c>
      <c r="E2123" t="s">
        <v>11</v>
      </c>
      <c r="F2123" t="s">
        <v>12</v>
      </c>
      <c r="G2123" t="s">
        <v>13</v>
      </c>
      <c r="H2123" t="s">
        <v>13</v>
      </c>
      <c r="I2123" s="1">
        <f>IF(ISBLANK(Hoja1!I2123),AVERAGE(Hoja1!$I$2:$I$5001),Hoja1!I2123)</f>
        <v>60</v>
      </c>
      <c r="J2123">
        <f t="shared" si="99"/>
        <v>0</v>
      </c>
      <c r="K2123" t="str">
        <f t="shared" si="100"/>
        <v>1.2M-2M</v>
      </c>
      <c r="L2123" t="str">
        <f t="shared" si="101"/>
        <v>46-60</v>
      </c>
    </row>
    <row r="2124" spans="1:12" x14ac:dyDescent="0.25">
      <c r="A2124">
        <v>2123</v>
      </c>
      <c r="B2124" t="s">
        <v>9</v>
      </c>
      <c r="C2124">
        <f>IF(ISBLANK(Hoja1!C2124),AVERAGE(Hoja1!$C$2:$C$5001),Hoja1!C2124)</f>
        <v>299647</v>
      </c>
      <c r="D2124" t="str">
        <f>IF(ISBLANK(Hoja1!D2124),"ASALARIADO",Hoja1!D2124)</f>
        <v>TRABAJADOR INDEPENDIENTE</v>
      </c>
      <c r="E2124" t="s">
        <v>16</v>
      </c>
      <c r="F2124" t="s">
        <v>12</v>
      </c>
      <c r="G2124" t="s">
        <v>13</v>
      </c>
      <c r="H2124" t="s">
        <v>12</v>
      </c>
      <c r="I2124" s="1">
        <f>IF(ISBLANK(Hoja1!I2124),AVERAGE(Hoja1!$I$2:$I$5001),Hoja1!I2124)</f>
        <v>48</v>
      </c>
      <c r="J2124">
        <f t="shared" si="99"/>
        <v>1</v>
      </c>
      <c r="K2124" t="str">
        <f t="shared" si="100"/>
        <v>0-400k</v>
      </c>
      <c r="L2124" t="str">
        <f t="shared" si="101"/>
        <v>46-60</v>
      </c>
    </row>
    <row r="2125" spans="1:12" x14ac:dyDescent="0.25">
      <c r="A2125">
        <v>2124</v>
      </c>
      <c r="B2125" t="s">
        <v>9</v>
      </c>
      <c r="C2125">
        <f>IF(ISBLANK(Hoja1!C2125),AVERAGE(Hoja1!$C$2:$C$5001),Hoja1!C2125)</f>
        <v>522249</v>
      </c>
      <c r="D2125" t="str">
        <f>IF(ISBLANK(Hoja1!D2125),"ASALARIADO",Hoja1!D2125)</f>
        <v>TRABAJADOR INDEPENDIENTE</v>
      </c>
      <c r="E2125" t="s">
        <v>16</v>
      </c>
      <c r="F2125" t="s">
        <v>12</v>
      </c>
      <c r="G2125" t="s">
        <v>13</v>
      </c>
      <c r="H2125" t="s">
        <v>12</v>
      </c>
      <c r="I2125" s="1">
        <f>IF(ISBLANK(Hoja1!I2125),AVERAGE(Hoja1!$I$2:$I$5001),Hoja1!I2125)</f>
        <v>30</v>
      </c>
      <c r="J2125">
        <f t="shared" si="99"/>
        <v>1</v>
      </c>
      <c r="K2125" t="str">
        <f t="shared" si="100"/>
        <v>400k-800k</v>
      </c>
      <c r="L2125" t="str">
        <f t="shared" si="101"/>
        <v>18-30</v>
      </c>
    </row>
    <row r="2126" spans="1:12" x14ac:dyDescent="0.25">
      <c r="A2126">
        <v>2125</v>
      </c>
      <c r="B2126" t="s">
        <v>9</v>
      </c>
      <c r="C2126">
        <f>IF(ISBLANK(Hoja1!C2126),AVERAGE(Hoja1!$C$2:$C$5001),Hoja1!C2126)</f>
        <v>2399117.94</v>
      </c>
      <c r="D2126" t="str">
        <f>IF(ISBLANK(Hoja1!D2126),"ASALARIADO",Hoja1!D2126)</f>
        <v>ASALARIADO</v>
      </c>
      <c r="E2126" t="s">
        <v>16</v>
      </c>
      <c r="F2126" t="s">
        <v>12</v>
      </c>
      <c r="G2126" t="s">
        <v>13</v>
      </c>
      <c r="H2126" t="s">
        <v>13</v>
      </c>
      <c r="I2126" s="1">
        <f>IF(ISBLANK(Hoja1!I2126),AVERAGE(Hoja1!$I$2:$I$5001),Hoja1!I2126)</f>
        <v>36</v>
      </c>
      <c r="J2126">
        <f t="shared" si="99"/>
        <v>0</v>
      </c>
      <c r="K2126" t="str">
        <f t="shared" si="100"/>
        <v>2M+</v>
      </c>
      <c r="L2126" t="str">
        <f t="shared" si="101"/>
        <v>31-45</v>
      </c>
    </row>
    <row r="2127" spans="1:12" x14ac:dyDescent="0.25">
      <c r="A2127">
        <v>2126</v>
      </c>
      <c r="B2127" t="s">
        <v>9</v>
      </c>
      <c r="C2127">
        <f>IF(ISBLANK(Hoja1!C2127),AVERAGE(Hoja1!$C$2:$C$5001),Hoja1!C2127)</f>
        <v>1431680.32</v>
      </c>
      <c r="D2127" t="str">
        <f>IF(ISBLANK(Hoja1!D2127),"ASALARIADO",Hoja1!D2127)</f>
        <v>ASALARIADO</v>
      </c>
      <c r="E2127" t="s">
        <v>11</v>
      </c>
      <c r="F2127" t="s">
        <v>12</v>
      </c>
      <c r="G2127" t="s">
        <v>13</v>
      </c>
      <c r="H2127" t="s">
        <v>13</v>
      </c>
      <c r="I2127" s="1">
        <f>IF(ISBLANK(Hoja1!I2127),AVERAGE(Hoja1!$I$2:$I$5001),Hoja1!I2127)</f>
        <v>37</v>
      </c>
      <c r="J2127">
        <f t="shared" si="99"/>
        <v>0</v>
      </c>
      <c r="K2127" t="str">
        <f t="shared" si="100"/>
        <v>1.2M-2M</v>
      </c>
      <c r="L2127" t="str">
        <f t="shared" si="101"/>
        <v>31-45</v>
      </c>
    </row>
    <row r="2128" spans="1:12" x14ac:dyDescent="0.25">
      <c r="A2128">
        <v>2127</v>
      </c>
      <c r="B2128" t="s">
        <v>9</v>
      </c>
      <c r="C2128">
        <f>IF(ISBLANK(Hoja1!C2128),AVERAGE(Hoja1!$C$2:$C$5001),Hoja1!C2128)</f>
        <v>299647</v>
      </c>
      <c r="D2128" t="str">
        <f>IF(ISBLANK(Hoja1!D2128),"ASALARIADO",Hoja1!D2128)</f>
        <v>ASEGURADO VOLUNTARIO</v>
      </c>
      <c r="E2128" t="s">
        <v>16</v>
      </c>
      <c r="F2128" t="s">
        <v>12</v>
      </c>
      <c r="G2128" t="s">
        <v>13</v>
      </c>
      <c r="H2128" t="s">
        <v>12</v>
      </c>
      <c r="I2128" s="1">
        <f>IF(ISBLANK(Hoja1!I2128),AVERAGE(Hoja1!$I$2:$I$5001),Hoja1!I2128)</f>
        <v>63</v>
      </c>
      <c r="J2128">
        <f t="shared" si="99"/>
        <v>1</v>
      </c>
      <c r="K2128" t="str">
        <f t="shared" si="100"/>
        <v>0-400k</v>
      </c>
      <c r="L2128" t="str">
        <f t="shared" si="101"/>
        <v>61-75</v>
      </c>
    </row>
    <row r="2129" spans="1:12" x14ac:dyDescent="0.25">
      <c r="A2129">
        <v>2128</v>
      </c>
      <c r="B2129" t="s">
        <v>9</v>
      </c>
      <c r="C2129">
        <f>IF(ISBLANK(Hoja1!C2129),AVERAGE(Hoja1!$C$2:$C$5001),Hoja1!C2129)</f>
        <v>297046</v>
      </c>
      <c r="D2129" t="str">
        <f>IF(ISBLANK(Hoja1!D2129),"ASALARIADO",Hoja1!D2129)</f>
        <v>TRABAJADOR INDEPENDIENTE</v>
      </c>
      <c r="E2129" t="s">
        <v>16</v>
      </c>
      <c r="F2129" t="s">
        <v>12</v>
      </c>
      <c r="G2129" t="s">
        <v>12</v>
      </c>
      <c r="H2129" t="s">
        <v>12</v>
      </c>
      <c r="I2129" s="1">
        <f>IF(ISBLANK(Hoja1!I2129),AVERAGE(Hoja1!$I$2:$I$5001),Hoja1!I2129)</f>
        <v>25</v>
      </c>
      <c r="J2129">
        <f t="shared" si="99"/>
        <v>1</v>
      </c>
      <c r="K2129" t="str">
        <f t="shared" si="100"/>
        <v>0-400k</v>
      </c>
      <c r="L2129" t="str">
        <f t="shared" si="101"/>
        <v>18-30</v>
      </c>
    </row>
    <row r="2130" spans="1:12" x14ac:dyDescent="0.25">
      <c r="A2130">
        <v>2129</v>
      </c>
      <c r="B2130" t="s">
        <v>9</v>
      </c>
      <c r="C2130">
        <f>IF(ISBLANK(Hoja1!C2130),AVERAGE(Hoja1!$C$2:$C$5001),Hoja1!C2130)</f>
        <v>347510</v>
      </c>
      <c r="D2130" t="str">
        <f>IF(ISBLANK(Hoja1!D2130),"ASALARIADO",Hoja1!D2130)</f>
        <v>ASALARIADO</v>
      </c>
      <c r="E2130" t="s">
        <v>16</v>
      </c>
      <c r="F2130" t="s">
        <v>12</v>
      </c>
      <c r="G2130" t="s">
        <v>13</v>
      </c>
      <c r="H2130" t="s">
        <v>13</v>
      </c>
      <c r="I2130" s="1">
        <f>IF(ISBLANK(Hoja1!I2130),AVERAGE(Hoja1!$I$2:$I$5001),Hoja1!I2130)</f>
        <v>37</v>
      </c>
      <c r="J2130">
        <f t="shared" si="99"/>
        <v>0</v>
      </c>
      <c r="K2130" t="str">
        <f t="shared" si="100"/>
        <v>0-400k</v>
      </c>
      <c r="L2130" t="str">
        <f t="shared" si="101"/>
        <v>31-45</v>
      </c>
    </row>
    <row r="2131" spans="1:12" x14ac:dyDescent="0.25">
      <c r="A2131">
        <v>2130</v>
      </c>
      <c r="B2131" t="s">
        <v>9</v>
      </c>
      <c r="C2131">
        <f>IF(ISBLANK(Hoja1!C2131),AVERAGE(Hoja1!$C$2:$C$5001),Hoja1!C2131)</f>
        <v>315000</v>
      </c>
      <c r="D2131" t="str">
        <f>IF(ISBLANK(Hoja1!D2131),"ASALARIADO",Hoja1!D2131)</f>
        <v>ASALARIADO</v>
      </c>
      <c r="E2131" t="s">
        <v>16</v>
      </c>
      <c r="F2131" t="s">
        <v>12</v>
      </c>
      <c r="G2131" t="s">
        <v>13</v>
      </c>
      <c r="H2131" t="s">
        <v>13</v>
      </c>
      <c r="I2131" s="1">
        <f>IF(ISBLANK(Hoja1!I2131),AVERAGE(Hoja1!$I$2:$I$5001),Hoja1!I2131)</f>
        <v>53</v>
      </c>
      <c r="J2131">
        <f t="shared" si="99"/>
        <v>0</v>
      </c>
      <c r="K2131" t="str">
        <f t="shared" si="100"/>
        <v>0-400k</v>
      </c>
      <c r="L2131" t="str">
        <f t="shared" si="101"/>
        <v>46-60</v>
      </c>
    </row>
    <row r="2132" spans="1:12" x14ac:dyDescent="0.25">
      <c r="A2132">
        <v>2131</v>
      </c>
      <c r="B2132" t="s">
        <v>9</v>
      </c>
      <c r="C2132">
        <f>IF(ISBLANK(Hoja1!C2132),AVERAGE(Hoja1!$C$2:$C$5001),Hoja1!C2132)</f>
        <v>297046</v>
      </c>
      <c r="D2132" t="str">
        <f>IF(ISBLANK(Hoja1!D2132),"ASALARIADO",Hoja1!D2132)</f>
        <v>TRABAJADOR INDEPENDIENTE</v>
      </c>
      <c r="E2132" t="s">
        <v>16</v>
      </c>
      <c r="F2132" t="s">
        <v>12</v>
      </c>
      <c r="G2132" t="s">
        <v>13</v>
      </c>
      <c r="H2132" t="s">
        <v>13</v>
      </c>
      <c r="I2132" s="1">
        <f>IF(ISBLANK(Hoja1!I2132),AVERAGE(Hoja1!$I$2:$I$5001),Hoja1!I2132)</f>
        <v>43</v>
      </c>
      <c r="J2132">
        <f t="shared" si="99"/>
        <v>0</v>
      </c>
      <c r="K2132" t="str">
        <f t="shared" si="100"/>
        <v>0-400k</v>
      </c>
      <c r="L2132" t="str">
        <f t="shared" si="101"/>
        <v>31-45</v>
      </c>
    </row>
    <row r="2133" spans="1:12" x14ac:dyDescent="0.25">
      <c r="A2133">
        <v>2132</v>
      </c>
      <c r="B2133" t="s">
        <v>9</v>
      </c>
      <c r="C2133">
        <f>IF(ISBLANK(Hoja1!C2133),AVERAGE(Hoja1!$C$2:$C$5001),Hoja1!C2133)</f>
        <v>278030</v>
      </c>
      <c r="D2133" t="str">
        <f>IF(ISBLANK(Hoja1!D2133),"ASALARIADO",Hoja1!D2133)</f>
        <v>CONVENIOS ESPECIALES DE TRABAJADORES INDEPENDIENTES</v>
      </c>
      <c r="E2133" t="s">
        <v>16</v>
      </c>
      <c r="F2133" t="s">
        <v>12</v>
      </c>
      <c r="G2133" t="s">
        <v>12</v>
      </c>
      <c r="H2133" t="s">
        <v>13</v>
      </c>
      <c r="I2133" s="1">
        <f>IF(ISBLANK(Hoja1!I2133),AVERAGE(Hoja1!$I$2:$I$5001),Hoja1!I2133)</f>
        <v>54</v>
      </c>
      <c r="J2133">
        <f t="shared" si="99"/>
        <v>0</v>
      </c>
      <c r="K2133" t="str">
        <f t="shared" si="100"/>
        <v>0-400k</v>
      </c>
      <c r="L2133" t="str">
        <f t="shared" si="101"/>
        <v>46-60</v>
      </c>
    </row>
    <row r="2134" spans="1:12" x14ac:dyDescent="0.25">
      <c r="A2134">
        <v>2133</v>
      </c>
      <c r="B2134" t="s">
        <v>15</v>
      </c>
      <c r="C2134">
        <f>IF(ISBLANK(Hoja1!C2134),AVERAGE(Hoja1!$C$2:$C$5001),Hoja1!C2134)</f>
        <v>445821</v>
      </c>
      <c r="D2134" t="str">
        <f>IF(ISBLANK(Hoja1!D2134),"ASALARIADO",Hoja1!D2134)</f>
        <v>TRABAJADOR INDEPENDIENTE</v>
      </c>
      <c r="E2134" t="s">
        <v>16</v>
      </c>
      <c r="F2134" t="s">
        <v>12</v>
      </c>
      <c r="G2134" t="s">
        <v>13</v>
      </c>
      <c r="H2134" t="s">
        <v>13</v>
      </c>
      <c r="I2134" s="1">
        <f>IF(ISBLANK(Hoja1!I2134),AVERAGE(Hoja1!$I$2:$I$5001),Hoja1!I2134)</f>
        <v>39</v>
      </c>
      <c r="J2134">
        <f t="shared" si="99"/>
        <v>0</v>
      </c>
      <c r="K2134" t="str">
        <f t="shared" si="100"/>
        <v>400k-800k</v>
      </c>
      <c r="L2134" t="str">
        <f t="shared" si="101"/>
        <v>31-45</v>
      </c>
    </row>
    <row r="2135" spans="1:12" x14ac:dyDescent="0.25">
      <c r="A2135">
        <v>2134</v>
      </c>
      <c r="B2135" t="s">
        <v>9</v>
      </c>
      <c r="C2135">
        <f>IF(ISBLANK(Hoja1!C2135),AVERAGE(Hoja1!$C$2:$C$5001),Hoja1!C2135)</f>
        <v>306723.3</v>
      </c>
      <c r="D2135" t="str">
        <f>IF(ISBLANK(Hoja1!D2135),"ASALARIADO",Hoja1!D2135)</f>
        <v>TRABAJADOR INDEPENDIENTE</v>
      </c>
      <c r="E2135" t="s">
        <v>16</v>
      </c>
      <c r="F2135" t="s">
        <v>12</v>
      </c>
      <c r="G2135" t="s">
        <v>12</v>
      </c>
      <c r="H2135" t="s">
        <v>12</v>
      </c>
      <c r="I2135" s="1">
        <f>IF(ISBLANK(Hoja1!I2135),AVERAGE(Hoja1!$I$2:$I$5001),Hoja1!I2135)</f>
        <v>45</v>
      </c>
      <c r="J2135">
        <f t="shared" si="99"/>
        <v>1</v>
      </c>
      <c r="K2135" t="str">
        <f t="shared" si="100"/>
        <v>0-400k</v>
      </c>
      <c r="L2135" t="str">
        <f t="shared" si="101"/>
        <v>31-45</v>
      </c>
    </row>
    <row r="2136" spans="1:12" x14ac:dyDescent="0.25">
      <c r="A2136">
        <v>2135</v>
      </c>
      <c r="B2136" t="s">
        <v>15</v>
      </c>
      <c r="C2136">
        <f>IF(ISBLANK(Hoja1!C2136),AVERAGE(Hoja1!$C$2:$C$5001),Hoja1!C2136)</f>
        <v>445431.32</v>
      </c>
      <c r="D2136" t="str">
        <f>IF(ISBLANK(Hoja1!D2136),"ASALARIADO",Hoja1!D2136)</f>
        <v>ASALARIADO</v>
      </c>
      <c r="E2136" t="s">
        <v>16</v>
      </c>
      <c r="F2136" t="s">
        <v>12</v>
      </c>
      <c r="G2136" t="s">
        <v>13</v>
      </c>
      <c r="H2136" t="s">
        <v>13</v>
      </c>
      <c r="I2136" s="1">
        <f>IF(ISBLANK(Hoja1!I2136),AVERAGE(Hoja1!$I$2:$I$5001),Hoja1!I2136)</f>
        <v>25</v>
      </c>
      <c r="J2136">
        <f t="shared" si="99"/>
        <v>0</v>
      </c>
      <c r="K2136" t="str">
        <f t="shared" si="100"/>
        <v>400k-800k</v>
      </c>
      <c r="L2136" t="str">
        <f t="shared" si="101"/>
        <v>18-30</v>
      </c>
    </row>
    <row r="2137" spans="1:12" x14ac:dyDescent="0.25">
      <c r="A2137">
        <v>2136</v>
      </c>
      <c r="B2137" t="s">
        <v>9</v>
      </c>
      <c r="C2137">
        <f>IF(ISBLANK(Hoja1!C2137),AVERAGE(Hoja1!$C$2:$C$5001),Hoja1!C2137)</f>
        <v>1460786.78</v>
      </c>
      <c r="D2137" t="str">
        <f>IF(ISBLANK(Hoja1!D2137),"ASALARIADO",Hoja1!D2137)</f>
        <v>ASALARIADO</v>
      </c>
      <c r="E2137" t="s">
        <v>16</v>
      </c>
      <c r="F2137" t="s">
        <v>12</v>
      </c>
      <c r="G2137" t="s">
        <v>13</v>
      </c>
      <c r="H2137" t="s">
        <v>13</v>
      </c>
      <c r="I2137" s="1">
        <f>IF(ISBLANK(Hoja1!I2137),AVERAGE(Hoja1!$I$2:$I$5001),Hoja1!I2137)</f>
        <v>32</v>
      </c>
      <c r="J2137">
        <f t="shared" si="99"/>
        <v>0</v>
      </c>
      <c r="K2137" t="str">
        <f t="shared" si="100"/>
        <v>1.2M-2M</v>
      </c>
      <c r="L2137" t="str">
        <f t="shared" si="101"/>
        <v>31-45</v>
      </c>
    </row>
    <row r="2138" spans="1:12" x14ac:dyDescent="0.25">
      <c r="A2138">
        <v>2137</v>
      </c>
      <c r="B2138" t="s">
        <v>9</v>
      </c>
      <c r="C2138">
        <f>IF(ISBLANK(Hoja1!C2138),AVERAGE(Hoja1!$C$2:$C$5001),Hoja1!C2138)</f>
        <v>10652</v>
      </c>
      <c r="D2138" t="str">
        <f>IF(ISBLANK(Hoja1!D2138),"ASALARIADO",Hoja1!D2138)</f>
        <v>ASALARIADO</v>
      </c>
      <c r="E2138" t="s">
        <v>16</v>
      </c>
      <c r="F2138" t="s">
        <v>12</v>
      </c>
      <c r="G2138" t="s">
        <v>12</v>
      </c>
      <c r="H2138" t="s">
        <v>13</v>
      </c>
      <c r="I2138" s="1">
        <f>IF(ISBLANK(Hoja1!I2138),AVERAGE(Hoja1!$I$2:$I$5001),Hoja1!I2138)</f>
        <v>24</v>
      </c>
      <c r="J2138">
        <f t="shared" si="99"/>
        <v>0</v>
      </c>
      <c r="K2138" t="str">
        <f t="shared" si="100"/>
        <v>0-400k</v>
      </c>
      <c r="L2138" t="str">
        <f t="shared" si="101"/>
        <v>18-30</v>
      </c>
    </row>
    <row r="2139" spans="1:12" x14ac:dyDescent="0.25">
      <c r="A2139">
        <v>2138</v>
      </c>
      <c r="B2139" t="s">
        <v>15</v>
      </c>
      <c r="C2139">
        <f>IF(ISBLANK(Hoja1!C2139),AVERAGE(Hoja1!$C$2:$C$5001),Hoja1!C2139)</f>
        <v>278030</v>
      </c>
      <c r="D2139" t="str">
        <f>IF(ISBLANK(Hoja1!D2139),"ASALARIADO",Hoja1!D2139)</f>
        <v>ASEGURADO VOLUNTARIO</v>
      </c>
      <c r="E2139" t="s">
        <v>16</v>
      </c>
      <c r="F2139" t="s">
        <v>12</v>
      </c>
      <c r="G2139" t="s">
        <v>13</v>
      </c>
      <c r="H2139" t="s">
        <v>12</v>
      </c>
      <c r="I2139" s="1">
        <f>IF(ISBLANK(Hoja1!I2139),AVERAGE(Hoja1!$I$2:$I$5001),Hoja1!I2139)</f>
        <v>27</v>
      </c>
      <c r="J2139">
        <f t="shared" si="99"/>
        <v>1</v>
      </c>
      <c r="K2139" t="str">
        <f t="shared" si="100"/>
        <v>0-400k</v>
      </c>
      <c r="L2139" t="str">
        <f t="shared" si="101"/>
        <v>18-30</v>
      </c>
    </row>
    <row r="2140" spans="1:12" x14ac:dyDescent="0.25">
      <c r="A2140">
        <v>2139</v>
      </c>
      <c r="B2140" t="s">
        <v>15</v>
      </c>
      <c r="C2140">
        <f>IF(ISBLANK(Hoja1!C2140),AVERAGE(Hoja1!$C$2:$C$5001),Hoja1!C2140)</f>
        <v>1160116</v>
      </c>
      <c r="D2140" t="str">
        <f>IF(ISBLANK(Hoja1!D2140),"ASALARIADO",Hoja1!D2140)</f>
        <v>PENSIONADOS EN SU PROPIO SISTEMA</v>
      </c>
      <c r="E2140" t="s">
        <v>11</v>
      </c>
      <c r="F2140" t="s">
        <v>12</v>
      </c>
      <c r="G2140" t="s">
        <v>13</v>
      </c>
      <c r="H2140" t="s">
        <v>13</v>
      </c>
      <c r="I2140" s="1">
        <f>IF(ISBLANK(Hoja1!I2140),AVERAGE(Hoja1!$I$2:$I$5001),Hoja1!I2140)</f>
        <v>66</v>
      </c>
      <c r="J2140">
        <f t="shared" si="99"/>
        <v>0</v>
      </c>
      <c r="K2140" t="str">
        <f t="shared" si="100"/>
        <v>800k-1.2M</v>
      </c>
      <c r="L2140" t="str">
        <f t="shared" si="101"/>
        <v>61-75</v>
      </c>
    </row>
    <row r="2141" spans="1:12" x14ac:dyDescent="0.25">
      <c r="A2141">
        <v>2140</v>
      </c>
      <c r="B2141" t="s">
        <v>9</v>
      </c>
      <c r="C2141">
        <f>IF(ISBLANK(Hoja1!C2141),AVERAGE(Hoja1!$C$2:$C$5001),Hoja1!C2141)</f>
        <v>342028</v>
      </c>
      <c r="D2141" t="str">
        <f>IF(ISBLANK(Hoja1!D2141),"ASALARIADO",Hoja1!D2141)</f>
        <v>ASALARIADO</v>
      </c>
      <c r="E2141" t="s">
        <v>16</v>
      </c>
      <c r="F2141" t="s">
        <v>12</v>
      </c>
      <c r="G2141" t="s">
        <v>13</v>
      </c>
      <c r="H2141" t="s">
        <v>13</v>
      </c>
      <c r="I2141" s="1">
        <f>IF(ISBLANK(Hoja1!I2141),AVERAGE(Hoja1!$I$2:$I$5001),Hoja1!I2141)</f>
        <v>58</v>
      </c>
      <c r="J2141">
        <f t="shared" si="99"/>
        <v>0</v>
      </c>
      <c r="K2141" t="str">
        <f t="shared" si="100"/>
        <v>0-400k</v>
      </c>
      <c r="L2141" t="str">
        <f t="shared" si="101"/>
        <v>46-60</v>
      </c>
    </row>
    <row r="2142" spans="1:12" x14ac:dyDescent="0.25">
      <c r="A2142">
        <v>2141</v>
      </c>
      <c r="B2142" t="s">
        <v>9</v>
      </c>
      <c r="C2142">
        <f>IF(ISBLANK(Hoja1!C2142),AVERAGE(Hoja1!$C$2:$C$5001),Hoja1!C2142)</f>
        <v>239390</v>
      </c>
      <c r="D2142" t="str">
        <f>IF(ISBLANK(Hoja1!D2142),"ASALARIADO",Hoja1!D2142)</f>
        <v>ASALARIADO</v>
      </c>
      <c r="E2142" t="s">
        <v>16</v>
      </c>
      <c r="F2142" t="s">
        <v>12</v>
      </c>
      <c r="G2142" t="s">
        <v>13</v>
      </c>
      <c r="H2142" t="s">
        <v>13</v>
      </c>
      <c r="I2142" s="1">
        <f>IF(ISBLANK(Hoja1!I2142),AVERAGE(Hoja1!$I$2:$I$5001),Hoja1!I2142)</f>
        <v>46</v>
      </c>
      <c r="J2142">
        <f t="shared" si="99"/>
        <v>0</v>
      </c>
      <c r="K2142" t="str">
        <f t="shared" si="100"/>
        <v>0-400k</v>
      </c>
      <c r="L2142" t="str">
        <f t="shared" si="101"/>
        <v>46-60</v>
      </c>
    </row>
    <row r="2143" spans="1:12" x14ac:dyDescent="0.25">
      <c r="A2143">
        <v>2142</v>
      </c>
      <c r="B2143" t="s">
        <v>9</v>
      </c>
      <c r="C2143">
        <f>IF(ISBLANK(Hoja1!C2143),AVERAGE(Hoja1!$C$2:$C$5001),Hoja1!C2143)</f>
        <v>1347519</v>
      </c>
      <c r="D2143" t="str">
        <f>IF(ISBLANK(Hoja1!D2143),"ASALARIADO",Hoja1!D2143)</f>
        <v>ASALARIADO</v>
      </c>
      <c r="E2143" t="s">
        <v>11</v>
      </c>
      <c r="F2143" t="s">
        <v>12</v>
      </c>
      <c r="G2143" t="s">
        <v>13</v>
      </c>
      <c r="H2143" t="s">
        <v>13</v>
      </c>
      <c r="I2143" s="1">
        <f>IF(ISBLANK(Hoja1!I2143),AVERAGE(Hoja1!$I$2:$I$5001),Hoja1!I2143)</f>
        <v>57</v>
      </c>
      <c r="J2143">
        <f t="shared" si="99"/>
        <v>0</v>
      </c>
      <c r="K2143" t="str">
        <f t="shared" si="100"/>
        <v>1.2M-2M</v>
      </c>
      <c r="L2143" t="str">
        <f t="shared" si="101"/>
        <v>46-60</v>
      </c>
    </row>
    <row r="2144" spans="1:12" x14ac:dyDescent="0.25">
      <c r="A2144">
        <v>2143</v>
      </c>
      <c r="B2144" t="s">
        <v>9</v>
      </c>
      <c r="C2144">
        <f>IF(ISBLANK(Hoja1!C2144),AVERAGE(Hoja1!$C$2:$C$5001),Hoja1!C2144)</f>
        <v>350000</v>
      </c>
      <c r="D2144" t="str">
        <f>IF(ISBLANK(Hoja1!D2144),"ASALARIADO",Hoja1!D2144)</f>
        <v>ASALARIADO</v>
      </c>
      <c r="E2144" t="s">
        <v>16</v>
      </c>
      <c r="F2144" t="s">
        <v>12</v>
      </c>
      <c r="G2144" t="s">
        <v>13</v>
      </c>
      <c r="H2144" t="s">
        <v>13</v>
      </c>
      <c r="I2144" s="1">
        <f>IF(ISBLANK(Hoja1!I2144),AVERAGE(Hoja1!$I$2:$I$5001),Hoja1!I2144)</f>
        <v>37</v>
      </c>
      <c r="J2144">
        <f t="shared" si="99"/>
        <v>0</v>
      </c>
      <c r="K2144" t="str">
        <f t="shared" si="100"/>
        <v>0-400k</v>
      </c>
      <c r="L2144" t="str">
        <f t="shared" si="101"/>
        <v>31-45</v>
      </c>
    </row>
    <row r="2145" spans="1:12" x14ac:dyDescent="0.25">
      <c r="A2145">
        <v>2144</v>
      </c>
      <c r="B2145" t="s">
        <v>15</v>
      </c>
      <c r="C2145">
        <f>IF(ISBLANK(Hoja1!C2145),AVERAGE(Hoja1!$C$2:$C$5001),Hoja1!C2145)</f>
        <v>295000</v>
      </c>
      <c r="D2145" t="str">
        <f>IF(ISBLANK(Hoja1!D2145),"ASALARIADO",Hoja1!D2145)</f>
        <v>ASALARIADO</v>
      </c>
      <c r="E2145" t="s">
        <v>16</v>
      </c>
      <c r="F2145" t="s">
        <v>12</v>
      </c>
      <c r="G2145" t="s">
        <v>13</v>
      </c>
      <c r="H2145" t="s">
        <v>12</v>
      </c>
      <c r="I2145" s="1">
        <f>IF(ISBLANK(Hoja1!I2145),AVERAGE(Hoja1!$I$2:$I$5001),Hoja1!I2145)</f>
        <v>19</v>
      </c>
      <c r="J2145">
        <f t="shared" si="99"/>
        <v>1</v>
      </c>
      <c r="K2145" t="str">
        <f t="shared" si="100"/>
        <v>0-400k</v>
      </c>
      <c r="L2145" t="str">
        <f t="shared" si="101"/>
        <v>18-30</v>
      </c>
    </row>
    <row r="2146" spans="1:12" x14ac:dyDescent="0.25">
      <c r="A2146">
        <v>2145</v>
      </c>
      <c r="B2146" t="s">
        <v>9</v>
      </c>
      <c r="C2146">
        <f>IF(ISBLANK(Hoja1!C2146),AVERAGE(Hoja1!$C$2:$C$5001),Hoja1!C2146)</f>
        <v>302470</v>
      </c>
      <c r="D2146" t="str">
        <f>IF(ISBLANK(Hoja1!D2146),"ASALARIADO",Hoja1!D2146)</f>
        <v>TRABAJADOR INDEPENDIENTE</v>
      </c>
      <c r="E2146" t="s">
        <v>16</v>
      </c>
      <c r="F2146" t="s">
        <v>12</v>
      </c>
      <c r="G2146" t="s">
        <v>13</v>
      </c>
      <c r="H2146" t="s">
        <v>13</v>
      </c>
      <c r="I2146" s="1">
        <f>IF(ISBLANK(Hoja1!I2146),AVERAGE(Hoja1!$I$2:$I$5001),Hoja1!I2146)</f>
        <v>48</v>
      </c>
      <c r="J2146">
        <f t="shared" si="99"/>
        <v>0</v>
      </c>
      <c r="K2146" t="str">
        <f t="shared" si="100"/>
        <v>0-400k</v>
      </c>
      <c r="L2146" t="str">
        <f t="shared" si="101"/>
        <v>46-60</v>
      </c>
    </row>
    <row r="2147" spans="1:12" x14ac:dyDescent="0.25">
      <c r="A2147">
        <v>2146</v>
      </c>
      <c r="B2147" t="s">
        <v>15</v>
      </c>
      <c r="C2147">
        <f>IF(ISBLANK(Hoja1!C2147),AVERAGE(Hoja1!$C$2:$C$5001),Hoja1!C2147)</f>
        <v>2613281.4500000002</v>
      </c>
      <c r="D2147" t="str">
        <f>IF(ISBLANK(Hoja1!D2147),"ASALARIADO",Hoja1!D2147)</f>
        <v>ASALARIADO</v>
      </c>
      <c r="E2147" t="s">
        <v>11</v>
      </c>
      <c r="F2147" t="s">
        <v>12</v>
      </c>
      <c r="G2147" t="s">
        <v>13</v>
      </c>
      <c r="H2147" t="s">
        <v>13</v>
      </c>
      <c r="I2147" s="1">
        <f>IF(ISBLANK(Hoja1!I2147),AVERAGE(Hoja1!$I$2:$I$5001),Hoja1!I2147)</f>
        <v>47</v>
      </c>
      <c r="J2147">
        <f t="shared" si="99"/>
        <v>0</v>
      </c>
      <c r="K2147" t="str">
        <f t="shared" si="100"/>
        <v>2M+</v>
      </c>
      <c r="L2147" t="str">
        <f t="shared" si="101"/>
        <v>46-60</v>
      </c>
    </row>
    <row r="2148" spans="1:12" x14ac:dyDescent="0.25">
      <c r="A2148">
        <v>2147</v>
      </c>
      <c r="B2148" t="s">
        <v>15</v>
      </c>
      <c r="C2148">
        <f>IF(ISBLANK(Hoja1!C2148),AVERAGE(Hoja1!$C$2:$C$5001),Hoja1!C2148)</f>
        <v>150409.17000000001</v>
      </c>
      <c r="D2148" t="str">
        <f>IF(ISBLANK(Hoja1!D2148),"ASALARIADO",Hoja1!D2148)</f>
        <v>PENSIONADOS EN SU PROPIO SISTEMA</v>
      </c>
      <c r="E2148" t="s">
        <v>11</v>
      </c>
      <c r="F2148" t="s">
        <v>12</v>
      </c>
      <c r="G2148" t="s">
        <v>13</v>
      </c>
      <c r="H2148" t="s">
        <v>13</v>
      </c>
      <c r="I2148" s="1">
        <f>IF(ISBLANK(Hoja1!I2148),AVERAGE(Hoja1!$I$2:$I$5001),Hoja1!I2148)</f>
        <v>86</v>
      </c>
      <c r="J2148">
        <f t="shared" si="99"/>
        <v>0</v>
      </c>
      <c r="K2148" t="str">
        <f t="shared" si="100"/>
        <v>0-400k</v>
      </c>
      <c r="L2148" t="str">
        <f t="shared" si="101"/>
        <v>76-100+</v>
      </c>
    </row>
    <row r="2149" spans="1:12" x14ac:dyDescent="0.25">
      <c r="A2149">
        <v>2148</v>
      </c>
      <c r="B2149" t="s">
        <v>9</v>
      </c>
      <c r="C2149">
        <f>IF(ISBLANK(Hoja1!C2149),AVERAGE(Hoja1!$C$2:$C$5001),Hoja1!C2149)</f>
        <v>77065</v>
      </c>
      <c r="D2149" t="str">
        <f>IF(ISBLANK(Hoja1!D2149),"ASALARIADO",Hoja1!D2149)</f>
        <v>ASALARIADO</v>
      </c>
      <c r="E2149" t="s">
        <v>16</v>
      </c>
      <c r="F2149" t="s">
        <v>12</v>
      </c>
      <c r="G2149" t="s">
        <v>13</v>
      </c>
      <c r="H2149" t="s">
        <v>12</v>
      </c>
      <c r="I2149" s="1">
        <f>IF(ISBLANK(Hoja1!I2149),AVERAGE(Hoja1!$I$2:$I$5001),Hoja1!I2149)</f>
        <v>43</v>
      </c>
      <c r="J2149">
        <f t="shared" si="99"/>
        <v>1</v>
      </c>
      <c r="K2149" t="str">
        <f t="shared" si="100"/>
        <v>0-400k</v>
      </c>
      <c r="L2149" t="str">
        <f t="shared" si="101"/>
        <v>31-45</v>
      </c>
    </row>
    <row r="2150" spans="1:12" x14ac:dyDescent="0.25">
      <c r="A2150">
        <v>2149</v>
      </c>
      <c r="B2150" t="s">
        <v>9</v>
      </c>
      <c r="C2150">
        <f>IF(ISBLANK(Hoja1!C2150),AVERAGE(Hoja1!$C$2:$C$5001),Hoja1!C2150)</f>
        <v>426459.38</v>
      </c>
      <c r="D2150" t="str">
        <f>IF(ISBLANK(Hoja1!D2150),"ASALARIADO",Hoja1!D2150)</f>
        <v>ASALARIADO</v>
      </c>
      <c r="E2150" t="s">
        <v>16</v>
      </c>
      <c r="F2150" t="s">
        <v>12</v>
      </c>
      <c r="G2150" t="s">
        <v>13</v>
      </c>
      <c r="H2150" t="s">
        <v>13</v>
      </c>
      <c r="I2150" s="1">
        <f>IF(ISBLANK(Hoja1!I2150),AVERAGE(Hoja1!$I$2:$I$5001),Hoja1!I2150)</f>
        <v>25</v>
      </c>
      <c r="J2150">
        <f t="shared" si="99"/>
        <v>0</v>
      </c>
      <c r="K2150" t="str">
        <f t="shared" si="100"/>
        <v>400k-800k</v>
      </c>
      <c r="L2150" t="str">
        <f t="shared" si="101"/>
        <v>18-30</v>
      </c>
    </row>
    <row r="2151" spans="1:12" x14ac:dyDescent="0.25">
      <c r="A2151">
        <v>2150</v>
      </c>
      <c r="B2151" t="s">
        <v>9</v>
      </c>
      <c r="C2151">
        <f>IF(ISBLANK(Hoja1!C2151),AVERAGE(Hoja1!$C$2:$C$5001),Hoja1!C2151)</f>
        <v>448880</v>
      </c>
      <c r="D2151" t="str">
        <f>IF(ISBLANK(Hoja1!D2151),"ASALARIADO",Hoja1!D2151)</f>
        <v>ASALARIADO</v>
      </c>
      <c r="E2151" t="s">
        <v>16</v>
      </c>
      <c r="F2151" t="s">
        <v>12</v>
      </c>
      <c r="G2151" t="s">
        <v>13</v>
      </c>
      <c r="H2151" t="s">
        <v>13</v>
      </c>
      <c r="I2151" s="1">
        <f>IF(ISBLANK(Hoja1!I2151),AVERAGE(Hoja1!$I$2:$I$5001),Hoja1!I2151)</f>
        <v>33</v>
      </c>
      <c r="J2151">
        <f t="shared" si="99"/>
        <v>0</v>
      </c>
      <c r="K2151" t="str">
        <f t="shared" si="100"/>
        <v>400k-800k</v>
      </c>
      <c r="L2151" t="str">
        <f t="shared" si="101"/>
        <v>31-45</v>
      </c>
    </row>
    <row r="2152" spans="1:12" x14ac:dyDescent="0.25">
      <c r="A2152">
        <v>2151</v>
      </c>
      <c r="B2152" t="s">
        <v>15</v>
      </c>
      <c r="C2152">
        <f>IF(ISBLANK(Hoja1!C2152),AVERAGE(Hoja1!$C$2:$C$5001),Hoja1!C2152)</f>
        <v>10</v>
      </c>
      <c r="D2152" t="str">
        <f>IF(ISBLANK(Hoja1!D2152),"ASALARIADO",Hoja1!D2152)</f>
        <v>ASALARIADO</v>
      </c>
      <c r="E2152" t="s">
        <v>16</v>
      </c>
      <c r="F2152" t="s">
        <v>12</v>
      </c>
      <c r="G2152" t="s">
        <v>13</v>
      </c>
      <c r="H2152" t="s">
        <v>13</v>
      </c>
      <c r="I2152" s="1">
        <f>IF(ISBLANK(Hoja1!I2152),AVERAGE(Hoja1!$I$2:$I$5001),Hoja1!I2152)</f>
        <v>26</v>
      </c>
      <c r="J2152">
        <f t="shared" si="99"/>
        <v>0</v>
      </c>
      <c r="K2152" t="str">
        <f t="shared" si="100"/>
        <v>0-400k</v>
      </c>
      <c r="L2152" t="str">
        <f t="shared" si="101"/>
        <v>18-30</v>
      </c>
    </row>
    <row r="2153" spans="1:12" x14ac:dyDescent="0.25">
      <c r="A2153">
        <v>2152</v>
      </c>
      <c r="B2153" t="s">
        <v>9</v>
      </c>
      <c r="C2153">
        <f>IF(ISBLANK(Hoja1!C2153),AVERAGE(Hoja1!$C$2:$C$5001),Hoja1!C2153)</f>
        <v>237717.86</v>
      </c>
      <c r="D2153" t="str">
        <f>IF(ISBLANK(Hoja1!D2153),"ASALARIADO",Hoja1!D2153)</f>
        <v>ASALARIADO</v>
      </c>
      <c r="E2153" t="s">
        <v>16</v>
      </c>
      <c r="F2153" t="s">
        <v>12</v>
      </c>
      <c r="G2153" t="s">
        <v>13</v>
      </c>
      <c r="H2153" t="s">
        <v>12</v>
      </c>
      <c r="I2153" s="1">
        <f>IF(ISBLANK(Hoja1!I2153),AVERAGE(Hoja1!$I$2:$I$5001),Hoja1!I2153)</f>
        <v>23</v>
      </c>
      <c r="J2153">
        <f t="shared" si="99"/>
        <v>1</v>
      </c>
      <c r="K2153" t="str">
        <f t="shared" si="100"/>
        <v>0-400k</v>
      </c>
      <c r="L2153" t="str">
        <f t="shared" si="101"/>
        <v>18-30</v>
      </c>
    </row>
    <row r="2154" spans="1:12" x14ac:dyDescent="0.25">
      <c r="A2154">
        <v>2153</v>
      </c>
      <c r="B2154" t="s">
        <v>9</v>
      </c>
      <c r="C2154">
        <f>IF(ISBLANK(Hoja1!C2154),AVERAGE(Hoja1!$C$2:$C$5001),Hoja1!C2154)</f>
        <v>297045</v>
      </c>
      <c r="D2154" t="str">
        <f>IF(ISBLANK(Hoja1!D2154),"ASALARIADO",Hoja1!D2154)</f>
        <v>ASEGURADO VOLUNTARIO</v>
      </c>
      <c r="E2154" t="s">
        <v>16</v>
      </c>
      <c r="F2154" t="s">
        <v>12</v>
      </c>
      <c r="G2154" t="s">
        <v>12</v>
      </c>
      <c r="H2154" t="s">
        <v>13</v>
      </c>
      <c r="I2154" s="1">
        <f>IF(ISBLANK(Hoja1!I2154),AVERAGE(Hoja1!$I$2:$I$5001),Hoja1!I2154)</f>
        <v>30</v>
      </c>
      <c r="J2154">
        <f t="shared" si="99"/>
        <v>0</v>
      </c>
      <c r="K2154" t="str">
        <f t="shared" si="100"/>
        <v>0-400k</v>
      </c>
      <c r="L2154" t="str">
        <f t="shared" si="101"/>
        <v>18-30</v>
      </c>
    </row>
    <row r="2155" spans="1:12" x14ac:dyDescent="0.25">
      <c r="A2155">
        <v>2154</v>
      </c>
      <c r="B2155" t="s">
        <v>15</v>
      </c>
      <c r="C2155">
        <f>IF(ISBLANK(Hoja1!C2155),AVERAGE(Hoja1!$C$2:$C$5001),Hoja1!C2155)</f>
        <v>585854</v>
      </c>
      <c r="D2155" t="str">
        <f>IF(ISBLANK(Hoja1!D2155),"ASALARIADO",Hoja1!D2155)</f>
        <v>PENSIONADOS EN SU PROPIO SISTEMA</v>
      </c>
      <c r="E2155" t="s">
        <v>11</v>
      </c>
      <c r="F2155" t="s">
        <v>12</v>
      </c>
      <c r="G2155" t="s">
        <v>13</v>
      </c>
      <c r="H2155" t="s">
        <v>13</v>
      </c>
      <c r="I2155" s="1">
        <f>IF(ISBLANK(Hoja1!I2155),AVERAGE(Hoja1!$I$2:$I$5001),Hoja1!I2155)</f>
        <v>76</v>
      </c>
      <c r="J2155">
        <f t="shared" si="99"/>
        <v>0</v>
      </c>
      <c r="K2155" t="str">
        <f t="shared" si="100"/>
        <v>400k-800k</v>
      </c>
      <c r="L2155" t="str">
        <f t="shared" si="101"/>
        <v>76-100+</v>
      </c>
    </row>
    <row r="2156" spans="1:12" x14ac:dyDescent="0.25">
      <c r="A2156">
        <v>2155</v>
      </c>
      <c r="B2156" t="s">
        <v>9</v>
      </c>
      <c r="C2156">
        <f>IF(ISBLANK(Hoja1!C2156),AVERAGE(Hoja1!$C$2:$C$5001),Hoja1!C2156)</f>
        <v>404467</v>
      </c>
      <c r="D2156" t="str">
        <f>IF(ISBLANK(Hoja1!D2156),"ASALARIADO",Hoja1!D2156)</f>
        <v>ASEGURADO VOLUNTARIO</v>
      </c>
      <c r="E2156" t="s">
        <v>16</v>
      </c>
      <c r="F2156" t="s">
        <v>12</v>
      </c>
      <c r="G2156" t="s">
        <v>13</v>
      </c>
      <c r="H2156" t="s">
        <v>13</v>
      </c>
      <c r="I2156" s="1">
        <f>IF(ISBLANK(Hoja1!I2156),AVERAGE(Hoja1!$I$2:$I$5001),Hoja1!I2156)</f>
        <v>58</v>
      </c>
      <c r="J2156">
        <f t="shared" si="99"/>
        <v>0</v>
      </c>
      <c r="K2156" t="str">
        <f t="shared" si="100"/>
        <v>400k-800k</v>
      </c>
      <c r="L2156" t="str">
        <f t="shared" si="101"/>
        <v>46-60</v>
      </c>
    </row>
    <row r="2157" spans="1:12" x14ac:dyDescent="0.25">
      <c r="A2157">
        <v>2156</v>
      </c>
      <c r="B2157" t="s">
        <v>9</v>
      </c>
      <c r="C2157">
        <f>IF(ISBLANK(Hoja1!C2157),AVERAGE(Hoja1!$C$2:$C$5001),Hoja1!C2157)</f>
        <v>594092</v>
      </c>
      <c r="D2157" t="str">
        <f>IF(ISBLANK(Hoja1!D2157),"ASALARIADO",Hoja1!D2157)</f>
        <v>TRABAJADOR INDEPENDIENTE</v>
      </c>
      <c r="E2157" t="s">
        <v>16</v>
      </c>
      <c r="F2157" t="s">
        <v>12</v>
      </c>
      <c r="G2157" t="s">
        <v>12</v>
      </c>
      <c r="H2157" t="s">
        <v>12</v>
      </c>
      <c r="I2157" s="1">
        <f>IF(ISBLANK(Hoja1!I2157),AVERAGE(Hoja1!$I$2:$I$5001),Hoja1!I2157)</f>
        <v>48</v>
      </c>
      <c r="J2157">
        <f t="shared" si="99"/>
        <v>1</v>
      </c>
      <c r="K2157" t="str">
        <f t="shared" si="100"/>
        <v>400k-800k</v>
      </c>
      <c r="L2157" t="str">
        <f t="shared" si="101"/>
        <v>46-60</v>
      </c>
    </row>
    <row r="2158" spans="1:12" x14ac:dyDescent="0.25">
      <c r="A2158">
        <v>2157</v>
      </c>
      <c r="B2158" t="s">
        <v>9</v>
      </c>
      <c r="C2158">
        <f>IF(ISBLANK(Hoja1!C2158),AVERAGE(Hoja1!$C$2:$C$5001),Hoja1!C2158)</f>
        <v>138580</v>
      </c>
      <c r="D2158" t="str">
        <f>IF(ISBLANK(Hoja1!D2158),"ASALARIADO",Hoja1!D2158)</f>
        <v>ASALARIADO</v>
      </c>
      <c r="E2158" t="s">
        <v>16</v>
      </c>
      <c r="F2158" t="s">
        <v>12</v>
      </c>
      <c r="G2158" t="s">
        <v>13</v>
      </c>
      <c r="H2158" t="s">
        <v>13</v>
      </c>
      <c r="I2158" s="1">
        <f>IF(ISBLANK(Hoja1!I2158),AVERAGE(Hoja1!$I$2:$I$5001),Hoja1!I2158)</f>
        <v>46</v>
      </c>
      <c r="J2158">
        <f t="shared" si="99"/>
        <v>0</v>
      </c>
      <c r="K2158" t="str">
        <f t="shared" si="100"/>
        <v>0-400k</v>
      </c>
      <c r="L2158" t="str">
        <f t="shared" si="101"/>
        <v>46-60</v>
      </c>
    </row>
    <row r="2159" spans="1:12" x14ac:dyDescent="0.25">
      <c r="A2159">
        <v>2158</v>
      </c>
      <c r="B2159" t="s">
        <v>15</v>
      </c>
      <c r="C2159">
        <f>IF(ISBLANK(Hoja1!C2159),AVERAGE(Hoja1!$C$2:$C$5001),Hoja1!C2159)</f>
        <v>1241627.95</v>
      </c>
      <c r="D2159" t="str">
        <f>IF(ISBLANK(Hoja1!D2159),"ASALARIADO",Hoja1!D2159)</f>
        <v>PENSIONADOS EN SU PROPIO SISTEMA</v>
      </c>
      <c r="E2159" t="s">
        <v>11</v>
      </c>
      <c r="F2159" t="s">
        <v>12</v>
      </c>
      <c r="G2159" t="s">
        <v>13</v>
      </c>
      <c r="H2159" t="s">
        <v>13</v>
      </c>
      <c r="I2159" s="1">
        <f>IF(ISBLANK(Hoja1!I2159),AVERAGE(Hoja1!$I$2:$I$5001),Hoja1!I2159)</f>
        <v>63</v>
      </c>
      <c r="J2159">
        <f t="shared" si="99"/>
        <v>0</v>
      </c>
      <c r="K2159" t="str">
        <f t="shared" si="100"/>
        <v>1.2M-2M</v>
      </c>
      <c r="L2159" t="str">
        <f t="shared" si="101"/>
        <v>61-75</v>
      </c>
    </row>
    <row r="2160" spans="1:12" x14ac:dyDescent="0.25">
      <c r="A2160">
        <v>2159</v>
      </c>
      <c r="B2160" t="s">
        <v>9</v>
      </c>
      <c r="C2160">
        <f>IF(ISBLANK(Hoja1!C2160),AVERAGE(Hoja1!$C$2:$C$5001),Hoja1!C2160)</f>
        <v>915020.56</v>
      </c>
      <c r="D2160" t="str">
        <f>IF(ISBLANK(Hoja1!D2160),"ASALARIADO",Hoja1!D2160)</f>
        <v>ASALARIADO</v>
      </c>
      <c r="E2160" t="s">
        <v>16</v>
      </c>
      <c r="F2160" t="s">
        <v>12</v>
      </c>
      <c r="G2160" t="s">
        <v>13</v>
      </c>
      <c r="H2160" t="s">
        <v>13</v>
      </c>
      <c r="I2160" s="1">
        <f>IF(ISBLANK(Hoja1!I2160),AVERAGE(Hoja1!$I$2:$I$5001),Hoja1!I2160)</f>
        <v>52</v>
      </c>
      <c r="J2160">
        <f t="shared" si="99"/>
        <v>0</v>
      </c>
      <c r="K2160" t="str">
        <f t="shared" si="100"/>
        <v>800k-1.2M</v>
      </c>
      <c r="L2160" t="str">
        <f t="shared" si="101"/>
        <v>46-60</v>
      </c>
    </row>
    <row r="2161" spans="1:12" x14ac:dyDescent="0.25">
      <c r="A2161">
        <v>2160</v>
      </c>
      <c r="B2161" t="s">
        <v>9</v>
      </c>
      <c r="C2161">
        <f>IF(ISBLANK(Hoja1!C2161),AVERAGE(Hoja1!$C$2:$C$5001),Hoja1!C2161)</f>
        <v>569373.16</v>
      </c>
      <c r="D2161" t="str">
        <f>IF(ISBLANK(Hoja1!D2161),"ASALARIADO",Hoja1!D2161)</f>
        <v>ASALARIADO</v>
      </c>
      <c r="E2161" t="s">
        <v>16</v>
      </c>
      <c r="F2161" t="s">
        <v>12</v>
      </c>
      <c r="G2161" t="s">
        <v>13</v>
      </c>
      <c r="H2161" t="s">
        <v>13</v>
      </c>
      <c r="I2161" s="1">
        <f>IF(ISBLANK(Hoja1!I2161),AVERAGE(Hoja1!$I$2:$I$5001),Hoja1!I2161)</f>
        <v>41</v>
      </c>
      <c r="J2161">
        <f t="shared" si="99"/>
        <v>0</v>
      </c>
      <c r="K2161" t="str">
        <f t="shared" si="100"/>
        <v>400k-800k</v>
      </c>
      <c r="L2161" t="str">
        <f t="shared" si="101"/>
        <v>31-45</v>
      </c>
    </row>
    <row r="2162" spans="1:12" x14ac:dyDescent="0.25">
      <c r="A2162">
        <v>2161</v>
      </c>
      <c r="B2162" t="s">
        <v>9</v>
      </c>
      <c r="C2162">
        <f>IF(ISBLANK(Hoja1!C2162),AVERAGE(Hoja1!$C$2:$C$5001),Hoja1!C2162)</f>
        <v>457000</v>
      </c>
      <c r="D2162" t="str">
        <f>IF(ISBLANK(Hoja1!D2162),"ASALARIADO",Hoja1!D2162)</f>
        <v>ASALARIADO</v>
      </c>
      <c r="E2162" t="s">
        <v>16</v>
      </c>
      <c r="F2162" t="s">
        <v>12</v>
      </c>
      <c r="G2162" t="s">
        <v>13</v>
      </c>
      <c r="H2162" t="s">
        <v>13</v>
      </c>
      <c r="I2162" s="1">
        <f>IF(ISBLANK(Hoja1!I2162),AVERAGE(Hoja1!$I$2:$I$5001),Hoja1!I2162)</f>
        <v>19</v>
      </c>
      <c r="J2162">
        <f t="shared" si="99"/>
        <v>0</v>
      </c>
      <c r="K2162" t="str">
        <f t="shared" si="100"/>
        <v>400k-800k</v>
      </c>
      <c r="L2162" t="str">
        <f t="shared" si="101"/>
        <v>18-30</v>
      </c>
    </row>
    <row r="2163" spans="1:12" x14ac:dyDescent="0.25">
      <c r="A2163">
        <v>2162</v>
      </c>
      <c r="B2163" t="s">
        <v>9</v>
      </c>
      <c r="C2163">
        <f>IF(ISBLANK(Hoja1!C2163),AVERAGE(Hoja1!$C$2:$C$5001),Hoja1!C2163)</f>
        <v>440696.47</v>
      </c>
      <c r="D2163" t="str">
        <f>IF(ISBLANK(Hoja1!D2163),"ASALARIADO",Hoja1!D2163)</f>
        <v>ASALARIADO</v>
      </c>
      <c r="E2163" t="s">
        <v>16</v>
      </c>
      <c r="F2163" t="s">
        <v>12</v>
      </c>
      <c r="G2163" t="s">
        <v>13</v>
      </c>
      <c r="H2163" t="s">
        <v>13</v>
      </c>
      <c r="I2163" s="1">
        <f>IF(ISBLANK(Hoja1!I2163),AVERAGE(Hoja1!$I$2:$I$5001),Hoja1!I2163)</f>
        <v>27</v>
      </c>
      <c r="J2163">
        <f t="shared" si="99"/>
        <v>0</v>
      </c>
      <c r="K2163" t="str">
        <f t="shared" si="100"/>
        <v>400k-800k</v>
      </c>
      <c r="L2163" t="str">
        <f t="shared" si="101"/>
        <v>18-30</v>
      </c>
    </row>
    <row r="2164" spans="1:12" x14ac:dyDescent="0.25">
      <c r="A2164">
        <v>2163</v>
      </c>
      <c r="B2164" t="s">
        <v>15</v>
      </c>
      <c r="C2164">
        <f>IF(ISBLANK(Hoja1!C2164),AVERAGE(Hoja1!$C$2:$C$5001),Hoja1!C2164)</f>
        <v>1057538</v>
      </c>
      <c r="D2164" t="str">
        <f>IF(ISBLANK(Hoja1!D2164),"ASALARIADO",Hoja1!D2164)</f>
        <v>ASALARIADO</v>
      </c>
      <c r="E2164" t="s">
        <v>11</v>
      </c>
      <c r="F2164" t="s">
        <v>12</v>
      </c>
      <c r="G2164" t="s">
        <v>13</v>
      </c>
      <c r="H2164" t="s">
        <v>12</v>
      </c>
      <c r="I2164" s="1">
        <f>IF(ISBLANK(Hoja1!I2164),AVERAGE(Hoja1!$I$2:$I$5001),Hoja1!I2164)</f>
        <v>38</v>
      </c>
      <c r="J2164">
        <f t="shared" si="99"/>
        <v>1</v>
      </c>
      <c r="K2164" t="str">
        <f t="shared" si="100"/>
        <v>800k-1.2M</v>
      </c>
      <c r="L2164" t="str">
        <f t="shared" si="101"/>
        <v>31-45</v>
      </c>
    </row>
    <row r="2165" spans="1:12" x14ac:dyDescent="0.25">
      <c r="A2165">
        <v>2164</v>
      </c>
      <c r="B2165" t="s">
        <v>9</v>
      </c>
      <c r="C2165">
        <f>IF(ISBLANK(Hoja1!C2165),AVERAGE(Hoja1!$C$2:$C$5001),Hoja1!C2165)</f>
        <v>428222.68</v>
      </c>
      <c r="D2165" t="str">
        <f>IF(ISBLANK(Hoja1!D2165),"ASALARIADO",Hoja1!D2165)</f>
        <v>ASALARIADO</v>
      </c>
      <c r="E2165" t="s">
        <v>16</v>
      </c>
      <c r="F2165" t="s">
        <v>12</v>
      </c>
      <c r="G2165" t="s">
        <v>13</v>
      </c>
      <c r="H2165" t="s">
        <v>12</v>
      </c>
      <c r="I2165" s="1">
        <f>IF(ISBLANK(Hoja1!I2165),AVERAGE(Hoja1!$I$2:$I$5001),Hoja1!I2165)</f>
        <v>21</v>
      </c>
      <c r="J2165">
        <f t="shared" si="99"/>
        <v>1</v>
      </c>
      <c r="K2165" t="str">
        <f t="shared" si="100"/>
        <v>400k-800k</v>
      </c>
      <c r="L2165" t="str">
        <f t="shared" si="101"/>
        <v>18-30</v>
      </c>
    </row>
    <row r="2166" spans="1:12" x14ac:dyDescent="0.25">
      <c r="A2166">
        <v>2165</v>
      </c>
      <c r="B2166" t="s">
        <v>9</v>
      </c>
      <c r="C2166">
        <f>IF(ISBLANK(Hoja1!C2166),AVERAGE(Hoja1!$C$2:$C$5001),Hoja1!C2166)</f>
        <v>301566</v>
      </c>
      <c r="D2166" t="str">
        <f>IF(ISBLANK(Hoja1!D2166),"ASALARIADO",Hoja1!D2166)</f>
        <v>TRABAJADOR INDEPENDIENTE</v>
      </c>
      <c r="E2166" t="s">
        <v>16</v>
      </c>
      <c r="F2166" t="s">
        <v>12</v>
      </c>
      <c r="G2166" t="s">
        <v>13</v>
      </c>
      <c r="H2166" t="s">
        <v>13</v>
      </c>
      <c r="I2166" s="1">
        <f>IF(ISBLANK(Hoja1!I2166),AVERAGE(Hoja1!$I$2:$I$5001),Hoja1!I2166)</f>
        <v>20</v>
      </c>
      <c r="J2166">
        <f t="shared" si="99"/>
        <v>0</v>
      </c>
      <c r="K2166" t="str">
        <f t="shared" si="100"/>
        <v>0-400k</v>
      </c>
      <c r="L2166" t="str">
        <f t="shared" si="101"/>
        <v>18-30</v>
      </c>
    </row>
    <row r="2167" spans="1:12" x14ac:dyDescent="0.25">
      <c r="A2167">
        <v>2166</v>
      </c>
      <c r="B2167" t="s">
        <v>9</v>
      </c>
      <c r="C2167">
        <f>IF(ISBLANK(Hoja1!C2167),AVERAGE(Hoja1!$C$2:$C$5001),Hoja1!C2167)</f>
        <v>183333</v>
      </c>
      <c r="D2167" t="str">
        <f>IF(ISBLANK(Hoja1!D2167),"ASALARIADO",Hoja1!D2167)</f>
        <v>ASALARIADO</v>
      </c>
      <c r="E2167" t="s">
        <v>16</v>
      </c>
      <c r="F2167" t="s">
        <v>12</v>
      </c>
      <c r="G2167" t="s">
        <v>12</v>
      </c>
      <c r="H2167" t="s">
        <v>12</v>
      </c>
      <c r="I2167" s="1">
        <f>IF(ISBLANK(Hoja1!I2167),AVERAGE(Hoja1!$I$2:$I$5001),Hoja1!I2167)</f>
        <v>30</v>
      </c>
      <c r="J2167">
        <f t="shared" si="99"/>
        <v>1</v>
      </c>
      <c r="K2167" t="str">
        <f t="shared" si="100"/>
        <v>0-400k</v>
      </c>
      <c r="L2167" t="str">
        <f t="shared" si="101"/>
        <v>18-30</v>
      </c>
    </row>
    <row r="2168" spans="1:12" x14ac:dyDescent="0.25">
      <c r="A2168">
        <v>2167</v>
      </c>
      <c r="B2168" t="s">
        <v>9</v>
      </c>
      <c r="C2168">
        <f>IF(ISBLANK(Hoja1!C2168),AVERAGE(Hoja1!$C$2:$C$5001),Hoja1!C2168)</f>
        <v>297045</v>
      </c>
      <c r="D2168" t="str">
        <f>IF(ISBLANK(Hoja1!D2168),"ASALARIADO",Hoja1!D2168)</f>
        <v>ASEGURADO VOLUNTARIO</v>
      </c>
      <c r="E2168" t="s">
        <v>16</v>
      </c>
      <c r="F2168" t="s">
        <v>12</v>
      </c>
      <c r="G2168" t="s">
        <v>12</v>
      </c>
      <c r="H2168" t="s">
        <v>13</v>
      </c>
      <c r="I2168" s="1">
        <f>IF(ISBLANK(Hoja1!I2168),AVERAGE(Hoja1!$I$2:$I$5001),Hoja1!I2168)</f>
        <v>28</v>
      </c>
      <c r="J2168">
        <f t="shared" si="99"/>
        <v>0</v>
      </c>
      <c r="K2168" t="str">
        <f t="shared" si="100"/>
        <v>0-400k</v>
      </c>
      <c r="L2168" t="str">
        <f t="shared" si="101"/>
        <v>18-30</v>
      </c>
    </row>
    <row r="2169" spans="1:12" x14ac:dyDescent="0.25">
      <c r="A2169">
        <v>2168</v>
      </c>
      <c r="B2169" t="s">
        <v>9</v>
      </c>
      <c r="C2169">
        <f>IF(ISBLANK(Hoja1!C2169),AVERAGE(Hoja1!$C$2:$C$5001),Hoja1!C2169)</f>
        <v>335377.5</v>
      </c>
      <c r="D2169" t="str">
        <f>IF(ISBLANK(Hoja1!D2169),"ASALARIADO",Hoja1!D2169)</f>
        <v>ASALARIADO</v>
      </c>
      <c r="E2169" t="s">
        <v>16</v>
      </c>
      <c r="F2169" t="s">
        <v>12</v>
      </c>
      <c r="G2169" t="s">
        <v>13</v>
      </c>
      <c r="H2169" t="s">
        <v>13</v>
      </c>
      <c r="I2169" s="1">
        <f>IF(ISBLANK(Hoja1!I2169),AVERAGE(Hoja1!$I$2:$I$5001),Hoja1!I2169)</f>
        <v>22</v>
      </c>
      <c r="J2169">
        <f t="shared" si="99"/>
        <v>0</v>
      </c>
      <c r="K2169" t="str">
        <f t="shared" si="100"/>
        <v>0-400k</v>
      </c>
      <c r="L2169" t="str">
        <f t="shared" si="101"/>
        <v>18-30</v>
      </c>
    </row>
    <row r="2170" spans="1:12" x14ac:dyDescent="0.25">
      <c r="A2170">
        <v>2169</v>
      </c>
      <c r="B2170" t="s">
        <v>9</v>
      </c>
      <c r="C2170">
        <f>IF(ISBLANK(Hoja1!C2170),AVERAGE(Hoja1!$C$2:$C$5001),Hoja1!C2170)</f>
        <v>210000</v>
      </c>
      <c r="D2170" t="str">
        <f>IF(ISBLANK(Hoja1!D2170),"ASALARIADO",Hoja1!D2170)</f>
        <v>ASALARIADO</v>
      </c>
      <c r="E2170" t="s">
        <v>16</v>
      </c>
      <c r="F2170" t="s">
        <v>12</v>
      </c>
      <c r="G2170" t="s">
        <v>13</v>
      </c>
      <c r="H2170" t="s">
        <v>13</v>
      </c>
      <c r="I2170" s="1">
        <f>IF(ISBLANK(Hoja1!I2170),AVERAGE(Hoja1!$I$2:$I$5001),Hoja1!I2170)</f>
        <v>26</v>
      </c>
      <c r="J2170">
        <f t="shared" si="99"/>
        <v>0</v>
      </c>
      <c r="K2170" t="str">
        <f t="shared" si="100"/>
        <v>0-400k</v>
      </c>
      <c r="L2170" t="str">
        <f t="shared" si="101"/>
        <v>18-30</v>
      </c>
    </row>
    <row r="2171" spans="1:12" x14ac:dyDescent="0.25">
      <c r="A2171">
        <v>2170</v>
      </c>
      <c r="B2171" t="s">
        <v>15</v>
      </c>
      <c r="C2171">
        <f>IF(ISBLANK(Hoja1!C2171),AVERAGE(Hoja1!$C$2:$C$5001),Hoja1!C2171)</f>
        <v>813888.34</v>
      </c>
      <c r="D2171" t="str">
        <f>IF(ISBLANK(Hoja1!D2171),"ASALARIADO",Hoja1!D2171)</f>
        <v>ASALARIADO</v>
      </c>
      <c r="E2171" t="s">
        <v>11</v>
      </c>
      <c r="F2171" t="s">
        <v>12</v>
      </c>
      <c r="G2171" t="s">
        <v>13</v>
      </c>
      <c r="H2171" t="s">
        <v>13</v>
      </c>
      <c r="I2171" s="1">
        <f>IF(ISBLANK(Hoja1!I2171),AVERAGE(Hoja1!$I$2:$I$5001),Hoja1!I2171)</f>
        <v>29</v>
      </c>
      <c r="J2171">
        <f t="shared" si="99"/>
        <v>0</v>
      </c>
      <c r="K2171" t="str">
        <f t="shared" si="100"/>
        <v>800k-1.2M</v>
      </c>
      <c r="L2171" t="str">
        <f t="shared" si="101"/>
        <v>18-30</v>
      </c>
    </row>
    <row r="2172" spans="1:12" x14ac:dyDescent="0.25">
      <c r="A2172">
        <v>2171</v>
      </c>
      <c r="B2172" t="s">
        <v>15</v>
      </c>
      <c r="C2172">
        <f>IF(ISBLANK(Hoja1!C2172),AVERAGE(Hoja1!$C$2:$C$5001),Hoja1!C2172)</f>
        <v>297045</v>
      </c>
      <c r="D2172" t="str">
        <f>IF(ISBLANK(Hoja1!D2172),"ASALARIADO",Hoja1!D2172)</f>
        <v>TRABAJADOR INDEPENDIENTE</v>
      </c>
      <c r="E2172" t="s">
        <v>16</v>
      </c>
      <c r="F2172" t="s">
        <v>12</v>
      </c>
      <c r="G2172" t="s">
        <v>12</v>
      </c>
      <c r="H2172" t="s">
        <v>12</v>
      </c>
      <c r="I2172" s="1">
        <f>IF(ISBLANK(Hoja1!I2172),AVERAGE(Hoja1!$I$2:$I$5001),Hoja1!I2172)</f>
        <v>41</v>
      </c>
      <c r="J2172">
        <f t="shared" si="99"/>
        <v>1</v>
      </c>
      <c r="K2172" t="str">
        <f t="shared" si="100"/>
        <v>0-400k</v>
      </c>
      <c r="L2172" t="str">
        <f t="shared" si="101"/>
        <v>31-45</v>
      </c>
    </row>
    <row r="2173" spans="1:12" x14ac:dyDescent="0.25">
      <c r="A2173">
        <v>2172</v>
      </c>
      <c r="B2173" t="s">
        <v>15</v>
      </c>
      <c r="C2173">
        <f>IF(ISBLANK(Hoja1!C2173),AVERAGE(Hoja1!$C$2:$C$5001),Hoja1!C2173)</f>
        <v>912428.05</v>
      </c>
      <c r="D2173" t="str">
        <f>IF(ISBLANK(Hoja1!D2173),"ASALARIADO",Hoja1!D2173)</f>
        <v>ASALARIADO</v>
      </c>
      <c r="E2173" t="s">
        <v>16</v>
      </c>
      <c r="F2173" t="s">
        <v>12</v>
      </c>
      <c r="G2173" t="s">
        <v>13</v>
      </c>
      <c r="H2173" t="s">
        <v>13</v>
      </c>
      <c r="I2173" s="1">
        <f>IF(ISBLANK(Hoja1!I2173),AVERAGE(Hoja1!$I$2:$I$5001),Hoja1!I2173)</f>
        <v>24</v>
      </c>
      <c r="J2173">
        <f t="shared" si="99"/>
        <v>0</v>
      </c>
      <c r="K2173" t="str">
        <f t="shared" si="100"/>
        <v>800k-1.2M</v>
      </c>
      <c r="L2173" t="str">
        <f t="shared" si="101"/>
        <v>18-30</v>
      </c>
    </row>
    <row r="2174" spans="1:12" x14ac:dyDescent="0.25">
      <c r="A2174">
        <v>2173</v>
      </c>
      <c r="B2174" t="s">
        <v>9</v>
      </c>
      <c r="C2174">
        <f>IF(ISBLANK(Hoja1!C2174),AVERAGE(Hoja1!$C$2:$C$5001),Hoja1!C2174)</f>
        <v>762283.34</v>
      </c>
      <c r="D2174" t="str">
        <f>IF(ISBLANK(Hoja1!D2174),"ASALARIADO",Hoja1!D2174)</f>
        <v>ASALARIADO</v>
      </c>
      <c r="E2174" t="s">
        <v>16</v>
      </c>
      <c r="F2174" t="s">
        <v>12</v>
      </c>
      <c r="G2174" t="s">
        <v>13</v>
      </c>
      <c r="H2174" t="s">
        <v>13</v>
      </c>
      <c r="I2174" s="1">
        <f>IF(ISBLANK(Hoja1!I2174),AVERAGE(Hoja1!$I$2:$I$5001),Hoja1!I2174)</f>
        <v>46</v>
      </c>
      <c r="J2174">
        <f t="shared" si="99"/>
        <v>0</v>
      </c>
      <c r="K2174" t="str">
        <f t="shared" si="100"/>
        <v>400k-800k</v>
      </c>
      <c r="L2174" t="str">
        <f t="shared" si="101"/>
        <v>46-60</v>
      </c>
    </row>
    <row r="2175" spans="1:12" x14ac:dyDescent="0.25">
      <c r="A2175">
        <v>2174</v>
      </c>
      <c r="B2175" t="s">
        <v>9</v>
      </c>
      <c r="C2175">
        <f>IF(ISBLANK(Hoja1!C2175),AVERAGE(Hoja1!$C$2:$C$5001),Hoja1!C2175)</f>
        <v>213049</v>
      </c>
      <c r="D2175" t="str">
        <f>IF(ISBLANK(Hoja1!D2175),"ASALARIADO",Hoja1!D2175)</f>
        <v>ASALARIADO</v>
      </c>
      <c r="E2175" t="s">
        <v>16</v>
      </c>
      <c r="F2175" t="s">
        <v>12</v>
      </c>
      <c r="G2175" t="s">
        <v>13</v>
      </c>
      <c r="H2175" t="s">
        <v>13</v>
      </c>
      <c r="I2175" s="1">
        <f>IF(ISBLANK(Hoja1!I2175),AVERAGE(Hoja1!$I$2:$I$5001),Hoja1!I2175)</f>
        <v>42</v>
      </c>
      <c r="J2175">
        <f t="shared" si="99"/>
        <v>0</v>
      </c>
      <c r="K2175" t="str">
        <f t="shared" si="100"/>
        <v>0-400k</v>
      </c>
      <c r="L2175" t="str">
        <f t="shared" si="101"/>
        <v>31-45</v>
      </c>
    </row>
    <row r="2176" spans="1:12" x14ac:dyDescent="0.25">
      <c r="A2176">
        <v>2175</v>
      </c>
      <c r="B2176" t="s">
        <v>9</v>
      </c>
      <c r="C2176">
        <f>IF(ISBLANK(Hoja1!C2176),AVERAGE(Hoja1!$C$2:$C$5001),Hoja1!C2176)</f>
        <v>560000</v>
      </c>
      <c r="D2176" t="str">
        <f>IF(ISBLANK(Hoja1!D2176),"ASALARIADO",Hoja1!D2176)</f>
        <v>ASALARIADO</v>
      </c>
      <c r="E2176" t="s">
        <v>16</v>
      </c>
      <c r="F2176" t="s">
        <v>12</v>
      </c>
      <c r="G2176" t="s">
        <v>13</v>
      </c>
      <c r="H2176" t="s">
        <v>13</v>
      </c>
      <c r="I2176" s="1">
        <f>IF(ISBLANK(Hoja1!I2176),AVERAGE(Hoja1!$I$2:$I$5001),Hoja1!I2176)</f>
        <v>47</v>
      </c>
      <c r="J2176">
        <f t="shared" si="99"/>
        <v>0</v>
      </c>
      <c r="K2176" t="str">
        <f t="shared" si="100"/>
        <v>400k-800k</v>
      </c>
      <c r="L2176" t="str">
        <f t="shared" si="101"/>
        <v>46-60</v>
      </c>
    </row>
    <row r="2177" spans="1:12" x14ac:dyDescent="0.25">
      <c r="A2177">
        <v>2176</v>
      </c>
      <c r="B2177" t="s">
        <v>15</v>
      </c>
      <c r="C2177">
        <f>IF(ISBLANK(Hoja1!C2177),AVERAGE(Hoja1!$C$2:$C$5001),Hoja1!C2177)</f>
        <v>127390.96</v>
      </c>
      <c r="D2177" t="str">
        <f>IF(ISBLANK(Hoja1!D2177),"ASALARIADO",Hoja1!D2177)</f>
        <v>ASALARIADO</v>
      </c>
      <c r="E2177" t="s">
        <v>16</v>
      </c>
      <c r="F2177" t="s">
        <v>12</v>
      </c>
      <c r="G2177" t="s">
        <v>12</v>
      </c>
      <c r="H2177" t="s">
        <v>13</v>
      </c>
      <c r="I2177" s="1">
        <f>IF(ISBLANK(Hoja1!I2177),AVERAGE(Hoja1!$I$2:$I$5001),Hoja1!I2177)</f>
        <v>48</v>
      </c>
      <c r="J2177">
        <f t="shared" si="99"/>
        <v>0</v>
      </c>
      <c r="K2177" t="str">
        <f t="shared" si="100"/>
        <v>0-400k</v>
      </c>
      <c r="L2177" t="str">
        <f t="shared" si="101"/>
        <v>46-60</v>
      </c>
    </row>
    <row r="2178" spans="1:12" x14ac:dyDescent="0.25">
      <c r="A2178">
        <v>2177</v>
      </c>
      <c r="B2178" t="s">
        <v>9</v>
      </c>
      <c r="C2178">
        <f>IF(ISBLANK(Hoja1!C2178),AVERAGE(Hoja1!$C$2:$C$5001),Hoja1!C2178)</f>
        <v>12000</v>
      </c>
      <c r="D2178" t="str">
        <f>IF(ISBLANK(Hoja1!D2178),"ASALARIADO",Hoja1!D2178)</f>
        <v>ASALARIADO</v>
      </c>
      <c r="E2178" t="s">
        <v>16</v>
      </c>
      <c r="F2178" t="s">
        <v>12</v>
      </c>
      <c r="G2178" t="s">
        <v>13</v>
      </c>
      <c r="H2178" t="s">
        <v>12</v>
      </c>
      <c r="I2178" s="1">
        <f>IF(ISBLANK(Hoja1!I2178),AVERAGE(Hoja1!$I$2:$I$5001),Hoja1!I2178)</f>
        <v>24</v>
      </c>
      <c r="J2178">
        <f t="shared" si="99"/>
        <v>1</v>
      </c>
      <c r="K2178" t="str">
        <f t="shared" si="100"/>
        <v>0-400k</v>
      </c>
      <c r="L2178" t="str">
        <f t="shared" si="101"/>
        <v>18-30</v>
      </c>
    </row>
    <row r="2179" spans="1:12" x14ac:dyDescent="0.25">
      <c r="A2179">
        <v>2178</v>
      </c>
      <c r="B2179" t="s">
        <v>9</v>
      </c>
      <c r="C2179">
        <f>IF(ISBLANK(Hoja1!C2179),AVERAGE(Hoja1!$C$2:$C$5001),Hoja1!C2179)</f>
        <v>1154586.75</v>
      </c>
      <c r="D2179" t="str">
        <f>IF(ISBLANK(Hoja1!D2179),"ASALARIADO",Hoja1!D2179)</f>
        <v>ASALARIADO</v>
      </c>
      <c r="E2179" t="s">
        <v>16</v>
      </c>
      <c r="F2179" t="s">
        <v>12</v>
      </c>
      <c r="G2179" t="s">
        <v>13</v>
      </c>
      <c r="H2179" t="s">
        <v>13</v>
      </c>
      <c r="I2179" s="1">
        <f>IF(ISBLANK(Hoja1!I2179),AVERAGE(Hoja1!$I$2:$I$5001),Hoja1!I2179)</f>
        <v>30</v>
      </c>
      <c r="J2179">
        <f t="shared" ref="J2179:J2242" si="102">IF(H2179="SI",1,0)</f>
        <v>0</v>
      </c>
      <c r="K2179" t="str">
        <f t="shared" ref="K2179:K2242" si="103">IF(C2179&lt;=400000,"0-400k",IF(C2179&lt;=800000,"400k-800k",IF(C2179&lt;=1200000,"800k-1.2M",IF(C2179&lt;=2000000,"1.2M-2M","2M+"))))</f>
        <v>800k-1.2M</v>
      </c>
      <c r="L2179" t="str">
        <f t="shared" ref="L2179:L2242" si="104">IF(I2179&lt;=30,"18-30",IF(I2179&lt;=45,"31-45",IF(I2179&lt;=60,"46-60",IF(I2179&lt;=75,"61-75","76-100+"))))</f>
        <v>18-30</v>
      </c>
    </row>
    <row r="2180" spans="1:12" x14ac:dyDescent="0.25">
      <c r="A2180">
        <v>2179</v>
      </c>
      <c r="B2180" t="s">
        <v>9</v>
      </c>
      <c r="C2180">
        <f>IF(ISBLANK(Hoja1!C2180),AVERAGE(Hoja1!$C$2:$C$5001),Hoja1!C2180)</f>
        <v>394295.68</v>
      </c>
      <c r="D2180" t="str">
        <f>IF(ISBLANK(Hoja1!D2180),"ASALARIADO",Hoja1!D2180)</f>
        <v>ASALARIADO</v>
      </c>
      <c r="E2180" t="s">
        <v>16</v>
      </c>
      <c r="F2180" t="s">
        <v>12</v>
      </c>
      <c r="G2180" t="s">
        <v>13</v>
      </c>
      <c r="H2180" t="s">
        <v>13</v>
      </c>
      <c r="I2180" s="1">
        <f>IF(ISBLANK(Hoja1!I2180),AVERAGE(Hoja1!$I$2:$I$5001),Hoja1!I2180)</f>
        <v>42</v>
      </c>
      <c r="J2180">
        <f t="shared" si="102"/>
        <v>0</v>
      </c>
      <c r="K2180" t="str">
        <f t="shared" si="103"/>
        <v>0-400k</v>
      </c>
      <c r="L2180" t="str">
        <f t="shared" si="104"/>
        <v>31-45</v>
      </c>
    </row>
    <row r="2181" spans="1:12" x14ac:dyDescent="0.25">
      <c r="A2181">
        <v>2180</v>
      </c>
      <c r="B2181" t="s">
        <v>9</v>
      </c>
      <c r="C2181">
        <f>IF(ISBLANK(Hoja1!C2181),AVERAGE(Hoja1!$C$2:$C$5001),Hoja1!C2181)</f>
        <v>10000</v>
      </c>
      <c r="D2181" t="str">
        <f>IF(ISBLANK(Hoja1!D2181),"ASALARIADO",Hoja1!D2181)</f>
        <v>ASALARIADO</v>
      </c>
      <c r="E2181" t="s">
        <v>16</v>
      </c>
      <c r="F2181" t="s">
        <v>12</v>
      </c>
      <c r="G2181" t="s">
        <v>12</v>
      </c>
      <c r="H2181" t="s">
        <v>13</v>
      </c>
      <c r="I2181" s="1">
        <f>IF(ISBLANK(Hoja1!I2181),AVERAGE(Hoja1!$I$2:$I$5001),Hoja1!I2181)</f>
        <v>34</v>
      </c>
      <c r="J2181">
        <f t="shared" si="102"/>
        <v>0</v>
      </c>
      <c r="K2181" t="str">
        <f t="shared" si="103"/>
        <v>0-400k</v>
      </c>
      <c r="L2181" t="str">
        <f t="shared" si="104"/>
        <v>31-45</v>
      </c>
    </row>
    <row r="2182" spans="1:12" x14ac:dyDescent="0.25">
      <c r="A2182">
        <v>2181</v>
      </c>
      <c r="B2182" t="s">
        <v>9</v>
      </c>
      <c r="C2182">
        <f>IF(ISBLANK(Hoja1!C2182),AVERAGE(Hoja1!$C$2:$C$5001),Hoja1!C2182)</f>
        <v>295970</v>
      </c>
      <c r="D2182" t="str">
        <f>IF(ISBLANK(Hoja1!D2182),"ASALARIADO",Hoja1!D2182)</f>
        <v>TRABAJADOR INDEPENDIENTE</v>
      </c>
      <c r="E2182" t="s">
        <v>16</v>
      </c>
      <c r="F2182" t="s">
        <v>12</v>
      </c>
      <c r="G2182" t="s">
        <v>13</v>
      </c>
      <c r="H2182" t="s">
        <v>13</v>
      </c>
      <c r="I2182" s="1">
        <f>IF(ISBLANK(Hoja1!I2182),AVERAGE(Hoja1!$I$2:$I$5001),Hoja1!I2182)</f>
        <v>28</v>
      </c>
      <c r="J2182">
        <f t="shared" si="102"/>
        <v>0</v>
      </c>
      <c r="K2182" t="str">
        <f t="shared" si="103"/>
        <v>0-400k</v>
      </c>
      <c r="L2182" t="str">
        <f t="shared" si="104"/>
        <v>18-30</v>
      </c>
    </row>
    <row r="2183" spans="1:12" x14ac:dyDescent="0.25">
      <c r="A2183">
        <v>2182</v>
      </c>
      <c r="B2183" t="s">
        <v>9</v>
      </c>
      <c r="C2183">
        <f>IF(ISBLANK(Hoja1!C2183),AVERAGE(Hoja1!$C$2:$C$5001),Hoja1!C2183)</f>
        <v>1042448</v>
      </c>
      <c r="D2183" t="str">
        <f>IF(ISBLANK(Hoja1!D2183),"ASALARIADO",Hoja1!D2183)</f>
        <v>ASALARIADO</v>
      </c>
      <c r="E2183" t="s">
        <v>16</v>
      </c>
      <c r="F2183" t="s">
        <v>12</v>
      </c>
      <c r="G2183" t="s">
        <v>13</v>
      </c>
      <c r="H2183" t="s">
        <v>13</v>
      </c>
      <c r="I2183" s="1">
        <f>IF(ISBLANK(Hoja1!I2183),AVERAGE(Hoja1!$I$2:$I$5001),Hoja1!I2183)</f>
        <v>33</v>
      </c>
      <c r="J2183">
        <f t="shared" si="102"/>
        <v>0</v>
      </c>
      <c r="K2183" t="str">
        <f t="shared" si="103"/>
        <v>800k-1.2M</v>
      </c>
      <c r="L2183" t="str">
        <f t="shared" si="104"/>
        <v>31-45</v>
      </c>
    </row>
    <row r="2184" spans="1:12" x14ac:dyDescent="0.25">
      <c r="A2184">
        <v>2183</v>
      </c>
      <c r="B2184" t="s">
        <v>9</v>
      </c>
      <c r="C2184">
        <f>IF(ISBLANK(Hoja1!C2184),AVERAGE(Hoja1!$C$2:$C$5001),Hoja1!C2184)</f>
        <v>313109.76000000001</v>
      </c>
      <c r="D2184" t="str">
        <f>IF(ISBLANK(Hoja1!D2184),"ASALARIADO",Hoja1!D2184)</f>
        <v>ASALARIADO</v>
      </c>
      <c r="E2184" t="s">
        <v>16</v>
      </c>
      <c r="F2184" t="s">
        <v>12</v>
      </c>
      <c r="G2184" t="s">
        <v>12</v>
      </c>
      <c r="H2184" t="s">
        <v>13</v>
      </c>
      <c r="I2184" s="1">
        <f>IF(ISBLANK(Hoja1!I2184),AVERAGE(Hoja1!$I$2:$I$5001),Hoja1!I2184)</f>
        <v>55</v>
      </c>
      <c r="J2184">
        <f t="shared" si="102"/>
        <v>0</v>
      </c>
      <c r="K2184" t="str">
        <f t="shared" si="103"/>
        <v>0-400k</v>
      </c>
      <c r="L2184" t="str">
        <f t="shared" si="104"/>
        <v>46-60</v>
      </c>
    </row>
    <row r="2185" spans="1:12" x14ac:dyDescent="0.25">
      <c r="A2185">
        <v>2184</v>
      </c>
      <c r="B2185" t="s">
        <v>9</v>
      </c>
      <c r="C2185">
        <f>IF(ISBLANK(Hoja1!C2185),AVERAGE(Hoja1!$C$2:$C$5001),Hoja1!C2185)</f>
        <v>2030634.72</v>
      </c>
      <c r="D2185" t="str">
        <f>IF(ISBLANK(Hoja1!D2185),"ASALARIADO",Hoja1!D2185)</f>
        <v>ASALARIADO</v>
      </c>
      <c r="E2185" t="s">
        <v>11</v>
      </c>
      <c r="F2185" t="s">
        <v>12</v>
      </c>
      <c r="G2185" t="s">
        <v>13</v>
      </c>
      <c r="H2185" t="s">
        <v>13</v>
      </c>
      <c r="I2185" s="1">
        <f>IF(ISBLANK(Hoja1!I2185),AVERAGE(Hoja1!$I$2:$I$5001),Hoja1!I2185)</f>
        <v>45</v>
      </c>
      <c r="J2185">
        <f t="shared" si="102"/>
        <v>0</v>
      </c>
      <c r="K2185" t="str">
        <f t="shared" si="103"/>
        <v>2M+</v>
      </c>
      <c r="L2185" t="str">
        <f t="shared" si="104"/>
        <v>31-45</v>
      </c>
    </row>
    <row r="2186" spans="1:12" x14ac:dyDescent="0.25">
      <c r="A2186">
        <v>2185</v>
      </c>
      <c r="B2186" t="s">
        <v>9</v>
      </c>
      <c r="C2186">
        <f>IF(ISBLANK(Hoja1!C2186),AVERAGE(Hoja1!$C$2:$C$5001),Hoja1!C2186)</f>
        <v>975000</v>
      </c>
      <c r="D2186" t="str">
        <f>IF(ISBLANK(Hoja1!D2186),"ASALARIADO",Hoja1!D2186)</f>
        <v>ASALARIADO</v>
      </c>
      <c r="E2186" t="s">
        <v>16</v>
      </c>
      <c r="F2186" t="s">
        <v>12</v>
      </c>
      <c r="G2186" t="s">
        <v>13</v>
      </c>
      <c r="H2186" t="s">
        <v>13</v>
      </c>
      <c r="I2186" s="1">
        <f>IF(ISBLANK(Hoja1!I2186),AVERAGE(Hoja1!$I$2:$I$5001),Hoja1!I2186)</f>
        <v>47</v>
      </c>
      <c r="J2186">
        <f t="shared" si="102"/>
        <v>0</v>
      </c>
      <c r="K2186" t="str">
        <f t="shared" si="103"/>
        <v>800k-1.2M</v>
      </c>
      <c r="L2186" t="str">
        <f t="shared" si="104"/>
        <v>46-60</v>
      </c>
    </row>
    <row r="2187" spans="1:12" x14ac:dyDescent="0.25">
      <c r="A2187">
        <v>2186</v>
      </c>
      <c r="B2187" t="s">
        <v>9</v>
      </c>
      <c r="C2187">
        <f>IF(ISBLANK(Hoja1!C2187),AVERAGE(Hoja1!$C$2:$C$5001),Hoja1!C2187)</f>
        <v>1271336.5</v>
      </c>
      <c r="D2187" t="str">
        <f>IF(ISBLANK(Hoja1!D2187),"ASALARIADO",Hoja1!D2187)</f>
        <v>ASALARIADO</v>
      </c>
      <c r="E2187" t="s">
        <v>11</v>
      </c>
      <c r="F2187" t="s">
        <v>12</v>
      </c>
      <c r="G2187" t="s">
        <v>13</v>
      </c>
      <c r="H2187" t="s">
        <v>13</v>
      </c>
      <c r="I2187" s="1">
        <f>IF(ISBLANK(Hoja1!I2187),AVERAGE(Hoja1!$I$2:$I$5001),Hoja1!I2187)</f>
        <v>35</v>
      </c>
      <c r="J2187">
        <f t="shared" si="102"/>
        <v>0</v>
      </c>
      <c r="K2187" t="str">
        <f t="shared" si="103"/>
        <v>1.2M-2M</v>
      </c>
      <c r="L2187" t="str">
        <f t="shared" si="104"/>
        <v>31-45</v>
      </c>
    </row>
    <row r="2188" spans="1:12" x14ac:dyDescent="0.25">
      <c r="A2188">
        <v>2187</v>
      </c>
      <c r="B2188" t="s">
        <v>9</v>
      </c>
      <c r="C2188">
        <f>IF(ISBLANK(Hoja1!C2188),AVERAGE(Hoja1!$C$2:$C$5001),Hoja1!C2188)</f>
        <v>3551482</v>
      </c>
      <c r="D2188" t="str">
        <f>IF(ISBLANK(Hoja1!D2188),"ASALARIADO",Hoja1!D2188)</f>
        <v>PENSIONADOS EN SU PROPIO SISTEMA</v>
      </c>
      <c r="E2188" t="s">
        <v>11</v>
      </c>
      <c r="F2188" t="s">
        <v>12</v>
      </c>
      <c r="G2188" t="s">
        <v>13</v>
      </c>
      <c r="H2188" t="s">
        <v>13</v>
      </c>
      <c r="I2188" s="1">
        <f>IF(ISBLANK(Hoja1!I2188),AVERAGE(Hoja1!$I$2:$I$5001),Hoja1!I2188)</f>
        <v>64</v>
      </c>
      <c r="J2188">
        <f t="shared" si="102"/>
        <v>0</v>
      </c>
      <c r="K2188" t="str">
        <f t="shared" si="103"/>
        <v>2M+</v>
      </c>
      <c r="L2188" t="str">
        <f t="shared" si="104"/>
        <v>61-75</v>
      </c>
    </row>
    <row r="2189" spans="1:12" x14ac:dyDescent="0.25">
      <c r="A2189">
        <v>2188</v>
      </c>
      <c r="B2189" t="s">
        <v>15</v>
      </c>
      <c r="C2189">
        <f>IF(ISBLANK(Hoja1!C2189),AVERAGE(Hoja1!$C$2:$C$5001),Hoja1!C2189)</f>
        <v>297046</v>
      </c>
      <c r="D2189" t="str">
        <f>IF(ISBLANK(Hoja1!D2189),"ASALARIADO",Hoja1!D2189)</f>
        <v>ASEGURADO VOLUNTARIO</v>
      </c>
      <c r="E2189" t="s">
        <v>16</v>
      </c>
      <c r="F2189" t="s">
        <v>12</v>
      </c>
      <c r="G2189" t="s">
        <v>13</v>
      </c>
      <c r="H2189" t="s">
        <v>13</v>
      </c>
      <c r="I2189" s="1">
        <f>IF(ISBLANK(Hoja1!I2189),AVERAGE(Hoja1!$I$2:$I$5001),Hoja1!I2189)</f>
        <v>35</v>
      </c>
      <c r="J2189">
        <f t="shared" si="102"/>
        <v>0</v>
      </c>
      <c r="K2189" t="str">
        <f t="shared" si="103"/>
        <v>0-400k</v>
      </c>
      <c r="L2189" t="str">
        <f t="shared" si="104"/>
        <v>31-45</v>
      </c>
    </row>
    <row r="2190" spans="1:12" x14ac:dyDescent="0.25">
      <c r="A2190">
        <v>2189</v>
      </c>
      <c r="B2190" t="s">
        <v>15</v>
      </c>
      <c r="C2190">
        <f>IF(ISBLANK(Hoja1!C2190),AVERAGE(Hoja1!$C$2:$C$5001),Hoja1!C2190)</f>
        <v>301260</v>
      </c>
      <c r="D2190" t="str">
        <f>IF(ISBLANK(Hoja1!D2190),"ASALARIADO",Hoja1!D2190)</f>
        <v>ASEGURADO VOLUNTARIO</v>
      </c>
      <c r="E2190" t="s">
        <v>16</v>
      </c>
      <c r="F2190" t="s">
        <v>12</v>
      </c>
      <c r="G2190" t="s">
        <v>13</v>
      </c>
      <c r="H2190" t="s">
        <v>13</v>
      </c>
      <c r="I2190" s="1">
        <f>IF(ISBLANK(Hoja1!I2190),AVERAGE(Hoja1!$I$2:$I$5001),Hoja1!I2190)</f>
        <v>24</v>
      </c>
      <c r="J2190">
        <f t="shared" si="102"/>
        <v>0</v>
      </c>
      <c r="K2190" t="str">
        <f t="shared" si="103"/>
        <v>0-400k</v>
      </c>
      <c r="L2190" t="str">
        <f t="shared" si="104"/>
        <v>18-30</v>
      </c>
    </row>
    <row r="2191" spans="1:12" x14ac:dyDescent="0.25">
      <c r="A2191">
        <v>2190</v>
      </c>
      <c r="B2191" t="s">
        <v>9</v>
      </c>
      <c r="C2191">
        <f>IF(ISBLANK(Hoja1!C2191),AVERAGE(Hoja1!$C$2:$C$5001),Hoja1!C2191)</f>
        <v>329054</v>
      </c>
      <c r="D2191" t="str">
        <f>IF(ISBLANK(Hoja1!D2191),"ASALARIADO",Hoja1!D2191)</f>
        <v>ASALARIADO</v>
      </c>
      <c r="E2191" t="s">
        <v>16</v>
      </c>
      <c r="F2191" t="s">
        <v>12</v>
      </c>
      <c r="G2191" t="s">
        <v>13</v>
      </c>
      <c r="H2191" t="s">
        <v>13</v>
      </c>
      <c r="I2191" s="1">
        <f>IF(ISBLANK(Hoja1!I2191),AVERAGE(Hoja1!$I$2:$I$5001),Hoja1!I2191)</f>
        <v>25</v>
      </c>
      <c r="J2191">
        <f t="shared" si="102"/>
        <v>0</v>
      </c>
      <c r="K2191" t="str">
        <f t="shared" si="103"/>
        <v>0-400k</v>
      </c>
      <c r="L2191" t="str">
        <f t="shared" si="104"/>
        <v>18-30</v>
      </c>
    </row>
    <row r="2192" spans="1:12" x14ac:dyDescent="0.25">
      <c r="A2192">
        <v>2191</v>
      </c>
      <c r="B2192" t="s">
        <v>9</v>
      </c>
      <c r="C2192">
        <f>IF(ISBLANK(Hoja1!C2192),AVERAGE(Hoja1!$C$2:$C$5001),Hoja1!C2192)</f>
        <v>1218000</v>
      </c>
      <c r="D2192" t="str">
        <f>IF(ISBLANK(Hoja1!D2192),"ASALARIADO",Hoja1!D2192)</f>
        <v>ASALARIADO</v>
      </c>
      <c r="E2192" t="s">
        <v>16</v>
      </c>
      <c r="F2192" t="s">
        <v>12</v>
      </c>
      <c r="G2192" t="s">
        <v>12</v>
      </c>
      <c r="H2192" t="s">
        <v>13</v>
      </c>
      <c r="I2192" s="1">
        <f>IF(ISBLANK(Hoja1!I2192),AVERAGE(Hoja1!$I$2:$I$5001),Hoja1!I2192)</f>
        <v>49</v>
      </c>
      <c r="J2192">
        <f t="shared" si="102"/>
        <v>0</v>
      </c>
      <c r="K2192" t="str">
        <f t="shared" si="103"/>
        <v>1.2M-2M</v>
      </c>
      <c r="L2192" t="str">
        <f t="shared" si="104"/>
        <v>46-60</v>
      </c>
    </row>
    <row r="2193" spans="1:12" x14ac:dyDescent="0.25">
      <c r="A2193">
        <v>2192</v>
      </c>
      <c r="B2193" t="s">
        <v>15</v>
      </c>
      <c r="C2193">
        <f>IF(ISBLANK(Hoja1!C2193),AVERAGE(Hoja1!$C$2:$C$5001),Hoja1!C2193)</f>
        <v>782118.81</v>
      </c>
      <c r="D2193" t="str">
        <f>IF(ISBLANK(Hoja1!D2193),"ASALARIADO",Hoja1!D2193)</f>
        <v>ASALARIADO</v>
      </c>
      <c r="E2193" t="s">
        <v>16</v>
      </c>
      <c r="F2193" t="s">
        <v>12</v>
      </c>
      <c r="G2193" t="s">
        <v>13</v>
      </c>
      <c r="H2193" t="s">
        <v>13</v>
      </c>
      <c r="I2193" s="1">
        <f>IF(ISBLANK(Hoja1!I2193),AVERAGE(Hoja1!$I$2:$I$5001),Hoja1!I2193)</f>
        <v>27</v>
      </c>
      <c r="J2193">
        <f t="shared" si="102"/>
        <v>0</v>
      </c>
      <c r="K2193" t="str">
        <f t="shared" si="103"/>
        <v>400k-800k</v>
      </c>
      <c r="L2193" t="str">
        <f t="shared" si="104"/>
        <v>18-30</v>
      </c>
    </row>
    <row r="2194" spans="1:12" x14ac:dyDescent="0.25">
      <c r="A2194">
        <v>2193</v>
      </c>
      <c r="B2194" t="s">
        <v>15</v>
      </c>
      <c r="C2194">
        <f>IF(ISBLANK(Hoja1!C2194),AVERAGE(Hoja1!$C$2:$C$5001),Hoja1!C2194)</f>
        <v>1914699</v>
      </c>
      <c r="D2194" t="str">
        <f>IF(ISBLANK(Hoja1!D2194),"ASALARIADO",Hoja1!D2194)</f>
        <v>ASALARIADO</v>
      </c>
      <c r="E2194" t="s">
        <v>11</v>
      </c>
      <c r="F2194" t="s">
        <v>12</v>
      </c>
      <c r="G2194" t="s">
        <v>13</v>
      </c>
      <c r="H2194" t="s">
        <v>13</v>
      </c>
      <c r="I2194" s="1">
        <f>IF(ISBLANK(Hoja1!I2194),AVERAGE(Hoja1!$I$2:$I$5001),Hoja1!I2194)</f>
        <v>59</v>
      </c>
      <c r="J2194">
        <f t="shared" si="102"/>
        <v>0</v>
      </c>
      <c r="K2194" t="str">
        <f t="shared" si="103"/>
        <v>1.2M-2M</v>
      </c>
      <c r="L2194" t="str">
        <f t="shared" si="104"/>
        <v>46-60</v>
      </c>
    </row>
    <row r="2195" spans="1:12" x14ac:dyDescent="0.25">
      <c r="A2195">
        <v>2194</v>
      </c>
      <c r="B2195" t="s">
        <v>9</v>
      </c>
      <c r="C2195">
        <f>IF(ISBLANK(Hoja1!C2195),AVERAGE(Hoja1!$C$2:$C$5001),Hoja1!C2195)</f>
        <v>347514</v>
      </c>
      <c r="D2195" t="str">
        <f>IF(ISBLANK(Hoja1!D2195),"ASALARIADO",Hoja1!D2195)</f>
        <v>ASALARIADO</v>
      </c>
      <c r="E2195" t="s">
        <v>16</v>
      </c>
      <c r="F2195" t="s">
        <v>12</v>
      </c>
      <c r="G2195" t="s">
        <v>13</v>
      </c>
      <c r="H2195" t="s">
        <v>13</v>
      </c>
      <c r="I2195" s="1">
        <f>IF(ISBLANK(Hoja1!I2195),AVERAGE(Hoja1!$I$2:$I$5001),Hoja1!I2195)</f>
        <v>27</v>
      </c>
      <c r="J2195">
        <f t="shared" si="102"/>
        <v>0</v>
      </c>
      <c r="K2195" t="str">
        <f t="shared" si="103"/>
        <v>0-400k</v>
      </c>
      <c r="L2195" t="str">
        <f t="shared" si="104"/>
        <v>18-30</v>
      </c>
    </row>
    <row r="2196" spans="1:12" x14ac:dyDescent="0.25">
      <c r="A2196">
        <v>2195</v>
      </c>
      <c r="B2196" t="s">
        <v>15</v>
      </c>
      <c r="C2196">
        <f>IF(ISBLANK(Hoja1!C2196),AVERAGE(Hoja1!$C$2:$C$5001),Hoja1!C2196)</f>
        <v>136001</v>
      </c>
      <c r="D2196" t="str">
        <f>IF(ISBLANK(Hoja1!D2196),"ASALARIADO",Hoja1!D2196)</f>
        <v>ASALARIADO</v>
      </c>
      <c r="E2196" t="s">
        <v>16</v>
      </c>
      <c r="F2196" t="s">
        <v>12</v>
      </c>
      <c r="G2196" t="s">
        <v>13</v>
      </c>
      <c r="H2196" t="s">
        <v>13</v>
      </c>
      <c r="I2196" s="1">
        <f>IF(ISBLANK(Hoja1!I2196),AVERAGE(Hoja1!$I$2:$I$5001),Hoja1!I2196)</f>
        <v>52</v>
      </c>
      <c r="J2196">
        <f t="shared" si="102"/>
        <v>0</v>
      </c>
      <c r="K2196" t="str">
        <f t="shared" si="103"/>
        <v>0-400k</v>
      </c>
      <c r="L2196" t="str">
        <f t="shared" si="104"/>
        <v>46-60</v>
      </c>
    </row>
    <row r="2197" spans="1:12" x14ac:dyDescent="0.25">
      <c r="A2197">
        <v>2196</v>
      </c>
      <c r="B2197" t="s">
        <v>15</v>
      </c>
      <c r="C2197">
        <f>IF(ISBLANK(Hoja1!C2197),AVERAGE(Hoja1!$C$2:$C$5001),Hoja1!C2197)</f>
        <v>1002612</v>
      </c>
      <c r="D2197" t="str">
        <f>IF(ISBLANK(Hoja1!D2197),"ASALARIADO",Hoja1!D2197)</f>
        <v>PENSIONADOS EN SU PROPIO SISTEMA</v>
      </c>
      <c r="E2197" t="s">
        <v>11</v>
      </c>
      <c r="F2197" t="s">
        <v>12</v>
      </c>
      <c r="G2197" t="s">
        <v>13</v>
      </c>
      <c r="H2197" t="s">
        <v>13</v>
      </c>
      <c r="I2197" s="1">
        <f>IF(ISBLANK(Hoja1!I2197),AVERAGE(Hoja1!$I$2:$I$5001),Hoja1!I2197)</f>
        <v>63</v>
      </c>
      <c r="J2197">
        <f t="shared" si="102"/>
        <v>0</v>
      </c>
      <c r="K2197" t="str">
        <f t="shared" si="103"/>
        <v>800k-1.2M</v>
      </c>
      <c r="L2197" t="str">
        <f t="shared" si="104"/>
        <v>61-75</v>
      </c>
    </row>
    <row r="2198" spans="1:12" x14ac:dyDescent="0.25">
      <c r="A2198">
        <v>2197</v>
      </c>
      <c r="B2198" t="s">
        <v>9</v>
      </c>
      <c r="C2198">
        <f>IF(ISBLANK(Hoja1!C2198),AVERAGE(Hoja1!$C$2:$C$5001),Hoja1!C2198)</f>
        <v>543686</v>
      </c>
      <c r="D2198" t="str">
        <f>IF(ISBLANK(Hoja1!D2198),"ASALARIADO",Hoja1!D2198)</f>
        <v>ASALARIADO</v>
      </c>
      <c r="E2198" t="s">
        <v>11</v>
      </c>
      <c r="F2198" t="s">
        <v>12</v>
      </c>
      <c r="G2198" t="s">
        <v>13</v>
      </c>
      <c r="H2198" t="s">
        <v>12</v>
      </c>
      <c r="I2198" s="1">
        <f>IF(ISBLANK(Hoja1!I2198),AVERAGE(Hoja1!$I$2:$I$5001),Hoja1!I2198)</f>
        <v>49</v>
      </c>
      <c r="J2198">
        <f t="shared" si="102"/>
        <v>1</v>
      </c>
      <c r="K2198" t="str">
        <f t="shared" si="103"/>
        <v>400k-800k</v>
      </c>
      <c r="L2198" t="str">
        <f t="shared" si="104"/>
        <v>46-60</v>
      </c>
    </row>
    <row r="2199" spans="1:12" x14ac:dyDescent="0.25">
      <c r="A2199">
        <v>2198</v>
      </c>
      <c r="B2199" t="s">
        <v>9</v>
      </c>
      <c r="C2199">
        <f>IF(ISBLANK(Hoja1!C2199),AVERAGE(Hoja1!$C$2:$C$5001),Hoja1!C2199)</f>
        <v>187645.6</v>
      </c>
      <c r="D2199" t="str">
        <f>IF(ISBLANK(Hoja1!D2199),"ASALARIADO",Hoja1!D2199)</f>
        <v>ASALARIADO</v>
      </c>
      <c r="E2199" t="s">
        <v>16</v>
      </c>
      <c r="F2199" t="s">
        <v>12</v>
      </c>
      <c r="G2199" t="s">
        <v>13</v>
      </c>
      <c r="H2199" t="s">
        <v>13</v>
      </c>
      <c r="I2199" s="1">
        <f>IF(ISBLANK(Hoja1!I2199),AVERAGE(Hoja1!$I$2:$I$5001),Hoja1!I2199)</f>
        <v>47</v>
      </c>
      <c r="J2199">
        <f t="shared" si="102"/>
        <v>0</v>
      </c>
      <c r="K2199" t="str">
        <f t="shared" si="103"/>
        <v>0-400k</v>
      </c>
      <c r="L2199" t="str">
        <f t="shared" si="104"/>
        <v>46-60</v>
      </c>
    </row>
    <row r="2200" spans="1:12" x14ac:dyDescent="0.25">
      <c r="A2200">
        <v>2199</v>
      </c>
      <c r="B2200" t="s">
        <v>9</v>
      </c>
      <c r="C2200">
        <f>IF(ISBLANK(Hoja1!C2200),AVERAGE(Hoja1!$C$2:$C$5001),Hoja1!C2200)</f>
        <v>837414</v>
      </c>
      <c r="D2200" t="str">
        <f>IF(ISBLANK(Hoja1!D2200),"ASALARIADO",Hoja1!D2200)</f>
        <v>TRABAJADOR INDEPENDIENTE</v>
      </c>
      <c r="E2200" t="s">
        <v>16</v>
      </c>
      <c r="F2200" t="s">
        <v>12</v>
      </c>
      <c r="G2200" t="s">
        <v>13</v>
      </c>
      <c r="H2200" t="s">
        <v>13</v>
      </c>
      <c r="I2200" s="1">
        <f>IF(ISBLANK(Hoja1!I2200),AVERAGE(Hoja1!$I$2:$I$5001),Hoja1!I2200)</f>
        <v>64</v>
      </c>
      <c r="J2200">
        <f t="shared" si="102"/>
        <v>0</v>
      </c>
      <c r="K2200" t="str">
        <f t="shared" si="103"/>
        <v>800k-1.2M</v>
      </c>
      <c r="L2200" t="str">
        <f t="shared" si="104"/>
        <v>61-75</v>
      </c>
    </row>
    <row r="2201" spans="1:12" x14ac:dyDescent="0.25">
      <c r="A2201">
        <v>2200</v>
      </c>
      <c r="B2201" t="s">
        <v>9</v>
      </c>
      <c r="C2201">
        <f>IF(ISBLANK(Hoja1!C2201),AVERAGE(Hoja1!$C$2:$C$5001),Hoja1!C2201)</f>
        <v>140978.96</v>
      </c>
      <c r="D2201" t="str">
        <f>IF(ISBLANK(Hoja1!D2201),"ASALARIADO",Hoja1!D2201)</f>
        <v>ASALARIADO</v>
      </c>
      <c r="E2201" t="s">
        <v>16</v>
      </c>
      <c r="F2201" t="s">
        <v>12</v>
      </c>
      <c r="G2201" t="s">
        <v>13</v>
      </c>
      <c r="H2201" t="s">
        <v>13</v>
      </c>
      <c r="I2201" s="1">
        <f>IF(ISBLANK(Hoja1!I2201),AVERAGE(Hoja1!$I$2:$I$5001),Hoja1!I2201)</f>
        <v>46</v>
      </c>
      <c r="J2201">
        <f t="shared" si="102"/>
        <v>0</v>
      </c>
      <c r="K2201" t="str">
        <f t="shared" si="103"/>
        <v>0-400k</v>
      </c>
      <c r="L2201" t="str">
        <f t="shared" si="104"/>
        <v>46-60</v>
      </c>
    </row>
    <row r="2202" spans="1:12" x14ac:dyDescent="0.25">
      <c r="A2202">
        <v>2201</v>
      </c>
      <c r="B2202" t="s">
        <v>9</v>
      </c>
      <c r="C2202">
        <f>IF(ISBLANK(Hoja1!C2202),AVERAGE(Hoja1!$C$2:$C$5001),Hoja1!C2202)</f>
        <v>297046</v>
      </c>
      <c r="D2202" t="str">
        <f>IF(ISBLANK(Hoja1!D2202),"ASALARIADO",Hoja1!D2202)</f>
        <v>ASEGURADO VOLUNTARIO</v>
      </c>
      <c r="E2202" t="s">
        <v>16</v>
      </c>
      <c r="F2202" t="s">
        <v>12</v>
      </c>
      <c r="G2202" t="s">
        <v>12</v>
      </c>
      <c r="H2202" t="s">
        <v>12</v>
      </c>
      <c r="I2202" s="1">
        <f>IF(ISBLANK(Hoja1!I2202),AVERAGE(Hoja1!$I$2:$I$5001),Hoja1!I2202)</f>
        <v>37</v>
      </c>
      <c r="J2202">
        <f t="shared" si="102"/>
        <v>1</v>
      </c>
      <c r="K2202" t="str">
        <f t="shared" si="103"/>
        <v>0-400k</v>
      </c>
      <c r="L2202" t="str">
        <f t="shared" si="104"/>
        <v>31-45</v>
      </c>
    </row>
    <row r="2203" spans="1:12" x14ac:dyDescent="0.25">
      <c r="A2203">
        <v>2202</v>
      </c>
      <c r="B2203" t="s">
        <v>15</v>
      </c>
      <c r="C2203">
        <f>IF(ISBLANK(Hoja1!C2203),AVERAGE(Hoja1!$C$2:$C$5001),Hoja1!C2203)</f>
        <v>376750</v>
      </c>
      <c r="D2203" t="str">
        <f>IF(ISBLANK(Hoja1!D2203),"ASALARIADO",Hoja1!D2203)</f>
        <v>ASALARIADO</v>
      </c>
      <c r="E2203" t="s">
        <v>16</v>
      </c>
      <c r="F2203" t="s">
        <v>12</v>
      </c>
      <c r="G2203" t="s">
        <v>13</v>
      </c>
      <c r="H2203" t="s">
        <v>13</v>
      </c>
      <c r="I2203" s="1">
        <f>IF(ISBLANK(Hoja1!I2203),AVERAGE(Hoja1!$I$2:$I$5001),Hoja1!I2203)</f>
        <v>24</v>
      </c>
      <c r="J2203">
        <f t="shared" si="102"/>
        <v>0</v>
      </c>
      <c r="K2203" t="str">
        <f t="shared" si="103"/>
        <v>0-400k</v>
      </c>
      <c r="L2203" t="str">
        <f t="shared" si="104"/>
        <v>18-30</v>
      </c>
    </row>
    <row r="2204" spans="1:12" x14ac:dyDescent="0.25">
      <c r="A2204">
        <v>2203</v>
      </c>
      <c r="B2204" t="s">
        <v>9</v>
      </c>
      <c r="C2204">
        <f>IF(ISBLANK(Hoja1!C2204),AVERAGE(Hoja1!$C$2:$C$5001),Hoja1!C2204)</f>
        <v>50000</v>
      </c>
      <c r="D2204" t="str">
        <f>IF(ISBLANK(Hoja1!D2204),"ASALARIADO",Hoja1!D2204)</f>
        <v>ASALARIADO</v>
      </c>
      <c r="E2204" t="s">
        <v>16</v>
      </c>
      <c r="F2204" t="s">
        <v>12</v>
      </c>
      <c r="G2204" t="s">
        <v>12</v>
      </c>
      <c r="H2204" t="s">
        <v>13</v>
      </c>
      <c r="I2204" s="1">
        <f>IF(ISBLANK(Hoja1!I2204),AVERAGE(Hoja1!$I$2:$I$5001),Hoja1!I2204)</f>
        <v>34</v>
      </c>
      <c r="J2204">
        <f t="shared" si="102"/>
        <v>0</v>
      </c>
      <c r="K2204" t="str">
        <f t="shared" si="103"/>
        <v>0-400k</v>
      </c>
      <c r="L2204" t="str">
        <f t="shared" si="104"/>
        <v>31-45</v>
      </c>
    </row>
    <row r="2205" spans="1:12" x14ac:dyDescent="0.25">
      <c r="A2205">
        <v>2204</v>
      </c>
      <c r="B2205" t="s">
        <v>15</v>
      </c>
      <c r="C2205">
        <f>IF(ISBLANK(Hoja1!C2205),AVERAGE(Hoja1!$C$2:$C$5001),Hoja1!C2205)</f>
        <v>278030</v>
      </c>
      <c r="D2205" t="str">
        <f>IF(ISBLANK(Hoja1!D2205),"ASALARIADO",Hoja1!D2205)</f>
        <v>CONVENIOS ESPECIALES DE TRABAJADORES INDEPENDIENTES</v>
      </c>
      <c r="E2205" t="s">
        <v>16</v>
      </c>
      <c r="F2205" t="s">
        <v>12</v>
      </c>
      <c r="G2205" t="s">
        <v>13</v>
      </c>
      <c r="H2205" t="s">
        <v>13</v>
      </c>
      <c r="I2205" s="1">
        <f>IF(ISBLANK(Hoja1!I2205),AVERAGE(Hoja1!$I$2:$I$5001),Hoja1!I2205)</f>
        <v>51</v>
      </c>
      <c r="J2205">
        <f t="shared" si="102"/>
        <v>0</v>
      </c>
      <c r="K2205" t="str">
        <f t="shared" si="103"/>
        <v>0-400k</v>
      </c>
      <c r="L2205" t="str">
        <f t="shared" si="104"/>
        <v>46-60</v>
      </c>
    </row>
    <row r="2206" spans="1:12" x14ac:dyDescent="0.25">
      <c r="A2206">
        <v>2205</v>
      </c>
      <c r="B2206" t="s">
        <v>9</v>
      </c>
      <c r="C2206">
        <f>IF(ISBLANK(Hoja1!C2206),AVERAGE(Hoja1!$C$2:$C$5001),Hoja1!C2206)</f>
        <v>305704</v>
      </c>
      <c r="D2206" t="str">
        <f>IF(ISBLANK(Hoja1!D2206),"ASALARIADO",Hoja1!D2206)</f>
        <v>ASEGURADO VOLUNTARIO</v>
      </c>
      <c r="E2206" t="s">
        <v>16</v>
      </c>
      <c r="F2206" t="s">
        <v>13</v>
      </c>
      <c r="G2206" t="s">
        <v>13</v>
      </c>
      <c r="H2206" t="s">
        <v>13</v>
      </c>
      <c r="I2206" s="1">
        <f>IF(ISBLANK(Hoja1!I2206),AVERAGE(Hoja1!$I$2:$I$5001),Hoja1!I2206)</f>
        <v>40</v>
      </c>
      <c r="J2206">
        <f t="shared" si="102"/>
        <v>0</v>
      </c>
      <c r="K2206" t="str">
        <f t="shared" si="103"/>
        <v>0-400k</v>
      </c>
      <c r="L2206" t="str">
        <f t="shared" si="104"/>
        <v>31-45</v>
      </c>
    </row>
    <row r="2207" spans="1:12" x14ac:dyDescent="0.25">
      <c r="A2207">
        <v>2206</v>
      </c>
      <c r="B2207" t="s">
        <v>15</v>
      </c>
      <c r="C2207">
        <f>IF(ISBLANK(Hoja1!C2207),AVERAGE(Hoja1!$C$2:$C$5001),Hoja1!C2207)</f>
        <v>719271.8</v>
      </c>
      <c r="D2207" t="str">
        <f>IF(ISBLANK(Hoja1!D2207),"ASALARIADO",Hoja1!D2207)</f>
        <v>PENSIONADOS EN SU PROPIO SISTEMA</v>
      </c>
      <c r="E2207" t="s">
        <v>11</v>
      </c>
      <c r="F2207" t="s">
        <v>12</v>
      </c>
      <c r="G2207" t="s">
        <v>13</v>
      </c>
      <c r="H2207" t="s">
        <v>13</v>
      </c>
      <c r="I2207" s="1">
        <f>IF(ISBLANK(Hoja1!I2207),AVERAGE(Hoja1!$I$2:$I$5001),Hoja1!I2207)</f>
        <v>81</v>
      </c>
      <c r="J2207">
        <f t="shared" si="102"/>
        <v>0</v>
      </c>
      <c r="K2207" t="str">
        <f t="shared" si="103"/>
        <v>400k-800k</v>
      </c>
      <c r="L2207" t="str">
        <f t="shared" si="104"/>
        <v>76-100+</v>
      </c>
    </row>
    <row r="2208" spans="1:12" x14ac:dyDescent="0.25">
      <c r="A2208">
        <v>2207</v>
      </c>
      <c r="B2208" t="s">
        <v>15</v>
      </c>
      <c r="C2208">
        <f>IF(ISBLANK(Hoja1!C2208),AVERAGE(Hoja1!$C$2:$C$5001),Hoja1!C2208)</f>
        <v>1111989</v>
      </c>
      <c r="D2208" t="str">
        <f>IF(ISBLANK(Hoja1!D2208),"ASALARIADO",Hoja1!D2208)</f>
        <v>ASALARIADO</v>
      </c>
      <c r="E2208" t="s">
        <v>11</v>
      </c>
      <c r="F2208" t="s">
        <v>12</v>
      </c>
      <c r="G2208" t="s">
        <v>13</v>
      </c>
      <c r="H2208" t="s">
        <v>12</v>
      </c>
      <c r="I2208" s="1">
        <f>IF(ISBLANK(Hoja1!I2208),AVERAGE(Hoja1!$I$2:$I$5001),Hoja1!I2208)</f>
        <v>53</v>
      </c>
      <c r="J2208">
        <f t="shared" si="102"/>
        <v>1</v>
      </c>
      <c r="K2208" t="str">
        <f t="shared" si="103"/>
        <v>800k-1.2M</v>
      </c>
      <c r="L2208" t="str">
        <f t="shared" si="104"/>
        <v>46-60</v>
      </c>
    </row>
    <row r="2209" spans="1:12" x14ac:dyDescent="0.25">
      <c r="A2209">
        <v>2208</v>
      </c>
      <c r="B2209" t="s">
        <v>15</v>
      </c>
      <c r="C2209">
        <f>IF(ISBLANK(Hoja1!C2209),AVERAGE(Hoja1!$C$2:$C$5001),Hoja1!C2209)</f>
        <v>1214632</v>
      </c>
      <c r="D2209" t="str">
        <f>IF(ISBLANK(Hoja1!D2209),"ASALARIADO",Hoja1!D2209)</f>
        <v>ASALARIADO</v>
      </c>
      <c r="E2209" t="s">
        <v>11</v>
      </c>
      <c r="F2209" t="s">
        <v>12</v>
      </c>
      <c r="G2209" t="s">
        <v>13</v>
      </c>
      <c r="H2209" t="s">
        <v>12</v>
      </c>
      <c r="I2209" s="1">
        <f>IF(ISBLANK(Hoja1!I2209),AVERAGE(Hoja1!$I$2:$I$5001),Hoja1!I2209)</f>
        <v>57</v>
      </c>
      <c r="J2209">
        <f t="shared" si="102"/>
        <v>1</v>
      </c>
      <c r="K2209" t="str">
        <f t="shared" si="103"/>
        <v>1.2M-2M</v>
      </c>
      <c r="L2209" t="str">
        <f t="shared" si="104"/>
        <v>46-60</v>
      </c>
    </row>
    <row r="2210" spans="1:12" x14ac:dyDescent="0.25">
      <c r="A2210">
        <v>2209</v>
      </c>
      <c r="B2210" t="s">
        <v>15</v>
      </c>
      <c r="C2210">
        <f>IF(ISBLANK(Hoja1!C2210),AVERAGE(Hoja1!$C$2:$C$5001),Hoja1!C2210)</f>
        <v>550000</v>
      </c>
      <c r="D2210" t="str">
        <f>IF(ISBLANK(Hoja1!D2210),"ASALARIADO",Hoja1!D2210)</f>
        <v>ASALARIADO</v>
      </c>
      <c r="E2210" t="s">
        <v>16</v>
      </c>
      <c r="F2210" t="s">
        <v>12</v>
      </c>
      <c r="G2210" t="s">
        <v>13</v>
      </c>
      <c r="H2210" t="s">
        <v>13</v>
      </c>
      <c r="I2210" s="1">
        <f>IF(ISBLANK(Hoja1!I2210),AVERAGE(Hoja1!$I$2:$I$5001),Hoja1!I2210)</f>
        <v>31</v>
      </c>
      <c r="J2210">
        <f t="shared" si="102"/>
        <v>0</v>
      </c>
      <c r="K2210" t="str">
        <f t="shared" si="103"/>
        <v>400k-800k</v>
      </c>
      <c r="L2210" t="str">
        <f t="shared" si="104"/>
        <v>31-45</v>
      </c>
    </row>
    <row r="2211" spans="1:12" x14ac:dyDescent="0.25">
      <c r="A2211">
        <v>2210</v>
      </c>
      <c r="B2211" t="s">
        <v>9</v>
      </c>
      <c r="C2211">
        <f>IF(ISBLANK(Hoja1!C2211),AVERAGE(Hoja1!$C$2:$C$5001),Hoja1!C2211)</f>
        <v>721187.76</v>
      </c>
      <c r="D2211" t="str">
        <f>IF(ISBLANK(Hoja1!D2211),"ASALARIADO",Hoja1!D2211)</f>
        <v>ASALARIADO</v>
      </c>
      <c r="E2211" t="s">
        <v>11</v>
      </c>
      <c r="F2211" t="s">
        <v>12</v>
      </c>
      <c r="G2211" t="s">
        <v>13</v>
      </c>
      <c r="H2211" t="s">
        <v>13</v>
      </c>
      <c r="I2211" s="1">
        <f>IF(ISBLANK(Hoja1!I2211),AVERAGE(Hoja1!$I$2:$I$5001),Hoja1!I2211)</f>
        <v>49</v>
      </c>
      <c r="J2211">
        <f t="shared" si="102"/>
        <v>0</v>
      </c>
      <c r="K2211" t="str">
        <f t="shared" si="103"/>
        <v>400k-800k</v>
      </c>
      <c r="L2211" t="str">
        <f t="shared" si="104"/>
        <v>46-60</v>
      </c>
    </row>
    <row r="2212" spans="1:12" x14ac:dyDescent="0.25">
      <c r="A2212">
        <v>2211</v>
      </c>
      <c r="B2212" t="s">
        <v>9</v>
      </c>
      <c r="C2212">
        <f>IF(ISBLANK(Hoja1!C2212),AVERAGE(Hoja1!$C$2:$C$5001),Hoja1!C2212)</f>
        <v>333500</v>
      </c>
      <c r="D2212" t="str">
        <f>IF(ISBLANK(Hoja1!D2212),"ASALARIADO",Hoja1!D2212)</f>
        <v>ASALARIADO</v>
      </c>
      <c r="E2212" t="s">
        <v>16</v>
      </c>
      <c r="F2212" t="s">
        <v>12</v>
      </c>
      <c r="G2212" t="s">
        <v>13</v>
      </c>
      <c r="H2212" t="s">
        <v>13</v>
      </c>
      <c r="I2212" s="1">
        <f>IF(ISBLANK(Hoja1!I2212),AVERAGE(Hoja1!$I$2:$I$5001),Hoja1!I2212)</f>
        <v>41</v>
      </c>
      <c r="J2212">
        <f t="shared" si="102"/>
        <v>0</v>
      </c>
      <c r="K2212" t="str">
        <f t="shared" si="103"/>
        <v>0-400k</v>
      </c>
      <c r="L2212" t="str">
        <f t="shared" si="104"/>
        <v>31-45</v>
      </c>
    </row>
    <row r="2213" spans="1:12" x14ac:dyDescent="0.25">
      <c r="A2213">
        <v>2212</v>
      </c>
      <c r="B2213" t="s">
        <v>9</v>
      </c>
      <c r="C2213">
        <f>IF(ISBLANK(Hoja1!C2213),AVERAGE(Hoja1!$C$2:$C$5001),Hoja1!C2213)</f>
        <v>1371326</v>
      </c>
      <c r="D2213" t="str">
        <f>IF(ISBLANK(Hoja1!D2213),"ASALARIADO",Hoja1!D2213)</f>
        <v>ASALARIADO</v>
      </c>
      <c r="E2213" t="s">
        <v>11</v>
      </c>
      <c r="F2213" t="s">
        <v>12</v>
      </c>
      <c r="G2213" t="s">
        <v>13</v>
      </c>
      <c r="H2213" t="s">
        <v>13</v>
      </c>
      <c r="I2213" s="1">
        <f>IF(ISBLANK(Hoja1!I2213),AVERAGE(Hoja1!$I$2:$I$5001),Hoja1!I2213)</f>
        <v>51</v>
      </c>
      <c r="J2213">
        <f t="shared" si="102"/>
        <v>0</v>
      </c>
      <c r="K2213" t="str">
        <f t="shared" si="103"/>
        <v>1.2M-2M</v>
      </c>
      <c r="L2213" t="str">
        <f t="shared" si="104"/>
        <v>46-60</v>
      </c>
    </row>
    <row r="2214" spans="1:12" x14ac:dyDescent="0.25">
      <c r="A2214">
        <v>2213</v>
      </c>
      <c r="B2214" t="s">
        <v>15</v>
      </c>
      <c r="C2214">
        <f>IF(ISBLANK(Hoja1!C2214),AVERAGE(Hoja1!$C$2:$C$5001),Hoja1!C2214)</f>
        <v>619970</v>
      </c>
      <c r="D2214" t="str">
        <f>IF(ISBLANK(Hoja1!D2214),"ASALARIADO",Hoja1!D2214)</f>
        <v>TRABAJADOR INDEPENDIENTE</v>
      </c>
      <c r="E2214" t="s">
        <v>16</v>
      </c>
      <c r="F2214" t="s">
        <v>12</v>
      </c>
      <c r="G2214" t="s">
        <v>13</v>
      </c>
      <c r="H2214" t="s">
        <v>13</v>
      </c>
      <c r="I2214" s="1">
        <f>IF(ISBLANK(Hoja1!I2214),AVERAGE(Hoja1!$I$2:$I$5001),Hoja1!I2214)</f>
        <v>53</v>
      </c>
      <c r="J2214">
        <f t="shared" si="102"/>
        <v>0</v>
      </c>
      <c r="K2214" t="str">
        <f t="shared" si="103"/>
        <v>400k-800k</v>
      </c>
      <c r="L2214" t="str">
        <f t="shared" si="104"/>
        <v>46-60</v>
      </c>
    </row>
    <row r="2215" spans="1:12" x14ac:dyDescent="0.25">
      <c r="A2215">
        <v>2214</v>
      </c>
      <c r="B2215" t="s">
        <v>9</v>
      </c>
      <c r="C2215">
        <f>IF(ISBLANK(Hoja1!C2215),AVERAGE(Hoja1!$C$2:$C$5001),Hoja1!C2215)</f>
        <v>361811</v>
      </c>
      <c r="D2215" t="str">
        <f>IF(ISBLANK(Hoja1!D2215),"ASALARIADO",Hoja1!D2215)</f>
        <v>TRABAJADOR INDEPENDIENTE</v>
      </c>
      <c r="E2215" t="s">
        <v>16</v>
      </c>
      <c r="F2215" t="s">
        <v>12</v>
      </c>
      <c r="G2215" t="s">
        <v>13</v>
      </c>
      <c r="H2215" t="s">
        <v>12</v>
      </c>
      <c r="I2215" s="1">
        <f>IF(ISBLANK(Hoja1!I2215),AVERAGE(Hoja1!$I$2:$I$5001),Hoja1!I2215)</f>
        <v>44</v>
      </c>
      <c r="J2215">
        <f t="shared" si="102"/>
        <v>1</v>
      </c>
      <c r="K2215" t="str">
        <f t="shared" si="103"/>
        <v>0-400k</v>
      </c>
      <c r="L2215" t="str">
        <f t="shared" si="104"/>
        <v>31-45</v>
      </c>
    </row>
    <row r="2216" spans="1:12" x14ac:dyDescent="0.25">
      <c r="A2216">
        <v>2215</v>
      </c>
      <c r="B2216" t="s">
        <v>15</v>
      </c>
      <c r="C2216">
        <f>IF(ISBLANK(Hoja1!C2216),AVERAGE(Hoja1!$C$2:$C$5001),Hoja1!C2216)</f>
        <v>2329738.04</v>
      </c>
      <c r="D2216" t="str">
        <f>IF(ISBLANK(Hoja1!D2216),"ASALARIADO",Hoja1!D2216)</f>
        <v>ASALARIADO</v>
      </c>
      <c r="E2216" t="s">
        <v>11</v>
      </c>
      <c r="F2216" t="s">
        <v>12</v>
      </c>
      <c r="G2216" t="s">
        <v>13</v>
      </c>
      <c r="H2216" t="s">
        <v>13</v>
      </c>
      <c r="I2216" s="1">
        <f>IF(ISBLANK(Hoja1!I2216),AVERAGE(Hoja1!$I$2:$I$5001),Hoja1!I2216)</f>
        <v>59</v>
      </c>
      <c r="J2216">
        <f t="shared" si="102"/>
        <v>0</v>
      </c>
      <c r="K2216" t="str">
        <f t="shared" si="103"/>
        <v>2M+</v>
      </c>
      <c r="L2216" t="str">
        <f t="shared" si="104"/>
        <v>46-60</v>
      </c>
    </row>
    <row r="2217" spans="1:12" x14ac:dyDescent="0.25">
      <c r="A2217">
        <v>2216</v>
      </c>
      <c r="B2217" t="s">
        <v>15</v>
      </c>
      <c r="C2217">
        <f>IF(ISBLANK(Hoja1!C2217),AVERAGE(Hoja1!$C$2:$C$5001),Hoja1!C2217)</f>
        <v>343085</v>
      </c>
      <c r="D2217" t="str">
        <f>IF(ISBLANK(Hoja1!D2217),"ASALARIADO",Hoja1!D2217)</f>
        <v>TRABAJADOR INDEPENDIENTE</v>
      </c>
      <c r="E2217" t="s">
        <v>16</v>
      </c>
      <c r="F2217" t="s">
        <v>12</v>
      </c>
      <c r="G2217" t="s">
        <v>13</v>
      </c>
      <c r="H2217" t="s">
        <v>13</v>
      </c>
      <c r="I2217" s="1">
        <f>IF(ISBLANK(Hoja1!I2217),AVERAGE(Hoja1!$I$2:$I$5001),Hoja1!I2217)</f>
        <v>42</v>
      </c>
      <c r="J2217">
        <f t="shared" si="102"/>
        <v>0</v>
      </c>
      <c r="K2217" t="str">
        <f t="shared" si="103"/>
        <v>0-400k</v>
      </c>
      <c r="L2217" t="str">
        <f t="shared" si="104"/>
        <v>31-45</v>
      </c>
    </row>
    <row r="2218" spans="1:12" x14ac:dyDescent="0.25">
      <c r="A2218">
        <v>2217</v>
      </c>
      <c r="B2218" t="s">
        <v>15</v>
      </c>
      <c r="C2218">
        <f>IF(ISBLANK(Hoja1!C2218),AVERAGE(Hoja1!$C$2:$C$5001),Hoja1!C2218)</f>
        <v>1029228</v>
      </c>
      <c r="D2218" t="str">
        <f>IF(ISBLANK(Hoja1!D2218),"ASALARIADO",Hoja1!D2218)</f>
        <v>ASALARIADO</v>
      </c>
      <c r="E2218" t="s">
        <v>11</v>
      </c>
      <c r="F2218" t="s">
        <v>12</v>
      </c>
      <c r="G2218" t="s">
        <v>13</v>
      </c>
      <c r="H2218" t="s">
        <v>13</v>
      </c>
      <c r="I2218" s="1">
        <f>IF(ISBLANK(Hoja1!I2218),AVERAGE(Hoja1!$I$2:$I$5001),Hoja1!I2218)</f>
        <v>38</v>
      </c>
      <c r="J2218">
        <f t="shared" si="102"/>
        <v>0</v>
      </c>
      <c r="K2218" t="str">
        <f t="shared" si="103"/>
        <v>800k-1.2M</v>
      </c>
      <c r="L2218" t="str">
        <f t="shared" si="104"/>
        <v>31-45</v>
      </c>
    </row>
    <row r="2219" spans="1:12" x14ac:dyDescent="0.25">
      <c r="A2219">
        <v>2218</v>
      </c>
      <c r="B2219" t="s">
        <v>15</v>
      </c>
      <c r="C2219">
        <f>IF(ISBLANK(Hoja1!C2219),AVERAGE(Hoja1!$C$2:$C$5001),Hoja1!C2219)</f>
        <v>2725702</v>
      </c>
      <c r="D2219" t="str">
        <f>IF(ISBLANK(Hoja1!D2219),"ASALARIADO",Hoja1!D2219)</f>
        <v>ASALARIADO</v>
      </c>
      <c r="E2219" t="s">
        <v>11</v>
      </c>
      <c r="F2219" t="s">
        <v>12</v>
      </c>
      <c r="G2219" t="s">
        <v>13</v>
      </c>
      <c r="H2219" t="s">
        <v>13</v>
      </c>
      <c r="I2219" s="1">
        <f>IF(ISBLANK(Hoja1!I2219),AVERAGE(Hoja1!$I$2:$I$5001),Hoja1!I2219)</f>
        <v>55</v>
      </c>
      <c r="J2219">
        <f t="shared" si="102"/>
        <v>0</v>
      </c>
      <c r="K2219" t="str">
        <f t="shared" si="103"/>
        <v>2M+</v>
      </c>
      <c r="L2219" t="str">
        <f t="shared" si="104"/>
        <v>46-60</v>
      </c>
    </row>
    <row r="2220" spans="1:12" x14ac:dyDescent="0.25">
      <c r="A2220">
        <v>2219</v>
      </c>
      <c r="B2220" t="s">
        <v>9</v>
      </c>
      <c r="C2220">
        <f>IF(ISBLANK(Hoja1!C2220),AVERAGE(Hoja1!$C$2:$C$5001),Hoja1!C2220)</f>
        <v>297046</v>
      </c>
      <c r="D2220" t="str">
        <f>IF(ISBLANK(Hoja1!D2220),"ASALARIADO",Hoja1!D2220)</f>
        <v>ASEGURADO VOLUNTARIO</v>
      </c>
      <c r="E2220" t="s">
        <v>16</v>
      </c>
      <c r="F2220" t="s">
        <v>12</v>
      </c>
      <c r="G2220" t="s">
        <v>13</v>
      </c>
      <c r="H2220" t="s">
        <v>12</v>
      </c>
      <c r="I2220" s="1">
        <f>IF(ISBLANK(Hoja1!I2220),AVERAGE(Hoja1!$I$2:$I$5001),Hoja1!I2220)</f>
        <v>28</v>
      </c>
      <c r="J2220">
        <f t="shared" si="102"/>
        <v>1</v>
      </c>
      <c r="K2220" t="str">
        <f t="shared" si="103"/>
        <v>0-400k</v>
      </c>
      <c r="L2220" t="str">
        <f t="shared" si="104"/>
        <v>18-30</v>
      </c>
    </row>
    <row r="2221" spans="1:12" x14ac:dyDescent="0.25">
      <c r="A2221">
        <v>2220</v>
      </c>
      <c r="B2221" t="s">
        <v>9</v>
      </c>
      <c r="C2221">
        <f>IF(ISBLANK(Hoja1!C2221),AVERAGE(Hoja1!$C$2:$C$5001),Hoja1!C2221)</f>
        <v>807000</v>
      </c>
      <c r="D2221" t="str">
        <f>IF(ISBLANK(Hoja1!D2221),"ASALARIADO",Hoja1!D2221)</f>
        <v>ASALARIADO</v>
      </c>
      <c r="E2221" t="s">
        <v>16</v>
      </c>
      <c r="F2221" t="s">
        <v>12</v>
      </c>
      <c r="G2221" t="s">
        <v>13</v>
      </c>
      <c r="H2221" t="s">
        <v>13</v>
      </c>
      <c r="I2221" s="1">
        <f>IF(ISBLANK(Hoja1!I2221),AVERAGE(Hoja1!$I$2:$I$5001),Hoja1!I2221)</f>
        <v>36</v>
      </c>
      <c r="J2221">
        <f t="shared" si="102"/>
        <v>0</v>
      </c>
      <c r="K2221" t="str">
        <f t="shared" si="103"/>
        <v>800k-1.2M</v>
      </c>
      <c r="L2221" t="str">
        <f t="shared" si="104"/>
        <v>31-45</v>
      </c>
    </row>
    <row r="2222" spans="1:12" x14ac:dyDescent="0.25">
      <c r="A2222">
        <v>2221</v>
      </c>
      <c r="B2222" t="s">
        <v>9</v>
      </c>
      <c r="C2222">
        <f>IF(ISBLANK(Hoja1!C2222),AVERAGE(Hoja1!$C$2:$C$5001),Hoja1!C2222)</f>
        <v>299647</v>
      </c>
      <c r="D2222" t="str">
        <f>IF(ISBLANK(Hoja1!D2222),"ASALARIADO",Hoja1!D2222)</f>
        <v>ASEGURADO VOLUNTARIO</v>
      </c>
      <c r="E2222" t="s">
        <v>16</v>
      </c>
      <c r="F2222" t="s">
        <v>12</v>
      </c>
      <c r="G2222" t="s">
        <v>13</v>
      </c>
      <c r="H2222" t="s">
        <v>13</v>
      </c>
      <c r="I2222" s="1">
        <f>IF(ISBLANK(Hoja1!I2222),AVERAGE(Hoja1!$I$2:$I$5001),Hoja1!I2222)</f>
        <v>88</v>
      </c>
      <c r="J2222">
        <f t="shared" si="102"/>
        <v>0</v>
      </c>
      <c r="K2222" t="str">
        <f t="shared" si="103"/>
        <v>0-400k</v>
      </c>
      <c r="L2222" t="str">
        <f t="shared" si="104"/>
        <v>76-100+</v>
      </c>
    </row>
    <row r="2223" spans="1:12" x14ac:dyDescent="0.25">
      <c r="A2223">
        <v>2222</v>
      </c>
      <c r="B2223" t="s">
        <v>15</v>
      </c>
      <c r="C2223">
        <f>IF(ISBLANK(Hoja1!C2223),AVERAGE(Hoja1!$C$2:$C$5001),Hoja1!C2223)</f>
        <v>370090</v>
      </c>
      <c r="D2223" t="str">
        <f>IF(ISBLANK(Hoja1!D2223),"ASALARIADO",Hoja1!D2223)</f>
        <v>TRABAJADOR INDEPENDIENTE</v>
      </c>
      <c r="E2223" t="s">
        <v>16</v>
      </c>
      <c r="F2223" t="s">
        <v>12</v>
      </c>
      <c r="G2223" t="s">
        <v>13</v>
      </c>
      <c r="H2223" t="s">
        <v>13</v>
      </c>
      <c r="I2223" s="1">
        <f>IF(ISBLANK(Hoja1!I2223),AVERAGE(Hoja1!$I$2:$I$5001),Hoja1!I2223)</f>
        <v>63</v>
      </c>
      <c r="J2223">
        <f t="shared" si="102"/>
        <v>0</v>
      </c>
      <c r="K2223" t="str">
        <f t="shared" si="103"/>
        <v>0-400k</v>
      </c>
      <c r="L2223" t="str">
        <f t="shared" si="104"/>
        <v>61-75</v>
      </c>
    </row>
    <row r="2224" spans="1:12" x14ac:dyDescent="0.25">
      <c r="A2224">
        <v>2223</v>
      </c>
      <c r="B2224" t="s">
        <v>9</v>
      </c>
      <c r="C2224">
        <f>IF(ISBLANK(Hoja1!C2224),AVERAGE(Hoja1!$C$2:$C$5001),Hoja1!C2224)</f>
        <v>263208.75</v>
      </c>
      <c r="D2224" t="str">
        <f>IF(ISBLANK(Hoja1!D2224),"ASALARIADO",Hoja1!D2224)</f>
        <v>ASALARIADO</v>
      </c>
      <c r="E2224" t="s">
        <v>16</v>
      </c>
      <c r="F2224" t="s">
        <v>12</v>
      </c>
      <c r="G2224" t="s">
        <v>13</v>
      </c>
      <c r="H2224" t="s">
        <v>13</v>
      </c>
      <c r="I2224" s="1">
        <f>IF(ISBLANK(Hoja1!I2224),AVERAGE(Hoja1!$I$2:$I$5001),Hoja1!I2224)</f>
        <v>25</v>
      </c>
      <c r="J2224">
        <f t="shared" si="102"/>
        <v>0</v>
      </c>
      <c r="K2224" t="str">
        <f t="shared" si="103"/>
        <v>0-400k</v>
      </c>
      <c r="L2224" t="str">
        <f t="shared" si="104"/>
        <v>18-30</v>
      </c>
    </row>
    <row r="2225" spans="1:12" x14ac:dyDescent="0.25">
      <c r="A2225">
        <v>2224</v>
      </c>
      <c r="B2225" t="s">
        <v>15</v>
      </c>
      <c r="C2225">
        <f>IF(ISBLANK(Hoja1!C2225),AVERAGE(Hoja1!$C$2:$C$5001),Hoja1!C2225)</f>
        <v>343050</v>
      </c>
      <c r="D2225" t="str">
        <f>IF(ISBLANK(Hoja1!D2225),"ASALARIADO",Hoja1!D2225)</f>
        <v>ASALARIADO</v>
      </c>
      <c r="E2225" t="s">
        <v>11</v>
      </c>
      <c r="F2225" t="s">
        <v>12</v>
      </c>
      <c r="G2225" t="s">
        <v>13</v>
      </c>
      <c r="H2225" t="s">
        <v>13</v>
      </c>
      <c r="I2225" s="1">
        <f>IF(ISBLANK(Hoja1!I2225),AVERAGE(Hoja1!$I$2:$I$5001),Hoja1!I2225)</f>
        <v>34</v>
      </c>
      <c r="J2225">
        <f t="shared" si="102"/>
        <v>0</v>
      </c>
      <c r="K2225" t="str">
        <f t="shared" si="103"/>
        <v>0-400k</v>
      </c>
      <c r="L2225" t="str">
        <f t="shared" si="104"/>
        <v>31-45</v>
      </c>
    </row>
    <row r="2226" spans="1:12" x14ac:dyDescent="0.25">
      <c r="A2226">
        <v>2225</v>
      </c>
      <c r="B2226" t="s">
        <v>9</v>
      </c>
      <c r="C2226">
        <f>IF(ISBLANK(Hoja1!C2226),AVERAGE(Hoja1!$C$2:$C$5001),Hoja1!C2226)</f>
        <v>848107</v>
      </c>
      <c r="D2226" t="str">
        <f>IF(ISBLANK(Hoja1!D2226),"ASALARIADO",Hoja1!D2226)</f>
        <v>ASALARIADO</v>
      </c>
      <c r="E2226" t="s">
        <v>11</v>
      </c>
      <c r="F2226" t="s">
        <v>12</v>
      </c>
      <c r="G2226" t="s">
        <v>13</v>
      </c>
      <c r="H2226" t="s">
        <v>13</v>
      </c>
      <c r="I2226" s="1">
        <f>IF(ISBLANK(Hoja1!I2226),AVERAGE(Hoja1!$I$2:$I$5001),Hoja1!I2226)</f>
        <v>40</v>
      </c>
      <c r="J2226">
        <f t="shared" si="102"/>
        <v>0</v>
      </c>
      <c r="K2226" t="str">
        <f t="shared" si="103"/>
        <v>800k-1.2M</v>
      </c>
      <c r="L2226" t="str">
        <f t="shared" si="104"/>
        <v>31-45</v>
      </c>
    </row>
    <row r="2227" spans="1:12" x14ac:dyDescent="0.25">
      <c r="A2227">
        <v>2226</v>
      </c>
      <c r="B2227" t="s">
        <v>15</v>
      </c>
      <c r="C2227">
        <f>IF(ISBLANK(Hoja1!C2227),AVERAGE(Hoja1!$C$2:$C$5001),Hoja1!C2227)</f>
        <v>668166.67000000004</v>
      </c>
      <c r="D2227" t="str">
        <f>IF(ISBLANK(Hoja1!D2227),"ASALARIADO",Hoja1!D2227)</f>
        <v>ASALARIADO</v>
      </c>
      <c r="E2227" t="s">
        <v>11</v>
      </c>
      <c r="F2227" t="s">
        <v>12</v>
      </c>
      <c r="G2227" t="s">
        <v>13</v>
      </c>
      <c r="H2227" t="s">
        <v>13</v>
      </c>
      <c r="I2227" s="1">
        <f>IF(ISBLANK(Hoja1!I2227),AVERAGE(Hoja1!$I$2:$I$5001),Hoja1!I2227)</f>
        <v>34</v>
      </c>
      <c r="J2227">
        <f t="shared" si="102"/>
        <v>0</v>
      </c>
      <c r="K2227" t="str">
        <f t="shared" si="103"/>
        <v>400k-800k</v>
      </c>
      <c r="L2227" t="str">
        <f t="shared" si="104"/>
        <v>31-45</v>
      </c>
    </row>
    <row r="2228" spans="1:12" x14ac:dyDescent="0.25">
      <c r="A2228">
        <v>2227</v>
      </c>
      <c r="B2228" t="s">
        <v>9</v>
      </c>
      <c r="C2228">
        <f>IF(ISBLANK(Hoja1!C2228),AVERAGE(Hoja1!$C$2:$C$5001),Hoja1!C2228)</f>
        <v>992801.25</v>
      </c>
      <c r="D2228" t="str">
        <f>IF(ISBLANK(Hoja1!D2228),"ASALARIADO",Hoja1!D2228)</f>
        <v>ASALARIADO</v>
      </c>
      <c r="E2228" t="s">
        <v>16</v>
      </c>
      <c r="F2228" t="s">
        <v>12</v>
      </c>
      <c r="G2228" t="s">
        <v>13</v>
      </c>
      <c r="H2228" t="s">
        <v>13</v>
      </c>
      <c r="I2228" s="1">
        <f>IF(ISBLANK(Hoja1!I2228),AVERAGE(Hoja1!$I$2:$I$5001),Hoja1!I2228)</f>
        <v>27</v>
      </c>
      <c r="J2228">
        <f t="shared" si="102"/>
        <v>0</v>
      </c>
      <c r="K2228" t="str">
        <f t="shared" si="103"/>
        <v>800k-1.2M</v>
      </c>
      <c r="L2228" t="str">
        <f t="shared" si="104"/>
        <v>18-30</v>
      </c>
    </row>
    <row r="2229" spans="1:12" x14ac:dyDescent="0.25">
      <c r="A2229">
        <v>2228</v>
      </c>
      <c r="B2229" t="s">
        <v>9</v>
      </c>
      <c r="C2229">
        <f>IF(ISBLANK(Hoja1!C2229),AVERAGE(Hoja1!$C$2:$C$5001),Hoja1!C2229)</f>
        <v>87475</v>
      </c>
      <c r="D2229" t="str">
        <f>IF(ISBLANK(Hoja1!D2229),"ASALARIADO",Hoja1!D2229)</f>
        <v>ASALARIADO</v>
      </c>
      <c r="E2229" t="s">
        <v>16</v>
      </c>
      <c r="F2229" t="s">
        <v>12</v>
      </c>
      <c r="G2229" t="s">
        <v>13</v>
      </c>
      <c r="H2229" t="s">
        <v>13</v>
      </c>
      <c r="I2229" s="1">
        <f>IF(ISBLANK(Hoja1!I2229),AVERAGE(Hoja1!$I$2:$I$5001),Hoja1!I2229)</f>
        <v>53</v>
      </c>
      <c r="J2229">
        <f t="shared" si="102"/>
        <v>0</v>
      </c>
      <c r="K2229" t="str">
        <f t="shared" si="103"/>
        <v>0-400k</v>
      </c>
      <c r="L2229" t="str">
        <f t="shared" si="104"/>
        <v>46-60</v>
      </c>
    </row>
    <row r="2230" spans="1:12" x14ac:dyDescent="0.25">
      <c r="A2230">
        <v>2229</v>
      </c>
      <c r="B2230" t="s">
        <v>15</v>
      </c>
      <c r="C2230">
        <f>IF(ISBLANK(Hoja1!C2230),AVERAGE(Hoja1!$C$2:$C$5001),Hoja1!C2230)</f>
        <v>404467</v>
      </c>
      <c r="D2230" t="str">
        <f>IF(ISBLANK(Hoja1!D2230),"ASALARIADO",Hoja1!D2230)</f>
        <v>ASEGURADO VOLUNTARIO</v>
      </c>
      <c r="E2230" t="s">
        <v>16</v>
      </c>
      <c r="F2230" t="s">
        <v>12</v>
      </c>
      <c r="G2230" t="s">
        <v>13</v>
      </c>
      <c r="H2230" t="s">
        <v>13</v>
      </c>
      <c r="I2230" s="1">
        <f>IF(ISBLANK(Hoja1!I2230),AVERAGE(Hoja1!$I$2:$I$5001),Hoja1!I2230)</f>
        <v>61</v>
      </c>
      <c r="J2230">
        <f t="shared" si="102"/>
        <v>0</v>
      </c>
      <c r="K2230" t="str">
        <f t="shared" si="103"/>
        <v>400k-800k</v>
      </c>
      <c r="L2230" t="str">
        <f t="shared" si="104"/>
        <v>61-75</v>
      </c>
    </row>
    <row r="2231" spans="1:12" x14ac:dyDescent="0.25">
      <c r="A2231">
        <v>2230</v>
      </c>
      <c r="B2231" t="s">
        <v>9</v>
      </c>
      <c r="C2231">
        <f>IF(ISBLANK(Hoja1!C2231),AVERAGE(Hoja1!$C$2:$C$5001),Hoja1!C2231)</f>
        <v>1038228.44</v>
      </c>
      <c r="D2231" t="str">
        <f>IF(ISBLANK(Hoja1!D2231),"ASALARIADO",Hoja1!D2231)</f>
        <v>ASALARIADO</v>
      </c>
      <c r="E2231" t="s">
        <v>11</v>
      </c>
      <c r="F2231" t="s">
        <v>12</v>
      </c>
      <c r="G2231" t="s">
        <v>13</v>
      </c>
      <c r="H2231" t="s">
        <v>13</v>
      </c>
      <c r="I2231" s="1">
        <f>IF(ISBLANK(Hoja1!I2231),AVERAGE(Hoja1!$I$2:$I$5001),Hoja1!I2231)</f>
        <v>37</v>
      </c>
      <c r="J2231">
        <f t="shared" si="102"/>
        <v>0</v>
      </c>
      <c r="K2231" t="str">
        <f t="shared" si="103"/>
        <v>800k-1.2M</v>
      </c>
      <c r="L2231" t="str">
        <f t="shared" si="104"/>
        <v>31-45</v>
      </c>
    </row>
    <row r="2232" spans="1:12" x14ac:dyDescent="0.25">
      <c r="A2232">
        <v>2231</v>
      </c>
      <c r="B2232" t="s">
        <v>15</v>
      </c>
      <c r="C2232">
        <f>IF(ISBLANK(Hoja1!C2232),AVERAGE(Hoja1!$C$2:$C$5001),Hoja1!C2232)</f>
        <v>297719</v>
      </c>
      <c r="D2232" t="str">
        <f>IF(ISBLANK(Hoja1!D2232),"ASALARIADO",Hoja1!D2232)</f>
        <v>ASEGURADO VOLUNTARIO</v>
      </c>
      <c r="E2232" t="s">
        <v>16</v>
      </c>
      <c r="F2232" t="s">
        <v>12</v>
      </c>
      <c r="G2232" t="s">
        <v>13</v>
      </c>
      <c r="H2232" t="s">
        <v>13</v>
      </c>
      <c r="I2232" s="1">
        <f>IF(ISBLANK(Hoja1!I2232),AVERAGE(Hoja1!$I$2:$I$5001),Hoja1!I2232)</f>
        <v>30</v>
      </c>
      <c r="J2232">
        <f t="shared" si="102"/>
        <v>0</v>
      </c>
      <c r="K2232" t="str">
        <f t="shared" si="103"/>
        <v>0-400k</v>
      </c>
      <c r="L2232" t="str">
        <f t="shared" si="104"/>
        <v>18-30</v>
      </c>
    </row>
    <row r="2233" spans="1:12" x14ac:dyDescent="0.25">
      <c r="A2233">
        <v>2232</v>
      </c>
      <c r="B2233" t="s">
        <v>15</v>
      </c>
      <c r="C2233">
        <f>IF(ISBLANK(Hoja1!C2233),AVERAGE(Hoja1!$C$2:$C$5001),Hoja1!C2233)</f>
        <v>329950</v>
      </c>
      <c r="D2233" t="str">
        <f>IF(ISBLANK(Hoja1!D2233),"ASALARIADO",Hoja1!D2233)</f>
        <v>TRABAJADOR INDEPENDIENTE</v>
      </c>
      <c r="E2233" t="s">
        <v>16</v>
      </c>
      <c r="F2233" t="s">
        <v>12</v>
      </c>
      <c r="G2233" t="s">
        <v>13</v>
      </c>
      <c r="H2233" t="s">
        <v>13</v>
      </c>
      <c r="I2233" s="1">
        <f>IF(ISBLANK(Hoja1!I2233),AVERAGE(Hoja1!$I$2:$I$5001),Hoja1!I2233)</f>
        <v>52</v>
      </c>
      <c r="J2233">
        <f t="shared" si="102"/>
        <v>0</v>
      </c>
      <c r="K2233" t="str">
        <f t="shared" si="103"/>
        <v>0-400k</v>
      </c>
      <c r="L2233" t="str">
        <f t="shared" si="104"/>
        <v>46-60</v>
      </c>
    </row>
    <row r="2234" spans="1:12" x14ac:dyDescent="0.25">
      <c r="A2234">
        <v>2233</v>
      </c>
      <c r="B2234" t="s">
        <v>15</v>
      </c>
      <c r="C2234">
        <f>IF(ISBLANK(Hoja1!C2234),AVERAGE(Hoja1!$C$2:$C$5001),Hoja1!C2234)</f>
        <v>1813790.96</v>
      </c>
      <c r="D2234" t="str">
        <f>IF(ISBLANK(Hoja1!D2234),"ASALARIADO",Hoja1!D2234)</f>
        <v>ASALARIADO</v>
      </c>
      <c r="E2234" t="s">
        <v>16</v>
      </c>
      <c r="F2234" t="s">
        <v>12</v>
      </c>
      <c r="G2234" t="s">
        <v>13</v>
      </c>
      <c r="H2234" t="s">
        <v>13</v>
      </c>
      <c r="I2234" s="1">
        <f>IF(ISBLANK(Hoja1!I2234),AVERAGE(Hoja1!$I$2:$I$5001),Hoja1!I2234)</f>
        <v>35</v>
      </c>
      <c r="J2234">
        <f t="shared" si="102"/>
        <v>0</v>
      </c>
      <c r="K2234" t="str">
        <f t="shared" si="103"/>
        <v>1.2M-2M</v>
      </c>
      <c r="L2234" t="str">
        <f t="shared" si="104"/>
        <v>31-45</v>
      </c>
    </row>
    <row r="2235" spans="1:12" x14ac:dyDescent="0.25">
      <c r="A2235">
        <v>2234</v>
      </c>
      <c r="B2235" t="s">
        <v>9</v>
      </c>
      <c r="C2235">
        <f>IF(ISBLANK(Hoja1!C2235),AVERAGE(Hoja1!$C$2:$C$5001),Hoja1!C2235)</f>
        <v>639148</v>
      </c>
      <c r="D2235" t="str">
        <f>IF(ISBLANK(Hoja1!D2235),"ASALARIADO",Hoja1!D2235)</f>
        <v>TRABAJADOR INDEPENDIENTE</v>
      </c>
      <c r="E2235" t="s">
        <v>16</v>
      </c>
      <c r="F2235" t="s">
        <v>12</v>
      </c>
      <c r="G2235" t="s">
        <v>13</v>
      </c>
      <c r="H2235" t="s">
        <v>12</v>
      </c>
      <c r="I2235" s="1">
        <f>IF(ISBLANK(Hoja1!I2235),AVERAGE(Hoja1!$I$2:$I$5001),Hoja1!I2235)</f>
        <v>61</v>
      </c>
      <c r="J2235">
        <f t="shared" si="102"/>
        <v>1</v>
      </c>
      <c r="K2235" t="str">
        <f t="shared" si="103"/>
        <v>400k-800k</v>
      </c>
      <c r="L2235" t="str">
        <f t="shared" si="104"/>
        <v>61-75</v>
      </c>
    </row>
    <row r="2236" spans="1:12" x14ac:dyDescent="0.25">
      <c r="A2236">
        <v>2235</v>
      </c>
      <c r="B2236" t="s">
        <v>9</v>
      </c>
      <c r="C2236">
        <f>IF(ISBLANK(Hoja1!C2236),AVERAGE(Hoja1!$C$2:$C$5001),Hoja1!C2236)</f>
        <v>1080638</v>
      </c>
      <c r="D2236" t="str">
        <f>IF(ISBLANK(Hoja1!D2236),"ASALARIADO",Hoja1!D2236)</f>
        <v>ASALARIADO</v>
      </c>
      <c r="E2236" t="s">
        <v>11</v>
      </c>
      <c r="F2236" t="s">
        <v>12</v>
      </c>
      <c r="G2236" t="s">
        <v>13</v>
      </c>
      <c r="H2236" t="s">
        <v>13</v>
      </c>
      <c r="I2236" s="1">
        <f>IF(ISBLANK(Hoja1!I2236),AVERAGE(Hoja1!$I$2:$I$5001),Hoja1!I2236)</f>
        <v>37</v>
      </c>
      <c r="J2236">
        <f t="shared" si="102"/>
        <v>0</v>
      </c>
      <c r="K2236" t="str">
        <f t="shared" si="103"/>
        <v>800k-1.2M</v>
      </c>
      <c r="L2236" t="str">
        <f t="shared" si="104"/>
        <v>31-45</v>
      </c>
    </row>
    <row r="2237" spans="1:12" x14ac:dyDescent="0.25">
      <c r="A2237">
        <v>2236</v>
      </c>
      <c r="B2237" t="s">
        <v>15</v>
      </c>
      <c r="C2237">
        <f>IF(ISBLANK(Hoja1!C2237),AVERAGE(Hoja1!$C$2:$C$5001),Hoja1!C2237)</f>
        <v>784000.75</v>
      </c>
      <c r="D2237" t="str">
        <f>IF(ISBLANK(Hoja1!D2237),"ASALARIADO",Hoja1!D2237)</f>
        <v>ASALARIADO</v>
      </c>
      <c r="E2237" t="s">
        <v>11</v>
      </c>
      <c r="F2237" t="s">
        <v>12</v>
      </c>
      <c r="G2237" t="s">
        <v>13</v>
      </c>
      <c r="H2237" t="s">
        <v>13</v>
      </c>
      <c r="I2237" s="1">
        <f>IF(ISBLANK(Hoja1!I2237),AVERAGE(Hoja1!$I$2:$I$5001),Hoja1!I2237)</f>
        <v>42</v>
      </c>
      <c r="J2237">
        <f t="shared" si="102"/>
        <v>0</v>
      </c>
      <c r="K2237" t="str">
        <f t="shared" si="103"/>
        <v>400k-800k</v>
      </c>
      <c r="L2237" t="str">
        <f t="shared" si="104"/>
        <v>31-45</v>
      </c>
    </row>
    <row r="2238" spans="1:12" x14ac:dyDescent="0.25">
      <c r="A2238">
        <v>2237</v>
      </c>
      <c r="B2238" t="s">
        <v>15</v>
      </c>
      <c r="C2238">
        <f>IF(ISBLANK(Hoja1!C2238),AVERAGE(Hoja1!$C$2:$C$5001),Hoja1!C2238)</f>
        <v>635827.4</v>
      </c>
      <c r="D2238" t="str">
        <f>IF(ISBLANK(Hoja1!D2238),"ASALARIADO",Hoja1!D2238)</f>
        <v>PENSIONADOS EN SU PROPIO SISTEMA</v>
      </c>
      <c r="E2238" t="s">
        <v>11</v>
      </c>
      <c r="F2238" t="s">
        <v>12</v>
      </c>
      <c r="G2238" t="s">
        <v>13</v>
      </c>
      <c r="H2238" t="s">
        <v>13</v>
      </c>
      <c r="I2238" s="1">
        <f>IF(ISBLANK(Hoja1!I2238),AVERAGE(Hoja1!$I$2:$I$5001),Hoja1!I2238)</f>
        <v>64</v>
      </c>
      <c r="J2238">
        <f t="shared" si="102"/>
        <v>0</v>
      </c>
      <c r="K2238" t="str">
        <f t="shared" si="103"/>
        <v>400k-800k</v>
      </c>
      <c r="L2238" t="str">
        <f t="shared" si="104"/>
        <v>61-75</v>
      </c>
    </row>
    <row r="2239" spans="1:12" x14ac:dyDescent="0.25">
      <c r="A2239">
        <v>2238</v>
      </c>
      <c r="B2239" t="s">
        <v>15</v>
      </c>
      <c r="C2239">
        <f>IF(ISBLANK(Hoja1!C2239),AVERAGE(Hoja1!$C$2:$C$5001),Hoja1!C2239)</f>
        <v>278030</v>
      </c>
      <c r="D2239" t="str">
        <f>IF(ISBLANK(Hoja1!D2239),"ASALARIADO",Hoja1!D2239)</f>
        <v>CONVENIOS ESPECIALES DE TRABAJADORES INDEPENDIENTES</v>
      </c>
      <c r="E2239" t="s">
        <v>16</v>
      </c>
      <c r="F2239" t="s">
        <v>12</v>
      </c>
      <c r="G2239" t="s">
        <v>13</v>
      </c>
      <c r="H2239" t="s">
        <v>13</v>
      </c>
      <c r="I2239" s="1">
        <f>IF(ISBLANK(Hoja1!I2239),AVERAGE(Hoja1!$I$2:$I$5001),Hoja1!I2239)</f>
        <v>89</v>
      </c>
      <c r="J2239">
        <f t="shared" si="102"/>
        <v>0</v>
      </c>
      <c r="K2239" t="str">
        <f t="shared" si="103"/>
        <v>0-400k</v>
      </c>
      <c r="L2239" t="str">
        <f t="shared" si="104"/>
        <v>76-100+</v>
      </c>
    </row>
    <row r="2240" spans="1:12" x14ac:dyDescent="0.25">
      <c r="A2240">
        <v>2239</v>
      </c>
      <c r="B2240" t="s">
        <v>15</v>
      </c>
      <c r="C2240">
        <f>IF(ISBLANK(Hoja1!C2240),AVERAGE(Hoja1!$C$2:$C$5001),Hoja1!C2240)</f>
        <v>627774.12</v>
      </c>
      <c r="D2240" t="str">
        <f>IF(ISBLANK(Hoja1!D2240),"ASALARIADO",Hoja1!D2240)</f>
        <v>ASALARIADO</v>
      </c>
      <c r="E2240" t="s">
        <v>16</v>
      </c>
      <c r="F2240" t="s">
        <v>12</v>
      </c>
      <c r="G2240" t="s">
        <v>13</v>
      </c>
      <c r="H2240" t="s">
        <v>13</v>
      </c>
      <c r="I2240" s="1">
        <f>IF(ISBLANK(Hoja1!I2240),AVERAGE(Hoja1!$I$2:$I$5001),Hoja1!I2240)</f>
        <v>35</v>
      </c>
      <c r="J2240">
        <f t="shared" si="102"/>
        <v>0</v>
      </c>
      <c r="K2240" t="str">
        <f t="shared" si="103"/>
        <v>400k-800k</v>
      </c>
      <c r="L2240" t="str">
        <f t="shared" si="104"/>
        <v>31-45</v>
      </c>
    </row>
    <row r="2241" spans="1:12" x14ac:dyDescent="0.25">
      <c r="A2241">
        <v>2240</v>
      </c>
      <c r="B2241" t="s">
        <v>9</v>
      </c>
      <c r="C2241">
        <f>IF(ISBLANK(Hoja1!C2241),AVERAGE(Hoja1!$C$2:$C$5001),Hoja1!C2241)</f>
        <v>450000</v>
      </c>
      <c r="D2241" t="str">
        <f>IF(ISBLANK(Hoja1!D2241),"ASALARIADO",Hoja1!D2241)</f>
        <v>ASALARIADO</v>
      </c>
      <c r="E2241" t="s">
        <v>16</v>
      </c>
      <c r="F2241" t="s">
        <v>12</v>
      </c>
      <c r="G2241" t="s">
        <v>13</v>
      </c>
      <c r="H2241" t="s">
        <v>13</v>
      </c>
      <c r="I2241" s="1">
        <f>IF(ISBLANK(Hoja1!I2241),AVERAGE(Hoja1!$I$2:$I$5001),Hoja1!I2241)</f>
        <v>58</v>
      </c>
      <c r="J2241">
        <f t="shared" si="102"/>
        <v>0</v>
      </c>
      <c r="K2241" t="str">
        <f t="shared" si="103"/>
        <v>400k-800k</v>
      </c>
      <c r="L2241" t="str">
        <f t="shared" si="104"/>
        <v>46-60</v>
      </c>
    </row>
    <row r="2242" spans="1:12" x14ac:dyDescent="0.25">
      <c r="A2242">
        <v>2241</v>
      </c>
      <c r="B2242" t="s">
        <v>9</v>
      </c>
      <c r="C2242">
        <f>IF(ISBLANK(Hoja1!C2242),AVERAGE(Hoja1!$C$2:$C$5001),Hoja1!C2242)</f>
        <v>320000</v>
      </c>
      <c r="D2242" t="str">
        <f>IF(ISBLANK(Hoja1!D2242),"ASALARIADO",Hoja1!D2242)</f>
        <v>ASALARIADO</v>
      </c>
      <c r="E2242" t="s">
        <v>16</v>
      </c>
      <c r="F2242" t="s">
        <v>12</v>
      </c>
      <c r="G2242" t="s">
        <v>13</v>
      </c>
      <c r="H2242" t="s">
        <v>13</v>
      </c>
      <c r="I2242" s="1">
        <f>IF(ISBLANK(Hoja1!I2242),AVERAGE(Hoja1!$I$2:$I$5001),Hoja1!I2242)</f>
        <v>31</v>
      </c>
      <c r="J2242">
        <f t="shared" si="102"/>
        <v>0</v>
      </c>
      <c r="K2242" t="str">
        <f t="shared" si="103"/>
        <v>0-400k</v>
      </c>
      <c r="L2242" t="str">
        <f t="shared" si="104"/>
        <v>31-45</v>
      </c>
    </row>
    <row r="2243" spans="1:12" x14ac:dyDescent="0.25">
      <c r="A2243">
        <v>2242</v>
      </c>
      <c r="B2243" t="s">
        <v>9</v>
      </c>
      <c r="C2243">
        <f>IF(ISBLANK(Hoja1!C2243),AVERAGE(Hoja1!$C$2:$C$5001),Hoja1!C2243)</f>
        <v>407782</v>
      </c>
      <c r="D2243" t="str">
        <f>IF(ISBLANK(Hoja1!D2243),"ASALARIADO",Hoja1!D2243)</f>
        <v>ASALARIADO</v>
      </c>
      <c r="E2243" t="s">
        <v>16</v>
      </c>
      <c r="F2243" t="s">
        <v>12</v>
      </c>
      <c r="G2243" t="s">
        <v>13</v>
      </c>
      <c r="H2243" t="s">
        <v>13</v>
      </c>
      <c r="I2243" s="1">
        <f>IF(ISBLANK(Hoja1!I2243),AVERAGE(Hoja1!$I$2:$I$5001),Hoja1!I2243)</f>
        <v>22</v>
      </c>
      <c r="J2243">
        <f t="shared" ref="J2243:J2306" si="105">IF(H2243="SI",1,0)</f>
        <v>0</v>
      </c>
      <c r="K2243" t="str">
        <f t="shared" ref="K2243:K2306" si="106">IF(C2243&lt;=400000,"0-400k",IF(C2243&lt;=800000,"400k-800k",IF(C2243&lt;=1200000,"800k-1.2M",IF(C2243&lt;=2000000,"1.2M-2M","2M+"))))</f>
        <v>400k-800k</v>
      </c>
      <c r="L2243" t="str">
        <f t="shared" ref="L2243:L2306" si="107">IF(I2243&lt;=30,"18-30",IF(I2243&lt;=45,"31-45",IF(I2243&lt;=60,"46-60",IF(I2243&lt;=75,"61-75","76-100+"))))</f>
        <v>18-30</v>
      </c>
    </row>
    <row r="2244" spans="1:12" x14ac:dyDescent="0.25">
      <c r="A2244">
        <v>2243</v>
      </c>
      <c r="B2244" t="s">
        <v>15</v>
      </c>
      <c r="C2244">
        <f>IF(ISBLANK(Hoja1!C2244),AVERAGE(Hoja1!$C$2:$C$5001),Hoja1!C2244)</f>
        <v>297045</v>
      </c>
      <c r="D2244" t="str">
        <f>IF(ISBLANK(Hoja1!D2244),"ASALARIADO",Hoja1!D2244)</f>
        <v>TRABAJADOR INDEPENDIENTE</v>
      </c>
      <c r="E2244" t="s">
        <v>16</v>
      </c>
      <c r="F2244" t="s">
        <v>12</v>
      </c>
      <c r="G2244" t="s">
        <v>13</v>
      </c>
      <c r="H2244" t="s">
        <v>13</v>
      </c>
      <c r="I2244" s="1">
        <f>IF(ISBLANK(Hoja1!I2244),AVERAGE(Hoja1!$I$2:$I$5001),Hoja1!I2244)</f>
        <v>66</v>
      </c>
      <c r="J2244">
        <f t="shared" si="105"/>
        <v>0</v>
      </c>
      <c r="K2244" t="str">
        <f t="shared" si="106"/>
        <v>0-400k</v>
      </c>
      <c r="L2244" t="str">
        <f t="shared" si="107"/>
        <v>61-75</v>
      </c>
    </row>
    <row r="2245" spans="1:12" x14ac:dyDescent="0.25">
      <c r="A2245">
        <v>2244</v>
      </c>
      <c r="B2245" t="s">
        <v>9</v>
      </c>
      <c r="C2245">
        <f>IF(ISBLANK(Hoja1!C2245),AVERAGE(Hoja1!$C$2:$C$5001),Hoja1!C2245)</f>
        <v>430434</v>
      </c>
      <c r="D2245" t="str">
        <f>IF(ISBLANK(Hoja1!D2245),"ASALARIADO",Hoja1!D2245)</f>
        <v>ASALARIADO</v>
      </c>
      <c r="E2245" t="s">
        <v>16</v>
      </c>
      <c r="F2245" t="s">
        <v>12</v>
      </c>
      <c r="G2245" t="s">
        <v>13</v>
      </c>
      <c r="H2245" t="s">
        <v>12</v>
      </c>
      <c r="I2245" s="1">
        <f>IF(ISBLANK(Hoja1!I2245),AVERAGE(Hoja1!$I$2:$I$5001),Hoja1!I2245)</f>
        <v>28</v>
      </c>
      <c r="J2245">
        <f t="shared" si="105"/>
        <v>1</v>
      </c>
      <c r="K2245" t="str">
        <f t="shared" si="106"/>
        <v>400k-800k</v>
      </c>
      <c r="L2245" t="str">
        <f t="shared" si="107"/>
        <v>18-30</v>
      </c>
    </row>
    <row r="2246" spans="1:12" x14ac:dyDescent="0.25">
      <c r="A2246">
        <v>2245</v>
      </c>
      <c r="B2246" t="s">
        <v>9</v>
      </c>
      <c r="C2246">
        <f>IF(ISBLANK(Hoja1!C2246),AVERAGE(Hoja1!$C$2:$C$5001),Hoja1!C2246)</f>
        <v>476646.28</v>
      </c>
      <c r="D2246" t="str">
        <f>IF(ISBLANK(Hoja1!D2246),"ASALARIADO",Hoja1!D2246)</f>
        <v>ASALARIADO</v>
      </c>
      <c r="E2246" t="s">
        <v>16</v>
      </c>
      <c r="F2246" t="s">
        <v>12</v>
      </c>
      <c r="G2246" t="s">
        <v>13</v>
      </c>
      <c r="H2246" t="s">
        <v>13</v>
      </c>
      <c r="I2246" s="1">
        <f>IF(ISBLANK(Hoja1!I2246),AVERAGE(Hoja1!$I$2:$I$5001),Hoja1!I2246)</f>
        <v>29</v>
      </c>
      <c r="J2246">
        <f t="shared" si="105"/>
        <v>0</v>
      </c>
      <c r="K2246" t="str">
        <f t="shared" si="106"/>
        <v>400k-800k</v>
      </c>
      <c r="L2246" t="str">
        <f t="shared" si="107"/>
        <v>18-30</v>
      </c>
    </row>
    <row r="2247" spans="1:12" x14ac:dyDescent="0.25">
      <c r="A2247">
        <v>2246</v>
      </c>
      <c r="B2247" t="s">
        <v>15</v>
      </c>
      <c r="C2247">
        <f>IF(ISBLANK(Hoja1!C2247),AVERAGE(Hoja1!$C$2:$C$5001),Hoja1!C2247)</f>
        <v>1566842</v>
      </c>
      <c r="D2247" t="str">
        <f>IF(ISBLANK(Hoja1!D2247),"ASALARIADO",Hoja1!D2247)</f>
        <v>ASALARIADO</v>
      </c>
      <c r="E2247" t="s">
        <v>11</v>
      </c>
      <c r="F2247" t="s">
        <v>12</v>
      </c>
      <c r="G2247" t="s">
        <v>13</v>
      </c>
      <c r="H2247" t="s">
        <v>13</v>
      </c>
      <c r="I2247" s="1">
        <f>IF(ISBLANK(Hoja1!I2247),AVERAGE(Hoja1!$I$2:$I$5001),Hoja1!I2247)</f>
        <v>59</v>
      </c>
      <c r="J2247">
        <f t="shared" si="105"/>
        <v>0</v>
      </c>
      <c r="K2247" t="str">
        <f t="shared" si="106"/>
        <v>1.2M-2M</v>
      </c>
      <c r="L2247" t="str">
        <f t="shared" si="107"/>
        <v>46-60</v>
      </c>
    </row>
    <row r="2248" spans="1:12" x14ac:dyDescent="0.25">
      <c r="A2248">
        <v>2247</v>
      </c>
      <c r="B2248" t="s">
        <v>15</v>
      </c>
      <c r="C2248">
        <f>IF(ISBLANK(Hoja1!C2248),AVERAGE(Hoja1!$C$2:$C$5001),Hoja1!C2248)</f>
        <v>868869.23</v>
      </c>
      <c r="D2248" t="str">
        <f>IF(ISBLANK(Hoja1!D2248),"ASALARIADO",Hoja1!D2248)</f>
        <v>ASALARIADO</v>
      </c>
      <c r="E2248" t="s">
        <v>16</v>
      </c>
      <c r="F2248" t="s">
        <v>12</v>
      </c>
      <c r="G2248" t="s">
        <v>13</v>
      </c>
      <c r="H2248" t="s">
        <v>13</v>
      </c>
      <c r="I2248" s="1">
        <f>IF(ISBLANK(Hoja1!I2248),AVERAGE(Hoja1!$I$2:$I$5001),Hoja1!I2248)</f>
        <v>40</v>
      </c>
      <c r="J2248">
        <f t="shared" si="105"/>
        <v>0</v>
      </c>
      <c r="K2248" t="str">
        <f t="shared" si="106"/>
        <v>800k-1.2M</v>
      </c>
      <c r="L2248" t="str">
        <f t="shared" si="107"/>
        <v>31-45</v>
      </c>
    </row>
    <row r="2249" spans="1:12" x14ac:dyDescent="0.25">
      <c r="A2249">
        <v>2248</v>
      </c>
      <c r="B2249" t="s">
        <v>15</v>
      </c>
      <c r="C2249">
        <f>IF(ISBLANK(Hoja1!C2249),AVERAGE(Hoja1!$C$2:$C$5001),Hoja1!C2249)</f>
        <v>306400</v>
      </c>
      <c r="D2249" t="str">
        <f>IF(ISBLANK(Hoja1!D2249),"ASALARIADO",Hoja1!D2249)</f>
        <v>ASALARIADO</v>
      </c>
      <c r="E2249" t="s">
        <v>16</v>
      </c>
      <c r="F2249" t="s">
        <v>12</v>
      </c>
      <c r="G2249" t="s">
        <v>13</v>
      </c>
      <c r="H2249" t="s">
        <v>13</v>
      </c>
      <c r="I2249" s="1">
        <f>IF(ISBLANK(Hoja1!I2249),AVERAGE(Hoja1!$I$2:$I$5001),Hoja1!I2249)</f>
        <v>61</v>
      </c>
      <c r="J2249">
        <f t="shared" si="105"/>
        <v>0</v>
      </c>
      <c r="K2249" t="str">
        <f t="shared" si="106"/>
        <v>0-400k</v>
      </c>
      <c r="L2249" t="str">
        <f t="shared" si="107"/>
        <v>61-75</v>
      </c>
    </row>
    <row r="2250" spans="1:12" x14ac:dyDescent="0.25">
      <c r="A2250">
        <v>2249</v>
      </c>
      <c r="B2250" t="s">
        <v>9</v>
      </c>
      <c r="C2250">
        <f>IF(ISBLANK(Hoja1!C2250),AVERAGE(Hoja1!$C$2:$C$5001),Hoja1!C2250)</f>
        <v>408800</v>
      </c>
      <c r="D2250" t="str">
        <f>IF(ISBLANK(Hoja1!D2250),"ASALARIADO",Hoja1!D2250)</f>
        <v>ASALARIADO</v>
      </c>
      <c r="E2250" t="s">
        <v>16</v>
      </c>
      <c r="F2250" t="s">
        <v>12</v>
      </c>
      <c r="G2250" t="s">
        <v>13</v>
      </c>
      <c r="H2250" t="s">
        <v>13</v>
      </c>
      <c r="I2250" s="1">
        <f>IF(ISBLANK(Hoja1!I2250),AVERAGE(Hoja1!$I$2:$I$5001),Hoja1!I2250)</f>
        <v>39</v>
      </c>
      <c r="J2250">
        <f t="shared" si="105"/>
        <v>0</v>
      </c>
      <c r="K2250" t="str">
        <f t="shared" si="106"/>
        <v>400k-800k</v>
      </c>
      <c r="L2250" t="str">
        <f t="shared" si="107"/>
        <v>31-45</v>
      </c>
    </row>
    <row r="2251" spans="1:12" x14ac:dyDescent="0.25">
      <c r="A2251">
        <v>2250</v>
      </c>
      <c r="B2251" t="s">
        <v>9</v>
      </c>
      <c r="C2251">
        <f>IF(ISBLANK(Hoja1!C2251),AVERAGE(Hoja1!$C$2:$C$5001),Hoja1!C2251)</f>
        <v>467167.61</v>
      </c>
      <c r="D2251" t="str">
        <f>IF(ISBLANK(Hoja1!D2251),"ASALARIADO",Hoja1!D2251)</f>
        <v>ASALARIADO</v>
      </c>
      <c r="E2251" t="s">
        <v>11</v>
      </c>
      <c r="F2251" t="s">
        <v>12</v>
      </c>
      <c r="G2251" t="s">
        <v>12</v>
      </c>
      <c r="H2251" t="s">
        <v>13</v>
      </c>
      <c r="I2251" s="1">
        <f>IF(ISBLANK(Hoja1!I2251),AVERAGE(Hoja1!$I$2:$I$5001),Hoja1!I2251)</f>
        <v>46</v>
      </c>
      <c r="J2251">
        <f t="shared" si="105"/>
        <v>0</v>
      </c>
      <c r="K2251" t="str">
        <f t="shared" si="106"/>
        <v>400k-800k</v>
      </c>
      <c r="L2251" t="str">
        <f t="shared" si="107"/>
        <v>46-60</v>
      </c>
    </row>
    <row r="2252" spans="1:12" x14ac:dyDescent="0.25">
      <c r="A2252">
        <v>2251</v>
      </c>
      <c r="B2252" t="s">
        <v>15</v>
      </c>
      <c r="C2252">
        <f>IF(ISBLANK(Hoja1!C2252),AVERAGE(Hoja1!$C$2:$C$5001),Hoja1!C2252)</f>
        <v>376344</v>
      </c>
      <c r="D2252" t="str">
        <f>IF(ISBLANK(Hoja1!D2252),"ASALARIADO",Hoja1!D2252)</f>
        <v>ASALARIADO</v>
      </c>
      <c r="E2252" t="s">
        <v>16</v>
      </c>
      <c r="F2252" t="s">
        <v>12</v>
      </c>
      <c r="G2252" t="s">
        <v>13</v>
      </c>
      <c r="H2252" t="s">
        <v>13</v>
      </c>
      <c r="I2252" s="1">
        <f>IF(ISBLANK(Hoja1!I2252),AVERAGE(Hoja1!$I$2:$I$5001),Hoja1!I2252)</f>
        <v>39</v>
      </c>
      <c r="J2252">
        <f t="shared" si="105"/>
        <v>0</v>
      </c>
      <c r="K2252" t="str">
        <f t="shared" si="106"/>
        <v>0-400k</v>
      </c>
      <c r="L2252" t="str">
        <f t="shared" si="107"/>
        <v>31-45</v>
      </c>
    </row>
    <row r="2253" spans="1:12" x14ac:dyDescent="0.25">
      <c r="A2253">
        <v>2252</v>
      </c>
      <c r="B2253" t="s">
        <v>9</v>
      </c>
      <c r="C2253">
        <f>IF(ISBLANK(Hoja1!C2253),AVERAGE(Hoja1!$C$2:$C$5001),Hoja1!C2253)</f>
        <v>327264</v>
      </c>
      <c r="D2253" t="str">
        <f>IF(ISBLANK(Hoja1!D2253),"ASALARIADO",Hoja1!D2253)</f>
        <v>ASALARIADO</v>
      </c>
      <c r="E2253" t="s">
        <v>11</v>
      </c>
      <c r="F2253" t="s">
        <v>12</v>
      </c>
      <c r="G2253" t="s">
        <v>13</v>
      </c>
      <c r="H2253" t="s">
        <v>13</v>
      </c>
      <c r="I2253" s="1">
        <f>IF(ISBLANK(Hoja1!I2253),AVERAGE(Hoja1!$I$2:$I$5001),Hoja1!I2253)</f>
        <v>32</v>
      </c>
      <c r="J2253">
        <f t="shared" si="105"/>
        <v>0</v>
      </c>
      <c r="K2253" t="str">
        <f t="shared" si="106"/>
        <v>0-400k</v>
      </c>
      <c r="L2253" t="str">
        <f t="shared" si="107"/>
        <v>31-45</v>
      </c>
    </row>
    <row r="2254" spans="1:12" x14ac:dyDescent="0.25">
      <c r="A2254">
        <v>2253</v>
      </c>
      <c r="B2254" t="s">
        <v>9</v>
      </c>
      <c r="C2254">
        <f>IF(ISBLANK(Hoja1!C2254),AVERAGE(Hoja1!$C$2:$C$5001),Hoja1!C2254)</f>
        <v>750000</v>
      </c>
      <c r="D2254" t="str">
        <f>IF(ISBLANK(Hoja1!D2254),"ASALARIADO",Hoja1!D2254)</f>
        <v>ASALARIADO</v>
      </c>
      <c r="E2254" t="s">
        <v>16</v>
      </c>
      <c r="F2254" t="s">
        <v>12</v>
      </c>
      <c r="G2254" t="s">
        <v>13</v>
      </c>
      <c r="H2254" t="s">
        <v>13</v>
      </c>
      <c r="I2254" s="1">
        <f>IF(ISBLANK(Hoja1!I2254),AVERAGE(Hoja1!$I$2:$I$5001),Hoja1!I2254)</f>
        <v>55</v>
      </c>
      <c r="J2254">
        <f t="shared" si="105"/>
        <v>0</v>
      </c>
      <c r="K2254" t="str">
        <f t="shared" si="106"/>
        <v>400k-800k</v>
      </c>
      <c r="L2254" t="str">
        <f t="shared" si="107"/>
        <v>46-60</v>
      </c>
    </row>
    <row r="2255" spans="1:12" x14ac:dyDescent="0.25">
      <c r="A2255">
        <v>2254</v>
      </c>
      <c r="B2255" t="s">
        <v>9</v>
      </c>
      <c r="C2255">
        <f>IF(ISBLANK(Hoja1!C2255),AVERAGE(Hoja1!$C$2:$C$5001),Hoja1!C2255)</f>
        <v>423289</v>
      </c>
      <c r="D2255" t="str">
        <f>IF(ISBLANK(Hoja1!D2255),"ASALARIADO",Hoja1!D2255)</f>
        <v>TRABAJADOR INDEPENDIENTE</v>
      </c>
      <c r="E2255" t="s">
        <v>16</v>
      </c>
      <c r="F2255" t="s">
        <v>12</v>
      </c>
      <c r="G2255" t="s">
        <v>13</v>
      </c>
      <c r="H2255" t="s">
        <v>13</v>
      </c>
      <c r="I2255" s="1">
        <f>IF(ISBLANK(Hoja1!I2255),AVERAGE(Hoja1!$I$2:$I$5001),Hoja1!I2255)</f>
        <v>59</v>
      </c>
      <c r="J2255">
        <f t="shared" si="105"/>
        <v>0</v>
      </c>
      <c r="K2255" t="str">
        <f t="shared" si="106"/>
        <v>400k-800k</v>
      </c>
      <c r="L2255" t="str">
        <f t="shared" si="107"/>
        <v>46-60</v>
      </c>
    </row>
    <row r="2256" spans="1:12" x14ac:dyDescent="0.25">
      <c r="A2256">
        <v>2255</v>
      </c>
      <c r="B2256" t="s">
        <v>15</v>
      </c>
      <c r="C2256">
        <f>IF(ISBLANK(Hoja1!C2256),AVERAGE(Hoja1!$C$2:$C$5001),Hoja1!C2256)</f>
        <v>619506.39</v>
      </c>
      <c r="D2256" t="str">
        <f>IF(ISBLANK(Hoja1!D2256),"ASALARIADO",Hoja1!D2256)</f>
        <v>ASALARIADO</v>
      </c>
      <c r="E2256" t="s">
        <v>11</v>
      </c>
      <c r="F2256" t="s">
        <v>12</v>
      </c>
      <c r="G2256" t="s">
        <v>13</v>
      </c>
      <c r="H2256" t="s">
        <v>13</v>
      </c>
      <c r="I2256" s="1">
        <f>IF(ISBLANK(Hoja1!I2256),AVERAGE(Hoja1!$I$2:$I$5001),Hoja1!I2256)</f>
        <v>34</v>
      </c>
      <c r="J2256">
        <f t="shared" si="105"/>
        <v>0</v>
      </c>
      <c r="K2256" t="str">
        <f t="shared" si="106"/>
        <v>400k-800k</v>
      </c>
      <c r="L2256" t="str">
        <f t="shared" si="107"/>
        <v>31-45</v>
      </c>
    </row>
    <row r="2257" spans="1:12" x14ac:dyDescent="0.25">
      <c r="A2257">
        <v>2256</v>
      </c>
      <c r="B2257" t="s">
        <v>15</v>
      </c>
      <c r="C2257">
        <f>IF(ISBLANK(Hoja1!C2257),AVERAGE(Hoja1!$C$2:$C$5001),Hoja1!C2257)</f>
        <v>465179.89</v>
      </c>
      <c r="D2257" t="str">
        <f>IF(ISBLANK(Hoja1!D2257),"ASALARIADO",Hoja1!D2257)</f>
        <v>ASALARIADO</v>
      </c>
      <c r="E2257" t="s">
        <v>16</v>
      </c>
      <c r="F2257" t="s">
        <v>12</v>
      </c>
      <c r="G2257" t="s">
        <v>13</v>
      </c>
      <c r="H2257" t="s">
        <v>13</v>
      </c>
      <c r="I2257" s="1">
        <f>IF(ISBLANK(Hoja1!I2257),AVERAGE(Hoja1!$I$2:$I$5001),Hoja1!I2257)</f>
        <v>39</v>
      </c>
      <c r="J2257">
        <f t="shared" si="105"/>
        <v>0</v>
      </c>
      <c r="K2257" t="str">
        <f t="shared" si="106"/>
        <v>400k-800k</v>
      </c>
      <c r="L2257" t="str">
        <f t="shared" si="107"/>
        <v>31-45</v>
      </c>
    </row>
    <row r="2258" spans="1:12" x14ac:dyDescent="0.25">
      <c r="A2258">
        <v>2257</v>
      </c>
      <c r="B2258" t="s">
        <v>9</v>
      </c>
      <c r="C2258">
        <f>IF(ISBLANK(Hoja1!C2258),AVERAGE(Hoja1!$C$2:$C$5001),Hoja1!C2258)</f>
        <v>562152.61</v>
      </c>
      <c r="D2258" t="str">
        <f>IF(ISBLANK(Hoja1!D2258),"ASALARIADO",Hoja1!D2258)</f>
        <v>ASALARIADO</v>
      </c>
      <c r="E2258" t="s">
        <v>11</v>
      </c>
      <c r="F2258" t="s">
        <v>12</v>
      </c>
      <c r="G2258" t="s">
        <v>13</v>
      </c>
      <c r="H2258" t="s">
        <v>13</v>
      </c>
      <c r="I2258" s="1">
        <f>IF(ISBLANK(Hoja1!I2258),AVERAGE(Hoja1!$I$2:$I$5001),Hoja1!I2258)</f>
        <v>38</v>
      </c>
      <c r="J2258">
        <f t="shared" si="105"/>
        <v>0</v>
      </c>
      <c r="K2258" t="str">
        <f t="shared" si="106"/>
        <v>400k-800k</v>
      </c>
      <c r="L2258" t="str">
        <f t="shared" si="107"/>
        <v>31-45</v>
      </c>
    </row>
    <row r="2259" spans="1:12" x14ac:dyDescent="0.25">
      <c r="A2259">
        <v>2258</v>
      </c>
      <c r="B2259" t="s">
        <v>9</v>
      </c>
      <c r="C2259">
        <f>IF(ISBLANK(Hoja1!C2259),AVERAGE(Hoja1!$C$2:$C$5001),Hoja1!C2259)</f>
        <v>811421.65</v>
      </c>
      <c r="D2259" t="str">
        <f>IF(ISBLANK(Hoja1!D2259),"ASALARIADO",Hoja1!D2259)</f>
        <v>ASALARIADO</v>
      </c>
      <c r="E2259" t="s">
        <v>11</v>
      </c>
      <c r="F2259" t="s">
        <v>12</v>
      </c>
      <c r="G2259" t="s">
        <v>13</v>
      </c>
      <c r="H2259" t="s">
        <v>13</v>
      </c>
      <c r="I2259" s="1">
        <f>IF(ISBLANK(Hoja1!I2259),AVERAGE(Hoja1!$I$2:$I$5001),Hoja1!I2259)</f>
        <v>32</v>
      </c>
      <c r="J2259">
        <f t="shared" si="105"/>
        <v>0</v>
      </c>
      <c r="K2259" t="str">
        <f t="shared" si="106"/>
        <v>800k-1.2M</v>
      </c>
      <c r="L2259" t="str">
        <f t="shared" si="107"/>
        <v>31-45</v>
      </c>
    </row>
    <row r="2260" spans="1:12" x14ac:dyDescent="0.25">
      <c r="A2260">
        <v>2259</v>
      </c>
      <c r="B2260" t="s">
        <v>15</v>
      </c>
      <c r="C2260">
        <f>IF(ISBLANK(Hoja1!C2260),AVERAGE(Hoja1!$C$2:$C$5001),Hoja1!C2260)</f>
        <v>338933.34</v>
      </c>
      <c r="D2260" t="str">
        <f>IF(ISBLANK(Hoja1!D2260),"ASALARIADO",Hoja1!D2260)</f>
        <v>ASALARIADO</v>
      </c>
      <c r="E2260" t="s">
        <v>16</v>
      </c>
      <c r="F2260" t="s">
        <v>12</v>
      </c>
      <c r="G2260" t="s">
        <v>13</v>
      </c>
      <c r="H2260" t="s">
        <v>13</v>
      </c>
      <c r="I2260" s="1">
        <f>IF(ISBLANK(Hoja1!I2260),AVERAGE(Hoja1!$I$2:$I$5001),Hoja1!I2260)</f>
        <v>27</v>
      </c>
      <c r="J2260">
        <f t="shared" si="105"/>
        <v>0</v>
      </c>
      <c r="K2260" t="str">
        <f t="shared" si="106"/>
        <v>0-400k</v>
      </c>
      <c r="L2260" t="str">
        <f t="shared" si="107"/>
        <v>18-30</v>
      </c>
    </row>
    <row r="2261" spans="1:12" x14ac:dyDescent="0.25">
      <c r="A2261">
        <v>2260</v>
      </c>
      <c r="B2261" t="s">
        <v>15</v>
      </c>
      <c r="C2261">
        <f>IF(ISBLANK(Hoja1!C2261),AVERAGE(Hoja1!$C$2:$C$5001),Hoja1!C2261)</f>
        <v>100000</v>
      </c>
      <c r="D2261" t="str">
        <f>IF(ISBLANK(Hoja1!D2261),"ASALARIADO",Hoja1!D2261)</f>
        <v>ASALARIADO</v>
      </c>
      <c r="E2261" t="s">
        <v>16</v>
      </c>
      <c r="F2261" t="s">
        <v>12</v>
      </c>
      <c r="G2261" t="s">
        <v>13</v>
      </c>
      <c r="H2261" t="s">
        <v>13</v>
      </c>
      <c r="I2261" s="1">
        <f>IF(ISBLANK(Hoja1!I2261),AVERAGE(Hoja1!$I$2:$I$5001),Hoja1!I2261)</f>
        <v>29</v>
      </c>
      <c r="J2261">
        <f t="shared" si="105"/>
        <v>0</v>
      </c>
      <c r="K2261" t="str">
        <f t="shared" si="106"/>
        <v>0-400k</v>
      </c>
      <c r="L2261" t="str">
        <f t="shared" si="107"/>
        <v>18-30</v>
      </c>
    </row>
    <row r="2262" spans="1:12" x14ac:dyDescent="0.25">
      <c r="A2262">
        <v>2261</v>
      </c>
      <c r="B2262" t="s">
        <v>9</v>
      </c>
      <c r="C2262">
        <f>IF(ISBLANK(Hoja1!C2262),AVERAGE(Hoja1!$C$2:$C$5001),Hoja1!C2262)</f>
        <v>697648</v>
      </c>
      <c r="D2262" t="str">
        <f>IF(ISBLANK(Hoja1!D2262),"ASALARIADO",Hoja1!D2262)</f>
        <v>ASALARIADO</v>
      </c>
      <c r="E2262" t="s">
        <v>16</v>
      </c>
      <c r="F2262" t="s">
        <v>12</v>
      </c>
      <c r="G2262" t="s">
        <v>13</v>
      </c>
      <c r="H2262" t="s">
        <v>13</v>
      </c>
      <c r="I2262" s="1">
        <f>IF(ISBLANK(Hoja1!I2262),AVERAGE(Hoja1!$I$2:$I$5001),Hoja1!I2262)</f>
        <v>61</v>
      </c>
      <c r="J2262">
        <f t="shared" si="105"/>
        <v>0</v>
      </c>
      <c r="K2262" t="str">
        <f t="shared" si="106"/>
        <v>400k-800k</v>
      </c>
      <c r="L2262" t="str">
        <f t="shared" si="107"/>
        <v>61-75</v>
      </c>
    </row>
    <row r="2263" spans="1:12" x14ac:dyDescent="0.25">
      <c r="A2263">
        <v>2262</v>
      </c>
      <c r="B2263" t="s">
        <v>9</v>
      </c>
      <c r="C2263">
        <f>IF(ISBLANK(Hoja1!C2263),AVERAGE(Hoja1!$C$2:$C$5001),Hoja1!C2263)</f>
        <v>377498</v>
      </c>
      <c r="D2263" t="str">
        <f>IF(ISBLANK(Hoja1!D2263),"ASALARIADO",Hoja1!D2263)</f>
        <v>TRABAJADOR INDEPENDIENTE</v>
      </c>
      <c r="E2263" t="s">
        <v>16</v>
      </c>
      <c r="F2263" t="s">
        <v>12</v>
      </c>
      <c r="G2263" t="s">
        <v>13</v>
      </c>
      <c r="H2263" t="s">
        <v>13</v>
      </c>
      <c r="I2263" s="1">
        <f>IF(ISBLANK(Hoja1!I2263),AVERAGE(Hoja1!$I$2:$I$5001),Hoja1!I2263)</f>
        <v>37</v>
      </c>
      <c r="J2263">
        <f t="shared" si="105"/>
        <v>0</v>
      </c>
      <c r="K2263" t="str">
        <f t="shared" si="106"/>
        <v>0-400k</v>
      </c>
      <c r="L2263" t="str">
        <f t="shared" si="107"/>
        <v>31-45</v>
      </c>
    </row>
    <row r="2264" spans="1:12" x14ac:dyDescent="0.25">
      <c r="A2264">
        <v>2263</v>
      </c>
      <c r="B2264" t="s">
        <v>9</v>
      </c>
      <c r="C2264">
        <f>IF(ISBLANK(Hoja1!C2264),AVERAGE(Hoja1!$C$2:$C$5001),Hoja1!C2264)</f>
        <v>308750</v>
      </c>
      <c r="D2264" t="str">
        <f>IF(ISBLANK(Hoja1!D2264),"ASALARIADO",Hoja1!D2264)</f>
        <v>ASALARIADO</v>
      </c>
      <c r="E2264" t="s">
        <v>16</v>
      </c>
      <c r="F2264" t="s">
        <v>12</v>
      </c>
      <c r="G2264" t="s">
        <v>13</v>
      </c>
      <c r="H2264" t="s">
        <v>12</v>
      </c>
      <c r="I2264" s="1">
        <f>IF(ISBLANK(Hoja1!I2264),AVERAGE(Hoja1!$I$2:$I$5001),Hoja1!I2264)</f>
        <v>35</v>
      </c>
      <c r="J2264">
        <f t="shared" si="105"/>
        <v>1</v>
      </c>
      <c r="K2264" t="str">
        <f t="shared" si="106"/>
        <v>0-400k</v>
      </c>
      <c r="L2264" t="str">
        <f t="shared" si="107"/>
        <v>31-45</v>
      </c>
    </row>
    <row r="2265" spans="1:12" x14ac:dyDescent="0.25">
      <c r="A2265">
        <v>2264</v>
      </c>
      <c r="B2265" t="s">
        <v>9</v>
      </c>
      <c r="C2265">
        <f>IF(ISBLANK(Hoja1!C2265),AVERAGE(Hoja1!$C$2:$C$5001),Hoja1!C2265)</f>
        <v>451354.46</v>
      </c>
      <c r="D2265" t="str">
        <f>IF(ISBLANK(Hoja1!D2265),"ASALARIADO",Hoja1!D2265)</f>
        <v>ASALARIADO</v>
      </c>
      <c r="E2265" t="s">
        <v>16</v>
      </c>
      <c r="F2265" t="s">
        <v>12</v>
      </c>
      <c r="G2265" t="s">
        <v>13</v>
      </c>
      <c r="H2265" t="s">
        <v>13</v>
      </c>
      <c r="I2265" s="1">
        <f>IF(ISBLANK(Hoja1!I2265),AVERAGE(Hoja1!$I$2:$I$5001),Hoja1!I2265)</f>
        <v>58</v>
      </c>
      <c r="J2265">
        <f t="shared" si="105"/>
        <v>0</v>
      </c>
      <c r="K2265" t="str">
        <f t="shared" si="106"/>
        <v>400k-800k</v>
      </c>
      <c r="L2265" t="str">
        <f t="shared" si="107"/>
        <v>46-60</v>
      </c>
    </row>
    <row r="2266" spans="1:12" x14ac:dyDescent="0.25">
      <c r="A2266">
        <v>2265</v>
      </c>
      <c r="B2266" t="s">
        <v>9</v>
      </c>
      <c r="C2266">
        <f>IF(ISBLANK(Hoja1!C2266),AVERAGE(Hoja1!$C$2:$C$5001),Hoja1!C2266)</f>
        <v>455001.5</v>
      </c>
      <c r="D2266" t="str">
        <f>IF(ISBLANK(Hoja1!D2266),"ASALARIADO",Hoja1!D2266)</f>
        <v>ASALARIADO</v>
      </c>
      <c r="E2266" t="s">
        <v>16</v>
      </c>
      <c r="F2266" t="s">
        <v>12</v>
      </c>
      <c r="G2266" t="s">
        <v>13</v>
      </c>
      <c r="H2266" t="s">
        <v>13</v>
      </c>
      <c r="I2266" s="1">
        <f>IF(ISBLANK(Hoja1!I2266),AVERAGE(Hoja1!$I$2:$I$5001),Hoja1!I2266)</f>
        <v>20</v>
      </c>
      <c r="J2266">
        <f t="shared" si="105"/>
        <v>0</v>
      </c>
      <c r="K2266" t="str">
        <f t="shared" si="106"/>
        <v>400k-800k</v>
      </c>
      <c r="L2266" t="str">
        <f t="shared" si="107"/>
        <v>18-30</v>
      </c>
    </row>
    <row r="2267" spans="1:12" x14ac:dyDescent="0.25">
      <c r="A2267">
        <v>2266</v>
      </c>
      <c r="B2267" t="s">
        <v>15</v>
      </c>
      <c r="C2267">
        <f>IF(ISBLANK(Hoja1!C2267),AVERAGE(Hoja1!$C$2:$C$5001),Hoja1!C2267)</f>
        <v>994882.5</v>
      </c>
      <c r="D2267" t="str">
        <f>IF(ISBLANK(Hoja1!D2267),"ASALARIADO",Hoja1!D2267)</f>
        <v>ASALARIADO</v>
      </c>
      <c r="E2267" t="s">
        <v>16</v>
      </c>
      <c r="F2267" t="s">
        <v>12</v>
      </c>
      <c r="G2267" t="s">
        <v>13</v>
      </c>
      <c r="H2267" t="s">
        <v>13</v>
      </c>
      <c r="I2267" s="1">
        <f>IF(ISBLANK(Hoja1!I2267),AVERAGE(Hoja1!$I$2:$I$5001),Hoja1!I2267)</f>
        <v>50</v>
      </c>
      <c r="J2267">
        <f t="shared" si="105"/>
        <v>0</v>
      </c>
      <c r="K2267" t="str">
        <f t="shared" si="106"/>
        <v>800k-1.2M</v>
      </c>
      <c r="L2267" t="str">
        <f t="shared" si="107"/>
        <v>46-60</v>
      </c>
    </row>
    <row r="2268" spans="1:12" x14ac:dyDescent="0.25">
      <c r="A2268">
        <v>2267</v>
      </c>
      <c r="B2268" t="s">
        <v>9</v>
      </c>
      <c r="C2268">
        <f>IF(ISBLANK(Hoja1!C2268),AVERAGE(Hoja1!$C$2:$C$5001),Hoja1!C2268)</f>
        <v>509509</v>
      </c>
      <c r="D2268" t="str">
        <f>IF(ISBLANK(Hoja1!D2268),"ASALARIADO",Hoja1!D2268)</f>
        <v>TRABAJADOR INDEPENDIENTE</v>
      </c>
      <c r="E2268" t="s">
        <v>16</v>
      </c>
      <c r="F2268" t="s">
        <v>12</v>
      </c>
      <c r="G2268" t="s">
        <v>12</v>
      </c>
      <c r="H2268" t="s">
        <v>12</v>
      </c>
      <c r="I2268" s="1">
        <f>IF(ISBLANK(Hoja1!I2268),AVERAGE(Hoja1!$I$2:$I$5001),Hoja1!I2268)</f>
        <v>59</v>
      </c>
      <c r="J2268">
        <f t="shared" si="105"/>
        <v>1</v>
      </c>
      <c r="K2268" t="str">
        <f t="shared" si="106"/>
        <v>400k-800k</v>
      </c>
      <c r="L2268" t="str">
        <f t="shared" si="107"/>
        <v>46-60</v>
      </c>
    </row>
    <row r="2269" spans="1:12" x14ac:dyDescent="0.25">
      <c r="A2269">
        <v>2268</v>
      </c>
      <c r="B2269" t="s">
        <v>9</v>
      </c>
      <c r="C2269">
        <f>IF(ISBLANK(Hoja1!C2269),AVERAGE(Hoja1!$C$2:$C$5001),Hoja1!C2269)</f>
        <v>349920</v>
      </c>
      <c r="D2269" t="str">
        <f>IF(ISBLANK(Hoja1!D2269),"ASALARIADO",Hoja1!D2269)</f>
        <v>ASALARIADO</v>
      </c>
      <c r="E2269" t="s">
        <v>16</v>
      </c>
      <c r="F2269" t="s">
        <v>12</v>
      </c>
      <c r="G2269" t="s">
        <v>13</v>
      </c>
      <c r="H2269" t="s">
        <v>13</v>
      </c>
      <c r="I2269" s="1">
        <f>IF(ISBLANK(Hoja1!I2269),AVERAGE(Hoja1!$I$2:$I$5001),Hoja1!I2269)</f>
        <v>34</v>
      </c>
      <c r="J2269">
        <f t="shared" si="105"/>
        <v>0</v>
      </c>
      <c r="K2269" t="str">
        <f t="shared" si="106"/>
        <v>0-400k</v>
      </c>
      <c r="L2269" t="str">
        <f t="shared" si="107"/>
        <v>31-45</v>
      </c>
    </row>
    <row r="2270" spans="1:12" x14ac:dyDescent="0.25">
      <c r="A2270">
        <v>2269</v>
      </c>
      <c r="B2270" t="s">
        <v>9</v>
      </c>
      <c r="C2270">
        <f>IF(ISBLANK(Hoja1!C2270),AVERAGE(Hoja1!$C$2:$C$5001),Hoja1!C2270)</f>
        <v>17760.8</v>
      </c>
      <c r="D2270" t="str">
        <f>IF(ISBLANK(Hoja1!D2270),"ASALARIADO",Hoja1!D2270)</f>
        <v>ASALARIADO</v>
      </c>
      <c r="E2270" t="s">
        <v>16</v>
      </c>
      <c r="F2270" t="s">
        <v>12</v>
      </c>
      <c r="G2270" t="s">
        <v>12</v>
      </c>
      <c r="H2270" t="s">
        <v>13</v>
      </c>
      <c r="I2270" s="1">
        <f>IF(ISBLANK(Hoja1!I2270),AVERAGE(Hoja1!$I$2:$I$5001),Hoja1!I2270)</f>
        <v>29</v>
      </c>
      <c r="J2270">
        <f t="shared" si="105"/>
        <v>0</v>
      </c>
      <c r="K2270" t="str">
        <f t="shared" si="106"/>
        <v>0-400k</v>
      </c>
      <c r="L2270" t="str">
        <f t="shared" si="107"/>
        <v>18-30</v>
      </c>
    </row>
    <row r="2271" spans="1:12" x14ac:dyDescent="0.25">
      <c r="A2271">
        <v>2270</v>
      </c>
      <c r="B2271" t="s">
        <v>15</v>
      </c>
      <c r="C2271">
        <f>IF(ISBLANK(Hoja1!C2271),AVERAGE(Hoja1!$C$2:$C$5001),Hoja1!C2271)</f>
        <v>526736.80000000005</v>
      </c>
      <c r="D2271" t="str">
        <f>IF(ISBLANK(Hoja1!D2271),"ASALARIADO",Hoja1!D2271)</f>
        <v>ASALARIADO</v>
      </c>
      <c r="E2271" t="s">
        <v>16</v>
      </c>
      <c r="F2271" t="s">
        <v>12</v>
      </c>
      <c r="G2271" t="s">
        <v>13</v>
      </c>
      <c r="H2271" t="s">
        <v>13</v>
      </c>
      <c r="I2271" s="1">
        <f>IF(ISBLANK(Hoja1!I2271),AVERAGE(Hoja1!$I$2:$I$5001),Hoja1!I2271)</f>
        <v>25</v>
      </c>
      <c r="J2271">
        <f t="shared" si="105"/>
        <v>0</v>
      </c>
      <c r="K2271" t="str">
        <f t="shared" si="106"/>
        <v>400k-800k</v>
      </c>
      <c r="L2271" t="str">
        <f t="shared" si="107"/>
        <v>18-30</v>
      </c>
    </row>
    <row r="2272" spans="1:12" x14ac:dyDescent="0.25">
      <c r="A2272">
        <v>2271</v>
      </c>
      <c r="B2272" t="s">
        <v>9</v>
      </c>
      <c r="C2272">
        <f>IF(ISBLANK(Hoja1!C2272),AVERAGE(Hoja1!$C$2:$C$5001),Hoja1!C2272)</f>
        <v>497155.33</v>
      </c>
      <c r="D2272" t="str">
        <f>IF(ISBLANK(Hoja1!D2272),"ASALARIADO",Hoja1!D2272)</f>
        <v>ASALARIADO</v>
      </c>
      <c r="E2272" t="s">
        <v>16</v>
      </c>
      <c r="F2272" t="s">
        <v>12</v>
      </c>
      <c r="G2272" t="s">
        <v>13</v>
      </c>
      <c r="H2272" t="s">
        <v>13</v>
      </c>
      <c r="I2272" s="1">
        <f>IF(ISBLANK(Hoja1!I2272),AVERAGE(Hoja1!$I$2:$I$5001),Hoja1!I2272)</f>
        <v>27</v>
      </c>
      <c r="J2272">
        <f t="shared" si="105"/>
        <v>0</v>
      </c>
      <c r="K2272" t="str">
        <f t="shared" si="106"/>
        <v>400k-800k</v>
      </c>
      <c r="L2272" t="str">
        <f t="shared" si="107"/>
        <v>18-30</v>
      </c>
    </row>
    <row r="2273" spans="1:12" x14ac:dyDescent="0.25">
      <c r="A2273">
        <v>2272</v>
      </c>
      <c r="B2273" t="s">
        <v>15</v>
      </c>
      <c r="C2273">
        <f>IF(ISBLANK(Hoja1!C2273),AVERAGE(Hoja1!$C$2:$C$5001),Hoja1!C2273)</f>
        <v>423675</v>
      </c>
      <c r="D2273" t="str">
        <f>IF(ISBLANK(Hoja1!D2273),"ASALARIADO",Hoja1!D2273)</f>
        <v>ASALARIADO</v>
      </c>
      <c r="E2273" t="s">
        <v>16</v>
      </c>
      <c r="F2273" t="s">
        <v>12</v>
      </c>
      <c r="G2273" t="s">
        <v>13</v>
      </c>
      <c r="H2273" t="s">
        <v>13</v>
      </c>
      <c r="I2273" s="1">
        <f>IF(ISBLANK(Hoja1!I2273),AVERAGE(Hoja1!$I$2:$I$5001),Hoja1!I2273)</f>
        <v>26</v>
      </c>
      <c r="J2273">
        <f t="shared" si="105"/>
        <v>0</v>
      </c>
      <c r="K2273" t="str">
        <f t="shared" si="106"/>
        <v>400k-800k</v>
      </c>
      <c r="L2273" t="str">
        <f t="shared" si="107"/>
        <v>18-30</v>
      </c>
    </row>
    <row r="2274" spans="1:12" x14ac:dyDescent="0.25">
      <c r="A2274">
        <v>2273</v>
      </c>
      <c r="B2274" t="s">
        <v>9</v>
      </c>
      <c r="C2274">
        <f>IF(ISBLANK(Hoja1!C2274),AVERAGE(Hoja1!$C$2:$C$5001),Hoja1!C2274)</f>
        <v>292387</v>
      </c>
      <c r="D2274" t="str">
        <f>IF(ISBLANK(Hoja1!D2274),"ASALARIADO",Hoja1!D2274)</f>
        <v>ASEGURADO VOLUNTARIO</v>
      </c>
      <c r="E2274" t="s">
        <v>16</v>
      </c>
      <c r="F2274" t="s">
        <v>12</v>
      </c>
      <c r="G2274" t="s">
        <v>12</v>
      </c>
      <c r="H2274" t="s">
        <v>13</v>
      </c>
      <c r="I2274" s="1">
        <f>IF(ISBLANK(Hoja1!I2274),AVERAGE(Hoja1!$I$2:$I$5001),Hoja1!I2274)</f>
        <v>33</v>
      </c>
      <c r="J2274">
        <f t="shared" si="105"/>
        <v>0</v>
      </c>
      <c r="K2274" t="str">
        <f t="shared" si="106"/>
        <v>0-400k</v>
      </c>
      <c r="L2274" t="str">
        <f t="shared" si="107"/>
        <v>31-45</v>
      </c>
    </row>
    <row r="2275" spans="1:12" x14ac:dyDescent="0.25">
      <c r="A2275">
        <v>2274</v>
      </c>
      <c r="B2275" t="s">
        <v>15</v>
      </c>
      <c r="C2275">
        <f>IF(ISBLANK(Hoja1!C2275),AVERAGE(Hoja1!$C$2:$C$5001),Hoja1!C2275)</f>
        <v>430993</v>
      </c>
      <c r="D2275" t="str">
        <f>IF(ISBLANK(Hoja1!D2275),"ASALARIADO",Hoja1!D2275)</f>
        <v>PENSIONADOS EN SU PROPIO SISTEMA</v>
      </c>
      <c r="E2275" t="s">
        <v>11</v>
      </c>
      <c r="F2275" t="s">
        <v>12</v>
      </c>
      <c r="G2275" t="s">
        <v>13</v>
      </c>
      <c r="H2275" t="s">
        <v>13</v>
      </c>
      <c r="I2275" s="1">
        <f>IF(ISBLANK(Hoja1!I2275),AVERAGE(Hoja1!$I$2:$I$5001),Hoja1!I2275)</f>
        <v>64</v>
      </c>
      <c r="J2275">
        <f t="shared" si="105"/>
        <v>0</v>
      </c>
      <c r="K2275" t="str">
        <f t="shared" si="106"/>
        <v>400k-800k</v>
      </c>
      <c r="L2275" t="str">
        <f t="shared" si="107"/>
        <v>61-75</v>
      </c>
    </row>
    <row r="2276" spans="1:12" x14ac:dyDescent="0.25">
      <c r="A2276">
        <v>2275</v>
      </c>
      <c r="B2276" t="s">
        <v>9</v>
      </c>
      <c r="C2276">
        <f>IF(ISBLANK(Hoja1!C2276),AVERAGE(Hoja1!$C$2:$C$5001),Hoja1!C2276)</f>
        <v>298000</v>
      </c>
      <c r="D2276" t="str">
        <f>IF(ISBLANK(Hoja1!D2276),"ASALARIADO",Hoja1!D2276)</f>
        <v>ASALARIADO</v>
      </c>
      <c r="E2276" t="s">
        <v>16</v>
      </c>
      <c r="F2276" t="s">
        <v>12</v>
      </c>
      <c r="G2276" t="s">
        <v>12</v>
      </c>
      <c r="H2276" t="s">
        <v>13</v>
      </c>
      <c r="I2276" s="1">
        <f>IF(ISBLANK(Hoja1!I2276),AVERAGE(Hoja1!$I$2:$I$5001),Hoja1!I2276)</f>
        <v>42</v>
      </c>
      <c r="J2276">
        <f t="shared" si="105"/>
        <v>0</v>
      </c>
      <c r="K2276" t="str">
        <f t="shared" si="106"/>
        <v>0-400k</v>
      </c>
      <c r="L2276" t="str">
        <f t="shared" si="107"/>
        <v>31-45</v>
      </c>
    </row>
    <row r="2277" spans="1:12" x14ac:dyDescent="0.25">
      <c r="A2277">
        <v>2276</v>
      </c>
      <c r="B2277" t="s">
        <v>9</v>
      </c>
      <c r="C2277">
        <f>IF(ISBLANK(Hoja1!C2277),AVERAGE(Hoja1!$C$2:$C$5001),Hoja1!C2277)</f>
        <v>405063</v>
      </c>
      <c r="D2277" t="str">
        <f>IF(ISBLANK(Hoja1!D2277),"ASALARIADO",Hoja1!D2277)</f>
        <v>TRABAJADOR INDEPENDIENTE</v>
      </c>
      <c r="E2277" t="s">
        <v>16</v>
      </c>
      <c r="F2277" t="s">
        <v>12</v>
      </c>
      <c r="G2277" t="s">
        <v>12</v>
      </c>
      <c r="H2277" t="s">
        <v>12</v>
      </c>
      <c r="I2277" s="1">
        <f>IF(ISBLANK(Hoja1!I2277),AVERAGE(Hoja1!$I$2:$I$5001),Hoja1!I2277)</f>
        <v>40</v>
      </c>
      <c r="J2277">
        <f t="shared" si="105"/>
        <v>1</v>
      </c>
      <c r="K2277" t="str">
        <f t="shared" si="106"/>
        <v>400k-800k</v>
      </c>
      <c r="L2277" t="str">
        <f t="shared" si="107"/>
        <v>31-45</v>
      </c>
    </row>
    <row r="2278" spans="1:12" x14ac:dyDescent="0.25">
      <c r="A2278">
        <v>2277</v>
      </c>
      <c r="B2278" t="s">
        <v>9</v>
      </c>
      <c r="C2278">
        <f>IF(ISBLANK(Hoja1!C2278),AVERAGE(Hoja1!$C$2:$C$5001),Hoja1!C2278)</f>
        <v>1400000</v>
      </c>
      <c r="D2278" t="str">
        <f>IF(ISBLANK(Hoja1!D2278),"ASALARIADO",Hoja1!D2278)</f>
        <v>ASALARIADO</v>
      </c>
      <c r="E2278" t="s">
        <v>16</v>
      </c>
      <c r="F2278" t="s">
        <v>12</v>
      </c>
      <c r="G2278" t="s">
        <v>13</v>
      </c>
      <c r="H2278" t="s">
        <v>13</v>
      </c>
      <c r="I2278" s="1">
        <f>IF(ISBLANK(Hoja1!I2278),AVERAGE(Hoja1!$I$2:$I$5001),Hoja1!I2278)</f>
        <v>30</v>
      </c>
      <c r="J2278">
        <f t="shared" si="105"/>
        <v>0</v>
      </c>
      <c r="K2278" t="str">
        <f t="shared" si="106"/>
        <v>1.2M-2M</v>
      </c>
      <c r="L2278" t="str">
        <f t="shared" si="107"/>
        <v>18-30</v>
      </c>
    </row>
    <row r="2279" spans="1:12" x14ac:dyDescent="0.25">
      <c r="A2279">
        <v>2278</v>
      </c>
      <c r="B2279" t="s">
        <v>15</v>
      </c>
      <c r="C2279">
        <f>IF(ISBLANK(Hoja1!C2279),AVERAGE(Hoja1!$C$2:$C$5001),Hoja1!C2279)</f>
        <v>341602</v>
      </c>
      <c r="D2279" t="str">
        <f>IF(ISBLANK(Hoja1!D2279),"ASALARIADO",Hoja1!D2279)</f>
        <v>TRABAJADOR INDEPENDIENTE</v>
      </c>
      <c r="E2279" t="s">
        <v>16</v>
      </c>
      <c r="F2279" t="s">
        <v>12</v>
      </c>
      <c r="G2279" t="s">
        <v>13</v>
      </c>
      <c r="H2279" t="s">
        <v>13</v>
      </c>
      <c r="I2279" s="1">
        <f>IF(ISBLANK(Hoja1!I2279),AVERAGE(Hoja1!$I$2:$I$5001),Hoja1!I2279)</f>
        <v>42</v>
      </c>
      <c r="J2279">
        <f t="shared" si="105"/>
        <v>0</v>
      </c>
      <c r="K2279" t="str">
        <f t="shared" si="106"/>
        <v>0-400k</v>
      </c>
      <c r="L2279" t="str">
        <f t="shared" si="107"/>
        <v>31-45</v>
      </c>
    </row>
    <row r="2280" spans="1:12" x14ac:dyDescent="0.25">
      <c r="A2280">
        <v>2279</v>
      </c>
      <c r="B2280" t="s">
        <v>9</v>
      </c>
      <c r="C2280">
        <f>IF(ISBLANK(Hoja1!C2280),AVERAGE(Hoja1!$C$2:$C$5001),Hoja1!C2280)</f>
        <v>915000</v>
      </c>
      <c r="D2280" t="str">
        <f>IF(ISBLANK(Hoja1!D2280),"ASALARIADO",Hoja1!D2280)</f>
        <v>ASALARIADO</v>
      </c>
      <c r="E2280" t="s">
        <v>16</v>
      </c>
      <c r="F2280" t="s">
        <v>12</v>
      </c>
      <c r="G2280" t="s">
        <v>13</v>
      </c>
      <c r="H2280" t="s">
        <v>13</v>
      </c>
      <c r="I2280" s="1">
        <f>IF(ISBLANK(Hoja1!I2280),AVERAGE(Hoja1!$I$2:$I$5001),Hoja1!I2280)</f>
        <v>24</v>
      </c>
      <c r="J2280">
        <f t="shared" si="105"/>
        <v>0</v>
      </c>
      <c r="K2280" t="str">
        <f t="shared" si="106"/>
        <v>800k-1.2M</v>
      </c>
      <c r="L2280" t="str">
        <f t="shared" si="107"/>
        <v>18-30</v>
      </c>
    </row>
    <row r="2281" spans="1:12" x14ac:dyDescent="0.25">
      <c r="A2281">
        <v>2280</v>
      </c>
      <c r="B2281" t="s">
        <v>15</v>
      </c>
      <c r="C2281">
        <f>IF(ISBLANK(Hoja1!C2281),AVERAGE(Hoja1!$C$2:$C$5001),Hoja1!C2281)</f>
        <v>339164.62</v>
      </c>
      <c r="D2281" t="str">
        <f>IF(ISBLANK(Hoja1!D2281),"ASALARIADO",Hoja1!D2281)</f>
        <v>PENSIONADOS EN SU PROPIO SISTEMA</v>
      </c>
      <c r="E2281" t="s">
        <v>11</v>
      </c>
      <c r="F2281" t="s">
        <v>12</v>
      </c>
      <c r="G2281" t="s">
        <v>13</v>
      </c>
      <c r="H2281" t="s">
        <v>13</v>
      </c>
      <c r="I2281" s="1">
        <f>IF(ISBLANK(Hoja1!I2281),AVERAGE(Hoja1!$I$2:$I$5001),Hoja1!I2281)</f>
        <v>70</v>
      </c>
      <c r="J2281">
        <f t="shared" si="105"/>
        <v>0</v>
      </c>
      <c r="K2281" t="str">
        <f t="shared" si="106"/>
        <v>0-400k</v>
      </c>
      <c r="L2281" t="str">
        <f t="shared" si="107"/>
        <v>61-75</v>
      </c>
    </row>
    <row r="2282" spans="1:12" x14ac:dyDescent="0.25">
      <c r="A2282">
        <v>2281</v>
      </c>
      <c r="B2282" t="s">
        <v>9</v>
      </c>
      <c r="C2282">
        <f>IF(ISBLANK(Hoja1!C2282),AVERAGE(Hoja1!$C$2:$C$5001),Hoja1!C2282)</f>
        <v>278030</v>
      </c>
      <c r="D2282" t="str">
        <f>IF(ISBLANK(Hoja1!D2282),"ASALARIADO",Hoja1!D2282)</f>
        <v>CONVENIOS ESPECIALES DE TRABAJADORES INDEPENDIENTES</v>
      </c>
      <c r="E2282" t="s">
        <v>16</v>
      </c>
      <c r="F2282" t="s">
        <v>12</v>
      </c>
      <c r="G2282" t="s">
        <v>13</v>
      </c>
      <c r="H2282" t="s">
        <v>13</v>
      </c>
      <c r="I2282" s="1">
        <f>IF(ISBLANK(Hoja1!I2282),AVERAGE(Hoja1!$I$2:$I$5001),Hoja1!I2282)</f>
        <v>71</v>
      </c>
      <c r="J2282">
        <f t="shared" si="105"/>
        <v>0</v>
      </c>
      <c r="K2282" t="str">
        <f t="shared" si="106"/>
        <v>0-400k</v>
      </c>
      <c r="L2282" t="str">
        <f t="shared" si="107"/>
        <v>61-75</v>
      </c>
    </row>
    <row r="2283" spans="1:12" x14ac:dyDescent="0.25">
      <c r="A2283">
        <v>2282</v>
      </c>
      <c r="B2283" t="s">
        <v>15</v>
      </c>
      <c r="C2283">
        <f>IF(ISBLANK(Hoja1!C2283),AVERAGE(Hoja1!$C$2:$C$5001),Hoja1!C2283)</f>
        <v>490713.59999999998</v>
      </c>
      <c r="D2283" t="str">
        <f>IF(ISBLANK(Hoja1!D2283),"ASALARIADO",Hoja1!D2283)</f>
        <v>ASALARIADO</v>
      </c>
      <c r="E2283" t="s">
        <v>16</v>
      </c>
      <c r="F2283" t="s">
        <v>12</v>
      </c>
      <c r="G2283" t="s">
        <v>13</v>
      </c>
      <c r="H2283" t="s">
        <v>13</v>
      </c>
      <c r="I2283" s="1">
        <f>IF(ISBLANK(Hoja1!I2283),AVERAGE(Hoja1!$I$2:$I$5001),Hoja1!I2283)</f>
        <v>47</v>
      </c>
      <c r="J2283">
        <f t="shared" si="105"/>
        <v>0</v>
      </c>
      <c r="K2283" t="str">
        <f t="shared" si="106"/>
        <v>400k-800k</v>
      </c>
      <c r="L2283" t="str">
        <f t="shared" si="107"/>
        <v>46-60</v>
      </c>
    </row>
    <row r="2284" spans="1:12" x14ac:dyDescent="0.25">
      <c r="A2284">
        <v>2283</v>
      </c>
      <c r="B2284" t="s">
        <v>9</v>
      </c>
      <c r="C2284">
        <f>IF(ISBLANK(Hoja1!C2284),AVERAGE(Hoja1!$C$2:$C$5001),Hoja1!C2284)</f>
        <v>1051374.8</v>
      </c>
      <c r="D2284" t="str">
        <f>IF(ISBLANK(Hoja1!D2284),"ASALARIADO",Hoja1!D2284)</f>
        <v>ASALARIADO</v>
      </c>
      <c r="E2284" t="s">
        <v>11</v>
      </c>
      <c r="F2284" t="s">
        <v>12</v>
      </c>
      <c r="G2284" t="s">
        <v>13</v>
      </c>
      <c r="H2284" t="s">
        <v>13</v>
      </c>
      <c r="I2284" s="1">
        <f>IF(ISBLANK(Hoja1!I2284),AVERAGE(Hoja1!$I$2:$I$5001),Hoja1!I2284)</f>
        <v>62</v>
      </c>
      <c r="J2284">
        <f t="shared" si="105"/>
        <v>0</v>
      </c>
      <c r="K2284" t="str">
        <f t="shared" si="106"/>
        <v>800k-1.2M</v>
      </c>
      <c r="L2284" t="str">
        <f t="shared" si="107"/>
        <v>61-75</v>
      </c>
    </row>
    <row r="2285" spans="1:12" x14ac:dyDescent="0.25">
      <c r="A2285">
        <v>2284</v>
      </c>
      <c r="B2285" t="s">
        <v>9</v>
      </c>
      <c r="C2285">
        <f>IF(ISBLANK(Hoja1!C2285),AVERAGE(Hoja1!$C$2:$C$5001),Hoja1!C2285)</f>
        <v>445841.44</v>
      </c>
      <c r="D2285" t="str">
        <f>IF(ISBLANK(Hoja1!D2285),"ASALARIADO",Hoja1!D2285)</f>
        <v>ASALARIADO</v>
      </c>
      <c r="E2285" t="s">
        <v>16</v>
      </c>
      <c r="F2285" t="s">
        <v>12</v>
      </c>
      <c r="G2285" t="s">
        <v>12</v>
      </c>
      <c r="H2285" t="s">
        <v>13</v>
      </c>
      <c r="I2285" s="1">
        <f>IF(ISBLANK(Hoja1!I2285),AVERAGE(Hoja1!$I$2:$I$5001),Hoja1!I2285)</f>
        <v>57</v>
      </c>
      <c r="J2285">
        <f t="shared" si="105"/>
        <v>0</v>
      </c>
      <c r="K2285" t="str">
        <f t="shared" si="106"/>
        <v>400k-800k</v>
      </c>
      <c r="L2285" t="str">
        <f t="shared" si="107"/>
        <v>46-60</v>
      </c>
    </row>
    <row r="2286" spans="1:12" x14ac:dyDescent="0.25">
      <c r="A2286">
        <v>2285</v>
      </c>
      <c r="B2286" t="s">
        <v>15</v>
      </c>
      <c r="C2286">
        <f>IF(ISBLANK(Hoja1!C2286),AVERAGE(Hoja1!$C$2:$C$5001),Hoja1!C2286)</f>
        <v>485843.98</v>
      </c>
      <c r="D2286" t="str">
        <f>IF(ISBLANK(Hoja1!D2286),"ASALARIADO",Hoja1!D2286)</f>
        <v>ASALARIADO</v>
      </c>
      <c r="E2286" t="s">
        <v>16</v>
      </c>
      <c r="F2286" t="s">
        <v>12</v>
      </c>
      <c r="G2286" t="s">
        <v>13</v>
      </c>
      <c r="H2286" t="s">
        <v>13</v>
      </c>
      <c r="I2286" s="1">
        <f>IF(ISBLANK(Hoja1!I2286),AVERAGE(Hoja1!$I$2:$I$5001),Hoja1!I2286)</f>
        <v>25</v>
      </c>
      <c r="J2286">
        <f t="shared" si="105"/>
        <v>0</v>
      </c>
      <c r="K2286" t="str">
        <f t="shared" si="106"/>
        <v>400k-800k</v>
      </c>
      <c r="L2286" t="str">
        <f t="shared" si="107"/>
        <v>18-30</v>
      </c>
    </row>
    <row r="2287" spans="1:12" x14ac:dyDescent="0.25">
      <c r="A2287">
        <v>2286</v>
      </c>
      <c r="B2287" t="s">
        <v>9</v>
      </c>
      <c r="C2287">
        <f>IF(ISBLANK(Hoja1!C2287),AVERAGE(Hoja1!$C$2:$C$5001),Hoja1!C2287)</f>
        <v>370647</v>
      </c>
      <c r="D2287" t="str">
        <f>IF(ISBLANK(Hoja1!D2287),"ASALARIADO",Hoja1!D2287)</f>
        <v>TRABAJADOR INDEPENDIENTE</v>
      </c>
      <c r="E2287" t="s">
        <v>16</v>
      </c>
      <c r="F2287" t="s">
        <v>12</v>
      </c>
      <c r="G2287" t="s">
        <v>13</v>
      </c>
      <c r="H2287" t="s">
        <v>13</v>
      </c>
      <c r="I2287" s="1">
        <f>IF(ISBLANK(Hoja1!I2287),AVERAGE(Hoja1!$I$2:$I$5001),Hoja1!I2287)</f>
        <v>49</v>
      </c>
      <c r="J2287">
        <f t="shared" si="105"/>
        <v>0</v>
      </c>
      <c r="K2287" t="str">
        <f t="shared" si="106"/>
        <v>0-400k</v>
      </c>
      <c r="L2287" t="str">
        <f t="shared" si="107"/>
        <v>46-60</v>
      </c>
    </row>
    <row r="2288" spans="1:12" x14ac:dyDescent="0.25">
      <c r="A2288">
        <v>2287</v>
      </c>
      <c r="B2288" t="s">
        <v>15</v>
      </c>
      <c r="C2288">
        <f>IF(ISBLANK(Hoja1!C2288),AVERAGE(Hoja1!$C$2:$C$5001),Hoja1!C2288)</f>
        <v>138101.79999999999</v>
      </c>
      <c r="D2288" t="str">
        <f>IF(ISBLANK(Hoja1!D2288),"ASALARIADO",Hoja1!D2288)</f>
        <v>ASALARIADO</v>
      </c>
      <c r="E2288" t="s">
        <v>11</v>
      </c>
      <c r="F2288" t="s">
        <v>12</v>
      </c>
      <c r="G2288" t="s">
        <v>13</v>
      </c>
      <c r="H2288" t="s">
        <v>13</v>
      </c>
      <c r="I2288" s="1">
        <f>IF(ISBLANK(Hoja1!I2288),AVERAGE(Hoja1!$I$2:$I$5001),Hoja1!I2288)</f>
        <v>31</v>
      </c>
      <c r="J2288">
        <f t="shared" si="105"/>
        <v>0</v>
      </c>
      <c r="K2288" t="str">
        <f t="shared" si="106"/>
        <v>0-400k</v>
      </c>
      <c r="L2288" t="str">
        <f t="shared" si="107"/>
        <v>31-45</v>
      </c>
    </row>
    <row r="2289" spans="1:12" x14ac:dyDescent="0.25">
      <c r="A2289">
        <v>2288</v>
      </c>
      <c r="B2289" t="s">
        <v>9</v>
      </c>
      <c r="C2289">
        <f>IF(ISBLANK(Hoja1!C2289),AVERAGE(Hoja1!$C$2:$C$5001),Hoja1!C2289)</f>
        <v>338629</v>
      </c>
      <c r="D2289" t="str">
        <f>IF(ISBLANK(Hoja1!D2289),"ASALARIADO",Hoja1!D2289)</f>
        <v>TRABAJADOR INDEPENDIENTE</v>
      </c>
      <c r="E2289" t="s">
        <v>16</v>
      </c>
      <c r="F2289" t="s">
        <v>12</v>
      </c>
      <c r="G2289" t="s">
        <v>13</v>
      </c>
      <c r="H2289" t="s">
        <v>12</v>
      </c>
      <c r="I2289" s="1">
        <f>IF(ISBLANK(Hoja1!I2289),AVERAGE(Hoja1!$I$2:$I$5001),Hoja1!I2289)</f>
        <v>50</v>
      </c>
      <c r="J2289">
        <f t="shared" si="105"/>
        <v>1</v>
      </c>
      <c r="K2289" t="str">
        <f t="shared" si="106"/>
        <v>0-400k</v>
      </c>
      <c r="L2289" t="str">
        <f t="shared" si="107"/>
        <v>46-60</v>
      </c>
    </row>
    <row r="2290" spans="1:12" x14ac:dyDescent="0.25">
      <c r="A2290">
        <v>2289</v>
      </c>
      <c r="B2290" t="s">
        <v>9</v>
      </c>
      <c r="C2290">
        <f>IF(ISBLANK(Hoja1!C2290),AVERAGE(Hoja1!$C$2:$C$5001),Hoja1!C2290)</f>
        <v>1080496.5</v>
      </c>
      <c r="D2290" t="str">
        <f>IF(ISBLANK(Hoja1!D2290),"ASALARIADO",Hoja1!D2290)</f>
        <v>ASALARIADO</v>
      </c>
      <c r="E2290" t="s">
        <v>16</v>
      </c>
      <c r="F2290" t="s">
        <v>12</v>
      </c>
      <c r="G2290" t="s">
        <v>13</v>
      </c>
      <c r="H2290" t="s">
        <v>13</v>
      </c>
      <c r="I2290" s="1">
        <f>IF(ISBLANK(Hoja1!I2290),AVERAGE(Hoja1!$I$2:$I$5001),Hoja1!I2290)</f>
        <v>37</v>
      </c>
      <c r="J2290">
        <f t="shared" si="105"/>
        <v>0</v>
      </c>
      <c r="K2290" t="str">
        <f t="shared" si="106"/>
        <v>800k-1.2M</v>
      </c>
      <c r="L2290" t="str">
        <f t="shared" si="107"/>
        <v>31-45</v>
      </c>
    </row>
    <row r="2291" spans="1:12" x14ac:dyDescent="0.25">
      <c r="A2291">
        <v>2290</v>
      </c>
      <c r="B2291" t="s">
        <v>15</v>
      </c>
      <c r="C2291">
        <f>IF(ISBLANK(Hoja1!C2291),AVERAGE(Hoja1!$C$2:$C$5001),Hoja1!C2291)</f>
        <v>294025</v>
      </c>
      <c r="D2291" t="str">
        <f>IF(ISBLANK(Hoja1!D2291),"ASALARIADO",Hoja1!D2291)</f>
        <v>ASALARIADO</v>
      </c>
      <c r="E2291" t="s">
        <v>16</v>
      </c>
      <c r="F2291" t="s">
        <v>12</v>
      </c>
      <c r="G2291" t="s">
        <v>13</v>
      </c>
      <c r="H2291" t="s">
        <v>13</v>
      </c>
      <c r="I2291" s="1">
        <f>IF(ISBLANK(Hoja1!I2291),AVERAGE(Hoja1!$I$2:$I$5001),Hoja1!I2291)</f>
        <v>49</v>
      </c>
      <c r="J2291">
        <f t="shared" si="105"/>
        <v>0</v>
      </c>
      <c r="K2291" t="str">
        <f t="shared" si="106"/>
        <v>0-400k</v>
      </c>
      <c r="L2291" t="str">
        <f t="shared" si="107"/>
        <v>46-60</v>
      </c>
    </row>
    <row r="2292" spans="1:12" x14ac:dyDescent="0.25">
      <c r="A2292">
        <v>2291</v>
      </c>
      <c r="B2292" t="s">
        <v>9</v>
      </c>
      <c r="C2292">
        <f>IF(ISBLANK(Hoja1!C2292),AVERAGE(Hoja1!$C$2:$C$5001),Hoja1!C2292)</f>
        <v>300018</v>
      </c>
      <c r="D2292" t="str">
        <f>IF(ISBLANK(Hoja1!D2292),"ASALARIADO",Hoja1!D2292)</f>
        <v>TRABAJADOR INDEPENDIENTE</v>
      </c>
      <c r="E2292" t="s">
        <v>16</v>
      </c>
      <c r="F2292" t="s">
        <v>12</v>
      </c>
      <c r="G2292" t="s">
        <v>13</v>
      </c>
      <c r="H2292" t="s">
        <v>12</v>
      </c>
      <c r="I2292" s="1">
        <f>IF(ISBLANK(Hoja1!I2292),AVERAGE(Hoja1!$I$2:$I$5001),Hoja1!I2292)</f>
        <v>54</v>
      </c>
      <c r="J2292">
        <f t="shared" si="105"/>
        <v>1</v>
      </c>
      <c r="K2292" t="str">
        <f t="shared" si="106"/>
        <v>0-400k</v>
      </c>
      <c r="L2292" t="str">
        <f t="shared" si="107"/>
        <v>46-60</v>
      </c>
    </row>
    <row r="2293" spans="1:12" x14ac:dyDescent="0.25">
      <c r="A2293">
        <v>2292</v>
      </c>
      <c r="B2293" t="s">
        <v>9</v>
      </c>
      <c r="C2293">
        <f>IF(ISBLANK(Hoja1!C2293),AVERAGE(Hoja1!$C$2:$C$5001),Hoja1!C2293)</f>
        <v>278030</v>
      </c>
      <c r="D2293" t="str">
        <f>IF(ISBLANK(Hoja1!D2293),"ASALARIADO",Hoja1!D2293)</f>
        <v>CONVENIOS ESPECIALES DE TRABAJADORES INDEPENDIENTES</v>
      </c>
      <c r="E2293" t="s">
        <v>16</v>
      </c>
      <c r="F2293" t="s">
        <v>12</v>
      </c>
      <c r="G2293" t="s">
        <v>13</v>
      </c>
      <c r="H2293" t="s">
        <v>13</v>
      </c>
      <c r="I2293" s="1">
        <f>IF(ISBLANK(Hoja1!I2293),AVERAGE(Hoja1!$I$2:$I$5001),Hoja1!I2293)</f>
        <v>53</v>
      </c>
      <c r="J2293">
        <f t="shared" si="105"/>
        <v>0</v>
      </c>
      <c r="K2293" t="str">
        <f t="shared" si="106"/>
        <v>0-400k</v>
      </c>
      <c r="L2293" t="str">
        <f t="shared" si="107"/>
        <v>46-60</v>
      </c>
    </row>
    <row r="2294" spans="1:12" x14ac:dyDescent="0.25">
      <c r="A2294">
        <v>2293</v>
      </c>
      <c r="B2294" t="s">
        <v>9</v>
      </c>
      <c r="C2294">
        <f>IF(ISBLANK(Hoja1!C2294),AVERAGE(Hoja1!$C$2:$C$5001),Hoja1!C2294)</f>
        <v>299647</v>
      </c>
      <c r="D2294" t="str">
        <f>IF(ISBLANK(Hoja1!D2294),"ASALARIADO",Hoja1!D2294)</f>
        <v>ASEGURADO VOLUNTARIO</v>
      </c>
      <c r="E2294" t="s">
        <v>16</v>
      </c>
      <c r="F2294" t="s">
        <v>12</v>
      </c>
      <c r="G2294" t="s">
        <v>13</v>
      </c>
      <c r="H2294" t="s">
        <v>13</v>
      </c>
      <c r="I2294" s="1">
        <f>IF(ISBLANK(Hoja1!I2294),AVERAGE(Hoja1!$I$2:$I$5001),Hoja1!I2294)</f>
        <v>61</v>
      </c>
      <c r="J2294">
        <f t="shared" si="105"/>
        <v>0</v>
      </c>
      <c r="K2294" t="str">
        <f t="shared" si="106"/>
        <v>0-400k</v>
      </c>
      <c r="L2294" t="str">
        <f t="shared" si="107"/>
        <v>61-75</v>
      </c>
    </row>
    <row r="2295" spans="1:12" x14ac:dyDescent="0.25">
      <c r="A2295">
        <v>2294</v>
      </c>
      <c r="B2295" t="s">
        <v>15</v>
      </c>
      <c r="C2295">
        <f>IF(ISBLANK(Hoja1!C2295),AVERAGE(Hoja1!$C$2:$C$5001),Hoja1!C2295)</f>
        <v>2376310</v>
      </c>
      <c r="D2295" t="str">
        <f>IF(ISBLANK(Hoja1!D2295),"ASALARIADO",Hoja1!D2295)</f>
        <v>ASALARIADO</v>
      </c>
      <c r="E2295" t="s">
        <v>11</v>
      </c>
      <c r="F2295" t="s">
        <v>12</v>
      </c>
      <c r="G2295" t="s">
        <v>13</v>
      </c>
      <c r="H2295" t="s">
        <v>13</v>
      </c>
      <c r="I2295" s="1">
        <f>IF(ISBLANK(Hoja1!I2295),AVERAGE(Hoja1!$I$2:$I$5001),Hoja1!I2295)</f>
        <v>45</v>
      </c>
      <c r="J2295">
        <f t="shared" si="105"/>
        <v>0</v>
      </c>
      <c r="K2295" t="str">
        <f t="shared" si="106"/>
        <v>2M+</v>
      </c>
      <c r="L2295" t="str">
        <f t="shared" si="107"/>
        <v>31-45</v>
      </c>
    </row>
    <row r="2296" spans="1:12" x14ac:dyDescent="0.25">
      <c r="A2296">
        <v>2295</v>
      </c>
      <c r="B2296" t="s">
        <v>15</v>
      </c>
      <c r="C2296">
        <f>IF(ISBLANK(Hoja1!C2296),AVERAGE(Hoja1!$C$2:$C$5001),Hoja1!C2296)</f>
        <v>257784</v>
      </c>
      <c r="D2296" t="str">
        <f>IF(ISBLANK(Hoja1!D2296),"ASALARIADO",Hoja1!D2296)</f>
        <v>ASALARIADO</v>
      </c>
      <c r="E2296" t="s">
        <v>16</v>
      </c>
      <c r="F2296" t="s">
        <v>12</v>
      </c>
      <c r="G2296" t="s">
        <v>13</v>
      </c>
      <c r="H2296" t="s">
        <v>13</v>
      </c>
      <c r="I2296" s="1">
        <f>IF(ISBLANK(Hoja1!I2296),AVERAGE(Hoja1!$I$2:$I$5001),Hoja1!I2296)</f>
        <v>44</v>
      </c>
      <c r="J2296">
        <f t="shared" si="105"/>
        <v>0</v>
      </c>
      <c r="K2296" t="str">
        <f t="shared" si="106"/>
        <v>0-400k</v>
      </c>
      <c r="L2296" t="str">
        <f t="shared" si="107"/>
        <v>31-45</v>
      </c>
    </row>
    <row r="2297" spans="1:12" x14ac:dyDescent="0.25">
      <c r="A2297">
        <v>2296</v>
      </c>
      <c r="B2297" t="s">
        <v>15</v>
      </c>
      <c r="C2297">
        <f>IF(ISBLANK(Hoja1!C2297),AVERAGE(Hoja1!$C$2:$C$5001),Hoja1!C2297)</f>
        <v>149800.53</v>
      </c>
      <c r="D2297" t="str">
        <f>IF(ISBLANK(Hoja1!D2297),"ASALARIADO",Hoja1!D2297)</f>
        <v>ASALARIADO</v>
      </c>
      <c r="E2297" t="s">
        <v>16</v>
      </c>
      <c r="F2297" t="s">
        <v>12</v>
      </c>
      <c r="G2297" t="s">
        <v>13</v>
      </c>
      <c r="H2297" t="s">
        <v>13</v>
      </c>
      <c r="I2297" s="1">
        <f>IF(ISBLANK(Hoja1!I2297),AVERAGE(Hoja1!$I$2:$I$5001),Hoja1!I2297)</f>
        <v>63</v>
      </c>
      <c r="J2297">
        <f t="shared" si="105"/>
        <v>0</v>
      </c>
      <c r="K2297" t="str">
        <f t="shared" si="106"/>
        <v>0-400k</v>
      </c>
      <c r="L2297" t="str">
        <f t="shared" si="107"/>
        <v>61-75</v>
      </c>
    </row>
    <row r="2298" spans="1:12" x14ac:dyDescent="0.25">
      <c r="A2298">
        <v>2297</v>
      </c>
      <c r="B2298" t="s">
        <v>15</v>
      </c>
      <c r="C2298">
        <f>IF(ISBLANK(Hoja1!C2298),AVERAGE(Hoja1!$C$2:$C$5001),Hoja1!C2298)</f>
        <v>282305</v>
      </c>
      <c r="D2298" t="str">
        <f>IF(ISBLANK(Hoja1!D2298),"ASALARIADO",Hoja1!D2298)</f>
        <v>ASEGURADO VOLUNTARIO</v>
      </c>
      <c r="E2298" t="s">
        <v>16</v>
      </c>
      <c r="F2298" t="s">
        <v>12</v>
      </c>
      <c r="G2298" t="s">
        <v>13</v>
      </c>
      <c r="H2298" t="s">
        <v>13</v>
      </c>
      <c r="I2298" s="1">
        <f>IF(ISBLANK(Hoja1!I2298),AVERAGE(Hoja1!$I$2:$I$5001),Hoja1!I2298)</f>
        <v>52</v>
      </c>
      <c r="J2298">
        <f t="shared" si="105"/>
        <v>0</v>
      </c>
      <c r="K2298" t="str">
        <f t="shared" si="106"/>
        <v>0-400k</v>
      </c>
      <c r="L2298" t="str">
        <f t="shared" si="107"/>
        <v>46-60</v>
      </c>
    </row>
    <row r="2299" spans="1:12" x14ac:dyDescent="0.25">
      <c r="A2299">
        <v>2298</v>
      </c>
      <c r="B2299" t="s">
        <v>9</v>
      </c>
      <c r="C2299">
        <f>IF(ISBLANK(Hoja1!C2299),AVERAGE(Hoja1!$C$2:$C$5001),Hoja1!C2299)</f>
        <v>458557</v>
      </c>
      <c r="D2299" t="str">
        <f>IF(ISBLANK(Hoja1!D2299),"ASALARIADO",Hoja1!D2299)</f>
        <v>TRABAJADOR INDEPENDIENTE</v>
      </c>
      <c r="E2299" t="s">
        <v>16</v>
      </c>
      <c r="F2299" t="s">
        <v>12</v>
      </c>
      <c r="G2299" t="s">
        <v>13</v>
      </c>
      <c r="H2299" t="s">
        <v>12</v>
      </c>
      <c r="I2299" s="1">
        <f>IF(ISBLANK(Hoja1!I2299),AVERAGE(Hoja1!$I$2:$I$5001),Hoja1!I2299)</f>
        <v>30</v>
      </c>
      <c r="J2299">
        <f t="shared" si="105"/>
        <v>1</v>
      </c>
      <c r="K2299" t="str">
        <f t="shared" si="106"/>
        <v>400k-800k</v>
      </c>
      <c r="L2299" t="str">
        <f t="shared" si="107"/>
        <v>18-30</v>
      </c>
    </row>
    <row r="2300" spans="1:12" x14ac:dyDescent="0.25">
      <c r="A2300">
        <v>2299</v>
      </c>
      <c r="B2300" t="s">
        <v>9</v>
      </c>
      <c r="C2300">
        <f>IF(ISBLANK(Hoja1!C2300),AVERAGE(Hoja1!$C$2:$C$5001),Hoja1!C2300)</f>
        <v>299647</v>
      </c>
      <c r="D2300" t="str">
        <f>IF(ISBLANK(Hoja1!D2300),"ASALARIADO",Hoja1!D2300)</f>
        <v>ASEGURADO VOLUNTARIO</v>
      </c>
      <c r="E2300" t="s">
        <v>16</v>
      </c>
      <c r="F2300" t="s">
        <v>12</v>
      </c>
      <c r="G2300" t="s">
        <v>13</v>
      </c>
      <c r="H2300" t="s">
        <v>13</v>
      </c>
      <c r="I2300" s="1">
        <f>IF(ISBLANK(Hoja1!I2300),AVERAGE(Hoja1!$I$2:$I$5001),Hoja1!I2300)</f>
        <v>54</v>
      </c>
      <c r="J2300">
        <f t="shared" si="105"/>
        <v>0</v>
      </c>
      <c r="K2300" t="str">
        <f t="shared" si="106"/>
        <v>0-400k</v>
      </c>
      <c r="L2300" t="str">
        <f t="shared" si="107"/>
        <v>46-60</v>
      </c>
    </row>
    <row r="2301" spans="1:12" x14ac:dyDescent="0.25">
      <c r="A2301">
        <v>2300</v>
      </c>
      <c r="B2301" t="s">
        <v>9</v>
      </c>
      <c r="C2301">
        <f>IF(ISBLANK(Hoja1!C2301),AVERAGE(Hoja1!$C$2:$C$5001),Hoja1!C2301)</f>
        <v>347000</v>
      </c>
      <c r="D2301" t="str">
        <f>IF(ISBLANK(Hoja1!D2301),"ASALARIADO",Hoja1!D2301)</f>
        <v>ASALARIADO</v>
      </c>
      <c r="E2301" t="s">
        <v>16</v>
      </c>
      <c r="F2301" t="s">
        <v>12</v>
      </c>
      <c r="G2301" t="s">
        <v>13</v>
      </c>
      <c r="H2301" t="s">
        <v>13</v>
      </c>
      <c r="I2301" s="1">
        <f>IF(ISBLANK(Hoja1!I2301),AVERAGE(Hoja1!$I$2:$I$5001),Hoja1!I2301)</f>
        <v>18</v>
      </c>
      <c r="J2301">
        <f t="shared" si="105"/>
        <v>0</v>
      </c>
      <c r="K2301" t="str">
        <f t="shared" si="106"/>
        <v>0-400k</v>
      </c>
      <c r="L2301" t="str">
        <f t="shared" si="107"/>
        <v>18-30</v>
      </c>
    </row>
    <row r="2302" spans="1:12" x14ac:dyDescent="0.25">
      <c r="A2302">
        <v>2301</v>
      </c>
      <c r="B2302" t="s">
        <v>15</v>
      </c>
      <c r="C2302">
        <f>IF(ISBLANK(Hoja1!C2302),AVERAGE(Hoja1!$C$2:$C$5001),Hoja1!C2302)</f>
        <v>297046</v>
      </c>
      <c r="D2302" t="str">
        <f>IF(ISBLANK(Hoja1!D2302),"ASALARIADO",Hoja1!D2302)</f>
        <v>ASEGURADO VOLUNTARIO</v>
      </c>
      <c r="E2302" t="s">
        <v>16</v>
      </c>
      <c r="F2302" t="s">
        <v>12</v>
      </c>
      <c r="G2302" t="s">
        <v>13</v>
      </c>
      <c r="H2302" t="s">
        <v>13</v>
      </c>
      <c r="I2302" s="1">
        <f>IF(ISBLANK(Hoja1!I2302),AVERAGE(Hoja1!$I$2:$I$5001),Hoja1!I2302)</f>
        <v>58</v>
      </c>
      <c r="J2302">
        <f t="shared" si="105"/>
        <v>0</v>
      </c>
      <c r="K2302" t="str">
        <f t="shared" si="106"/>
        <v>0-400k</v>
      </c>
      <c r="L2302" t="str">
        <f t="shared" si="107"/>
        <v>46-60</v>
      </c>
    </row>
    <row r="2303" spans="1:12" x14ac:dyDescent="0.25">
      <c r="A2303">
        <v>2302</v>
      </c>
      <c r="B2303" t="s">
        <v>9</v>
      </c>
      <c r="C2303">
        <f>IF(ISBLANK(Hoja1!C2303),AVERAGE(Hoja1!$C$2:$C$5001),Hoja1!C2303)</f>
        <v>1329256</v>
      </c>
      <c r="D2303" t="str">
        <f>IF(ISBLANK(Hoja1!D2303),"ASALARIADO",Hoja1!D2303)</f>
        <v>ASALARIADO</v>
      </c>
      <c r="E2303" t="s">
        <v>11</v>
      </c>
      <c r="F2303" t="s">
        <v>12</v>
      </c>
      <c r="G2303" t="s">
        <v>13</v>
      </c>
      <c r="H2303" t="s">
        <v>12</v>
      </c>
      <c r="I2303" s="1">
        <f>IF(ISBLANK(Hoja1!I2303),AVERAGE(Hoja1!$I$2:$I$5001),Hoja1!I2303)</f>
        <v>30</v>
      </c>
      <c r="J2303">
        <f t="shared" si="105"/>
        <v>1</v>
      </c>
      <c r="K2303" t="str">
        <f t="shared" si="106"/>
        <v>1.2M-2M</v>
      </c>
      <c r="L2303" t="str">
        <f t="shared" si="107"/>
        <v>18-30</v>
      </c>
    </row>
    <row r="2304" spans="1:12" x14ac:dyDescent="0.25">
      <c r="A2304">
        <v>2303</v>
      </c>
      <c r="B2304" t="s">
        <v>9</v>
      </c>
      <c r="C2304">
        <f>IF(ISBLANK(Hoja1!C2304),AVERAGE(Hoja1!$C$2:$C$5001),Hoja1!C2304)</f>
        <v>382333.34</v>
      </c>
      <c r="D2304" t="str">
        <f>IF(ISBLANK(Hoja1!D2304),"ASALARIADO",Hoja1!D2304)</f>
        <v>ASALARIADO</v>
      </c>
      <c r="E2304" t="s">
        <v>16</v>
      </c>
      <c r="F2304" t="s">
        <v>12</v>
      </c>
      <c r="G2304" t="s">
        <v>13</v>
      </c>
      <c r="H2304" t="s">
        <v>13</v>
      </c>
      <c r="I2304" s="1">
        <f>IF(ISBLANK(Hoja1!I2304),AVERAGE(Hoja1!$I$2:$I$5001),Hoja1!I2304)</f>
        <v>22</v>
      </c>
      <c r="J2304">
        <f t="shared" si="105"/>
        <v>0</v>
      </c>
      <c r="K2304" t="str">
        <f t="shared" si="106"/>
        <v>0-400k</v>
      </c>
      <c r="L2304" t="str">
        <f t="shared" si="107"/>
        <v>18-30</v>
      </c>
    </row>
    <row r="2305" spans="1:12" x14ac:dyDescent="0.25">
      <c r="A2305">
        <v>2304</v>
      </c>
      <c r="B2305" t="s">
        <v>9</v>
      </c>
      <c r="C2305">
        <f>IF(ISBLANK(Hoja1!C2305),AVERAGE(Hoja1!$C$2:$C$5001),Hoja1!C2305)</f>
        <v>330000</v>
      </c>
      <c r="D2305" t="str">
        <f>IF(ISBLANK(Hoja1!D2305),"ASALARIADO",Hoja1!D2305)</f>
        <v>ASALARIADO</v>
      </c>
      <c r="E2305" t="s">
        <v>16</v>
      </c>
      <c r="F2305" t="s">
        <v>12</v>
      </c>
      <c r="G2305" t="s">
        <v>13</v>
      </c>
      <c r="H2305" t="s">
        <v>13</v>
      </c>
      <c r="I2305" s="1">
        <f>IF(ISBLANK(Hoja1!I2305),AVERAGE(Hoja1!$I$2:$I$5001),Hoja1!I2305)</f>
        <v>21</v>
      </c>
      <c r="J2305">
        <f t="shared" si="105"/>
        <v>0</v>
      </c>
      <c r="K2305" t="str">
        <f t="shared" si="106"/>
        <v>0-400k</v>
      </c>
      <c r="L2305" t="str">
        <f t="shared" si="107"/>
        <v>18-30</v>
      </c>
    </row>
    <row r="2306" spans="1:12" x14ac:dyDescent="0.25">
      <c r="A2306">
        <v>2305</v>
      </c>
      <c r="B2306" t="s">
        <v>9</v>
      </c>
      <c r="C2306">
        <f>IF(ISBLANK(Hoja1!C2306),AVERAGE(Hoja1!$C$2:$C$5001),Hoja1!C2306)</f>
        <v>483976.7</v>
      </c>
      <c r="D2306" t="str">
        <f>IF(ISBLANK(Hoja1!D2306),"ASALARIADO",Hoja1!D2306)</f>
        <v>PENSIONADOS EN SU PROPIO SISTEMA</v>
      </c>
      <c r="E2306" t="s">
        <v>11</v>
      </c>
      <c r="F2306" t="s">
        <v>12</v>
      </c>
      <c r="G2306" t="s">
        <v>13</v>
      </c>
      <c r="H2306" t="s">
        <v>13</v>
      </c>
      <c r="I2306" s="1">
        <f>IF(ISBLANK(Hoja1!I2306),AVERAGE(Hoja1!$I$2:$I$5001),Hoja1!I2306)</f>
        <v>72</v>
      </c>
      <c r="J2306">
        <f t="shared" si="105"/>
        <v>0</v>
      </c>
      <c r="K2306" t="str">
        <f t="shared" si="106"/>
        <v>400k-800k</v>
      </c>
      <c r="L2306" t="str">
        <f t="shared" si="107"/>
        <v>61-75</v>
      </c>
    </row>
    <row r="2307" spans="1:12" x14ac:dyDescent="0.25">
      <c r="A2307">
        <v>2306</v>
      </c>
      <c r="B2307" t="s">
        <v>15</v>
      </c>
      <c r="C2307">
        <f>IF(ISBLANK(Hoja1!C2307),AVERAGE(Hoja1!$C$2:$C$5001),Hoja1!C2307)</f>
        <v>343390.86</v>
      </c>
      <c r="D2307" t="str">
        <f>IF(ISBLANK(Hoja1!D2307),"ASALARIADO",Hoja1!D2307)</f>
        <v>ASALARIADO</v>
      </c>
      <c r="E2307" t="s">
        <v>16</v>
      </c>
      <c r="F2307" t="s">
        <v>12</v>
      </c>
      <c r="G2307" t="s">
        <v>13</v>
      </c>
      <c r="H2307" t="s">
        <v>12</v>
      </c>
      <c r="I2307" s="1">
        <f>IF(ISBLANK(Hoja1!I2307),AVERAGE(Hoja1!$I$2:$I$5001),Hoja1!I2307)</f>
        <v>25</v>
      </c>
      <c r="J2307">
        <f t="shared" ref="J2307:J2370" si="108">IF(H2307="SI",1,0)</f>
        <v>1</v>
      </c>
      <c r="K2307" t="str">
        <f t="shared" ref="K2307:K2370" si="109">IF(C2307&lt;=400000,"0-400k",IF(C2307&lt;=800000,"400k-800k",IF(C2307&lt;=1200000,"800k-1.2M",IF(C2307&lt;=2000000,"1.2M-2M","2M+"))))</f>
        <v>0-400k</v>
      </c>
      <c r="L2307" t="str">
        <f t="shared" ref="L2307:L2370" si="110">IF(I2307&lt;=30,"18-30",IF(I2307&lt;=45,"31-45",IF(I2307&lt;=60,"46-60",IF(I2307&lt;=75,"61-75","76-100+"))))</f>
        <v>18-30</v>
      </c>
    </row>
    <row r="2308" spans="1:12" x14ac:dyDescent="0.25">
      <c r="A2308">
        <v>2307</v>
      </c>
      <c r="B2308" t="s">
        <v>9</v>
      </c>
      <c r="C2308">
        <f>IF(ISBLANK(Hoja1!C2308),AVERAGE(Hoja1!$C$2:$C$5001),Hoja1!C2308)</f>
        <v>278030</v>
      </c>
      <c r="D2308" t="str">
        <f>IF(ISBLANK(Hoja1!D2308),"ASALARIADO",Hoja1!D2308)</f>
        <v>CONVENIOS ESPECIALES DE TRABAJADORES INDEPENDIENTES</v>
      </c>
      <c r="E2308" t="s">
        <v>16</v>
      </c>
      <c r="F2308" t="s">
        <v>12</v>
      </c>
      <c r="G2308" t="s">
        <v>13</v>
      </c>
      <c r="H2308" t="s">
        <v>13</v>
      </c>
      <c r="I2308" s="1">
        <f>IF(ISBLANK(Hoja1!I2308),AVERAGE(Hoja1!$I$2:$I$5001),Hoja1!I2308)</f>
        <v>59</v>
      </c>
      <c r="J2308">
        <f t="shared" si="108"/>
        <v>0</v>
      </c>
      <c r="K2308" t="str">
        <f t="shared" si="109"/>
        <v>0-400k</v>
      </c>
      <c r="L2308" t="str">
        <f t="shared" si="110"/>
        <v>46-60</v>
      </c>
    </row>
    <row r="2309" spans="1:12" x14ac:dyDescent="0.25">
      <c r="A2309">
        <v>2308</v>
      </c>
      <c r="B2309" t="s">
        <v>9</v>
      </c>
      <c r="C2309">
        <f>IF(ISBLANK(Hoja1!C2309),AVERAGE(Hoja1!$C$2:$C$5001),Hoja1!C2309)</f>
        <v>417995</v>
      </c>
      <c r="D2309" t="str">
        <f>IF(ISBLANK(Hoja1!D2309),"ASALARIADO",Hoja1!D2309)</f>
        <v>ASALARIADO</v>
      </c>
      <c r="E2309" t="s">
        <v>16</v>
      </c>
      <c r="F2309" t="s">
        <v>12</v>
      </c>
      <c r="G2309" t="s">
        <v>13</v>
      </c>
      <c r="H2309" t="s">
        <v>13</v>
      </c>
      <c r="I2309" s="1">
        <f>IF(ISBLANK(Hoja1!I2309),AVERAGE(Hoja1!$I$2:$I$5001),Hoja1!I2309)</f>
        <v>40</v>
      </c>
      <c r="J2309">
        <f t="shared" si="108"/>
        <v>0</v>
      </c>
      <c r="K2309" t="str">
        <f t="shared" si="109"/>
        <v>400k-800k</v>
      </c>
      <c r="L2309" t="str">
        <f t="shared" si="110"/>
        <v>31-45</v>
      </c>
    </row>
    <row r="2310" spans="1:12" x14ac:dyDescent="0.25">
      <c r="A2310">
        <v>2309</v>
      </c>
      <c r="B2310" t="s">
        <v>9</v>
      </c>
      <c r="C2310">
        <f>IF(ISBLANK(Hoja1!C2310),AVERAGE(Hoja1!$C$2:$C$5001),Hoja1!C2310)</f>
        <v>400000</v>
      </c>
      <c r="D2310" t="str">
        <f>IF(ISBLANK(Hoja1!D2310),"ASALARIADO",Hoja1!D2310)</f>
        <v>ASALARIADO</v>
      </c>
      <c r="E2310" t="s">
        <v>16</v>
      </c>
      <c r="F2310" t="s">
        <v>12</v>
      </c>
      <c r="G2310" t="s">
        <v>13</v>
      </c>
      <c r="H2310" t="s">
        <v>13</v>
      </c>
      <c r="I2310" s="1">
        <f>IF(ISBLANK(Hoja1!I2310),AVERAGE(Hoja1!$I$2:$I$5001),Hoja1!I2310)</f>
        <v>56</v>
      </c>
      <c r="J2310">
        <f t="shared" si="108"/>
        <v>0</v>
      </c>
      <c r="K2310" t="str">
        <f t="shared" si="109"/>
        <v>0-400k</v>
      </c>
      <c r="L2310" t="str">
        <f t="shared" si="110"/>
        <v>46-60</v>
      </c>
    </row>
    <row r="2311" spans="1:12" x14ac:dyDescent="0.25">
      <c r="A2311">
        <v>2310</v>
      </c>
      <c r="B2311" t="s">
        <v>9</v>
      </c>
      <c r="C2311">
        <f>IF(ISBLANK(Hoja1!C2311),AVERAGE(Hoja1!$C$2:$C$5001),Hoja1!C2311)</f>
        <v>278030</v>
      </c>
      <c r="D2311" t="str">
        <f>IF(ISBLANK(Hoja1!D2311),"ASALARIADO",Hoja1!D2311)</f>
        <v>CONVENIOS ESPECIALES DE TRABAJADORES INDEPENDIENTES</v>
      </c>
      <c r="E2311" t="s">
        <v>16</v>
      </c>
      <c r="F2311" t="s">
        <v>12</v>
      </c>
      <c r="G2311" t="s">
        <v>13</v>
      </c>
      <c r="H2311" t="s">
        <v>13</v>
      </c>
      <c r="I2311" s="1">
        <f>IF(ISBLANK(Hoja1!I2311),AVERAGE(Hoja1!$I$2:$I$5001),Hoja1!I2311)</f>
        <v>45</v>
      </c>
      <c r="J2311">
        <f t="shared" si="108"/>
        <v>0</v>
      </c>
      <c r="K2311" t="str">
        <f t="shared" si="109"/>
        <v>0-400k</v>
      </c>
      <c r="L2311" t="str">
        <f t="shared" si="110"/>
        <v>31-45</v>
      </c>
    </row>
    <row r="2312" spans="1:12" x14ac:dyDescent="0.25">
      <c r="A2312">
        <v>2311</v>
      </c>
      <c r="B2312" t="s">
        <v>15</v>
      </c>
      <c r="C2312">
        <f>IF(ISBLANK(Hoja1!C2312),AVERAGE(Hoja1!$C$2:$C$5001),Hoja1!C2312)</f>
        <v>297046</v>
      </c>
      <c r="D2312" t="str">
        <f>IF(ISBLANK(Hoja1!D2312),"ASALARIADO",Hoja1!D2312)</f>
        <v>TRABAJADOR INDEPENDIENTE</v>
      </c>
      <c r="E2312" t="s">
        <v>16</v>
      </c>
      <c r="F2312" t="s">
        <v>12</v>
      </c>
      <c r="G2312" t="s">
        <v>13</v>
      </c>
      <c r="H2312" t="s">
        <v>13</v>
      </c>
      <c r="I2312" s="1">
        <f>IF(ISBLANK(Hoja1!I2312),AVERAGE(Hoja1!$I$2:$I$5001),Hoja1!I2312)</f>
        <v>41</v>
      </c>
      <c r="J2312">
        <f t="shared" si="108"/>
        <v>0</v>
      </c>
      <c r="K2312" t="str">
        <f t="shared" si="109"/>
        <v>0-400k</v>
      </c>
      <c r="L2312" t="str">
        <f t="shared" si="110"/>
        <v>31-45</v>
      </c>
    </row>
    <row r="2313" spans="1:12" x14ac:dyDescent="0.25">
      <c r="A2313">
        <v>2312</v>
      </c>
      <c r="B2313" t="s">
        <v>9</v>
      </c>
      <c r="C2313">
        <f>IF(ISBLANK(Hoja1!C2313),AVERAGE(Hoja1!$C$2:$C$5001),Hoja1!C2313)</f>
        <v>639148</v>
      </c>
      <c r="D2313" t="str">
        <f>IF(ISBLANK(Hoja1!D2313),"ASALARIADO",Hoja1!D2313)</f>
        <v>TRABAJADOR INDEPENDIENTE</v>
      </c>
      <c r="E2313" t="s">
        <v>16</v>
      </c>
      <c r="F2313" t="s">
        <v>12</v>
      </c>
      <c r="G2313" t="s">
        <v>13</v>
      </c>
      <c r="H2313" t="s">
        <v>12</v>
      </c>
      <c r="I2313" s="1">
        <f>IF(ISBLANK(Hoja1!I2313),AVERAGE(Hoja1!$I$2:$I$5001),Hoja1!I2313)</f>
        <v>41</v>
      </c>
      <c r="J2313">
        <f t="shared" si="108"/>
        <v>1</v>
      </c>
      <c r="K2313" t="str">
        <f t="shared" si="109"/>
        <v>400k-800k</v>
      </c>
      <c r="L2313" t="str">
        <f t="shared" si="110"/>
        <v>31-45</v>
      </c>
    </row>
    <row r="2314" spans="1:12" x14ac:dyDescent="0.25">
      <c r="A2314">
        <v>2313</v>
      </c>
      <c r="B2314" t="s">
        <v>9</v>
      </c>
      <c r="C2314">
        <f>IF(ISBLANK(Hoja1!C2314),AVERAGE(Hoja1!$C$2:$C$5001),Hoja1!C2314)</f>
        <v>690952.85</v>
      </c>
      <c r="D2314" t="str">
        <f>IF(ISBLANK(Hoja1!D2314),"ASALARIADO",Hoja1!D2314)</f>
        <v>ASALARIADO</v>
      </c>
      <c r="E2314" t="s">
        <v>16</v>
      </c>
      <c r="F2314" t="s">
        <v>12</v>
      </c>
      <c r="G2314" t="s">
        <v>13</v>
      </c>
      <c r="H2314" t="s">
        <v>13</v>
      </c>
      <c r="I2314" s="1">
        <f>IF(ISBLANK(Hoja1!I2314),AVERAGE(Hoja1!$I$2:$I$5001),Hoja1!I2314)</f>
        <v>38</v>
      </c>
      <c r="J2314">
        <f t="shared" si="108"/>
        <v>0</v>
      </c>
      <c r="K2314" t="str">
        <f t="shared" si="109"/>
        <v>400k-800k</v>
      </c>
      <c r="L2314" t="str">
        <f t="shared" si="110"/>
        <v>31-45</v>
      </c>
    </row>
    <row r="2315" spans="1:12" x14ac:dyDescent="0.25">
      <c r="A2315">
        <v>2314</v>
      </c>
      <c r="B2315" t="s">
        <v>9</v>
      </c>
      <c r="C2315">
        <f>IF(ISBLANK(Hoja1!C2315),AVERAGE(Hoja1!$C$2:$C$5001),Hoja1!C2315)</f>
        <v>150000</v>
      </c>
      <c r="D2315" t="str">
        <f>IF(ISBLANK(Hoja1!D2315),"ASALARIADO",Hoja1!D2315)</f>
        <v>ASALARIADO</v>
      </c>
      <c r="E2315" t="s">
        <v>16</v>
      </c>
      <c r="F2315" t="s">
        <v>12</v>
      </c>
      <c r="G2315" t="s">
        <v>12</v>
      </c>
      <c r="H2315" t="s">
        <v>12</v>
      </c>
      <c r="I2315" s="1">
        <f>IF(ISBLANK(Hoja1!I2315),AVERAGE(Hoja1!$I$2:$I$5001),Hoja1!I2315)</f>
        <v>41</v>
      </c>
      <c r="J2315">
        <f t="shared" si="108"/>
        <v>1</v>
      </c>
      <c r="K2315" t="str">
        <f t="shared" si="109"/>
        <v>0-400k</v>
      </c>
      <c r="L2315" t="str">
        <f t="shared" si="110"/>
        <v>31-45</v>
      </c>
    </row>
    <row r="2316" spans="1:12" x14ac:dyDescent="0.25">
      <c r="A2316">
        <v>2315</v>
      </c>
      <c r="B2316" t="s">
        <v>15</v>
      </c>
      <c r="C2316">
        <f>IF(ISBLANK(Hoja1!C2316),AVERAGE(Hoja1!$C$2:$C$5001),Hoja1!C2316)</f>
        <v>750000</v>
      </c>
      <c r="D2316" t="str">
        <f>IF(ISBLANK(Hoja1!D2316),"ASALARIADO",Hoja1!D2316)</f>
        <v>ASALARIADO</v>
      </c>
      <c r="E2316" t="s">
        <v>16</v>
      </c>
      <c r="F2316" t="s">
        <v>12</v>
      </c>
      <c r="G2316" t="s">
        <v>13</v>
      </c>
      <c r="H2316" t="s">
        <v>13</v>
      </c>
      <c r="I2316" s="1">
        <f>IF(ISBLANK(Hoja1!I2316),AVERAGE(Hoja1!$I$2:$I$5001),Hoja1!I2316)</f>
        <v>32</v>
      </c>
      <c r="J2316">
        <f t="shared" si="108"/>
        <v>0</v>
      </c>
      <c r="K2316" t="str">
        <f t="shared" si="109"/>
        <v>400k-800k</v>
      </c>
      <c r="L2316" t="str">
        <f t="shared" si="110"/>
        <v>31-45</v>
      </c>
    </row>
    <row r="2317" spans="1:12" x14ac:dyDescent="0.25">
      <c r="A2317">
        <v>2316</v>
      </c>
      <c r="B2317" t="s">
        <v>15</v>
      </c>
      <c r="C2317">
        <f>IF(ISBLANK(Hoja1!C2317),AVERAGE(Hoja1!$C$2:$C$5001),Hoja1!C2317)</f>
        <v>1458494</v>
      </c>
      <c r="D2317" t="str">
        <f>IF(ISBLANK(Hoja1!D2317),"ASALARIADO",Hoja1!D2317)</f>
        <v>ASALARIADO</v>
      </c>
      <c r="E2317" t="s">
        <v>11</v>
      </c>
      <c r="F2317" t="s">
        <v>12</v>
      </c>
      <c r="G2317" t="s">
        <v>13</v>
      </c>
      <c r="H2317" t="s">
        <v>12</v>
      </c>
      <c r="I2317" s="1">
        <f>IF(ISBLANK(Hoja1!I2317),AVERAGE(Hoja1!$I$2:$I$5001),Hoja1!I2317)</f>
        <v>49</v>
      </c>
      <c r="J2317">
        <f t="shared" si="108"/>
        <v>1</v>
      </c>
      <c r="K2317" t="str">
        <f t="shared" si="109"/>
        <v>1.2M-2M</v>
      </c>
      <c r="L2317" t="str">
        <f t="shared" si="110"/>
        <v>46-60</v>
      </c>
    </row>
    <row r="2318" spans="1:12" x14ac:dyDescent="0.25">
      <c r="A2318">
        <v>2317</v>
      </c>
      <c r="B2318" t="s">
        <v>15</v>
      </c>
      <c r="C2318">
        <f>IF(ISBLANK(Hoja1!C2318),AVERAGE(Hoja1!$C$2:$C$5001),Hoja1!C2318)</f>
        <v>500460</v>
      </c>
      <c r="D2318" t="str">
        <f>IF(ISBLANK(Hoja1!D2318),"ASALARIADO",Hoja1!D2318)</f>
        <v>ASALARIADO</v>
      </c>
      <c r="E2318" t="s">
        <v>11</v>
      </c>
      <c r="F2318" t="s">
        <v>12</v>
      </c>
      <c r="G2318" t="s">
        <v>13</v>
      </c>
      <c r="H2318" t="s">
        <v>13</v>
      </c>
      <c r="I2318" s="1">
        <f>IF(ISBLANK(Hoja1!I2318),AVERAGE(Hoja1!$I$2:$I$5001),Hoja1!I2318)</f>
        <v>43</v>
      </c>
      <c r="J2318">
        <f t="shared" si="108"/>
        <v>0</v>
      </c>
      <c r="K2318" t="str">
        <f t="shared" si="109"/>
        <v>400k-800k</v>
      </c>
      <c r="L2318" t="str">
        <f t="shared" si="110"/>
        <v>31-45</v>
      </c>
    </row>
    <row r="2319" spans="1:12" x14ac:dyDescent="0.25">
      <c r="A2319">
        <v>2318</v>
      </c>
      <c r="B2319" t="s">
        <v>15</v>
      </c>
      <c r="C2319">
        <f>IF(ISBLANK(Hoja1!C2319),AVERAGE(Hoja1!$C$2:$C$5001),Hoja1!C2319)</f>
        <v>453432</v>
      </c>
      <c r="D2319" t="str">
        <f>IF(ISBLANK(Hoja1!D2319),"ASALARIADO",Hoja1!D2319)</f>
        <v>PENSIONADOS EN SU PROPIO SISTEMA</v>
      </c>
      <c r="E2319" t="s">
        <v>11</v>
      </c>
      <c r="F2319" t="s">
        <v>12</v>
      </c>
      <c r="G2319" t="s">
        <v>13</v>
      </c>
      <c r="H2319" t="s">
        <v>13</v>
      </c>
      <c r="I2319" s="1">
        <f>IF(ISBLANK(Hoja1!I2319),AVERAGE(Hoja1!$I$2:$I$5001),Hoja1!I2319)</f>
        <v>67</v>
      </c>
      <c r="J2319">
        <f t="shared" si="108"/>
        <v>0</v>
      </c>
      <c r="K2319" t="str">
        <f t="shared" si="109"/>
        <v>400k-800k</v>
      </c>
      <c r="L2319" t="str">
        <f t="shared" si="110"/>
        <v>61-75</v>
      </c>
    </row>
    <row r="2320" spans="1:12" x14ac:dyDescent="0.25">
      <c r="A2320">
        <v>2319</v>
      </c>
      <c r="B2320" t="s">
        <v>9</v>
      </c>
      <c r="C2320">
        <f>IF(ISBLANK(Hoja1!C2320),AVERAGE(Hoja1!$C$2:$C$5001),Hoja1!C2320)</f>
        <v>297046</v>
      </c>
      <c r="D2320" t="str">
        <f>IF(ISBLANK(Hoja1!D2320),"ASALARIADO",Hoja1!D2320)</f>
        <v>ASEGURADO VOLUNTARIO</v>
      </c>
      <c r="E2320" t="s">
        <v>16</v>
      </c>
      <c r="F2320" t="s">
        <v>12</v>
      </c>
      <c r="G2320" t="s">
        <v>13</v>
      </c>
      <c r="H2320" t="s">
        <v>13</v>
      </c>
      <c r="I2320" s="1">
        <f>IF(ISBLANK(Hoja1!I2320),AVERAGE(Hoja1!$I$2:$I$5001),Hoja1!I2320)</f>
        <v>53</v>
      </c>
      <c r="J2320">
        <f t="shared" si="108"/>
        <v>0</v>
      </c>
      <c r="K2320" t="str">
        <f t="shared" si="109"/>
        <v>0-400k</v>
      </c>
      <c r="L2320" t="str">
        <f t="shared" si="110"/>
        <v>46-60</v>
      </c>
    </row>
    <row r="2321" spans="1:12" x14ac:dyDescent="0.25">
      <c r="A2321">
        <v>2320</v>
      </c>
      <c r="B2321" t="s">
        <v>9</v>
      </c>
      <c r="C2321">
        <f>IF(ISBLANK(Hoja1!C2321),AVERAGE(Hoja1!$C$2:$C$5001),Hoja1!C2321)</f>
        <v>536142.9</v>
      </c>
      <c r="D2321" t="str">
        <f>IF(ISBLANK(Hoja1!D2321),"ASALARIADO",Hoja1!D2321)</f>
        <v>ASALARIADO</v>
      </c>
      <c r="E2321" t="s">
        <v>16</v>
      </c>
      <c r="F2321" t="s">
        <v>12</v>
      </c>
      <c r="G2321" t="s">
        <v>13</v>
      </c>
      <c r="H2321" t="s">
        <v>13</v>
      </c>
      <c r="I2321" s="1">
        <f>IF(ISBLANK(Hoja1!I2321),AVERAGE(Hoja1!$I$2:$I$5001),Hoja1!I2321)</f>
        <v>20</v>
      </c>
      <c r="J2321">
        <f t="shared" si="108"/>
        <v>0</v>
      </c>
      <c r="K2321" t="str">
        <f t="shared" si="109"/>
        <v>400k-800k</v>
      </c>
      <c r="L2321" t="str">
        <f t="shared" si="110"/>
        <v>18-30</v>
      </c>
    </row>
    <row r="2322" spans="1:12" x14ac:dyDescent="0.25">
      <c r="A2322">
        <v>2321</v>
      </c>
      <c r="B2322" t="s">
        <v>15</v>
      </c>
      <c r="C2322">
        <f>IF(ISBLANK(Hoja1!C2322),AVERAGE(Hoja1!$C$2:$C$5001),Hoja1!C2322)</f>
        <v>1584930</v>
      </c>
      <c r="D2322" t="str">
        <f>IF(ISBLANK(Hoja1!D2322),"ASALARIADO",Hoja1!D2322)</f>
        <v>PENSIONADOS EN SU PROPIO SISTEMA</v>
      </c>
      <c r="E2322" t="s">
        <v>11</v>
      </c>
      <c r="F2322" t="s">
        <v>12</v>
      </c>
      <c r="G2322" t="s">
        <v>13</v>
      </c>
      <c r="H2322" t="s">
        <v>13</v>
      </c>
      <c r="I2322" s="1">
        <f>IF(ISBLANK(Hoja1!I2322),AVERAGE(Hoja1!$I$2:$I$5001),Hoja1!I2322)</f>
        <v>71</v>
      </c>
      <c r="J2322">
        <f t="shared" si="108"/>
        <v>0</v>
      </c>
      <c r="K2322" t="str">
        <f t="shared" si="109"/>
        <v>1.2M-2M</v>
      </c>
      <c r="L2322" t="str">
        <f t="shared" si="110"/>
        <v>61-75</v>
      </c>
    </row>
    <row r="2323" spans="1:12" x14ac:dyDescent="0.25">
      <c r="A2323">
        <v>2322</v>
      </c>
      <c r="B2323" t="s">
        <v>15</v>
      </c>
      <c r="C2323">
        <f>IF(ISBLANK(Hoja1!C2323),AVERAGE(Hoja1!$C$2:$C$5001),Hoja1!C2323)</f>
        <v>241729.4</v>
      </c>
      <c r="D2323" t="str">
        <f>IF(ISBLANK(Hoja1!D2323),"ASALARIADO",Hoja1!D2323)</f>
        <v>ASALARIADO</v>
      </c>
      <c r="E2323" t="s">
        <v>16</v>
      </c>
      <c r="F2323" t="s">
        <v>12</v>
      </c>
      <c r="G2323" t="s">
        <v>13</v>
      </c>
      <c r="H2323" t="s">
        <v>13</v>
      </c>
      <c r="I2323" s="1">
        <f>IF(ISBLANK(Hoja1!I2323),AVERAGE(Hoja1!$I$2:$I$5001),Hoja1!I2323)</f>
        <v>34</v>
      </c>
      <c r="J2323">
        <f t="shared" si="108"/>
        <v>0</v>
      </c>
      <c r="K2323" t="str">
        <f t="shared" si="109"/>
        <v>0-400k</v>
      </c>
      <c r="L2323" t="str">
        <f t="shared" si="110"/>
        <v>31-45</v>
      </c>
    </row>
    <row r="2324" spans="1:12" x14ac:dyDescent="0.25">
      <c r="A2324">
        <v>2323</v>
      </c>
      <c r="B2324" t="s">
        <v>9</v>
      </c>
      <c r="C2324">
        <f>IF(ISBLANK(Hoja1!C2324),AVERAGE(Hoja1!$C$2:$C$5001),Hoja1!C2324)</f>
        <v>297046</v>
      </c>
      <c r="D2324" t="str">
        <f>IF(ISBLANK(Hoja1!D2324),"ASALARIADO",Hoja1!D2324)</f>
        <v>TRABAJADOR INDEPENDIENTE</v>
      </c>
      <c r="E2324" t="s">
        <v>16</v>
      </c>
      <c r="F2324" t="s">
        <v>12</v>
      </c>
      <c r="G2324" t="s">
        <v>13</v>
      </c>
      <c r="H2324" t="s">
        <v>12</v>
      </c>
      <c r="I2324" s="1">
        <f>IF(ISBLANK(Hoja1!I2324),AVERAGE(Hoja1!$I$2:$I$5001),Hoja1!I2324)</f>
        <v>43</v>
      </c>
      <c r="J2324">
        <f t="shared" si="108"/>
        <v>1</v>
      </c>
      <c r="K2324" t="str">
        <f t="shared" si="109"/>
        <v>0-400k</v>
      </c>
      <c r="L2324" t="str">
        <f t="shared" si="110"/>
        <v>31-45</v>
      </c>
    </row>
    <row r="2325" spans="1:12" x14ac:dyDescent="0.25">
      <c r="A2325">
        <v>2324</v>
      </c>
      <c r="B2325" t="s">
        <v>15</v>
      </c>
      <c r="C2325">
        <f>IF(ISBLANK(Hoja1!C2325),AVERAGE(Hoja1!$C$2:$C$5001),Hoja1!C2325)</f>
        <v>402249.06</v>
      </c>
      <c r="D2325" t="str">
        <f>IF(ISBLANK(Hoja1!D2325),"ASALARIADO",Hoja1!D2325)</f>
        <v>ASALARIADO</v>
      </c>
      <c r="E2325" t="s">
        <v>16</v>
      </c>
      <c r="F2325" t="s">
        <v>12</v>
      </c>
      <c r="G2325" t="s">
        <v>13</v>
      </c>
      <c r="H2325" t="s">
        <v>13</v>
      </c>
      <c r="I2325" s="1">
        <f>IF(ISBLANK(Hoja1!I2325),AVERAGE(Hoja1!$I$2:$I$5001),Hoja1!I2325)</f>
        <v>29</v>
      </c>
      <c r="J2325">
        <f t="shared" si="108"/>
        <v>0</v>
      </c>
      <c r="K2325" t="str">
        <f t="shared" si="109"/>
        <v>400k-800k</v>
      </c>
      <c r="L2325" t="str">
        <f t="shared" si="110"/>
        <v>18-30</v>
      </c>
    </row>
    <row r="2326" spans="1:12" x14ac:dyDescent="0.25">
      <c r="A2326">
        <v>2325</v>
      </c>
      <c r="B2326" t="s">
        <v>9</v>
      </c>
      <c r="C2326">
        <f>IF(ISBLANK(Hoja1!C2326),AVERAGE(Hoja1!$C$2:$C$5001),Hoja1!C2326)</f>
        <v>639148</v>
      </c>
      <c r="D2326" t="str">
        <f>IF(ISBLANK(Hoja1!D2326),"ASALARIADO",Hoja1!D2326)</f>
        <v>TRABAJADOR INDEPENDIENTE</v>
      </c>
      <c r="E2326" t="s">
        <v>16</v>
      </c>
      <c r="F2326" t="s">
        <v>12</v>
      </c>
      <c r="G2326" t="s">
        <v>13</v>
      </c>
      <c r="H2326" t="s">
        <v>12</v>
      </c>
      <c r="I2326" s="1">
        <f>IF(ISBLANK(Hoja1!I2326),AVERAGE(Hoja1!$I$2:$I$5001),Hoja1!I2326)</f>
        <v>46</v>
      </c>
      <c r="J2326">
        <f t="shared" si="108"/>
        <v>1</v>
      </c>
      <c r="K2326" t="str">
        <f t="shared" si="109"/>
        <v>400k-800k</v>
      </c>
      <c r="L2326" t="str">
        <f t="shared" si="110"/>
        <v>46-60</v>
      </c>
    </row>
    <row r="2327" spans="1:12" x14ac:dyDescent="0.25">
      <c r="A2327">
        <v>2326</v>
      </c>
      <c r="B2327" t="s">
        <v>9</v>
      </c>
      <c r="C2327">
        <f>IF(ISBLANK(Hoja1!C2327),AVERAGE(Hoja1!$C$2:$C$5001),Hoja1!C2327)</f>
        <v>328210.2</v>
      </c>
      <c r="D2327" t="str">
        <f>IF(ISBLANK(Hoja1!D2327),"ASALARIADO",Hoja1!D2327)</f>
        <v>ASALARIADO</v>
      </c>
      <c r="E2327" t="s">
        <v>16</v>
      </c>
      <c r="F2327" t="s">
        <v>12</v>
      </c>
      <c r="G2327" t="s">
        <v>13</v>
      </c>
      <c r="H2327" t="s">
        <v>13</v>
      </c>
      <c r="I2327" s="1">
        <f>IF(ISBLANK(Hoja1!I2327),AVERAGE(Hoja1!$I$2:$I$5001),Hoja1!I2327)</f>
        <v>42</v>
      </c>
      <c r="J2327">
        <f t="shared" si="108"/>
        <v>0</v>
      </c>
      <c r="K2327" t="str">
        <f t="shared" si="109"/>
        <v>0-400k</v>
      </c>
      <c r="L2327" t="str">
        <f t="shared" si="110"/>
        <v>31-45</v>
      </c>
    </row>
    <row r="2328" spans="1:12" x14ac:dyDescent="0.25">
      <c r="A2328">
        <v>2327</v>
      </c>
      <c r="B2328" t="s">
        <v>15</v>
      </c>
      <c r="C2328">
        <f>IF(ISBLANK(Hoja1!C2328),AVERAGE(Hoja1!$C$2:$C$5001),Hoja1!C2328)</f>
        <v>361045</v>
      </c>
      <c r="D2328" t="str">
        <f>IF(ISBLANK(Hoja1!D2328),"ASALARIADO",Hoja1!D2328)</f>
        <v>TRABAJADOR INDEPENDIENTE</v>
      </c>
      <c r="E2328" t="s">
        <v>16</v>
      </c>
      <c r="F2328" t="s">
        <v>12</v>
      </c>
      <c r="G2328" t="s">
        <v>13</v>
      </c>
      <c r="H2328" t="s">
        <v>12</v>
      </c>
      <c r="I2328" s="1">
        <f>IF(ISBLANK(Hoja1!I2328),AVERAGE(Hoja1!$I$2:$I$5001),Hoja1!I2328)</f>
        <v>42</v>
      </c>
      <c r="J2328">
        <f t="shared" si="108"/>
        <v>1</v>
      </c>
      <c r="K2328" t="str">
        <f t="shared" si="109"/>
        <v>0-400k</v>
      </c>
      <c r="L2328" t="str">
        <f t="shared" si="110"/>
        <v>31-45</v>
      </c>
    </row>
    <row r="2329" spans="1:12" x14ac:dyDescent="0.25">
      <c r="A2329">
        <v>2328</v>
      </c>
      <c r="B2329" t="s">
        <v>9</v>
      </c>
      <c r="C2329">
        <f>IF(ISBLANK(Hoja1!C2329),AVERAGE(Hoja1!$C$2:$C$5001),Hoja1!C2329)</f>
        <v>999312</v>
      </c>
      <c r="D2329" t="str">
        <f>IF(ISBLANK(Hoja1!D2329),"ASALARIADO",Hoja1!D2329)</f>
        <v>ASALARIADO</v>
      </c>
      <c r="E2329" t="s">
        <v>11</v>
      </c>
      <c r="F2329" t="s">
        <v>12</v>
      </c>
      <c r="G2329" t="s">
        <v>13</v>
      </c>
      <c r="H2329" t="s">
        <v>12</v>
      </c>
      <c r="I2329" s="1">
        <f>IF(ISBLANK(Hoja1!I2329),AVERAGE(Hoja1!$I$2:$I$5001),Hoja1!I2329)</f>
        <v>28</v>
      </c>
      <c r="J2329">
        <f t="shared" si="108"/>
        <v>1</v>
      </c>
      <c r="K2329" t="str">
        <f t="shared" si="109"/>
        <v>800k-1.2M</v>
      </c>
      <c r="L2329" t="str">
        <f t="shared" si="110"/>
        <v>18-30</v>
      </c>
    </row>
    <row r="2330" spans="1:12" x14ac:dyDescent="0.25">
      <c r="A2330">
        <v>2329</v>
      </c>
      <c r="B2330" t="s">
        <v>15</v>
      </c>
      <c r="C2330">
        <f>IF(ISBLANK(Hoja1!C2330),AVERAGE(Hoja1!$C$2:$C$5001),Hoja1!C2330)</f>
        <v>121300</v>
      </c>
      <c r="D2330" t="str">
        <f>IF(ISBLANK(Hoja1!D2330),"ASALARIADO",Hoja1!D2330)</f>
        <v>ASALARIADO</v>
      </c>
      <c r="E2330" t="s">
        <v>16</v>
      </c>
      <c r="F2330" t="s">
        <v>12</v>
      </c>
      <c r="G2330" t="s">
        <v>13</v>
      </c>
      <c r="H2330" t="s">
        <v>12</v>
      </c>
      <c r="I2330" s="1">
        <f>IF(ISBLANK(Hoja1!I2330),AVERAGE(Hoja1!$I$2:$I$5001),Hoja1!I2330)</f>
        <v>40</v>
      </c>
      <c r="J2330">
        <f t="shared" si="108"/>
        <v>1</v>
      </c>
      <c r="K2330" t="str">
        <f t="shared" si="109"/>
        <v>0-400k</v>
      </c>
      <c r="L2330" t="str">
        <f t="shared" si="110"/>
        <v>31-45</v>
      </c>
    </row>
    <row r="2331" spans="1:12" x14ac:dyDescent="0.25">
      <c r="A2331">
        <v>2330</v>
      </c>
      <c r="B2331" t="s">
        <v>9</v>
      </c>
      <c r="C2331">
        <f>IF(ISBLANK(Hoja1!C2331),AVERAGE(Hoja1!$C$2:$C$5001),Hoja1!C2331)</f>
        <v>279960.49</v>
      </c>
      <c r="D2331" t="str">
        <f>IF(ISBLANK(Hoja1!D2331),"ASALARIADO",Hoja1!D2331)</f>
        <v>ASALARIADO</v>
      </c>
      <c r="E2331" t="s">
        <v>16</v>
      </c>
      <c r="F2331" t="s">
        <v>12</v>
      </c>
      <c r="G2331" t="s">
        <v>13</v>
      </c>
      <c r="H2331" t="s">
        <v>13</v>
      </c>
      <c r="I2331" s="1">
        <f>IF(ISBLANK(Hoja1!I2331),AVERAGE(Hoja1!$I$2:$I$5001),Hoja1!I2331)</f>
        <v>23</v>
      </c>
      <c r="J2331">
        <f t="shared" si="108"/>
        <v>0</v>
      </c>
      <c r="K2331" t="str">
        <f t="shared" si="109"/>
        <v>0-400k</v>
      </c>
      <c r="L2331" t="str">
        <f t="shared" si="110"/>
        <v>18-30</v>
      </c>
    </row>
    <row r="2332" spans="1:12" x14ac:dyDescent="0.25">
      <c r="A2332">
        <v>2331</v>
      </c>
      <c r="B2332" t="s">
        <v>15</v>
      </c>
      <c r="C2332">
        <f>IF(ISBLANK(Hoja1!C2332),AVERAGE(Hoja1!$C$2:$C$5001),Hoja1!C2332)</f>
        <v>119219.91</v>
      </c>
      <c r="D2332" t="str">
        <f>IF(ISBLANK(Hoja1!D2332),"ASALARIADO",Hoja1!D2332)</f>
        <v>PENSIONADOS EN SU PROPIO SISTEMA</v>
      </c>
      <c r="E2332" t="s">
        <v>11</v>
      </c>
      <c r="F2332" t="s">
        <v>12</v>
      </c>
      <c r="G2332" t="s">
        <v>13</v>
      </c>
      <c r="H2332" t="s">
        <v>13</v>
      </c>
      <c r="I2332" s="1">
        <f>IF(ISBLANK(Hoja1!I2332),AVERAGE(Hoja1!$I$2:$I$5001),Hoja1!I2332)</f>
        <v>59</v>
      </c>
      <c r="J2332">
        <f t="shared" si="108"/>
        <v>0</v>
      </c>
      <c r="K2332" t="str">
        <f t="shared" si="109"/>
        <v>0-400k</v>
      </c>
      <c r="L2332" t="str">
        <f t="shared" si="110"/>
        <v>46-60</v>
      </c>
    </row>
    <row r="2333" spans="1:12" x14ac:dyDescent="0.25">
      <c r="A2333">
        <v>2332</v>
      </c>
      <c r="B2333" t="s">
        <v>15</v>
      </c>
      <c r="C2333">
        <f>IF(ISBLANK(Hoja1!C2333),AVERAGE(Hoja1!$C$2:$C$5001),Hoja1!C2333)</f>
        <v>430000</v>
      </c>
      <c r="D2333" t="str">
        <f>IF(ISBLANK(Hoja1!D2333),"ASALARIADO",Hoja1!D2333)</f>
        <v>ASALARIADO</v>
      </c>
      <c r="E2333" t="s">
        <v>16</v>
      </c>
      <c r="F2333" t="s">
        <v>12</v>
      </c>
      <c r="G2333" t="s">
        <v>13</v>
      </c>
      <c r="H2333" t="s">
        <v>13</v>
      </c>
      <c r="I2333" s="1">
        <f>IF(ISBLANK(Hoja1!I2333),AVERAGE(Hoja1!$I$2:$I$5001),Hoja1!I2333)</f>
        <v>42</v>
      </c>
      <c r="J2333">
        <f t="shared" si="108"/>
        <v>0</v>
      </c>
      <c r="K2333" t="str">
        <f t="shared" si="109"/>
        <v>400k-800k</v>
      </c>
      <c r="L2333" t="str">
        <f t="shared" si="110"/>
        <v>31-45</v>
      </c>
    </row>
    <row r="2334" spans="1:12" x14ac:dyDescent="0.25">
      <c r="A2334">
        <v>2333</v>
      </c>
      <c r="B2334" t="s">
        <v>15</v>
      </c>
      <c r="C2334">
        <f>IF(ISBLANK(Hoja1!C2334),AVERAGE(Hoja1!$C$2:$C$5001),Hoja1!C2334)</f>
        <v>278030</v>
      </c>
      <c r="D2334" t="str">
        <f>IF(ISBLANK(Hoja1!D2334),"ASALARIADO",Hoja1!D2334)</f>
        <v>ASEGURADO VOLUNTARIO</v>
      </c>
      <c r="E2334" t="s">
        <v>16</v>
      </c>
      <c r="F2334" t="s">
        <v>12</v>
      </c>
      <c r="G2334" t="s">
        <v>13</v>
      </c>
      <c r="H2334" t="s">
        <v>12</v>
      </c>
      <c r="I2334" s="1">
        <f>IF(ISBLANK(Hoja1!I2334),AVERAGE(Hoja1!$I$2:$I$5001),Hoja1!I2334)</f>
        <v>20</v>
      </c>
      <c r="J2334">
        <f t="shared" si="108"/>
        <v>1</v>
      </c>
      <c r="K2334" t="str">
        <f t="shared" si="109"/>
        <v>0-400k</v>
      </c>
      <c r="L2334" t="str">
        <f t="shared" si="110"/>
        <v>18-30</v>
      </c>
    </row>
    <row r="2335" spans="1:12" x14ac:dyDescent="0.25">
      <c r="A2335">
        <v>2334</v>
      </c>
      <c r="B2335" t="s">
        <v>9</v>
      </c>
      <c r="C2335">
        <f>IF(ISBLANK(Hoja1!C2335),AVERAGE(Hoja1!$C$2:$C$5001),Hoja1!C2335)</f>
        <v>1613702.64</v>
      </c>
      <c r="D2335" t="str">
        <f>IF(ISBLANK(Hoja1!D2335),"ASALARIADO",Hoja1!D2335)</f>
        <v>ASALARIADO</v>
      </c>
      <c r="E2335" t="s">
        <v>16</v>
      </c>
      <c r="F2335" t="s">
        <v>12</v>
      </c>
      <c r="G2335" t="s">
        <v>13</v>
      </c>
      <c r="H2335" t="s">
        <v>13</v>
      </c>
      <c r="I2335" s="1">
        <f>IF(ISBLANK(Hoja1!I2335),AVERAGE(Hoja1!$I$2:$I$5001),Hoja1!I2335)</f>
        <v>32</v>
      </c>
      <c r="J2335">
        <f t="shared" si="108"/>
        <v>0</v>
      </c>
      <c r="K2335" t="str">
        <f t="shared" si="109"/>
        <v>1.2M-2M</v>
      </c>
      <c r="L2335" t="str">
        <f t="shared" si="110"/>
        <v>31-45</v>
      </c>
    </row>
    <row r="2336" spans="1:12" x14ac:dyDescent="0.25">
      <c r="A2336">
        <v>2335</v>
      </c>
      <c r="B2336" t="s">
        <v>9</v>
      </c>
      <c r="C2336">
        <f>IF(ISBLANK(Hoja1!C2336),AVERAGE(Hoja1!$C$2:$C$5001),Hoja1!C2336)</f>
        <v>2545183.7000000002</v>
      </c>
      <c r="D2336" t="str">
        <f>IF(ISBLANK(Hoja1!D2336),"ASALARIADO",Hoja1!D2336)</f>
        <v>ASALARIADO</v>
      </c>
      <c r="E2336" t="s">
        <v>16</v>
      </c>
      <c r="F2336" t="s">
        <v>12</v>
      </c>
      <c r="G2336" t="s">
        <v>13</v>
      </c>
      <c r="H2336" t="s">
        <v>13</v>
      </c>
      <c r="I2336" s="1">
        <f>IF(ISBLANK(Hoja1!I2336),AVERAGE(Hoja1!$I$2:$I$5001),Hoja1!I2336)</f>
        <v>46</v>
      </c>
      <c r="J2336">
        <f t="shared" si="108"/>
        <v>0</v>
      </c>
      <c r="K2336" t="str">
        <f t="shared" si="109"/>
        <v>2M+</v>
      </c>
      <c r="L2336" t="str">
        <f t="shared" si="110"/>
        <v>46-60</v>
      </c>
    </row>
    <row r="2337" spans="1:12" x14ac:dyDescent="0.25">
      <c r="A2337">
        <v>2336</v>
      </c>
      <c r="B2337" t="s">
        <v>9</v>
      </c>
      <c r="C2337">
        <f>IF(ISBLANK(Hoja1!C2337),AVERAGE(Hoja1!$C$2:$C$5001),Hoja1!C2337)</f>
        <v>2133715</v>
      </c>
      <c r="D2337" t="str">
        <f>IF(ISBLANK(Hoja1!D2337),"ASALARIADO",Hoja1!D2337)</f>
        <v>PENSIONADOS EN SU PROPIO SISTEMA</v>
      </c>
      <c r="E2337" t="s">
        <v>11</v>
      </c>
      <c r="F2337" t="s">
        <v>12</v>
      </c>
      <c r="G2337" t="s">
        <v>13</v>
      </c>
      <c r="H2337" t="s">
        <v>13</v>
      </c>
      <c r="I2337" s="1">
        <f>IF(ISBLANK(Hoja1!I2337),AVERAGE(Hoja1!$I$2:$I$5001),Hoja1!I2337)</f>
        <v>83</v>
      </c>
      <c r="J2337">
        <f t="shared" si="108"/>
        <v>0</v>
      </c>
      <c r="K2337" t="str">
        <f t="shared" si="109"/>
        <v>2M+</v>
      </c>
      <c r="L2337" t="str">
        <f t="shared" si="110"/>
        <v>76-100+</v>
      </c>
    </row>
    <row r="2338" spans="1:12" x14ac:dyDescent="0.25">
      <c r="A2338">
        <v>2337</v>
      </c>
      <c r="B2338" t="s">
        <v>15</v>
      </c>
      <c r="C2338">
        <f>IF(ISBLANK(Hoja1!C2338),AVERAGE(Hoja1!$C$2:$C$5001),Hoja1!C2338)</f>
        <v>81536</v>
      </c>
      <c r="D2338" t="str">
        <f>IF(ISBLANK(Hoja1!D2338),"ASALARIADO",Hoja1!D2338)</f>
        <v>ASALARIADO</v>
      </c>
      <c r="E2338" t="s">
        <v>11</v>
      </c>
      <c r="F2338" t="s">
        <v>12</v>
      </c>
      <c r="G2338" t="s">
        <v>13</v>
      </c>
      <c r="H2338" t="s">
        <v>12</v>
      </c>
      <c r="I2338" s="1">
        <f>IF(ISBLANK(Hoja1!I2338),AVERAGE(Hoja1!$I$2:$I$5001),Hoja1!I2338)</f>
        <v>31</v>
      </c>
      <c r="J2338">
        <f t="shared" si="108"/>
        <v>1</v>
      </c>
      <c r="K2338" t="str">
        <f t="shared" si="109"/>
        <v>0-400k</v>
      </c>
      <c r="L2338" t="str">
        <f t="shared" si="110"/>
        <v>31-45</v>
      </c>
    </row>
    <row r="2339" spans="1:12" x14ac:dyDescent="0.25">
      <c r="A2339">
        <v>2338</v>
      </c>
      <c r="B2339" t="s">
        <v>15</v>
      </c>
      <c r="C2339">
        <f>IF(ISBLANK(Hoja1!C2339),AVERAGE(Hoja1!$C$2:$C$5001),Hoja1!C2339)</f>
        <v>157177</v>
      </c>
      <c r="D2339" t="str">
        <f>IF(ISBLANK(Hoja1!D2339),"ASALARIADO",Hoja1!D2339)</f>
        <v>ASALARIADO</v>
      </c>
      <c r="E2339" t="s">
        <v>16</v>
      </c>
      <c r="F2339" t="s">
        <v>12</v>
      </c>
      <c r="G2339" t="s">
        <v>13</v>
      </c>
      <c r="H2339" t="s">
        <v>13</v>
      </c>
      <c r="I2339" s="1">
        <f>IF(ISBLANK(Hoja1!I2339),AVERAGE(Hoja1!$I$2:$I$5001),Hoja1!I2339)</f>
        <v>23</v>
      </c>
      <c r="J2339">
        <f t="shared" si="108"/>
        <v>0</v>
      </c>
      <c r="K2339" t="str">
        <f t="shared" si="109"/>
        <v>0-400k</v>
      </c>
      <c r="L2339" t="str">
        <f t="shared" si="110"/>
        <v>18-30</v>
      </c>
    </row>
    <row r="2340" spans="1:12" x14ac:dyDescent="0.25">
      <c r="A2340">
        <v>2339</v>
      </c>
      <c r="B2340" t="s">
        <v>9</v>
      </c>
      <c r="C2340">
        <f>IF(ISBLANK(Hoja1!C2340),AVERAGE(Hoja1!$C$2:$C$5001),Hoja1!C2340)</f>
        <v>505609</v>
      </c>
      <c r="D2340" t="str">
        <f>IF(ISBLANK(Hoja1!D2340),"ASALARIADO",Hoja1!D2340)</f>
        <v>ASALARIADO</v>
      </c>
      <c r="E2340" t="s">
        <v>16</v>
      </c>
      <c r="F2340" t="s">
        <v>12</v>
      </c>
      <c r="G2340" t="s">
        <v>13</v>
      </c>
      <c r="H2340" t="s">
        <v>13</v>
      </c>
      <c r="I2340" s="1">
        <f>IF(ISBLANK(Hoja1!I2340),AVERAGE(Hoja1!$I$2:$I$5001),Hoja1!I2340)</f>
        <v>44</v>
      </c>
      <c r="J2340">
        <f t="shared" si="108"/>
        <v>0</v>
      </c>
      <c r="K2340" t="str">
        <f t="shared" si="109"/>
        <v>400k-800k</v>
      </c>
      <c r="L2340" t="str">
        <f t="shared" si="110"/>
        <v>31-45</v>
      </c>
    </row>
    <row r="2341" spans="1:12" x14ac:dyDescent="0.25">
      <c r="A2341">
        <v>2340</v>
      </c>
      <c r="B2341" t="s">
        <v>15</v>
      </c>
      <c r="C2341">
        <f>IF(ISBLANK(Hoja1!C2341),AVERAGE(Hoja1!$C$2:$C$5001),Hoja1!C2341)</f>
        <v>6177.62</v>
      </c>
      <c r="D2341" t="str">
        <f>IF(ISBLANK(Hoja1!D2341),"ASALARIADO",Hoja1!D2341)</f>
        <v>ASALARIADO</v>
      </c>
      <c r="E2341" t="s">
        <v>16</v>
      </c>
      <c r="F2341" t="s">
        <v>12</v>
      </c>
      <c r="G2341" t="s">
        <v>13</v>
      </c>
      <c r="H2341" t="s">
        <v>13</v>
      </c>
      <c r="I2341" s="1">
        <f>IF(ISBLANK(Hoja1!I2341),AVERAGE(Hoja1!$I$2:$I$5001),Hoja1!I2341)</f>
        <v>61</v>
      </c>
      <c r="J2341">
        <f t="shared" si="108"/>
        <v>0</v>
      </c>
      <c r="K2341" t="str">
        <f t="shared" si="109"/>
        <v>0-400k</v>
      </c>
      <c r="L2341" t="str">
        <f t="shared" si="110"/>
        <v>61-75</v>
      </c>
    </row>
    <row r="2342" spans="1:12" x14ac:dyDescent="0.25">
      <c r="A2342">
        <v>2341</v>
      </c>
      <c r="B2342" t="s">
        <v>15</v>
      </c>
      <c r="C2342">
        <f>IF(ISBLANK(Hoja1!C2342),AVERAGE(Hoja1!$C$2:$C$5001),Hoja1!C2342)</f>
        <v>299137</v>
      </c>
      <c r="D2342" t="str">
        <f>IF(ISBLANK(Hoja1!D2342),"ASALARIADO",Hoja1!D2342)</f>
        <v>ASALARIADO</v>
      </c>
      <c r="E2342" t="s">
        <v>11</v>
      </c>
      <c r="F2342" t="s">
        <v>12</v>
      </c>
      <c r="G2342" t="s">
        <v>13</v>
      </c>
      <c r="H2342" t="s">
        <v>13</v>
      </c>
      <c r="I2342" s="1">
        <f>IF(ISBLANK(Hoja1!I2342),AVERAGE(Hoja1!$I$2:$I$5001),Hoja1!I2342)</f>
        <v>44</v>
      </c>
      <c r="J2342">
        <f t="shared" si="108"/>
        <v>0</v>
      </c>
      <c r="K2342" t="str">
        <f t="shared" si="109"/>
        <v>0-400k</v>
      </c>
      <c r="L2342" t="str">
        <f t="shared" si="110"/>
        <v>31-45</v>
      </c>
    </row>
    <row r="2343" spans="1:12" x14ac:dyDescent="0.25">
      <c r="A2343">
        <v>2342</v>
      </c>
      <c r="B2343" t="s">
        <v>15</v>
      </c>
      <c r="C2343">
        <f>IF(ISBLANK(Hoja1!C2343),AVERAGE(Hoja1!$C$2:$C$5001),Hoja1!C2343)</f>
        <v>338166</v>
      </c>
      <c r="D2343" t="str">
        <f>IF(ISBLANK(Hoja1!D2343),"ASALARIADO",Hoja1!D2343)</f>
        <v>TRABAJADOR INDEPENDIENTE</v>
      </c>
      <c r="E2343" t="s">
        <v>16</v>
      </c>
      <c r="F2343" t="s">
        <v>12</v>
      </c>
      <c r="G2343" t="s">
        <v>13</v>
      </c>
      <c r="H2343" t="s">
        <v>13</v>
      </c>
      <c r="I2343" s="1">
        <f>IF(ISBLANK(Hoja1!I2343),AVERAGE(Hoja1!$I$2:$I$5001),Hoja1!I2343)</f>
        <v>61</v>
      </c>
      <c r="J2343">
        <f t="shared" si="108"/>
        <v>0</v>
      </c>
      <c r="K2343" t="str">
        <f t="shared" si="109"/>
        <v>0-400k</v>
      </c>
      <c r="L2343" t="str">
        <f t="shared" si="110"/>
        <v>61-75</v>
      </c>
    </row>
    <row r="2344" spans="1:12" x14ac:dyDescent="0.25">
      <c r="A2344">
        <v>2343</v>
      </c>
      <c r="B2344" t="s">
        <v>9</v>
      </c>
      <c r="C2344">
        <f>IF(ISBLANK(Hoja1!C2344),AVERAGE(Hoja1!$C$2:$C$5001),Hoja1!C2344)</f>
        <v>1250000</v>
      </c>
      <c r="D2344" t="str">
        <f>IF(ISBLANK(Hoja1!D2344),"ASALARIADO",Hoja1!D2344)</f>
        <v>ASALARIADO</v>
      </c>
      <c r="E2344" t="s">
        <v>16</v>
      </c>
      <c r="F2344" t="s">
        <v>12</v>
      </c>
      <c r="G2344" t="s">
        <v>13</v>
      </c>
      <c r="H2344" t="s">
        <v>13</v>
      </c>
      <c r="I2344" s="1">
        <f>IF(ISBLANK(Hoja1!I2344),AVERAGE(Hoja1!$I$2:$I$5001),Hoja1!I2344)</f>
        <v>29</v>
      </c>
      <c r="J2344">
        <f t="shared" si="108"/>
        <v>0</v>
      </c>
      <c r="K2344" t="str">
        <f t="shared" si="109"/>
        <v>1.2M-2M</v>
      </c>
      <c r="L2344" t="str">
        <f t="shared" si="110"/>
        <v>18-30</v>
      </c>
    </row>
    <row r="2345" spans="1:12" x14ac:dyDescent="0.25">
      <c r="A2345">
        <v>2344</v>
      </c>
      <c r="B2345" t="s">
        <v>15</v>
      </c>
      <c r="C2345">
        <f>IF(ISBLANK(Hoja1!C2345),AVERAGE(Hoja1!$C$2:$C$5001),Hoja1!C2345)</f>
        <v>305704</v>
      </c>
      <c r="D2345" t="str">
        <f>IF(ISBLANK(Hoja1!D2345),"ASALARIADO",Hoja1!D2345)</f>
        <v>ASEGURADO VOLUNTARIO</v>
      </c>
      <c r="E2345" t="s">
        <v>16</v>
      </c>
      <c r="F2345" t="s">
        <v>13</v>
      </c>
      <c r="G2345" t="s">
        <v>13</v>
      </c>
      <c r="H2345" t="s">
        <v>13</v>
      </c>
      <c r="I2345" s="1">
        <f>IF(ISBLANK(Hoja1!I2345),AVERAGE(Hoja1!$I$2:$I$5001),Hoja1!I2345)</f>
        <v>60</v>
      </c>
      <c r="J2345">
        <f t="shared" si="108"/>
        <v>0</v>
      </c>
      <c r="K2345" t="str">
        <f t="shared" si="109"/>
        <v>0-400k</v>
      </c>
      <c r="L2345" t="str">
        <f t="shared" si="110"/>
        <v>46-60</v>
      </c>
    </row>
    <row r="2346" spans="1:12" x14ac:dyDescent="0.25">
      <c r="A2346">
        <v>2345</v>
      </c>
      <c r="B2346" t="s">
        <v>9</v>
      </c>
      <c r="C2346">
        <f>IF(ISBLANK(Hoja1!C2346),AVERAGE(Hoja1!$C$2:$C$5001),Hoja1!C2346)</f>
        <v>502063.88</v>
      </c>
      <c r="D2346" t="str">
        <f>IF(ISBLANK(Hoja1!D2346),"ASALARIADO",Hoja1!D2346)</f>
        <v>ASALARIADO</v>
      </c>
      <c r="E2346" t="s">
        <v>16</v>
      </c>
      <c r="F2346" t="s">
        <v>12</v>
      </c>
      <c r="G2346" t="s">
        <v>13</v>
      </c>
      <c r="H2346" t="s">
        <v>13</v>
      </c>
      <c r="I2346" s="1">
        <f>IF(ISBLANK(Hoja1!I2346),AVERAGE(Hoja1!$I$2:$I$5001),Hoja1!I2346)</f>
        <v>22</v>
      </c>
      <c r="J2346">
        <f t="shared" si="108"/>
        <v>0</v>
      </c>
      <c r="K2346" t="str">
        <f t="shared" si="109"/>
        <v>400k-800k</v>
      </c>
      <c r="L2346" t="str">
        <f t="shared" si="110"/>
        <v>18-30</v>
      </c>
    </row>
    <row r="2347" spans="1:12" x14ac:dyDescent="0.25">
      <c r="A2347">
        <v>2346</v>
      </c>
      <c r="B2347" t="s">
        <v>9</v>
      </c>
      <c r="C2347">
        <f>IF(ISBLANK(Hoja1!C2347),AVERAGE(Hoja1!$C$2:$C$5001),Hoja1!C2347)</f>
        <v>843824.96</v>
      </c>
      <c r="D2347" t="str">
        <f>IF(ISBLANK(Hoja1!D2347),"ASALARIADO",Hoja1!D2347)</f>
        <v>ASALARIADO</v>
      </c>
      <c r="E2347" t="s">
        <v>16</v>
      </c>
      <c r="F2347" t="s">
        <v>12</v>
      </c>
      <c r="G2347" t="s">
        <v>13</v>
      </c>
      <c r="H2347" t="s">
        <v>13</v>
      </c>
      <c r="I2347" s="1">
        <f>IF(ISBLANK(Hoja1!I2347),AVERAGE(Hoja1!$I$2:$I$5001),Hoja1!I2347)</f>
        <v>31</v>
      </c>
      <c r="J2347">
        <f t="shared" si="108"/>
        <v>0</v>
      </c>
      <c r="K2347" t="str">
        <f t="shared" si="109"/>
        <v>800k-1.2M</v>
      </c>
      <c r="L2347" t="str">
        <f t="shared" si="110"/>
        <v>31-45</v>
      </c>
    </row>
    <row r="2348" spans="1:12" x14ac:dyDescent="0.25">
      <c r="A2348">
        <v>2347</v>
      </c>
      <c r="B2348" t="s">
        <v>9</v>
      </c>
      <c r="C2348">
        <f>IF(ISBLANK(Hoja1!C2348),AVERAGE(Hoja1!$C$2:$C$5001),Hoja1!C2348)</f>
        <v>278030</v>
      </c>
      <c r="D2348" t="str">
        <f>IF(ISBLANK(Hoja1!D2348),"ASALARIADO",Hoja1!D2348)</f>
        <v>TRABAJADOR INDEPENDIENTE</v>
      </c>
      <c r="E2348" t="s">
        <v>16</v>
      </c>
      <c r="F2348" t="s">
        <v>12</v>
      </c>
      <c r="G2348" t="s">
        <v>13</v>
      </c>
      <c r="H2348" t="s">
        <v>12</v>
      </c>
      <c r="I2348" s="1">
        <f>IF(ISBLANK(Hoja1!I2348),AVERAGE(Hoja1!$I$2:$I$5001),Hoja1!I2348)</f>
        <v>39</v>
      </c>
      <c r="J2348">
        <f t="shared" si="108"/>
        <v>1</v>
      </c>
      <c r="K2348" t="str">
        <f t="shared" si="109"/>
        <v>0-400k</v>
      </c>
      <c r="L2348" t="str">
        <f t="shared" si="110"/>
        <v>31-45</v>
      </c>
    </row>
    <row r="2349" spans="1:12" x14ac:dyDescent="0.25">
      <c r="A2349">
        <v>2348</v>
      </c>
      <c r="B2349" t="s">
        <v>9</v>
      </c>
      <c r="C2349">
        <f>IF(ISBLANK(Hoja1!C2349),AVERAGE(Hoja1!$C$2:$C$5001),Hoja1!C2349)</f>
        <v>347504.4</v>
      </c>
      <c r="D2349" t="str">
        <f>IF(ISBLANK(Hoja1!D2349),"ASALARIADO",Hoja1!D2349)</f>
        <v>ASALARIADO</v>
      </c>
      <c r="E2349" t="s">
        <v>16</v>
      </c>
      <c r="F2349" t="s">
        <v>12</v>
      </c>
      <c r="G2349" t="s">
        <v>12</v>
      </c>
      <c r="H2349" t="s">
        <v>13</v>
      </c>
      <c r="I2349" s="1">
        <f>IF(ISBLANK(Hoja1!I2349),AVERAGE(Hoja1!$I$2:$I$5001),Hoja1!I2349)</f>
        <v>24</v>
      </c>
      <c r="J2349">
        <f t="shared" si="108"/>
        <v>0</v>
      </c>
      <c r="K2349" t="str">
        <f t="shared" si="109"/>
        <v>0-400k</v>
      </c>
      <c r="L2349" t="str">
        <f t="shared" si="110"/>
        <v>18-30</v>
      </c>
    </row>
    <row r="2350" spans="1:12" x14ac:dyDescent="0.25">
      <c r="A2350">
        <v>2349</v>
      </c>
      <c r="B2350" t="s">
        <v>9</v>
      </c>
      <c r="C2350">
        <f>IF(ISBLANK(Hoja1!C2350),AVERAGE(Hoja1!$C$2:$C$5001),Hoja1!C2350)</f>
        <v>1811308.47</v>
      </c>
      <c r="D2350" t="str">
        <f>IF(ISBLANK(Hoja1!D2350),"ASALARIADO",Hoja1!D2350)</f>
        <v>ASALARIADO</v>
      </c>
      <c r="E2350" t="s">
        <v>16</v>
      </c>
      <c r="F2350" t="s">
        <v>12</v>
      </c>
      <c r="G2350" t="s">
        <v>13</v>
      </c>
      <c r="H2350" t="s">
        <v>13</v>
      </c>
      <c r="I2350" s="1">
        <f>IF(ISBLANK(Hoja1!I2350),AVERAGE(Hoja1!$I$2:$I$5001),Hoja1!I2350)</f>
        <v>43</v>
      </c>
      <c r="J2350">
        <f t="shared" si="108"/>
        <v>0</v>
      </c>
      <c r="K2350" t="str">
        <f t="shared" si="109"/>
        <v>1.2M-2M</v>
      </c>
      <c r="L2350" t="str">
        <f t="shared" si="110"/>
        <v>31-45</v>
      </c>
    </row>
    <row r="2351" spans="1:12" x14ac:dyDescent="0.25">
      <c r="A2351">
        <v>2350</v>
      </c>
      <c r="B2351" t="s">
        <v>15</v>
      </c>
      <c r="C2351">
        <f>IF(ISBLANK(Hoja1!C2351),AVERAGE(Hoja1!$C$2:$C$5001),Hoja1!C2351)</f>
        <v>359544.27</v>
      </c>
      <c r="D2351" t="str">
        <f>IF(ISBLANK(Hoja1!D2351),"ASALARIADO",Hoja1!D2351)</f>
        <v>CONVENIOS ESPECIALES DE ASEGURADOS VOLUNTARIOS</v>
      </c>
      <c r="E2351" t="s">
        <v>16</v>
      </c>
      <c r="F2351" t="s">
        <v>12</v>
      </c>
      <c r="G2351" t="s">
        <v>12</v>
      </c>
      <c r="H2351" t="s">
        <v>13</v>
      </c>
      <c r="I2351" s="1">
        <f>IF(ISBLANK(Hoja1!I2351),AVERAGE(Hoja1!$I$2:$I$5001),Hoja1!I2351)</f>
        <v>51</v>
      </c>
      <c r="J2351">
        <f t="shared" si="108"/>
        <v>0</v>
      </c>
      <c r="K2351" t="str">
        <f t="shared" si="109"/>
        <v>0-400k</v>
      </c>
      <c r="L2351" t="str">
        <f t="shared" si="110"/>
        <v>46-60</v>
      </c>
    </row>
    <row r="2352" spans="1:12" x14ac:dyDescent="0.25">
      <c r="A2352">
        <v>2351</v>
      </c>
      <c r="B2352" t="s">
        <v>15</v>
      </c>
      <c r="C2352">
        <f>IF(ISBLANK(Hoja1!C2352),AVERAGE(Hoja1!$C$2:$C$5001),Hoja1!C2352)</f>
        <v>278030</v>
      </c>
      <c r="D2352" t="str">
        <f>IF(ISBLANK(Hoja1!D2352),"ASALARIADO",Hoja1!D2352)</f>
        <v>CONVENIOS ESPECIALES DE TRABAJADORES INDEPENDIENTES</v>
      </c>
      <c r="E2352" t="s">
        <v>16</v>
      </c>
      <c r="F2352" t="s">
        <v>12</v>
      </c>
      <c r="G2352" t="s">
        <v>13</v>
      </c>
      <c r="H2352" t="s">
        <v>13</v>
      </c>
      <c r="I2352" s="1">
        <f>IF(ISBLANK(Hoja1!I2352),AVERAGE(Hoja1!$I$2:$I$5001),Hoja1!I2352)</f>
        <v>32</v>
      </c>
      <c r="J2352">
        <f t="shared" si="108"/>
        <v>0</v>
      </c>
      <c r="K2352" t="str">
        <f t="shared" si="109"/>
        <v>0-400k</v>
      </c>
      <c r="L2352" t="str">
        <f t="shared" si="110"/>
        <v>31-45</v>
      </c>
    </row>
    <row r="2353" spans="1:12" x14ac:dyDescent="0.25">
      <c r="A2353">
        <v>2352</v>
      </c>
      <c r="B2353" t="s">
        <v>15</v>
      </c>
      <c r="C2353">
        <f>IF(ISBLANK(Hoja1!C2353),AVERAGE(Hoja1!$C$2:$C$5001),Hoja1!C2353)</f>
        <v>278035</v>
      </c>
      <c r="D2353" t="str">
        <f>IF(ISBLANK(Hoja1!D2353),"ASALARIADO",Hoja1!D2353)</f>
        <v>ASEGURADO VOLUNTARIO</v>
      </c>
      <c r="E2353" t="s">
        <v>16</v>
      </c>
      <c r="F2353" t="s">
        <v>12</v>
      </c>
      <c r="G2353" t="s">
        <v>13</v>
      </c>
      <c r="H2353" t="s">
        <v>13</v>
      </c>
      <c r="I2353" s="1">
        <f>IF(ISBLANK(Hoja1!I2353),AVERAGE(Hoja1!$I$2:$I$5001),Hoja1!I2353)</f>
        <v>27</v>
      </c>
      <c r="J2353">
        <f t="shared" si="108"/>
        <v>0</v>
      </c>
      <c r="K2353" t="str">
        <f t="shared" si="109"/>
        <v>0-400k</v>
      </c>
      <c r="L2353" t="str">
        <f t="shared" si="110"/>
        <v>18-30</v>
      </c>
    </row>
    <row r="2354" spans="1:12" x14ac:dyDescent="0.25">
      <c r="A2354">
        <v>2353</v>
      </c>
      <c r="B2354" t="s">
        <v>9</v>
      </c>
      <c r="C2354">
        <f>IF(ISBLANK(Hoja1!C2354),AVERAGE(Hoja1!$C$2:$C$5001),Hoja1!C2354)</f>
        <v>888101.64</v>
      </c>
      <c r="D2354" t="str">
        <f>IF(ISBLANK(Hoja1!D2354),"ASALARIADO",Hoja1!D2354)</f>
        <v>ASALARIADO</v>
      </c>
      <c r="E2354" t="s">
        <v>11</v>
      </c>
      <c r="F2354" t="s">
        <v>12</v>
      </c>
      <c r="G2354" t="s">
        <v>13</v>
      </c>
      <c r="H2354" t="s">
        <v>13</v>
      </c>
      <c r="I2354" s="1">
        <f>IF(ISBLANK(Hoja1!I2354),AVERAGE(Hoja1!$I$2:$I$5001),Hoja1!I2354)</f>
        <v>30</v>
      </c>
      <c r="J2354">
        <f t="shared" si="108"/>
        <v>0</v>
      </c>
      <c r="K2354" t="str">
        <f t="shared" si="109"/>
        <v>800k-1.2M</v>
      </c>
      <c r="L2354" t="str">
        <f t="shared" si="110"/>
        <v>18-30</v>
      </c>
    </row>
    <row r="2355" spans="1:12" x14ac:dyDescent="0.25">
      <c r="A2355">
        <v>2354</v>
      </c>
      <c r="B2355" t="s">
        <v>15</v>
      </c>
      <c r="C2355">
        <f>IF(ISBLANK(Hoja1!C2355),AVERAGE(Hoja1!$C$2:$C$5001),Hoja1!C2355)</f>
        <v>417971.20000000001</v>
      </c>
      <c r="D2355" t="str">
        <f>IF(ISBLANK(Hoja1!D2355),"ASALARIADO",Hoja1!D2355)</f>
        <v>ASALARIADO</v>
      </c>
      <c r="E2355" t="s">
        <v>16</v>
      </c>
      <c r="F2355" t="s">
        <v>12</v>
      </c>
      <c r="G2355" t="s">
        <v>13</v>
      </c>
      <c r="H2355" t="s">
        <v>12</v>
      </c>
      <c r="I2355" s="1">
        <f>IF(ISBLANK(Hoja1!I2355),AVERAGE(Hoja1!$I$2:$I$5001),Hoja1!I2355)</f>
        <v>40</v>
      </c>
      <c r="J2355">
        <f t="shared" si="108"/>
        <v>1</v>
      </c>
      <c r="K2355" t="str">
        <f t="shared" si="109"/>
        <v>400k-800k</v>
      </c>
      <c r="L2355" t="str">
        <f t="shared" si="110"/>
        <v>31-45</v>
      </c>
    </row>
    <row r="2356" spans="1:12" x14ac:dyDescent="0.25">
      <c r="A2356">
        <v>2355</v>
      </c>
      <c r="B2356" t="s">
        <v>15</v>
      </c>
      <c r="C2356">
        <f>IF(ISBLANK(Hoja1!C2356),AVERAGE(Hoja1!$C$2:$C$5001),Hoja1!C2356)</f>
        <v>380732</v>
      </c>
      <c r="D2356" t="str">
        <f>IF(ISBLANK(Hoja1!D2356),"ASALARIADO",Hoja1!D2356)</f>
        <v>ASALARIADO</v>
      </c>
      <c r="E2356" t="s">
        <v>11</v>
      </c>
      <c r="F2356" t="s">
        <v>12</v>
      </c>
      <c r="G2356" t="s">
        <v>13</v>
      </c>
      <c r="H2356" t="s">
        <v>12</v>
      </c>
      <c r="I2356" s="1">
        <f>IF(ISBLANK(Hoja1!I2356),AVERAGE(Hoja1!$I$2:$I$5001),Hoja1!I2356)</f>
        <v>55</v>
      </c>
      <c r="J2356">
        <f t="shared" si="108"/>
        <v>1</v>
      </c>
      <c r="K2356" t="str">
        <f t="shared" si="109"/>
        <v>0-400k</v>
      </c>
      <c r="L2356" t="str">
        <f t="shared" si="110"/>
        <v>46-60</v>
      </c>
    </row>
    <row r="2357" spans="1:12" x14ac:dyDescent="0.25">
      <c r="A2357">
        <v>2356</v>
      </c>
      <c r="B2357" t="s">
        <v>9</v>
      </c>
      <c r="C2357">
        <f>IF(ISBLANK(Hoja1!C2357),AVERAGE(Hoja1!$C$2:$C$5001),Hoja1!C2357)</f>
        <v>3173069.67</v>
      </c>
      <c r="D2357" t="str">
        <f>IF(ISBLANK(Hoja1!D2357),"ASALARIADO",Hoja1!D2357)</f>
        <v>ASALARIADO</v>
      </c>
      <c r="E2357" t="s">
        <v>11</v>
      </c>
      <c r="F2357" t="s">
        <v>12</v>
      </c>
      <c r="G2357" t="s">
        <v>13</v>
      </c>
      <c r="H2357" t="s">
        <v>13</v>
      </c>
      <c r="I2357" s="1">
        <f>IF(ISBLANK(Hoja1!I2357),AVERAGE(Hoja1!$I$2:$I$5001),Hoja1!I2357)</f>
        <v>54</v>
      </c>
      <c r="J2357">
        <f t="shared" si="108"/>
        <v>0</v>
      </c>
      <c r="K2357" t="str">
        <f t="shared" si="109"/>
        <v>2M+</v>
      </c>
      <c r="L2357" t="str">
        <f t="shared" si="110"/>
        <v>46-60</v>
      </c>
    </row>
    <row r="2358" spans="1:12" x14ac:dyDescent="0.25">
      <c r="A2358">
        <v>2357</v>
      </c>
      <c r="B2358" t="s">
        <v>15</v>
      </c>
      <c r="C2358">
        <f>IF(ISBLANK(Hoja1!C2358),AVERAGE(Hoja1!$C$2:$C$5001),Hoja1!C2358)</f>
        <v>355000</v>
      </c>
      <c r="D2358" t="str">
        <f>IF(ISBLANK(Hoja1!D2358),"ASALARIADO",Hoja1!D2358)</f>
        <v>TRABAJADOR INDEPENDIENTE</v>
      </c>
      <c r="E2358" t="s">
        <v>16</v>
      </c>
      <c r="F2358" t="s">
        <v>12</v>
      </c>
      <c r="G2358" t="s">
        <v>13</v>
      </c>
      <c r="H2358" t="s">
        <v>12</v>
      </c>
      <c r="I2358" s="1">
        <f>IF(ISBLANK(Hoja1!I2358),AVERAGE(Hoja1!$I$2:$I$5001),Hoja1!I2358)</f>
        <v>28</v>
      </c>
      <c r="J2358">
        <f t="shared" si="108"/>
        <v>1</v>
      </c>
      <c r="K2358" t="str">
        <f t="shared" si="109"/>
        <v>0-400k</v>
      </c>
      <c r="L2358" t="str">
        <f t="shared" si="110"/>
        <v>18-30</v>
      </c>
    </row>
    <row r="2359" spans="1:12" x14ac:dyDescent="0.25">
      <c r="A2359">
        <v>2358</v>
      </c>
      <c r="B2359" t="s">
        <v>9</v>
      </c>
      <c r="C2359">
        <f>IF(ISBLANK(Hoja1!C2359),AVERAGE(Hoja1!$C$2:$C$5001),Hoja1!C2359)</f>
        <v>563202</v>
      </c>
      <c r="D2359" t="str">
        <f>IF(ISBLANK(Hoja1!D2359),"ASALARIADO",Hoja1!D2359)</f>
        <v>ASALARIADO</v>
      </c>
      <c r="E2359" t="s">
        <v>16</v>
      </c>
      <c r="F2359" t="s">
        <v>12</v>
      </c>
      <c r="G2359" t="s">
        <v>13</v>
      </c>
      <c r="H2359" t="s">
        <v>13</v>
      </c>
      <c r="I2359" s="1">
        <f>IF(ISBLANK(Hoja1!I2359),AVERAGE(Hoja1!$I$2:$I$5001),Hoja1!I2359)</f>
        <v>37</v>
      </c>
      <c r="J2359">
        <f t="shared" si="108"/>
        <v>0</v>
      </c>
      <c r="K2359" t="str">
        <f t="shared" si="109"/>
        <v>400k-800k</v>
      </c>
      <c r="L2359" t="str">
        <f t="shared" si="110"/>
        <v>31-45</v>
      </c>
    </row>
    <row r="2360" spans="1:12" x14ac:dyDescent="0.25">
      <c r="A2360">
        <v>2359</v>
      </c>
      <c r="B2360" t="s">
        <v>9</v>
      </c>
      <c r="C2360">
        <f>IF(ISBLANK(Hoja1!C2360),AVERAGE(Hoja1!$C$2:$C$5001),Hoja1!C2360)</f>
        <v>299647</v>
      </c>
      <c r="D2360" t="str">
        <f>IF(ISBLANK(Hoja1!D2360),"ASALARIADO",Hoja1!D2360)</f>
        <v>ASEGURADO VOLUNTARIO</v>
      </c>
      <c r="E2360" t="s">
        <v>16</v>
      </c>
      <c r="F2360" t="s">
        <v>12</v>
      </c>
      <c r="G2360" t="s">
        <v>13</v>
      </c>
      <c r="H2360" t="s">
        <v>13</v>
      </c>
      <c r="I2360" s="1">
        <f>IF(ISBLANK(Hoja1!I2360),AVERAGE(Hoja1!$I$2:$I$5001),Hoja1!I2360)</f>
        <v>74</v>
      </c>
      <c r="J2360">
        <f t="shared" si="108"/>
        <v>0</v>
      </c>
      <c r="K2360" t="str">
        <f t="shared" si="109"/>
        <v>0-400k</v>
      </c>
      <c r="L2360" t="str">
        <f t="shared" si="110"/>
        <v>61-75</v>
      </c>
    </row>
    <row r="2361" spans="1:12" x14ac:dyDescent="0.25">
      <c r="A2361">
        <v>2360</v>
      </c>
      <c r="B2361" t="s">
        <v>9</v>
      </c>
      <c r="C2361">
        <f>IF(ISBLANK(Hoja1!C2361),AVERAGE(Hoja1!$C$2:$C$5001),Hoja1!C2361)</f>
        <v>564955.81999999995</v>
      </c>
      <c r="D2361" t="str">
        <f>IF(ISBLANK(Hoja1!D2361),"ASALARIADO",Hoja1!D2361)</f>
        <v>ASALARIADO</v>
      </c>
      <c r="E2361" t="s">
        <v>16</v>
      </c>
      <c r="F2361" t="s">
        <v>12</v>
      </c>
      <c r="G2361" t="s">
        <v>13</v>
      </c>
      <c r="H2361" t="s">
        <v>13</v>
      </c>
      <c r="I2361" s="1">
        <f>IF(ISBLANK(Hoja1!I2361),AVERAGE(Hoja1!$I$2:$I$5001),Hoja1!I2361)</f>
        <v>60</v>
      </c>
      <c r="J2361">
        <f t="shared" si="108"/>
        <v>0</v>
      </c>
      <c r="K2361" t="str">
        <f t="shared" si="109"/>
        <v>400k-800k</v>
      </c>
      <c r="L2361" t="str">
        <f t="shared" si="110"/>
        <v>46-60</v>
      </c>
    </row>
    <row r="2362" spans="1:12" x14ac:dyDescent="0.25">
      <c r="A2362">
        <v>2361</v>
      </c>
      <c r="B2362" t="s">
        <v>9</v>
      </c>
      <c r="C2362">
        <f>IF(ISBLANK(Hoja1!C2362),AVERAGE(Hoja1!$C$2:$C$5001),Hoja1!C2362)</f>
        <v>326749</v>
      </c>
      <c r="D2362" t="str">
        <f>IF(ISBLANK(Hoja1!D2362),"ASALARIADO",Hoja1!D2362)</f>
        <v>TRABAJADOR INDEPENDIENTE</v>
      </c>
      <c r="E2362" t="s">
        <v>16</v>
      </c>
      <c r="F2362" t="s">
        <v>12</v>
      </c>
      <c r="G2362" t="s">
        <v>13</v>
      </c>
      <c r="H2362" t="s">
        <v>12</v>
      </c>
      <c r="I2362" s="1">
        <f>IF(ISBLANK(Hoja1!I2362),AVERAGE(Hoja1!$I$2:$I$5001),Hoja1!I2362)</f>
        <v>52</v>
      </c>
      <c r="J2362">
        <f t="shared" si="108"/>
        <v>1</v>
      </c>
      <c r="K2362" t="str">
        <f t="shared" si="109"/>
        <v>0-400k</v>
      </c>
      <c r="L2362" t="str">
        <f t="shared" si="110"/>
        <v>46-60</v>
      </c>
    </row>
    <row r="2363" spans="1:12" x14ac:dyDescent="0.25">
      <c r="A2363">
        <v>2362</v>
      </c>
      <c r="B2363" t="s">
        <v>9</v>
      </c>
      <c r="C2363">
        <f>IF(ISBLANK(Hoja1!C2363),AVERAGE(Hoja1!$C$2:$C$5001),Hoja1!C2363)</f>
        <v>2190000</v>
      </c>
      <c r="D2363" t="str">
        <f>IF(ISBLANK(Hoja1!D2363),"ASALARIADO",Hoja1!D2363)</f>
        <v>ASALARIADO</v>
      </c>
      <c r="E2363" t="s">
        <v>16</v>
      </c>
      <c r="F2363" t="s">
        <v>12</v>
      </c>
      <c r="G2363" t="s">
        <v>13</v>
      </c>
      <c r="H2363" t="s">
        <v>13</v>
      </c>
      <c r="I2363" s="1">
        <f>IF(ISBLANK(Hoja1!I2363),AVERAGE(Hoja1!$I$2:$I$5001),Hoja1!I2363)</f>
        <v>59</v>
      </c>
      <c r="J2363">
        <f t="shared" si="108"/>
        <v>0</v>
      </c>
      <c r="K2363" t="str">
        <f t="shared" si="109"/>
        <v>2M+</v>
      </c>
      <c r="L2363" t="str">
        <f t="shared" si="110"/>
        <v>46-60</v>
      </c>
    </row>
    <row r="2364" spans="1:12" x14ac:dyDescent="0.25">
      <c r="A2364">
        <v>2363</v>
      </c>
      <c r="B2364" t="s">
        <v>15</v>
      </c>
      <c r="C2364">
        <f>IF(ISBLANK(Hoja1!C2364),AVERAGE(Hoja1!$C$2:$C$5001),Hoja1!C2364)</f>
        <v>1248185</v>
      </c>
      <c r="D2364" t="str">
        <f>IF(ISBLANK(Hoja1!D2364),"ASALARIADO",Hoja1!D2364)</f>
        <v>ASALARIADO</v>
      </c>
      <c r="E2364" t="s">
        <v>11</v>
      </c>
      <c r="F2364" t="s">
        <v>12</v>
      </c>
      <c r="G2364" t="s">
        <v>13</v>
      </c>
      <c r="H2364" t="s">
        <v>12</v>
      </c>
      <c r="I2364" s="1">
        <f>IF(ISBLANK(Hoja1!I2364),AVERAGE(Hoja1!$I$2:$I$5001),Hoja1!I2364)</f>
        <v>60</v>
      </c>
      <c r="J2364">
        <f t="shared" si="108"/>
        <v>1</v>
      </c>
      <c r="K2364" t="str">
        <f t="shared" si="109"/>
        <v>1.2M-2M</v>
      </c>
      <c r="L2364" t="str">
        <f t="shared" si="110"/>
        <v>46-60</v>
      </c>
    </row>
    <row r="2365" spans="1:12" x14ac:dyDescent="0.25">
      <c r="A2365">
        <v>2364</v>
      </c>
      <c r="B2365" t="s">
        <v>15</v>
      </c>
      <c r="C2365">
        <f>IF(ISBLANK(Hoja1!C2365),AVERAGE(Hoja1!$C$2:$C$5001),Hoja1!C2365)</f>
        <v>360000</v>
      </c>
      <c r="D2365" t="str">
        <f>IF(ISBLANK(Hoja1!D2365),"ASALARIADO",Hoja1!D2365)</f>
        <v>ASALARIADO</v>
      </c>
      <c r="E2365" t="s">
        <v>16</v>
      </c>
      <c r="F2365" t="s">
        <v>12</v>
      </c>
      <c r="G2365" t="s">
        <v>13</v>
      </c>
      <c r="H2365" t="s">
        <v>13</v>
      </c>
      <c r="I2365" s="1">
        <f>IF(ISBLANK(Hoja1!I2365),AVERAGE(Hoja1!$I$2:$I$5001),Hoja1!I2365)</f>
        <v>27</v>
      </c>
      <c r="J2365">
        <f t="shared" si="108"/>
        <v>0</v>
      </c>
      <c r="K2365" t="str">
        <f t="shared" si="109"/>
        <v>0-400k</v>
      </c>
      <c r="L2365" t="str">
        <f t="shared" si="110"/>
        <v>18-30</v>
      </c>
    </row>
    <row r="2366" spans="1:12" x14ac:dyDescent="0.25">
      <c r="A2366">
        <v>2365</v>
      </c>
      <c r="B2366" t="s">
        <v>9</v>
      </c>
      <c r="C2366">
        <f>IF(ISBLANK(Hoja1!C2366),AVERAGE(Hoja1!$C$2:$C$5001),Hoja1!C2366)</f>
        <v>190000</v>
      </c>
      <c r="D2366" t="str">
        <f>IF(ISBLANK(Hoja1!D2366),"ASALARIADO",Hoja1!D2366)</f>
        <v>ASALARIADO</v>
      </c>
      <c r="E2366" t="s">
        <v>16</v>
      </c>
      <c r="F2366" t="s">
        <v>12</v>
      </c>
      <c r="G2366" t="s">
        <v>13</v>
      </c>
      <c r="H2366" t="s">
        <v>12</v>
      </c>
      <c r="I2366" s="1">
        <f>IF(ISBLANK(Hoja1!I2366),AVERAGE(Hoja1!$I$2:$I$5001),Hoja1!I2366)</f>
        <v>45</v>
      </c>
      <c r="J2366">
        <f t="shared" si="108"/>
        <v>1</v>
      </c>
      <c r="K2366" t="str">
        <f t="shared" si="109"/>
        <v>0-400k</v>
      </c>
      <c r="L2366" t="str">
        <f t="shared" si="110"/>
        <v>31-45</v>
      </c>
    </row>
    <row r="2367" spans="1:12" x14ac:dyDescent="0.25">
      <c r="A2367">
        <v>2366</v>
      </c>
      <c r="B2367" t="s">
        <v>15</v>
      </c>
      <c r="C2367">
        <f>IF(ISBLANK(Hoja1!C2367),AVERAGE(Hoja1!$C$2:$C$5001),Hoja1!C2367)</f>
        <v>1287284</v>
      </c>
      <c r="D2367" t="str">
        <f>IF(ISBLANK(Hoja1!D2367),"ASALARIADO",Hoja1!D2367)</f>
        <v>ASALARIADO</v>
      </c>
      <c r="E2367" t="s">
        <v>11</v>
      </c>
      <c r="F2367" t="s">
        <v>12</v>
      </c>
      <c r="G2367" t="s">
        <v>13</v>
      </c>
      <c r="H2367" t="s">
        <v>13</v>
      </c>
      <c r="I2367" s="1">
        <f>IF(ISBLANK(Hoja1!I2367),AVERAGE(Hoja1!$I$2:$I$5001),Hoja1!I2367)</f>
        <v>37</v>
      </c>
      <c r="J2367">
        <f t="shared" si="108"/>
        <v>0</v>
      </c>
      <c r="K2367" t="str">
        <f t="shared" si="109"/>
        <v>1.2M-2M</v>
      </c>
      <c r="L2367" t="str">
        <f t="shared" si="110"/>
        <v>31-45</v>
      </c>
    </row>
    <row r="2368" spans="1:12" x14ac:dyDescent="0.25">
      <c r="A2368">
        <v>2367</v>
      </c>
      <c r="B2368" t="s">
        <v>9</v>
      </c>
      <c r="C2368">
        <f>IF(ISBLANK(Hoja1!C2368),AVERAGE(Hoja1!$C$2:$C$5001),Hoja1!C2368)</f>
        <v>1161697.8500000001</v>
      </c>
      <c r="D2368" t="str">
        <f>IF(ISBLANK(Hoja1!D2368),"ASALARIADO",Hoja1!D2368)</f>
        <v>ASALARIADO</v>
      </c>
      <c r="E2368" t="s">
        <v>11</v>
      </c>
      <c r="F2368" t="s">
        <v>12</v>
      </c>
      <c r="G2368" t="s">
        <v>13</v>
      </c>
      <c r="H2368" t="s">
        <v>13</v>
      </c>
      <c r="I2368" s="1">
        <f>IF(ISBLANK(Hoja1!I2368),AVERAGE(Hoja1!$I$2:$I$5001),Hoja1!I2368)</f>
        <v>41</v>
      </c>
      <c r="J2368">
        <f t="shared" si="108"/>
        <v>0</v>
      </c>
      <c r="K2368" t="str">
        <f t="shared" si="109"/>
        <v>800k-1.2M</v>
      </c>
      <c r="L2368" t="str">
        <f t="shared" si="110"/>
        <v>31-45</v>
      </c>
    </row>
    <row r="2369" spans="1:12" x14ac:dyDescent="0.25">
      <c r="A2369">
        <v>2368</v>
      </c>
      <c r="B2369" t="s">
        <v>9</v>
      </c>
      <c r="C2369">
        <f>IF(ISBLANK(Hoja1!C2369),AVERAGE(Hoja1!$C$2:$C$5001),Hoja1!C2369)</f>
        <v>520000</v>
      </c>
      <c r="D2369" t="str">
        <f>IF(ISBLANK(Hoja1!D2369),"ASALARIADO",Hoja1!D2369)</f>
        <v>ASALARIADO</v>
      </c>
      <c r="E2369" t="s">
        <v>16</v>
      </c>
      <c r="F2369" t="s">
        <v>12</v>
      </c>
      <c r="G2369" t="s">
        <v>13</v>
      </c>
      <c r="H2369" t="s">
        <v>12</v>
      </c>
      <c r="I2369" s="1">
        <f>IF(ISBLANK(Hoja1!I2369),AVERAGE(Hoja1!$I$2:$I$5001),Hoja1!I2369)</f>
        <v>62</v>
      </c>
      <c r="J2369">
        <f t="shared" si="108"/>
        <v>1</v>
      </c>
      <c r="K2369" t="str">
        <f t="shared" si="109"/>
        <v>400k-800k</v>
      </c>
      <c r="L2369" t="str">
        <f t="shared" si="110"/>
        <v>61-75</v>
      </c>
    </row>
    <row r="2370" spans="1:12" x14ac:dyDescent="0.25">
      <c r="A2370">
        <v>2369</v>
      </c>
      <c r="B2370" t="s">
        <v>9</v>
      </c>
      <c r="C2370">
        <f>IF(ISBLANK(Hoja1!C2370),AVERAGE(Hoja1!$C$2:$C$5001),Hoja1!C2370)</f>
        <v>1459164</v>
      </c>
      <c r="D2370" t="str">
        <f>IF(ISBLANK(Hoja1!D2370),"ASALARIADO",Hoja1!D2370)</f>
        <v>ASALARIADO</v>
      </c>
      <c r="E2370" t="s">
        <v>16</v>
      </c>
      <c r="F2370" t="s">
        <v>12</v>
      </c>
      <c r="G2370" t="s">
        <v>13</v>
      </c>
      <c r="H2370" t="s">
        <v>13</v>
      </c>
      <c r="I2370" s="1">
        <f>IF(ISBLANK(Hoja1!I2370),AVERAGE(Hoja1!$I$2:$I$5001),Hoja1!I2370)</f>
        <v>55</v>
      </c>
      <c r="J2370">
        <f t="shared" si="108"/>
        <v>0</v>
      </c>
      <c r="K2370" t="str">
        <f t="shared" si="109"/>
        <v>1.2M-2M</v>
      </c>
      <c r="L2370" t="str">
        <f t="shared" si="110"/>
        <v>46-60</v>
      </c>
    </row>
    <row r="2371" spans="1:12" x14ac:dyDescent="0.25">
      <c r="A2371">
        <v>2370</v>
      </c>
      <c r="B2371" t="s">
        <v>9</v>
      </c>
      <c r="C2371">
        <f>IF(ISBLANK(Hoja1!C2371),AVERAGE(Hoja1!$C$2:$C$5001),Hoja1!C2371)</f>
        <v>785103.77</v>
      </c>
      <c r="D2371" t="str">
        <f>IF(ISBLANK(Hoja1!D2371),"ASALARIADO",Hoja1!D2371)</f>
        <v>ASALARIADO</v>
      </c>
      <c r="E2371" t="s">
        <v>16</v>
      </c>
      <c r="F2371" t="s">
        <v>12</v>
      </c>
      <c r="G2371" t="s">
        <v>13</v>
      </c>
      <c r="H2371" t="s">
        <v>13</v>
      </c>
      <c r="I2371" s="1">
        <f>IF(ISBLANK(Hoja1!I2371),AVERAGE(Hoja1!$I$2:$I$5001),Hoja1!I2371)</f>
        <v>49</v>
      </c>
      <c r="J2371">
        <f t="shared" ref="J2371:J2434" si="111">IF(H2371="SI",1,0)</f>
        <v>0</v>
      </c>
      <c r="K2371" t="str">
        <f t="shared" ref="K2371:K2434" si="112">IF(C2371&lt;=400000,"0-400k",IF(C2371&lt;=800000,"400k-800k",IF(C2371&lt;=1200000,"800k-1.2M",IF(C2371&lt;=2000000,"1.2M-2M","2M+"))))</f>
        <v>400k-800k</v>
      </c>
      <c r="L2371" t="str">
        <f t="shared" ref="L2371:L2434" si="113">IF(I2371&lt;=30,"18-30",IF(I2371&lt;=45,"31-45",IF(I2371&lt;=60,"46-60",IF(I2371&lt;=75,"61-75","76-100+"))))</f>
        <v>46-60</v>
      </c>
    </row>
    <row r="2372" spans="1:12" x14ac:dyDescent="0.25">
      <c r="A2372">
        <v>2371</v>
      </c>
      <c r="B2372" t="s">
        <v>9</v>
      </c>
      <c r="C2372">
        <f>IF(ISBLANK(Hoja1!C2372),AVERAGE(Hoja1!$C$2:$C$5001),Hoja1!C2372)</f>
        <v>175874.58</v>
      </c>
      <c r="D2372" t="str">
        <f>IF(ISBLANK(Hoja1!D2372),"ASALARIADO",Hoja1!D2372)</f>
        <v>ASALARIADO</v>
      </c>
      <c r="E2372" t="s">
        <v>16</v>
      </c>
      <c r="F2372" t="s">
        <v>12</v>
      </c>
      <c r="G2372" t="s">
        <v>13</v>
      </c>
      <c r="H2372" t="s">
        <v>12</v>
      </c>
      <c r="I2372" s="1">
        <f>IF(ISBLANK(Hoja1!I2372),AVERAGE(Hoja1!$I$2:$I$5001),Hoja1!I2372)</f>
        <v>38</v>
      </c>
      <c r="J2372">
        <f t="shared" si="111"/>
        <v>1</v>
      </c>
      <c r="K2372" t="str">
        <f t="shared" si="112"/>
        <v>0-400k</v>
      </c>
      <c r="L2372" t="str">
        <f t="shared" si="113"/>
        <v>31-45</v>
      </c>
    </row>
    <row r="2373" spans="1:12" x14ac:dyDescent="0.25">
      <c r="A2373">
        <v>2372</v>
      </c>
      <c r="B2373" t="s">
        <v>9</v>
      </c>
      <c r="C2373">
        <f>IF(ISBLANK(Hoja1!C2373),AVERAGE(Hoja1!$C$2:$C$5001),Hoja1!C2373)</f>
        <v>341004</v>
      </c>
      <c r="D2373" t="str">
        <f>IF(ISBLANK(Hoja1!D2373),"ASALARIADO",Hoja1!D2373)</f>
        <v>ASALARIADO</v>
      </c>
      <c r="E2373" t="s">
        <v>16</v>
      </c>
      <c r="F2373" t="s">
        <v>12</v>
      </c>
      <c r="G2373" t="s">
        <v>12</v>
      </c>
      <c r="H2373" t="s">
        <v>13</v>
      </c>
      <c r="I2373" s="1">
        <f>IF(ISBLANK(Hoja1!I2373),AVERAGE(Hoja1!$I$2:$I$5001),Hoja1!I2373)</f>
        <v>57</v>
      </c>
      <c r="J2373">
        <f t="shared" si="111"/>
        <v>0</v>
      </c>
      <c r="K2373" t="str">
        <f t="shared" si="112"/>
        <v>0-400k</v>
      </c>
      <c r="L2373" t="str">
        <f t="shared" si="113"/>
        <v>46-60</v>
      </c>
    </row>
    <row r="2374" spans="1:12" x14ac:dyDescent="0.25">
      <c r="A2374">
        <v>2373</v>
      </c>
      <c r="B2374" t="s">
        <v>15</v>
      </c>
      <c r="C2374">
        <f>IF(ISBLANK(Hoja1!C2374),AVERAGE(Hoja1!$C$2:$C$5001),Hoja1!C2374)</f>
        <v>3426447.35</v>
      </c>
      <c r="D2374" t="str">
        <f>IF(ISBLANK(Hoja1!D2374),"ASALARIADO",Hoja1!D2374)</f>
        <v>ASALARIADO</v>
      </c>
      <c r="E2374" t="s">
        <v>11</v>
      </c>
      <c r="F2374" t="s">
        <v>12</v>
      </c>
      <c r="G2374" t="s">
        <v>13</v>
      </c>
      <c r="H2374" t="s">
        <v>13</v>
      </c>
      <c r="I2374" s="1">
        <f>IF(ISBLANK(Hoja1!I2374),AVERAGE(Hoja1!$I$2:$I$5001),Hoja1!I2374)</f>
        <v>42</v>
      </c>
      <c r="J2374">
        <f t="shared" si="111"/>
        <v>0</v>
      </c>
      <c r="K2374" t="str">
        <f t="shared" si="112"/>
        <v>2M+</v>
      </c>
      <c r="L2374" t="str">
        <f t="shared" si="113"/>
        <v>31-45</v>
      </c>
    </row>
    <row r="2375" spans="1:12" x14ac:dyDescent="0.25">
      <c r="A2375">
        <v>2374</v>
      </c>
      <c r="B2375" t="s">
        <v>15</v>
      </c>
      <c r="C2375">
        <f>IF(ISBLANK(Hoja1!C2375),AVERAGE(Hoja1!$C$2:$C$5001),Hoja1!C2375)</f>
        <v>638675</v>
      </c>
      <c r="D2375" t="str">
        <f>IF(ISBLANK(Hoja1!D2375),"ASALARIADO",Hoja1!D2375)</f>
        <v>ASALARIADO</v>
      </c>
      <c r="E2375" t="s">
        <v>16</v>
      </c>
      <c r="F2375" t="s">
        <v>12</v>
      </c>
      <c r="G2375" t="s">
        <v>13</v>
      </c>
      <c r="H2375" t="s">
        <v>13</v>
      </c>
      <c r="I2375" s="1">
        <f>IF(ISBLANK(Hoja1!I2375),AVERAGE(Hoja1!$I$2:$I$5001),Hoja1!I2375)</f>
        <v>18</v>
      </c>
      <c r="J2375">
        <f t="shared" si="111"/>
        <v>0</v>
      </c>
      <c r="K2375" t="str">
        <f t="shared" si="112"/>
        <v>400k-800k</v>
      </c>
      <c r="L2375" t="str">
        <f t="shared" si="113"/>
        <v>18-30</v>
      </c>
    </row>
    <row r="2376" spans="1:12" x14ac:dyDescent="0.25">
      <c r="A2376">
        <v>2375</v>
      </c>
      <c r="B2376" t="s">
        <v>9</v>
      </c>
      <c r="C2376">
        <f>IF(ISBLANK(Hoja1!C2376),AVERAGE(Hoja1!$C$2:$C$5001),Hoja1!C2376)</f>
        <v>587574</v>
      </c>
      <c r="D2376" t="str">
        <f>IF(ISBLANK(Hoja1!D2376),"ASALARIADO",Hoja1!D2376)</f>
        <v>TRABAJADOR INDEPENDIENTE</v>
      </c>
      <c r="E2376" t="s">
        <v>16</v>
      </c>
      <c r="F2376" t="s">
        <v>12</v>
      </c>
      <c r="G2376" t="s">
        <v>12</v>
      </c>
      <c r="H2376" t="s">
        <v>13</v>
      </c>
      <c r="I2376" s="1">
        <f>IF(ISBLANK(Hoja1!I2376),AVERAGE(Hoja1!$I$2:$I$5001),Hoja1!I2376)</f>
        <v>53</v>
      </c>
      <c r="J2376">
        <f t="shared" si="111"/>
        <v>0</v>
      </c>
      <c r="K2376" t="str">
        <f t="shared" si="112"/>
        <v>400k-800k</v>
      </c>
      <c r="L2376" t="str">
        <f t="shared" si="113"/>
        <v>46-60</v>
      </c>
    </row>
    <row r="2377" spans="1:12" x14ac:dyDescent="0.25">
      <c r="A2377">
        <v>2376</v>
      </c>
      <c r="B2377" t="s">
        <v>15</v>
      </c>
      <c r="C2377">
        <f>IF(ISBLANK(Hoja1!C2377),AVERAGE(Hoja1!$C$2:$C$5001),Hoja1!C2377)</f>
        <v>120000</v>
      </c>
      <c r="D2377" t="str">
        <f>IF(ISBLANK(Hoja1!D2377),"ASALARIADO",Hoja1!D2377)</f>
        <v>ASALARIADO</v>
      </c>
      <c r="E2377" t="s">
        <v>16</v>
      </c>
      <c r="F2377" t="s">
        <v>12</v>
      </c>
      <c r="G2377" t="s">
        <v>13</v>
      </c>
      <c r="H2377" t="s">
        <v>12</v>
      </c>
      <c r="I2377" s="1">
        <f>IF(ISBLANK(Hoja1!I2377),AVERAGE(Hoja1!$I$2:$I$5001),Hoja1!I2377)</f>
        <v>47</v>
      </c>
      <c r="J2377">
        <f t="shared" si="111"/>
        <v>1</v>
      </c>
      <c r="K2377" t="str">
        <f t="shared" si="112"/>
        <v>0-400k</v>
      </c>
      <c r="L2377" t="str">
        <f t="shared" si="113"/>
        <v>46-60</v>
      </c>
    </row>
    <row r="2378" spans="1:12" x14ac:dyDescent="0.25">
      <c r="A2378">
        <v>2377</v>
      </c>
      <c r="B2378" t="s">
        <v>9</v>
      </c>
      <c r="C2378">
        <f>IF(ISBLANK(Hoja1!C2378),AVERAGE(Hoja1!$C$2:$C$5001),Hoja1!C2378)</f>
        <v>498141.67</v>
      </c>
      <c r="D2378" t="str">
        <f>IF(ISBLANK(Hoja1!D2378),"ASALARIADO",Hoja1!D2378)</f>
        <v>ASALARIADO</v>
      </c>
      <c r="E2378" t="s">
        <v>16</v>
      </c>
      <c r="F2378" t="s">
        <v>12</v>
      </c>
      <c r="G2378" t="s">
        <v>13</v>
      </c>
      <c r="H2378" t="s">
        <v>13</v>
      </c>
      <c r="I2378" s="1">
        <f>IF(ISBLANK(Hoja1!I2378),AVERAGE(Hoja1!$I$2:$I$5001),Hoja1!I2378)</f>
        <v>49</v>
      </c>
      <c r="J2378">
        <f t="shared" si="111"/>
        <v>0</v>
      </c>
      <c r="K2378" t="str">
        <f t="shared" si="112"/>
        <v>400k-800k</v>
      </c>
      <c r="L2378" t="str">
        <f t="shared" si="113"/>
        <v>46-60</v>
      </c>
    </row>
    <row r="2379" spans="1:12" x14ac:dyDescent="0.25">
      <c r="A2379">
        <v>2378</v>
      </c>
      <c r="B2379" t="s">
        <v>9</v>
      </c>
      <c r="C2379">
        <f>IF(ISBLANK(Hoja1!C2379),AVERAGE(Hoja1!$C$2:$C$5001),Hoja1!C2379)</f>
        <v>562493.75</v>
      </c>
      <c r="D2379" t="str">
        <f>IF(ISBLANK(Hoja1!D2379),"ASALARIADO",Hoja1!D2379)</f>
        <v>ASALARIADO</v>
      </c>
      <c r="E2379" t="s">
        <v>16</v>
      </c>
      <c r="F2379" t="s">
        <v>12</v>
      </c>
      <c r="G2379" t="s">
        <v>13</v>
      </c>
      <c r="H2379" t="s">
        <v>13</v>
      </c>
      <c r="I2379" s="1">
        <f>IF(ISBLANK(Hoja1!I2379),AVERAGE(Hoja1!$I$2:$I$5001),Hoja1!I2379)</f>
        <v>34</v>
      </c>
      <c r="J2379">
        <f t="shared" si="111"/>
        <v>0</v>
      </c>
      <c r="K2379" t="str">
        <f t="shared" si="112"/>
        <v>400k-800k</v>
      </c>
      <c r="L2379" t="str">
        <f t="shared" si="113"/>
        <v>31-45</v>
      </c>
    </row>
    <row r="2380" spans="1:12" x14ac:dyDescent="0.25">
      <c r="A2380">
        <v>2379</v>
      </c>
      <c r="B2380" t="s">
        <v>9</v>
      </c>
      <c r="C2380">
        <f>IF(ISBLANK(Hoja1!C2380),AVERAGE(Hoja1!$C$2:$C$5001),Hoja1!C2380)</f>
        <v>464100</v>
      </c>
      <c r="D2380" t="str">
        <f>IF(ISBLANK(Hoja1!D2380),"ASALARIADO",Hoja1!D2380)</f>
        <v>ASALARIADO</v>
      </c>
      <c r="E2380" t="s">
        <v>16</v>
      </c>
      <c r="F2380" t="s">
        <v>12</v>
      </c>
      <c r="G2380" t="s">
        <v>12</v>
      </c>
      <c r="H2380" t="s">
        <v>13</v>
      </c>
      <c r="I2380" s="1">
        <f>IF(ISBLANK(Hoja1!I2380),AVERAGE(Hoja1!$I$2:$I$5001),Hoja1!I2380)</f>
        <v>29</v>
      </c>
      <c r="J2380">
        <f t="shared" si="111"/>
        <v>0</v>
      </c>
      <c r="K2380" t="str">
        <f t="shared" si="112"/>
        <v>400k-800k</v>
      </c>
      <c r="L2380" t="str">
        <f t="shared" si="113"/>
        <v>18-30</v>
      </c>
    </row>
    <row r="2381" spans="1:12" x14ac:dyDescent="0.25">
      <c r="A2381">
        <v>2380</v>
      </c>
      <c r="B2381" t="s">
        <v>9</v>
      </c>
      <c r="C2381">
        <f>IF(ISBLANK(Hoja1!C2381),AVERAGE(Hoja1!$C$2:$C$5001),Hoja1!C2381)</f>
        <v>324953</v>
      </c>
      <c r="D2381" t="str">
        <f>IF(ISBLANK(Hoja1!D2381),"ASALARIADO",Hoja1!D2381)</f>
        <v>ASEGURADO VOLUNTARIO</v>
      </c>
      <c r="E2381" t="s">
        <v>16</v>
      </c>
      <c r="F2381" t="s">
        <v>12</v>
      </c>
      <c r="G2381" t="s">
        <v>13</v>
      </c>
      <c r="H2381" t="s">
        <v>13</v>
      </c>
      <c r="I2381" s="1">
        <f>IF(ISBLANK(Hoja1!I2381),AVERAGE(Hoja1!$I$2:$I$5001),Hoja1!I2381)</f>
        <v>33</v>
      </c>
      <c r="J2381">
        <f t="shared" si="111"/>
        <v>0</v>
      </c>
      <c r="K2381" t="str">
        <f t="shared" si="112"/>
        <v>0-400k</v>
      </c>
      <c r="L2381" t="str">
        <f t="shared" si="113"/>
        <v>31-45</v>
      </c>
    </row>
    <row r="2382" spans="1:12" x14ac:dyDescent="0.25">
      <c r="A2382">
        <v>2381</v>
      </c>
      <c r="B2382" t="s">
        <v>15</v>
      </c>
      <c r="C2382">
        <f>IF(ISBLANK(Hoja1!C2382),AVERAGE(Hoja1!$C$2:$C$5001),Hoja1!C2382)</f>
        <v>318550</v>
      </c>
      <c r="D2382" t="str">
        <f>IF(ISBLANK(Hoja1!D2382),"ASALARIADO",Hoja1!D2382)</f>
        <v>ASALARIADO</v>
      </c>
      <c r="E2382" t="s">
        <v>16</v>
      </c>
      <c r="F2382" t="s">
        <v>12</v>
      </c>
      <c r="G2382" t="s">
        <v>13</v>
      </c>
      <c r="H2382" t="s">
        <v>13</v>
      </c>
      <c r="I2382" s="1">
        <f>IF(ISBLANK(Hoja1!I2382),AVERAGE(Hoja1!$I$2:$I$5001),Hoja1!I2382)</f>
        <v>41</v>
      </c>
      <c r="J2382">
        <f t="shared" si="111"/>
        <v>0</v>
      </c>
      <c r="K2382" t="str">
        <f t="shared" si="112"/>
        <v>0-400k</v>
      </c>
      <c r="L2382" t="str">
        <f t="shared" si="113"/>
        <v>31-45</v>
      </c>
    </row>
    <row r="2383" spans="1:12" x14ac:dyDescent="0.25">
      <c r="A2383">
        <v>2382</v>
      </c>
      <c r="B2383" t="s">
        <v>9</v>
      </c>
      <c r="C2383">
        <f>IF(ISBLANK(Hoja1!C2383),AVERAGE(Hoja1!$C$2:$C$5001),Hoja1!C2383)</f>
        <v>336217.85</v>
      </c>
      <c r="D2383" t="str">
        <f>IF(ISBLANK(Hoja1!D2383),"ASALARIADO",Hoja1!D2383)</f>
        <v>ASALARIADO</v>
      </c>
      <c r="E2383" t="s">
        <v>16</v>
      </c>
      <c r="F2383" t="s">
        <v>12</v>
      </c>
      <c r="G2383" t="s">
        <v>12</v>
      </c>
      <c r="H2383" t="s">
        <v>13</v>
      </c>
      <c r="I2383" s="1">
        <f>IF(ISBLANK(Hoja1!I2383),AVERAGE(Hoja1!$I$2:$I$5001),Hoja1!I2383)</f>
        <v>43</v>
      </c>
      <c r="J2383">
        <f t="shared" si="111"/>
        <v>0</v>
      </c>
      <c r="K2383" t="str">
        <f t="shared" si="112"/>
        <v>0-400k</v>
      </c>
      <c r="L2383" t="str">
        <f t="shared" si="113"/>
        <v>31-45</v>
      </c>
    </row>
    <row r="2384" spans="1:12" x14ac:dyDescent="0.25">
      <c r="A2384">
        <v>2383</v>
      </c>
      <c r="B2384" t="s">
        <v>9</v>
      </c>
      <c r="C2384">
        <f>IF(ISBLANK(Hoja1!C2384),AVERAGE(Hoja1!$C$2:$C$5001),Hoja1!C2384)</f>
        <v>297045</v>
      </c>
      <c r="D2384" t="str">
        <f>IF(ISBLANK(Hoja1!D2384),"ASALARIADO",Hoja1!D2384)</f>
        <v>ASEGURADO VOLUNTARIO</v>
      </c>
      <c r="E2384" t="s">
        <v>16</v>
      </c>
      <c r="F2384" t="s">
        <v>12</v>
      </c>
      <c r="G2384" t="s">
        <v>13</v>
      </c>
      <c r="H2384" t="s">
        <v>13</v>
      </c>
      <c r="I2384" s="1">
        <f>IF(ISBLANK(Hoja1!I2384),AVERAGE(Hoja1!$I$2:$I$5001),Hoja1!I2384)</f>
        <v>24</v>
      </c>
      <c r="J2384">
        <f t="shared" si="111"/>
        <v>0</v>
      </c>
      <c r="K2384" t="str">
        <f t="shared" si="112"/>
        <v>0-400k</v>
      </c>
      <c r="L2384" t="str">
        <f t="shared" si="113"/>
        <v>18-30</v>
      </c>
    </row>
    <row r="2385" spans="1:12" x14ac:dyDescent="0.25">
      <c r="A2385">
        <v>2384</v>
      </c>
      <c r="B2385" t="s">
        <v>9</v>
      </c>
      <c r="C2385">
        <f>IF(ISBLANK(Hoja1!C2385),AVERAGE(Hoja1!$C$2:$C$5001),Hoja1!C2385)</f>
        <v>1614330</v>
      </c>
      <c r="D2385" t="str">
        <f>IF(ISBLANK(Hoja1!D2385),"ASALARIADO",Hoja1!D2385)</f>
        <v>ASALARIADO</v>
      </c>
      <c r="E2385" t="s">
        <v>11</v>
      </c>
      <c r="F2385" t="s">
        <v>12</v>
      </c>
      <c r="G2385" t="s">
        <v>13</v>
      </c>
      <c r="H2385" t="s">
        <v>12</v>
      </c>
      <c r="I2385" s="1">
        <f>IF(ISBLANK(Hoja1!I2385),AVERAGE(Hoja1!$I$2:$I$5001),Hoja1!I2385)</f>
        <v>30</v>
      </c>
      <c r="J2385">
        <f t="shared" si="111"/>
        <v>1</v>
      </c>
      <c r="K2385" t="str">
        <f t="shared" si="112"/>
        <v>1.2M-2M</v>
      </c>
      <c r="L2385" t="str">
        <f t="shared" si="113"/>
        <v>18-30</v>
      </c>
    </row>
    <row r="2386" spans="1:12" x14ac:dyDescent="0.25">
      <c r="A2386">
        <v>2385</v>
      </c>
      <c r="B2386" t="s">
        <v>15</v>
      </c>
      <c r="C2386">
        <f>IF(ISBLANK(Hoja1!C2386),AVERAGE(Hoja1!$C$2:$C$5001),Hoja1!C2386)</f>
        <v>260000</v>
      </c>
      <c r="D2386" t="str">
        <f>IF(ISBLANK(Hoja1!D2386),"ASALARIADO",Hoja1!D2386)</f>
        <v>ASALARIADO</v>
      </c>
      <c r="E2386" t="s">
        <v>16</v>
      </c>
      <c r="F2386" t="s">
        <v>12</v>
      </c>
      <c r="G2386" t="s">
        <v>13</v>
      </c>
      <c r="H2386" t="s">
        <v>12</v>
      </c>
      <c r="I2386" s="1">
        <f>IF(ISBLANK(Hoja1!I2386),AVERAGE(Hoja1!$I$2:$I$5001),Hoja1!I2386)</f>
        <v>39</v>
      </c>
      <c r="J2386">
        <f t="shared" si="111"/>
        <v>1</v>
      </c>
      <c r="K2386" t="str">
        <f t="shared" si="112"/>
        <v>0-400k</v>
      </c>
      <c r="L2386" t="str">
        <f t="shared" si="113"/>
        <v>31-45</v>
      </c>
    </row>
    <row r="2387" spans="1:12" x14ac:dyDescent="0.25">
      <c r="A2387">
        <v>2386</v>
      </c>
      <c r="B2387" t="s">
        <v>15</v>
      </c>
      <c r="C2387">
        <f>IF(ISBLANK(Hoja1!C2387),AVERAGE(Hoja1!$C$2:$C$5001),Hoja1!C2387)</f>
        <v>278030</v>
      </c>
      <c r="D2387" t="str">
        <f>IF(ISBLANK(Hoja1!D2387),"ASALARIADO",Hoja1!D2387)</f>
        <v>TRABAJADOR INDEPENDIENTE</v>
      </c>
      <c r="E2387" t="s">
        <v>16</v>
      </c>
      <c r="F2387" t="s">
        <v>12</v>
      </c>
      <c r="G2387" t="s">
        <v>13</v>
      </c>
      <c r="H2387" t="s">
        <v>13</v>
      </c>
      <c r="I2387" s="1">
        <f>IF(ISBLANK(Hoja1!I2387),AVERAGE(Hoja1!$I$2:$I$5001),Hoja1!I2387)</f>
        <v>52</v>
      </c>
      <c r="J2387">
        <f t="shared" si="111"/>
        <v>0</v>
      </c>
      <c r="K2387" t="str">
        <f t="shared" si="112"/>
        <v>0-400k</v>
      </c>
      <c r="L2387" t="str">
        <f t="shared" si="113"/>
        <v>46-60</v>
      </c>
    </row>
    <row r="2388" spans="1:12" x14ac:dyDescent="0.25">
      <c r="A2388">
        <v>2387</v>
      </c>
      <c r="B2388" t="s">
        <v>15</v>
      </c>
      <c r="C2388">
        <f>IF(ISBLANK(Hoja1!C2388),AVERAGE(Hoja1!$C$2:$C$5001),Hoja1!C2388)</f>
        <v>297046</v>
      </c>
      <c r="D2388" t="str">
        <f>IF(ISBLANK(Hoja1!D2388),"ASALARIADO",Hoja1!D2388)</f>
        <v>TRABAJADOR INDEPENDIENTE</v>
      </c>
      <c r="E2388" t="s">
        <v>16</v>
      </c>
      <c r="F2388" t="s">
        <v>12</v>
      </c>
      <c r="G2388" t="s">
        <v>13</v>
      </c>
      <c r="H2388" t="s">
        <v>12</v>
      </c>
      <c r="I2388" s="1">
        <f>IF(ISBLANK(Hoja1!I2388),AVERAGE(Hoja1!$I$2:$I$5001),Hoja1!I2388)</f>
        <v>40</v>
      </c>
      <c r="J2388">
        <f t="shared" si="111"/>
        <v>1</v>
      </c>
      <c r="K2388" t="str">
        <f t="shared" si="112"/>
        <v>0-400k</v>
      </c>
      <c r="L2388" t="str">
        <f t="shared" si="113"/>
        <v>31-45</v>
      </c>
    </row>
    <row r="2389" spans="1:12" x14ac:dyDescent="0.25">
      <c r="A2389">
        <v>2388</v>
      </c>
      <c r="B2389" t="s">
        <v>9</v>
      </c>
      <c r="C2389">
        <f>IF(ISBLANK(Hoja1!C2389),AVERAGE(Hoja1!$C$2:$C$5001),Hoja1!C2389)</f>
        <v>491706.2</v>
      </c>
      <c r="D2389" t="str">
        <f>IF(ISBLANK(Hoja1!D2389),"ASALARIADO",Hoja1!D2389)</f>
        <v>ASALARIADO</v>
      </c>
      <c r="E2389" t="s">
        <v>16</v>
      </c>
      <c r="F2389" t="s">
        <v>12</v>
      </c>
      <c r="G2389" t="s">
        <v>13</v>
      </c>
      <c r="H2389" t="s">
        <v>13</v>
      </c>
      <c r="I2389" s="1">
        <f>IF(ISBLANK(Hoja1!I2389),AVERAGE(Hoja1!$I$2:$I$5001),Hoja1!I2389)</f>
        <v>50</v>
      </c>
      <c r="J2389">
        <f t="shared" si="111"/>
        <v>0</v>
      </c>
      <c r="K2389" t="str">
        <f t="shared" si="112"/>
        <v>400k-800k</v>
      </c>
      <c r="L2389" t="str">
        <f t="shared" si="113"/>
        <v>46-60</v>
      </c>
    </row>
    <row r="2390" spans="1:12" x14ac:dyDescent="0.25">
      <c r="A2390">
        <v>2389</v>
      </c>
      <c r="B2390" t="s">
        <v>9</v>
      </c>
      <c r="C2390">
        <f>IF(ISBLANK(Hoja1!C2390),AVERAGE(Hoja1!$C$2:$C$5001),Hoja1!C2390)</f>
        <v>1308403</v>
      </c>
      <c r="D2390" t="str">
        <f>IF(ISBLANK(Hoja1!D2390),"ASALARIADO",Hoja1!D2390)</f>
        <v>ASALARIADO</v>
      </c>
      <c r="E2390" t="s">
        <v>11</v>
      </c>
      <c r="F2390" t="s">
        <v>12</v>
      </c>
      <c r="G2390" t="s">
        <v>13</v>
      </c>
      <c r="H2390" t="s">
        <v>13</v>
      </c>
      <c r="I2390" s="1">
        <f>IF(ISBLANK(Hoja1!I2390),AVERAGE(Hoja1!$I$2:$I$5001),Hoja1!I2390)</f>
        <v>40</v>
      </c>
      <c r="J2390">
        <f t="shared" si="111"/>
        <v>0</v>
      </c>
      <c r="K2390" t="str">
        <f t="shared" si="112"/>
        <v>1.2M-2M</v>
      </c>
      <c r="L2390" t="str">
        <f t="shared" si="113"/>
        <v>31-45</v>
      </c>
    </row>
    <row r="2391" spans="1:12" x14ac:dyDescent="0.25">
      <c r="A2391">
        <v>2390</v>
      </c>
      <c r="B2391" t="s">
        <v>9</v>
      </c>
      <c r="C2391">
        <f>IF(ISBLANK(Hoja1!C2391),AVERAGE(Hoja1!$C$2:$C$5001),Hoja1!C2391)</f>
        <v>278030</v>
      </c>
      <c r="D2391" t="str">
        <f>IF(ISBLANK(Hoja1!D2391),"ASALARIADO",Hoja1!D2391)</f>
        <v>CONVENIOS ESPECIALES DE TRABAJADORES INDEPENDIENTES</v>
      </c>
      <c r="E2391" t="s">
        <v>16</v>
      </c>
      <c r="F2391" t="s">
        <v>12</v>
      </c>
      <c r="G2391" t="s">
        <v>13</v>
      </c>
      <c r="H2391" t="s">
        <v>13</v>
      </c>
      <c r="I2391" s="1">
        <f>IF(ISBLANK(Hoja1!I2391),AVERAGE(Hoja1!$I$2:$I$5001),Hoja1!I2391)</f>
        <v>28</v>
      </c>
      <c r="J2391">
        <f t="shared" si="111"/>
        <v>0</v>
      </c>
      <c r="K2391" t="str">
        <f t="shared" si="112"/>
        <v>0-400k</v>
      </c>
      <c r="L2391" t="str">
        <f t="shared" si="113"/>
        <v>18-30</v>
      </c>
    </row>
    <row r="2392" spans="1:12" x14ac:dyDescent="0.25">
      <c r="A2392">
        <v>2391</v>
      </c>
      <c r="B2392" t="s">
        <v>9</v>
      </c>
      <c r="C2392">
        <f>IF(ISBLANK(Hoja1!C2392),AVERAGE(Hoja1!$C$2:$C$5001),Hoja1!C2392)</f>
        <v>338629</v>
      </c>
      <c r="D2392" t="str">
        <f>IF(ISBLANK(Hoja1!D2392),"ASALARIADO",Hoja1!D2392)</f>
        <v>TRABAJADOR INDEPENDIENTE</v>
      </c>
      <c r="E2392" t="s">
        <v>16</v>
      </c>
      <c r="F2392" t="s">
        <v>12</v>
      </c>
      <c r="G2392" t="s">
        <v>13</v>
      </c>
      <c r="H2392" t="s">
        <v>12</v>
      </c>
      <c r="I2392" s="1">
        <f>IF(ISBLANK(Hoja1!I2392),AVERAGE(Hoja1!$I$2:$I$5001),Hoja1!I2392)</f>
        <v>39</v>
      </c>
      <c r="J2392">
        <f t="shared" si="111"/>
        <v>1</v>
      </c>
      <c r="K2392" t="str">
        <f t="shared" si="112"/>
        <v>0-400k</v>
      </c>
      <c r="L2392" t="str">
        <f t="shared" si="113"/>
        <v>31-45</v>
      </c>
    </row>
    <row r="2393" spans="1:12" x14ac:dyDescent="0.25">
      <c r="A2393">
        <v>2392</v>
      </c>
      <c r="B2393" t="s">
        <v>9</v>
      </c>
      <c r="C2393">
        <f>IF(ISBLANK(Hoja1!C2393),AVERAGE(Hoja1!$C$2:$C$5001),Hoja1!C2393)</f>
        <v>639148</v>
      </c>
      <c r="D2393" t="str">
        <f>IF(ISBLANK(Hoja1!D2393),"ASALARIADO",Hoja1!D2393)</f>
        <v>TRABAJADOR INDEPENDIENTE</v>
      </c>
      <c r="E2393" t="s">
        <v>16</v>
      </c>
      <c r="F2393" t="s">
        <v>12</v>
      </c>
      <c r="G2393" t="s">
        <v>13</v>
      </c>
      <c r="H2393" t="s">
        <v>13</v>
      </c>
      <c r="I2393" s="1">
        <f>IF(ISBLANK(Hoja1!I2393),AVERAGE(Hoja1!$I$2:$I$5001),Hoja1!I2393)</f>
        <v>48</v>
      </c>
      <c r="J2393">
        <f t="shared" si="111"/>
        <v>0</v>
      </c>
      <c r="K2393" t="str">
        <f t="shared" si="112"/>
        <v>400k-800k</v>
      </c>
      <c r="L2393" t="str">
        <f t="shared" si="113"/>
        <v>46-60</v>
      </c>
    </row>
    <row r="2394" spans="1:12" x14ac:dyDescent="0.25">
      <c r="A2394">
        <v>2393</v>
      </c>
      <c r="B2394" t="s">
        <v>9</v>
      </c>
      <c r="C2394">
        <f>IF(ISBLANK(Hoja1!C2394),AVERAGE(Hoja1!$C$2:$C$5001),Hoja1!C2394)</f>
        <v>869420</v>
      </c>
      <c r="D2394" t="str">
        <f>IF(ISBLANK(Hoja1!D2394),"ASALARIADO",Hoja1!D2394)</f>
        <v>ASALARIADO</v>
      </c>
      <c r="E2394" t="s">
        <v>11</v>
      </c>
      <c r="F2394" t="s">
        <v>12</v>
      </c>
      <c r="G2394" t="s">
        <v>13</v>
      </c>
      <c r="H2394" t="s">
        <v>12</v>
      </c>
      <c r="I2394" s="1">
        <f>IF(ISBLANK(Hoja1!I2394),AVERAGE(Hoja1!$I$2:$I$5001),Hoja1!I2394)</f>
        <v>46</v>
      </c>
      <c r="J2394">
        <f t="shared" si="111"/>
        <v>1</v>
      </c>
      <c r="K2394" t="str">
        <f t="shared" si="112"/>
        <v>800k-1.2M</v>
      </c>
      <c r="L2394" t="str">
        <f t="shared" si="113"/>
        <v>46-60</v>
      </c>
    </row>
    <row r="2395" spans="1:12" x14ac:dyDescent="0.25">
      <c r="A2395">
        <v>2394</v>
      </c>
      <c r="B2395" t="s">
        <v>9</v>
      </c>
      <c r="C2395">
        <f>IF(ISBLANK(Hoja1!C2395),AVERAGE(Hoja1!$C$2:$C$5001),Hoja1!C2395)</f>
        <v>86400</v>
      </c>
      <c r="D2395" t="str">
        <f>IF(ISBLANK(Hoja1!D2395),"ASALARIADO",Hoja1!D2395)</f>
        <v>ASALARIADO</v>
      </c>
      <c r="E2395" t="s">
        <v>16</v>
      </c>
      <c r="F2395" t="s">
        <v>12</v>
      </c>
      <c r="G2395" t="s">
        <v>13</v>
      </c>
      <c r="H2395" t="s">
        <v>13</v>
      </c>
      <c r="I2395" s="1">
        <f>IF(ISBLANK(Hoja1!I2395),AVERAGE(Hoja1!$I$2:$I$5001),Hoja1!I2395)</f>
        <v>24</v>
      </c>
      <c r="J2395">
        <f t="shared" si="111"/>
        <v>0</v>
      </c>
      <c r="K2395" t="str">
        <f t="shared" si="112"/>
        <v>0-400k</v>
      </c>
      <c r="L2395" t="str">
        <f t="shared" si="113"/>
        <v>18-30</v>
      </c>
    </row>
    <row r="2396" spans="1:12" x14ac:dyDescent="0.25">
      <c r="A2396">
        <v>2395</v>
      </c>
      <c r="B2396" t="s">
        <v>15</v>
      </c>
      <c r="C2396">
        <f>IF(ISBLANK(Hoja1!C2396),AVERAGE(Hoja1!$C$2:$C$5001),Hoja1!C2396)</f>
        <v>466740</v>
      </c>
      <c r="D2396" t="str">
        <f>IF(ISBLANK(Hoja1!D2396),"ASALARIADO",Hoja1!D2396)</f>
        <v>ASALARIADO</v>
      </c>
      <c r="E2396" t="s">
        <v>11</v>
      </c>
      <c r="F2396" t="s">
        <v>12</v>
      </c>
      <c r="G2396" t="s">
        <v>13</v>
      </c>
      <c r="H2396" t="s">
        <v>12</v>
      </c>
      <c r="I2396" s="1">
        <f>IF(ISBLANK(Hoja1!I2396),AVERAGE(Hoja1!$I$2:$I$5001),Hoja1!I2396)</f>
        <v>35</v>
      </c>
      <c r="J2396">
        <f t="shared" si="111"/>
        <v>1</v>
      </c>
      <c r="K2396" t="str">
        <f t="shared" si="112"/>
        <v>400k-800k</v>
      </c>
      <c r="L2396" t="str">
        <f t="shared" si="113"/>
        <v>31-45</v>
      </c>
    </row>
    <row r="2397" spans="1:12" x14ac:dyDescent="0.25">
      <c r="A2397">
        <v>2396</v>
      </c>
      <c r="B2397" t="s">
        <v>15</v>
      </c>
      <c r="C2397">
        <f>IF(ISBLANK(Hoja1!C2397),AVERAGE(Hoja1!$C$2:$C$5001),Hoja1!C2397)</f>
        <v>319560</v>
      </c>
      <c r="D2397" t="str">
        <f>IF(ISBLANK(Hoja1!D2397),"ASALARIADO",Hoja1!D2397)</f>
        <v>ASALARIADO</v>
      </c>
      <c r="E2397" t="s">
        <v>16</v>
      </c>
      <c r="F2397" t="s">
        <v>12</v>
      </c>
      <c r="G2397" t="s">
        <v>13</v>
      </c>
      <c r="H2397" t="s">
        <v>12</v>
      </c>
      <c r="I2397" s="1">
        <f>IF(ISBLANK(Hoja1!I2397),AVERAGE(Hoja1!$I$2:$I$5001),Hoja1!I2397)</f>
        <v>30</v>
      </c>
      <c r="J2397">
        <f t="shared" si="111"/>
        <v>1</v>
      </c>
      <c r="K2397" t="str">
        <f t="shared" si="112"/>
        <v>0-400k</v>
      </c>
      <c r="L2397" t="str">
        <f t="shared" si="113"/>
        <v>18-30</v>
      </c>
    </row>
    <row r="2398" spans="1:12" x14ac:dyDescent="0.25">
      <c r="A2398">
        <v>2397</v>
      </c>
      <c r="B2398" t="s">
        <v>9</v>
      </c>
      <c r="C2398">
        <f>IF(ISBLANK(Hoja1!C2398),AVERAGE(Hoja1!$C$2:$C$5001),Hoja1!C2398)</f>
        <v>545579.25</v>
      </c>
      <c r="D2398" t="str">
        <f>IF(ISBLANK(Hoja1!D2398),"ASALARIADO",Hoja1!D2398)</f>
        <v>ASALARIADO</v>
      </c>
      <c r="E2398" t="s">
        <v>16</v>
      </c>
      <c r="F2398" t="s">
        <v>12</v>
      </c>
      <c r="G2398" t="s">
        <v>13</v>
      </c>
      <c r="H2398" t="s">
        <v>13</v>
      </c>
      <c r="I2398" s="1">
        <f>IF(ISBLANK(Hoja1!I2398),AVERAGE(Hoja1!$I$2:$I$5001),Hoja1!I2398)</f>
        <v>39</v>
      </c>
      <c r="J2398">
        <f t="shared" si="111"/>
        <v>0</v>
      </c>
      <c r="K2398" t="str">
        <f t="shared" si="112"/>
        <v>400k-800k</v>
      </c>
      <c r="L2398" t="str">
        <f t="shared" si="113"/>
        <v>31-45</v>
      </c>
    </row>
    <row r="2399" spans="1:12" x14ac:dyDescent="0.25">
      <c r="A2399">
        <v>2398</v>
      </c>
      <c r="B2399" t="s">
        <v>9</v>
      </c>
      <c r="C2399">
        <f>IF(ISBLANK(Hoja1!C2399),AVERAGE(Hoja1!$C$2:$C$5001),Hoja1!C2399)</f>
        <v>297046</v>
      </c>
      <c r="D2399" t="str">
        <f>IF(ISBLANK(Hoja1!D2399),"ASALARIADO",Hoja1!D2399)</f>
        <v>TRABAJADOR INDEPENDIENTE</v>
      </c>
      <c r="E2399" t="s">
        <v>16</v>
      </c>
      <c r="F2399" t="s">
        <v>12</v>
      </c>
      <c r="G2399" t="s">
        <v>12</v>
      </c>
      <c r="H2399" t="s">
        <v>12</v>
      </c>
      <c r="I2399" s="1">
        <f>IF(ISBLANK(Hoja1!I2399),AVERAGE(Hoja1!$I$2:$I$5001),Hoja1!I2399)</f>
        <v>43</v>
      </c>
      <c r="J2399">
        <f t="shared" si="111"/>
        <v>1</v>
      </c>
      <c r="K2399" t="str">
        <f t="shared" si="112"/>
        <v>0-400k</v>
      </c>
      <c r="L2399" t="str">
        <f t="shared" si="113"/>
        <v>31-45</v>
      </c>
    </row>
    <row r="2400" spans="1:12" x14ac:dyDescent="0.25">
      <c r="A2400">
        <v>2399</v>
      </c>
      <c r="B2400" t="s">
        <v>9</v>
      </c>
      <c r="C2400">
        <f>IF(ISBLANK(Hoja1!C2400),AVERAGE(Hoja1!$C$2:$C$5001),Hoja1!C2400)</f>
        <v>464335.96</v>
      </c>
      <c r="D2400" t="str">
        <f>IF(ISBLANK(Hoja1!D2400),"ASALARIADO",Hoja1!D2400)</f>
        <v>ASALARIADO</v>
      </c>
      <c r="E2400" t="s">
        <v>16</v>
      </c>
      <c r="F2400" t="s">
        <v>12</v>
      </c>
      <c r="G2400" t="s">
        <v>13</v>
      </c>
      <c r="H2400" t="s">
        <v>13</v>
      </c>
      <c r="I2400" s="1">
        <f>IF(ISBLANK(Hoja1!I2400),AVERAGE(Hoja1!$I$2:$I$5001),Hoja1!I2400)</f>
        <v>54</v>
      </c>
      <c r="J2400">
        <f t="shared" si="111"/>
        <v>0</v>
      </c>
      <c r="K2400" t="str">
        <f t="shared" si="112"/>
        <v>400k-800k</v>
      </c>
      <c r="L2400" t="str">
        <f t="shared" si="113"/>
        <v>46-60</v>
      </c>
    </row>
    <row r="2401" spans="1:12" x14ac:dyDescent="0.25">
      <c r="A2401">
        <v>2400</v>
      </c>
      <c r="B2401" t="s">
        <v>9</v>
      </c>
      <c r="C2401">
        <f>IF(ISBLANK(Hoja1!C2401),AVERAGE(Hoja1!$C$2:$C$5001),Hoja1!C2401)</f>
        <v>35000</v>
      </c>
      <c r="D2401" t="str">
        <f>IF(ISBLANK(Hoja1!D2401),"ASALARIADO",Hoja1!D2401)</f>
        <v>ASALARIADO</v>
      </c>
      <c r="E2401" t="s">
        <v>16</v>
      </c>
      <c r="F2401" t="s">
        <v>12</v>
      </c>
      <c r="G2401" t="s">
        <v>13</v>
      </c>
      <c r="H2401" t="s">
        <v>13</v>
      </c>
      <c r="I2401" s="1">
        <f>IF(ISBLANK(Hoja1!I2401),AVERAGE(Hoja1!$I$2:$I$5001),Hoja1!I2401)</f>
        <v>34</v>
      </c>
      <c r="J2401">
        <f t="shared" si="111"/>
        <v>0</v>
      </c>
      <c r="K2401" t="str">
        <f t="shared" si="112"/>
        <v>0-400k</v>
      </c>
      <c r="L2401" t="str">
        <f t="shared" si="113"/>
        <v>31-45</v>
      </c>
    </row>
    <row r="2402" spans="1:12" x14ac:dyDescent="0.25">
      <c r="A2402">
        <v>2401</v>
      </c>
      <c r="B2402" t="s">
        <v>9</v>
      </c>
      <c r="C2402">
        <f>IF(ISBLANK(Hoja1!C2402),AVERAGE(Hoja1!$C$2:$C$5001),Hoja1!C2402)</f>
        <v>344805</v>
      </c>
      <c r="D2402" t="str">
        <f>IF(ISBLANK(Hoja1!D2402),"ASALARIADO",Hoja1!D2402)</f>
        <v>ASALARIADO</v>
      </c>
      <c r="E2402" t="s">
        <v>16</v>
      </c>
      <c r="F2402" t="s">
        <v>12</v>
      </c>
      <c r="G2402" t="s">
        <v>13</v>
      </c>
      <c r="H2402" t="s">
        <v>13</v>
      </c>
      <c r="I2402" s="1">
        <f>IF(ISBLANK(Hoja1!I2402),AVERAGE(Hoja1!$I$2:$I$5001),Hoja1!I2402)</f>
        <v>47</v>
      </c>
      <c r="J2402">
        <f t="shared" si="111"/>
        <v>0</v>
      </c>
      <c r="K2402" t="str">
        <f t="shared" si="112"/>
        <v>0-400k</v>
      </c>
      <c r="L2402" t="str">
        <f t="shared" si="113"/>
        <v>46-60</v>
      </c>
    </row>
    <row r="2403" spans="1:12" x14ac:dyDescent="0.25">
      <c r="A2403">
        <v>2402</v>
      </c>
      <c r="B2403" t="s">
        <v>15</v>
      </c>
      <c r="C2403">
        <f>IF(ISBLANK(Hoja1!C2403),AVERAGE(Hoja1!$C$2:$C$5001),Hoja1!C2403)</f>
        <v>323562</v>
      </c>
      <c r="D2403" t="str">
        <f>IF(ISBLANK(Hoja1!D2403),"ASALARIADO",Hoja1!D2403)</f>
        <v>TRABAJADOR INDEPENDIENTE</v>
      </c>
      <c r="E2403" t="s">
        <v>16</v>
      </c>
      <c r="F2403" t="s">
        <v>12</v>
      </c>
      <c r="G2403" t="s">
        <v>13</v>
      </c>
      <c r="H2403" t="s">
        <v>12</v>
      </c>
      <c r="I2403" s="1">
        <f>IF(ISBLANK(Hoja1!I2403),AVERAGE(Hoja1!$I$2:$I$5001),Hoja1!I2403)</f>
        <v>38</v>
      </c>
      <c r="J2403">
        <f t="shared" si="111"/>
        <v>1</v>
      </c>
      <c r="K2403" t="str">
        <f t="shared" si="112"/>
        <v>0-400k</v>
      </c>
      <c r="L2403" t="str">
        <f t="shared" si="113"/>
        <v>31-45</v>
      </c>
    </row>
    <row r="2404" spans="1:12" x14ac:dyDescent="0.25">
      <c r="A2404">
        <v>2403</v>
      </c>
      <c r="B2404" t="s">
        <v>15</v>
      </c>
      <c r="C2404">
        <f>IF(ISBLANK(Hoja1!C2404),AVERAGE(Hoja1!$C$2:$C$5001),Hoja1!C2404)</f>
        <v>1095589</v>
      </c>
      <c r="D2404" t="str">
        <f>IF(ISBLANK(Hoja1!D2404),"ASALARIADO",Hoja1!D2404)</f>
        <v>ASALARIADO</v>
      </c>
      <c r="E2404" t="s">
        <v>11</v>
      </c>
      <c r="F2404" t="s">
        <v>12</v>
      </c>
      <c r="G2404" t="s">
        <v>13</v>
      </c>
      <c r="H2404" t="s">
        <v>12</v>
      </c>
      <c r="I2404" s="1">
        <f>IF(ISBLANK(Hoja1!I2404),AVERAGE(Hoja1!$I$2:$I$5001),Hoja1!I2404)</f>
        <v>37</v>
      </c>
      <c r="J2404">
        <f t="shared" si="111"/>
        <v>1</v>
      </c>
      <c r="K2404" t="str">
        <f t="shared" si="112"/>
        <v>800k-1.2M</v>
      </c>
      <c r="L2404" t="str">
        <f t="shared" si="113"/>
        <v>31-45</v>
      </c>
    </row>
    <row r="2405" spans="1:12" x14ac:dyDescent="0.25">
      <c r="A2405">
        <v>2404</v>
      </c>
      <c r="B2405" t="s">
        <v>9</v>
      </c>
      <c r="C2405">
        <f>IF(ISBLANK(Hoja1!C2405),AVERAGE(Hoja1!$C$2:$C$5001),Hoja1!C2405)</f>
        <v>549445.32999999996</v>
      </c>
      <c r="D2405" t="str">
        <f>IF(ISBLANK(Hoja1!D2405),"ASALARIADO",Hoja1!D2405)</f>
        <v>ASALARIADO</v>
      </c>
      <c r="E2405" t="s">
        <v>16</v>
      </c>
      <c r="F2405" t="s">
        <v>12</v>
      </c>
      <c r="G2405" t="s">
        <v>13</v>
      </c>
      <c r="H2405" t="s">
        <v>13</v>
      </c>
      <c r="I2405" s="1">
        <f>IF(ISBLANK(Hoja1!I2405),AVERAGE(Hoja1!$I$2:$I$5001),Hoja1!I2405)</f>
        <v>20</v>
      </c>
      <c r="J2405">
        <f t="shared" si="111"/>
        <v>0</v>
      </c>
      <c r="K2405" t="str">
        <f t="shared" si="112"/>
        <v>400k-800k</v>
      </c>
      <c r="L2405" t="str">
        <f t="shared" si="113"/>
        <v>18-30</v>
      </c>
    </row>
    <row r="2406" spans="1:12" x14ac:dyDescent="0.25">
      <c r="A2406">
        <v>2405</v>
      </c>
      <c r="B2406" t="s">
        <v>15</v>
      </c>
      <c r="C2406">
        <f>IF(ISBLANK(Hoja1!C2406),AVERAGE(Hoja1!$C$2:$C$5001),Hoja1!C2406)</f>
        <v>245079.8</v>
      </c>
      <c r="D2406" t="str">
        <f>IF(ISBLANK(Hoja1!D2406),"ASALARIADO",Hoja1!D2406)</f>
        <v>ASALARIADO</v>
      </c>
      <c r="E2406" t="s">
        <v>16</v>
      </c>
      <c r="F2406" t="s">
        <v>12</v>
      </c>
      <c r="G2406" t="s">
        <v>13</v>
      </c>
      <c r="H2406" t="s">
        <v>13</v>
      </c>
      <c r="I2406" s="1">
        <f>IF(ISBLANK(Hoja1!I2406),AVERAGE(Hoja1!$I$2:$I$5001),Hoja1!I2406)</f>
        <v>21</v>
      </c>
      <c r="J2406">
        <f t="shared" si="111"/>
        <v>0</v>
      </c>
      <c r="K2406" t="str">
        <f t="shared" si="112"/>
        <v>0-400k</v>
      </c>
      <c r="L2406" t="str">
        <f t="shared" si="113"/>
        <v>18-30</v>
      </c>
    </row>
    <row r="2407" spans="1:12" x14ac:dyDescent="0.25">
      <c r="A2407">
        <v>2406</v>
      </c>
      <c r="B2407" t="s">
        <v>15</v>
      </c>
      <c r="C2407">
        <f>IF(ISBLANK(Hoja1!C2407),AVERAGE(Hoja1!$C$2:$C$5001),Hoja1!C2407)</f>
        <v>387099.75</v>
      </c>
      <c r="D2407" t="str">
        <f>IF(ISBLANK(Hoja1!D2407),"ASALARIADO",Hoja1!D2407)</f>
        <v>ASALARIADO</v>
      </c>
      <c r="E2407" t="s">
        <v>16</v>
      </c>
      <c r="F2407" t="s">
        <v>12</v>
      </c>
      <c r="G2407" t="s">
        <v>13</v>
      </c>
      <c r="H2407" t="s">
        <v>13</v>
      </c>
      <c r="I2407" s="1">
        <f>IF(ISBLANK(Hoja1!I2407),AVERAGE(Hoja1!$I$2:$I$5001),Hoja1!I2407)</f>
        <v>41</v>
      </c>
      <c r="J2407">
        <f t="shared" si="111"/>
        <v>0</v>
      </c>
      <c r="K2407" t="str">
        <f t="shared" si="112"/>
        <v>0-400k</v>
      </c>
      <c r="L2407" t="str">
        <f t="shared" si="113"/>
        <v>31-45</v>
      </c>
    </row>
    <row r="2408" spans="1:12" x14ac:dyDescent="0.25">
      <c r="A2408">
        <v>2407</v>
      </c>
      <c r="B2408" t="s">
        <v>9</v>
      </c>
      <c r="C2408">
        <f>IF(ISBLANK(Hoja1!C2408),AVERAGE(Hoja1!$C$2:$C$5001),Hoja1!C2408)</f>
        <v>253571</v>
      </c>
      <c r="D2408" t="str">
        <f>IF(ISBLANK(Hoja1!D2408),"ASALARIADO",Hoja1!D2408)</f>
        <v>PENSIONADOS EN SU PROPIO SISTEMA</v>
      </c>
      <c r="E2408" t="s">
        <v>11</v>
      </c>
      <c r="F2408" t="s">
        <v>12</v>
      </c>
      <c r="G2408" t="s">
        <v>13</v>
      </c>
      <c r="H2408" t="s">
        <v>13</v>
      </c>
      <c r="I2408" s="1">
        <f>IF(ISBLANK(Hoja1!I2408),AVERAGE(Hoja1!$I$2:$I$5001),Hoja1!I2408)</f>
        <v>56</v>
      </c>
      <c r="J2408">
        <f t="shared" si="111"/>
        <v>0</v>
      </c>
      <c r="K2408" t="str">
        <f t="shared" si="112"/>
        <v>0-400k</v>
      </c>
      <c r="L2408" t="str">
        <f t="shared" si="113"/>
        <v>46-60</v>
      </c>
    </row>
    <row r="2409" spans="1:12" x14ac:dyDescent="0.25">
      <c r="A2409">
        <v>2408</v>
      </c>
      <c r="B2409" t="s">
        <v>9</v>
      </c>
      <c r="C2409">
        <f>IF(ISBLANK(Hoja1!C2409),AVERAGE(Hoja1!$C$2:$C$5001),Hoja1!C2409)</f>
        <v>1187224</v>
      </c>
      <c r="D2409" t="str">
        <f>IF(ISBLANK(Hoja1!D2409),"ASALARIADO",Hoja1!D2409)</f>
        <v>ASALARIADO</v>
      </c>
      <c r="E2409" t="s">
        <v>11</v>
      </c>
      <c r="F2409" t="s">
        <v>12</v>
      </c>
      <c r="G2409" t="s">
        <v>13</v>
      </c>
      <c r="H2409" t="s">
        <v>12</v>
      </c>
      <c r="I2409" s="1">
        <f>IF(ISBLANK(Hoja1!I2409),AVERAGE(Hoja1!$I$2:$I$5001),Hoja1!I2409)</f>
        <v>46</v>
      </c>
      <c r="J2409">
        <f t="shared" si="111"/>
        <v>1</v>
      </c>
      <c r="K2409" t="str">
        <f t="shared" si="112"/>
        <v>800k-1.2M</v>
      </c>
      <c r="L2409" t="str">
        <f t="shared" si="113"/>
        <v>46-60</v>
      </c>
    </row>
    <row r="2410" spans="1:12" x14ac:dyDescent="0.25">
      <c r="A2410">
        <v>2409</v>
      </c>
      <c r="B2410" t="s">
        <v>9</v>
      </c>
      <c r="C2410">
        <f>IF(ISBLANK(Hoja1!C2410),AVERAGE(Hoja1!$C$2:$C$5001),Hoja1!C2410)</f>
        <v>584115.32999999996</v>
      </c>
      <c r="D2410" t="str">
        <f>IF(ISBLANK(Hoja1!D2410),"ASALARIADO",Hoja1!D2410)</f>
        <v>ASALARIADO</v>
      </c>
      <c r="E2410" t="s">
        <v>16</v>
      </c>
      <c r="F2410" t="s">
        <v>12</v>
      </c>
      <c r="G2410" t="s">
        <v>13</v>
      </c>
      <c r="H2410" t="s">
        <v>13</v>
      </c>
      <c r="I2410" s="1">
        <f>IF(ISBLANK(Hoja1!I2410),AVERAGE(Hoja1!$I$2:$I$5001),Hoja1!I2410)</f>
        <v>46</v>
      </c>
      <c r="J2410">
        <f t="shared" si="111"/>
        <v>0</v>
      </c>
      <c r="K2410" t="str">
        <f t="shared" si="112"/>
        <v>400k-800k</v>
      </c>
      <c r="L2410" t="str">
        <f t="shared" si="113"/>
        <v>46-60</v>
      </c>
    </row>
    <row r="2411" spans="1:12" x14ac:dyDescent="0.25">
      <c r="A2411">
        <v>2410</v>
      </c>
      <c r="B2411" t="s">
        <v>15</v>
      </c>
      <c r="C2411">
        <f>IF(ISBLANK(Hoja1!C2411),AVERAGE(Hoja1!$C$2:$C$5001),Hoja1!C2411)</f>
        <v>446928</v>
      </c>
      <c r="D2411" t="str">
        <f>IF(ISBLANK(Hoja1!D2411),"ASALARIADO",Hoja1!D2411)</f>
        <v>ASALARIADO</v>
      </c>
      <c r="E2411" t="s">
        <v>16</v>
      </c>
      <c r="F2411" t="s">
        <v>12</v>
      </c>
      <c r="G2411" t="s">
        <v>13</v>
      </c>
      <c r="H2411" t="s">
        <v>13</v>
      </c>
      <c r="I2411" s="1">
        <f>IF(ISBLANK(Hoja1!I2411),AVERAGE(Hoja1!$I$2:$I$5001),Hoja1!I2411)</f>
        <v>23</v>
      </c>
      <c r="J2411">
        <f t="shared" si="111"/>
        <v>0</v>
      </c>
      <c r="K2411" t="str">
        <f t="shared" si="112"/>
        <v>400k-800k</v>
      </c>
      <c r="L2411" t="str">
        <f t="shared" si="113"/>
        <v>18-30</v>
      </c>
    </row>
    <row r="2412" spans="1:12" x14ac:dyDescent="0.25">
      <c r="A2412">
        <v>2411</v>
      </c>
      <c r="B2412" t="s">
        <v>9</v>
      </c>
      <c r="C2412">
        <f>IF(ISBLANK(Hoja1!C2412),AVERAGE(Hoja1!$C$2:$C$5001),Hoja1!C2412)</f>
        <v>302470</v>
      </c>
      <c r="D2412" t="str">
        <f>IF(ISBLANK(Hoja1!D2412),"ASALARIADO",Hoja1!D2412)</f>
        <v>ASEGURADO VOLUNTARIO</v>
      </c>
      <c r="E2412" t="s">
        <v>16</v>
      </c>
      <c r="F2412" t="s">
        <v>12</v>
      </c>
      <c r="G2412" t="s">
        <v>12</v>
      </c>
      <c r="H2412" t="s">
        <v>13</v>
      </c>
      <c r="I2412" s="1">
        <f>IF(ISBLANK(Hoja1!I2412),AVERAGE(Hoja1!$I$2:$I$5001),Hoja1!I2412)</f>
        <v>34</v>
      </c>
      <c r="J2412">
        <f t="shared" si="111"/>
        <v>0</v>
      </c>
      <c r="K2412" t="str">
        <f t="shared" si="112"/>
        <v>0-400k</v>
      </c>
      <c r="L2412" t="str">
        <f t="shared" si="113"/>
        <v>31-45</v>
      </c>
    </row>
    <row r="2413" spans="1:12" x14ac:dyDescent="0.25">
      <c r="A2413">
        <v>2412</v>
      </c>
      <c r="B2413" t="s">
        <v>9</v>
      </c>
      <c r="C2413">
        <f>IF(ISBLANK(Hoja1!C2413),AVERAGE(Hoja1!$C$2:$C$5001),Hoja1!C2413)</f>
        <v>277000</v>
      </c>
      <c r="D2413" t="str">
        <f>IF(ISBLANK(Hoja1!D2413),"ASALARIADO",Hoja1!D2413)</f>
        <v>ASALARIADO</v>
      </c>
      <c r="E2413" t="s">
        <v>16</v>
      </c>
      <c r="F2413" t="s">
        <v>12</v>
      </c>
      <c r="G2413" t="s">
        <v>12</v>
      </c>
      <c r="H2413" t="s">
        <v>12</v>
      </c>
      <c r="I2413" s="1">
        <f>IF(ISBLANK(Hoja1!I2413),AVERAGE(Hoja1!$I$2:$I$5001),Hoja1!I2413)</f>
        <v>23</v>
      </c>
      <c r="J2413">
        <f t="shared" si="111"/>
        <v>1</v>
      </c>
      <c r="K2413" t="str">
        <f t="shared" si="112"/>
        <v>0-400k</v>
      </c>
      <c r="L2413" t="str">
        <f t="shared" si="113"/>
        <v>18-30</v>
      </c>
    </row>
    <row r="2414" spans="1:12" x14ac:dyDescent="0.25">
      <c r="A2414">
        <v>2413</v>
      </c>
      <c r="B2414" t="s">
        <v>9</v>
      </c>
      <c r="C2414">
        <f>IF(ISBLANK(Hoja1!C2414),AVERAGE(Hoja1!$C$2:$C$5001),Hoja1!C2414)</f>
        <v>241458</v>
      </c>
      <c r="D2414" t="str">
        <f>IF(ISBLANK(Hoja1!D2414),"ASALARIADO",Hoja1!D2414)</f>
        <v>ASALARIADO</v>
      </c>
      <c r="E2414" t="s">
        <v>16</v>
      </c>
      <c r="F2414" t="s">
        <v>12</v>
      </c>
      <c r="G2414" t="s">
        <v>13</v>
      </c>
      <c r="H2414" t="s">
        <v>12</v>
      </c>
      <c r="I2414" s="1">
        <f>IF(ISBLANK(Hoja1!I2414),AVERAGE(Hoja1!$I$2:$I$5001),Hoja1!I2414)</f>
        <v>41</v>
      </c>
      <c r="J2414">
        <f t="shared" si="111"/>
        <v>1</v>
      </c>
      <c r="K2414" t="str">
        <f t="shared" si="112"/>
        <v>0-400k</v>
      </c>
      <c r="L2414" t="str">
        <f t="shared" si="113"/>
        <v>31-45</v>
      </c>
    </row>
    <row r="2415" spans="1:12" x14ac:dyDescent="0.25">
      <c r="A2415">
        <v>2414</v>
      </c>
      <c r="B2415" t="s">
        <v>9</v>
      </c>
      <c r="C2415">
        <f>IF(ISBLANK(Hoja1!C2415),AVERAGE(Hoja1!$C$2:$C$5001),Hoja1!C2415)</f>
        <v>255000</v>
      </c>
      <c r="D2415" t="str">
        <f>IF(ISBLANK(Hoja1!D2415),"ASALARIADO",Hoja1!D2415)</f>
        <v>ASALARIADO</v>
      </c>
      <c r="E2415" t="s">
        <v>16</v>
      </c>
      <c r="F2415" t="s">
        <v>12</v>
      </c>
      <c r="G2415" t="s">
        <v>12</v>
      </c>
      <c r="H2415" t="s">
        <v>12</v>
      </c>
      <c r="I2415" s="1">
        <f>IF(ISBLANK(Hoja1!I2415),AVERAGE(Hoja1!$I$2:$I$5001),Hoja1!I2415)</f>
        <v>55</v>
      </c>
      <c r="J2415">
        <f t="shared" si="111"/>
        <v>1</v>
      </c>
      <c r="K2415" t="str">
        <f t="shared" si="112"/>
        <v>0-400k</v>
      </c>
      <c r="L2415" t="str">
        <f t="shared" si="113"/>
        <v>46-60</v>
      </c>
    </row>
    <row r="2416" spans="1:12" x14ac:dyDescent="0.25">
      <c r="A2416">
        <v>2415</v>
      </c>
      <c r="B2416" t="s">
        <v>15</v>
      </c>
      <c r="C2416">
        <f>IF(ISBLANK(Hoja1!C2416),AVERAGE(Hoja1!$C$2:$C$5001),Hoja1!C2416)</f>
        <v>1332081</v>
      </c>
      <c r="D2416" t="str">
        <f>IF(ISBLANK(Hoja1!D2416),"ASALARIADO",Hoja1!D2416)</f>
        <v>PENSIONADOS EN SU PROPIO SISTEMA</v>
      </c>
      <c r="E2416" t="s">
        <v>11</v>
      </c>
      <c r="F2416" t="s">
        <v>12</v>
      </c>
      <c r="G2416" t="s">
        <v>13</v>
      </c>
      <c r="H2416" t="s">
        <v>13</v>
      </c>
      <c r="I2416" s="1">
        <f>IF(ISBLANK(Hoja1!I2416),AVERAGE(Hoja1!$I$2:$I$5001),Hoja1!I2416)</f>
        <v>65</v>
      </c>
      <c r="J2416">
        <f t="shared" si="111"/>
        <v>0</v>
      </c>
      <c r="K2416" t="str">
        <f t="shared" si="112"/>
        <v>1.2M-2M</v>
      </c>
      <c r="L2416" t="str">
        <f t="shared" si="113"/>
        <v>61-75</v>
      </c>
    </row>
    <row r="2417" spans="1:12" x14ac:dyDescent="0.25">
      <c r="A2417">
        <v>2416</v>
      </c>
      <c r="B2417" t="s">
        <v>9</v>
      </c>
      <c r="C2417">
        <f>IF(ISBLANK(Hoja1!C2417),AVERAGE(Hoja1!$C$2:$C$5001),Hoja1!C2417)</f>
        <v>323296</v>
      </c>
      <c r="D2417" t="str">
        <f>IF(ISBLANK(Hoja1!D2417),"ASALARIADO",Hoja1!D2417)</f>
        <v>TRABAJADOR INDEPENDIENTE</v>
      </c>
      <c r="E2417" t="s">
        <v>16</v>
      </c>
      <c r="F2417" t="s">
        <v>12</v>
      </c>
      <c r="G2417" t="s">
        <v>13</v>
      </c>
      <c r="H2417" t="s">
        <v>13</v>
      </c>
      <c r="I2417" s="1">
        <f>IF(ISBLANK(Hoja1!I2417),AVERAGE(Hoja1!$I$2:$I$5001),Hoja1!I2417)</f>
        <v>33</v>
      </c>
      <c r="J2417">
        <f t="shared" si="111"/>
        <v>0</v>
      </c>
      <c r="K2417" t="str">
        <f t="shared" si="112"/>
        <v>0-400k</v>
      </c>
      <c r="L2417" t="str">
        <f t="shared" si="113"/>
        <v>31-45</v>
      </c>
    </row>
    <row r="2418" spans="1:12" x14ac:dyDescent="0.25">
      <c r="A2418">
        <v>2417</v>
      </c>
      <c r="B2418" t="s">
        <v>9</v>
      </c>
      <c r="C2418">
        <f>IF(ISBLANK(Hoja1!C2418),AVERAGE(Hoja1!$C$2:$C$5001),Hoja1!C2418)</f>
        <v>362000</v>
      </c>
      <c r="D2418" t="str">
        <f>IF(ISBLANK(Hoja1!D2418),"ASALARIADO",Hoja1!D2418)</f>
        <v>ASALARIADO</v>
      </c>
      <c r="E2418" t="s">
        <v>16</v>
      </c>
      <c r="F2418" t="s">
        <v>12</v>
      </c>
      <c r="G2418" t="s">
        <v>13</v>
      </c>
      <c r="H2418" t="s">
        <v>13</v>
      </c>
      <c r="I2418" s="1">
        <f>IF(ISBLANK(Hoja1!I2418),AVERAGE(Hoja1!$I$2:$I$5001),Hoja1!I2418)</f>
        <v>31</v>
      </c>
      <c r="J2418">
        <f t="shared" si="111"/>
        <v>0</v>
      </c>
      <c r="K2418" t="str">
        <f t="shared" si="112"/>
        <v>0-400k</v>
      </c>
      <c r="L2418" t="str">
        <f t="shared" si="113"/>
        <v>31-45</v>
      </c>
    </row>
    <row r="2419" spans="1:12" x14ac:dyDescent="0.25">
      <c r="A2419">
        <v>2418</v>
      </c>
      <c r="B2419" t="s">
        <v>9</v>
      </c>
      <c r="C2419">
        <f>IF(ISBLANK(Hoja1!C2419),AVERAGE(Hoja1!$C$2:$C$5001),Hoja1!C2419)</f>
        <v>501467</v>
      </c>
      <c r="D2419" t="str">
        <f>IF(ISBLANK(Hoja1!D2419),"ASALARIADO",Hoja1!D2419)</f>
        <v>TRABAJADOR INDEPENDIENTE</v>
      </c>
      <c r="E2419" t="s">
        <v>16</v>
      </c>
      <c r="F2419" t="s">
        <v>12</v>
      </c>
      <c r="G2419" t="s">
        <v>13</v>
      </c>
      <c r="H2419" t="s">
        <v>13</v>
      </c>
      <c r="I2419" s="1">
        <f>IF(ISBLANK(Hoja1!I2419),AVERAGE(Hoja1!$I$2:$I$5001),Hoja1!I2419)</f>
        <v>37</v>
      </c>
      <c r="J2419">
        <f t="shared" si="111"/>
        <v>0</v>
      </c>
      <c r="K2419" t="str">
        <f t="shared" si="112"/>
        <v>400k-800k</v>
      </c>
      <c r="L2419" t="str">
        <f t="shared" si="113"/>
        <v>31-45</v>
      </c>
    </row>
    <row r="2420" spans="1:12" x14ac:dyDescent="0.25">
      <c r="A2420">
        <v>2419</v>
      </c>
      <c r="B2420" t="s">
        <v>15</v>
      </c>
      <c r="C2420">
        <f>IF(ISBLANK(Hoja1!C2420),AVERAGE(Hoja1!$C$2:$C$5001),Hoja1!C2420)</f>
        <v>534933</v>
      </c>
      <c r="D2420" t="str">
        <f>IF(ISBLANK(Hoja1!D2420),"ASALARIADO",Hoja1!D2420)</f>
        <v>ASALARIADO</v>
      </c>
      <c r="E2420" t="s">
        <v>16</v>
      </c>
      <c r="F2420" t="s">
        <v>12</v>
      </c>
      <c r="G2420" t="s">
        <v>13</v>
      </c>
      <c r="H2420" t="s">
        <v>13</v>
      </c>
      <c r="I2420" s="1">
        <f>IF(ISBLANK(Hoja1!I2420),AVERAGE(Hoja1!$I$2:$I$5001),Hoja1!I2420)</f>
        <v>59</v>
      </c>
      <c r="J2420">
        <f t="shared" si="111"/>
        <v>0</v>
      </c>
      <c r="K2420" t="str">
        <f t="shared" si="112"/>
        <v>400k-800k</v>
      </c>
      <c r="L2420" t="str">
        <f t="shared" si="113"/>
        <v>46-60</v>
      </c>
    </row>
    <row r="2421" spans="1:12" x14ac:dyDescent="0.25">
      <c r="A2421">
        <v>2420</v>
      </c>
      <c r="B2421" t="s">
        <v>15</v>
      </c>
      <c r="C2421">
        <f>IF(ISBLANK(Hoja1!C2421),AVERAGE(Hoja1!$C$2:$C$5001),Hoja1!C2421)</f>
        <v>375584</v>
      </c>
      <c r="D2421" t="str">
        <f>IF(ISBLANK(Hoja1!D2421),"ASALARIADO",Hoja1!D2421)</f>
        <v>ASALARIADO</v>
      </c>
      <c r="E2421" t="s">
        <v>11</v>
      </c>
      <c r="F2421" t="s">
        <v>12</v>
      </c>
      <c r="G2421" t="s">
        <v>13</v>
      </c>
      <c r="H2421" t="s">
        <v>13</v>
      </c>
      <c r="I2421" s="1">
        <f>IF(ISBLANK(Hoja1!I2421),AVERAGE(Hoja1!$I$2:$I$5001),Hoja1!I2421)</f>
        <v>26</v>
      </c>
      <c r="J2421">
        <f t="shared" si="111"/>
        <v>0</v>
      </c>
      <c r="K2421" t="str">
        <f t="shared" si="112"/>
        <v>0-400k</v>
      </c>
      <c r="L2421" t="str">
        <f t="shared" si="113"/>
        <v>18-30</v>
      </c>
    </row>
    <row r="2422" spans="1:12" x14ac:dyDescent="0.25">
      <c r="A2422">
        <v>2421</v>
      </c>
      <c r="B2422" t="s">
        <v>9</v>
      </c>
      <c r="C2422">
        <f>IF(ISBLANK(Hoja1!C2422),AVERAGE(Hoja1!$C$2:$C$5001),Hoja1!C2422)</f>
        <v>414094.87</v>
      </c>
      <c r="D2422" t="str">
        <f>IF(ISBLANK(Hoja1!D2422),"ASALARIADO",Hoja1!D2422)</f>
        <v>ASALARIADO</v>
      </c>
      <c r="E2422" t="s">
        <v>16</v>
      </c>
      <c r="F2422" t="s">
        <v>12</v>
      </c>
      <c r="G2422" t="s">
        <v>13</v>
      </c>
      <c r="H2422" t="s">
        <v>13</v>
      </c>
      <c r="I2422" s="1">
        <f>IF(ISBLANK(Hoja1!I2422),AVERAGE(Hoja1!$I$2:$I$5001),Hoja1!I2422)</f>
        <v>19</v>
      </c>
      <c r="J2422">
        <f t="shared" si="111"/>
        <v>0</v>
      </c>
      <c r="K2422" t="str">
        <f t="shared" si="112"/>
        <v>400k-800k</v>
      </c>
      <c r="L2422" t="str">
        <f t="shared" si="113"/>
        <v>18-30</v>
      </c>
    </row>
    <row r="2423" spans="1:12" x14ac:dyDescent="0.25">
      <c r="A2423">
        <v>2422</v>
      </c>
      <c r="B2423" t="s">
        <v>9</v>
      </c>
      <c r="C2423">
        <f>IF(ISBLANK(Hoja1!C2423),AVERAGE(Hoja1!$C$2:$C$5001),Hoja1!C2423)</f>
        <v>292387</v>
      </c>
      <c r="D2423" t="str">
        <f>IF(ISBLANK(Hoja1!D2423),"ASALARIADO",Hoja1!D2423)</f>
        <v>ASEGURADO VOLUNTARIO</v>
      </c>
      <c r="E2423" t="s">
        <v>16</v>
      </c>
      <c r="F2423" t="s">
        <v>12</v>
      </c>
      <c r="G2423" t="s">
        <v>13</v>
      </c>
      <c r="H2423" t="s">
        <v>12</v>
      </c>
      <c r="I2423" s="1">
        <f>IF(ISBLANK(Hoja1!I2423),AVERAGE(Hoja1!$I$2:$I$5001),Hoja1!I2423)</f>
        <v>52</v>
      </c>
      <c r="J2423">
        <f t="shared" si="111"/>
        <v>1</v>
      </c>
      <c r="K2423" t="str">
        <f t="shared" si="112"/>
        <v>0-400k</v>
      </c>
      <c r="L2423" t="str">
        <f t="shared" si="113"/>
        <v>46-60</v>
      </c>
    </row>
    <row r="2424" spans="1:12" x14ac:dyDescent="0.25">
      <c r="A2424">
        <v>2423</v>
      </c>
      <c r="B2424" t="s">
        <v>15</v>
      </c>
      <c r="C2424">
        <f>IF(ISBLANK(Hoja1!C2424),AVERAGE(Hoja1!$C$2:$C$5001),Hoja1!C2424)</f>
        <v>753003.24</v>
      </c>
      <c r="D2424" t="str">
        <f>IF(ISBLANK(Hoja1!D2424),"ASALARIADO",Hoja1!D2424)</f>
        <v>ASALARIADO</v>
      </c>
      <c r="E2424" t="s">
        <v>11</v>
      </c>
      <c r="F2424" t="s">
        <v>12</v>
      </c>
      <c r="G2424" t="s">
        <v>13</v>
      </c>
      <c r="H2424" t="s">
        <v>13</v>
      </c>
      <c r="I2424" s="1">
        <f>IF(ISBLANK(Hoja1!I2424),AVERAGE(Hoja1!$I$2:$I$5001),Hoja1!I2424)</f>
        <v>22</v>
      </c>
      <c r="J2424">
        <f t="shared" si="111"/>
        <v>0</v>
      </c>
      <c r="K2424" t="str">
        <f t="shared" si="112"/>
        <v>400k-800k</v>
      </c>
      <c r="L2424" t="str">
        <f t="shared" si="113"/>
        <v>18-30</v>
      </c>
    </row>
    <row r="2425" spans="1:12" x14ac:dyDescent="0.25">
      <c r="A2425">
        <v>2424</v>
      </c>
      <c r="B2425" t="s">
        <v>15</v>
      </c>
      <c r="C2425">
        <f>IF(ISBLANK(Hoja1!C2425),AVERAGE(Hoja1!$C$2:$C$5001),Hoja1!C2425)</f>
        <v>375740</v>
      </c>
      <c r="D2425" t="str">
        <f>IF(ISBLANK(Hoja1!D2425),"ASALARIADO",Hoja1!D2425)</f>
        <v>TRABAJADOR INDEPENDIENTE</v>
      </c>
      <c r="E2425" t="s">
        <v>16</v>
      </c>
      <c r="F2425" t="s">
        <v>12</v>
      </c>
      <c r="G2425" t="s">
        <v>13</v>
      </c>
      <c r="H2425" t="s">
        <v>12</v>
      </c>
      <c r="I2425" s="1">
        <f>IF(ISBLANK(Hoja1!I2425),AVERAGE(Hoja1!$I$2:$I$5001),Hoja1!I2425)</f>
        <v>50</v>
      </c>
      <c r="J2425">
        <f t="shared" si="111"/>
        <v>1</v>
      </c>
      <c r="K2425" t="str">
        <f t="shared" si="112"/>
        <v>0-400k</v>
      </c>
      <c r="L2425" t="str">
        <f t="shared" si="113"/>
        <v>46-60</v>
      </c>
    </row>
    <row r="2426" spans="1:12" x14ac:dyDescent="0.25">
      <c r="A2426">
        <v>2425</v>
      </c>
      <c r="B2426" t="s">
        <v>15</v>
      </c>
      <c r="C2426">
        <f>IF(ISBLANK(Hoja1!C2426),AVERAGE(Hoja1!$C$2:$C$5001),Hoja1!C2426)</f>
        <v>1070560</v>
      </c>
      <c r="D2426" t="str">
        <f>IF(ISBLANK(Hoja1!D2426),"ASALARIADO",Hoja1!D2426)</f>
        <v>ASALARIADO</v>
      </c>
      <c r="E2426" t="s">
        <v>11</v>
      </c>
      <c r="F2426" t="s">
        <v>12</v>
      </c>
      <c r="G2426" t="s">
        <v>13</v>
      </c>
      <c r="H2426" t="s">
        <v>12</v>
      </c>
      <c r="I2426" s="1">
        <f>IF(ISBLANK(Hoja1!I2426),AVERAGE(Hoja1!$I$2:$I$5001),Hoja1!I2426)</f>
        <v>34</v>
      </c>
      <c r="J2426">
        <f t="shared" si="111"/>
        <v>1</v>
      </c>
      <c r="K2426" t="str">
        <f t="shared" si="112"/>
        <v>800k-1.2M</v>
      </c>
      <c r="L2426" t="str">
        <f t="shared" si="113"/>
        <v>31-45</v>
      </c>
    </row>
    <row r="2427" spans="1:12" x14ac:dyDescent="0.25">
      <c r="A2427">
        <v>2426</v>
      </c>
      <c r="B2427" t="s">
        <v>15</v>
      </c>
      <c r="C2427">
        <f>IF(ISBLANK(Hoja1!C2427),AVERAGE(Hoja1!$C$2:$C$5001),Hoja1!C2427)</f>
        <v>297046</v>
      </c>
      <c r="D2427" t="str">
        <f>IF(ISBLANK(Hoja1!D2427),"ASALARIADO",Hoja1!D2427)</f>
        <v>ASEGURADO VOLUNTARIO</v>
      </c>
      <c r="E2427" t="s">
        <v>16</v>
      </c>
      <c r="F2427" t="s">
        <v>12</v>
      </c>
      <c r="G2427" t="s">
        <v>12</v>
      </c>
      <c r="H2427" t="s">
        <v>13</v>
      </c>
      <c r="I2427" s="1">
        <f>IF(ISBLANK(Hoja1!I2427),AVERAGE(Hoja1!$I$2:$I$5001),Hoja1!I2427)</f>
        <v>55</v>
      </c>
      <c r="J2427">
        <f t="shared" si="111"/>
        <v>0</v>
      </c>
      <c r="K2427" t="str">
        <f t="shared" si="112"/>
        <v>0-400k</v>
      </c>
      <c r="L2427" t="str">
        <f t="shared" si="113"/>
        <v>46-60</v>
      </c>
    </row>
    <row r="2428" spans="1:12" x14ac:dyDescent="0.25">
      <c r="A2428">
        <v>2427</v>
      </c>
      <c r="B2428" t="s">
        <v>9</v>
      </c>
      <c r="C2428">
        <f>IF(ISBLANK(Hoja1!C2428),AVERAGE(Hoja1!$C$2:$C$5001),Hoja1!C2428)</f>
        <v>391510</v>
      </c>
      <c r="D2428" t="str">
        <f>IF(ISBLANK(Hoja1!D2428),"ASALARIADO",Hoja1!D2428)</f>
        <v>ASALARIADO</v>
      </c>
      <c r="E2428" t="s">
        <v>16</v>
      </c>
      <c r="F2428" t="s">
        <v>12</v>
      </c>
      <c r="G2428" t="s">
        <v>13</v>
      </c>
      <c r="H2428" t="s">
        <v>13</v>
      </c>
      <c r="I2428" s="1">
        <f>IF(ISBLANK(Hoja1!I2428),AVERAGE(Hoja1!$I$2:$I$5001),Hoja1!I2428)</f>
        <v>31</v>
      </c>
      <c r="J2428">
        <f t="shared" si="111"/>
        <v>0</v>
      </c>
      <c r="K2428" t="str">
        <f t="shared" si="112"/>
        <v>0-400k</v>
      </c>
      <c r="L2428" t="str">
        <f t="shared" si="113"/>
        <v>31-45</v>
      </c>
    </row>
    <row r="2429" spans="1:12" x14ac:dyDescent="0.25">
      <c r="A2429">
        <v>2428</v>
      </c>
      <c r="B2429" t="s">
        <v>9</v>
      </c>
      <c r="C2429">
        <f>IF(ISBLANK(Hoja1!C2429),AVERAGE(Hoja1!$C$2:$C$5001),Hoja1!C2429)</f>
        <v>447250</v>
      </c>
      <c r="D2429" t="str">
        <f>IF(ISBLANK(Hoja1!D2429),"ASALARIADO",Hoja1!D2429)</f>
        <v>ASALARIADO</v>
      </c>
      <c r="E2429" t="s">
        <v>16</v>
      </c>
      <c r="F2429" t="s">
        <v>12</v>
      </c>
      <c r="G2429" t="s">
        <v>13</v>
      </c>
      <c r="H2429" t="s">
        <v>13</v>
      </c>
      <c r="I2429" s="1">
        <f>IF(ISBLANK(Hoja1!I2429),AVERAGE(Hoja1!$I$2:$I$5001),Hoja1!I2429)</f>
        <v>37</v>
      </c>
      <c r="J2429">
        <f t="shared" si="111"/>
        <v>0</v>
      </c>
      <c r="K2429" t="str">
        <f t="shared" si="112"/>
        <v>400k-800k</v>
      </c>
      <c r="L2429" t="str">
        <f t="shared" si="113"/>
        <v>31-45</v>
      </c>
    </row>
    <row r="2430" spans="1:12" x14ac:dyDescent="0.25">
      <c r="A2430">
        <v>2429</v>
      </c>
      <c r="B2430" t="s">
        <v>9</v>
      </c>
      <c r="C2430">
        <f>IF(ISBLANK(Hoja1!C2430),AVERAGE(Hoja1!$C$2:$C$5001),Hoja1!C2430)</f>
        <v>518738.06</v>
      </c>
      <c r="D2430" t="str">
        <f>IF(ISBLANK(Hoja1!D2430),"ASALARIADO",Hoja1!D2430)</f>
        <v>ASALARIADO</v>
      </c>
      <c r="E2430" t="s">
        <v>16</v>
      </c>
      <c r="F2430" t="s">
        <v>12</v>
      </c>
      <c r="G2430" t="s">
        <v>12</v>
      </c>
      <c r="H2430" t="s">
        <v>13</v>
      </c>
      <c r="I2430" s="1">
        <f>IF(ISBLANK(Hoja1!I2430),AVERAGE(Hoja1!$I$2:$I$5001),Hoja1!I2430)</f>
        <v>41</v>
      </c>
      <c r="J2430">
        <f t="shared" si="111"/>
        <v>0</v>
      </c>
      <c r="K2430" t="str">
        <f t="shared" si="112"/>
        <v>400k-800k</v>
      </c>
      <c r="L2430" t="str">
        <f t="shared" si="113"/>
        <v>31-45</v>
      </c>
    </row>
    <row r="2431" spans="1:12" x14ac:dyDescent="0.25">
      <c r="A2431">
        <v>2430</v>
      </c>
      <c r="B2431" t="s">
        <v>15</v>
      </c>
      <c r="C2431">
        <f>IF(ISBLANK(Hoja1!C2431),AVERAGE(Hoja1!$C$2:$C$5001),Hoja1!C2431)</f>
        <v>1373096</v>
      </c>
      <c r="D2431" t="str">
        <f>IF(ISBLANK(Hoja1!D2431),"ASALARIADO",Hoja1!D2431)</f>
        <v>ASALARIADO</v>
      </c>
      <c r="E2431" t="s">
        <v>11</v>
      </c>
      <c r="F2431" t="s">
        <v>12</v>
      </c>
      <c r="G2431" t="s">
        <v>13</v>
      </c>
      <c r="H2431" t="s">
        <v>13</v>
      </c>
      <c r="I2431" s="1">
        <f>IF(ISBLANK(Hoja1!I2431),AVERAGE(Hoja1!$I$2:$I$5001),Hoja1!I2431)</f>
        <v>37</v>
      </c>
      <c r="J2431">
        <f t="shared" si="111"/>
        <v>0</v>
      </c>
      <c r="K2431" t="str">
        <f t="shared" si="112"/>
        <v>1.2M-2M</v>
      </c>
      <c r="L2431" t="str">
        <f t="shared" si="113"/>
        <v>31-45</v>
      </c>
    </row>
    <row r="2432" spans="1:12" x14ac:dyDescent="0.25">
      <c r="A2432">
        <v>2431</v>
      </c>
      <c r="B2432" t="s">
        <v>15</v>
      </c>
      <c r="C2432">
        <f>IF(ISBLANK(Hoja1!C2432),AVERAGE(Hoja1!$C$2:$C$5001),Hoja1!C2432)</f>
        <v>574611.66</v>
      </c>
      <c r="D2432" t="str">
        <f>IF(ISBLANK(Hoja1!D2432),"ASALARIADO",Hoja1!D2432)</f>
        <v>ASALARIADO</v>
      </c>
      <c r="E2432" t="s">
        <v>16</v>
      </c>
      <c r="F2432" t="s">
        <v>12</v>
      </c>
      <c r="G2432" t="s">
        <v>13</v>
      </c>
      <c r="H2432" t="s">
        <v>13</v>
      </c>
      <c r="I2432" s="1">
        <f>IF(ISBLANK(Hoja1!I2432),AVERAGE(Hoja1!$I$2:$I$5001),Hoja1!I2432)</f>
        <v>37</v>
      </c>
      <c r="J2432">
        <f t="shared" si="111"/>
        <v>0</v>
      </c>
      <c r="K2432" t="str">
        <f t="shared" si="112"/>
        <v>400k-800k</v>
      </c>
      <c r="L2432" t="str">
        <f t="shared" si="113"/>
        <v>31-45</v>
      </c>
    </row>
    <row r="2433" spans="1:12" x14ac:dyDescent="0.25">
      <c r="A2433">
        <v>2432</v>
      </c>
      <c r="B2433" t="s">
        <v>9</v>
      </c>
      <c r="C2433">
        <f>IF(ISBLANK(Hoja1!C2433),AVERAGE(Hoja1!$C$2:$C$5001),Hoja1!C2433)</f>
        <v>450297.7</v>
      </c>
      <c r="D2433" t="str">
        <f>IF(ISBLANK(Hoja1!D2433),"ASALARIADO",Hoja1!D2433)</f>
        <v>ASALARIADO</v>
      </c>
      <c r="E2433" t="s">
        <v>16</v>
      </c>
      <c r="F2433" t="s">
        <v>12</v>
      </c>
      <c r="G2433" t="s">
        <v>13</v>
      </c>
      <c r="H2433" t="s">
        <v>13</v>
      </c>
      <c r="I2433" s="1">
        <f>IF(ISBLANK(Hoja1!I2433),AVERAGE(Hoja1!$I$2:$I$5001),Hoja1!I2433)</f>
        <v>43</v>
      </c>
      <c r="J2433">
        <f t="shared" si="111"/>
        <v>0</v>
      </c>
      <c r="K2433" t="str">
        <f t="shared" si="112"/>
        <v>400k-800k</v>
      </c>
      <c r="L2433" t="str">
        <f t="shared" si="113"/>
        <v>31-45</v>
      </c>
    </row>
    <row r="2434" spans="1:12" x14ac:dyDescent="0.25">
      <c r="A2434">
        <v>2433</v>
      </c>
      <c r="B2434" t="s">
        <v>15</v>
      </c>
      <c r="C2434">
        <f>IF(ISBLANK(Hoja1!C2434),AVERAGE(Hoja1!$C$2:$C$5001),Hoja1!C2434)</f>
        <v>477000</v>
      </c>
      <c r="D2434" t="str">
        <f>IF(ISBLANK(Hoja1!D2434),"ASALARIADO",Hoja1!D2434)</f>
        <v>ASALARIADO</v>
      </c>
      <c r="E2434" t="s">
        <v>16</v>
      </c>
      <c r="F2434" t="s">
        <v>12</v>
      </c>
      <c r="G2434" t="s">
        <v>13</v>
      </c>
      <c r="H2434" t="s">
        <v>13</v>
      </c>
      <c r="I2434" s="1">
        <f>IF(ISBLANK(Hoja1!I2434),AVERAGE(Hoja1!$I$2:$I$5001),Hoja1!I2434)</f>
        <v>34</v>
      </c>
      <c r="J2434">
        <f t="shared" si="111"/>
        <v>0</v>
      </c>
      <c r="K2434" t="str">
        <f t="shared" si="112"/>
        <v>400k-800k</v>
      </c>
      <c r="L2434" t="str">
        <f t="shared" si="113"/>
        <v>31-45</v>
      </c>
    </row>
    <row r="2435" spans="1:12" x14ac:dyDescent="0.25">
      <c r="A2435">
        <v>2434</v>
      </c>
      <c r="B2435" t="s">
        <v>9</v>
      </c>
      <c r="C2435">
        <f>IF(ISBLANK(Hoja1!C2435),AVERAGE(Hoja1!$C$2:$C$5001),Hoja1!C2435)</f>
        <v>4164181.77</v>
      </c>
      <c r="D2435" t="str">
        <f>IF(ISBLANK(Hoja1!D2435),"ASALARIADO",Hoja1!D2435)</f>
        <v>ASALARIADO</v>
      </c>
      <c r="E2435" t="s">
        <v>16</v>
      </c>
      <c r="F2435" t="s">
        <v>12</v>
      </c>
      <c r="G2435" t="s">
        <v>13</v>
      </c>
      <c r="H2435" t="s">
        <v>13</v>
      </c>
      <c r="I2435" s="1">
        <f>IF(ISBLANK(Hoja1!I2435),AVERAGE(Hoja1!$I$2:$I$5001),Hoja1!I2435)</f>
        <v>35</v>
      </c>
      <c r="J2435">
        <f t="shared" ref="J2435:J2498" si="114">IF(H2435="SI",1,0)</f>
        <v>0</v>
      </c>
      <c r="K2435" t="str">
        <f t="shared" ref="K2435:K2498" si="115">IF(C2435&lt;=400000,"0-400k",IF(C2435&lt;=800000,"400k-800k",IF(C2435&lt;=1200000,"800k-1.2M",IF(C2435&lt;=2000000,"1.2M-2M","2M+"))))</f>
        <v>2M+</v>
      </c>
      <c r="L2435" t="str">
        <f t="shared" ref="L2435:L2498" si="116">IF(I2435&lt;=30,"18-30",IF(I2435&lt;=45,"31-45",IF(I2435&lt;=60,"46-60",IF(I2435&lt;=75,"61-75","76-100+"))))</f>
        <v>31-45</v>
      </c>
    </row>
    <row r="2436" spans="1:12" x14ac:dyDescent="0.25">
      <c r="A2436">
        <v>2435</v>
      </c>
      <c r="B2436" t="s">
        <v>15</v>
      </c>
      <c r="C2436">
        <f>IF(ISBLANK(Hoja1!C2436),AVERAGE(Hoja1!$C$2:$C$5001),Hoja1!C2436)</f>
        <v>1476693.45</v>
      </c>
      <c r="D2436" t="str">
        <f>IF(ISBLANK(Hoja1!D2436),"ASALARIADO",Hoja1!D2436)</f>
        <v>PENSIONADOS EN SU PROPIO SISTEMA</v>
      </c>
      <c r="E2436" t="s">
        <v>11</v>
      </c>
      <c r="F2436" t="s">
        <v>12</v>
      </c>
      <c r="G2436" t="s">
        <v>13</v>
      </c>
      <c r="H2436" t="s">
        <v>13</v>
      </c>
      <c r="I2436" s="1">
        <f>IF(ISBLANK(Hoja1!I2436),AVERAGE(Hoja1!$I$2:$I$5001),Hoja1!I2436)</f>
        <v>62</v>
      </c>
      <c r="J2436">
        <f t="shared" si="114"/>
        <v>0</v>
      </c>
      <c r="K2436" t="str">
        <f t="shared" si="115"/>
        <v>1.2M-2M</v>
      </c>
      <c r="L2436" t="str">
        <f t="shared" si="116"/>
        <v>61-75</v>
      </c>
    </row>
    <row r="2437" spans="1:12" x14ac:dyDescent="0.25">
      <c r="A2437">
        <v>2436</v>
      </c>
      <c r="B2437" t="s">
        <v>9</v>
      </c>
      <c r="C2437">
        <f>IF(ISBLANK(Hoja1!C2437),AVERAGE(Hoja1!$C$2:$C$5001),Hoja1!C2437)</f>
        <v>278030</v>
      </c>
      <c r="D2437" t="str">
        <f>IF(ISBLANK(Hoja1!D2437),"ASALARIADO",Hoja1!D2437)</f>
        <v>TRABAJADOR INDEPENDIENTE</v>
      </c>
      <c r="E2437" t="s">
        <v>16</v>
      </c>
      <c r="F2437" t="s">
        <v>12</v>
      </c>
      <c r="G2437" t="s">
        <v>13</v>
      </c>
      <c r="H2437" t="s">
        <v>13</v>
      </c>
      <c r="I2437" s="1">
        <f>IF(ISBLANK(Hoja1!I2437),AVERAGE(Hoja1!$I$2:$I$5001),Hoja1!I2437)</f>
        <v>38</v>
      </c>
      <c r="J2437">
        <f t="shared" si="114"/>
        <v>0</v>
      </c>
      <c r="K2437" t="str">
        <f t="shared" si="115"/>
        <v>0-400k</v>
      </c>
      <c r="L2437" t="str">
        <f t="shared" si="116"/>
        <v>31-45</v>
      </c>
    </row>
    <row r="2438" spans="1:12" x14ac:dyDescent="0.25">
      <c r="A2438">
        <v>2437</v>
      </c>
      <c r="B2438" t="s">
        <v>9</v>
      </c>
      <c r="C2438">
        <f>IF(ISBLANK(Hoja1!C2438),AVERAGE(Hoja1!$C$2:$C$5001),Hoja1!C2438)</f>
        <v>534815.5</v>
      </c>
      <c r="D2438" t="str">
        <f>IF(ISBLANK(Hoja1!D2438),"ASALARIADO",Hoja1!D2438)</f>
        <v>ASALARIADO</v>
      </c>
      <c r="E2438" t="s">
        <v>11</v>
      </c>
      <c r="F2438" t="s">
        <v>12</v>
      </c>
      <c r="G2438" t="s">
        <v>13</v>
      </c>
      <c r="H2438" t="s">
        <v>13</v>
      </c>
      <c r="I2438" s="1">
        <f>IF(ISBLANK(Hoja1!I2438),AVERAGE(Hoja1!$I$2:$I$5001),Hoja1!I2438)</f>
        <v>26</v>
      </c>
      <c r="J2438">
        <f t="shared" si="114"/>
        <v>0</v>
      </c>
      <c r="K2438" t="str">
        <f t="shared" si="115"/>
        <v>400k-800k</v>
      </c>
      <c r="L2438" t="str">
        <f t="shared" si="116"/>
        <v>18-30</v>
      </c>
    </row>
    <row r="2439" spans="1:12" x14ac:dyDescent="0.25">
      <c r="A2439">
        <v>2438</v>
      </c>
      <c r="B2439" t="s">
        <v>9</v>
      </c>
      <c r="C2439">
        <f>IF(ISBLANK(Hoja1!C2439),AVERAGE(Hoja1!$C$2:$C$5001),Hoja1!C2439)</f>
        <v>2767500</v>
      </c>
      <c r="D2439" t="str">
        <f>IF(ISBLANK(Hoja1!D2439),"ASALARIADO",Hoja1!D2439)</f>
        <v>ASALARIADO</v>
      </c>
      <c r="E2439" t="s">
        <v>16</v>
      </c>
      <c r="F2439" t="s">
        <v>12</v>
      </c>
      <c r="G2439" t="s">
        <v>13</v>
      </c>
      <c r="H2439" t="s">
        <v>13</v>
      </c>
      <c r="I2439" s="1">
        <f>IF(ISBLANK(Hoja1!I2439),AVERAGE(Hoja1!$I$2:$I$5001),Hoja1!I2439)</f>
        <v>24</v>
      </c>
      <c r="J2439">
        <f t="shared" si="114"/>
        <v>0</v>
      </c>
      <c r="K2439" t="str">
        <f t="shared" si="115"/>
        <v>2M+</v>
      </c>
      <c r="L2439" t="str">
        <f t="shared" si="116"/>
        <v>18-30</v>
      </c>
    </row>
    <row r="2440" spans="1:12" x14ac:dyDescent="0.25">
      <c r="A2440">
        <v>2439</v>
      </c>
      <c r="B2440" t="s">
        <v>9</v>
      </c>
      <c r="C2440">
        <f>IF(ISBLANK(Hoja1!C2440),AVERAGE(Hoja1!$C$2:$C$5001),Hoja1!C2440)</f>
        <v>297046</v>
      </c>
      <c r="D2440" t="str">
        <f>IF(ISBLANK(Hoja1!D2440),"ASALARIADO",Hoja1!D2440)</f>
        <v>TRABAJADOR INDEPENDIENTE</v>
      </c>
      <c r="E2440" t="s">
        <v>16</v>
      </c>
      <c r="F2440" t="s">
        <v>12</v>
      </c>
      <c r="G2440" t="s">
        <v>13</v>
      </c>
      <c r="H2440" t="s">
        <v>13</v>
      </c>
      <c r="I2440" s="1">
        <f>IF(ISBLANK(Hoja1!I2440),AVERAGE(Hoja1!$I$2:$I$5001),Hoja1!I2440)</f>
        <v>29</v>
      </c>
      <c r="J2440">
        <f t="shared" si="114"/>
        <v>0</v>
      </c>
      <c r="K2440" t="str">
        <f t="shared" si="115"/>
        <v>0-400k</v>
      </c>
      <c r="L2440" t="str">
        <f t="shared" si="116"/>
        <v>18-30</v>
      </c>
    </row>
    <row r="2441" spans="1:12" x14ac:dyDescent="0.25">
      <c r="A2441">
        <v>2440</v>
      </c>
      <c r="B2441" t="s">
        <v>15</v>
      </c>
      <c r="C2441">
        <f>IF(ISBLANK(Hoja1!C2441),AVERAGE(Hoja1!$C$2:$C$5001),Hoja1!C2441)</f>
        <v>278030</v>
      </c>
      <c r="D2441" t="str">
        <f>IF(ISBLANK(Hoja1!D2441),"ASALARIADO",Hoja1!D2441)</f>
        <v>CONVENIOS ESPECIALES DE TRABAJADORES INDEPENDIENTES</v>
      </c>
      <c r="E2441" t="s">
        <v>16</v>
      </c>
      <c r="F2441" t="s">
        <v>12</v>
      </c>
      <c r="G2441" t="s">
        <v>13</v>
      </c>
      <c r="H2441" t="s">
        <v>13</v>
      </c>
      <c r="I2441" s="1">
        <f>IF(ISBLANK(Hoja1!I2441),AVERAGE(Hoja1!$I$2:$I$5001),Hoja1!I2441)</f>
        <v>39</v>
      </c>
      <c r="J2441">
        <f t="shared" si="114"/>
        <v>0</v>
      </c>
      <c r="K2441" t="str">
        <f t="shared" si="115"/>
        <v>0-400k</v>
      </c>
      <c r="L2441" t="str">
        <f t="shared" si="116"/>
        <v>31-45</v>
      </c>
    </row>
    <row r="2442" spans="1:12" x14ac:dyDescent="0.25">
      <c r="A2442">
        <v>2441</v>
      </c>
      <c r="B2442" t="s">
        <v>15</v>
      </c>
      <c r="C2442">
        <f>IF(ISBLANK(Hoja1!C2442),AVERAGE(Hoja1!$C$2:$C$5001),Hoja1!C2442)</f>
        <v>436419</v>
      </c>
      <c r="D2442" t="str">
        <f>IF(ISBLANK(Hoja1!D2442),"ASALARIADO",Hoja1!D2442)</f>
        <v>PENSIONADOS EN SU PROPIO SISTEMA</v>
      </c>
      <c r="E2442" t="s">
        <v>11</v>
      </c>
      <c r="F2442" t="s">
        <v>12</v>
      </c>
      <c r="G2442" t="s">
        <v>13</v>
      </c>
      <c r="H2442" t="s">
        <v>13</v>
      </c>
      <c r="I2442" s="1">
        <f>IF(ISBLANK(Hoja1!I2442),AVERAGE(Hoja1!$I$2:$I$5001),Hoja1!I2442)</f>
        <v>79</v>
      </c>
      <c r="J2442">
        <f t="shared" si="114"/>
        <v>0</v>
      </c>
      <c r="K2442" t="str">
        <f t="shared" si="115"/>
        <v>400k-800k</v>
      </c>
      <c r="L2442" t="str">
        <f t="shared" si="116"/>
        <v>76-100+</v>
      </c>
    </row>
    <row r="2443" spans="1:12" x14ac:dyDescent="0.25">
      <c r="A2443">
        <v>2442</v>
      </c>
      <c r="B2443" t="s">
        <v>15</v>
      </c>
      <c r="C2443">
        <f>IF(ISBLANK(Hoja1!C2443),AVERAGE(Hoja1!$C$2:$C$5001),Hoja1!C2443)</f>
        <v>734801</v>
      </c>
      <c r="D2443" t="str">
        <f>IF(ISBLANK(Hoja1!D2443),"ASALARIADO",Hoja1!D2443)</f>
        <v>ASALARIADO</v>
      </c>
      <c r="E2443" t="s">
        <v>11</v>
      </c>
      <c r="F2443" t="s">
        <v>12</v>
      </c>
      <c r="G2443" t="s">
        <v>13</v>
      </c>
      <c r="H2443" t="s">
        <v>13</v>
      </c>
      <c r="I2443" s="1">
        <f>IF(ISBLANK(Hoja1!I2443),AVERAGE(Hoja1!$I$2:$I$5001),Hoja1!I2443)</f>
        <v>43</v>
      </c>
      <c r="J2443">
        <f t="shared" si="114"/>
        <v>0</v>
      </c>
      <c r="K2443" t="str">
        <f t="shared" si="115"/>
        <v>400k-800k</v>
      </c>
      <c r="L2443" t="str">
        <f t="shared" si="116"/>
        <v>31-45</v>
      </c>
    </row>
    <row r="2444" spans="1:12" x14ac:dyDescent="0.25">
      <c r="A2444">
        <v>2443</v>
      </c>
      <c r="B2444" t="s">
        <v>9</v>
      </c>
      <c r="C2444">
        <f>IF(ISBLANK(Hoja1!C2444),AVERAGE(Hoja1!$C$2:$C$5001),Hoja1!C2444)</f>
        <v>639148</v>
      </c>
      <c r="D2444" t="str">
        <f>IF(ISBLANK(Hoja1!D2444),"ASALARIADO",Hoja1!D2444)</f>
        <v>TRABAJADOR INDEPENDIENTE</v>
      </c>
      <c r="E2444" t="s">
        <v>16</v>
      </c>
      <c r="F2444" t="s">
        <v>12</v>
      </c>
      <c r="G2444" t="s">
        <v>13</v>
      </c>
      <c r="H2444" t="s">
        <v>12</v>
      </c>
      <c r="I2444" s="1">
        <f>IF(ISBLANK(Hoja1!I2444),AVERAGE(Hoja1!$I$2:$I$5001),Hoja1!I2444)</f>
        <v>44</v>
      </c>
      <c r="J2444">
        <f t="shared" si="114"/>
        <v>1</v>
      </c>
      <c r="K2444" t="str">
        <f t="shared" si="115"/>
        <v>400k-800k</v>
      </c>
      <c r="L2444" t="str">
        <f t="shared" si="116"/>
        <v>31-45</v>
      </c>
    </row>
    <row r="2445" spans="1:12" x14ac:dyDescent="0.25">
      <c r="A2445">
        <v>2444</v>
      </c>
      <c r="B2445" t="s">
        <v>15</v>
      </c>
      <c r="C2445">
        <f>IF(ISBLANK(Hoja1!C2445),AVERAGE(Hoja1!$C$2:$C$5001),Hoja1!C2445)</f>
        <v>454899.51</v>
      </c>
      <c r="D2445" t="str">
        <f>IF(ISBLANK(Hoja1!D2445),"ASALARIADO",Hoja1!D2445)</f>
        <v>ASALARIADO</v>
      </c>
      <c r="E2445" t="s">
        <v>11</v>
      </c>
      <c r="F2445" t="s">
        <v>12</v>
      </c>
      <c r="G2445" t="s">
        <v>13</v>
      </c>
      <c r="H2445" t="s">
        <v>13</v>
      </c>
      <c r="I2445" s="1">
        <f>IF(ISBLANK(Hoja1!I2445),AVERAGE(Hoja1!$I$2:$I$5001),Hoja1!I2445)</f>
        <v>59</v>
      </c>
      <c r="J2445">
        <f t="shared" si="114"/>
        <v>0</v>
      </c>
      <c r="K2445" t="str">
        <f t="shared" si="115"/>
        <v>400k-800k</v>
      </c>
      <c r="L2445" t="str">
        <f t="shared" si="116"/>
        <v>46-60</v>
      </c>
    </row>
    <row r="2446" spans="1:12" x14ac:dyDescent="0.25">
      <c r="A2446">
        <v>2445</v>
      </c>
      <c r="B2446" t="s">
        <v>15</v>
      </c>
      <c r="C2446">
        <f>IF(ISBLANK(Hoja1!C2446),AVERAGE(Hoja1!$C$2:$C$5001),Hoja1!C2446)</f>
        <v>3622084.85</v>
      </c>
      <c r="D2446" t="str">
        <f>IF(ISBLANK(Hoja1!D2446),"ASALARIADO",Hoja1!D2446)</f>
        <v>ASALARIADO</v>
      </c>
      <c r="E2446" t="s">
        <v>16</v>
      </c>
      <c r="F2446" t="s">
        <v>12</v>
      </c>
      <c r="G2446" t="s">
        <v>13</v>
      </c>
      <c r="H2446" t="s">
        <v>13</v>
      </c>
      <c r="I2446" s="1">
        <f>IF(ISBLANK(Hoja1!I2446),AVERAGE(Hoja1!$I$2:$I$5001),Hoja1!I2446)</f>
        <v>35</v>
      </c>
      <c r="J2446">
        <f t="shared" si="114"/>
        <v>0</v>
      </c>
      <c r="K2446" t="str">
        <f t="shared" si="115"/>
        <v>2M+</v>
      </c>
      <c r="L2446" t="str">
        <f t="shared" si="116"/>
        <v>31-45</v>
      </c>
    </row>
    <row r="2447" spans="1:12" x14ac:dyDescent="0.25">
      <c r="A2447">
        <v>2446</v>
      </c>
      <c r="B2447" t="s">
        <v>9</v>
      </c>
      <c r="C2447">
        <f>IF(ISBLANK(Hoja1!C2447),AVERAGE(Hoja1!$C$2:$C$5001),Hoja1!C2447)</f>
        <v>360000</v>
      </c>
      <c r="D2447" t="str">
        <f>IF(ISBLANK(Hoja1!D2447),"ASALARIADO",Hoja1!D2447)</f>
        <v>ASALARIADO</v>
      </c>
      <c r="E2447" t="s">
        <v>16</v>
      </c>
      <c r="F2447" t="s">
        <v>12</v>
      </c>
      <c r="G2447" t="s">
        <v>13</v>
      </c>
      <c r="H2447" t="s">
        <v>13</v>
      </c>
      <c r="I2447" s="1">
        <f>IF(ISBLANK(Hoja1!I2447),AVERAGE(Hoja1!$I$2:$I$5001),Hoja1!I2447)</f>
        <v>37</v>
      </c>
      <c r="J2447">
        <f t="shared" si="114"/>
        <v>0</v>
      </c>
      <c r="K2447" t="str">
        <f t="shared" si="115"/>
        <v>0-400k</v>
      </c>
      <c r="L2447" t="str">
        <f t="shared" si="116"/>
        <v>31-45</v>
      </c>
    </row>
    <row r="2448" spans="1:12" x14ac:dyDescent="0.25">
      <c r="A2448">
        <v>2447</v>
      </c>
      <c r="B2448" t="s">
        <v>15</v>
      </c>
      <c r="C2448">
        <f>IF(ISBLANK(Hoja1!C2448),AVERAGE(Hoja1!$C$2:$C$5001),Hoja1!C2448)</f>
        <v>1064830</v>
      </c>
      <c r="D2448" t="str">
        <f>IF(ISBLANK(Hoja1!D2448),"ASALARIADO",Hoja1!D2448)</f>
        <v>ASALARIADO</v>
      </c>
      <c r="E2448" t="s">
        <v>11</v>
      </c>
      <c r="F2448" t="s">
        <v>12</v>
      </c>
      <c r="G2448" t="s">
        <v>13</v>
      </c>
      <c r="H2448" t="s">
        <v>12</v>
      </c>
      <c r="I2448" s="1">
        <f>IF(ISBLANK(Hoja1!I2448),AVERAGE(Hoja1!$I$2:$I$5001),Hoja1!I2448)</f>
        <v>51</v>
      </c>
      <c r="J2448">
        <f t="shared" si="114"/>
        <v>1</v>
      </c>
      <c r="K2448" t="str">
        <f t="shared" si="115"/>
        <v>800k-1.2M</v>
      </c>
      <c r="L2448" t="str">
        <f t="shared" si="116"/>
        <v>46-60</v>
      </c>
    </row>
    <row r="2449" spans="1:12" x14ac:dyDescent="0.25">
      <c r="A2449">
        <v>2448</v>
      </c>
      <c r="B2449" t="s">
        <v>15</v>
      </c>
      <c r="C2449">
        <f>IF(ISBLANK(Hoja1!C2449),AVERAGE(Hoja1!$C$2:$C$5001),Hoja1!C2449)</f>
        <v>62402.9</v>
      </c>
      <c r="D2449" t="str">
        <f>IF(ISBLANK(Hoja1!D2449),"ASALARIADO",Hoja1!D2449)</f>
        <v>ASALARIADO</v>
      </c>
      <c r="E2449" t="s">
        <v>16</v>
      </c>
      <c r="F2449" t="s">
        <v>12</v>
      </c>
      <c r="G2449" t="s">
        <v>13</v>
      </c>
      <c r="H2449" t="s">
        <v>13</v>
      </c>
      <c r="I2449" s="1">
        <f>IF(ISBLANK(Hoja1!I2449),AVERAGE(Hoja1!$I$2:$I$5001),Hoja1!I2449)</f>
        <v>21</v>
      </c>
      <c r="J2449">
        <f t="shared" si="114"/>
        <v>0</v>
      </c>
      <c r="K2449" t="str">
        <f t="shared" si="115"/>
        <v>0-400k</v>
      </c>
      <c r="L2449" t="str">
        <f t="shared" si="116"/>
        <v>18-30</v>
      </c>
    </row>
    <row r="2450" spans="1:12" x14ac:dyDescent="0.25">
      <c r="A2450">
        <v>2449</v>
      </c>
      <c r="B2450" t="s">
        <v>9</v>
      </c>
      <c r="C2450">
        <f>IF(ISBLANK(Hoja1!C2450),AVERAGE(Hoja1!$C$2:$C$5001),Hoja1!C2450)</f>
        <v>297046</v>
      </c>
      <c r="D2450" t="str">
        <f>IF(ISBLANK(Hoja1!D2450),"ASALARIADO",Hoja1!D2450)</f>
        <v>TRABAJADOR INDEPENDIENTE</v>
      </c>
      <c r="E2450" t="s">
        <v>16</v>
      </c>
      <c r="F2450" t="s">
        <v>12</v>
      </c>
      <c r="G2450" t="s">
        <v>13</v>
      </c>
      <c r="H2450" t="s">
        <v>12</v>
      </c>
      <c r="I2450" s="1">
        <f>IF(ISBLANK(Hoja1!I2450),AVERAGE(Hoja1!$I$2:$I$5001),Hoja1!I2450)</f>
        <v>30</v>
      </c>
      <c r="J2450">
        <f t="shared" si="114"/>
        <v>1</v>
      </c>
      <c r="K2450" t="str">
        <f t="shared" si="115"/>
        <v>0-400k</v>
      </c>
      <c r="L2450" t="str">
        <f t="shared" si="116"/>
        <v>18-30</v>
      </c>
    </row>
    <row r="2451" spans="1:12" x14ac:dyDescent="0.25">
      <c r="A2451">
        <v>2450</v>
      </c>
      <c r="B2451" t="s">
        <v>15</v>
      </c>
      <c r="C2451">
        <f>IF(ISBLANK(Hoja1!C2451),AVERAGE(Hoja1!$C$2:$C$5001),Hoja1!C2451)</f>
        <v>338125</v>
      </c>
      <c r="D2451" t="str">
        <f>IF(ISBLANK(Hoja1!D2451),"ASALARIADO",Hoja1!D2451)</f>
        <v>ASALARIADO</v>
      </c>
      <c r="E2451" t="s">
        <v>16</v>
      </c>
      <c r="F2451" t="s">
        <v>12</v>
      </c>
      <c r="G2451" t="s">
        <v>13</v>
      </c>
      <c r="H2451" t="s">
        <v>13</v>
      </c>
      <c r="I2451" s="1">
        <f>IF(ISBLANK(Hoja1!I2451),AVERAGE(Hoja1!$I$2:$I$5001),Hoja1!I2451)</f>
        <v>50</v>
      </c>
      <c r="J2451">
        <f t="shared" si="114"/>
        <v>0</v>
      </c>
      <c r="K2451" t="str">
        <f t="shared" si="115"/>
        <v>0-400k</v>
      </c>
      <c r="L2451" t="str">
        <f t="shared" si="116"/>
        <v>46-60</v>
      </c>
    </row>
    <row r="2452" spans="1:12" x14ac:dyDescent="0.25">
      <c r="A2452">
        <v>2451</v>
      </c>
      <c r="B2452" t="s">
        <v>9</v>
      </c>
      <c r="C2452">
        <f>IF(ISBLANK(Hoja1!C2452),AVERAGE(Hoja1!$C$2:$C$5001),Hoja1!C2452)</f>
        <v>423458</v>
      </c>
      <c r="D2452" t="str">
        <f>IF(ISBLANK(Hoja1!D2452),"ASALARIADO",Hoja1!D2452)</f>
        <v>TRABAJADOR INDEPENDIENTE</v>
      </c>
      <c r="E2452" t="s">
        <v>16</v>
      </c>
      <c r="F2452" t="s">
        <v>12</v>
      </c>
      <c r="G2452" t="s">
        <v>13</v>
      </c>
      <c r="H2452" t="s">
        <v>13</v>
      </c>
      <c r="I2452" s="1">
        <f>IF(ISBLANK(Hoja1!I2452),AVERAGE(Hoja1!$I$2:$I$5001),Hoja1!I2452)</f>
        <v>42</v>
      </c>
      <c r="J2452">
        <f t="shared" si="114"/>
        <v>0</v>
      </c>
      <c r="K2452" t="str">
        <f t="shared" si="115"/>
        <v>400k-800k</v>
      </c>
      <c r="L2452" t="str">
        <f t="shared" si="116"/>
        <v>31-45</v>
      </c>
    </row>
    <row r="2453" spans="1:12" x14ac:dyDescent="0.25">
      <c r="A2453">
        <v>2452</v>
      </c>
      <c r="B2453" t="s">
        <v>9</v>
      </c>
      <c r="C2453">
        <f>IF(ISBLANK(Hoja1!C2453),AVERAGE(Hoja1!$C$2:$C$5001),Hoja1!C2453)</f>
        <v>75000</v>
      </c>
      <c r="D2453" t="str">
        <f>IF(ISBLANK(Hoja1!D2453),"ASALARIADO",Hoja1!D2453)</f>
        <v>ASALARIADO</v>
      </c>
      <c r="E2453" t="s">
        <v>16</v>
      </c>
      <c r="F2453" t="s">
        <v>12</v>
      </c>
      <c r="G2453" t="s">
        <v>13</v>
      </c>
      <c r="H2453" t="s">
        <v>12</v>
      </c>
      <c r="I2453" s="1">
        <f>IF(ISBLANK(Hoja1!I2453),AVERAGE(Hoja1!$I$2:$I$5001),Hoja1!I2453)</f>
        <v>28</v>
      </c>
      <c r="J2453">
        <f t="shared" si="114"/>
        <v>1</v>
      </c>
      <c r="K2453" t="str">
        <f t="shared" si="115"/>
        <v>0-400k</v>
      </c>
      <c r="L2453" t="str">
        <f t="shared" si="116"/>
        <v>18-30</v>
      </c>
    </row>
    <row r="2454" spans="1:12" x14ac:dyDescent="0.25">
      <c r="A2454">
        <v>2453</v>
      </c>
      <c r="B2454" t="s">
        <v>9</v>
      </c>
      <c r="C2454">
        <f>IF(ISBLANK(Hoja1!C2454),AVERAGE(Hoja1!$C$2:$C$5001),Hoja1!C2454)</f>
        <v>318000</v>
      </c>
      <c r="D2454" t="str">
        <f>IF(ISBLANK(Hoja1!D2454),"ASALARIADO",Hoja1!D2454)</f>
        <v>ASALARIADO</v>
      </c>
      <c r="E2454" t="s">
        <v>16</v>
      </c>
      <c r="F2454" t="s">
        <v>12</v>
      </c>
      <c r="G2454" t="s">
        <v>13</v>
      </c>
      <c r="H2454" t="s">
        <v>12</v>
      </c>
      <c r="I2454" s="1">
        <f>IF(ISBLANK(Hoja1!I2454),AVERAGE(Hoja1!$I$2:$I$5001),Hoja1!I2454)</f>
        <v>50</v>
      </c>
      <c r="J2454">
        <f t="shared" si="114"/>
        <v>1</v>
      </c>
      <c r="K2454" t="str">
        <f t="shared" si="115"/>
        <v>0-400k</v>
      </c>
      <c r="L2454" t="str">
        <f t="shared" si="116"/>
        <v>46-60</v>
      </c>
    </row>
    <row r="2455" spans="1:12" x14ac:dyDescent="0.25">
      <c r="A2455">
        <v>2454</v>
      </c>
      <c r="B2455" t="s">
        <v>9</v>
      </c>
      <c r="C2455">
        <f>IF(ISBLANK(Hoja1!C2455),AVERAGE(Hoja1!$C$2:$C$5001),Hoja1!C2455)</f>
        <v>297187</v>
      </c>
      <c r="D2455" t="str">
        <f>IF(ISBLANK(Hoja1!D2455),"ASALARIADO",Hoja1!D2455)</f>
        <v>TRABAJADOR INDEPENDIENTE</v>
      </c>
      <c r="E2455" t="s">
        <v>16</v>
      </c>
      <c r="F2455" t="s">
        <v>12</v>
      </c>
      <c r="G2455" t="s">
        <v>13</v>
      </c>
      <c r="H2455" t="s">
        <v>13</v>
      </c>
      <c r="I2455" s="1">
        <f>IF(ISBLANK(Hoja1!I2455),AVERAGE(Hoja1!$I$2:$I$5001),Hoja1!I2455)</f>
        <v>41</v>
      </c>
      <c r="J2455">
        <f t="shared" si="114"/>
        <v>0</v>
      </c>
      <c r="K2455" t="str">
        <f t="shared" si="115"/>
        <v>0-400k</v>
      </c>
      <c r="L2455" t="str">
        <f t="shared" si="116"/>
        <v>31-45</v>
      </c>
    </row>
    <row r="2456" spans="1:12" x14ac:dyDescent="0.25">
      <c r="A2456">
        <v>2455</v>
      </c>
      <c r="B2456" t="s">
        <v>15</v>
      </c>
      <c r="C2456">
        <f>IF(ISBLANK(Hoja1!C2456),AVERAGE(Hoja1!$C$2:$C$5001),Hoja1!C2456)</f>
        <v>1023887.95</v>
      </c>
      <c r="D2456" t="str">
        <f>IF(ISBLANK(Hoja1!D2456),"ASALARIADO",Hoja1!D2456)</f>
        <v>ASALARIADO</v>
      </c>
      <c r="E2456" t="s">
        <v>11</v>
      </c>
      <c r="F2456" t="s">
        <v>12</v>
      </c>
      <c r="G2456" t="s">
        <v>13</v>
      </c>
      <c r="H2456" t="s">
        <v>13</v>
      </c>
      <c r="I2456" s="1">
        <f>IF(ISBLANK(Hoja1!I2456),AVERAGE(Hoja1!$I$2:$I$5001),Hoja1!I2456)</f>
        <v>33</v>
      </c>
      <c r="J2456">
        <f t="shared" si="114"/>
        <v>0</v>
      </c>
      <c r="K2456" t="str">
        <f t="shared" si="115"/>
        <v>800k-1.2M</v>
      </c>
      <c r="L2456" t="str">
        <f t="shared" si="116"/>
        <v>31-45</v>
      </c>
    </row>
    <row r="2457" spans="1:12" x14ac:dyDescent="0.25">
      <c r="A2457">
        <v>2456</v>
      </c>
      <c r="B2457" t="s">
        <v>15</v>
      </c>
      <c r="C2457">
        <f>IF(ISBLANK(Hoja1!C2457),AVERAGE(Hoja1!$C$2:$C$5001),Hoja1!C2457)</f>
        <v>297046</v>
      </c>
      <c r="D2457" t="str">
        <f>IF(ISBLANK(Hoja1!D2457),"ASALARIADO",Hoja1!D2457)</f>
        <v>TRABAJADOR INDEPENDIENTE</v>
      </c>
      <c r="E2457" t="s">
        <v>16</v>
      </c>
      <c r="F2457" t="s">
        <v>12</v>
      </c>
      <c r="G2457" t="s">
        <v>13</v>
      </c>
      <c r="H2457" t="s">
        <v>12</v>
      </c>
      <c r="I2457" s="1">
        <f>IF(ISBLANK(Hoja1!I2457),AVERAGE(Hoja1!$I$2:$I$5001),Hoja1!I2457)</f>
        <v>34</v>
      </c>
      <c r="J2457">
        <f t="shared" si="114"/>
        <v>1</v>
      </c>
      <c r="K2457" t="str">
        <f t="shared" si="115"/>
        <v>0-400k</v>
      </c>
      <c r="L2457" t="str">
        <f t="shared" si="116"/>
        <v>31-45</v>
      </c>
    </row>
    <row r="2458" spans="1:12" x14ac:dyDescent="0.25">
      <c r="A2458">
        <v>2457</v>
      </c>
      <c r="B2458" t="s">
        <v>15</v>
      </c>
      <c r="C2458">
        <f>IF(ISBLANK(Hoja1!C2458),AVERAGE(Hoja1!$C$2:$C$5001),Hoja1!C2458)</f>
        <v>937593</v>
      </c>
      <c r="D2458" t="str">
        <f>IF(ISBLANK(Hoja1!D2458),"ASALARIADO",Hoja1!D2458)</f>
        <v>ASALARIADO</v>
      </c>
      <c r="E2458" t="s">
        <v>11</v>
      </c>
      <c r="F2458" t="s">
        <v>12</v>
      </c>
      <c r="G2458" t="s">
        <v>13</v>
      </c>
      <c r="H2458" t="s">
        <v>13</v>
      </c>
      <c r="I2458" s="1">
        <f>IF(ISBLANK(Hoja1!I2458),AVERAGE(Hoja1!$I$2:$I$5001),Hoja1!I2458)</f>
        <v>56</v>
      </c>
      <c r="J2458">
        <f t="shared" si="114"/>
        <v>0</v>
      </c>
      <c r="K2458" t="str">
        <f t="shared" si="115"/>
        <v>800k-1.2M</v>
      </c>
      <c r="L2458" t="str">
        <f t="shared" si="116"/>
        <v>46-60</v>
      </c>
    </row>
    <row r="2459" spans="1:12" x14ac:dyDescent="0.25">
      <c r="A2459">
        <v>2458</v>
      </c>
      <c r="B2459" t="s">
        <v>15</v>
      </c>
      <c r="C2459">
        <f>IF(ISBLANK(Hoja1!C2459),AVERAGE(Hoja1!$C$2:$C$5001),Hoja1!C2459)</f>
        <v>697616.29</v>
      </c>
      <c r="D2459" t="str">
        <f>IF(ISBLANK(Hoja1!D2459),"ASALARIADO",Hoja1!D2459)</f>
        <v>ASALARIADO</v>
      </c>
      <c r="E2459" t="s">
        <v>16</v>
      </c>
      <c r="F2459" t="s">
        <v>12</v>
      </c>
      <c r="G2459" t="s">
        <v>13</v>
      </c>
      <c r="H2459" t="s">
        <v>13</v>
      </c>
      <c r="I2459" s="1">
        <f>IF(ISBLANK(Hoja1!I2459),AVERAGE(Hoja1!$I$2:$I$5001),Hoja1!I2459)</f>
        <v>34</v>
      </c>
      <c r="J2459">
        <f t="shared" si="114"/>
        <v>0</v>
      </c>
      <c r="K2459" t="str">
        <f t="shared" si="115"/>
        <v>400k-800k</v>
      </c>
      <c r="L2459" t="str">
        <f t="shared" si="116"/>
        <v>31-45</v>
      </c>
    </row>
    <row r="2460" spans="1:12" x14ac:dyDescent="0.25">
      <c r="A2460">
        <v>2459</v>
      </c>
      <c r="B2460" t="s">
        <v>9</v>
      </c>
      <c r="C2460">
        <f>IF(ISBLANK(Hoja1!C2460),AVERAGE(Hoja1!$C$2:$C$5001),Hoja1!C2460)</f>
        <v>620581</v>
      </c>
      <c r="D2460" t="str">
        <f>IF(ISBLANK(Hoja1!D2460),"ASALARIADO",Hoja1!D2460)</f>
        <v>ASALARIADO</v>
      </c>
      <c r="E2460" t="s">
        <v>11</v>
      </c>
      <c r="F2460" t="s">
        <v>12</v>
      </c>
      <c r="G2460" t="s">
        <v>13</v>
      </c>
      <c r="H2460" t="s">
        <v>13</v>
      </c>
      <c r="I2460" s="1">
        <f>IF(ISBLANK(Hoja1!I2460),AVERAGE(Hoja1!$I$2:$I$5001),Hoja1!I2460)</f>
        <v>24</v>
      </c>
      <c r="J2460">
        <f t="shared" si="114"/>
        <v>0</v>
      </c>
      <c r="K2460" t="str">
        <f t="shared" si="115"/>
        <v>400k-800k</v>
      </c>
      <c r="L2460" t="str">
        <f t="shared" si="116"/>
        <v>18-30</v>
      </c>
    </row>
    <row r="2461" spans="1:12" x14ac:dyDescent="0.25">
      <c r="A2461">
        <v>2460</v>
      </c>
      <c r="B2461" t="s">
        <v>15</v>
      </c>
      <c r="C2461">
        <f>IF(ISBLANK(Hoja1!C2461),AVERAGE(Hoja1!$C$2:$C$5001),Hoja1!C2461)</f>
        <v>297045</v>
      </c>
      <c r="D2461" t="str">
        <f>IF(ISBLANK(Hoja1!D2461),"ASALARIADO",Hoja1!D2461)</f>
        <v>ASEGURADO VOLUNTARIO</v>
      </c>
      <c r="E2461" t="s">
        <v>16</v>
      </c>
      <c r="F2461" t="s">
        <v>12</v>
      </c>
      <c r="G2461" t="s">
        <v>13</v>
      </c>
      <c r="H2461" t="s">
        <v>13</v>
      </c>
      <c r="I2461" s="1">
        <f>IF(ISBLANK(Hoja1!I2461),AVERAGE(Hoja1!$I$2:$I$5001),Hoja1!I2461)</f>
        <v>62</v>
      </c>
      <c r="J2461">
        <f t="shared" si="114"/>
        <v>0</v>
      </c>
      <c r="K2461" t="str">
        <f t="shared" si="115"/>
        <v>0-400k</v>
      </c>
      <c r="L2461" t="str">
        <f t="shared" si="116"/>
        <v>61-75</v>
      </c>
    </row>
    <row r="2462" spans="1:12" x14ac:dyDescent="0.25">
      <c r="A2462">
        <v>2461</v>
      </c>
      <c r="B2462" t="s">
        <v>9</v>
      </c>
      <c r="C2462">
        <f>IF(ISBLANK(Hoja1!C2462),AVERAGE(Hoja1!$C$2:$C$5001),Hoja1!C2462)</f>
        <v>299647</v>
      </c>
      <c r="D2462" t="str">
        <f>IF(ISBLANK(Hoja1!D2462),"ASALARIADO",Hoja1!D2462)</f>
        <v>ASEGURADO VOLUNTARIO</v>
      </c>
      <c r="E2462" t="s">
        <v>16</v>
      </c>
      <c r="F2462" t="s">
        <v>12</v>
      </c>
      <c r="G2462" t="s">
        <v>13</v>
      </c>
      <c r="H2462" t="s">
        <v>13</v>
      </c>
      <c r="I2462" s="1">
        <f>IF(ISBLANK(Hoja1!I2462),AVERAGE(Hoja1!$I$2:$I$5001),Hoja1!I2462)</f>
        <v>54</v>
      </c>
      <c r="J2462">
        <f t="shared" si="114"/>
        <v>0</v>
      </c>
      <c r="K2462" t="str">
        <f t="shared" si="115"/>
        <v>0-400k</v>
      </c>
      <c r="L2462" t="str">
        <f t="shared" si="116"/>
        <v>46-60</v>
      </c>
    </row>
    <row r="2463" spans="1:12" x14ac:dyDescent="0.25">
      <c r="A2463">
        <v>2462</v>
      </c>
      <c r="B2463" t="s">
        <v>9</v>
      </c>
      <c r="C2463">
        <f>IF(ISBLANK(Hoja1!C2463),AVERAGE(Hoja1!$C$2:$C$5001),Hoja1!C2463)</f>
        <v>458490</v>
      </c>
      <c r="D2463" t="str">
        <f>IF(ISBLANK(Hoja1!D2463),"ASALARIADO",Hoja1!D2463)</f>
        <v>ASALARIADO</v>
      </c>
      <c r="E2463" t="s">
        <v>16</v>
      </c>
      <c r="F2463" t="s">
        <v>12</v>
      </c>
      <c r="G2463" t="s">
        <v>13</v>
      </c>
      <c r="H2463" t="s">
        <v>13</v>
      </c>
      <c r="I2463" s="1">
        <f>IF(ISBLANK(Hoja1!I2463),AVERAGE(Hoja1!$I$2:$I$5001),Hoja1!I2463)</f>
        <v>27</v>
      </c>
      <c r="J2463">
        <f t="shared" si="114"/>
        <v>0</v>
      </c>
      <c r="K2463" t="str">
        <f t="shared" si="115"/>
        <v>400k-800k</v>
      </c>
      <c r="L2463" t="str">
        <f t="shared" si="116"/>
        <v>18-30</v>
      </c>
    </row>
    <row r="2464" spans="1:12" x14ac:dyDescent="0.25">
      <c r="A2464">
        <v>2463</v>
      </c>
      <c r="B2464" t="s">
        <v>15</v>
      </c>
      <c r="C2464">
        <f>IF(ISBLANK(Hoja1!C2464),AVERAGE(Hoja1!$C$2:$C$5001),Hoja1!C2464)</f>
        <v>297044</v>
      </c>
      <c r="D2464" t="str">
        <f>IF(ISBLANK(Hoja1!D2464),"ASALARIADO",Hoja1!D2464)</f>
        <v>ASEGURADO VOLUNTARIO</v>
      </c>
      <c r="E2464" t="s">
        <v>16</v>
      </c>
      <c r="F2464" t="s">
        <v>12</v>
      </c>
      <c r="G2464" t="s">
        <v>12</v>
      </c>
      <c r="H2464" t="s">
        <v>13</v>
      </c>
      <c r="I2464" s="1">
        <f>IF(ISBLANK(Hoja1!I2464),AVERAGE(Hoja1!$I$2:$I$5001),Hoja1!I2464)</f>
        <v>57</v>
      </c>
      <c r="J2464">
        <f t="shared" si="114"/>
        <v>0</v>
      </c>
      <c r="K2464" t="str">
        <f t="shared" si="115"/>
        <v>0-400k</v>
      </c>
      <c r="L2464" t="str">
        <f t="shared" si="116"/>
        <v>46-60</v>
      </c>
    </row>
    <row r="2465" spans="1:12" x14ac:dyDescent="0.25">
      <c r="A2465">
        <v>2464</v>
      </c>
      <c r="B2465" t="s">
        <v>9</v>
      </c>
      <c r="C2465">
        <f>IF(ISBLANK(Hoja1!C2465),AVERAGE(Hoja1!$C$2:$C$5001),Hoja1!C2465)</f>
        <v>639148</v>
      </c>
      <c r="D2465" t="str">
        <f>IF(ISBLANK(Hoja1!D2465),"ASALARIADO",Hoja1!D2465)</f>
        <v>TRABAJADOR INDEPENDIENTE</v>
      </c>
      <c r="E2465" t="s">
        <v>16</v>
      </c>
      <c r="F2465" t="s">
        <v>12</v>
      </c>
      <c r="G2465" t="s">
        <v>13</v>
      </c>
      <c r="H2465" t="s">
        <v>13</v>
      </c>
      <c r="I2465" s="1">
        <f>IF(ISBLANK(Hoja1!I2465),AVERAGE(Hoja1!$I$2:$I$5001),Hoja1!I2465)</f>
        <v>42</v>
      </c>
      <c r="J2465">
        <f t="shared" si="114"/>
        <v>0</v>
      </c>
      <c r="K2465" t="str">
        <f t="shared" si="115"/>
        <v>400k-800k</v>
      </c>
      <c r="L2465" t="str">
        <f t="shared" si="116"/>
        <v>31-45</v>
      </c>
    </row>
    <row r="2466" spans="1:12" x14ac:dyDescent="0.25">
      <c r="A2466">
        <v>2465</v>
      </c>
      <c r="B2466" t="s">
        <v>15</v>
      </c>
      <c r="C2466">
        <f>IF(ISBLANK(Hoja1!C2466),AVERAGE(Hoja1!$C$2:$C$5001),Hoja1!C2466)</f>
        <v>700882.78</v>
      </c>
      <c r="D2466" t="str">
        <f>IF(ISBLANK(Hoja1!D2466),"ASALARIADO",Hoja1!D2466)</f>
        <v>ASALARIADO</v>
      </c>
      <c r="E2466" t="s">
        <v>16</v>
      </c>
      <c r="F2466" t="s">
        <v>12</v>
      </c>
      <c r="G2466" t="s">
        <v>13</v>
      </c>
      <c r="H2466" t="s">
        <v>13</v>
      </c>
      <c r="I2466" s="1">
        <f>IF(ISBLANK(Hoja1!I2466),AVERAGE(Hoja1!$I$2:$I$5001),Hoja1!I2466)</f>
        <v>44</v>
      </c>
      <c r="J2466">
        <f t="shared" si="114"/>
        <v>0</v>
      </c>
      <c r="K2466" t="str">
        <f t="shared" si="115"/>
        <v>400k-800k</v>
      </c>
      <c r="L2466" t="str">
        <f t="shared" si="116"/>
        <v>31-45</v>
      </c>
    </row>
    <row r="2467" spans="1:12" x14ac:dyDescent="0.25">
      <c r="A2467">
        <v>2466</v>
      </c>
      <c r="B2467" t="s">
        <v>9</v>
      </c>
      <c r="C2467">
        <f>IF(ISBLANK(Hoja1!C2467),AVERAGE(Hoja1!$C$2:$C$5001),Hoja1!C2467)</f>
        <v>278030</v>
      </c>
      <c r="D2467" t="str">
        <f>IF(ISBLANK(Hoja1!D2467),"ASALARIADO",Hoja1!D2467)</f>
        <v>CONVENIOS ESPECIALES DE TRABAJADORES INDEPENDIENTES</v>
      </c>
      <c r="E2467" t="s">
        <v>16</v>
      </c>
      <c r="F2467" t="s">
        <v>12</v>
      </c>
      <c r="G2467" t="s">
        <v>13</v>
      </c>
      <c r="H2467" t="s">
        <v>13</v>
      </c>
      <c r="I2467" s="1">
        <f>IF(ISBLANK(Hoja1!I2467),AVERAGE(Hoja1!$I$2:$I$5001),Hoja1!I2467)</f>
        <v>64</v>
      </c>
      <c r="J2467">
        <f t="shared" si="114"/>
        <v>0</v>
      </c>
      <c r="K2467" t="str">
        <f t="shared" si="115"/>
        <v>0-400k</v>
      </c>
      <c r="L2467" t="str">
        <f t="shared" si="116"/>
        <v>61-75</v>
      </c>
    </row>
    <row r="2468" spans="1:12" x14ac:dyDescent="0.25">
      <c r="A2468">
        <v>2467</v>
      </c>
      <c r="B2468" t="s">
        <v>15</v>
      </c>
      <c r="C2468">
        <f>IF(ISBLANK(Hoja1!C2468),AVERAGE(Hoja1!$C$2:$C$5001),Hoja1!C2468)</f>
        <v>697309.5</v>
      </c>
      <c r="D2468" t="str">
        <f>IF(ISBLANK(Hoja1!D2468),"ASALARIADO",Hoja1!D2468)</f>
        <v>ASALARIADO</v>
      </c>
      <c r="E2468" t="s">
        <v>11</v>
      </c>
      <c r="F2468" t="s">
        <v>12</v>
      </c>
      <c r="G2468" t="s">
        <v>13</v>
      </c>
      <c r="H2468" t="s">
        <v>13</v>
      </c>
      <c r="I2468" s="1">
        <f>IF(ISBLANK(Hoja1!I2468),AVERAGE(Hoja1!$I$2:$I$5001),Hoja1!I2468)</f>
        <v>55</v>
      </c>
      <c r="J2468">
        <f t="shared" si="114"/>
        <v>0</v>
      </c>
      <c r="K2468" t="str">
        <f t="shared" si="115"/>
        <v>400k-800k</v>
      </c>
      <c r="L2468" t="str">
        <f t="shared" si="116"/>
        <v>46-60</v>
      </c>
    </row>
    <row r="2469" spans="1:12" x14ac:dyDescent="0.25">
      <c r="A2469">
        <v>2468</v>
      </c>
      <c r="B2469" t="s">
        <v>15</v>
      </c>
      <c r="C2469">
        <f>IF(ISBLANK(Hoja1!C2469),AVERAGE(Hoja1!$C$2:$C$5001),Hoja1!C2469)</f>
        <v>278030</v>
      </c>
      <c r="D2469" t="str">
        <f>IF(ISBLANK(Hoja1!D2469),"ASALARIADO",Hoja1!D2469)</f>
        <v>ASEGURADO VOLUNTARIO</v>
      </c>
      <c r="E2469" t="s">
        <v>16</v>
      </c>
      <c r="F2469" t="s">
        <v>12</v>
      </c>
      <c r="G2469" t="s">
        <v>13</v>
      </c>
      <c r="H2469" t="s">
        <v>13</v>
      </c>
      <c r="I2469" s="1">
        <f>IF(ISBLANK(Hoja1!I2469),AVERAGE(Hoja1!$I$2:$I$5001),Hoja1!I2469)</f>
        <v>40</v>
      </c>
      <c r="J2469">
        <f t="shared" si="114"/>
        <v>0</v>
      </c>
      <c r="K2469" t="str">
        <f t="shared" si="115"/>
        <v>0-400k</v>
      </c>
      <c r="L2469" t="str">
        <f t="shared" si="116"/>
        <v>31-45</v>
      </c>
    </row>
    <row r="2470" spans="1:12" x14ac:dyDescent="0.25">
      <c r="A2470">
        <v>2469</v>
      </c>
      <c r="B2470" t="s">
        <v>15</v>
      </c>
      <c r="C2470">
        <f>IF(ISBLANK(Hoja1!C2470),AVERAGE(Hoja1!$C$2:$C$5001),Hoja1!C2470)</f>
        <v>888615.5</v>
      </c>
      <c r="D2470" t="str">
        <f>IF(ISBLANK(Hoja1!D2470),"ASALARIADO",Hoja1!D2470)</f>
        <v>ASALARIADO</v>
      </c>
      <c r="E2470" t="s">
        <v>16</v>
      </c>
      <c r="F2470" t="s">
        <v>12</v>
      </c>
      <c r="G2470" t="s">
        <v>13</v>
      </c>
      <c r="H2470" t="s">
        <v>13</v>
      </c>
      <c r="I2470" s="1">
        <f>IF(ISBLANK(Hoja1!I2470),AVERAGE(Hoja1!$I$2:$I$5001),Hoja1!I2470)</f>
        <v>39</v>
      </c>
      <c r="J2470">
        <f t="shared" si="114"/>
        <v>0</v>
      </c>
      <c r="K2470" t="str">
        <f t="shared" si="115"/>
        <v>800k-1.2M</v>
      </c>
      <c r="L2470" t="str">
        <f t="shared" si="116"/>
        <v>31-45</v>
      </c>
    </row>
    <row r="2471" spans="1:12" x14ac:dyDescent="0.25">
      <c r="A2471">
        <v>2470</v>
      </c>
      <c r="B2471" t="s">
        <v>9</v>
      </c>
      <c r="C2471">
        <f>IF(ISBLANK(Hoja1!C2471),AVERAGE(Hoja1!$C$2:$C$5001),Hoja1!C2471)</f>
        <v>386161</v>
      </c>
      <c r="D2471" t="str">
        <f>IF(ISBLANK(Hoja1!D2471),"ASALARIADO",Hoja1!D2471)</f>
        <v>TRABAJADOR INDEPENDIENTE</v>
      </c>
      <c r="E2471" t="s">
        <v>16</v>
      </c>
      <c r="F2471" t="s">
        <v>12</v>
      </c>
      <c r="G2471" t="s">
        <v>13</v>
      </c>
      <c r="H2471" t="s">
        <v>12</v>
      </c>
      <c r="I2471" s="1">
        <f>IF(ISBLANK(Hoja1!I2471),AVERAGE(Hoja1!$I$2:$I$5001),Hoja1!I2471)</f>
        <v>44</v>
      </c>
      <c r="J2471">
        <f t="shared" si="114"/>
        <v>1</v>
      </c>
      <c r="K2471" t="str">
        <f t="shared" si="115"/>
        <v>0-400k</v>
      </c>
      <c r="L2471" t="str">
        <f t="shared" si="116"/>
        <v>31-45</v>
      </c>
    </row>
    <row r="2472" spans="1:12" x14ac:dyDescent="0.25">
      <c r="A2472">
        <v>2471</v>
      </c>
      <c r="B2472" t="s">
        <v>15</v>
      </c>
      <c r="C2472">
        <f>IF(ISBLANK(Hoja1!C2472),AVERAGE(Hoja1!$C$2:$C$5001),Hoja1!C2472)</f>
        <v>130000</v>
      </c>
      <c r="D2472" t="str">
        <f>IF(ISBLANK(Hoja1!D2472),"ASALARIADO",Hoja1!D2472)</f>
        <v>ASALARIADO</v>
      </c>
      <c r="E2472" t="s">
        <v>16</v>
      </c>
      <c r="F2472" t="s">
        <v>12</v>
      </c>
      <c r="G2472" t="s">
        <v>13</v>
      </c>
      <c r="H2472" t="s">
        <v>12</v>
      </c>
      <c r="I2472" s="1">
        <f>IF(ISBLANK(Hoja1!I2472),AVERAGE(Hoja1!$I$2:$I$5001),Hoja1!I2472)</f>
        <v>33</v>
      </c>
      <c r="J2472">
        <f t="shared" si="114"/>
        <v>1</v>
      </c>
      <c r="K2472" t="str">
        <f t="shared" si="115"/>
        <v>0-400k</v>
      </c>
      <c r="L2472" t="str">
        <f t="shared" si="116"/>
        <v>31-45</v>
      </c>
    </row>
    <row r="2473" spans="1:12" x14ac:dyDescent="0.25">
      <c r="A2473">
        <v>2472</v>
      </c>
      <c r="B2473" t="s">
        <v>9</v>
      </c>
      <c r="C2473">
        <f>IF(ISBLANK(Hoja1!C2473),AVERAGE(Hoja1!$C$2:$C$5001),Hoja1!C2473)</f>
        <v>300056</v>
      </c>
      <c r="D2473" t="str">
        <f>IF(ISBLANK(Hoja1!D2473),"ASALARIADO",Hoja1!D2473)</f>
        <v>PENSIONADOS EN SU PROPIO SISTEMA</v>
      </c>
      <c r="E2473" t="s">
        <v>11</v>
      </c>
      <c r="F2473" t="s">
        <v>12</v>
      </c>
      <c r="G2473" t="s">
        <v>13</v>
      </c>
      <c r="H2473" t="s">
        <v>13</v>
      </c>
      <c r="I2473" s="1">
        <f>IF(ISBLANK(Hoja1!I2473),AVERAGE(Hoja1!$I$2:$I$5001),Hoja1!I2473)</f>
        <v>75</v>
      </c>
      <c r="J2473">
        <f t="shared" si="114"/>
        <v>0</v>
      </c>
      <c r="K2473" t="str">
        <f t="shared" si="115"/>
        <v>0-400k</v>
      </c>
      <c r="L2473" t="str">
        <f t="shared" si="116"/>
        <v>61-75</v>
      </c>
    </row>
    <row r="2474" spans="1:12" x14ac:dyDescent="0.25">
      <c r="A2474">
        <v>2473</v>
      </c>
      <c r="B2474" t="s">
        <v>9</v>
      </c>
      <c r="C2474">
        <f>IF(ISBLANK(Hoja1!C2474),AVERAGE(Hoja1!$C$2:$C$5001),Hoja1!C2474)</f>
        <v>842404.4</v>
      </c>
      <c r="D2474" t="str">
        <f>IF(ISBLANK(Hoja1!D2474),"ASALARIADO",Hoja1!D2474)</f>
        <v>ASALARIADO</v>
      </c>
      <c r="E2474" t="s">
        <v>11</v>
      </c>
      <c r="F2474" t="s">
        <v>12</v>
      </c>
      <c r="G2474" t="s">
        <v>13</v>
      </c>
      <c r="H2474" t="s">
        <v>13</v>
      </c>
      <c r="I2474" s="1">
        <f>IF(ISBLANK(Hoja1!I2474),AVERAGE(Hoja1!$I$2:$I$5001),Hoja1!I2474)</f>
        <v>57</v>
      </c>
      <c r="J2474">
        <f t="shared" si="114"/>
        <v>0</v>
      </c>
      <c r="K2474" t="str">
        <f t="shared" si="115"/>
        <v>800k-1.2M</v>
      </c>
      <c r="L2474" t="str">
        <f t="shared" si="116"/>
        <v>46-60</v>
      </c>
    </row>
    <row r="2475" spans="1:12" x14ac:dyDescent="0.25">
      <c r="A2475">
        <v>2474</v>
      </c>
      <c r="B2475" t="s">
        <v>15</v>
      </c>
      <c r="C2475">
        <f>IF(ISBLANK(Hoja1!C2475),AVERAGE(Hoja1!$C$2:$C$5001),Hoja1!C2475)</f>
        <v>287616</v>
      </c>
      <c r="D2475" t="str">
        <f>IF(ISBLANK(Hoja1!D2475),"ASALARIADO",Hoja1!D2475)</f>
        <v>ASALARIADO</v>
      </c>
      <c r="E2475" t="s">
        <v>16</v>
      </c>
      <c r="F2475" t="s">
        <v>12</v>
      </c>
      <c r="G2475" t="s">
        <v>13</v>
      </c>
      <c r="H2475" t="s">
        <v>13</v>
      </c>
      <c r="I2475" s="1">
        <f>IF(ISBLANK(Hoja1!I2475),AVERAGE(Hoja1!$I$2:$I$5001),Hoja1!I2475)</f>
        <v>24</v>
      </c>
      <c r="J2475">
        <f t="shared" si="114"/>
        <v>0</v>
      </c>
      <c r="K2475" t="str">
        <f t="shared" si="115"/>
        <v>0-400k</v>
      </c>
      <c r="L2475" t="str">
        <f t="shared" si="116"/>
        <v>18-30</v>
      </c>
    </row>
    <row r="2476" spans="1:12" x14ac:dyDescent="0.25">
      <c r="A2476">
        <v>2475</v>
      </c>
      <c r="B2476" t="s">
        <v>9</v>
      </c>
      <c r="C2476">
        <f>IF(ISBLANK(Hoja1!C2476),AVERAGE(Hoja1!$C$2:$C$5001),Hoja1!C2476)</f>
        <v>205612</v>
      </c>
      <c r="D2476" t="str">
        <f>IF(ISBLANK(Hoja1!D2476),"ASALARIADO",Hoja1!D2476)</f>
        <v>ASALARIADO</v>
      </c>
      <c r="E2476" t="s">
        <v>16</v>
      </c>
      <c r="F2476" t="s">
        <v>12</v>
      </c>
      <c r="G2476" t="s">
        <v>13</v>
      </c>
      <c r="H2476" t="s">
        <v>13</v>
      </c>
      <c r="I2476" s="1">
        <f>IF(ISBLANK(Hoja1!I2476),AVERAGE(Hoja1!$I$2:$I$5001),Hoja1!I2476)</f>
        <v>33</v>
      </c>
      <c r="J2476">
        <f t="shared" si="114"/>
        <v>0</v>
      </c>
      <c r="K2476" t="str">
        <f t="shared" si="115"/>
        <v>0-400k</v>
      </c>
      <c r="L2476" t="str">
        <f t="shared" si="116"/>
        <v>31-45</v>
      </c>
    </row>
    <row r="2477" spans="1:12" x14ac:dyDescent="0.25">
      <c r="A2477">
        <v>2476</v>
      </c>
      <c r="B2477" t="s">
        <v>9</v>
      </c>
      <c r="C2477">
        <f>IF(ISBLANK(Hoja1!C2477),AVERAGE(Hoja1!$C$2:$C$5001),Hoja1!C2477)</f>
        <v>377729.94</v>
      </c>
      <c r="D2477" t="str">
        <f>IF(ISBLANK(Hoja1!D2477),"ASALARIADO",Hoja1!D2477)</f>
        <v>ASALARIADO</v>
      </c>
      <c r="E2477" t="s">
        <v>16</v>
      </c>
      <c r="F2477" t="s">
        <v>12</v>
      </c>
      <c r="G2477" t="s">
        <v>13</v>
      </c>
      <c r="H2477" t="s">
        <v>13</v>
      </c>
      <c r="I2477" s="1">
        <f>IF(ISBLANK(Hoja1!I2477),AVERAGE(Hoja1!$I$2:$I$5001),Hoja1!I2477)</f>
        <v>63</v>
      </c>
      <c r="J2477">
        <f t="shared" si="114"/>
        <v>0</v>
      </c>
      <c r="K2477" t="str">
        <f t="shared" si="115"/>
        <v>0-400k</v>
      </c>
      <c r="L2477" t="str">
        <f t="shared" si="116"/>
        <v>61-75</v>
      </c>
    </row>
    <row r="2478" spans="1:12" x14ac:dyDescent="0.25">
      <c r="A2478">
        <v>2477</v>
      </c>
      <c r="B2478" t="s">
        <v>15</v>
      </c>
      <c r="C2478">
        <f>IF(ISBLANK(Hoja1!C2478),AVERAGE(Hoja1!$C$2:$C$5001),Hoja1!C2478)</f>
        <v>212000</v>
      </c>
      <c r="D2478" t="str">
        <f>IF(ISBLANK(Hoja1!D2478),"ASALARIADO",Hoja1!D2478)</f>
        <v>ASALARIADO</v>
      </c>
      <c r="E2478" t="s">
        <v>16</v>
      </c>
      <c r="F2478" t="s">
        <v>12</v>
      </c>
      <c r="G2478" t="s">
        <v>13</v>
      </c>
      <c r="H2478" t="s">
        <v>13</v>
      </c>
      <c r="I2478" s="1">
        <f>IF(ISBLANK(Hoja1!I2478),AVERAGE(Hoja1!$I$2:$I$5001),Hoja1!I2478)</f>
        <v>55</v>
      </c>
      <c r="J2478">
        <f t="shared" si="114"/>
        <v>0</v>
      </c>
      <c r="K2478" t="str">
        <f t="shared" si="115"/>
        <v>0-400k</v>
      </c>
      <c r="L2478" t="str">
        <f t="shared" si="116"/>
        <v>46-60</v>
      </c>
    </row>
    <row r="2479" spans="1:12" x14ac:dyDescent="0.25">
      <c r="A2479">
        <v>2478</v>
      </c>
      <c r="B2479" t="s">
        <v>9</v>
      </c>
      <c r="C2479">
        <f>IF(ISBLANK(Hoja1!C2479),AVERAGE(Hoja1!$C$2:$C$5001),Hoja1!C2479)</f>
        <v>356455</v>
      </c>
      <c r="D2479" t="str">
        <f>IF(ISBLANK(Hoja1!D2479),"ASALARIADO",Hoja1!D2479)</f>
        <v>TRABAJADOR INDEPENDIENTE</v>
      </c>
      <c r="E2479" t="s">
        <v>16</v>
      </c>
      <c r="F2479" t="s">
        <v>12</v>
      </c>
      <c r="G2479" t="s">
        <v>13</v>
      </c>
      <c r="H2479" t="s">
        <v>12</v>
      </c>
      <c r="I2479" s="1">
        <f>IF(ISBLANK(Hoja1!I2479),AVERAGE(Hoja1!$I$2:$I$5001),Hoja1!I2479)</f>
        <v>57</v>
      </c>
      <c r="J2479">
        <f t="shared" si="114"/>
        <v>1</v>
      </c>
      <c r="K2479" t="str">
        <f t="shared" si="115"/>
        <v>0-400k</v>
      </c>
      <c r="L2479" t="str">
        <f t="shared" si="116"/>
        <v>46-60</v>
      </c>
    </row>
    <row r="2480" spans="1:12" x14ac:dyDescent="0.25">
      <c r="A2480">
        <v>2479</v>
      </c>
      <c r="B2480" t="s">
        <v>15</v>
      </c>
      <c r="C2480">
        <f>IF(ISBLANK(Hoja1!C2480),AVERAGE(Hoja1!$C$2:$C$5001),Hoja1!C2480)</f>
        <v>1298980</v>
      </c>
      <c r="D2480" t="str">
        <f>IF(ISBLANK(Hoja1!D2480),"ASALARIADO",Hoja1!D2480)</f>
        <v>PENSIONADOS EN SU PROPIO SISTEMA</v>
      </c>
      <c r="E2480" t="s">
        <v>11</v>
      </c>
      <c r="F2480" t="s">
        <v>12</v>
      </c>
      <c r="G2480" t="s">
        <v>13</v>
      </c>
      <c r="H2480" t="s">
        <v>13</v>
      </c>
      <c r="I2480" s="1">
        <f>IF(ISBLANK(Hoja1!I2480),AVERAGE(Hoja1!$I$2:$I$5001),Hoja1!I2480)</f>
        <v>59</v>
      </c>
      <c r="J2480">
        <f t="shared" si="114"/>
        <v>0</v>
      </c>
      <c r="K2480" t="str">
        <f t="shared" si="115"/>
        <v>1.2M-2M</v>
      </c>
      <c r="L2480" t="str">
        <f t="shared" si="116"/>
        <v>46-60</v>
      </c>
    </row>
    <row r="2481" spans="1:12" x14ac:dyDescent="0.25">
      <c r="A2481">
        <v>2480</v>
      </c>
      <c r="B2481" t="s">
        <v>15</v>
      </c>
      <c r="C2481">
        <f>IF(ISBLANK(Hoja1!C2481),AVERAGE(Hoja1!$C$2:$C$5001),Hoja1!C2481)</f>
        <v>141510.16</v>
      </c>
      <c r="D2481" t="str">
        <f>IF(ISBLANK(Hoja1!D2481),"ASALARIADO",Hoja1!D2481)</f>
        <v>PENSIONADOS EN SU PROPIO SISTEMA</v>
      </c>
      <c r="E2481" t="s">
        <v>11</v>
      </c>
      <c r="F2481" t="s">
        <v>12</v>
      </c>
      <c r="G2481" t="s">
        <v>13</v>
      </c>
      <c r="H2481" t="s">
        <v>13</v>
      </c>
      <c r="I2481" s="1">
        <f>IF(ISBLANK(Hoja1!I2481),AVERAGE(Hoja1!$I$2:$I$5001),Hoja1!I2481)</f>
        <v>85</v>
      </c>
      <c r="J2481">
        <f t="shared" si="114"/>
        <v>0</v>
      </c>
      <c r="K2481" t="str">
        <f t="shared" si="115"/>
        <v>0-400k</v>
      </c>
      <c r="L2481" t="str">
        <f t="shared" si="116"/>
        <v>76-100+</v>
      </c>
    </row>
    <row r="2482" spans="1:12" x14ac:dyDescent="0.25">
      <c r="A2482">
        <v>2481</v>
      </c>
      <c r="B2482" t="s">
        <v>9</v>
      </c>
      <c r="C2482">
        <f>IF(ISBLANK(Hoja1!C2482),AVERAGE(Hoja1!$C$2:$C$5001),Hoja1!C2482)</f>
        <v>278030</v>
      </c>
      <c r="D2482" t="str">
        <f>IF(ISBLANK(Hoja1!D2482),"ASALARIADO",Hoja1!D2482)</f>
        <v>CONVENIOS ESPECIALES DE TRABAJADORES INDEPENDIENTES</v>
      </c>
      <c r="E2482" t="s">
        <v>16</v>
      </c>
      <c r="F2482" t="s">
        <v>12</v>
      </c>
      <c r="G2482" t="s">
        <v>13</v>
      </c>
      <c r="H2482" t="s">
        <v>13</v>
      </c>
      <c r="I2482" s="1">
        <f>IF(ISBLANK(Hoja1!I2482),AVERAGE(Hoja1!$I$2:$I$5001),Hoja1!I2482)</f>
        <v>22</v>
      </c>
      <c r="J2482">
        <f t="shared" si="114"/>
        <v>0</v>
      </c>
      <c r="K2482" t="str">
        <f t="shared" si="115"/>
        <v>0-400k</v>
      </c>
      <c r="L2482" t="str">
        <f t="shared" si="116"/>
        <v>18-30</v>
      </c>
    </row>
    <row r="2483" spans="1:12" x14ac:dyDescent="0.25">
      <c r="A2483">
        <v>2482</v>
      </c>
      <c r="B2483" t="s">
        <v>9</v>
      </c>
      <c r="C2483">
        <f>IF(ISBLANK(Hoja1!C2483),AVERAGE(Hoja1!$C$2:$C$5001),Hoja1!C2483)</f>
        <v>347607</v>
      </c>
      <c r="D2483" t="str">
        <f>IF(ISBLANK(Hoja1!D2483),"ASALARIADO",Hoja1!D2483)</f>
        <v>TRABAJADOR INDEPENDIENTE</v>
      </c>
      <c r="E2483" t="s">
        <v>16</v>
      </c>
      <c r="F2483" t="s">
        <v>12</v>
      </c>
      <c r="G2483" t="s">
        <v>13</v>
      </c>
      <c r="H2483" t="s">
        <v>12</v>
      </c>
      <c r="I2483" s="1">
        <f>IF(ISBLANK(Hoja1!I2483),AVERAGE(Hoja1!$I$2:$I$5001),Hoja1!I2483)</f>
        <v>57</v>
      </c>
      <c r="J2483">
        <f t="shared" si="114"/>
        <v>1</v>
      </c>
      <c r="K2483" t="str">
        <f t="shared" si="115"/>
        <v>0-400k</v>
      </c>
      <c r="L2483" t="str">
        <f t="shared" si="116"/>
        <v>46-60</v>
      </c>
    </row>
    <row r="2484" spans="1:12" x14ac:dyDescent="0.25">
      <c r="A2484">
        <v>2483</v>
      </c>
      <c r="B2484" t="s">
        <v>9</v>
      </c>
      <c r="C2484">
        <f>IF(ISBLANK(Hoja1!C2484),AVERAGE(Hoja1!$C$2:$C$5001),Hoja1!C2484)</f>
        <v>176400</v>
      </c>
      <c r="D2484" t="str">
        <f>IF(ISBLANK(Hoja1!D2484),"ASALARIADO",Hoja1!D2484)</f>
        <v>ASALARIADO</v>
      </c>
      <c r="E2484" t="s">
        <v>16</v>
      </c>
      <c r="F2484" t="s">
        <v>12</v>
      </c>
      <c r="G2484" t="s">
        <v>13</v>
      </c>
      <c r="H2484" t="s">
        <v>13</v>
      </c>
      <c r="I2484" s="1">
        <f>IF(ISBLANK(Hoja1!I2484),AVERAGE(Hoja1!$I$2:$I$5001),Hoja1!I2484)</f>
        <v>27</v>
      </c>
      <c r="J2484">
        <f t="shared" si="114"/>
        <v>0</v>
      </c>
      <c r="K2484" t="str">
        <f t="shared" si="115"/>
        <v>0-400k</v>
      </c>
      <c r="L2484" t="str">
        <f t="shared" si="116"/>
        <v>18-30</v>
      </c>
    </row>
    <row r="2485" spans="1:12" x14ac:dyDescent="0.25">
      <c r="A2485">
        <v>2484</v>
      </c>
      <c r="B2485" t="s">
        <v>15</v>
      </c>
      <c r="C2485">
        <f>IF(ISBLANK(Hoja1!C2485),AVERAGE(Hoja1!$C$2:$C$5001),Hoja1!C2485)</f>
        <v>808947.75</v>
      </c>
      <c r="D2485" t="str">
        <f>IF(ISBLANK(Hoja1!D2485),"ASALARIADO",Hoja1!D2485)</f>
        <v>ASALARIADO</v>
      </c>
      <c r="E2485" t="s">
        <v>11</v>
      </c>
      <c r="F2485" t="s">
        <v>12</v>
      </c>
      <c r="G2485" t="s">
        <v>13</v>
      </c>
      <c r="H2485" t="s">
        <v>13</v>
      </c>
      <c r="I2485" s="1">
        <f>IF(ISBLANK(Hoja1!I2485),AVERAGE(Hoja1!$I$2:$I$5001),Hoja1!I2485)</f>
        <v>58</v>
      </c>
      <c r="J2485">
        <f t="shared" si="114"/>
        <v>0</v>
      </c>
      <c r="K2485" t="str">
        <f t="shared" si="115"/>
        <v>800k-1.2M</v>
      </c>
      <c r="L2485" t="str">
        <f t="shared" si="116"/>
        <v>46-60</v>
      </c>
    </row>
    <row r="2486" spans="1:12" x14ac:dyDescent="0.25">
      <c r="A2486">
        <v>2485</v>
      </c>
      <c r="B2486" t="s">
        <v>15</v>
      </c>
      <c r="C2486">
        <f>IF(ISBLANK(Hoja1!C2486),AVERAGE(Hoja1!$C$2:$C$5001),Hoja1!C2486)</f>
        <v>413333.5</v>
      </c>
      <c r="D2486" t="str">
        <f>IF(ISBLANK(Hoja1!D2486),"ASALARIADO",Hoja1!D2486)</f>
        <v>ASALARIADO</v>
      </c>
      <c r="E2486" t="s">
        <v>16</v>
      </c>
      <c r="F2486" t="s">
        <v>12</v>
      </c>
      <c r="G2486" t="s">
        <v>13</v>
      </c>
      <c r="H2486" t="s">
        <v>13</v>
      </c>
      <c r="I2486" s="1">
        <f>IF(ISBLANK(Hoja1!I2486),AVERAGE(Hoja1!$I$2:$I$5001),Hoja1!I2486)</f>
        <v>25</v>
      </c>
      <c r="J2486">
        <f t="shared" si="114"/>
        <v>0</v>
      </c>
      <c r="K2486" t="str">
        <f t="shared" si="115"/>
        <v>400k-800k</v>
      </c>
      <c r="L2486" t="str">
        <f t="shared" si="116"/>
        <v>18-30</v>
      </c>
    </row>
    <row r="2487" spans="1:12" x14ac:dyDescent="0.25">
      <c r="A2487">
        <v>2486</v>
      </c>
      <c r="B2487" t="s">
        <v>15</v>
      </c>
      <c r="C2487">
        <f>IF(ISBLANK(Hoja1!C2487),AVERAGE(Hoja1!$C$2:$C$5001),Hoja1!C2487)</f>
        <v>297046</v>
      </c>
      <c r="D2487" t="str">
        <f>IF(ISBLANK(Hoja1!D2487),"ASALARIADO",Hoja1!D2487)</f>
        <v>ASEGURADO VOLUNTARIO</v>
      </c>
      <c r="E2487" t="s">
        <v>16</v>
      </c>
      <c r="F2487" t="s">
        <v>12</v>
      </c>
      <c r="G2487" t="s">
        <v>13</v>
      </c>
      <c r="H2487" t="s">
        <v>12</v>
      </c>
      <c r="I2487" s="1">
        <f>IF(ISBLANK(Hoja1!I2487),AVERAGE(Hoja1!$I$2:$I$5001),Hoja1!I2487)</f>
        <v>31</v>
      </c>
      <c r="J2487">
        <f t="shared" si="114"/>
        <v>1</v>
      </c>
      <c r="K2487" t="str">
        <f t="shared" si="115"/>
        <v>0-400k</v>
      </c>
      <c r="L2487" t="str">
        <f t="shared" si="116"/>
        <v>31-45</v>
      </c>
    </row>
    <row r="2488" spans="1:12" x14ac:dyDescent="0.25">
      <c r="A2488">
        <v>2487</v>
      </c>
      <c r="B2488" t="s">
        <v>9</v>
      </c>
      <c r="C2488">
        <f>IF(ISBLANK(Hoja1!C2488),AVERAGE(Hoja1!$C$2:$C$5001),Hoja1!C2488)</f>
        <v>544001.92000000004</v>
      </c>
      <c r="D2488" t="str">
        <f>IF(ISBLANK(Hoja1!D2488),"ASALARIADO",Hoja1!D2488)</f>
        <v>ASALARIADO</v>
      </c>
      <c r="E2488" t="s">
        <v>16</v>
      </c>
      <c r="F2488" t="s">
        <v>12</v>
      </c>
      <c r="G2488" t="s">
        <v>13</v>
      </c>
      <c r="H2488" t="s">
        <v>13</v>
      </c>
      <c r="I2488" s="1">
        <f>IF(ISBLANK(Hoja1!I2488),AVERAGE(Hoja1!$I$2:$I$5001),Hoja1!I2488)</f>
        <v>22</v>
      </c>
      <c r="J2488">
        <f t="shared" si="114"/>
        <v>0</v>
      </c>
      <c r="K2488" t="str">
        <f t="shared" si="115"/>
        <v>400k-800k</v>
      </c>
      <c r="L2488" t="str">
        <f t="shared" si="116"/>
        <v>18-30</v>
      </c>
    </row>
    <row r="2489" spans="1:12" x14ac:dyDescent="0.25">
      <c r="A2489">
        <v>2488</v>
      </c>
      <c r="B2489" t="s">
        <v>15</v>
      </c>
      <c r="C2489">
        <f>IF(ISBLANK(Hoja1!C2489),AVERAGE(Hoja1!$C$2:$C$5001),Hoja1!C2489)</f>
        <v>85441.75</v>
      </c>
      <c r="D2489" t="str">
        <f>IF(ISBLANK(Hoja1!D2489),"ASALARIADO",Hoja1!D2489)</f>
        <v>ASALARIADO</v>
      </c>
      <c r="E2489" t="s">
        <v>16</v>
      </c>
      <c r="F2489" t="s">
        <v>12</v>
      </c>
      <c r="G2489" t="s">
        <v>13</v>
      </c>
      <c r="H2489" t="s">
        <v>13</v>
      </c>
      <c r="I2489" s="1">
        <f>IF(ISBLANK(Hoja1!I2489),AVERAGE(Hoja1!$I$2:$I$5001),Hoja1!I2489)</f>
        <v>26</v>
      </c>
      <c r="J2489">
        <f t="shared" si="114"/>
        <v>0</v>
      </c>
      <c r="K2489" t="str">
        <f t="shared" si="115"/>
        <v>0-400k</v>
      </c>
      <c r="L2489" t="str">
        <f t="shared" si="116"/>
        <v>18-30</v>
      </c>
    </row>
    <row r="2490" spans="1:12" x14ac:dyDescent="0.25">
      <c r="A2490">
        <v>2489</v>
      </c>
      <c r="B2490" t="s">
        <v>9</v>
      </c>
      <c r="C2490">
        <f>IF(ISBLANK(Hoja1!C2490),AVERAGE(Hoja1!$C$2:$C$5001),Hoja1!C2490)</f>
        <v>216000</v>
      </c>
      <c r="D2490" t="str">
        <f>IF(ISBLANK(Hoja1!D2490),"ASALARIADO",Hoja1!D2490)</f>
        <v>ASALARIADO</v>
      </c>
      <c r="E2490" t="s">
        <v>16</v>
      </c>
      <c r="F2490" t="s">
        <v>12</v>
      </c>
      <c r="G2490" t="s">
        <v>13</v>
      </c>
      <c r="H2490" t="s">
        <v>12</v>
      </c>
      <c r="I2490" s="1">
        <f>IF(ISBLANK(Hoja1!I2490),AVERAGE(Hoja1!$I$2:$I$5001),Hoja1!I2490)</f>
        <v>71</v>
      </c>
      <c r="J2490">
        <f t="shared" si="114"/>
        <v>1</v>
      </c>
      <c r="K2490" t="str">
        <f t="shared" si="115"/>
        <v>0-400k</v>
      </c>
      <c r="L2490" t="str">
        <f t="shared" si="116"/>
        <v>61-75</v>
      </c>
    </row>
    <row r="2491" spans="1:12" x14ac:dyDescent="0.25">
      <c r="A2491">
        <v>2490</v>
      </c>
      <c r="B2491" t="s">
        <v>9</v>
      </c>
      <c r="C2491">
        <f>IF(ISBLANK(Hoja1!C2491),AVERAGE(Hoja1!$C$2:$C$5001),Hoja1!C2491)</f>
        <v>516897.85</v>
      </c>
      <c r="D2491" t="str">
        <f>IF(ISBLANK(Hoja1!D2491),"ASALARIADO",Hoja1!D2491)</f>
        <v>ASALARIADO</v>
      </c>
      <c r="E2491" t="s">
        <v>16</v>
      </c>
      <c r="F2491" t="s">
        <v>12</v>
      </c>
      <c r="G2491" t="s">
        <v>13</v>
      </c>
      <c r="H2491" t="s">
        <v>13</v>
      </c>
      <c r="I2491" s="1">
        <f>IF(ISBLANK(Hoja1!I2491),AVERAGE(Hoja1!$I$2:$I$5001),Hoja1!I2491)</f>
        <v>61</v>
      </c>
      <c r="J2491">
        <f t="shared" si="114"/>
        <v>0</v>
      </c>
      <c r="K2491" t="str">
        <f t="shared" si="115"/>
        <v>400k-800k</v>
      </c>
      <c r="L2491" t="str">
        <f t="shared" si="116"/>
        <v>61-75</v>
      </c>
    </row>
    <row r="2492" spans="1:12" x14ac:dyDescent="0.25">
      <c r="A2492">
        <v>2491</v>
      </c>
      <c r="B2492" t="s">
        <v>9</v>
      </c>
      <c r="C2492">
        <f>IF(ISBLANK(Hoja1!C2492),AVERAGE(Hoja1!$C$2:$C$5001),Hoja1!C2492)</f>
        <v>761122.15</v>
      </c>
      <c r="D2492" t="str">
        <f>IF(ISBLANK(Hoja1!D2492),"ASALARIADO",Hoja1!D2492)</f>
        <v>ASALARIADO</v>
      </c>
      <c r="E2492" t="s">
        <v>11</v>
      </c>
      <c r="F2492" t="s">
        <v>12</v>
      </c>
      <c r="G2492" t="s">
        <v>13</v>
      </c>
      <c r="H2492" t="s">
        <v>13</v>
      </c>
      <c r="I2492" s="1">
        <f>IF(ISBLANK(Hoja1!I2492),AVERAGE(Hoja1!$I$2:$I$5001),Hoja1!I2492)</f>
        <v>30</v>
      </c>
      <c r="J2492">
        <f t="shared" si="114"/>
        <v>0</v>
      </c>
      <c r="K2492" t="str">
        <f t="shared" si="115"/>
        <v>400k-800k</v>
      </c>
      <c r="L2492" t="str">
        <f t="shared" si="116"/>
        <v>18-30</v>
      </c>
    </row>
    <row r="2493" spans="1:12" x14ac:dyDescent="0.25">
      <c r="A2493">
        <v>2492</v>
      </c>
      <c r="B2493" t="s">
        <v>9</v>
      </c>
      <c r="C2493">
        <f>IF(ISBLANK(Hoja1!C2493),AVERAGE(Hoja1!$C$2:$C$5001),Hoja1!C2493)</f>
        <v>54621.5</v>
      </c>
      <c r="D2493" t="str">
        <f>IF(ISBLANK(Hoja1!D2493),"ASALARIADO",Hoja1!D2493)</f>
        <v>ASALARIADO</v>
      </c>
      <c r="E2493" t="s">
        <v>16</v>
      </c>
      <c r="F2493" t="s">
        <v>12</v>
      </c>
      <c r="G2493" t="s">
        <v>13</v>
      </c>
      <c r="H2493" t="s">
        <v>13</v>
      </c>
      <c r="I2493" s="1">
        <f>IF(ISBLANK(Hoja1!I2493),AVERAGE(Hoja1!$I$2:$I$5001),Hoja1!I2493)</f>
        <v>23</v>
      </c>
      <c r="J2493">
        <f t="shared" si="114"/>
        <v>0</v>
      </c>
      <c r="K2493" t="str">
        <f t="shared" si="115"/>
        <v>0-400k</v>
      </c>
      <c r="L2493" t="str">
        <f t="shared" si="116"/>
        <v>18-30</v>
      </c>
    </row>
    <row r="2494" spans="1:12" x14ac:dyDescent="0.25">
      <c r="A2494">
        <v>2493</v>
      </c>
      <c r="B2494" t="s">
        <v>15</v>
      </c>
      <c r="C2494">
        <f>IF(ISBLANK(Hoja1!C2494),AVERAGE(Hoja1!$C$2:$C$5001),Hoja1!C2494)</f>
        <v>1864865.72</v>
      </c>
      <c r="D2494" t="str">
        <f>IF(ISBLANK(Hoja1!D2494),"ASALARIADO",Hoja1!D2494)</f>
        <v>ASALARIADO</v>
      </c>
      <c r="E2494" t="s">
        <v>11</v>
      </c>
      <c r="F2494" t="s">
        <v>12</v>
      </c>
      <c r="G2494" t="s">
        <v>13</v>
      </c>
      <c r="H2494" t="s">
        <v>13</v>
      </c>
      <c r="I2494" s="1">
        <f>IF(ISBLANK(Hoja1!I2494),AVERAGE(Hoja1!$I$2:$I$5001),Hoja1!I2494)</f>
        <v>34</v>
      </c>
      <c r="J2494">
        <f t="shared" si="114"/>
        <v>0</v>
      </c>
      <c r="K2494" t="str">
        <f t="shared" si="115"/>
        <v>1.2M-2M</v>
      </c>
      <c r="L2494" t="str">
        <f t="shared" si="116"/>
        <v>31-45</v>
      </c>
    </row>
    <row r="2495" spans="1:12" x14ac:dyDescent="0.25">
      <c r="A2495">
        <v>2494</v>
      </c>
      <c r="B2495" t="s">
        <v>9</v>
      </c>
      <c r="C2495">
        <f>IF(ISBLANK(Hoja1!C2495),AVERAGE(Hoja1!$C$2:$C$5001),Hoja1!C2495)</f>
        <v>60000</v>
      </c>
      <c r="D2495" t="str">
        <f>IF(ISBLANK(Hoja1!D2495),"ASALARIADO",Hoja1!D2495)</f>
        <v>ASALARIADO</v>
      </c>
      <c r="E2495" t="s">
        <v>16</v>
      </c>
      <c r="F2495" t="s">
        <v>12</v>
      </c>
      <c r="G2495" t="s">
        <v>12</v>
      </c>
      <c r="H2495" t="s">
        <v>13</v>
      </c>
      <c r="I2495" s="1">
        <f>IF(ISBLANK(Hoja1!I2495),AVERAGE(Hoja1!$I$2:$I$5001),Hoja1!I2495)</f>
        <v>38</v>
      </c>
      <c r="J2495">
        <f t="shared" si="114"/>
        <v>0</v>
      </c>
      <c r="K2495" t="str">
        <f t="shared" si="115"/>
        <v>0-400k</v>
      </c>
      <c r="L2495" t="str">
        <f t="shared" si="116"/>
        <v>31-45</v>
      </c>
    </row>
    <row r="2496" spans="1:12" x14ac:dyDescent="0.25">
      <c r="A2496">
        <v>2495</v>
      </c>
      <c r="B2496" t="s">
        <v>9</v>
      </c>
      <c r="C2496">
        <f>IF(ISBLANK(Hoja1!C2496),AVERAGE(Hoja1!$C$2:$C$5001),Hoja1!C2496)</f>
        <v>385137</v>
      </c>
      <c r="D2496" t="str">
        <f>IF(ISBLANK(Hoja1!D2496),"ASALARIADO",Hoja1!D2496)</f>
        <v>TRABAJADOR INDEPENDIENTE</v>
      </c>
      <c r="E2496" t="s">
        <v>16</v>
      </c>
      <c r="F2496" t="s">
        <v>12</v>
      </c>
      <c r="G2496" t="s">
        <v>13</v>
      </c>
      <c r="H2496" t="s">
        <v>13</v>
      </c>
      <c r="I2496" s="1">
        <f>IF(ISBLANK(Hoja1!I2496),AVERAGE(Hoja1!$I$2:$I$5001),Hoja1!I2496)</f>
        <v>36</v>
      </c>
      <c r="J2496">
        <f t="shared" si="114"/>
        <v>0</v>
      </c>
      <c r="K2496" t="str">
        <f t="shared" si="115"/>
        <v>0-400k</v>
      </c>
      <c r="L2496" t="str">
        <f t="shared" si="116"/>
        <v>31-45</v>
      </c>
    </row>
    <row r="2497" spans="1:12" x14ac:dyDescent="0.25">
      <c r="A2497">
        <v>2496</v>
      </c>
      <c r="B2497" t="s">
        <v>15</v>
      </c>
      <c r="C2497">
        <f>IF(ISBLANK(Hoja1!C2497),AVERAGE(Hoja1!$C$2:$C$5001),Hoja1!C2497)</f>
        <v>3231114.56</v>
      </c>
      <c r="D2497" t="str">
        <f>IF(ISBLANK(Hoja1!D2497),"ASALARIADO",Hoja1!D2497)</f>
        <v>PENSIONADOS EN SU PROPIO SISTEMA</v>
      </c>
      <c r="E2497" t="s">
        <v>11</v>
      </c>
      <c r="F2497" t="s">
        <v>12</v>
      </c>
      <c r="G2497" t="s">
        <v>13</v>
      </c>
      <c r="H2497" t="s">
        <v>13</v>
      </c>
      <c r="I2497" s="1">
        <f>IF(ISBLANK(Hoja1!I2497),AVERAGE(Hoja1!$I$2:$I$5001),Hoja1!I2497)</f>
        <v>75</v>
      </c>
      <c r="J2497">
        <f t="shared" si="114"/>
        <v>0</v>
      </c>
      <c r="K2497" t="str">
        <f t="shared" si="115"/>
        <v>2M+</v>
      </c>
      <c r="L2497" t="str">
        <f t="shared" si="116"/>
        <v>61-75</v>
      </c>
    </row>
    <row r="2498" spans="1:12" x14ac:dyDescent="0.25">
      <c r="A2498">
        <v>2497</v>
      </c>
      <c r="B2498" t="s">
        <v>15</v>
      </c>
      <c r="C2498">
        <f>IF(ISBLANK(Hoja1!C2498),AVERAGE(Hoja1!$C$2:$C$5001),Hoja1!C2498)</f>
        <v>2755981</v>
      </c>
      <c r="D2498" t="str">
        <f>IF(ISBLANK(Hoja1!D2498),"ASALARIADO",Hoja1!D2498)</f>
        <v>ASALARIADO</v>
      </c>
      <c r="E2498" t="s">
        <v>16</v>
      </c>
      <c r="F2498" t="s">
        <v>12</v>
      </c>
      <c r="G2498" t="s">
        <v>13</v>
      </c>
      <c r="H2498" t="s">
        <v>13</v>
      </c>
      <c r="I2498" s="1">
        <f>IF(ISBLANK(Hoja1!I2498),AVERAGE(Hoja1!$I$2:$I$5001),Hoja1!I2498)</f>
        <v>52</v>
      </c>
      <c r="J2498">
        <f t="shared" si="114"/>
        <v>0</v>
      </c>
      <c r="K2498" t="str">
        <f t="shared" si="115"/>
        <v>2M+</v>
      </c>
      <c r="L2498" t="str">
        <f t="shared" si="116"/>
        <v>46-60</v>
      </c>
    </row>
    <row r="2499" spans="1:12" x14ac:dyDescent="0.25">
      <c r="A2499">
        <v>2498</v>
      </c>
      <c r="B2499" t="s">
        <v>9</v>
      </c>
      <c r="C2499">
        <f>IF(ISBLANK(Hoja1!C2499),AVERAGE(Hoja1!$C$2:$C$5001),Hoja1!C2499)</f>
        <v>33865.5</v>
      </c>
      <c r="D2499" t="str">
        <f>IF(ISBLANK(Hoja1!D2499),"ASALARIADO",Hoja1!D2499)</f>
        <v>ASALARIADO</v>
      </c>
      <c r="E2499" t="s">
        <v>16</v>
      </c>
      <c r="F2499" t="s">
        <v>12</v>
      </c>
      <c r="G2499" t="s">
        <v>13</v>
      </c>
      <c r="H2499" t="s">
        <v>13</v>
      </c>
      <c r="I2499" s="1">
        <f>IF(ISBLANK(Hoja1!I2499),AVERAGE(Hoja1!$I$2:$I$5001),Hoja1!I2499)</f>
        <v>36</v>
      </c>
      <c r="J2499">
        <f t="shared" ref="J2499:J2562" si="117">IF(H2499="SI",1,0)</f>
        <v>0</v>
      </c>
      <c r="K2499" t="str">
        <f t="shared" ref="K2499:K2562" si="118">IF(C2499&lt;=400000,"0-400k",IF(C2499&lt;=800000,"400k-800k",IF(C2499&lt;=1200000,"800k-1.2M",IF(C2499&lt;=2000000,"1.2M-2M","2M+"))))</f>
        <v>0-400k</v>
      </c>
      <c r="L2499" t="str">
        <f t="shared" ref="L2499:L2562" si="119">IF(I2499&lt;=30,"18-30",IF(I2499&lt;=45,"31-45",IF(I2499&lt;=60,"46-60",IF(I2499&lt;=75,"61-75","76-100+"))))</f>
        <v>31-45</v>
      </c>
    </row>
    <row r="2500" spans="1:12" x14ac:dyDescent="0.25">
      <c r="A2500">
        <v>2499</v>
      </c>
      <c r="B2500" t="s">
        <v>9</v>
      </c>
      <c r="C2500">
        <f>IF(ISBLANK(Hoja1!C2500),AVERAGE(Hoja1!$C$2:$C$5001),Hoja1!C2500)</f>
        <v>297046</v>
      </c>
      <c r="D2500" t="str">
        <f>IF(ISBLANK(Hoja1!D2500),"ASALARIADO",Hoja1!D2500)</f>
        <v>ASEGURADO VOLUNTARIO</v>
      </c>
      <c r="E2500" t="s">
        <v>16</v>
      </c>
      <c r="F2500" t="s">
        <v>12</v>
      </c>
      <c r="G2500" t="s">
        <v>12</v>
      </c>
      <c r="H2500" t="s">
        <v>12</v>
      </c>
      <c r="I2500" s="1">
        <f>IF(ISBLANK(Hoja1!I2500),AVERAGE(Hoja1!$I$2:$I$5001),Hoja1!I2500)</f>
        <v>52</v>
      </c>
      <c r="J2500">
        <f t="shared" si="117"/>
        <v>1</v>
      </c>
      <c r="K2500" t="str">
        <f t="shared" si="118"/>
        <v>0-400k</v>
      </c>
      <c r="L2500" t="str">
        <f t="shared" si="119"/>
        <v>46-60</v>
      </c>
    </row>
    <row r="2501" spans="1:12" x14ac:dyDescent="0.25">
      <c r="A2501">
        <v>2500</v>
      </c>
      <c r="B2501" t="s">
        <v>9</v>
      </c>
      <c r="C2501">
        <f>IF(ISBLANK(Hoja1!C2501),AVERAGE(Hoja1!$C$2:$C$5001),Hoja1!C2501)</f>
        <v>258000</v>
      </c>
      <c r="D2501" t="str">
        <f>IF(ISBLANK(Hoja1!D2501),"ASALARIADO",Hoja1!D2501)</f>
        <v>ASALARIADO</v>
      </c>
      <c r="E2501" t="s">
        <v>16</v>
      </c>
      <c r="F2501" t="s">
        <v>12</v>
      </c>
      <c r="G2501" t="s">
        <v>12</v>
      </c>
      <c r="H2501" t="s">
        <v>12</v>
      </c>
      <c r="I2501" s="1">
        <f>IF(ISBLANK(Hoja1!I2501),AVERAGE(Hoja1!$I$2:$I$5001),Hoja1!I2501)</f>
        <v>41</v>
      </c>
      <c r="J2501">
        <f t="shared" si="117"/>
        <v>1</v>
      </c>
      <c r="K2501" t="str">
        <f t="shared" si="118"/>
        <v>0-400k</v>
      </c>
      <c r="L2501" t="str">
        <f t="shared" si="119"/>
        <v>31-45</v>
      </c>
    </row>
    <row r="2502" spans="1:12" x14ac:dyDescent="0.25">
      <c r="A2502">
        <v>2501</v>
      </c>
      <c r="B2502" t="s">
        <v>9</v>
      </c>
      <c r="C2502">
        <f>IF(ISBLANK(Hoja1!C2502),AVERAGE(Hoja1!$C$2:$C$5001),Hoja1!C2502)</f>
        <v>428100</v>
      </c>
      <c r="D2502" t="str">
        <f>IF(ISBLANK(Hoja1!D2502),"ASALARIADO",Hoja1!D2502)</f>
        <v>ASALARIADO</v>
      </c>
      <c r="E2502" t="s">
        <v>11</v>
      </c>
      <c r="F2502" t="s">
        <v>12</v>
      </c>
      <c r="G2502" t="s">
        <v>13</v>
      </c>
      <c r="H2502" t="s">
        <v>13</v>
      </c>
      <c r="I2502" s="1">
        <f>IF(ISBLANK(Hoja1!I2502),AVERAGE(Hoja1!$I$2:$I$5001),Hoja1!I2502)</f>
        <v>36</v>
      </c>
      <c r="J2502">
        <f t="shared" si="117"/>
        <v>0</v>
      </c>
      <c r="K2502" t="str">
        <f t="shared" si="118"/>
        <v>400k-800k</v>
      </c>
      <c r="L2502" t="str">
        <f t="shared" si="119"/>
        <v>31-45</v>
      </c>
    </row>
    <row r="2503" spans="1:12" x14ac:dyDescent="0.25">
      <c r="A2503">
        <v>2502</v>
      </c>
      <c r="B2503" t="s">
        <v>9</v>
      </c>
      <c r="C2503">
        <f>IF(ISBLANK(Hoja1!C2503),AVERAGE(Hoja1!$C$2:$C$5001),Hoja1!C2503)</f>
        <v>1814153</v>
      </c>
      <c r="D2503" t="str">
        <f>IF(ISBLANK(Hoja1!D2503),"ASALARIADO",Hoja1!D2503)</f>
        <v>ASALARIADO</v>
      </c>
      <c r="E2503" t="s">
        <v>11</v>
      </c>
      <c r="F2503" t="s">
        <v>12</v>
      </c>
      <c r="G2503" t="s">
        <v>13</v>
      </c>
      <c r="H2503" t="s">
        <v>12</v>
      </c>
      <c r="I2503" s="1">
        <f>IF(ISBLANK(Hoja1!I2503),AVERAGE(Hoja1!$I$2:$I$5001),Hoja1!I2503)</f>
        <v>35</v>
      </c>
      <c r="J2503">
        <f t="shared" si="117"/>
        <v>1</v>
      </c>
      <c r="K2503" t="str">
        <f t="shared" si="118"/>
        <v>1.2M-2M</v>
      </c>
      <c r="L2503" t="str">
        <f t="shared" si="119"/>
        <v>31-45</v>
      </c>
    </row>
    <row r="2504" spans="1:12" x14ac:dyDescent="0.25">
      <c r="A2504">
        <v>2503</v>
      </c>
      <c r="B2504" t="s">
        <v>15</v>
      </c>
      <c r="C2504">
        <f>IF(ISBLANK(Hoja1!C2504),AVERAGE(Hoja1!$C$2:$C$5001),Hoja1!C2504)</f>
        <v>599078</v>
      </c>
      <c r="D2504" t="str">
        <f>IF(ISBLANK(Hoja1!D2504),"ASALARIADO",Hoja1!D2504)</f>
        <v>ASALARIADO</v>
      </c>
      <c r="E2504" t="s">
        <v>11</v>
      </c>
      <c r="F2504" t="s">
        <v>12</v>
      </c>
      <c r="G2504" t="s">
        <v>13</v>
      </c>
      <c r="H2504" t="s">
        <v>13</v>
      </c>
      <c r="I2504" s="1">
        <f>IF(ISBLANK(Hoja1!I2504),AVERAGE(Hoja1!$I$2:$I$5001),Hoja1!I2504)</f>
        <v>63</v>
      </c>
      <c r="J2504">
        <f t="shared" si="117"/>
        <v>0</v>
      </c>
      <c r="K2504" t="str">
        <f t="shared" si="118"/>
        <v>400k-800k</v>
      </c>
      <c r="L2504" t="str">
        <f t="shared" si="119"/>
        <v>61-75</v>
      </c>
    </row>
    <row r="2505" spans="1:12" x14ac:dyDescent="0.25">
      <c r="A2505">
        <v>2504</v>
      </c>
      <c r="B2505" t="s">
        <v>9</v>
      </c>
      <c r="C2505">
        <f>IF(ISBLANK(Hoja1!C2505),AVERAGE(Hoja1!$C$2:$C$5001),Hoja1!C2505)</f>
        <v>2425268.1</v>
      </c>
      <c r="D2505" t="str">
        <f>IF(ISBLANK(Hoja1!D2505),"ASALARIADO",Hoja1!D2505)</f>
        <v>ASALARIADO</v>
      </c>
      <c r="E2505" t="s">
        <v>11</v>
      </c>
      <c r="F2505" t="s">
        <v>12</v>
      </c>
      <c r="G2505" t="s">
        <v>13</v>
      </c>
      <c r="H2505" t="s">
        <v>13</v>
      </c>
      <c r="I2505" s="1">
        <f>IF(ISBLANK(Hoja1!I2505),AVERAGE(Hoja1!$I$2:$I$5001),Hoja1!I2505)</f>
        <v>60</v>
      </c>
      <c r="J2505">
        <f t="shared" si="117"/>
        <v>0</v>
      </c>
      <c r="K2505" t="str">
        <f t="shared" si="118"/>
        <v>2M+</v>
      </c>
      <c r="L2505" t="str">
        <f t="shared" si="119"/>
        <v>46-60</v>
      </c>
    </row>
    <row r="2506" spans="1:12" x14ac:dyDescent="0.25">
      <c r="A2506">
        <v>2505</v>
      </c>
      <c r="B2506" t="s">
        <v>9</v>
      </c>
      <c r="C2506">
        <f>IF(ISBLANK(Hoja1!C2506),AVERAGE(Hoja1!$C$2:$C$5001),Hoja1!C2506)</f>
        <v>1756493.5</v>
      </c>
      <c r="D2506" t="str">
        <f>IF(ISBLANK(Hoja1!D2506),"ASALARIADO",Hoja1!D2506)</f>
        <v>ASALARIADO</v>
      </c>
      <c r="E2506" t="s">
        <v>11</v>
      </c>
      <c r="F2506" t="s">
        <v>12</v>
      </c>
      <c r="G2506" t="s">
        <v>13</v>
      </c>
      <c r="H2506" t="s">
        <v>13</v>
      </c>
      <c r="I2506" s="1">
        <f>IF(ISBLANK(Hoja1!I2506),AVERAGE(Hoja1!$I$2:$I$5001),Hoja1!I2506)</f>
        <v>31</v>
      </c>
      <c r="J2506">
        <f t="shared" si="117"/>
        <v>0</v>
      </c>
      <c r="K2506" t="str">
        <f t="shared" si="118"/>
        <v>1.2M-2M</v>
      </c>
      <c r="L2506" t="str">
        <f t="shared" si="119"/>
        <v>31-45</v>
      </c>
    </row>
    <row r="2507" spans="1:12" x14ac:dyDescent="0.25">
      <c r="A2507">
        <v>2506</v>
      </c>
      <c r="B2507" t="s">
        <v>15</v>
      </c>
      <c r="C2507">
        <f>IF(ISBLANK(Hoja1!C2507),AVERAGE(Hoja1!$C$2:$C$5001),Hoja1!C2507)</f>
        <v>1185569</v>
      </c>
      <c r="D2507" t="str">
        <f>IF(ISBLANK(Hoja1!D2507),"ASALARIADO",Hoja1!D2507)</f>
        <v>ASALARIADO</v>
      </c>
      <c r="E2507" t="s">
        <v>16</v>
      </c>
      <c r="F2507" t="s">
        <v>12</v>
      </c>
      <c r="G2507" t="s">
        <v>13</v>
      </c>
      <c r="H2507" t="s">
        <v>13</v>
      </c>
      <c r="I2507" s="1">
        <f>IF(ISBLANK(Hoja1!I2507),AVERAGE(Hoja1!$I$2:$I$5001),Hoja1!I2507)</f>
        <v>42</v>
      </c>
      <c r="J2507">
        <f t="shared" si="117"/>
        <v>0</v>
      </c>
      <c r="K2507" t="str">
        <f t="shared" si="118"/>
        <v>800k-1.2M</v>
      </c>
      <c r="L2507" t="str">
        <f t="shared" si="119"/>
        <v>31-45</v>
      </c>
    </row>
    <row r="2508" spans="1:12" x14ac:dyDescent="0.25">
      <c r="A2508">
        <v>2507</v>
      </c>
      <c r="B2508" t="s">
        <v>9</v>
      </c>
      <c r="C2508">
        <f>IF(ISBLANK(Hoja1!C2508),AVERAGE(Hoja1!$C$2:$C$5001),Hoja1!C2508)</f>
        <v>1031332.08</v>
      </c>
      <c r="D2508" t="str">
        <f>IF(ISBLANK(Hoja1!D2508),"ASALARIADO",Hoja1!D2508)</f>
        <v>ASALARIADO</v>
      </c>
      <c r="E2508" t="s">
        <v>16</v>
      </c>
      <c r="F2508" t="s">
        <v>12</v>
      </c>
      <c r="G2508" t="s">
        <v>13</v>
      </c>
      <c r="H2508" t="s">
        <v>13</v>
      </c>
      <c r="I2508" s="1">
        <f>IF(ISBLANK(Hoja1!I2508),AVERAGE(Hoja1!$I$2:$I$5001),Hoja1!I2508)</f>
        <v>29</v>
      </c>
      <c r="J2508">
        <f t="shared" si="117"/>
        <v>0</v>
      </c>
      <c r="K2508" t="str">
        <f t="shared" si="118"/>
        <v>800k-1.2M</v>
      </c>
      <c r="L2508" t="str">
        <f t="shared" si="119"/>
        <v>18-30</v>
      </c>
    </row>
    <row r="2509" spans="1:12" x14ac:dyDescent="0.25">
      <c r="A2509">
        <v>2508</v>
      </c>
      <c r="B2509" t="s">
        <v>9</v>
      </c>
      <c r="C2509">
        <f>IF(ISBLANK(Hoja1!C2509),AVERAGE(Hoja1!$C$2:$C$5001),Hoja1!C2509)</f>
        <v>276773.19</v>
      </c>
      <c r="D2509" t="str">
        <f>IF(ISBLANK(Hoja1!D2509),"ASALARIADO",Hoja1!D2509)</f>
        <v>ASALARIADO</v>
      </c>
      <c r="E2509" t="s">
        <v>16</v>
      </c>
      <c r="F2509" t="s">
        <v>12</v>
      </c>
      <c r="G2509" t="s">
        <v>13</v>
      </c>
      <c r="H2509" t="s">
        <v>13</v>
      </c>
      <c r="I2509" s="1">
        <f>IF(ISBLANK(Hoja1!I2509),AVERAGE(Hoja1!$I$2:$I$5001),Hoja1!I2509)</f>
        <v>47</v>
      </c>
      <c r="J2509">
        <f t="shared" si="117"/>
        <v>0</v>
      </c>
      <c r="K2509" t="str">
        <f t="shared" si="118"/>
        <v>0-400k</v>
      </c>
      <c r="L2509" t="str">
        <f t="shared" si="119"/>
        <v>46-60</v>
      </c>
    </row>
    <row r="2510" spans="1:12" x14ac:dyDescent="0.25">
      <c r="A2510">
        <v>2509</v>
      </c>
      <c r="B2510" t="s">
        <v>15</v>
      </c>
      <c r="C2510">
        <f>IF(ISBLANK(Hoja1!C2510),AVERAGE(Hoja1!$C$2:$C$5001),Hoja1!C2510)</f>
        <v>193077.5</v>
      </c>
      <c r="D2510" t="str">
        <f>IF(ISBLANK(Hoja1!D2510),"ASALARIADO",Hoja1!D2510)</f>
        <v>ASALARIADO</v>
      </c>
      <c r="E2510" t="s">
        <v>16</v>
      </c>
      <c r="F2510" t="s">
        <v>12</v>
      </c>
      <c r="G2510" t="s">
        <v>13</v>
      </c>
      <c r="H2510" t="s">
        <v>13</v>
      </c>
      <c r="I2510" s="1">
        <f>IF(ISBLANK(Hoja1!I2510),AVERAGE(Hoja1!$I$2:$I$5001),Hoja1!I2510)</f>
        <v>52</v>
      </c>
      <c r="J2510">
        <f t="shared" si="117"/>
        <v>0</v>
      </c>
      <c r="K2510" t="str">
        <f t="shared" si="118"/>
        <v>0-400k</v>
      </c>
      <c r="L2510" t="str">
        <f t="shared" si="119"/>
        <v>46-60</v>
      </c>
    </row>
    <row r="2511" spans="1:12" x14ac:dyDescent="0.25">
      <c r="A2511">
        <v>2510</v>
      </c>
      <c r="B2511" t="s">
        <v>9</v>
      </c>
      <c r="C2511">
        <f>IF(ISBLANK(Hoja1!C2511),AVERAGE(Hoja1!$C$2:$C$5001),Hoja1!C2511)</f>
        <v>246175</v>
      </c>
      <c r="D2511" t="str">
        <f>IF(ISBLANK(Hoja1!D2511),"ASALARIADO",Hoja1!D2511)</f>
        <v>ASALARIADO</v>
      </c>
      <c r="E2511" t="s">
        <v>16</v>
      </c>
      <c r="F2511" t="s">
        <v>12</v>
      </c>
      <c r="G2511" t="s">
        <v>13</v>
      </c>
      <c r="H2511" t="s">
        <v>13</v>
      </c>
      <c r="I2511" s="1">
        <f>IF(ISBLANK(Hoja1!I2511),AVERAGE(Hoja1!$I$2:$I$5001),Hoja1!I2511)</f>
        <v>54</v>
      </c>
      <c r="J2511">
        <f t="shared" si="117"/>
        <v>0</v>
      </c>
      <c r="K2511" t="str">
        <f t="shared" si="118"/>
        <v>0-400k</v>
      </c>
      <c r="L2511" t="str">
        <f t="shared" si="119"/>
        <v>46-60</v>
      </c>
    </row>
    <row r="2512" spans="1:12" x14ac:dyDescent="0.25">
      <c r="A2512">
        <v>2511</v>
      </c>
      <c r="B2512" t="s">
        <v>9</v>
      </c>
      <c r="C2512">
        <f>IF(ISBLANK(Hoja1!C2512),AVERAGE(Hoja1!$C$2:$C$5001),Hoja1!C2512)</f>
        <v>394755.25</v>
      </c>
      <c r="D2512" t="str">
        <f>IF(ISBLANK(Hoja1!D2512),"ASALARIADO",Hoja1!D2512)</f>
        <v>ASALARIADO</v>
      </c>
      <c r="E2512" t="s">
        <v>16</v>
      </c>
      <c r="F2512" t="s">
        <v>12</v>
      </c>
      <c r="G2512" t="s">
        <v>13</v>
      </c>
      <c r="H2512" t="s">
        <v>13</v>
      </c>
      <c r="I2512" s="1">
        <f>IF(ISBLANK(Hoja1!I2512),AVERAGE(Hoja1!$I$2:$I$5001),Hoja1!I2512)</f>
        <v>37</v>
      </c>
      <c r="J2512">
        <f t="shared" si="117"/>
        <v>0</v>
      </c>
      <c r="K2512" t="str">
        <f t="shared" si="118"/>
        <v>0-400k</v>
      </c>
      <c r="L2512" t="str">
        <f t="shared" si="119"/>
        <v>31-45</v>
      </c>
    </row>
    <row r="2513" spans="1:12" x14ac:dyDescent="0.25">
      <c r="A2513">
        <v>2512</v>
      </c>
      <c r="B2513" t="s">
        <v>15</v>
      </c>
      <c r="C2513">
        <f>IF(ISBLANK(Hoja1!C2513),AVERAGE(Hoja1!$C$2:$C$5001),Hoja1!C2513)</f>
        <v>500000</v>
      </c>
      <c r="D2513" t="str">
        <f>IF(ISBLANK(Hoja1!D2513),"ASALARIADO",Hoja1!D2513)</f>
        <v>ASALARIADO</v>
      </c>
      <c r="E2513" t="s">
        <v>16</v>
      </c>
      <c r="F2513" t="s">
        <v>12</v>
      </c>
      <c r="G2513" t="s">
        <v>13</v>
      </c>
      <c r="H2513" t="s">
        <v>13</v>
      </c>
      <c r="I2513" s="1">
        <f>IF(ISBLANK(Hoja1!I2513),AVERAGE(Hoja1!$I$2:$I$5001),Hoja1!I2513)</f>
        <v>40</v>
      </c>
      <c r="J2513">
        <f t="shared" si="117"/>
        <v>0</v>
      </c>
      <c r="K2513" t="str">
        <f t="shared" si="118"/>
        <v>400k-800k</v>
      </c>
      <c r="L2513" t="str">
        <f t="shared" si="119"/>
        <v>31-45</v>
      </c>
    </row>
    <row r="2514" spans="1:12" x14ac:dyDescent="0.25">
      <c r="A2514">
        <v>2513</v>
      </c>
      <c r="B2514" t="s">
        <v>9</v>
      </c>
      <c r="C2514">
        <f>IF(ISBLANK(Hoja1!C2514),AVERAGE(Hoja1!$C$2:$C$5001),Hoja1!C2514)</f>
        <v>352881</v>
      </c>
      <c r="D2514" t="str">
        <f>IF(ISBLANK(Hoja1!D2514),"ASALARIADO",Hoja1!D2514)</f>
        <v>TRABAJADOR INDEPENDIENTE</v>
      </c>
      <c r="E2514" t="s">
        <v>16</v>
      </c>
      <c r="F2514" t="s">
        <v>12</v>
      </c>
      <c r="G2514" t="s">
        <v>13</v>
      </c>
      <c r="H2514" t="s">
        <v>12</v>
      </c>
      <c r="I2514" s="1">
        <f>IF(ISBLANK(Hoja1!I2514),AVERAGE(Hoja1!$I$2:$I$5001),Hoja1!I2514)</f>
        <v>35</v>
      </c>
      <c r="J2514">
        <f t="shared" si="117"/>
        <v>1</v>
      </c>
      <c r="K2514" t="str">
        <f t="shared" si="118"/>
        <v>0-400k</v>
      </c>
      <c r="L2514" t="str">
        <f t="shared" si="119"/>
        <v>31-45</v>
      </c>
    </row>
    <row r="2515" spans="1:12" x14ac:dyDescent="0.25">
      <c r="A2515">
        <v>2514</v>
      </c>
      <c r="B2515" t="s">
        <v>9</v>
      </c>
      <c r="C2515">
        <f>IF(ISBLANK(Hoja1!C2515),AVERAGE(Hoja1!$C$2:$C$5001),Hoja1!C2515)</f>
        <v>639148</v>
      </c>
      <c r="D2515" t="str">
        <f>IF(ISBLANK(Hoja1!D2515),"ASALARIADO",Hoja1!D2515)</f>
        <v>TRABAJADOR INDEPENDIENTE</v>
      </c>
      <c r="E2515" t="s">
        <v>16</v>
      </c>
      <c r="F2515" t="s">
        <v>12</v>
      </c>
      <c r="G2515" t="s">
        <v>13</v>
      </c>
      <c r="H2515" t="s">
        <v>12</v>
      </c>
      <c r="I2515" s="1">
        <f>IF(ISBLANK(Hoja1!I2515),AVERAGE(Hoja1!$I$2:$I$5001),Hoja1!I2515)</f>
        <v>38</v>
      </c>
      <c r="J2515">
        <f t="shared" si="117"/>
        <v>1</v>
      </c>
      <c r="K2515" t="str">
        <f t="shared" si="118"/>
        <v>400k-800k</v>
      </c>
      <c r="L2515" t="str">
        <f t="shared" si="119"/>
        <v>31-45</v>
      </c>
    </row>
    <row r="2516" spans="1:12" x14ac:dyDescent="0.25">
      <c r="A2516">
        <v>2515</v>
      </c>
      <c r="B2516" t="s">
        <v>9</v>
      </c>
      <c r="C2516">
        <f>IF(ISBLANK(Hoja1!C2516),AVERAGE(Hoja1!$C$2:$C$5001),Hoja1!C2516)</f>
        <v>347135</v>
      </c>
      <c r="D2516" t="str">
        <f>IF(ISBLANK(Hoja1!D2516),"ASALARIADO",Hoja1!D2516)</f>
        <v>TRABAJADOR INDEPENDIENTE</v>
      </c>
      <c r="E2516" t="s">
        <v>16</v>
      </c>
      <c r="F2516" t="s">
        <v>12</v>
      </c>
      <c r="G2516" t="s">
        <v>12</v>
      </c>
      <c r="H2516" t="s">
        <v>12</v>
      </c>
      <c r="I2516" s="1">
        <f>IF(ISBLANK(Hoja1!I2516),AVERAGE(Hoja1!$I$2:$I$5001),Hoja1!I2516)</f>
        <v>44</v>
      </c>
      <c r="J2516">
        <f t="shared" si="117"/>
        <v>1</v>
      </c>
      <c r="K2516" t="str">
        <f t="shared" si="118"/>
        <v>0-400k</v>
      </c>
      <c r="L2516" t="str">
        <f t="shared" si="119"/>
        <v>31-45</v>
      </c>
    </row>
    <row r="2517" spans="1:12" x14ac:dyDescent="0.25">
      <c r="A2517">
        <v>2516</v>
      </c>
      <c r="B2517" t="s">
        <v>9</v>
      </c>
      <c r="C2517">
        <f>IF(ISBLANK(Hoja1!C2517),AVERAGE(Hoja1!$C$2:$C$5001),Hoja1!C2517)</f>
        <v>447789.6</v>
      </c>
      <c r="D2517" t="str">
        <f>IF(ISBLANK(Hoja1!D2517),"ASALARIADO",Hoja1!D2517)</f>
        <v>ASALARIADO</v>
      </c>
      <c r="E2517" t="s">
        <v>11</v>
      </c>
      <c r="F2517" t="s">
        <v>12</v>
      </c>
      <c r="G2517" t="s">
        <v>13</v>
      </c>
      <c r="H2517" t="s">
        <v>13</v>
      </c>
      <c r="I2517" s="1">
        <f>IF(ISBLANK(Hoja1!I2517),AVERAGE(Hoja1!$I$2:$I$5001),Hoja1!I2517)</f>
        <v>31</v>
      </c>
      <c r="J2517">
        <f t="shared" si="117"/>
        <v>0</v>
      </c>
      <c r="K2517" t="str">
        <f t="shared" si="118"/>
        <v>400k-800k</v>
      </c>
      <c r="L2517" t="str">
        <f t="shared" si="119"/>
        <v>31-45</v>
      </c>
    </row>
    <row r="2518" spans="1:12" x14ac:dyDescent="0.25">
      <c r="A2518">
        <v>2517</v>
      </c>
      <c r="B2518" t="s">
        <v>9</v>
      </c>
      <c r="C2518">
        <f>IF(ISBLANK(Hoja1!C2518),AVERAGE(Hoja1!$C$2:$C$5001),Hoja1!C2518)</f>
        <v>310124</v>
      </c>
      <c r="D2518" t="str">
        <f>IF(ISBLANK(Hoja1!D2518),"ASALARIADO",Hoja1!D2518)</f>
        <v>TRABAJADOR INDEPENDIENTE</v>
      </c>
      <c r="E2518" t="s">
        <v>16</v>
      </c>
      <c r="F2518" t="s">
        <v>12</v>
      </c>
      <c r="G2518" t="s">
        <v>12</v>
      </c>
      <c r="H2518" t="s">
        <v>12</v>
      </c>
      <c r="I2518" s="1">
        <f>IF(ISBLANK(Hoja1!I2518),AVERAGE(Hoja1!$I$2:$I$5001),Hoja1!I2518)</f>
        <v>41</v>
      </c>
      <c r="J2518">
        <f t="shared" si="117"/>
        <v>1</v>
      </c>
      <c r="K2518" t="str">
        <f t="shared" si="118"/>
        <v>0-400k</v>
      </c>
      <c r="L2518" t="str">
        <f t="shared" si="119"/>
        <v>31-45</v>
      </c>
    </row>
    <row r="2519" spans="1:12" x14ac:dyDescent="0.25">
      <c r="A2519">
        <v>2518</v>
      </c>
      <c r="B2519" t="s">
        <v>15</v>
      </c>
      <c r="C2519">
        <f>IF(ISBLANK(Hoja1!C2519),AVERAGE(Hoja1!$C$2:$C$5001),Hoja1!C2519)</f>
        <v>1110079.17</v>
      </c>
      <c r="D2519" t="str">
        <f>IF(ISBLANK(Hoja1!D2519),"ASALARIADO",Hoja1!D2519)</f>
        <v>ASALARIADO</v>
      </c>
      <c r="E2519" t="s">
        <v>16</v>
      </c>
      <c r="F2519" t="s">
        <v>12</v>
      </c>
      <c r="G2519" t="s">
        <v>13</v>
      </c>
      <c r="H2519" t="s">
        <v>13</v>
      </c>
      <c r="I2519" s="1">
        <f>IF(ISBLANK(Hoja1!I2519),AVERAGE(Hoja1!$I$2:$I$5001),Hoja1!I2519)</f>
        <v>24</v>
      </c>
      <c r="J2519">
        <f t="shared" si="117"/>
        <v>0</v>
      </c>
      <c r="K2519" t="str">
        <f t="shared" si="118"/>
        <v>800k-1.2M</v>
      </c>
      <c r="L2519" t="str">
        <f t="shared" si="119"/>
        <v>18-30</v>
      </c>
    </row>
    <row r="2520" spans="1:12" x14ac:dyDescent="0.25">
      <c r="A2520">
        <v>2519</v>
      </c>
      <c r="B2520" t="s">
        <v>9</v>
      </c>
      <c r="C2520">
        <f>IF(ISBLANK(Hoja1!C2520),AVERAGE(Hoja1!$C$2:$C$5001),Hoja1!C2520)</f>
        <v>347500</v>
      </c>
      <c r="D2520" t="str">
        <f>IF(ISBLANK(Hoja1!D2520),"ASALARIADO",Hoja1!D2520)</f>
        <v>ASALARIADO</v>
      </c>
      <c r="E2520" t="s">
        <v>16</v>
      </c>
      <c r="F2520" t="s">
        <v>12</v>
      </c>
      <c r="G2520" t="s">
        <v>13</v>
      </c>
      <c r="H2520" t="s">
        <v>13</v>
      </c>
      <c r="I2520" s="1">
        <f>IF(ISBLANK(Hoja1!I2520),AVERAGE(Hoja1!$I$2:$I$5001),Hoja1!I2520)</f>
        <v>42</v>
      </c>
      <c r="J2520">
        <f t="shared" si="117"/>
        <v>0</v>
      </c>
      <c r="K2520" t="str">
        <f t="shared" si="118"/>
        <v>0-400k</v>
      </c>
      <c r="L2520" t="str">
        <f t="shared" si="119"/>
        <v>31-45</v>
      </c>
    </row>
    <row r="2521" spans="1:12" x14ac:dyDescent="0.25">
      <c r="A2521">
        <v>2520</v>
      </c>
      <c r="B2521" t="s">
        <v>15</v>
      </c>
      <c r="C2521">
        <f>IF(ISBLANK(Hoja1!C2521),AVERAGE(Hoja1!$C$2:$C$5001),Hoja1!C2521)</f>
        <v>1341415.6399999999</v>
      </c>
      <c r="D2521" t="str">
        <f>IF(ISBLANK(Hoja1!D2521),"ASALARIADO",Hoja1!D2521)</f>
        <v>ASALARIADO</v>
      </c>
      <c r="E2521" t="s">
        <v>16</v>
      </c>
      <c r="F2521" t="s">
        <v>12</v>
      </c>
      <c r="G2521" t="s">
        <v>13</v>
      </c>
      <c r="H2521" t="s">
        <v>13</v>
      </c>
      <c r="I2521" s="1">
        <f>IF(ISBLANK(Hoja1!I2521),AVERAGE(Hoja1!$I$2:$I$5001),Hoja1!I2521)</f>
        <v>38</v>
      </c>
      <c r="J2521">
        <f t="shared" si="117"/>
        <v>0</v>
      </c>
      <c r="K2521" t="str">
        <f t="shared" si="118"/>
        <v>1.2M-2M</v>
      </c>
      <c r="L2521" t="str">
        <f t="shared" si="119"/>
        <v>31-45</v>
      </c>
    </row>
    <row r="2522" spans="1:12" x14ac:dyDescent="0.25">
      <c r="A2522">
        <v>2521</v>
      </c>
      <c r="B2522" t="s">
        <v>15</v>
      </c>
      <c r="C2522">
        <f>IF(ISBLANK(Hoja1!C2522),AVERAGE(Hoja1!$C$2:$C$5001),Hoja1!C2522)</f>
        <v>319575.36</v>
      </c>
      <c r="D2522" t="str">
        <f>IF(ISBLANK(Hoja1!D2522),"ASALARIADO",Hoja1!D2522)</f>
        <v>ASALARIADO</v>
      </c>
      <c r="E2522" t="s">
        <v>16</v>
      </c>
      <c r="F2522" t="s">
        <v>12</v>
      </c>
      <c r="G2522" t="s">
        <v>13</v>
      </c>
      <c r="H2522" t="s">
        <v>13</v>
      </c>
      <c r="I2522" s="1">
        <f>IF(ISBLANK(Hoja1!I2522),AVERAGE(Hoja1!$I$2:$I$5001),Hoja1!I2522)</f>
        <v>64</v>
      </c>
      <c r="J2522">
        <f t="shared" si="117"/>
        <v>0</v>
      </c>
      <c r="K2522" t="str">
        <f t="shared" si="118"/>
        <v>0-400k</v>
      </c>
      <c r="L2522" t="str">
        <f t="shared" si="119"/>
        <v>61-75</v>
      </c>
    </row>
    <row r="2523" spans="1:12" x14ac:dyDescent="0.25">
      <c r="A2523">
        <v>2522</v>
      </c>
      <c r="B2523" t="s">
        <v>9</v>
      </c>
      <c r="C2523">
        <f>IF(ISBLANK(Hoja1!C2523),AVERAGE(Hoja1!$C$2:$C$5001),Hoja1!C2523)</f>
        <v>594092</v>
      </c>
      <c r="D2523" t="str">
        <f>IF(ISBLANK(Hoja1!D2523),"ASALARIADO",Hoja1!D2523)</f>
        <v>TRABAJADOR INDEPENDIENTE</v>
      </c>
      <c r="E2523" t="s">
        <v>16</v>
      </c>
      <c r="F2523" t="s">
        <v>12</v>
      </c>
      <c r="G2523" t="s">
        <v>13</v>
      </c>
      <c r="H2523" t="s">
        <v>12</v>
      </c>
      <c r="I2523" s="1">
        <f>IF(ISBLANK(Hoja1!I2523),AVERAGE(Hoja1!$I$2:$I$5001),Hoja1!I2523)</f>
        <v>42</v>
      </c>
      <c r="J2523">
        <f t="shared" si="117"/>
        <v>1</v>
      </c>
      <c r="K2523" t="str">
        <f t="shared" si="118"/>
        <v>400k-800k</v>
      </c>
      <c r="L2523" t="str">
        <f t="shared" si="119"/>
        <v>31-45</v>
      </c>
    </row>
    <row r="2524" spans="1:12" x14ac:dyDescent="0.25">
      <c r="A2524">
        <v>2523</v>
      </c>
      <c r="B2524" t="s">
        <v>15</v>
      </c>
      <c r="C2524">
        <f>IF(ISBLANK(Hoja1!C2524),AVERAGE(Hoja1!$C$2:$C$5001),Hoja1!C2524)</f>
        <v>405000</v>
      </c>
      <c r="D2524" t="str">
        <f>IF(ISBLANK(Hoja1!D2524),"ASALARIADO",Hoja1!D2524)</f>
        <v>ASALARIADO</v>
      </c>
      <c r="E2524" t="s">
        <v>16</v>
      </c>
      <c r="F2524" t="s">
        <v>12</v>
      </c>
      <c r="G2524" t="s">
        <v>13</v>
      </c>
      <c r="H2524" t="s">
        <v>12</v>
      </c>
      <c r="I2524" s="1">
        <f>IF(ISBLANK(Hoja1!I2524),AVERAGE(Hoja1!$I$2:$I$5001),Hoja1!I2524)</f>
        <v>34</v>
      </c>
      <c r="J2524">
        <f t="shared" si="117"/>
        <v>1</v>
      </c>
      <c r="K2524" t="str">
        <f t="shared" si="118"/>
        <v>400k-800k</v>
      </c>
      <c r="L2524" t="str">
        <f t="shared" si="119"/>
        <v>31-45</v>
      </c>
    </row>
    <row r="2525" spans="1:12" x14ac:dyDescent="0.25">
      <c r="A2525">
        <v>2524</v>
      </c>
      <c r="B2525" t="s">
        <v>15</v>
      </c>
      <c r="C2525">
        <f>IF(ISBLANK(Hoja1!C2525),AVERAGE(Hoja1!$C$2:$C$5001),Hoja1!C2525)</f>
        <v>298155</v>
      </c>
      <c r="D2525" t="str">
        <f>IF(ISBLANK(Hoja1!D2525),"ASALARIADO",Hoja1!D2525)</f>
        <v>ASEGURADO VOLUNTARIO</v>
      </c>
      <c r="E2525" t="s">
        <v>16</v>
      </c>
      <c r="F2525" t="s">
        <v>12</v>
      </c>
      <c r="G2525" t="s">
        <v>13</v>
      </c>
      <c r="H2525" t="s">
        <v>13</v>
      </c>
      <c r="I2525" s="1">
        <f>IF(ISBLANK(Hoja1!I2525),AVERAGE(Hoja1!$I$2:$I$5001),Hoja1!I2525)</f>
        <v>30</v>
      </c>
      <c r="J2525">
        <f t="shared" si="117"/>
        <v>0</v>
      </c>
      <c r="K2525" t="str">
        <f t="shared" si="118"/>
        <v>0-400k</v>
      </c>
      <c r="L2525" t="str">
        <f t="shared" si="119"/>
        <v>18-30</v>
      </c>
    </row>
    <row r="2526" spans="1:12" x14ac:dyDescent="0.25">
      <c r="A2526">
        <v>2525</v>
      </c>
      <c r="B2526" t="s">
        <v>15</v>
      </c>
      <c r="C2526">
        <f>IF(ISBLANK(Hoja1!C2526),AVERAGE(Hoja1!$C$2:$C$5001),Hoja1!C2526)</f>
        <v>301260</v>
      </c>
      <c r="D2526" t="str">
        <f>IF(ISBLANK(Hoja1!D2526),"ASALARIADO",Hoja1!D2526)</f>
        <v>ASEGURADO VOLUNTARIO</v>
      </c>
      <c r="E2526" t="s">
        <v>16</v>
      </c>
      <c r="F2526" t="s">
        <v>12</v>
      </c>
      <c r="G2526" t="s">
        <v>13</v>
      </c>
      <c r="H2526" t="s">
        <v>13</v>
      </c>
      <c r="I2526" s="1">
        <f>IF(ISBLANK(Hoja1!I2526),AVERAGE(Hoja1!$I$2:$I$5001),Hoja1!I2526)</f>
        <v>38</v>
      </c>
      <c r="J2526">
        <f t="shared" si="117"/>
        <v>0</v>
      </c>
      <c r="K2526" t="str">
        <f t="shared" si="118"/>
        <v>0-400k</v>
      </c>
      <c r="L2526" t="str">
        <f t="shared" si="119"/>
        <v>31-45</v>
      </c>
    </row>
    <row r="2527" spans="1:12" x14ac:dyDescent="0.25">
      <c r="A2527">
        <v>2526</v>
      </c>
      <c r="B2527" t="s">
        <v>15</v>
      </c>
      <c r="C2527">
        <f>IF(ISBLANK(Hoja1!C2527),AVERAGE(Hoja1!$C$2:$C$5001),Hoja1!C2527)</f>
        <v>1221155</v>
      </c>
      <c r="D2527" t="str">
        <f>IF(ISBLANK(Hoja1!D2527),"ASALARIADO",Hoja1!D2527)</f>
        <v>ASALARIADO</v>
      </c>
      <c r="E2527" t="s">
        <v>11</v>
      </c>
      <c r="F2527" t="s">
        <v>12</v>
      </c>
      <c r="G2527" t="s">
        <v>13</v>
      </c>
      <c r="H2527" t="s">
        <v>12</v>
      </c>
      <c r="I2527" s="1">
        <f>IF(ISBLANK(Hoja1!I2527),AVERAGE(Hoja1!$I$2:$I$5001),Hoja1!I2527)</f>
        <v>54</v>
      </c>
      <c r="J2527">
        <f t="shared" si="117"/>
        <v>1</v>
      </c>
      <c r="K2527" t="str">
        <f t="shared" si="118"/>
        <v>1.2M-2M</v>
      </c>
      <c r="L2527" t="str">
        <f t="shared" si="119"/>
        <v>46-60</v>
      </c>
    </row>
    <row r="2528" spans="1:12" x14ac:dyDescent="0.25">
      <c r="A2528">
        <v>2527</v>
      </c>
      <c r="B2528" t="s">
        <v>9</v>
      </c>
      <c r="C2528">
        <f>IF(ISBLANK(Hoja1!C2528),AVERAGE(Hoja1!$C$2:$C$5001),Hoja1!C2528)</f>
        <v>297046</v>
      </c>
      <c r="D2528" t="str">
        <f>IF(ISBLANK(Hoja1!D2528),"ASALARIADO",Hoja1!D2528)</f>
        <v>TRABAJADOR INDEPENDIENTE</v>
      </c>
      <c r="E2528" t="s">
        <v>16</v>
      </c>
      <c r="F2528" t="s">
        <v>12</v>
      </c>
      <c r="G2528" t="s">
        <v>13</v>
      </c>
      <c r="H2528" t="s">
        <v>13</v>
      </c>
      <c r="I2528" s="1">
        <f>IF(ISBLANK(Hoja1!I2528),AVERAGE(Hoja1!$I$2:$I$5001),Hoja1!I2528)</f>
        <v>43</v>
      </c>
      <c r="J2528">
        <f t="shared" si="117"/>
        <v>0</v>
      </c>
      <c r="K2528" t="str">
        <f t="shared" si="118"/>
        <v>0-400k</v>
      </c>
      <c r="L2528" t="str">
        <f t="shared" si="119"/>
        <v>31-45</v>
      </c>
    </row>
    <row r="2529" spans="1:12" x14ac:dyDescent="0.25">
      <c r="A2529">
        <v>2528</v>
      </c>
      <c r="B2529" t="s">
        <v>9</v>
      </c>
      <c r="C2529">
        <f>IF(ISBLANK(Hoja1!C2529),AVERAGE(Hoja1!$C$2:$C$5001),Hoja1!C2529)</f>
        <v>907355.22</v>
      </c>
      <c r="D2529" t="str">
        <f>IF(ISBLANK(Hoja1!D2529),"ASALARIADO",Hoja1!D2529)</f>
        <v>ASALARIADO</v>
      </c>
      <c r="E2529" t="s">
        <v>16</v>
      </c>
      <c r="F2529" t="s">
        <v>12</v>
      </c>
      <c r="G2529" t="s">
        <v>13</v>
      </c>
      <c r="H2529" t="s">
        <v>13</v>
      </c>
      <c r="I2529" s="1">
        <f>IF(ISBLANK(Hoja1!I2529),AVERAGE(Hoja1!$I$2:$I$5001),Hoja1!I2529)</f>
        <v>37</v>
      </c>
      <c r="J2529">
        <f t="shared" si="117"/>
        <v>0</v>
      </c>
      <c r="K2529" t="str">
        <f t="shared" si="118"/>
        <v>800k-1.2M</v>
      </c>
      <c r="L2529" t="str">
        <f t="shared" si="119"/>
        <v>31-45</v>
      </c>
    </row>
    <row r="2530" spans="1:12" x14ac:dyDescent="0.25">
      <c r="A2530">
        <v>2529</v>
      </c>
      <c r="B2530" t="s">
        <v>9</v>
      </c>
      <c r="C2530">
        <f>IF(ISBLANK(Hoja1!C2530),AVERAGE(Hoja1!$C$2:$C$5001),Hoja1!C2530)</f>
        <v>299744</v>
      </c>
      <c r="D2530" t="str">
        <f>IF(ISBLANK(Hoja1!D2530),"ASALARIADO",Hoja1!D2530)</f>
        <v>TRABAJADOR INDEPENDIENTE</v>
      </c>
      <c r="E2530" t="s">
        <v>16</v>
      </c>
      <c r="F2530" t="s">
        <v>12</v>
      </c>
      <c r="G2530" t="s">
        <v>13</v>
      </c>
      <c r="H2530" t="s">
        <v>12</v>
      </c>
      <c r="I2530" s="1">
        <f>IF(ISBLANK(Hoja1!I2530),AVERAGE(Hoja1!$I$2:$I$5001),Hoja1!I2530)</f>
        <v>37</v>
      </c>
      <c r="J2530">
        <f t="shared" si="117"/>
        <v>1</v>
      </c>
      <c r="K2530" t="str">
        <f t="shared" si="118"/>
        <v>0-400k</v>
      </c>
      <c r="L2530" t="str">
        <f t="shared" si="119"/>
        <v>31-45</v>
      </c>
    </row>
    <row r="2531" spans="1:12" x14ac:dyDescent="0.25">
      <c r="A2531">
        <v>2530</v>
      </c>
      <c r="B2531" t="s">
        <v>9</v>
      </c>
      <c r="C2531">
        <f>IF(ISBLANK(Hoja1!C2531),AVERAGE(Hoja1!$C$2:$C$5001),Hoja1!C2531)</f>
        <v>650779.6</v>
      </c>
      <c r="D2531" t="str">
        <f>IF(ISBLANK(Hoja1!D2531),"ASALARIADO",Hoja1!D2531)</f>
        <v>ASALARIADO</v>
      </c>
      <c r="E2531" t="s">
        <v>16</v>
      </c>
      <c r="F2531" t="s">
        <v>12</v>
      </c>
      <c r="G2531" t="s">
        <v>13</v>
      </c>
      <c r="H2531" t="s">
        <v>13</v>
      </c>
      <c r="I2531" s="1">
        <f>IF(ISBLANK(Hoja1!I2531),AVERAGE(Hoja1!$I$2:$I$5001),Hoja1!I2531)</f>
        <v>38</v>
      </c>
      <c r="J2531">
        <f t="shared" si="117"/>
        <v>0</v>
      </c>
      <c r="K2531" t="str">
        <f t="shared" si="118"/>
        <v>400k-800k</v>
      </c>
      <c r="L2531" t="str">
        <f t="shared" si="119"/>
        <v>31-45</v>
      </c>
    </row>
    <row r="2532" spans="1:12" x14ac:dyDescent="0.25">
      <c r="A2532">
        <v>2531</v>
      </c>
      <c r="B2532" t="s">
        <v>9</v>
      </c>
      <c r="C2532">
        <f>IF(ISBLANK(Hoja1!C2532),AVERAGE(Hoja1!$C$2:$C$5001),Hoja1!C2532)</f>
        <v>3340086.25</v>
      </c>
      <c r="D2532" t="str">
        <f>IF(ISBLANK(Hoja1!D2532),"ASALARIADO",Hoja1!D2532)</f>
        <v>ASALARIADO</v>
      </c>
      <c r="E2532" t="s">
        <v>11</v>
      </c>
      <c r="F2532" t="s">
        <v>12</v>
      </c>
      <c r="G2532" t="s">
        <v>13</v>
      </c>
      <c r="H2532" t="s">
        <v>13</v>
      </c>
      <c r="I2532" s="1">
        <f>IF(ISBLANK(Hoja1!I2532),AVERAGE(Hoja1!$I$2:$I$5001),Hoja1!I2532)</f>
        <v>42</v>
      </c>
      <c r="J2532">
        <f t="shared" si="117"/>
        <v>0</v>
      </c>
      <c r="K2532" t="str">
        <f t="shared" si="118"/>
        <v>2M+</v>
      </c>
      <c r="L2532" t="str">
        <f t="shared" si="119"/>
        <v>31-45</v>
      </c>
    </row>
    <row r="2533" spans="1:12" x14ac:dyDescent="0.25">
      <c r="A2533">
        <v>2532</v>
      </c>
      <c r="B2533" t="s">
        <v>9</v>
      </c>
      <c r="C2533">
        <f>IF(ISBLANK(Hoja1!C2533),AVERAGE(Hoja1!$C$2:$C$5001),Hoja1!C2533)</f>
        <v>303386</v>
      </c>
      <c r="D2533" t="str">
        <f>IF(ISBLANK(Hoja1!D2533),"ASALARIADO",Hoja1!D2533)</f>
        <v>ASALARIADO</v>
      </c>
      <c r="E2533" t="s">
        <v>16</v>
      </c>
      <c r="F2533" t="s">
        <v>12</v>
      </c>
      <c r="G2533" t="s">
        <v>12</v>
      </c>
      <c r="H2533" t="s">
        <v>13</v>
      </c>
      <c r="I2533" s="1">
        <f>IF(ISBLANK(Hoja1!I2533),AVERAGE(Hoja1!$I$2:$I$5001),Hoja1!I2533)</f>
        <v>35</v>
      </c>
      <c r="J2533">
        <f t="shared" si="117"/>
        <v>0</v>
      </c>
      <c r="K2533" t="str">
        <f t="shared" si="118"/>
        <v>0-400k</v>
      </c>
      <c r="L2533" t="str">
        <f t="shared" si="119"/>
        <v>31-45</v>
      </c>
    </row>
    <row r="2534" spans="1:12" x14ac:dyDescent="0.25">
      <c r="A2534">
        <v>2533</v>
      </c>
      <c r="B2534" t="s">
        <v>9</v>
      </c>
      <c r="C2534">
        <f>IF(ISBLANK(Hoja1!C2534),AVERAGE(Hoja1!$C$2:$C$5001),Hoja1!C2534)</f>
        <v>320000</v>
      </c>
      <c r="D2534" t="str">
        <f>IF(ISBLANK(Hoja1!D2534),"ASALARIADO",Hoja1!D2534)</f>
        <v>ASALARIADO</v>
      </c>
      <c r="E2534" t="s">
        <v>16</v>
      </c>
      <c r="F2534" t="s">
        <v>12</v>
      </c>
      <c r="G2534" t="s">
        <v>13</v>
      </c>
      <c r="H2534" t="s">
        <v>12</v>
      </c>
      <c r="I2534" s="1">
        <f>IF(ISBLANK(Hoja1!I2534),AVERAGE(Hoja1!$I$2:$I$5001),Hoja1!I2534)</f>
        <v>22</v>
      </c>
      <c r="J2534">
        <f t="shared" si="117"/>
        <v>1</v>
      </c>
      <c r="K2534" t="str">
        <f t="shared" si="118"/>
        <v>0-400k</v>
      </c>
      <c r="L2534" t="str">
        <f t="shared" si="119"/>
        <v>18-30</v>
      </c>
    </row>
    <row r="2535" spans="1:12" x14ac:dyDescent="0.25">
      <c r="A2535">
        <v>2534</v>
      </c>
      <c r="B2535" t="s">
        <v>9</v>
      </c>
      <c r="C2535">
        <f>IF(ISBLANK(Hoja1!C2535),AVERAGE(Hoja1!$C$2:$C$5001),Hoja1!C2535)</f>
        <v>297045</v>
      </c>
      <c r="D2535" t="str">
        <f>IF(ISBLANK(Hoja1!D2535),"ASALARIADO",Hoja1!D2535)</f>
        <v>TRABAJADOR INDEPENDIENTE</v>
      </c>
      <c r="E2535" t="s">
        <v>16</v>
      </c>
      <c r="F2535" t="s">
        <v>12</v>
      </c>
      <c r="G2535" t="s">
        <v>13</v>
      </c>
      <c r="H2535" t="s">
        <v>13</v>
      </c>
      <c r="I2535" s="1">
        <f>IF(ISBLANK(Hoja1!I2535),AVERAGE(Hoja1!$I$2:$I$5001),Hoja1!I2535)</f>
        <v>56</v>
      </c>
      <c r="J2535">
        <f t="shared" si="117"/>
        <v>0</v>
      </c>
      <c r="K2535" t="str">
        <f t="shared" si="118"/>
        <v>0-400k</v>
      </c>
      <c r="L2535" t="str">
        <f t="shared" si="119"/>
        <v>46-60</v>
      </c>
    </row>
    <row r="2536" spans="1:12" x14ac:dyDescent="0.25">
      <c r="A2536">
        <v>2535</v>
      </c>
      <c r="B2536" t="s">
        <v>15</v>
      </c>
      <c r="C2536">
        <f>IF(ISBLANK(Hoja1!C2536),AVERAGE(Hoja1!$C$2:$C$5001),Hoja1!C2536)</f>
        <v>2481900.46</v>
      </c>
      <c r="D2536" t="str">
        <f>IF(ISBLANK(Hoja1!D2536),"ASALARIADO",Hoja1!D2536)</f>
        <v>ASALARIADO</v>
      </c>
      <c r="E2536" t="s">
        <v>16</v>
      </c>
      <c r="F2536" t="s">
        <v>12</v>
      </c>
      <c r="G2536" t="s">
        <v>13</v>
      </c>
      <c r="H2536" t="s">
        <v>13</v>
      </c>
      <c r="I2536" s="1">
        <f>IF(ISBLANK(Hoja1!I2536),AVERAGE(Hoja1!$I$2:$I$5001),Hoja1!I2536)</f>
        <v>33</v>
      </c>
      <c r="J2536">
        <f t="shared" si="117"/>
        <v>0</v>
      </c>
      <c r="K2536" t="str">
        <f t="shared" si="118"/>
        <v>2M+</v>
      </c>
      <c r="L2536" t="str">
        <f t="shared" si="119"/>
        <v>31-45</v>
      </c>
    </row>
    <row r="2537" spans="1:12" x14ac:dyDescent="0.25">
      <c r="A2537">
        <v>2536</v>
      </c>
      <c r="B2537" t="s">
        <v>15</v>
      </c>
      <c r="C2537">
        <f>IF(ISBLANK(Hoja1!C2537),AVERAGE(Hoja1!$C$2:$C$5001),Hoja1!C2537)</f>
        <v>33658.400000000001</v>
      </c>
      <c r="D2537" t="str">
        <f>IF(ISBLANK(Hoja1!D2537),"ASALARIADO",Hoja1!D2537)</f>
        <v>ASALARIADO</v>
      </c>
      <c r="E2537" t="s">
        <v>11</v>
      </c>
      <c r="F2537" t="s">
        <v>12</v>
      </c>
      <c r="G2537" t="s">
        <v>13</v>
      </c>
      <c r="H2537" t="s">
        <v>13</v>
      </c>
      <c r="I2537" s="1">
        <f>IF(ISBLANK(Hoja1!I2537),AVERAGE(Hoja1!$I$2:$I$5001),Hoja1!I2537)</f>
        <v>58</v>
      </c>
      <c r="J2537">
        <f t="shared" si="117"/>
        <v>0</v>
      </c>
      <c r="K2537" t="str">
        <f t="shared" si="118"/>
        <v>0-400k</v>
      </c>
      <c r="L2537" t="str">
        <f t="shared" si="119"/>
        <v>46-60</v>
      </c>
    </row>
    <row r="2538" spans="1:12" x14ac:dyDescent="0.25">
      <c r="A2538">
        <v>2537</v>
      </c>
      <c r="B2538" t="s">
        <v>9</v>
      </c>
      <c r="C2538">
        <f>IF(ISBLANK(Hoja1!C2538),AVERAGE(Hoja1!$C$2:$C$5001),Hoja1!C2538)</f>
        <v>297046</v>
      </c>
      <c r="D2538" t="str">
        <f>IF(ISBLANK(Hoja1!D2538),"ASALARIADO",Hoja1!D2538)</f>
        <v>ASEGURADO VOLUNTARIO</v>
      </c>
      <c r="E2538" t="s">
        <v>16</v>
      </c>
      <c r="F2538" t="s">
        <v>12</v>
      </c>
      <c r="G2538" t="s">
        <v>13</v>
      </c>
      <c r="H2538" t="s">
        <v>13</v>
      </c>
      <c r="I2538" s="1">
        <f>IF(ISBLANK(Hoja1!I2538),AVERAGE(Hoja1!$I$2:$I$5001),Hoja1!I2538)</f>
        <v>53</v>
      </c>
      <c r="J2538">
        <f t="shared" si="117"/>
        <v>0</v>
      </c>
      <c r="K2538" t="str">
        <f t="shared" si="118"/>
        <v>0-400k</v>
      </c>
      <c r="L2538" t="str">
        <f t="shared" si="119"/>
        <v>46-60</v>
      </c>
    </row>
    <row r="2539" spans="1:12" x14ac:dyDescent="0.25">
      <c r="A2539">
        <v>2538</v>
      </c>
      <c r="B2539" t="s">
        <v>15</v>
      </c>
      <c r="C2539">
        <f>IF(ISBLANK(Hoja1!C2539),AVERAGE(Hoja1!$C$2:$C$5001),Hoja1!C2539)</f>
        <v>85500</v>
      </c>
      <c r="D2539" t="str">
        <f>IF(ISBLANK(Hoja1!D2539),"ASALARIADO",Hoja1!D2539)</f>
        <v>ASALARIADO</v>
      </c>
      <c r="E2539" t="s">
        <v>16</v>
      </c>
      <c r="F2539" t="s">
        <v>12</v>
      </c>
      <c r="G2539" t="s">
        <v>13</v>
      </c>
      <c r="H2539" t="s">
        <v>12</v>
      </c>
      <c r="I2539" s="1">
        <f>IF(ISBLANK(Hoja1!I2539),AVERAGE(Hoja1!$I$2:$I$5001),Hoja1!I2539)</f>
        <v>27</v>
      </c>
      <c r="J2539">
        <f t="shared" si="117"/>
        <v>1</v>
      </c>
      <c r="K2539" t="str">
        <f t="shared" si="118"/>
        <v>0-400k</v>
      </c>
      <c r="L2539" t="str">
        <f t="shared" si="119"/>
        <v>18-30</v>
      </c>
    </row>
    <row r="2540" spans="1:12" x14ac:dyDescent="0.25">
      <c r="A2540">
        <v>2539</v>
      </c>
      <c r="B2540" t="s">
        <v>9</v>
      </c>
      <c r="C2540">
        <f>IF(ISBLANK(Hoja1!C2540),AVERAGE(Hoja1!$C$2:$C$5001),Hoja1!C2540)</f>
        <v>508656</v>
      </c>
      <c r="D2540" t="str">
        <f>IF(ISBLANK(Hoja1!D2540),"ASALARIADO",Hoja1!D2540)</f>
        <v>ASALARIADO</v>
      </c>
      <c r="E2540" t="s">
        <v>16</v>
      </c>
      <c r="F2540" t="s">
        <v>12</v>
      </c>
      <c r="G2540" t="s">
        <v>13</v>
      </c>
      <c r="H2540" t="s">
        <v>13</v>
      </c>
      <c r="I2540" s="1">
        <f>IF(ISBLANK(Hoja1!I2540),AVERAGE(Hoja1!$I$2:$I$5001),Hoja1!I2540)</f>
        <v>49</v>
      </c>
      <c r="J2540">
        <f t="shared" si="117"/>
        <v>0</v>
      </c>
      <c r="K2540" t="str">
        <f t="shared" si="118"/>
        <v>400k-800k</v>
      </c>
      <c r="L2540" t="str">
        <f t="shared" si="119"/>
        <v>46-60</v>
      </c>
    </row>
    <row r="2541" spans="1:12" x14ac:dyDescent="0.25">
      <c r="A2541">
        <v>2540</v>
      </c>
      <c r="B2541" t="s">
        <v>15</v>
      </c>
      <c r="C2541">
        <f>IF(ISBLANK(Hoja1!C2541),AVERAGE(Hoja1!$C$2:$C$5001),Hoja1!C2541)</f>
        <v>402500</v>
      </c>
      <c r="D2541" t="str">
        <f>IF(ISBLANK(Hoja1!D2541),"ASALARIADO",Hoja1!D2541)</f>
        <v>ASALARIADO</v>
      </c>
      <c r="E2541" t="s">
        <v>16</v>
      </c>
      <c r="F2541" t="s">
        <v>12</v>
      </c>
      <c r="G2541" t="s">
        <v>13</v>
      </c>
      <c r="H2541" t="s">
        <v>12</v>
      </c>
      <c r="I2541" s="1">
        <f>IF(ISBLANK(Hoja1!I2541),AVERAGE(Hoja1!$I$2:$I$5001),Hoja1!I2541)</f>
        <v>41</v>
      </c>
      <c r="J2541">
        <f t="shared" si="117"/>
        <v>1</v>
      </c>
      <c r="K2541" t="str">
        <f t="shared" si="118"/>
        <v>400k-800k</v>
      </c>
      <c r="L2541" t="str">
        <f t="shared" si="119"/>
        <v>31-45</v>
      </c>
    </row>
    <row r="2542" spans="1:12" x14ac:dyDescent="0.25">
      <c r="A2542">
        <v>2541</v>
      </c>
      <c r="B2542" t="s">
        <v>15</v>
      </c>
      <c r="C2542">
        <f>IF(ISBLANK(Hoja1!C2542),AVERAGE(Hoja1!$C$2:$C$5001),Hoja1!C2542)</f>
        <v>461014</v>
      </c>
      <c r="D2542" t="str">
        <f>IF(ISBLANK(Hoja1!D2542),"ASALARIADO",Hoja1!D2542)</f>
        <v>ASALARIADO</v>
      </c>
      <c r="E2542" t="s">
        <v>11</v>
      </c>
      <c r="F2542" t="s">
        <v>12</v>
      </c>
      <c r="G2542" t="s">
        <v>13</v>
      </c>
      <c r="H2542" t="s">
        <v>12</v>
      </c>
      <c r="I2542" s="1">
        <f>IF(ISBLANK(Hoja1!I2542),AVERAGE(Hoja1!$I$2:$I$5001),Hoja1!I2542)</f>
        <v>52</v>
      </c>
      <c r="J2542">
        <f t="shared" si="117"/>
        <v>1</v>
      </c>
      <c r="K2542" t="str">
        <f t="shared" si="118"/>
        <v>400k-800k</v>
      </c>
      <c r="L2542" t="str">
        <f t="shared" si="119"/>
        <v>46-60</v>
      </c>
    </row>
    <row r="2543" spans="1:12" x14ac:dyDescent="0.25">
      <c r="A2543">
        <v>2542</v>
      </c>
      <c r="B2543" t="s">
        <v>15</v>
      </c>
      <c r="C2543">
        <f>IF(ISBLANK(Hoja1!C2543),AVERAGE(Hoja1!$C$2:$C$5001),Hoja1!C2543)</f>
        <v>529279</v>
      </c>
      <c r="D2543" t="str">
        <f>IF(ISBLANK(Hoja1!D2543),"ASALARIADO",Hoja1!D2543)</f>
        <v>ASALARIADO</v>
      </c>
      <c r="E2543" t="s">
        <v>11</v>
      </c>
      <c r="F2543" t="s">
        <v>12</v>
      </c>
      <c r="G2543" t="s">
        <v>13</v>
      </c>
      <c r="H2543" t="s">
        <v>12</v>
      </c>
      <c r="I2543" s="1">
        <f>IF(ISBLANK(Hoja1!I2543),AVERAGE(Hoja1!$I$2:$I$5001),Hoja1!I2543)</f>
        <v>23</v>
      </c>
      <c r="J2543">
        <f t="shared" si="117"/>
        <v>1</v>
      </c>
      <c r="K2543" t="str">
        <f t="shared" si="118"/>
        <v>400k-800k</v>
      </c>
      <c r="L2543" t="str">
        <f t="shared" si="119"/>
        <v>18-30</v>
      </c>
    </row>
    <row r="2544" spans="1:12" x14ac:dyDescent="0.25">
      <c r="A2544">
        <v>2543</v>
      </c>
      <c r="B2544" t="s">
        <v>15</v>
      </c>
      <c r="C2544">
        <f>IF(ISBLANK(Hoja1!C2544),AVERAGE(Hoja1!$C$2:$C$5001),Hoja1!C2544)</f>
        <v>759597.67</v>
      </c>
      <c r="D2544" t="str">
        <f>IF(ISBLANK(Hoja1!D2544),"ASALARIADO",Hoja1!D2544)</f>
        <v>ASALARIADO</v>
      </c>
      <c r="E2544" t="s">
        <v>11</v>
      </c>
      <c r="F2544" t="s">
        <v>12</v>
      </c>
      <c r="G2544" t="s">
        <v>13</v>
      </c>
      <c r="H2544" t="s">
        <v>13</v>
      </c>
      <c r="I2544" s="1">
        <f>IF(ISBLANK(Hoja1!I2544),AVERAGE(Hoja1!$I$2:$I$5001),Hoja1!I2544)</f>
        <v>27</v>
      </c>
      <c r="J2544">
        <f t="shared" si="117"/>
        <v>0</v>
      </c>
      <c r="K2544" t="str">
        <f t="shared" si="118"/>
        <v>400k-800k</v>
      </c>
      <c r="L2544" t="str">
        <f t="shared" si="119"/>
        <v>18-30</v>
      </c>
    </row>
    <row r="2545" spans="1:12" x14ac:dyDescent="0.25">
      <c r="A2545">
        <v>2544</v>
      </c>
      <c r="B2545" t="s">
        <v>15</v>
      </c>
      <c r="C2545">
        <f>IF(ISBLANK(Hoja1!C2545),AVERAGE(Hoja1!$C$2:$C$5001),Hoja1!C2545)</f>
        <v>688085.2</v>
      </c>
      <c r="D2545" t="str">
        <f>IF(ISBLANK(Hoja1!D2545),"ASALARIADO",Hoja1!D2545)</f>
        <v>ASALARIADO</v>
      </c>
      <c r="E2545" t="s">
        <v>11</v>
      </c>
      <c r="F2545" t="s">
        <v>12</v>
      </c>
      <c r="G2545" t="s">
        <v>13</v>
      </c>
      <c r="H2545" t="s">
        <v>13</v>
      </c>
      <c r="I2545" s="1">
        <f>IF(ISBLANK(Hoja1!I2545),AVERAGE(Hoja1!$I$2:$I$5001),Hoja1!I2545)</f>
        <v>36</v>
      </c>
      <c r="J2545">
        <f t="shared" si="117"/>
        <v>0</v>
      </c>
      <c r="K2545" t="str">
        <f t="shared" si="118"/>
        <v>400k-800k</v>
      </c>
      <c r="L2545" t="str">
        <f t="shared" si="119"/>
        <v>31-45</v>
      </c>
    </row>
    <row r="2546" spans="1:12" x14ac:dyDescent="0.25">
      <c r="A2546">
        <v>2545</v>
      </c>
      <c r="B2546" t="s">
        <v>9</v>
      </c>
      <c r="C2546">
        <f>IF(ISBLANK(Hoja1!C2546),AVERAGE(Hoja1!$C$2:$C$5001),Hoja1!C2546)</f>
        <v>361666.7</v>
      </c>
      <c r="D2546" t="str">
        <f>IF(ISBLANK(Hoja1!D2546),"ASALARIADO",Hoja1!D2546)</f>
        <v>ASALARIADO</v>
      </c>
      <c r="E2546" t="s">
        <v>16</v>
      </c>
      <c r="F2546" t="s">
        <v>12</v>
      </c>
      <c r="G2546" t="s">
        <v>12</v>
      </c>
      <c r="H2546" t="s">
        <v>13</v>
      </c>
      <c r="I2546" s="1">
        <f>IF(ISBLANK(Hoja1!I2546),AVERAGE(Hoja1!$I$2:$I$5001),Hoja1!I2546)</f>
        <v>37</v>
      </c>
      <c r="J2546">
        <f t="shared" si="117"/>
        <v>0</v>
      </c>
      <c r="K2546" t="str">
        <f t="shared" si="118"/>
        <v>0-400k</v>
      </c>
      <c r="L2546" t="str">
        <f t="shared" si="119"/>
        <v>31-45</v>
      </c>
    </row>
    <row r="2547" spans="1:12" x14ac:dyDescent="0.25">
      <c r="A2547">
        <v>2546</v>
      </c>
      <c r="B2547" t="s">
        <v>15</v>
      </c>
      <c r="C2547">
        <f>IF(ISBLANK(Hoja1!C2547),AVERAGE(Hoja1!$C$2:$C$5001),Hoja1!C2547)</f>
        <v>297046</v>
      </c>
      <c r="D2547" t="str">
        <f>IF(ISBLANK(Hoja1!D2547),"ASALARIADO",Hoja1!D2547)</f>
        <v>ASEGURADO VOLUNTARIO</v>
      </c>
      <c r="E2547" t="s">
        <v>16</v>
      </c>
      <c r="F2547" t="s">
        <v>13</v>
      </c>
      <c r="G2547" t="s">
        <v>12</v>
      </c>
      <c r="H2547" t="s">
        <v>13</v>
      </c>
      <c r="I2547" s="1">
        <f>IF(ISBLANK(Hoja1!I2547),AVERAGE(Hoja1!$I$2:$I$5001),Hoja1!I2547)</f>
        <v>50</v>
      </c>
      <c r="J2547">
        <f t="shared" si="117"/>
        <v>0</v>
      </c>
      <c r="K2547" t="str">
        <f t="shared" si="118"/>
        <v>0-400k</v>
      </c>
      <c r="L2547" t="str">
        <f t="shared" si="119"/>
        <v>46-60</v>
      </c>
    </row>
    <row r="2548" spans="1:12" x14ac:dyDescent="0.25">
      <c r="A2548">
        <v>2547</v>
      </c>
      <c r="B2548" t="s">
        <v>15</v>
      </c>
      <c r="C2548">
        <f>IF(ISBLANK(Hoja1!C2548),AVERAGE(Hoja1!$C$2:$C$5001),Hoja1!C2548)</f>
        <v>309143.36</v>
      </c>
      <c r="D2548" t="str">
        <f>IF(ISBLANK(Hoja1!D2548),"ASALARIADO",Hoja1!D2548)</f>
        <v>ASALARIADO</v>
      </c>
      <c r="E2548" t="s">
        <v>16</v>
      </c>
      <c r="F2548" t="s">
        <v>12</v>
      </c>
      <c r="G2548" t="s">
        <v>12</v>
      </c>
      <c r="H2548" t="s">
        <v>13</v>
      </c>
      <c r="I2548" s="1">
        <f>IF(ISBLANK(Hoja1!I2548),AVERAGE(Hoja1!$I$2:$I$5001),Hoja1!I2548)</f>
        <v>55</v>
      </c>
      <c r="J2548">
        <f t="shared" si="117"/>
        <v>0</v>
      </c>
      <c r="K2548" t="str">
        <f t="shared" si="118"/>
        <v>0-400k</v>
      </c>
      <c r="L2548" t="str">
        <f t="shared" si="119"/>
        <v>46-60</v>
      </c>
    </row>
    <row r="2549" spans="1:12" x14ac:dyDescent="0.25">
      <c r="A2549">
        <v>2548</v>
      </c>
      <c r="B2549" t="s">
        <v>9</v>
      </c>
      <c r="C2549">
        <f>IF(ISBLANK(Hoja1!C2549),AVERAGE(Hoja1!$C$2:$C$5001),Hoja1!C2549)</f>
        <v>360000</v>
      </c>
      <c r="D2549" t="str">
        <f>IF(ISBLANK(Hoja1!D2549),"ASALARIADO",Hoja1!D2549)</f>
        <v>ASALARIADO</v>
      </c>
      <c r="E2549" t="s">
        <v>16</v>
      </c>
      <c r="F2549" t="s">
        <v>12</v>
      </c>
      <c r="G2549" t="s">
        <v>13</v>
      </c>
      <c r="H2549" t="s">
        <v>12</v>
      </c>
      <c r="I2549" s="1">
        <f>IF(ISBLANK(Hoja1!I2549),AVERAGE(Hoja1!$I$2:$I$5001),Hoja1!I2549)</f>
        <v>32</v>
      </c>
      <c r="J2549">
        <f t="shared" si="117"/>
        <v>1</v>
      </c>
      <c r="K2549" t="str">
        <f t="shared" si="118"/>
        <v>0-400k</v>
      </c>
      <c r="L2549" t="str">
        <f t="shared" si="119"/>
        <v>31-45</v>
      </c>
    </row>
    <row r="2550" spans="1:12" x14ac:dyDescent="0.25">
      <c r="A2550">
        <v>2549</v>
      </c>
      <c r="B2550" t="s">
        <v>9</v>
      </c>
      <c r="C2550">
        <f>IF(ISBLANK(Hoja1!C2550),AVERAGE(Hoja1!$C$2:$C$5001),Hoja1!C2550)</f>
        <v>600000</v>
      </c>
      <c r="D2550" t="str">
        <f>IF(ISBLANK(Hoja1!D2550),"ASALARIADO",Hoja1!D2550)</f>
        <v>ASALARIADO</v>
      </c>
      <c r="E2550" t="s">
        <v>16</v>
      </c>
      <c r="F2550" t="s">
        <v>12</v>
      </c>
      <c r="G2550" t="s">
        <v>13</v>
      </c>
      <c r="H2550" t="s">
        <v>12</v>
      </c>
      <c r="I2550" s="1">
        <f>IF(ISBLANK(Hoja1!I2550),AVERAGE(Hoja1!$I$2:$I$5001),Hoja1!I2550)</f>
        <v>50</v>
      </c>
      <c r="J2550">
        <f t="shared" si="117"/>
        <v>1</v>
      </c>
      <c r="K2550" t="str">
        <f t="shared" si="118"/>
        <v>400k-800k</v>
      </c>
      <c r="L2550" t="str">
        <f t="shared" si="119"/>
        <v>46-60</v>
      </c>
    </row>
    <row r="2551" spans="1:12" x14ac:dyDescent="0.25">
      <c r="A2551">
        <v>2550</v>
      </c>
      <c r="B2551" t="s">
        <v>9</v>
      </c>
      <c r="C2551">
        <f>IF(ISBLANK(Hoja1!C2551),AVERAGE(Hoja1!$C$2:$C$5001),Hoja1!C2551)</f>
        <v>278030</v>
      </c>
      <c r="D2551" t="str">
        <f>IF(ISBLANK(Hoja1!D2551),"ASALARIADO",Hoja1!D2551)</f>
        <v>CONVENIOS ESPECIALES DE TRABAJADORES INDEPENDIENTES</v>
      </c>
      <c r="E2551" t="s">
        <v>16</v>
      </c>
      <c r="F2551" t="s">
        <v>12</v>
      </c>
      <c r="G2551" t="s">
        <v>13</v>
      </c>
      <c r="H2551" t="s">
        <v>13</v>
      </c>
      <c r="I2551" s="1">
        <f>IF(ISBLANK(Hoja1!I2551),AVERAGE(Hoja1!$I$2:$I$5001),Hoja1!I2551)</f>
        <v>40</v>
      </c>
      <c r="J2551">
        <f t="shared" si="117"/>
        <v>0</v>
      </c>
      <c r="K2551" t="str">
        <f t="shared" si="118"/>
        <v>0-400k</v>
      </c>
      <c r="L2551" t="str">
        <f t="shared" si="119"/>
        <v>31-45</v>
      </c>
    </row>
    <row r="2552" spans="1:12" x14ac:dyDescent="0.25">
      <c r="A2552">
        <v>2551</v>
      </c>
      <c r="B2552" t="s">
        <v>9</v>
      </c>
      <c r="C2552">
        <f>IF(ISBLANK(Hoja1!C2552),AVERAGE(Hoja1!$C$2:$C$5001),Hoja1!C2552)</f>
        <v>2512306.2999999998</v>
      </c>
      <c r="D2552" t="str">
        <f>IF(ISBLANK(Hoja1!D2552),"ASALARIADO",Hoja1!D2552)</f>
        <v>ASALARIADO</v>
      </c>
      <c r="E2552" t="s">
        <v>16</v>
      </c>
      <c r="F2552" t="s">
        <v>12</v>
      </c>
      <c r="G2552" t="s">
        <v>13</v>
      </c>
      <c r="H2552" t="s">
        <v>13</v>
      </c>
      <c r="I2552" s="1">
        <f>IF(ISBLANK(Hoja1!I2552),AVERAGE(Hoja1!$I$2:$I$5001),Hoja1!I2552)</f>
        <v>44</v>
      </c>
      <c r="J2552">
        <f t="shared" si="117"/>
        <v>0</v>
      </c>
      <c r="K2552" t="str">
        <f t="shared" si="118"/>
        <v>2M+</v>
      </c>
      <c r="L2552" t="str">
        <f t="shared" si="119"/>
        <v>31-45</v>
      </c>
    </row>
    <row r="2553" spans="1:12" x14ac:dyDescent="0.25">
      <c r="A2553">
        <v>2552</v>
      </c>
      <c r="B2553" t="s">
        <v>15</v>
      </c>
      <c r="C2553">
        <f>IF(ISBLANK(Hoja1!C2553),AVERAGE(Hoja1!$C$2:$C$5001),Hoja1!C2553)</f>
        <v>50000</v>
      </c>
      <c r="D2553" t="str">
        <f>IF(ISBLANK(Hoja1!D2553),"ASALARIADO",Hoja1!D2553)</f>
        <v>ASALARIADO</v>
      </c>
      <c r="E2553" t="s">
        <v>16</v>
      </c>
      <c r="F2553" t="s">
        <v>12</v>
      </c>
      <c r="G2553" t="s">
        <v>13</v>
      </c>
      <c r="H2553" t="s">
        <v>13</v>
      </c>
      <c r="I2553" s="1">
        <f>IF(ISBLANK(Hoja1!I2553),AVERAGE(Hoja1!$I$2:$I$5001),Hoja1!I2553)</f>
        <v>20</v>
      </c>
      <c r="J2553">
        <f t="shared" si="117"/>
        <v>0</v>
      </c>
      <c r="K2553" t="str">
        <f t="shared" si="118"/>
        <v>0-400k</v>
      </c>
      <c r="L2553" t="str">
        <f t="shared" si="119"/>
        <v>18-30</v>
      </c>
    </row>
    <row r="2554" spans="1:12" x14ac:dyDescent="0.25">
      <c r="A2554">
        <v>2553</v>
      </c>
      <c r="B2554" t="s">
        <v>15</v>
      </c>
      <c r="C2554">
        <f>IF(ISBLANK(Hoja1!C2554),AVERAGE(Hoja1!$C$2:$C$5001),Hoja1!C2554)</f>
        <v>358500</v>
      </c>
      <c r="D2554" t="str">
        <f>IF(ISBLANK(Hoja1!D2554),"ASALARIADO",Hoja1!D2554)</f>
        <v>ASALARIADO</v>
      </c>
      <c r="E2554" t="s">
        <v>16</v>
      </c>
      <c r="F2554" t="s">
        <v>12</v>
      </c>
      <c r="G2554" t="s">
        <v>13</v>
      </c>
      <c r="H2554" t="s">
        <v>13</v>
      </c>
      <c r="I2554" s="1">
        <f>IF(ISBLANK(Hoja1!I2554),AVERAGE(Hoja1!$I$2:$I$5001),Hoja1!I2554)</f>
        <v>41</v>
      </c>
      <c r="J2554">
        <f t="shared" si="117"/>
        <v>0</v>
      </c>
      <c r="K2554" t="str">
        <f t="shared" si="118"/>
        <v>0-400k</v>
      </c>
      <c r="L2554" t="str">
        <f t="shared" si="119"/>
        <v>31-45</v>
      </c>
    </row>
    <row r="2555" spans="1:12" x14ac:dyDescent="0.25">
      <c r="A2555">
        <v>2554</v>
      </c>
      <c r="B2555" t="s">
        <v>9</v>
      </c>
      <c r="C2555">
        <f>IF(ISBLANK(Hoja1!C2555),AVERAGE(Hoja1!$C$2:$C$5001),Hoja1!C2555)</f>
        <v>456792</v>
      </c>
      <c r="D2555" t="str">
        <f>IF(ISBLANK(Hoja1!D2555),"ASALARIADO",Hoja1!D2555)</f>
        <v>ASALARIADO</v>
      </c>
      <c r="E2555" t="s">
        <v>16</v>
      </c>
      <c r="F2555" t="s">
        <v>12</v>
      </c>
      <c r="G2555" t="s">
        <v>13</v>
      </c>
      <c r="H2555" t="s">
        <v>13</v>
      </c>
      <c r="I2555" s="1">
        <f>IF(ISBLANK(Hoja1!I2555),AVERAGE(Hoja1!$I$2:$I$5001),Hoja1!I2555)</f>
        <v>41</v>
      </c>
      <c r="J2555">
        <f t="shared" si="117"/>
        <v>0</v>
      </c>
      <c r="K2555" t="str">
        <f t="shared" si="118"/>
        <v>400k-800k</v>
      </c>
      <c r="L2555" t="str">
        <f t="shared" si="119"/>
        <v>31-45</v>
      </c>
    </row>
    <row r="2556" spans="1:12" x14ac:dyDescent="0.25">
      <c r="A2556">
        <v>2555</v>
      </c>
      <c r="B2556" t="s">
        <v>9</v>
      </c>
      <c r="C2556">
        <f>IF(ISBLANK(Hoja1!C2556),AVERAGE(Hoja1!$C$2:$C$5001),Hoja1!C2556)</f>
        <v>381590</v>
      </c>
      <c r="D2556" t="str">
        <f>IF(ISBLANK(Hoja1!D2556),"ASALARIADO",Hoja1!D2556)</f>
        <v>ASALARIADO</v>
      </c>
      <c r="E2556" t="s">
        <v>16</v>
      </c>
      <c r="F2556" t="s">
        <v>12</v>
      </c>
      <c r="G2556" t="s">
        <v>13</v>
      </c>
      <c r="H2556" t="s">
        <v>13</v>
      </c>
      <c r="I2556" s="1">
        <f>IF(ISBLANK(Hoja1!I2556),AVERAGE(Hoja1!$I$2:$I$5001),Hoja1!I2556)</f>
        <v>21</v>
      </c>
      <c r="J2556">
        <f t="shared" si="117"/>
        <v>0</v>
      </c>
      <c r="K2556" t="str">
        <f t="shared" si="118"/>
        <v>0-400k</v>
      </c>
      <c r="L2556" t="str">
        <f t="shared" si="119"/>
        <v>18-30</v>
      </c>
    </row>
    <row r="2557" spans="1:12" x14ac:dyDescent="0.25">
      <c r="A2557">
        <v>2556</v>
      </c>
      <c r="B2557" t="s">
        <v>9</v>
      </c>
      <c r="C2557">
        <f>IF(ISBLANK(Hoja1!C2557),AVERAGE(Hoja1!$C$2:$C$5001),Hoja1!C2557)</f>
        <v>330000</v>
      </c>
      <c r="D2557" t="str">
        <f>IF(ISBLANK(Hoja1!D2557),"ASALARIADO",Hoja1!D2557)</f>
        <v>ASALARIADO</v>
      </c>
      <c r="E2557" t="s">
        <v>16</v>
      </c>
      <c r="F2557" t="s">
        <v>12</v>
      </c>
      <c r="G2557" t="s">
        <v>13</v>
      </c>
      <c r="H2557" t="s">
        <v>13</v>
      </c>
      <c r="I2557" s="1">
        <f>IF(ISBLANK(Hoja1!I2557),AVERAGE(Hoja1!$I$2:$I$5001),Hoja1!I2557)</f>
        <v>59</v>
      </c>
      <c r="J2557">
        <f t="shared" si="117"/>
        <v>0</v>
      </c>
      <c r="K2557" t="str">
        <f t="shared" si="118"/>
        <v>0-400k</v>
      </c>
      <c r="L2557" t="str">
        <f t="shared" si="119"/>
        <v>46-60</v>
      </c>
    </row>
    <row r="2558" spans="1:12" x14ac:dyDescent="0.25">
      <c r="A2558">
        <v>2557</v>
      </c>
      <c r="B2558" t="s">
        <v>15</v>
      </c>
      <c r="C2558">
        <f>IF(ISBLANK(Hoja1!C2558),AVERAGE(Hoja1!$C$2:$C$5001),Hoja1!C2558)</f>
        <v>976390</v>
      </c>
      <c r="D2558" t="str">
        <f>IF(ISBLANK(Hoja1!D2558),"ASALARIADO",Hoja1!D2558)</f>
        <v>ASALARIADO</v>
      </c>
      <c r="E2558" t="s">
        <v>11</v>
      </c>
      <c r="F2558" t="s">
        <v>12</v>
      </c>
      <c r="G2558" t="s">
        <v>13</v>
      </c>
      <c r="H2558" t="s">
        <v>13</v>
      </c>
      <c r="I2558" s="1">
        <f>IF(ISBLANK(Hoja1!I2558),AVERAGE(Hoja1!$I$2:$I$5001),Hoja1!I2558)</f>
        <v>35</v>
      </c>
      <c r="J2558">
        <f t="shared" si="117"/>
        <v>0</v>
      </c>
      <c r="K2558" t="str">
        <f t="shared" si="118"/>
        <v>800k-1.2M</v>
      </c>
      <c r="L2558" t="str">
        <f t="shared" si="119"/>
        <v>31-45</v>
      </c>
    </row>
    <row r="2559" spans="1:12" x14ac:dyDescent="0.25">
      <c r="A2559">
        <v>2558</v>
      </c>
      <c r="B2559" t="s">
        <v>9</v>
      </c>
      <c r="C2559">
        <f>IF(ISBLANK(Hoja1!C2559),AVERAGE(Hoja1!$C$2:$C$5001),Hoja1!C2559)</f>
        <v>300010</v>
      </c>
      <c r="D2559" t="str">
        <f>IF(ISBLANK(Hoja1!D2559),"ASALARIADO",Hoja1!D2559)</f>
        <v>ASEGURADO VOLUNTARIO</v>
      </c>
      <c r="E2559" t="s">
        <v>16</v>
      </c>
      <c r="F2559" t="s">
        <v>12</v>
      </c>
      <c r="G2559" t="s">
        <v>13</v>
      </c>
      <c r="H2559" t="s">
        <v>13</v>
      </c>
      <c r="I2559" s="1">
        <f>IF(ISBLANK(Hoja1!I2559),AVERAGE(Hoja1!$I$2:$I$5001),Hoja1!I2559)</f>
        <v>57</v>
      </c>
      <c r="J2559">
        <f t="shared" si="117"/>
        <v>0</v>
      </c>
      <c r="K2559" t="str">
        <f t="shared" si="118"/>
        <v>0-400k</v>
      </c>
      <c r="L2559" t="str">
        <f t="shared" si="119"/>
        <v>46-60</v>
      </c>
    </row>
    <row r="2560" spans="1:12" x14ac:dyDescent="0.25">
      <c r="A2560">
        <v>2559</v>
      </c>
      <c r="B2560" t="s">
        <v>9</v>
      </c>
      <c r="C2560">
        <f>IF(ISBLANK(Hoja1!C2560),AVERAGE(Hoja1!$C$2:$C$5001),Hoja1!C2560)</f>
        <v>349852.8</v>
      </c>
      <c r="D2560" t="str">
        <f>IF(ISBLANK(Hoja1!D2560),"ASALARIADO",Hoja1!D2560)</f>
        <v>ASALARIADO</v>
      </c>
      <c r="E2560" t="s">
        <v>16</v>
      </c>
      <c r="F2560" t="s">
        <v>12</v>
      </c>
      <c r="G2560" t="s">
        <v>12</v>
      </c>
      <c r="H2560" t="s">
        <v>13</v>
      </c>
      <c r="I2560" s="1">
        <f>IF(ISBLANK(Hoja1!I2560),AVERAGE(Hoja1!$I$2:$I$5001),Hoja1!I2560)</f>
        <v>40</v>
      </c>
      <c r="J2560">
        <f t="shared" si="117"/>
        <v>0</v>
      </c>
      <c r="K2560" t="str">
        <f t="shared" si="118"/>
        <v>0-400k</v>
      </c>
      <c r="L2560" t="str">
        <f t="shared" si="119"/>
        <v>31-45</v>
      </c>
    </row>
    <row r="2561" spans="1:12" x14ac:dyDescent="0.25">
      <c r="A2561">
        <v>2560</v>
      </c>
      <c r="B2561" t="s">
        <v>15</v>
      </c>
      <c r="C2561">
        <f>IF(ISBLANK(Hoja1!C2561),AVERAGE(Hoja1!$C$2:$C$5001),Hoja1!C2561)</f>
        <v>278030</v>
      </c>
      <c r="D2561" t="str">
        <f>IF(ISBLANK(Hoja1!D2561),"ASALARIADO",Hoja1!D2561)</f>
        <v>CONVENIOS ESPECIALES DE TRABAJADORES INDEPENDIENTES</v>
      </c>
      <c r="E2561" t="s">
        <v>16</v>
      </c>
      <c r="F2561" t="s">
        <v>12</v>
      </c>
      <c r="G2561" t="s">
        <v>13</v>
      </c>
      <c r="H2561" t="s">
        <v>12</v>
      </c>
      <c r="I2561" s="1">
        <f>IF(ISBLANK(Hoja1!I2561),AVERAGE(Hoja1!$I$2:$I$5001),Hoja1!I2561)</f>
        <v>28</v>
      </c>
      <c r="J2561">
        <f t="shared" si="117"/>
        <v>1</v>
      </c>
      <c r="K2561" t="str">
        <f t="shared" si="118"/>
        <v>0-400k</v>
      </c>
      <c r="L2561" t="str">
        <f t="shared" si="119"/>
        <v>18-30</v>
      </c>
    </row>
    <row r="2562" spans="1:12" x14ac:dyDescent="0.25">
      <c r="A2562">
        <v>2561</v>
      </c>
      <c r="B2562" t="s">
        <v>9</v>
      </c>
      <c r="C2562">
        <f>IF(ISBLANK(Hoja1!C2562),AVERAGE(Hoja1!$C$2:$C$5001),Hoja1!C2562)</f>
        <v>486162.3</v>
      </c>
      <c r="D2562" t="str">
        <f>IF(ISBLANK(Hoja1!D2562),"ASALARIADO",Hoja1!D2562)</f>
        <v>ASALARIADO</v>
      </c>
      <c r="E2562" t="s">
        <v>16</v>
      </c>
      <c r="F2562" t="s">
        <v>12</v>
      </c>
      <c r="G2562" t="s">
        <v>12</v>
      </c>
      <c r="H2562" t="s">
        <v>13</v>
      </c>
      <c r="I2562" s="1">
        <f>IF(ISBLANK(Hoja1!I2562),AVERAGE(Hoja1!$I$2:$I$5001),Hoja1!I2562)</f>
        <v>35</v>
      </c>
      <c r="J2562">
        <f t="shared" si="117"/>
        <v>0</v>
      </c>
      <c r="K2562" t="str">
        <f t="shared" si="118"/>
        <v>400k-800k</v>
      </c>
      <c r="L2562" t="str">
        <f t="shared" si="119"/>
        <v>31-45</v>
      </c>
    </row>
    <row r="2563" spans="1:12" x14ac:dyDescent="0.25">
      <c r="A2563">
        <v>2562</v>
      </c>
      <c r="B2563" t="s">
        <v>9</v>
      </c>
      <c r="C2563">
        <f>IF(ISBLANK(Hoja1!C2563),AVERAGE(Hoja1!$C$2:$C$5001),Hoja1!C2563)</f>
        <v>589097</v>
      </c>
      <c r="D2563" t="str">
        <f>IF(ISBLANK(Hoja1!D2563),"ASALARIADO",Hoja1!D2563)</f>
        <v>ASALARIADO</v>
      </c>
      <c r="E2563" t="s">
        <v>16</v>
      </c>
      <c r="F2563" t="s">
        <v>12</v>
      </c>
      <c r="G2563" t="s">
        <v>13</v>
      </c>
      <c r="H2563" t="s">
        <v>13</v>
      </c>
      <c r="I2563" s="1">
        <f>IF(ISBLANK(Hoja1!I2563),AVERAGE(Hoja1!$I$2:$I$5001),Hoja1!I2563)</f>
        <v>54</v>
      </c>
      <c r="J2563">
        <f t="shared" ref="J2563:J2626" si="120">IF(H2563="SI",1,0)</f>
        <v>0</v>
      </c>
      <c r="K2563" t="str">
        <f t="shared" ref="K2563:K2626" si="121">IF(C2563&lt;=400000,"0-400k",IF(C2563&lt;=800000,"400k-800k",IF(C2563&lt;=1200000,"800k-1.2M",IF(C2563&lt;=2000000,"1.2M-2M","2M+"))))</f>
        <v>400k-800k</v>
      </c>
      <c r="L2563" t="str">
        <f t="shared" ref="L2563:L2626" si="122">IF(I2563&lt;=30,"18-30",IF(I2563&lt;=45,"31-45",IF(I2563&lt;=60,"46-60",IF(I2563&lt;=75,"61-75","76-100+"))))</f>
        <v>46-60</v>
      </c>
    </row>
    <row r="2564" spans="1:12" x14ac:dyDescent="0.25">
      <c r="A2564">
        <v>2563</v>
      </c>
      <c r="B2564" t="s">
        <v>9</v>
      </c>
      <c r="C2564">
        <f>IF(ISBLANK(Hoja1!C2564),AVERAGE(Hoja1!$C$2:$C$5001),Hoja1!C2564)</f>
        <v>446149.5</v>
      </c>
      <c r="D2564" t="str">
        <f>IF(ISBLANK(Hoja1!D2564),"ASALARIADO",Hoja1!D2564)</f>
        <v>ASALARIADO</v>
      </c>
      <c r="E2564" t="s">
        <v>11</v>
      </c>
      <c r="F2564" t="s">
        <v>12</v>
      </c>
      <c r="G2564" t="s">
        <v>13</v>
      </c>
      <c r="H2564" t="s">
        <v>13</v>
      </c>
      <c r="I2564" s="1">
        <f>IF(ISBLANK(Hoja1!I2564),AVERAGE(Hoja1!$I$2:$I$5001),Hoja1!I2564)</f>
        <v>57</v>
      </c>
      <c r="J2564">
        <f t="shared" si="120"/>
        <v>0</v>
      </c>
      <c r="K2564" t="str">
        <f t="shared" si="121"/>
        <v>400k-800k</v>
      </c>
      <c r="L2564" t="str">
        <f t="shared" si="122"/>
        <v>46-60</v>
      </c>
    </row>
    <row r="2565" spans="1:12" x14ac:dyDescent="0.25">
      <c r="A2565">
        <v>2564</v>
      </c>
      <c r="B2565" t="s">
        <v>15</v>
      </c>
      <c r="C2565">
        <f>IF(ISBLANK(Hoja1!C2565),AVERAGE(Hoja1!$C$2:$C$5001),Hoja1!C2565)</f>
        <v>681819</v>
      </c>
      <c r="D2565" t="str">
        <f>IF(ISBLANK(Hoja1!D2565),"ASALARIADO",Hoja1!D2565)</f>
        <v>ASALARIADO</v>
      </c>
      <c r="E2565" t="s">
        <v>11</v>
      </c>
      <c r="F2565" t="s">
        <v>12</v>
      </c>
      <c r="G2565" t="s">
        <v>13</v>
      </c>
      <c r="H2565" t="s">
        <v>13</v>
      </c>
      <c r="I2565" s="1">
        <f>IF(ISBLANK(Hoja1!I2565),AVERAGE(Hoja1!$I$2:$I$5001),Hoja1!I2565)</f>
        <v>40</v>
      </c>
      <c r="J2565">
        <f t="shared" si="120"/>
        <v>0</v>
      </c>
      <c r="K2565" t="str">
        <f t="shared" si="121"/>
        <v>400k-800k</v>
      </c>
      <c r="L2565" t="str">
        <f t="shared" si="122"/>
        <v>31-45</v>
      </c>
    </row>
    <row r="2566" spans="1:12" x14ac:dyDescent="0.25">
      <c r="A2566">
        <v>2565</v>
      </c>
      <c r="B2566" t="s">
        <v>9</v>
      </c>
      <c r="C2566">
        <f>IF(ISBLANK(Hoja1!C2566),AVERAGE(Hoja1!$C$2:$C$5001),Hoja1!C2566)</f>
        <v>287609.93</v>
      </c>
      <c r="D2566" t="str">
        <f>IF(ISBLANK(Hoja1!D2566),"ASALARIADO",Hoja1!D2566)</f>
        <v>ASALARIADO</v>
      </c>
      <c r="E2566" t="s">
        <v>16</v>
      </c>
      <c r="F2566" t="s">
        <v>12</v>
      </c>
      <c r="G2566" t="s">
        <v>13</v>
      </c>
      <c r="H2566" t="s">
        <v>13</v>
      </c>
      <c r="I2566" s="1">
        <f>IF(ISBLANK(Hoja1!I2566),AVERAGE(Hoja1!$I$2:$I$5001),Hoja1!I2566)</f>
        <v>33</v>
      </c>
      <c r="J2566">
        <f t="shared" si="120"/>
        <v>0</v>
      </c>
      <c r="K2566" t="str">
        <f t="shared" si="121"/>
        <v>0-400k</v>
      </c>
      <c r="L2566" t="str">
        <f t="shared" si="122"/>
        <v>31-45</v>
      </c>
    </row>
    <row r="2567" spans="1:12" x14ac:dyDescent="0.25">
      <c r="A2567">
        <v>2566</v>
      </c>
      <c r="B2567" t="s">
        <v>9</v>
      </c>
      <c r="C2567">
        <f>IF(ISBLANK(Hoja1!C2567),AVERAGE(Hoja1!$C$2:$C$5001),Hoja1!C2567)</f>
        <v>711460.6</v>
      </c>
      <c r="D2567" t="str">
        <f>IF(ISBLANK(Hoja1!D2567),"ASALARIADO",Hoja1!D2567)</f>
        <v>ASALARIADO</v>
      </c>
      <c r="E2567" t="s">
        <v>11</v>
      </c>
      <c r="F2567" t="s">
        <v>12</v>
      </c>
      <c r="G2567" t="s">
        <v>13</v>
      </c>
      <c r="H2567" t="s">
        <v>13</v>
      </c>
      <c r="I2567" s="1">
        <f>IF(ISBLANK(Hoja1!I2567),AVERAGE(Hoja1!$I$2:$I$5001),Hoja1!I2567)</f>
        <v>43</v>
      </c>
      <c r="J2567">
        <f t="shared" si="120"/>
        <v>0</v>
      </c>
      <c r="K2567" t="str">
        <f t="shared" si="121"/>
        <v>400k-800k</v>
      </c>
      <c r="L2567" t="str">
        <f t="shared" si="122"/>
        <v>31-45</v>
      </c>
    </row>
    <row r="2568" spans="1:12" x14ac:dyDescent="0.25">
      <c r="A2568">
        <v>2567</v>
      </c>
      <c r="B2568" t="s">
        <v>9</v>
      </c>
      <c r="C2568">
        <f>IF(ISBLANK(Hoja1!C2568),AVERAGE(Hoja1!$C$2:$C$5001),Hoja1!C2568)</f>
        <v>304357</v>
      </c>
      <c r="D2568" t="str">
        <f>IF(ISBLANK(Hoja1!D2568),"ASALARIADO",Hoja1!D2568)</f>
        <v>TRABAJADOR INDEPENDIENTE</v>
      </c>
      <c r="E2568" t="s">
        <v>16</v>
      </c>
      <c r="F2568" t="s">
        <v>12</v>
      </c>
      <c r="G2568" t="s">
        <v>13</v>
      </c>
      <c r="H2568" t="s">
        <v>12</v>
      </c>
      <c r="I2568" s="1">
        <f>IF(ISBLANK(Hoja1!I2568),AVERAGE(Hoja1!$I$2:$I$5001),Hoja1!I2568)</f>
        <v>27</v>
      </c>
      <c r="J2568">
        <f t="shared" si="120"/>
        <v>1</v>
      </c>
      <c r="K2568" t="str">
        <f t="shared" si="121"/>
        <v>0-400k</v>
      </c>
      <c r="L2568" t="str">
        <f t="shared" si="122"/>
        <v>18-30</v>
      </c>
    </row>
    <row r="2569" spans="1:12" x14ac:dyDescent="0.25">
      <c r="A2569">
        <v>2568</v>
      </c>
      <c r="B2569" t="s">
        <v>9</v>
      </c>
      <c r="C2569">
        <f>IF(ISBLANK(Hoja1!C2569),AVERAGE(Hoja1!$C$2:$C$5001),Hoja1!C2569)</f>
        <v>359544.27</v>
      </c>
      <c r="D2569" t="str">
        <f>IF(ISBLANK(Hoja1!D2569),"ASALARIADO",Hoja1!D2569)</f>
        <v>CONVENIOS ESPECIALES DE ASEGURADOS VOLUNTARIOS</v>
      </c>
      <c r="E2569" t="s">
        <v>16</v>
      </c>
      <c r="F2569" t="s">
        <v>12</v>
      </c>
      <c r="G2569" t="s">
        <v>12</v>
      </c>
      <c r="H2569" t="s">
        <v>13</v>
      </c>
      <c r="I2569" s="1">
        <f>IF(ISBLANK(Hoja1!I2569),AVERAGE(Hoja1!$I$2:$I$5001),Hoja1!I2569)</f>
        <v>28</v>
      </c>
      <c r="J2569">
        <f t="shared" si="120"/>
        <v>0</v>
      </c>
      <c r="K2569" t="str">
        <f t="shared" si="121"/>
        <v>0-400k</v>
      </c>
      <c r="L2569" t="str">
        <f t="shared" si="122"/>
        <v>18-30</v>
      </c>
    </row>
    <row r="2570" spans="1:12" x14ac:dyDescent="0.25">
      <c r="A2570">
        <v>2569</v>
      </c>
      <c r="B2570" t="s">
        <v>9</v>
      </c>
      <c r="C2570">
        <f>IF(ISBLANK(Hoja1!C2570),AVERAGE(Hoja1!$C$2:$C$5001),Hoja1!C2570)</f>
        <v>145000</v>
      </c>
      <c r="D2570" t="str">
        <f>IF(ISBLANK(Hoja1!D2570),"ASALARIADO",Hoja1!D2570)</f>
        <v>ASALARIADO</v>
      </c>
      <c r="E2570" t="s">
        <v>16</v>
      </c>
      <c r="F2570" t="s">
        <v>12</v>
      </c>
      <c r="G2570" t="s">
        <v>13</v>
      </c>
      <c r="H2570" t="s">
        <v>13</v>
      </c>
      <c r="I2570" s="1">
        <f>IF(ISBLANK(Hoja1!I2570),AVERAGE(Hoja1!$I$2:$I$5001),Hoja1!I2570)</f>
        <v>63</v>
      </c>
      <c r="J2570">
        <f t="shared" si="120"/>
        <v>0</v>
      </c>
      <c r="K2570" t="str">
        <f t="shared" si="121"/>
        <v>0-400k</v>
      </c>
      <c r="L2570" t="str">
        <f t="shared" si="122"/>
        <v>61-75</v>
      </c>
    </row>
    <row r="2571" spans="1:12" x14ac:dyDescent="0.25">
      <c r="A2571">
        <v>2570</v>
      </c>
      <c r="B2571" t="s">
        <v>9</v>
      </c>
      <c r="C2571">
        <f>IF(ISBLANK(Hoja1!C2571),AVERAGE(Hoja1!$C$2:$C$5001),Hoja1!C2571)</f>
        <v>634623</v>
      </c>
      <c r="D2571" t="str">
        <f>IF(ISBLANK(Hoja1!D2571),"ASALARIADO",Hoja1!D2571)</f>
        <v>PENSIONADOS EN SU PROPIO SISTEMA</v>
      </c>
      <c r="E2571" t="s">
        <v>11</v>
      </c>
      <c r="F2571" t="s">
        <v>12</v>
      </c>
      <c r="G2571" t="s">
        <v>13</v>
      </c>
      <c r="H2571" t="s">
        <v>13</v>
      </c>
      <c r="I2571" s="1">
        <f>IF(ISBLANK(Hoja1!I2571),AVERAGE(Hoja1!$I$2:$I$5001),Hoja1!I2571)</f>
        <v>56</v>
      </c>
      <c r="J2571">
        <f t="shared" si="120"/>
        <v>0</v>
      </c>
      <c r="K2571" t="str">
        <f t="shared" si="121"/>
        <v>400k-800k</v>
      </c>
      <c r="L2571" t="str">
        <f t="shared" si="122"/>
        <v>46-60</v>
      </c>
    </row>
    <row r="2572" spans="1:12" x14ac:dyDescent="0.25">
      <c r="A2572">
        <v>2571</v>
      </c>
      <c r="B2572" t="s">
        <v>15</v>
      </c>
      <c r="C2572">
        <f>IF(ISBLANK(Hoja1!C2572),AVERAGE(Hoja1!$C$2:$C$5001),Hoja1!C2572)</f>
        <v>547200</v>
      </c>
      <c r="D2572" t="str">
        <f>IF(ISBLANK(Hoja1!D2572),"ASALARIADO",Hoja1!D2572)</f>
        <v>ASALARIADO</v>
      </c>
      <c r="E2572" t="s">
        <v>16</v>
      </c>
      <c r="F2572" t="s">
        <v>12</v>
      </c>
      <c r="G2572" t="s">
        <v>13</v>
      </c>
      <c r="H2572" t="s">
        <v>13</v>
      </c>
      <c r="I2572" s="1">
        <f>IF(ISBLANK(Hoja1!I2572),AVERAGE(Hoja1!$I$2:$I$5001),Hoja1!I2572)</f>
        <v>48</v>
      </c>
      <c r="J2572">
        <f t="shared" si="120"/>
        <v>0</v>
      </c>
      <c r="K2572" t="str">
        <f t="shared" si="121"/>
        <v>400k-800k</v>
      </c>
      <c r="L2572" t="str">
        <f t="shared" si="122"/>
        <v>46-60</v>
      </c>
    </row>
    <row r="2573" spans="1:12" x14ac:dyDescent="0.25">
      <c r="A2573">
        <v>2572</v>
      </c>
      <c r="B2573" t="s">
        <v>15</v>
      </c>
      <c r="C2573">
        <f>IF(ISBLANK(Hoja1!C2573),AVERAGE(Hoja1!$C$2:$C$5001),Hoja1!C2573)</f>
        <v>1044273</v>
      </c>
      <c r="D2573" t="str">
        <f>IF(ISBLANK(Hoja1!D2573),"ASALARIADO",Hoja1!D2573)</f>
        <v>ASALARIADO</v>
      </c>
      <c r="E2573" t="s">
        <v>11</v>
      </c>
      <c r="F2573" t="s">
        <v>12</v>
      </c>
      <c r="G2573" t="s">
        <v>13</v>
      </c>
      <c r="H2573" t="s">
        <v>12</v>
      </c>
      <c r="I2573" s="1">
        <f>IF(ISBLANK(Hoja1!I2573),AVERAGE(Hoja1!$I$2:$I$5001),Hoja1!I2573)</f>
        <v>33</v>
      </c>
      <c r="J2573">
        <f t="shared" si="120"/>
        <v>1</v>
      </c>
      <c r="K2573" t="str">
        <f t="shared" si="121"/>
        <v>800k-1.2M</v>
      </c>
      <c r="L2573" t="str">
        <f t="shared" si="122"/>
        <v>31-45</v>
      </c>
    </row>
    <row r="2574" spans="1:12" x14ac:dyDescent="0.25">
      <c r="A2574">
        <v>2573</v>
      </c>
      <c r="B2574" t="s">
        <v>9</v>
      </c>
      <c r="C2574">
        <f>IF(ISBLANK(Hoja1!C2574),AVERAGE(Hoja1!$C$2:$C$5001),Hoja1!C2574)</f>
        <v>329836.81</v>
      </c>
      <c r="D2574" t="str">
        <f>IF(ISBLANK(Hoja1!D2574),"ASALARIADO",Hoja1!D2574)</f>
        <v>ASALARIADO</v>
      </c>
      <c r="E2574" t="s">
        <v>16</v>
      </c>
      <c r="F2574" t="s">
        <v>12</v>
      </c>
      <c r="G2574" t="s">
        <v>13</v>
      </c>
      <c r="H2574" t="s">
        <v>13</v>
      </c>
      <c r="I2574" s="1">
        <f>IF(ISBLANK(Hoja1!I2574),AVERAGE(Hoja1!$I$2:$I$5001),Hoja1!I2574)</f>
        <v>55</v>
      </c>
      <c r="J2574">
        <f t="shared" si="120"/>
        <v>0</v>
      </c>
      <c r="K2574" t="str">
        <f t="shared" si="121"/>
        <v>0-400k</v>
      </c>
      <c r="L2574" t="str">
        <f t="shared" si="122"/>
        <v>46-60</v>
      </c>
    </row>
    <row r="2575" spans="1:12" x14ac:dyDescent="0.25">
      <c r="A2575">
        <v>2574</v>
      </c>
      <c r="B2575" t="s">
        <v>9</v>
      </c>
      <c r="C2575">
        <f>IF(ISBLANK(Hoja1!C2575),AVERAGE(Hoja1!$C$2:$C$5001),Hoja1!C2575)</f>
        <v>297046</v>
      </c>
      <c r="D2575" t="str">
        <f>IF(ISBLANK(Hoja1!D2575),"ASALARIADO",Hoja1!D2575)</f>
        <v>TRABAJADOR INDEPENDIENTE</v>
      </c>
      <c r="E2575" t="s">
        <v>16</v>
      </c>
      <c r="F2575" t="s">
        <v>12</v>
      </c>
      <c r="G2575" t="s">
        <v>13</v>
      </c>
      <c r="H2575" t="s">
        <v>13</v>
      </c>
      <c r="I2575" s="1">
        <f>IF(ISBLANK(Hoja1!I2575),AVERAGE(Hoja1!$I$2:$I$5001),Hoja1!I2575)</f>
        <v>68</v>
      </c>
      <c r="J2575">
        <f t="shared" si="120"/>
        <v>0</v>
      </c>
      <c r="K2575" t="str">
        <f t="shared" si="121"/>
        <v>0-400k</v>
      </c>
      <c r="L2575" t="str">
        <f t="shared" si="122"/>
        <v>61-75</v>
      </c>
    </row>
    <row r="2576" spans="1:12" x14ac:dyDescent="0.25">
      <c r="A2576">
        <v>2575</v>
      </c>
      <c r="B2576" t="s">
        <v>9</v>
      </c>
      <c r="C2576">
        <f>IF(ISBLANK(Hoja1!C2576),AVERAGE(Hoja1!$C$2:$C$5001),Hoja1!C2576)</f>
        <v>470823.31</v>
      </c>
      <c r="D2576" t="str">
        <f>IF(ISBLANK(Hoja1!D2576),"ASALARIADO",Hoja1!D2576)</f>
        <v>ASALARIADO</v>
      </c>
      <c r="E2576" t="s">
        <v>16</v>
      </c>
      <c r="F2576" t="s">
        <v>12</v>
      </c>
      <c r="G2576" t="s">
        <v>13</v>
      </c>
      <c r="H2576" t="s">
        <v>13</v>
      </c>
      <c r="I2576" s="1">
        <f>IF(ISBLANK(Hoja1!I2576),AVERAGE(Hoja1!$I$2:$I$5001),Hoja1!I2576)</f>
        <v>34</v>
      </c>
      <c r="J2576">
        <f t="shared" si="120"/>
        <v>0</v>
      </c>
      <c r="K2576" t="str">
        <f t="shared" si="121"/>
        <v>400k-800k</v>
      </c>
      <c r="L2576" t="str">
        <f t="shared" si="122"/>
        <v>31-45</v>
      </c>
    </row>
    <row r="2577" spans="1:12" x14ac:dyDescent="0.25">
      <c r="A2577">
        <v>2576</v>
      </c>
      <c r="B2577" t="s">
        <v>15</v>
      </c>
      <c r="C2577">
        <f>IF(ISBLANK(Hoja1!C2577),AVERAGE(Hoja1!$C$2:$C$5001),Hoja1!C2577)</f>
        <v>1002900.02</v>
      </c>
      <c r="D2577" t="str">
        <f>IF(ISBLANK(Hoja1!D2577),"ASALARIADO",Hoja1!D2577)</f>
        <v>ASALARIADO</v>
      </c>
      <c r="E2577" t="s">
        <v>11</v>
      </c>
      <c r="F2577" t="s">
        <v>12</v>
      </c>
      <c r="G2577" t="s">
        <v>13</v>
      </c>
      <c r="H2577" t="s">
        <v>13</v>
      </c>
      <c r="I2577" s="1">
        <f>IF(ISBLANK(Hoja1!I2577),AVERAGE(Hoja1!$I$2:$I$5001),Hoja1!I2577)</f>
        <v>46</v>
      </c>
      <c r="J2577">
        <f t="shared" si="120"/>
        <v>0</v>
      </c>
      <c r="K2577" t="str">
        <f t="shared" si="121"/>
        <v>800k-1.2M</v>
      </c>
      <c r="L2577" t="str">
        <f t="shared" si="122"/>
        <v>46-60</v>
      </c>
    </row>
    <row r="2578" spans="1:12" x14ac:dyDescent="0.25">
      <c r="A2578">
        <v>2577</v>
      </c>
      <c r="B2578" t="s">
        <v>9</v>
      </c>
      <c r="C2578">
        <f>IF(ISBLANK(Hoja1!C2578),AVERAGE(Hoja1!$C$2:$C$5001),Hoja1!C2578)</f>
        <v>490140.74</v>
      </c>
      <c r="D2578" t="str">
        <f>IF(ISBLANK(Hoja1!D2578),"ASALARIADO",Hoja1!D2578)</f>
        <v>ASALARIADO</v>
      </c>
      <c r="E2578" t="s">
        <v>16</v>
      </c>
      <c r="F2578" t="s">
        <v>12</v>
      </c>
      <c r="G2578" t="s">
        <v>13</v>
      </c>
      <c r="H2578" t="s">
        <v>13</v>
      </c>
      <c r="I2578" s="1">
        <f>IF(ISBLANK(Hoja1!I2578),AVERAGE(Hoja1!$I$2:$I$5001),Hoja1!I2578)</f>
        <v>22</v>
      </c>
      <c r="J2578">
        <f t="shared" si="120"/>
        <v>0</v>
      </c>
      <c r="K2578" t="str">
        <f t="shared" si="121"/>
        <v>400k-800k</v>
      </c>
      <c r="L2578" t="str">
        <f t="shared" si="122"/>
        <v>18-30</v>
      </c>
    </row>
    <row r="2579" spans="1:12" x14ac:dyDescent="0.25">
      <c r="A2579">
        <v>2578</v>
      </c>
      <c r="B2579" t="s">
        <v>9</v>
      </c>
      <c r="C2579">
        <f>IF(ISBLANK(Hoja1!C2579),AVERAGE(Hoja1!$C$2:$C$5001),Hoja1!C2579)</f>
        <v>386489</v>
      </c>
      <c r="D2579" t="str">
        <f>IF(ISBLANK(Hoja1!D2579),"ASALARIADO",Hoja1!D2579)</f>
        <v>ASALARIADO</v>
      </c>
      <c r="E2579" t="s">
        <v>16</v>
      </c>
      <c r="F2579" t="s">
        <v>12</v>
      </c>
      <c r="G2579" t="s">
        <v>13</v>
      </c>
      <c r="H2579" t="s">
        <v>13</v>
      </c>
      <c r="I2579" s="1">
        <f>IF(ISBLANK(Hoja1!I2579),AVERAGE(Hoja1!$I$2:$I$5001),Hoja1!I2579)</f>
        <v>23</v>
      </c>
      <c r="J2579">
        <f t="shared" si="120"/>
        <v>0</v>
      </c>
      <c r="K2579" t="str">
        <f t="shared" si="121"/>
        <v>0-400k</v>
      </c>
      <c r="L2579" t="str">
        <f t="shared" si="122"/>
        <v>18-30</v>
      </c>
    </row>
    <row r="2580" spans="1:12" x14ac:dyDescent="0.25">
      <c r="A2580">
        <v>2579</v>
      </c>
      <c r="B2580" t="s">
        <v>15</v>
      </c>
      <c r="C2580">
        <f>IF(ISBLANK(Hoja1!C2580),AVERAGE(Hoja1!$C$2:$C$5001),Hoja1!C2580)</f>
        <v>159787.23000000001</v>
      </c>
      <c r="D2580" t="str">
        <f>IF(ISBLANK(Hoja1!D2580),"ASALARIADO",Hoja1!D2580)</f>
        <v>ASALARIADO</v>
      </c>
      <c r="E2580" t="s">
        <v>16</v>
      </c>
      <c r="F2580" t="s">
        <v>12</v>
      </c>
      <c r="G2580" t="s">
        <v>13</v>
      </c>
      <c r="H2580" t="s">
        <v>13</v>
      </c>
      <c r="I2580" s="1">
        <f>IF(ISBLANK(Hoja1!I2580),AVERAGE(Hoja1!$I$2:$I$5001),Hoja1!I2580)</f>
        <v>44</v>
      </c>
      <c r="J2580">
        <f t="shared" si="120"/>
        <v>0</v>
      </c>
      <c r="K2580" t="str">
        <f t="shared" si="121"/>
        <v>0-400k</v>
      </c>
      <c r="L2580" t="str">
        <f t="shared" si="122"/>
        <v>31-45</v>
      </c>
    </row>
    <row r="2581" spans="1:12" x14ac:dyDescent="0.25">
      <c r="A2581">
        <v>2580</v>
      </c>
      <c r="B2581" t="s">
        <v>9</v>
      </c>
      <c r="C2581">
        <f>IF(ISBLANK(Hoja1!C2581),AVERAGE(Hoja1!$C$2:$C$5001),Hoja1!C2581)</f>
        <v>297046</v>
      </c>
      <c r="D2581" t="str">
        <f>IF(ISBLANK(Hoja1!D2581),"ASALARIADO",Hoja1!D2581)</f>
        <v>ASEGURADO VOLUNTARIO</v>
      </c>
      <c r="E2581" t="s">
        <v>16</v>
      </c>
      <c r="F2581" t="s">
        <v>12</v>
      </c>
      <c r="G2581" t="s">
        <v>13</v>
      </c>
      <c r="H2581" t="s">
        <v>13</v>
      </c>
      <c r="I2581" s="1">
        <f>IF(ISBLANK(Hoja1!I2581),AVERAGE(Hoja1!$I$2:$I$5001),Hoja1!I2581)</f>
        <v>40</v>
      </c>
      <c r="J2581">
        <f t="shared" si="120"/>
        <v>0</v>
      </c>
      <c r="K2581" t="str">
        <f t="shared" si="121"/>
        <v>0-400k</v>
      </c>
      <c r="L2581" t="str">
        <f t="shared" si="122"/>
        <v>31-45</v>
      </c>
    </row>
    <row r="2582" spans="1:12" x14ac:dyDescent="0.25">
      <c r="A2582">
        <v>2581</v>
      </c>
      <c r="B2582" t="s">
        <v>15</v>
      </c>
      <c r="C2582">
        <f>IF(ISBLANK(Hoja1!C2582),AVERAGE(Hoja1!$C$2:$C$5001),Hoja1!C2582)</f>
        <v>661866.11</v>
      </c>
      <c r="D2582" t="str">
        <f>IF(ISBLANK(Hoja1!D2582),"ASALARIADO",Hoja1!D2582)</f>
        <v>ASALARIADO</v>
      </c>
      <c r="E2582" t="s">
        <v>16</v>
      </c>
      <c r="F2582" t="s">
        <v>12</v>
      </c>
      <c r="G2582" t="s">
        <v>13</v>
      </c>
      <c r="H2582" t="s">
        <v>13</v>
      </c>
      <c r="I2582" s="1">
        <f>IF(ISBLANK(Hoja1!I2582),AVERAGE(Hoja1!$I$2:$I$5001),Hoja1!I2582)</f>
        <v>28</v>
      </c>
      <c r="J2582">
        <f t="shared" si="120"/>
        <v>0</v>
      </c>
      <c r="K2582" t="str">
        <f t="shared" si="121"/>
        <v>400k-800k</v>
      </c>
      <c r="L2582" t="str">
        <f t="shared" si="122"/>
        <v>18-30</v>
      </c>
    </row>
    <row r="2583" spans="1:12" x14ac:dyDescent="0.25">
      <c r="A2583">
        <v>2582</v>
      </c>
      <c r="B2583" t="s">
        <v>15</v>
      </c>
      <c r="C2583">
        <f>IF(ISBLANK(Hoja1!C2583),AVERAGE(Hoja1!$C$2:$C$5001),Hoja1!C2583)</f>
        <v>300611</v>
      </c>
      <c r="D2583" t="str">
        <f>IF(ISBLANK(Hoja1!D2583),"ASALARIADO",Hoja1!D2583)</f>
        <v>TRABAJADOR INDEPENDIENTE</v>
      </c>
      <c r="E2583" t="s">
        <v>16</v>
      </c>
      <c r="F2583" t="s">
        <v>12</v>
      </c>
      <c r="G2583" t="s">
        <v>13</v>
      </c>
      <c r="H2583" t="s">
        <v>13</v>
      </c>
      <c r="I2583" s="1">
        <f>IF(ISBLANK(Hoja1!I2583),AVERAGE(Hoja1!$I$2:$I$5001),Hoja1!I2583)</f>
        <v>51</v>
      </c>
      <c r="J2583">
        <f t="shared" si="120"/>
        <v>0</v>
      </c>
      <c r="K2583" t="str">
        <f t="shared" si="121"/>
        <v>0-400k</v>
      </c>
      <c r="L2583" t="str">
        <f t="shared" si="122"/>
        <v>46-60</v>
      </c>
    </row>
    <row r="2584" spans="1:12" x14ac:dyDescent="0.25">
      <c r="A2584">
        <v>2583</v>
      </c>
      <c r="B2584" t="s">
        <v>9</v>
      </c>
      <c r="C2584">
        <f>IF(ISBLANK(Hoja1!C2584),AVERAGE(Hoja1!$C$2:$C$5001),Hoja1!C2584)</f>
        <v>278030</v>
      </c>
      <c r="D2584" t="str">
        <f>IF(ISBLANK(Hoja1!D2584),"ASALARIADO",Hoja1!D2584)</f>
        <v>ASEGURADO VOLUNTARIO</v>
      </c>
      <c r="E2584" t="s">
        <v>16</v>
      </c>
      <c r="F2584" t="s">
        <v>12</v>
      </c>
      <c r="G2584" t="s">
        <v>12</v>
      </c>
      <c r="H2584" t="s">
        <v>12</v>
      </c>
      <c r="I2584" s="1">
        <f>IF(ISBLANK(Hoja1!I2584),AVERAGE(Hoja1!$I$2:$I$5001),Hoja1!I2584)</f>
        <v>34</v>
      </c>
      <c r="J2584">
        <f t="shared" si="120"/>
        <v>1</v>
      </c>
      <c r="K2584" t="str">
        <f t="shared" si="121"/>
        <v>0-400k</v>
      </c>
      <c r="L2584" t="str">
        <f t="shared" si="122"/>
        <v>31-45</v>
      </c>
    </row>
    <row r="2585" spans="1:12" x14ac:dyDescent="0.25">
      <c r="A2585">
        <v>2584</v>
      </c>
      <c r="B2585" t="s">
        <v>15</v>
      </c>
      <c r="C2585">
        <f>IF(ISBLANK(Hoja1!C2585),AVERAGE(Hoja1!$C$2:$C$5001),Hoja1!C2585)</f>
        <v>1172054</v>
      </c>
      <c r="D2585" t="str">
        <f>IF(ISBLANK(Hoja1!D2585),"ASALARIADO",Hoja1!D2585)</f>
        <v>PENSIONADOS EN SU PROPIO SISTEMA</v>
      </c>
      <c r="E2585" t="s">
        <v>11</v>
      </c>
      <c r="F2585" t="s">
        <v>12</v>
      </c>
      <c r="G2585" t="s">
        <v>13</v>
      </c>
      <c r="H2585" t="s">
        <v>13</v>
      </c>
      <c r="I2585" s="1">
        <f>IF(ISBLANK(Hoja1!I2585),AVERAGE(Hoja1!$I$2:$I$5001),Hoja1!I2585)</f>
        <v>64</v>
      </c>
      <c r="J2585">
        <f t="shared" si="120"/>
        <v>0</v>
      </c>
      <c r="K2585" t="str">
        <f t="shared" si="121"/>
        <v>800k-1.2M</v>
      </c>
      <c r="L2585" t="str">
        <f t="shared" si="122"/>
        <v>61-75</v>
      </c>
    </row>
    <row r="2586" spans="1:12" x14ac:dyDescent="0.25">
      <c r="A2586">
        <v>2585</v>
      </c>
      <c r="B2586" t="s">
        <v>9</v>
      </c>
      <c r="C2586">
        <f>IF(ISBLANK(Hoja1!C2586),AVERAGE(Hoja1!$C$2:$C$5001),Hoja1!C2586)</f>
        <v>912169</v>
      </c>
      <c r="D2586" t="str">
        <f>IF(ISBLANK(Hoja1!D2586),"ASALARIADO",Hoja1!D2586)</f>
        <v>ASALARIADO</v>
      </c>
      <c r="E2586" t="s">
        <v>11</v>
      </c>
      <c r="F2586" t="s">
        <v>12</v>
      </c>
      <c r="G2586" t="s">
        <v>13</v>
      </c>
      <c r="H2586" t="s">
        <v>12</v>
      </c>
      <c r="I2586" s="1">
        <f>IF(ISBLANK(Hoja1!I2586),AVERAGE(Hoja1!$I$2:$I$5001),Hoja1!I2586)</f>
        <v>36</v>
      </c>
      <c r="J2586">
        <f t="shared" si="120"/>
        <v>1</v>
      </c>
      <c r="K2586" t="str">
        <f t="shared" si="121"/>
        <v>800k-1.2M</v>
      </c>
      <c r="L2586" t="str">
        <f t="shared" si="122"/>
        <v>31-45</v>
      </c>
    </row>
    <row r="2587" spans="1:12" x14ac:dyDescent="0.25">
      <c r="A2587">
        <v>2586</v>
      </c>
      <c r="B2587" t="s">
        <v>9</v>
      </c>
      <c r="C2587">
        <f>IF(ISBLANK(Hoja1!C2587),AVERAGE(Hoja1!$C$2:$C$5001),Hoja1!C2587)</f>
        <v>93363.8</v>
      </c>
      <c r="D2587" t="str">
        <f>IF(ISBLANK(Hoja1!D2587),"ASALARIADO",Hoja1!D2587)</f>
        <v>ASALARIADO</v>
      </c>
      <c r="E2587" t="s">
        <v>16</v>
      </c>
      <c r="F2587" t="s">
        <v>12</v>
      </c>
      <c r="G2587" t="s">
        <v>13</v>
      </c>
      <c r="H2587" t="s">
        <v>13</v>
      </c>
      <c r="I2587" s="1">
        <f>IF(ISBLANK(Hoja1!I2587),AVERAGE(Hoja1!$I$2:$I$5001),Hoja1!I2587)</f>
        <v>46</v>
      </c>
      <c r="J2587">
        <f t="shared" si="120"/>
        <v>0</v>
      </c>
      <c r="K2587" t="str">
        <f t="shared" si="121"/>
        <v>0-400k</v>
      </c>
      <c r="L2587" t="str">
        <f t="shared" si="122"/>
        <v>46-60</v>
      </c>
    </row>
    <row r="2588" spans="1:12" x14ac:dyDescent="0.25">
      <c r="A2588">
        <v>2587</v>
      </c>
      <c r="B2588" t="s">
        <v>9</v>
      </c>
      <c r="C2588">
        <f>IF(ISBLANK(Hoja1!C2588),AVERAGE(Hoja1!$C$2:$C$5001),Hoja1!C2588)</f>
        <v>762828</v>
      </c>
      <c r="D2588" t="str">
        <f>IF(ISBLANK(Hoja1!D2588),"ASALARIADO",Hoja1!D2588)</f>
        <v>ASALARIADO</v>
      </c>
      <c r="E2588" t="s">
        <v>11</v>
      </c>
      <c r="F2588" t="s">
        <v>12</v>
      </c>
      <c r="G2588" t="s">
        <v>13</v>
      </c>
      <c r="H2588" t="s">
        <v>12</v>
      </c>
      <c r="I2588" s="1">
        <f>IF(ISBLANK(Hoja1!I2588),AVERAGE(Hoja1!$I$2:$I$5001),Hoja1!I2588)</f>
        <v>60</v>
      </c>
      <c r="J2588">
        <f t="shared" si="120"/>
        <v>1</v>
      </c>
      <c r="K2588" t="str">
        <f t="shared" si="121"/>
        <v>400k-800k</v>
      </c>
      <c r="L2588" t="str">
        <f t="shared" si="122"/>
        <v>46-60</v>
      </c>
    </row>
    <row r="2589" spans="1:12" x14ac:dyDescent="0.25">
      <c r="A2589">
        <v>2588</v>
      </c>
      <c r="B2589" t="s">
        <v>9</v>
      </c>
      <c r="C2589">
        <f>IF(ISBLANK(Hoja1!C2589),AVERAGE(Hoja1!$C$2:$C$5001),Hoja1!C2589)</f>
        <v>847871</v>
      </c>
      <c r="D2589" t="str">
        <f>IF(ISBLANK(Hoja1!D2589),"ASALARIADO",Hoja1!D2589)</f>
        <v>TRABAJADOR INDEPENDIENTE</v>
      </c>
      <c r="E2589" t="s">
        <v>16</v>
      </c>
      <c r="F2589" t="s">
        <v>12</v>
      </c>
      <c r="G2589" t="s">
        <v>13</v>
      </c>
      <c r="H2589" t="s">
        <v>13</v>
      </c>
      <c r="I2589" s="1">
        <f>IF(ISBLANK(Hoja1!I2589),AVERAGE(Hoja1!$I$2:$I$5001),Hoja1!I2589)</f>
        <v>51</v>
      </c>
      <c r="J2589">
        <f t="shared" si="120"/>
        <v>0</v>
      </c>
      <c r="K2589" t="str">
        <f t="shared" si="121"/>
        <v>800k-1.2M</v>
      </c>
      <c r="L2589" t="str">
        <f t="shared" si="122"/>
        <v>46-60</v>
      </c>
    </row>
    <row r="2590" spans="1:12" x14ac:dyDescent="0.25">
      <c r="A2590">
        <v>2589</v>
      </c>
      <c r="B2590" t="s">
        <v>15</v>
      </c>
      <c r="C2590">
        <f>IF(ISBLANK(Hoja1!C2590),AVERAGE(Hoja1!$C$2:$C$5001),Hoja1!C2590)</f>
        <v>388987.92</v>
      </c>
      <c r="D2590" t="str">
        <f>IF(ISBLANK(Hoja1!D2590),"ASALARIADO",Hoja1!D2590)</f>
        <v>ASALARIADO</v>
      </c>
      <c r="E2590" t="s">
        <v>11</v>
      </c>
      <c r="F2590" t="s">
        <v>12</v>
      </c>
      <c r="G2590" t="s">
        <v>13</v>
      </c>
      <c r="H2590" t="s">
        <v>13</v>
      </c>
      <c r="I2590" s="1">
        <f>IF(ISBLANK(Hoja1!I2590),AVERAGE(Hoja1!$I$2:$I$5001),Hoja1!I2590)</f>
        <v>25</v>
      </c>
      <c r="J2590">
        <f t="shared" si="120"/>
        <v>0</v>
      </c>
      <c r="K2590" t="str">
        <f t="shared" si="121"/>
        <v>0-400k</v>
      </c>
      <c r="L2590" t="str">
        <f t="shared" si="122"/>
        <v>18-30</v>
      </c>
    </row>
    <row r="2591" spans="1:12" x14ac:dyDescent="0.25">
      <c r="A2591">
        <v>2590</v>
      </c>
      <c r="B2591" t="s">
        <v>9</v>
      </c>
      <c r="C2591">
        <f>IF(ISBLANK(Hoja1!C2591),AVERAGE(Hoja1!$C$2:$C$5001),Hoja1!C2591)</f>
        <v>348650</v>
      </c>
      <c r="D2591" t="str">
        <f>IF(ISBLANK(Hoja1!D2591),"ASALARIADO",Hoja1!D2591)</f>
        <v>ASALARIADO</v>
      </c>
      <c r="E2591" t="s">
        <v>16</v>
      </c>
      <c r="F2591" t="s">
        <v>12</v>
      </c>
      <c r="G2591" t="s">
        <v>12</v>
      </c>
      <c r="H2591" t="s">
        <v>13</v>
      </c>
      <c r="I2591" s="1">
        <f>IF(ISBLANK(Hoja1!I2591),AVERAGE(Hoja1!$I$2:$I$5001),Hoja1!I2591)</f>
        <v>52</v>
      </c>
      <c r="J2591">
        <f t="shared" si="120"/>
        <v>0</v>
      </c>
      <c r="K2591" t="str">
        <f t="shared" si="121"/>
        <v>0-400k</v>
      </c>
      <c r="L2591" t="str">
        <f t="shared" si="122"/>
        <v>46-60</v>
      </c>
    </row>
    <row r="2592" spans="1:12" x14ac:dyDescent="0.25">
      <c r="A2592">
        <v>2591</v>
      </c>
      <c r="B2592" t="s">
        <v>9</v>
      </c>
      <c r="C2592">
        <f>IF(ISBLANK(Hoja1!C2592),AVERAGE(Hoja1!$C$2:$C$5001),Hoja1!C2592)</f>
        <v>520560</v>
      </c>
      <c r="D2592" t="str">
        <f>IF(ISBLANK(Hoja1!D2592),"ASALARIADO",Hoja1!D2592)</f>
        <v>ASALARIADO</v>
      </c>
      <c r="E2592" t="s">
        <v>16</v>
      </c>
      <c r="F2592" t="s">
        <v>12</v>
      </c>
      <c r="G2592" t="s">
        <v>13</v>
      </c>
      <c r="H2592" t="s">
        <v>13</v>
      </c>
      <c r="I2592" s="1">
        <f>IF(ISBLANK(Hoja1!I2592),AVERAGE(Hoja1!$I$2:$I$5001),Hoja1!I2592)</f>
        <v>40</v>
      </c>
      <c r="J2592">
        <f t="shared" si="120"/>
        <v>0</v>
      </c>
      <c r="K2592" t="str">
        <f t="shared" si="121"/>
        <v>400k-800k</v>
      </c>
      <c r="L2592" t="str">
        <f t="shared" si="122"/>
        <v>31-45</v>
      </c>
    </row>
    <row r="2593" spans="1:12" x14ac:dyDescent="0.25">
      <c r="A2593">
        <v>2592</v>
      </c>
      <c r="B2593" t="s">
        <v>9</v>
      </c>
      <c r="C2593">
        <f>IF(ISBLANK(Hoja1!C2593),AVERAGE(Hoja1!$C$2:$C$5001),Hoja1!C2593)</f>
        <v>369500</v>
      </c>
      <c r="D2593" t="str">
        <f>IF(ISBLANK(Hoja1!D2593),"ASALARIADO",Hoja1!D2593)</f>
        <v>ASALARIADO</v>
      </c>
      <c r="E2593" t="s">
        <v>16</v>
      </c>
      <c r="F2593" t="s">
        <v>12</v>
      </c>
      <c r="G2593" t="s">
        <v>13</v>
      </c>
      <c r="H2593" t="s">
        <v>13</v>
      </c>
      <c r="I2593" s="1">
        <f>IF(ISBLANK(Hoja1!I2593),AVERAGE(Hoja1!$I$2:$I$5001),Hoja1!I2593)</f>
        <v>43</v>
      </c>
      <c r="J2593">
        <f t="shared" si="120"/>
        <v>0</v>
      </c>
      <c r="K2593" t="str">
        <f t="shared" si="121"/>
        <v>0-400k</v>
      </c>
      <c r="L2593" t="str">
        <f t="shared" si="122"/>
        <v>31-45</v>
      </c>
    </row>
    <row r="2594" spans="1:12" x14ac:dyDescent="0.25">
      <c r="A2594">
        <v>2593</v>
      </c>
      <c r="B2594" t="s">
        <v>9</v>
      </c>
      <c r="C2594">
        <f>IF(ISBLANK(Hoja1!C2594),AVERAGE(Hoja1!$C$2:$C$5001),Hoja1!C2594)</f>
        <v>101351.8</v>
      </c>
      <c r="D2594" t="str">
        <f>IF(ISBLANK(Hoja1!D2594),"ASALARIADO",Hoja1!D2594)</f>
        <v>ASALARIADO</v>
      </c>
      <c r="E2594" t="s">
        <v>16</v>
      </c>
      <c r="F2594" t="s">
        <v>12</v>
      </c>
      <c r="G2594" t="s">
        <v>13</v>
      </c>
      <c r="H2594" t="s">
        <v>13</v>
      </c>
      <c r="I2594" s="1">
        <f>IF(ISBLANK(Hoja1!I2594),AVERAGE(Hoja1!$I$2:$I$5001),Hoja1!I2594)</f>
        <v>25</v>
      </c>
      <c r="J2594">
        <f t="shared" si="120"/>
        <v>0</v>
      </c>
      <c r="K2594" t="str">
        <f t="shared" si="121"/>
        <v>0-400k</v>
      </c>
      <c r="L2594" t="str">
        <f t="shared" si="122"/>
        <v>18-30</v>
      </c>
    </row>
    <row r="2595" spans="1:12" x14ac:dyDescent="0.25">
      <c r="A2595">
        <v>2594</v>
      </c>
      <c r="B2595" t="s">
        <v>9</v>
      </c>
      <c r="C2595">
        <f>IF(ISBLANK(Hoja1!C2595),AVERAGE(Hoja1!$C$2:$C$5001),Hoja1!C2595)</f>
        <v>3080767.52</v>
      </c>
      <c r="D2595" t="str">
        <f>IF(ISBLANK(Hoja1!D2595),"ASALARIADO",Hoja1!D2595)</f>
        <v>ASALARIADO</v>
      </c>
      <c r="E2595" t="s">
        <v>11</v>
      </c>
      <c r="F2595" t="s">
        <v>12</v>
      </c>
      <c r="G2595" t="s">
        <v>13</v>
      </c>
      <c r="H2595" t="s">
        <v>13</v>
      </c>
      <c r="I2595" s="1">
        <f>IF(ISBLANK(Hoja1!I2595),AVERAGE(Hoja1!$I$2:$I$5001),Hoja1!I2595)</f>
        <v>42</v>
      </c>
      <c r="J2595">
        <f t="shared" si="120"/>
        <v>0</v>
      </c>
      <c r="K2595" t="str">
        <f t="shared" si="121"/>
        <v>2M+</v>
      </c>
      <c r="L2595" t="str">
        <f t="shared" si="122"/>
        <v>31-45</v>
      </c>
    </row>
    <row r="2596" spans="1:12" x14ac:dyDescent="0.25">
      <c r="A2596">
        <v>2595</v>
      </c>
      <c r="B2596" t="s">
        <v>9</v>
      </c>
      <c r="C2596">
        <f>IF(ISBLANK(Hoja1!C2596),AVERAGE(Hoja1!$C$2:$C$5001),Hoja1!C2596)</f>
        <v>380217</v>
      </c>
      <c r="D2596" t="str">
        <f>IF(ISBLANK(Hoja1!D2596),"ASALARIADO",Hoja1!D2596)</f>
        <v>TRABAJADOR INDEPENDIENTE</v>
      </c>
      <c r="E2596" t="s">
        <v>16</v>
      </c>
      <c r="F2596" t="s">
        <v>12</v>
      </c>
      <c r="G2596" t="s">
        <v>13</v>
      </c>
      <c r="H2596" t="s">
        <v>12</v>
      </c>
      <c r="I2596" s="1">
        <f>IF(ISBLANK(Hoja1!I2596),AVERAGE(Hoja1!$I$2:$I$5001),Hoja1!I2596)</f>
        <v>46</v>
      </c>
      <c r="J2596">
        <f t="shared" si="120"/>
        <v>1</v>
      </c>
      <c r="K2596" t="str">
        <f t="shared" si="121"/>
        <v>0-400k</v>
      </c>
      <c r="L2596" t="str">
        <f t="shared" si="122"/>
        <v>46-60</v>
      </c>
    </row>
    <row r="2597" spans="1:12" x14ac:dyDescent="0.25">
      <c r="A2597">
        <v>2596</v>
      </c>
      <c r="B2597" t="s">
        <v>15</v>
      </c>
      <c r="C2597">
        <f>IF(ISBLANK(Hoja1!C2597),AVERAGE(Hoja1!$C$2:$C$5001),Hoja1!C2597)</f>
        <v>285000</v>
      </c>
      <c r="D2597" t="str">
        <f>IF(ISBLANK(Hoja1!D2597),"ASALARIADO",Hoja1!D2597)</f>
        <v>ASALARIADO</v>
      </c>
      <c r="E2597" t="s">
        <v>16</v>
      </c>
      <c r="F2597" t="s">
        <v>12</v>
      </c>
      <c r="G2597" t="s">
        <v>13</v>
      </c>
      <c r="H2597" t="s">
        <v>13</v>
      </c>
      <c r="I2597" s="1">
        <f>IF(ISBLANK(Hoja1!I2597),AVERAGE(Hoja1!$I$2:$I$5001),Hoja1!I2597)</f>
        <v>42</v>
      </c>
      <c r="J2597">
        <f t="shared" si="120"/>
        <v>0</v>
      </c>
      <c r="K2597" t="str">
        <f t="shared" si="121"/>
        <v>0-400k</v>
      </c>
      <c r="L2597" t="str">
        <f t="shared" si="122"/>
        <v>31-45</v>
      </c>
    </row>
    <row r="2598" spans="1:12" x14ac:dyDescent="0.25">
      <c r="A2598">
        <v>2597</v>
      </c>
      <c r="B2598" t="s">
        <v>9</v>
      </c>
      <c r="C2598">
        <f>IF(ISBLANK(Hoja1!C2598),AVERAGE(Hoja1!$C$2:$C$5001),Hoja1!C2598)</f>
        <v>169374</v>
      </c>
      <c r="D2598" t="str">
        <f>IF(ISBLANK(Hoja1!D2598),"ASALARIADO",Hoja1!D2598)</f>
        <v>ASALARIADO</v>
      </c>
      <c r="E2598" t="s">
        <v>16</v>
      </c>
      <c r="F2598" t="s">
        <v>12</v>
      </c>
      <c r="G2598" t="s">
        <v>12</v>
      </c>
      <c r="H2598" t="s">
        <v>12</v>
      </c>
      <c r="I2598" s="1">
        <f>IF(ISBLANK(Hoja1!I2598),AVERAGE(Hoja1!$I$2:$I$5001),Hoja1!I2598)</f>
        <v>44</v>
      </c>
      <c r="J2598">
        <f t="shared" si="120"/>
        <v>1</v>
      </c>
      <c r="K2598" t="str">
        <f t="shared" si="121"/>
        <v>0-400k</v>
      </c>
      <c r="L2598" t="str">
        <f t="shared" si="122"/>
        <v>31-45</v>
      </c>
    </row>
    <row r="2599" spans="1:12" x14ac:dyDescent="0.25">
      <c r="A2599">
        <v>2598</v>
      </c>
      <c r="B2599" t="s">
        <v>9</v>
      </c>
      <c r="C2599">
        <f>IF(ISBLANK(Hoja1!C2599),AVERAGE(Hoja1!$C$2:$C$5001),Hoja1!C2599)</f>
        <v>359250</v>
      </c>
      <c r="D2599" t="str">
        <f>IF(ISBLANK(Hoja1!D2599),"ASALARIADO",Hoja1!D2599)</f>
        <v>ASALARIADO</v>
      </c>
      <c r="E2599" t="s">
        <v>16</v>
      </c>
      <c r="F2599" t="s">
        <v>12</v>
      </c>
      <c r="G2599" t="s">
        <v>13</v>
      </c>
      <c r="H2599" t="s">
        <v>13</v>
      </c>
      <c r="I2599" s="1">
        <f>IF(ISBLANK(Hoja1!I2599),AVERAGE(Hoja1!$I$2:$I$5001),Hoja1!I2599)</f>
        <v>24</v>
      </c>
      <c r="J2599">
        <f t="shared" si="120"/>
        <v>0</v>
      </c>
      <c r="K2599" t="str">
        <f t="shared" si="121"/>
        <v>0-400k</v>
      </c>
      <c r="L2599" t="str">
        <f t="shared" si="122"/>
        <v>18-30</v>
      </c>
    </row>
    <row r="2600" spans="1:12" x14ac:dyDescent="0.25">
      <c r="A2600">
        <v>2599</v>
      </c>
      <c r="B2600" t="s">
        <v>15</v>
      </c>
      <c r="C2600">
        <f>IF(ISBLANK(Hoja1!C2600),AVERAGE(Hoja1!$C$2:$C$5001),Hoja1!C2600)</f>
        <v>278030</v>
      </c>
      <c r="D2600" t="str">
        <f>IF(ISBLANK(Hoja1!D2600),"ASALARIADO",Hoja1!D2600)</f>
        <v>CONVENIOS ESPECIALES DE ASEGURADOS VOLUNTARIOS</v>
      </c>
      <c r="E2600" t="s">
        <v>16</v>
      </c>
      <c r="F2600" t="s">
        <v>12</v>
      </c>
      <c r="G2600" t="s">
        <v>13</v>
      </c>
      <c r="H2600" t="s">
        <v>13</v>
      </c>
      <c r="I2600" s="1">
        <f>IF(ISBLANK(Hoja1!I2600),AVERAGE(Hoja1!$I$2:$I$5001),Hoja1!I2600)</f>
        <v>25</v>
      </c>
      <c r="J2600">
        <f t="shared" si="120"/>
        <v>0</v>
      </c>
      <c r="K2600" t="str">
        <f t="shared" si="121"/>
        <v>0-400k</v>
      </c>
      <c r="L2600" t="str">
        <f t="shared" si="122"/>
        <v>18-30</v>
      </c>
    </row>
    <row r="2601" spans="1:12" x14ac:dyDescent="0.25">
      <c r="A2601">
        <v>2600</v>
      </c>
      <c r="B2601" t="s">
        <v>9</v>
      </c>
      <c r="C2601">
        <f>IF(ISBLANK(Hoja1!C2601),AVERAGE(Hoja1!$C$2:$C$5001),Hoja1!C2601)</f>
        <v>517494</v>
      </c>
      <c r="D2601" t="str">
        <f>IF(ISBLANK(Hoja1!D2601),"ASALARIADO",Hoja1!D2601)</f>
        <v>TRABAJADOR INDEPENDIENTE</v>
      </c>
      <c r="E2601" t="s">
        <v>16</v>
      </c>
      <c r="F2601" t="s">
        <v>12</v>
      </c>
      <c r="G2601" t="s">
        <v>13</v>
      </c>
      <c r="H2601" t="s">
        <v>12</v>
      </c>
      <c r="I2601" s="1">
        <f>IF(ISBLANK(Hoja1!I2601),AVERAGE(Hoja1!$I$2:$I$5001),Hoja1!I2601)</f>
        <v>38</v>
      </c>
      <c r="J2601">
        <f t="shared" si="120"/>
        <v>1</v>
      </c>
      <c r="K2601" t="str">
        <f t="shared" si="121"/>
        <v>400k-800k</v>
      </c>
      <c r="L2601" t="str">
        <f t="shared" si="122"/>
        <v>31-45</v>
      </c>
    </row>
    <row r="2602" spans="1:12" x14ac:dyDescent="0.25">
      <c r="A2602">
        <v>2601</v>
      </c>
      <c r="B2602" t="s">
        <v>9</v>
      </c>
      <c r="C2602">
        <f>IF(ISBLANK(Hoja1!C2602),AVERAGE(Hoja1!$C$2:$C$5001),Hoja1!C2602)</f>
        <v>300366</v>
      </c>
      <c r="D2602" t="str">
        <f>IF(ISBLANK(Hoja1!D2602),"ASALARIADO",Hoja1!D2602)</f>
        <v>ASALARIADO</v>
      </c>
      <c r="E2602" t="s">
        <v>16</v>
      </c>
      <c r="F2602" t="s">
        <v>12</v>
      </c>
      <c r="G2602" t="s">
        <v>12</v>
      </c>
      <c r="H2602" t="s">
        <v>13</v>
      </c>
      <c r="I2602" s="1">
        <f>IF(ISBLANK(Hoja1!I2602),AVERAGE(Hoja1!$I$2:$I$5001),Hoja1!I2602)</f>
        <v>25</v>
      </c>
      <c r="J2602">
        <f t="shared" si="120"/>
        <v>0</v>
      </c>
      <c r="K2602" t="str">
        <f t="shared" si="121"/>
        <v>0-400k</v>
      </c>
      <c r="L2602" t="str">
        <f t="shared" si="122"/>
        <v>18-30</v>
      </c>
    </row>
    <row r="2603" spans="1:12" x14ac:dyDescent="0.25">
      <c r="A2603">
        <v>2602</v>
      </c>
      <c r="B2603" t="s">
        <v>9</v>
      </c>
      <c r="C2603">
        <f>IF(ISBLANK(Hoja1!C2603),AVERAGE(Hoja1!$C$2:$C$5001),Hoja1!C2603)</f>
        <v>297045</v>
      </c>
      <c r="D2603" t="str">
        <f>IF(ISBLANK(Hoja1!D2603),"ASALARIADO",Hoja1!D2603)</f>
        <v>TRABAJADOR INDEPENDIENTE</v>
      </c>
      <c r="E2603" t="s">
        <v>16</v>
      </c>
      <c r="F2603" t="s">
        <v>12</v>
      </c>
      <c r="G2603" t="s">
        <v>13</v>
      </c>
      <c r="H2603" t="s">
        <v>13</v>
      </c>
      <c r="I2603" s="1">
        <f>IF(ISBLANK(Hoja1!I2603),AVERAGE(Hoja1!$I$2:$I$5001),Hoja1!I2603)</f>
        <v>22</v>
      </c>
      <c r="J2603">
        <f t="shared" si="120"/>
        <v>0</v>
      </c>
      <c r="K2603" t="str">
        <f t="shared" si="121"/>
        <v>0-400k</v>
      </c>
      <c r="L2603" t="str">
        <f t="shared" si="122"/>
        <v>18-30</v>
      </c>
    </row>
    <row r="2604" spans="1:12" x14ac:dyDescent="0.25">
      <c r="A2604">
        <v>2603</v>
      </c>
      <c r="B2604" t="s">
        <v>15</v>
      </c>
      <c r="C2604">
        <f>IF(ISBLANK(Hoja1!C2604),AVERAGE(Hoja1!$C$2:$C$5001),Hoja1!C2604)</f>
        <v>1214327</v>
      </c>
      <c r="D2604" t="str">
        <f>IF(ISBLANK(Hoja1!D2604),"ASALARIADO",Hoja1!D2604)</f>
        <v>ASALARIADO</v>
      </c>
      <c r="E2604" t="s">
        <v>11</v>
      </c>
      <c r="F2604" t="s">
        <v>12</v>
      </c>
      <c r="G2604" t="s">
        <v>13</v>
      </c>
      <c r="H2604" t="s">
        <v>13</v>
      </c>
      <c r="I2604" s="1">
        <f>IF(ISBLANK(Hoja1!I2604),AVERAGE(Hoja1!$I$2:$I$5001),Hoja1!I2604)</f>
        <v>56</v>
      </c>
      <c r="J2604">
        <f t="shared" si="120"/>
        <v>0</v>
      </c>
      <c r="K2604" t="str">
        <f t="shared" si="121"/>
        <v>1.2M-2M</v>
      </c>
      <c r="L2604" t="str">
        <f t="shared" si="122"/>
        <v>46-60</v>
      </c>
    </row>
    <row r="2605" spans="1:12" x14ac:dyDescent="0.25">
      <c r="A2605">
        <v>2604</v>
      </c>
      <c r="B2605" t="s">
        <v>15</v>
      </c>
      <c r="C2605">
        <f>IF(ISBLANK(Hoja1!C2605),AVERAGE(Hoja1!$C$2:$C$5001),Hoja1!C2605)</f>
        <v>353400</v>
      </c>
      <c r="D2605" t="str">
        <f>IF(ISBLANK(Hoja1!D2605),"ASALARIADO",Hoja1!D2605)</f>
        <v>ASALARIADO</v>
      </c>
      <c r="E2605" t="s">
        <v>16</v>
      </c>
      <c r="F2605" t="s">
        <v>12</v>
      </c>
      <c r="G2605" t="s">
        <v>12</v>
      </c>
      <c r="H2605" t="s">
        <v>13</v>
      </c>
      <c r="I2605" s="1">
        <f>IF(ISBLANK(Hoja1!I2605),AVERAGE(Hoja1!$I$2:$I$5001),Hoja1!I2605)</f>
        <v>47</v>
      </c>
      <c r="J2605">
        <f t="shared" si="120"/>
        <v>0</v>
      </c>
      <c r="K2605" t="str">
        <f t="shared" si="121"/>
        <v>0-400k</v>
      </c>
      <c r="L2605" t="str">
        <f t="shared" si="122"/>
        <v>46-60</v>
      </c>
    </row>
    <row r="2606" spans="1:12" x14ac:dyDescent="0.25">
      <c r="A2606">
        <v>2605</v>
      </c>
      <c r="B2606" t="s">
        <v>9</v>
      </c>
      <c r="C2606">
        <f>IF(ISBLANK(Hoja1!C2606),AVERAGE(Hoja1!$C$2:$C$5001),Hoja1!C2606)</f>
        <v>1614177</v>
      </c>
      <c r="D2606" t="str">
        <f>IF(ISBLANK(Hoja1!D2606),"ASALARIADO",Hoja1!D2606)</f>
        <v>PENSIONADOS EN SU PROPIO SISTEMA</v>
      </c>
      <c r="E2606" t="s">
        <v>11</v>
      </c>
      <c r="F2606" t="s">
        <v>12</v>
      </c>
      <c r="G2606" t="s">
        <v>13</v>
      </c>
      <c r="H2606" t="s">
        <v>13</v>
      </c>
      <c r="I2606" s="1">
        <f>IF(ISBLANK(Hoja1!I2606),AVERAGE(Hoja1!$I$2:$I$5001),Hoja1!I2606)</f>
        <v>56</v>
      </c>
      <c r="J2606">
        <f t="shared" si="120"/>
        <v>0</v>
      </c>
      <c r="K2606" t="str">
        <f t="shared" si="121"/>
        <v>1.2M-2M</v>
      </c>
      <c r="L2606" t="str">
        <f t="shared" si="122"/>
        <v>46-60</v>
      </c>
    </row>
    <row r="2607" spans="1:12" x14ac:dyDescent="0.25">
      <c r="A2607">
        <v>2606</v>
      </c>
      <c r="B2607" t="s">
        <v>15</v>
      </c>
      <c r="C2607">
        <f>IF(ISBLANK(Hoja1!C2607),AVERAGE(Hoja1!$C$2:$C$5001),Hoja1!C2607)</f>
        <v>1488158</v>
      </c>
      <c r="D2607" t="str">
        <f>IF(ISBLANK(Hoja1!D2607),"ASALARIADO",Hoja1!D2607)</f>
        <v>ASALARIADO</v>
      </c>
      <c r="E2607" t="s">
        <v>11</v>
      </c>
      <c r="F2607" t="s">
        <v>12</v>
      </c>
      <c r="G2607" t="s">
        <v>13</v>
      </c>
      <c r="H2607" t="s">
        <v>12</v>
      </c>
      <c r="I2607" s="1">
        <f>IF(ISBLANK(Hoja1!I2607),AVERAGE(Hoja1!$I$2:$I$5001),Hoja1!I2607)</f>
        <v>41</v>
      </c>
      <c r="J2607">
        <f t="shared" si="120"/>
        <v>1</v>
      </c>
      <c r="K2607" t="str">
        <f t="shared" si="121"/>
        <v>1.2M-2M</v>
      </c>
      <c r="L2607" t="str">
        <f t="shared" si="122"/>
        <v>31-45</v>
      </c>
    </row>
    <row r="2608" spans="1:12" x14ac:dyDescent="0.25">
      <c r="A2608">
        <v>2607</v>
      </c>
      <c r="B2608" t="s">
        <v>15</v>
      </c>
      <c r="C2608">
        <f>IF(ISBLANK(Hoja1!C2608),AVERAGE(Hoja1!$C$2:$C$5001),Hoja1!C2608)</f>
        <v>353418</v>
      </c>
      <c r="D2608" t="str">
        <f>IF(ISBLANK(Hoja1!D2608),"ASALARIADO",Hoja1!D2608)</f>
        <v>ASEGURADO VOLUNTARIO</v>
      </c>
      <c r="E2608" t="s">
        <v>16</v>
      </c>
      <c r="F2608" t="s">
        <v>12</v>
      </c>
      <c r="G2608" t="s">
        <v>12</v>
      </c>
      <c r="H2608" t="s">
        <v>13</v>
      </c>
      <c r="I2608" s="1">
        <f>IF(ISBLANK(Hoja1!I2608),AVERAGE(Hoja1!$I$2:$I$5001),Hoja1!I2608)</f>
        <v>56</v>
      </c>
      <c r="J2608">
        <f t="shared" si="120"/>
        <v>0</v>
      </c>
      <c r="K2608" t="str">
        <f t="shared" si="121"/>
        <v>0-400k</v>
      </c>
      <c r="L2608" t="str">
        <f t="shared" si="122"/>
        <v>46-60</v>
      </c>
    </row>
    <row r="2609" spans="1:12" x14ac:dyDescent="0.25">
      <c r="A2609">
        <v>2608</v>
      </c>
      <c r="B2609" t="s">
        <v>9</v>
      </c>
      <c r="C2609">
        <f>IF(ISBLANK(Hoja1!C2609),AVERAGE(Hoja1!$C$2:$C$5001),Hoja1!C2609)</f>
        <v>819375</v>
      </c>
      <c r="D2609" t="str">
        <f>IF(ISBLANK(Hoja1!D2609),"ASALARIADO",Hoja1!D2609)</f>
        <v>ASALARIADO</v>
      </c>
      <c r="E2609" t="s">
        <v>16</v>
      </c>
      <c r="F2609" t="s">
        <v>12</v>
      </c>
      <c r="G2609" t="s">
        <v>13</v>
      </c>
      <c r="H2609" t="s">
        <v>13</v>
      </c>
      <c r="I2609" s="1">
        <f>IF(ISBLANK(Hoja1!I2609),AVERAGE(Hoja1!$I$2:$I$5001),Hoja1!I2609)</f>
        <v>41</v>
      </c>
      <c r="J2609">
        <f t="shared" si="120"/>
        <v>0</v>
      </c>
      <c r="K2609" t="str">
        <f t="shared" si="121"/>
        <v>800k-1.2M</v>
      </c>
      <c r="L2609" t="str">
        <f t="shared" si="122"/>
        <v>31-45</v>
      </c>
    </row>
    <row r="2610" spans="1:12" x14ac:dyDescent="0.25">
      <c r="A2610">
        <v>2609</v>
      </c>
      <c r="B2610" t="s">
        <v>15</v>
      </c>
      <c r="C2610">
        <f>IF(ISBLANK(Hoja1!C2610),AVERAGE(Hoja1!$C$2:$C$5001),Hoja1!C2610)</f>
        <v>1389523</v>
      </c>
      <c r="D2610" t="str">
        <f>IF(ISBLANK(Hoja1!D2610),"ASALARIADO",Hoja1!D2610)</f>
        <v>ASALARIADO</v>
      </c>
      <c r="E2610" t="s">
        <v>11</v>
      </c>
      <c r="F2610" t="s">
        <v>12</v>
      </c>
      <c r="G2610" t="s">
        <v>13</v>
      </c>
      <c r="H2610" t="s">
        <v>12</v>
      </c>
      <c r="I2610" s="1">
        <f>IF(ISBLANK(Hoja1!I2610),AVERAGE(Hoja1!$I$2:$I$5001),Hoja1!I2610)</f>
        <v>48</v>
      </c>
      <c r="J2610">
        <f t="shared" si="120"/>
        <v>1</v>
      </c>
      <c r="K2610" t="str">
        <f t="shared" si="121"/>
        <v>1.2M-2M</v>
      </c>
      <c r="L2610" t="str">
        <f t="shared" si="122"/>
        <v>46-60</v>
      </c>
    </row>
    <row r="2611" spans="1:12" x14ac:dyDescent="0.25">
      <c r="A2611">
        <v>2610</v>
      </c>
      <c r="B2611" t="s">
        <v>9</v>
      </c>
      <c r="C2611">
        <f>IF(ISBLANK(Hoja1!C2611),AVERAGE(Hoja1!$C$2:$C$5001),Hoja1!C2611)</f>
        <v>284326</v>
      </c>
      <c r="D2611" t="str">
        <f>IF(ISBLANK(Hoja1!D2611),"ASALARIADO",Hoja1!D2611)</f>
        <v>ASALARIADO</v>
      </c>
      <c r="E2611" t="s">
        <v>16</v>
      </c>
      <c r="F2611" t="s">
        <v>12</v>
      </c>
      <c r="G2611" t="s">
        <v>13</v>
      </c>
      <c r="H2611" t="s">
        <v>13</v>
      </c>
      <c r="I2611" s="1">
        <f>IF(ISBLANK(Hoja1!I2611),AVERAGE(Hoja1!$I$2:$I$5001),Hoja1!I2611)</f>
        <v>28</v>
      </c>
      <c r="J2611">
        <f t="shared" si="120"/>
        <v>0</v>
      </c>
      <c r="K2611" t="str">
        <f t="shared" si="121"/>
        <v>0-400k</v>
      </c>
      <c r="L2611" t="str">
        <f t="shared" si="122"/>
        <v>18-30</v>
      </c>
    </row>
    <row r="2612" spans="1:12" x14ac:dyDescent="0.25">
      <c r="A2612">
        <v>2611</v>
      </c>
      <c r="B2612" t="s">
        <v>9</v>
      </c>
      <c r="C2612">
        <f>IF(ISBLANK(Hoja1!C2612),AVERAGE(Hoja1!$C$2:$C$5001),Hoja1!C2612)</f>
        <v>1333022.48</v>
      </c>
      <c r="D2612" t="str">
        <f>IF(ISBLANK(Hoja1!D2612),"ASALARIADO",Hoja1!D2612)</f>
        <v>ASALARIADO</v>
      </c>
      <c r="E2612" t="s">
        <v>11</v>
      </c>
      <c r="F2612" t="s">
        <v>12</v>
      </c>
      <c r="G2612" t="s">
        <v>13</v>
      </c>
      <c r="H2612" t="s">
        <v>13</v>
      </c>
      <c r="I2612" s="1">
        <f>IF(ISBLANK(Hoja1!I2612),AVERAGE(Hoja1!$I$2:$I$5001),Hoja1!I2612)</f>
        <v>40</v>
      </c>
      <c r="J2612">
        <f t="shared" si="120"/>
        <v>0</v>
      </c>
      <c r="K2612" t="str">
        <f t="shared" si="121"/>
        <v>1.2M-2M</v>
      </c>
      <c r="L2612" t="str">
        <f t="shared" si="122"/>
        <v>31-45</v>
      </c>
    </row>
    <row r="2613" spans="1:12" x14ac:dyDescent="0.25">
      <c r="A2613">
        <v>2612</v>
      </c>
      <c r="B2613" t="s">
        <v>9</v>
      </c>
      <c r="C2613">
        <f>IF(ISBLANK(Hoja1!C2613),AVERAGE(Hoja1!$C$2:$C$5001),Hoja1!C2613)</f>
        <v>215720.6</v>
      </c>
      <c r="D2613" t="str">
        <f>IF(ISBLANK(Hoja1!D2613),"ASALARIADO",Hoja1!D2613)</f>
        <v>ASALARIADO</v>
      </c>
      <c r="E2613" t="s">
        <v>16</v>
      </c>
      <c r="F2613" t="s">
        <v>12</v>
      </c>
      <c r="G2613" t="s">
        <v>13</v>
      </c>
      <c r="H2613" t="s">
        <v>13</v>
      </c>
      <c r="I2613" s="1">
        <f>IF(ISBLANK(Hoja1!I2613),AVERAGE(Hoja1!$I$2:$I$5001),Hoja1!I2613)</f>
        <v>30</v>
      </c>
      <c r="J2613">
        <f t="shared" si="120"/>
        <v>0</v>
      </c>
      <c r="K2613" t="str">
        <f t="shared" si="121"/>
        <v>0-400k</v>
      </c>
      <c r="L2613" t="str">
        <f t="shared" si="122"/>
        <v>18-30</v>
      </c>
    </row>
    <row r="2614" spans="1:12" x14ac:dyDescent="0.25">
      <c r="A2614">
        <v>2613</v>
      </c>
      <c r="B2614" t="s">
        <v>9</v>
      </c>
      <c r="C2614">
        <f>IF(ISBLANK(Hoja1!C2614),AVERAGE(Hoja1!$C$2:$C$5001),Hoja1!C2614)</f>
        <v>327709.14</v>
      </c>
      <c r="D2614" t="str">
        <f>IF(ISBLANK(Hoja1!D2614),"ASALARIADO",Hoja1!D2614)</f>
        <v>ASALARIADO</v>
      </c>
      <c r="E2614" t="s">
        <v>16</v>
      </c>
      <c r="F2614" t="s">
        <v>12</v>
      </c>
      <c r="G2614" t="s">
        <v>13</v>
      </c>
      <c r="H2614" t="s">
        <v>13</v>
      </c>
      <c r="I2614" s="1">
        <f>IF(ISBLANK(Hoja1!I2614),AVERAGE(Hoja1!$I$2:$I$5001),Hoja1!I2614)</f>
        <v>21</v>
      </c>
      <c r="J2614">
        <f t="shared" si="120"/>
        <v>0</v>
      </c>
      <c r="K2614" t="str">
        <f t="shared" si="121"/>
        <v>0-400k</v>
      </c>
      <c r="L2614" t="str">
        <f t="shared" si="122"/>
        <v>18-30</v>
      </c>
    </row>
    <row r="2615" spans="1:12" x14ac:dyDescent="0.25">
      <c r="A2615">
        <v>2614</v>
      </c>
      <c r="B2615" t="s">
        <v>9</v>
      </c>
      <c r="C2615">
        <f>IF(ISBLANK(Hoja1!C2615),AVERAGE(Hoja1!$C$2:$C$5001),Hoja1!C2615)</f>
        <v>342027</v>
      </c>
      <c r="D2615" t="str">
        <f>IF(ISBLANK(Hoja1!D2615),"ASALARIADO",Hoja1!D2615)</f>
        <v>ASALARIADO</v>
      </c>
      <c r="E2615" t="s">
        <v>16</v>
      </c>
      <c r="F2615" t="s">
        <v>12</v>
      </c>
      <c r="G2615" t="s">
        <v>13</v>
      </c>
      <c r="H2615" t="s">
        <v>13</v>
      </c>
      <c r="I2615" s="1">
        <f>IF(ISBLANK(Hoja1!I2615),AVERAGE(Hoja1!$I$2:$I$5001),Hoja1!I2615)</f>
        <v>37</v>
      </c>
      <c r="J2615">
        <f t="shared" si="120"/>
        <v>0</v>
      </c>
      <c r="K2615" t="str">
        <f t="shared" si="121"/>
        <v>0-400k</v>
      </c>
      <c r="L2615" t="str">
        <f t="shared" si="122"/>
        <v>31-45</v>
      </c>
    </row>
    <row r="2616" spans="1:12" x14ac:dyDescent="0.25">
      <c r="A2616">
        <v>2615</v>
      </c>
      <c r="B2616" t="s">
        <v>15</v>
      </c>
      <c r="C2616">
        <f>IF(ISBLANK(Hoja1!C2616),AVERAGE(Hoja1!$C$2:$C$5001),Hoja1!C2616)</f>
        <v>1688298</v>
      </c>
      <c r="D2616" t="str">
        <f>IF(ISBLANK(Hoja1!D2616),"ASALARIADO",Hoja1!D2616)</f>
        <v>ASALARIADO</v>
      </c>
      <c r="E2616" t="s">
        <v>11</v>
      </c>
      <c r="F2616" t="s">
        <v>12</v>
      </c>
      <c r="G2616" t="s">
        <v>13</v>
      </c>
      <c r="H2616" t="s">
        <v>13</v>
      </c>
      <c r="I2616" s="1">
        <f>IF(ISBLANK(Hoja1!I2616),AVERAGE(Hoja1!$I$2:$I$5001),Hoja1!I2616)</f>
        <v>48</v>
      </c>
      <c r="J2616">
        <f t="shared" si="120"/>
        <v>0</v>
      </c>
      <c r="K2616" t="str">
        <f t="shared" si="121"/>
        <v>1.2M-2M</v>
      </c>
      <c r="L2616" t="str">
        <f t="shared" si="122"/>
        <v>46-60</v>
      </c>
    </row>
    <row r="2617" spans="1:12" x14ac:dyDescent="0.25">
      <c r="A2617">
        <v>2616</v>
      </c>
      <c r="B2617" t="s">
        <v>9</v>
      </c>
      <c r="C2617">
        <f>IF(ISBLANK(Hoja1!C2617),AVERAGE(Hoja1!$C$2:$C$5001),Hoja1!C2617)</f>
        <v>1000000</v>
      </c>
      <c r="D2617" t="str">
        <f>IF(ISBLANK(Hoja1!D2617),"ASALARIADO",Hoja1!D2617)</f>
        <v>ASALARIADO</v>
      </c>
      <c r="E2617" t="s">
        <v>16</v>
      </c>
      <c r="F2617" t="s">
        <v>12</v>
      </c>
      <c r="G2617" t="s">
        <v>13</v>
      </c>
      <c r="H2617" t="s">
        <v>13</v>
      </c>
      <c r="I2617" s="1">
        <f>IF(ISBLANK(Hoja1!I2617),AVERAGE(Hoja1!$I$2:$I$5001),Hoja1!I2617)</f>
        <v>29</v>
      </c>
      <c r="J2617">
        <f t="shared" si="120"/>
        <v>0</v>
      </c>
      <c r="K2617" t="str">
        <f t="shared" si="121"/>
        <v>800k-1.2M</v>
      </c>
      <c r="L2617" t="str">
        <f t="shared" si="122"/>
        <v>18-30</v>
      </c>
    </row>
    <row r="2618" spans="1:12" x14ac:dyDescent="0.25">
      <c r="A2618">
        <v>2617</v>
      </c>
      <c r="B2618" t="s">
        <v>15</v>
      </c>
      <c r="C2618">
        <f>IF(ISBLANK(Hoja1!C2618),AVERAGE(Hoja1!$C$2:$C$5001),Hoja1!C2618)</f>
        <v>280000</v>
      </c>
      <c r="D2618" t="str">
        <f>IF(ISBLANK(Hoja1!D2618),"ASALARIADO",Hoja1!D2618)</f>
        <v>ASALARIADO</v>
      </c>
      <c r="E2618" t="s">
        <v>16</v>
      </c>
      <c r="F2618" t="s">
        <v>12</v>
      </c>
      <c r="G2618" t="s">
        <v>12</v>
      </c>
      <c r="H2618" t="s">
        <v>13</v>
      </c>
      <c r="I2618" s="1">
        <f>IF(ISBLANK(Hoja1!I2618),AVERAGE(Hoja1!$I$2:$I$5001),Hoja1!I2618)</f>
        <v>25</v>
      </c>
      <c r="J2618">
        <f t="shared" si="120"/>
        <v>0</v>
      </c>
      <c r="K2618" t="str">
        <f t="shared" si="121"/>
        <v>0-400k</v>
      </c>
      <c r="L2618" t="str">
        <f t="shared" si="122"/>
        <v>18-30</v>
      </c>
    </row>
    <row r="2619" spans="1:12" x14ac:dyDescent="0.25">
      <c r="A2619">
        <v>2618</v>
      </c>
      <c r="B2619" t="s">
        <v>9</v>
      </c>
      <c r="C2619">
        <f>IF(ISBLANK(Hoja1!C2619),AVERAGE(Hoja1!$C$2:$C$5001),Hoja1!C2619)</f>
        <v>246504.81</v>
      </c>
      <c r="D2619" t="str">
        <f>IF(ISBLANK(Hoja1!D2619),"ASALARIADO",Hoja1!D2619)</f>
        <v>ASALARIADO</v>
      </c>
      <c r="E2619" t="s">
        <v>16</v>
      </c>
      <c r="F2619" t="s">
        <v>12</v>
      </c>
      <c r="G2619" t="s">
        <v>13</v>
      </c>
      <c r="H2619" t="s">
        <v>13</v>
      </c>
      <c r="I2619" s="1">
        <f>IF(ISBLANK(Hoja1!I2619),AVERAGE(Hoja1!$I$2:$I$5001),Hoja1!I2619)</f>
        <v>19</v>
      </c>
      <c r="J2619">
        <f t="shared" si="120"/>
        <v>0</v>
      </c>
      <c r="K2619" t="str">
        <f t="shared" si="121"/>
        <v>0-400k</v>
      </c>
      <c r="L2619" t="str">
        <f t="shared" si="122"/>
        <v>18-30</v>
      </c>
    </row>
    <row r="2620" spans="1:12" x14ac:dyDescent="0.25">
      <c r="A2620">
        <v>2619</v>
      </c>
      <c r="B2620" t="s">
        <v>15</v>
      </c>
      <c r="C2620">
        <f>IF(ISBLANK(Hoja1!C2620),AVERAGE(Hoja1!$C$2:$C$5001),Hoja1!C2620)</f>
        <v>2128000</v>
      </c>
      <c r="D2620" t="str">
        <f>IF(ISBLANK(Hoja1!D2620),"ASALARIADO",Hoja1!D2620)</f>
        <v>ASALARIADO</v>
      </c>
      <c r="E2620" t="s">
        <v>16</v>
      </c>
      <c r="F2620" t="s">
        <v>12</v>
      </c>
      <c r="G2620" t="s">
        <v>13</v>
      </c>
      <c r="H2620" t="s">
        <v>13</v>
      </c>
      <c r="I2620" s="1">
        <f>IF(ISBLANK(Hoja1!I2620),AVERAGE(Hoja1!$I$2:$I$5001),Hoja1!I2620)</f>
        <v>37</v>
      </c>
      <c r="J2620">
        <f t="shared" si="120"/>
        <v>0</v>
      </c>
      <c r="K2620" t="str">
        <f t="shared" si="121"/>
        <v>2M+</v>
      </c>
      <c r="L2620" t="str">
        <f t="shared" si="122"/>
        <v>31-45</v>
      </c>
    </row>
    <row r="2621" spans="1:12" x14ac:dyDescent="0.25">
      <c r="A2621">
        <v>2620</v>
      </c>
      <c r="B2621" t="s">
        <v>9</v>
      </c>
      <c r="C2621">
        <f>IF(ISBLANK(Hoja1!C2621),AVERAGE(Hoja1!$C$2:$C$5001),Hoja1!C2621)</f>
        <v>608414.30000000005</v>
      </c>
      <c r="D2621" t="str">
        <f>IF(ISBLANK(Hoja1!D2621),"ASALARIADO",Hoja1!D2621)</f>
        <v>ASALARIADO</v>
      </c>
      <c r="E2621" t="s">
        <v>11</v>
      </c>
      <c r="F2621" t="s">
        <v>12</v>
      </c>
      <c r="G2621" t="s">
        <v>13</v>
      </c>
      <c r="H2621" t="s">
        <v>13</v>
      </c>
      <c r="I2621" s="1">
        <f>IF(ISBLANK(Hoja1!I2621),AVERAGE(Hoja1!$I$2:$I$5001),Hoja1!I2621)</f>
        <v>38</v>
      </c>
      <c r="J2621">
        <f t="shared" si="120"/>
        <v>0</v>
      </c>
      <c r="K2621" t="str">
        <f t="shared" si="121"/>
        <v>400k-800k</v>
      </c>
      <c r="L2621" t="str">
        <f t="shared" si="122"/>
        <v>31-45</v>
      </c>
    </row>
    <row r="2622" spans="1:12" x14ac:dyDescent="0.25">
      <c r="A2622">
        <v>2621</v>
      </c>
      <c r="B2622" t="s">
        <v>9</v>
      </c>
      <c r="C2622">
        <f>IF(ISBLANK(Hoja1!C2622),AVERAGE(Hoja1!$C$2:$C$5001),Hoja1!C2622)</f>
        <v>297046</v>
      </c>
      <c r="D2622" t="str">
        <f>IF(ISBLANK(Hoja1!D2622),"ASALARIADO",Hoja1!D2622)</f>
        <v>TRABAJADOR INDEPENDIENTE</v>
      </c>
      <c r="E2622" t="s">
        <v>16</v>
      </c>
      <c r="F2622" t="s">
        <v>12</v>
      </c>
      <c r="G2622" t="s">
        <v>13</v>
      </c>
      <c r="H2622" t="s">
        <v>12</v>
      </c>
      <c r="I2622" s="1">
        <f>IF(ISBLANK(Hoja1!I2622),AVERAGE(Hoja1!$I$2:$I$5001),Hoja1!I2622)</f>
        <v>33</v>
      </c>
      <c r="J2622">
        <f t="shared" si="120"/>
        <v>1</v>
      </c>
      <c r="K2622" t="str">
        <f t="shared" si="121"/>
        <v>0-400k</v>
      </c>
      <c r="L2622" t="str">
        <f t="shared" si="122"/>
        <v>31-45</v>
      </c>
    </row>
    <row r="2623" spans="1:12" x14ac:dyDescent="0.25">
      <c r="A2623">
        <v>2622</v>
      </c>
      <c r="B2623" t="s">
        <v>9</v>
      </c>
      <c r="C2623">
        <f>IF(ISBLANK(Hoja1!C2623),AVERAGE(Hoja1!$C$2:$C$5001),Hoja1!C2623)</f>
        <v>297056</v>
      </c>
      <c r="D2623" t="str">
        <f>IF(ISBLANK(Hoja1!D2623),"ASALARIADO",Hoja1!D2623)</f>
        <v>TRABAJADOR INDEPENDIENTE</v>
      </c>
      <c r="E2623" t="s">
        <v>16</v>
      </c>
      <c r="F2623" t="s">
        <v>12</v>
      </c>
      <c r="G2623" t="s">
        <v>13</v>
      </c>
      <c r="H2623" t="s">
        <v>13</v>
      </c>
      <c r="I2623" s="1">
        <f>IF(ISBLANK(Hoja1!I2623),AVERAGE(Hoja1!$I$2:$I$5001),Hoja1!I2623)</f>
        <v>76</v>
      </c>
      <c r="J2623">
        <f t="shared" si="120"/>
        <v>0</v>
      </c>
      <c r="K2623" t="str">
        <f t="shared" si="121"/>
        <v>0-400k</v>
      </c>
      <c r="L2623" t="str">
        <f t="shared" si="122"/>
        <v>76-100+</v>
      </c>
    </row>
    <row r="2624" spans="1:12" x14ac:dyDescent="0.25">
      <c r="A2624">
        <v>2623</v>
      </c>
      <c r="B2624" t="s">
        <v>15</v>
      </c>
      <c r="C2624">
        <f>IF(ISBLANK(Hoja1!C2624),AVERAGE(Hoja1!$C$2:$C$5001),Hoja1!C2624)</f>
        <v>60000</v>
      </c>
      <c r="D2624" t="str">
        <f>IF(ISBLANK(Hoja1!D2624),"ASALARIADO",Hoja1!D2624)</f>
        <v>ASALARIADO</v>
      </c>
      <c r="E2624" t="s">
        <v>16</v>
      </c>
      <c r="F2624" t="s">
        <v>12</v>
      </c>
      <c r="G2624" t="s">
        <v>12</v>
      </c>
      <c r="H2624" t="s">
        <v>13</v>
      </c>
      <c r="I2624" s="1">
        <f>IF(ISBLANK(Hoja1!I2624),AVERAGE(Hoja1!$I$2:$I$5001),Hoja1!I2624)</f>
        <v>35</v>
      </c>
      <c r="J2624">
        <f t="shared" si="120"/>
        <v>0</v>
      </c>
      <c r="K2624" t="str">
        <f t="shared" si="121"/>
        <v>0-400k</v>
      </c>
      <c r="L2624" t="str">
        <f t="shared" si="122"/>
        <v>31-45</v>
      </c>
    </row>
    <row r="2625" spans="1:12" x14ac:dyDescent="0.25">
      <c r="A2625">
        <v>2624</v>
      </c>
      <c r="B2625" t="s">
        <v>9</v>
      </c>
      <c r="C2625">
        <f>IF(ISBLANK(Hoja1!C2625),AVERAGE(Hoja1!$C$2:$C$5001),Hoja1!C2625)</f>
        <v>512234.88</v>
      </c>
      <c r="D2625" t="str">
        <f>IF(ISBLANK(Hoja1!D2625),"ASALARIADO",Hoja1!D2625)</f>
        <v>ASALARIADO</v>
      </c>
      <c r="E2625" t="s">
        <v>16</v>
      </c>
      <c r="F2625" t="s">
        <v>12</v>
      </c>
      <c r="G2625" t="s">
        <v>13</v>
      </c>
      <c r="H2625" t="s">
        <v>13</v>
      </c>
      <c r="I2625" s="1">
        <f>IF(ISBLANK(Hoja1!I2625),AVERAGE(Hoja1!$I$2:$I$5001),Hoja1!I2625)</f>
        <v>28</v>
      </c>
      <c r="J2625">
        <f t="shared" si="120"/>
        <v>0</v>
      </c>
      <c r="K2625" t="str">
        <f t="shared" si="121"/>
        <v>400k-800k</v>
      </c>
      <c r="L2625" t="str">
        <f t="shared" si="122"/>
        <v>18-30</v>
      </c>
    </row>
    <row r="2626" spans="1:12" x14ac:dyDescent="0.25">
      <c r="A2626">
        <v>2625</v>
      </c>
      <c r="B2626" t="s">
        <v>9</v>
      </c>
      <c r="C2626">
        <f>IF(ISBLANK(Hoja1!C2626),AVERAGE(Hoja1!$C$2:$C$5001),Hoja1!C2626)</f>
        <v>842310.04</v>
      </c>
      <c r="D2626" t="str">
        <f>IF(ISBLANK(Hoja1!D2626),"ASALARIADO",Hoja1!D2626)</f>
        <v>ASALARIADO</v>
      </c>
      <c r="E2626" t="s">
        <v>16</v>
      </c>
      <c r="F2626" t="s">
        <v>12</v>
      </c>
      <c r="G2626" t="s">
        <v>13</v>
      </c>
      <c r="H2626" t="s">
        <v>13</v>
      </c>
      <c r="I2626" s="1">
        <f>IF(ISBLANK(Hoja1!I2626),AVERAGE(Hoja1!$I$2:$I$5001),Hoja1!I2626)</f>
        <v>43</v>
      </c>
      <c r="J2626">
        <f t="shared" si="120"/>
        <v>0</v>
      </c>
      <c r="K2626" t="str">
        <f t="shared" si="121"/>
        <v>800k-1.2M</v>
      </c>
      <c r="L2626" t="str">
        <f t="shared" si="122"/>
        <v>31-45</v>
      </c>
    </row>
    <row r="2627" spans="1:12" x14ac:dyDescent="0.25">
      <c r="A2627">
        <v>2626</v>
      </c>
      <c r="B2627" t="s">
        <v>15</v>
      </c>
      <c r="C2627">
        <f>IF(ISBLANK(Hoja1!C2627),AVERAGE(Hoja1!$C$2:$C$5001),Hoja1!C2627)</f>
        <v>378558</v>
      </c>
      <c r="D2627" t="str">
        <f>IF(ISBLANK(Hoja1!D2627),"ASALARIADO",Hoja1!D2627)</f>
        <v>ASALARIADO</v>
      </c>
      <c r="E2627" t="s">
        <v>11</v>
      </c>
      <c r="F2627" t="s">
        <v>12</v>
      </c>
      <c r="G2627" t="s">
        <v>13</v>
      </c>
      <c r="H2627" t="s">
        <v>12</v>
      </c>
      <c r="I2627" s="1">
        <f>IF(ISBLANK(Hoja1!I2627),AVERAGE(Hoja1!$I$2:$I$5001),Hoja1!I2627)</f>
        <v>34</v>
      </c>
      <c r="J2627">
        <f t="shared" ref="J2627:J2690" si="123">IF(H2627="SI",1,0)</f>
        <v>1</v>
      </c>
      <c r="K2627" t="str">
        <f t="shared" ref="K2627:K2690" si="124">IF(C2627&lt;=400000,"0-400k",IF(C2627&lt;=800000,"400k-800k",IF(C2627&lt;=1200000,"800k-1.2M",IF(C2627&lt;=2000000,"1.2M-2M","2M+"))))</f>
        <v>0-400k</v>
      </c>
      <c r="L2627" t="str">
        <f t="shared" ref="L2627:L2690" si="125">IF(I2627&lt;=30,"18-30",IF(I2627&lt;=45,"31-45",IF(I2627&lt;=60,"46-60",IF(I2627&lt;=75,"61-75","76-100+"))))</f>
        <v>31-45</v>
      </c>
    </row>
    <row r="2628" spans="1:12" x14ac:dyDescent="0.25">
      <c r="A2628">
        <v>2627</v>
      </c>
      <c r="B2628" t="s">
        <v>9</v>
      </c>
      <c r="C2628">
        <f>IF(ISBLANK(Hoja1!C2628),AVERAGE(Hoja1!$C$2:$C$5001),Hoja1!C2628)</f>
        <v>290000</v>
      </c>
      <c r="D2628" t="str">
        <f>IF(ISBLANK(Hoja1!D2628),"ASALARIADO",Hoja1!D2628)</f>
        <v>ASALARIADO</v>
      </c>
      <c r="E2628" t="s">
        <v>16</v>
      </c>
      <c r="F2628" t="s">
        <v>12</v>
      </c>
      <c r="G2628" t="s">
        <v>13</v>
      </c>
      <c r="H2628" t="s">
        <v>13</v>
      </c>
      <c r="I2628" s="1">
        <f>IF(ISBLANK(Hoja1!I2628),AVERAGE(Hoja1!$I$2:$I$5001),Hoja1!I2628)</f>
        <v>38</v>
      </c>
      <c r="J2628">
        <f t="shared" si="123"/>
        <v>0</v>
      </c>
      <c r="K2628" t="str">
        <f t="shared" si="124"/>
        <v>0-400k</v>
      </c>
      <c r="L2628" t="str">
        <f t="shared" si="125"/>
        <v>31-45</v>
      </c>
    </row>
    <row r="2629" spans="1:12" x14ac:dyDescent="0.25">
      <c r="A2629">
        <v>2628</v>
      </c>
      <c r="B2629" t="s">
        <v>9</v>
      </c>
      <c r="C2629">
        <f>IF(ISBLANK(Hoja1!C2629),AVERAGE(Hoja1!$C$2:$C$5001),Hoja1!C2629)</f>
        <v>278030</v>
      </c>
      <c r="D2629" t="str">
        <f>IF(ISBLANK(Hoja1!D2629),"ASALARIADO",Hoja1!D2629)</f>
        <v>CONVENIOS ESPECIALES DE TRABAJADORES INDEPENDIENTES</v>
      </c>
      <c r="E2629" t="s">
        <v>16</v>
      </c>
      <c r="F2629" t="s">
        <v>12</v>
      </c>
      <c r="G2629" t="s">
        <v>13</v>
      </c>
      <c r="H2629" t="s">
        <v>13</v>
      </c>
      <c r="I2629" s="1">
        <f>IF(ISBLANK(Hoja1!I2629),AVERAGE(Hoja1!$I$2:$I$5001),Hoja1!I2629)</f>
        <v>43</v>
      </c>
      <c r="J2629">
        <f t="shared" si="123"/>
        <v>0</v>
      </c>
      <c r="K2629" t="str">
        <f t="shared" si="124"/>
        <v>0-400k</v>
      </c>
      <c r="L2629" t="str">
        <f t="shared" si="125"/>
        <v>31-45</v>
      </c>
    </row>
    <row r="2630" spans="1:12" x14ac:dyDescent="0.25">
      <c r="A2630">
        <v>2629</v>
      </c>
      <c r="B2630" t="s">
        <v>9</v>
      </c>
      <c r="C2630">
        <f>IF(ISBLANK(Hoja1!C2630),AVERAGE(Hoja1!$C$2:$C$5001),Hoja1!C2630)</f>
        <v>634725</v>
      </c>
      <c r="D2630" t="str">
        <f>IF(ISBLANK(Hoja1!D2630),"ASALARIADO",Hoja1!D2630)</f>
        <v>ASALARIADO</v>
      </c>
      <c r="E2630" t="s">
        <v>16</v>
      </c>
      <c r="F2630" t="s">
        <v>12</v>
      </c>
      <c r="G2630" t="s">
        <v>13</v>
      </c>
      <c r="H2630" t="s">
        <v>13</v>
      </c>
      <c r="I2630" s="1">
        <f>IF(ISBLANK(Hoja1!I2630),AVERAGE(Hoja1!$I$2:$I$5001),Hoja1!I2630)</f>
        <v>34</v>
      </c>
      <c r="J2630">
        <f t="shared" si="123"/>
        <v>0</v>
      </c>
      <c r="K2630" t="str">
        <f t="shared" si="124"/>
        <v>400k-800k</v>
      </c>
      <c r="L2630" t="str">
        <f t="shared" si="125"/>
        <v>31-45</v>
      </c>
    </row>
    <row r="2631" spans="1:12" x14ac:dyDescent="0.25">
      <c r="A2631">
        <v>2630</v>
      </c>
      <c r="B2631" t="s">
        <v>9</v>
      </c>
      <c r="C2631">
        <f>IF(ISBLANK(Hoja1!C2631),AVERAGE(Hoja1!$C$2:$C$5001),Hoja1!C2631)</f>
        <v>470974.5</v>
      </c>
      <c r="D2631" t="str">
        <f>IF(ISBLANK(Hoja1!D2631),"ASALARIADO",Hoja1!D2631)</f>
        <v>ASALARIADO</v>
      </c>
      <c r="E2631" t="s">
        <v>16</v>
      </c>
      <c r="F2631" t="s">
        <v>12</v>
      </c>
      <c r="G2631" t="s">
        <v>13</v>
      </c>
      <c r="H2631" t="s">
        <v>13</v>
      </c>
      <c r="I2631" s="1">
        <f>IF(ISBLANK(Hoja1!I2631),AVERAGE(Hoja1!$I$2:$I$5001),Hoja1!I2631)</f>
        <v>36</v>
      </c>
      <c r="J2631">
        <f t="shared" si="123"/>
        <v>0</v>
      </c>
      <c r="K2631" t="str">
        <f t="shared" si="124"/>
        <v>400k-800k</v>
      </c>
      <c r="L2631" t="str">
        <f t="shared" si="125"/>
        <v>31-45</v>
      </c>
    </row>
    <row r="2632" spans="1:12" x14ac:dyDescent="0.25">
      <c r="A2632">
        <v>2631</v>
      </c>
      <c r="B2632" t="s">
        <v>9</v>
      </c>
      <c r="C2632">
        <f>IF(ISBLANK(Hoja1!C2632),AVERAGE(Hoja1!$C$2:$C$5001),Hoja1!C2632)</f>
        <v>550590.5</v>
      </c>
      <c r="D2632" t="str">
        <f>IF(ISBLANK(Hoja1!D2632),"ASALARIADO",Hoja1!D2632)</f>
        <v>ASALARIADO</v>
      </c>
      <c r="E2632" t="s">
        <v>11</v>
      </c>
      <c r="F2632" t="s">
        <v>12</v>
      </c>
      <c r="G2632" t="s">
        <v>13</v>
      </c>
      <c r="H2632" t="s">
        <v>13</v>
      </c>
      <c r="I2632" s="1">
        <f>IF(ISBLANK(Hoja1!I2632),AVERAGE(Hoja1!$I$2:$I$5001),Hoja1!I2632)</f>
        <v>24</v>
      </c>
      <c r="J2632">
        <f t="shared" si="123"/>
        <v>0</v>
      </c>
      <c r="K2632" t="str">
        <f t="shared" si="124"/>
        <v>400k-800k</v>
      </c>
      <c r="L2632" t="str">
        <f t="shared" si="125"/>
        <v>18-30</v>
      </c>
    </row>
    <row r="2633" spans="1:12" x14ac:dyDescent="0.25">
      <c r="A2633">
        <v>2632</v>
      </c>
      <c r="B2633" t="s">
        <v>9</v>
      </c>
      <c r="C2633">
        <f>IF(ISBLANK(Hoja1!C2633),AVERAGE(Hoja1!$C$2:$C$5001),Hoja1!C2633)</f>
        <v>278030</v>
      </c>
      <c r="D2633" t="str">
        <f>IF(ISBLANK(Hoja1!D2633),"ASALARIADO",Hoja1!D2633)</f>
        <v>CONVENIOS ESPECIALES DE TRABAJADORES INDEPENDIENTES</v>
      </c>
      <c r="E2633" t="s">
        <v>16</v>
      </c>
      <c r="F2633" t="s">
        <v>12</v>
      </c>
      <c r="G2633" t="s">
        <v>13</v>
      </c>
      <c r="H2633" t="s">
        <v>13</v>
      </c>
      <c r="I2633" s="1">
        <f>IF(ISBLANK(Hoja1!I2633),AVERAGE(Hoja1!$I$2:$I$5001),Hoja1!I2633)</f>
        <v>37</v>
      </c>
      <c r="J2633">
        <f t="shared" si="123"/>
        <v>0</v>
      </c>
      <c r="K2633" t="str">
        <f t="shared" si="124"/>
        <v>0-400k</v>
      </c>
      <c r="L2633" t="str">
        <f t="shared" si="125"/>
        <v>31-45</v>
      </c>
    </row>
    <row r="2634" spans="1:12" x14ac:dyDescent="0.25">
      <c r="A2634">
        <v>2633</v>
      </c>
      <c r="B2634" t="s">
        <v>15</v>
      </c>
      <c r="C2634">
        <f>IF(ISBLANK(Hoja1!C2634),AVERAGE(Hoja1!$C$2:$C$5001),Hoja1!C2634)</f>
        <v>278030</v>
      </c>
      <c r="D2634" t="str">
        <f>IF(ISBLANK(Hoja1!D2634),"ASALARIADO",Hoja1!D2634)</f>
        <v>ASEGURADO VOLUNTARIO</v>
      </c>
      <c r="E2634" t="s">
        <v>16</v>
      </c>
      <c r="F2634" t="s">
        <v>12</v>
      </c>
      <c r="G2634" t="s">
        <v>12</v>
      </c>
      <c r="H2634" t="s">
        <v>13</v>
      </c>
      <c r="I2634" s="1">
        <f>IF(ISBLANK(Hoja1!I2634),AVERAGE(Hoja1!$I$2:$I$5001),Hoja1!I2634)</f>
        <v>25</v>
      </c>
      <c r="J2634">
        <f t="shared" si="123"/>
        <v>0</v>
      </c>
      <c r="K2634" t="str">
        <f t="shared" si="124"/>
        <v>0-400k</v>
      </c>
      <c r="L2634" t="str">
        <f t="shared" si="125"/>
        <v>18-30</v>
      </c>
    </row>
    <row r="2635" spans="1:12" x14ac:dyDescent="0.25">
      <c r="A2635">
        <v>2634</v>
      </c>
      <c r="B2635" t="s">
        <v>9</v>
      </c>
      <c r="C2635">
        <f>IF(ISBLANK(Hoja1!C2635),AVERAGE(Hoja1!$C$2:$C$5001),Hoja1!C2635)</f>
        <v>369875</v>
      </c>
      <c r="D2635" t="str">
        <f>IF(ISBLANK(Hoja1!D2635),"ASALARIADO",Hoja1!D2635)</f>
        <v>ASALARIADO</v>
      </c>
      <c r="E2635" t="s">
        <v>16</v>
      </c>
      <c r="F2635" t="s">
        <v>12</v>
      </c>
      <c r="G2635" t="s">
        <v>13</v>
      </c>
      <c r="H2635" t="s">
        <v>13</v>
      </c>
      <c r="I2635" s="1">
        <f>IF(ISBLANK(Hoja1!I2635),AVERAGE(Hoja1!$I$2:$I$5001),Hoja1!I2635)</f>
        <v>28</v>
      </c>
      <c r="J2635">
        <f t="shared" si="123"/>
        <v>0</v>
      </c>
      <c r="K2635" t="str">
        <f t="shared" si="124"/>
        <v>0-400k</v>
      </c>
      <c r="L2635" t="str">
        <f t="shared" si="125"/>
        <v>18-30</v>
      </c>
    </row>
    <row r="2636" spans="1:12" x14ac:dyDescent="0.25">
      <c r="A2636">
        <v>2635</v>
      </c>
      <c r="B2636" t="s">
        <v>15</v>
      </c>
      <c r="C2636">
        <f>IF(ISBLANK(Hoja1!C2636),AVERAGE(Hoja1!$C$2:$C$5001),Hoja1!C2636)</f>
        <v>386020</v>
      </c>
      <c r="D2636" t="str">
        <f>IF(ISBLANK(Hoja1!D2636),"ASALARIADO",Hoja1!D2636)</f>
        <v>ASALARIADO</v>
      </c>
      <c r="E2636" t="s">
        <v>16</v>
      </c>
      <c r="F2636" t="s">
        <v>12</v>
      </c>
      <c r="G2636" t="s">
        <v>13</v>
      </c>
      <c r="H2636" t="s">
        <v>13</v>
      </c>
      <c r="I2636" s="1">
        <f>IF(ISBLANK(Hoja1!I2636),AVERAGE(Hoja1!$I$2:$I$5001),Hoja1!I2636)</f>
        <v>59</v>
      </c>
      <c r="J2636">
        <f t="shared" si="123"/>
        <v>0</v>
      </c>
      <c r="K2636" t="str">
        <f t="shared" si="124"/>
        <v>0-400k</v>
      </c>
      <c r="L2636" t="str">
        <f t="shared" si="125"/>
        <v>46-60</v>
      </c>
    </row>
    <row r="2637" spans="1:12" x14ac:dyDescent="0.25">
      <c r="A2637">
        <v>2636</v>
      </c>
      <c r="B2637" t="s">
        <v>15</v>
      </c>
      <c r="C2637">
        <f>IF(ISBLANK(Hoja1!C2637),AVERAGE(Hoja1!$C$2:$C$5001),Hoja1!C2637)</f>
        <v>539036</v>
      </c>
      <c r="D2637" t="str">
        <f>IF(ISBLANK(Hoja1!D2637),"ASALARIADO",Hoja1!D2637)</f>
        <v>ASALARIADO</v>
      </c>
      <c r="E2637" t="s">
        <v>11</v>
      </c>
      <c r="F2637" t="s">
        <v>12</v>
      </c>
      <c r="G2637" t="s">
        <v>13</v>
      </c>
      <c r="H2637" t="s">
        <v>13</v>
      </c>
      <c r="I2637" s="1">
        <f>IF(ISBLANK(Hoja1!I2637),AVERAGE(Hoja1!$I$2:$I$5001),Hoja1!I2637)</f>
        <v>32</v>
      </c>
      <c r="J2637">
        <f t="shared" si="123"/>
        <v>0</v>
      </c>
      <c r="K2637" t="str">
        <f t="shared" si="124"/>
        <v>400k-800k</v>
      </c>
      <c r="L2637" t="str">
        <f t="shared" si="125"/>
        <v>31-45</v>
      </c>
    </row>
    <row r="2638" spans="1:12" x14ac:dyDescent="0.25">
      <c r="A2638">
        <v>2637</v>
      </c>
      <c r="B2638" t="s">
        <v>9</v>
      </c>
      <c r="C2638">
        <f>IF(ISBLANK(Hoja1!C2638),AVERAGE(Hoja1!$C$2:$C$5001),Hoja1!C2638)</f>
        <v>623700</v>
      </c>
      <c r="D2638" t="str">
        <f>IF(ISBLANK(Hoja1!D2638),"ASALARIADO",Hoja1!D2638)</f>
        <v>ASALARIADO</v>
      </c>
      <c r="E2638" t="s">
        <v>16</v>
      </c>
      <c r="F2638" t="s">
        <v>12</v>
      </c>
      <c r="G2638" t="s">
        <v>13</v>
      </c>
      <c r="H2638" t="s">
        <v>13</v>
      </c>
      <c r="I2638" s="1">
        <f>IF(ISBLANK(Hoja1!I2638),AVERAGE(Hoja1!$I$2:$I$5001),Hoja1!I2638)</f>
        <v>35</v>
      </c>
      <c r="J2638">
        <f t="shared" si="123"/>
        <v>0</v>
      </c>
      <c r="K2638" t="str">
        <f t="shared" si="124"/>
        <v>400k-800k</v>
      </c>
      <c r="L2638" t="str">
        <f t="shared" si="125"/>
        <v>31-45</v>
      </c>
    </row>
    <row r="2639" spans="1:12" x14ac:dyDescent="0.25">
      <c r="A2639">
        <v>2638</v>
      </c>
      <c r="B2639" t="s">
        <v>9</v>
      </c>
      <c r="C2639">
        <f>IF(ISBLANK(Hoja1!C2639),AVERAGE(Hoja1!$C$2:$C$5001),Hoja1!C2639)</f>
        <v>302470</v>
      </c>
      <c r="D2639" t="str">
        <f>IF(ISBLANK(Hoja1!D2639),"ASALARIADO",Hoja1!D2639)</f>
        <v>ASEGURADO VOLUNTARIO</v>
      </c>
      <c r="E2639" t="s">
        <v>16</v>
      </c>
      <c r="F2639" t="s">
        <v>12</v>
      </c>
      <c r="G2639" t="s">
        <v>13</v>
      </c>
      <c r="H2639" t="s">
        <v>13</v>
      </c>
      <c r="I2639" s="1">
        <f>IF(ISBLANK(Hoja1!I2639),AVERAGE(Hoja1!$I$2:$I$5001),Hoja1!I2639)</f>
        <v>29</v>
      </c>
      <c r="J2639">
        <f t="shared" si="123"/>
        <v>0</v>
      </c>
      <c r="K2639" t="str">
        <f t="shared" si="124"/>
        <v>0-400k</v>
      </c>
      <c r="L2639" t="str">
        <f t="shared" si="125"/>
        <v>18-30</v>
      </c>
    </row>
    <row r="2640" spans="1:12" x14ac:dyDescent="0.25">
      <c r="A2640">
        <v>2639</v>
      </c>
      <c r="B2640" t="s">
        <v>15</v>
      </c>
      <c r="C2640">
        <f>IF(ISBLANK(Hoja1!C2640),AVERAGE(Hoja1!$C$2:$C$5001),Hoja1!C2640)</f>
        <v>81757.47</v>
      </c>
      <c r="D2640" t="str">
        <f>IF(ISBLANK(Hoja1!D2640),"ASALARIADO",Hoja1!D2640)</f>
        <v>ASALARIADO</v>
      </c>
      <c r="E2640" t="s">
        <v>16</v>
      </c>
      <c r="F2640" t="s">
        <v>12</v>
      </c>
      <c r="G2640" t="s">
        <v>13</v>
      </c>
      <c r="H2640" t="s">
        <v>13</v>
      </c>
      <c r="I2640" s="1">
        <f>IF(ISBLANK(Hoja1!I2640),AVERAGE(Hoja1!$I$2:$I$5001),Hoja1!I2640)</f>
        <v>22</v>
      </c>
      <c r="J2640">
        <f t="shared" si="123"/>
        <v>0</v>
      </c>
      <c r="K2640" t="str">
        <f t="shared" si="124"/>
        <v>0-400k</v>
      </c>
      <c r="L2640" t="str">
        <f t="shared" si="125"/>
        <v>18-30</v>
      </c>
    </row>
    <row r="2641" spans="1:12" x14ac:dyDescent="0.25">
      <c r="A2641">
        <v>2640</v>
      </c>
      <c r="B2641" t="s">
        <v>9</v>
      </c>
      <c r="C2641">
        <f>IF(ISBLANK(Hoja1!C2641),AVERAGE(Hoja1!$C$2:$C$5001),Hoja1!C2641)</f>
        <v>703766.13</v>
      </c>
      <c r="D2641" t="str">
        <f>IF(ISBLANK(Hoja1!D2641),"ASALARIADO",Hoja1!D2641)</f>
        <v>ASALARIADO</v>
      </c>
      <c r="E2641" t="s">
        <v>16</v>
      </c>
      <c r="F2641" t="s">
        <v>12</v>
      </c>
      <c r="G2641" t="s">
        <v>13</v>
      </c>
      <c r="H2641" t="s">
        <v>13</v>
      </c>
      <c r="I2641" s="1">
        <f>IF(ISBLANK(Hoja1!I2641),AVERAGE(Hoja1!$I$2:$I$5001),Hoja1!I2641)</f>
        <v>45</v>
      </c>
      <c r="J2641">
        <f t="shared" si="123"/>
        <v>0</v>
      </c>
      <c r="K2641" t="str">
        <f t="shared" si="124"/>
        <v>400k-800k</v>
      </c>
      <c r="L2641" t="str">
        <f t="shared" si="125"/>
        <v>31-45</v>
      </c>
    </row>
    <row r="2642" spans="1:12" x14ac:dyDescent="0.25">
      <c r="A2642">
        <v>2641</v>
      </c>
      <c r="B2642" t="s">
        <v>9</v>
      </c>
      <c r="C2642">
        <f>IF(ISBLANK(Hoja1!C2642),AVERAGE(Hoja1!$C$2:$C$5001),Hoja1!C2642)</f>
        <v>361421</v>
      </c>
      <c r="D2642" t="str">
        <f>IF(ISBLANK(Hoja1!D2642),"ASALARIADO",Hoja1!D2642)</f>
        <v>TRABAJADOR INDEPENDIENTE</v>
      </c>
      <c r="E2642" t="s">
        <v>16</v>
      </c>
      <c r="F2642" t="s">
        <v>12</v>
      </c>
      <c r="G2642" t="s">
        <v>13</v>
      </c>
      <c r="H2642" t="s">
        <v>13</v>
      </c>
      <c r="I2642" s="1">
        <f>IF(ISBLANK(Hoja1!I2642),AVERAGE(Hoja1!$I$2:$I$5001),Hoja1!I2642)</f>
        <v>51</v>
      </c>
      <c r="J2642">
        <f t="shared" si="123"/>
        <v>0</v>
      </c>
      <c r="K2642" t="str">
        <f t="shared" si="124"/>
        <v>0-400k</v>
      </c>
      <c r="L2642" t="str">
        <f t="shared" si="125"/>
        <v>46-60</v>
      </c>
    </row>
    <row r="2643" spans="1:12" x14ac:dyDescent="0.25">
      <c r="A2643">
        <v>2642</v>
      </c>
      <c r="B2643" t="s">
        <v>15</v>
      </c>
      <c r="C2643">
        <f>IF(ISBLANK(Hoja1!C2643),AVERAGE(Hoja1!$C$2:$C$5001),Hoja1!C2643)</f>
        <v>330722.57</v>
      </c>
      <c r="D2643" t="str">
        <f>IF(ISBLANK(Hoja1!D2643),"ASALARIADO",Hoja1!D2643)</f>
        <v>ASALARIADO</v>
      </c>
      <c r="E2643" t="s">
        <v>16</v>
      </c>
      <c r="F2643" t="s">
        <v>12</v>
      </c>
      <c r="G2643" t="s">
        <v>13</v>
      </c>
      <c r="H2643" t="s">
        <v>13</v>
      </c>
      <c r="I2643" s="1">
        <f>IF(ISBLANK(Hoja1!I2643),AVERAGE(Hoja1!$I$2:$I$5001),Hoja1!I2643)</f>
        <v>37</v>
      </c>
      <c r="J2643">
        <f t="shared" si="123"/>
        <v>0</v>
      </c>
      <c r="K2643" t="str">
        <f t="shared" si="124"/>
        <v>0-400k</v>
      </c>
      <c r="L2643" t="str">
        <f t="shared" si="125"/>
        <v>31-45</v>
      </c>
    </row>
    <row r="2644" spans="1:12" x14ac:dyDescent="0.25">
      <c r="A2644">
        <v>2643</v>
      </c>
      <c r="B2644" t="s">
        <v>9</v>
      </c>
      <c r="C2644">
        <f>IF(ISBLANK(Hoja1!C2644),AVERAGE(Hoja1!$C$2:$C$5001),Hoja1!C2644)</f>
        <v>291514</v>
      </c>
      <c r="D2644" t="str">
        <f>IF(ISBLANK(Hoja1!D2644),"ASALARIADO",Hoja1!D2644)</f>
        <v>TRABAJADOR INDEPENDIENTE</v>
      </c>
      <c r="E2644" t="s">
        <v>16</v>
      </c>
      <c r="F2644" t="s">
        <v>12</v>
      </c>
      <c r="G2644" t="s">
        <v>13</v>
      </c>
      <c r="H2644" t="s">
        <v>12</v>
      </c>
      <c r="I2644" s="1">
        <f>IF(ISBLANK(Hoja1!I2644),AVERAGE(Hoja1!$I$2:$I$5001),Hoja1!I2644)</f>
        <v>28</v>
      </c>
      <c r="J2644">
        <f t="shared" si="123"/>
        <v>1</v>
      </c>
      <c r="K2644" t="str">
        <f t="shared" si="124"/>
        <v>0-400k</v>
      </c>
      <c r="L2644" t="str">
        <f t="shared" si="125"/>
        <v>18-30</v>
      </c>
    </row>
    <row r="2645" spans="1:12" x14ac:dyDescent="0.25">
      <c r="A2645">
        <v>2644</v>
      </c>
      <c r="B2645" t="s">
        <v>15</v>
      </c>
      <c r="C2645">
        <f>IF(ISBLANK(Hoja1!C2645),AVERAGE(Hoja1!$C$2:$C$5001),Hoja1!C2645)</f>
        <v>199067</v>
      </c>
      <c r="D2645" t="str">
        <f>IF(ISBLANK(Hoja1!D2645),"ASALARIADO",Hoja1!D2645)</f>
        <v>ASALARIADO</v>
      </c>
      <c r="E2645" t="s">
        <v>11</v>
      </c>
      <c r="F2645" t="s">
        <v>12</v>
      </c>
      <c r="G2645" t="s">
        <v>13</v>
      </c>
      <c r="H2645" t="s">
        <v>12</v>
      </c>
      <c r="I2645" s="1">
        <f>IF(ISBLANK(Hoja1!I2645),AVERAGE(Hoja1!$I$2:$I$5001),Hoja1!I2645)</f>
        <v>25</v>
      </c>
      <c r="J2645">
        <f t="shared" si="123"/>
        <v>1</v>
      </c>
      <c r="K2645" t="str">
        <f t="shared" si="124"/>
        <v>0-400k</v>
      </c>
      <c r="L2645" t="str">
        <f t="shared" si="125"/>
        <v>18-30</v>
      </c>
    </row>
    <row r="2646" spans="1:12" x14ac:dyDescent="0.25">
      <c r="A2646">
        <v>2645</v>
      </c>
      <c r="B2646" t="s">
        <v>9</v>
      </c>
      <c r="C2646">
        <f>IF(ISBLANK(Hoja1!C2646),AVERAGE(Hoja1!$C$2:$C$5001),Hoja1!C2646)</f>
        <v>1461505.5</v>
      </c>
      <c r="D2646" t="str">
        <f>IF(ISBLANK(Hoja1!D2646),"ASALARIADO",Hoja1!D2646)</f>
        <v>ASALARIADO</v>
      </c>
      <c r="E2646" t="s">
        <v>16</v>
      </c>
      <c r="F2646" t="s">
        <v>12</v>
      </c>
      <c r="G2646" t="s">
        <v>13</v>
      </c>
      <c r="H2646" t="s">
        <v>13</v>
      </c>
      <c r="I2646" s="1">
        <f>IF(ISBLANK(Hoja1!I2646),AVERAGE(Hoja1!$I$2:$I$5001),Hoja1!I2646)</f>
        <v>46</v>
      </c>
      <c r="J2646">
        <f t="shared" si="123"/>
        <v>0</v>
      </c>
      <c r="K2646" t="str">
        <f t="shared" si="124"/>
        <v>1.2M-2M</v>
      </c>
      <c r="L2646" t="str">
        <f t="shared" si="125"/>
        <v>46-60</v>
      </c>
    </row>
    <row r="2647" spans="1:12" x14ac:dyDescent="0.25">
      <c r="A2647">
        <v>2646</v>
      </c>
      <c r="B2647" t="s">
        <v>9</v>
      </c>
      <c r="C2647">
        <f>IF(ISBLANK(Hoja1!C2647),AVERAGE(Hoja1!$C$2:$C$5001),Hoja1!C2647)</f>
        <v>745392.94</v>
      </c>
      <c r="D2647" t="str">
        <f>IF(ISBLANK(Hoja1!D2647),"ASALARIADO",Hoja1!D2647)</f>
        <v>ASALARIADO</v>
      </c>
      <c r="E2647" t="s">
        <v>16</v>
      </c>
      <c r="F2647" t="s">
        <v>12</v>
      </c>
      <c r="G2647" t="s">
        <v>13</v>
      </c>
      <c r="H2647" t="s">
        <v>13</v>
      </c>
      <c r="I2647" s="1">
        <f>IF(ISBLANK(Hoja1!I2647),AVERAGE(Hoja1!$I$2:$I$5001),Hoja1!I2647)</f>
        <v>56</v>
      </c>
      <c r="J2647">
        <f t="shared" si="123"/>
        <v>0</v>
      </c>
      <c r="K2647" t="str">
        <f t="shared" si="124"/>
        <v>400k-800k</v>
      </c>
      <c r="L2647" t="str">
        <f t="shared" si="125"/>
        <v>46-60</v>
      </c>
    </row>
    <row r="2648" spans="1:12" x14ac:dyDescent="0.25">
      <c r="A2648">
        <v>2647</v>
      </c>
      <c r="B2648" t="s">
        <v>9</v>
      </c>
      <c r="C2648">
        <f>IF(ISBLANK(Hoja1!C2648),AVERAGE(Hoja1!$C$2:$C$5001),Hoja1!C2648)</f>
        <v>297046</v>
      </c>
      <c r="D2648" t="str">
        <f>IF(ISBLANK(Hoja1!D2648),"ASALARIADO",Hoja1!D2648)</f>
        <v>TRABAJADOR INDEPENDIENTE</v>
      </c>
      <c r="E2648" t="s">
        <v>16</v>
      </c>
      <c r="F2648" t="s">
        <v>13</v>
      </c>
      <c r="G2648" t="s">
        <v>13</v>
      </c>
      <c r="H2648" t="s">
        <v>13</v>
      </c>
      <c r="I2648" s="1">
        <f>IF(ISBLANK(Hoja1!I2648),AVERAGE(Hoja1!$I$2:$I$5001),Hoja1!I2648)</f>
        <v>58</v>
      </c>
      <c r="J2648">
        <f t="shared" si="123"/>
        <v>0</v>
      </c>
      <c r="K2648" t="str">
        <f t="shared" si="124"/>
        <v>0-400k</v>
      </c>
      <c r="L2648" t="str">
        <f t="shared" si="125"/>
        <v>46-60</v>
      </c>
    </row>
    <row r="2649" spans="1:12" x14ac:dyDescent="0.25">
      <c r="A2649">
        <v>2648</v>
      </c>
      <c r="B2649" t="s">
        <v>15</v>
      </c>
      <c r="C2649">
        <f>IF(ISBLANK(Hoja1!C2649),AVERAGE(Hoja1!$C$2:$C$5001),Hoja1!C2649)</f>
        <v>2029604</v>
      </c>
      <c r="D2649" t="str">
        <f>IF(ISBLANK(Hoja1!D2649),"ASALARIADO",Hoja1!D2649)</f>
        <v>PENSIONADOS EN SU PROPIO SISTEMA</v>
      </c>
      <c r="E2649" t="s">
        <v>11</v>
      </c>
      <c r="F2649" t="s">
        <v>12</v>
      </c>
      <c r="G2649" t="s">
        <v>13</v>
      </c>
      <c r="H2649" t="s">
        <v>13</v>
      </c>
      <c r="I2649" s="1">
        <f>IF(ISBLANK(Hoja1!I2649),AVERAGE(Hoja1!$I$2:$I$5001),Hoja1!I2649)</f>
        <v>72</v>
      </c>
      <c r="J2649">
        <f t="shared" si="123"/>
        <v>0</v>
      </c>
      <c r="K2649" t="str">
        <f t="shared" si="124"/>
        <v>2M+</v>
      </c>
      <c r="L2649" t="str">
        <f t="shared" si="125"/>
        <v>61-75</v>
      </c>
    </row>
    <row r="2650" spans="1:12" x14ac:dyDescent="0.25">
      <c r="A2650">
        <v>2649</v>
      </c>
      <c r="B2650" t="s">
        <v>15</v>
      </c>
      <c r="C2650">
        <f>IF(ISBLANK(Hoja1!C2650),AVERAGE(Hoja1!$C$2:$C$5001),Hoja1!C2650)</f>
        <v>360000</v>
      </c>
      <c r="D2650" t="str">
        <f>IF(ISBLANK(Hoja1!D2650),"ASALARIADO",Hoja1!D2650)</f>
        <v>ASALARIADO</v>
      </c>
      <c r="E2650" t="s">
        <v>16</v>
      </c>
      <c r="F2650" t="s">
        <v>12</v>
      </c>
      <c r="G2650" t="s">
        <v>13</v>
      </c>
      <c r="H2650" t="s">
        <v>13</v>
      </c>
      <c r="I2650" s="1">
        <f>IF(ISBLANK(Hoja1!I2650),AVERAGE(Hoja1!$I$2:$I$5001),Hoja1!I2650)</f>
        <v>30</v>
      </c>
      <c r="J2650">
        <f t="shared" si="123"/>
        <v>0</v>
      </c>
      <c r="K2650" t="str">
        <f t="shared" si="124"/>
        <v>0-400k</v>
      </c>
      <c r="L2650" t="str">
        <f t="shared" si="125"/>
        <v>18-30</v>
      </c>
    </row>
    <row r="2651" spans="1:12" x14ac:dyDescent="0.25">
      <c r="A2651">
        <v>2650</v>
      </c>
      <c r="B2651" t="s">
        <v>9</v>
      </c>
      <c r="C2651">
        <f>IF(ISBLANK(Hoja1!C2651),AVERAGE(Hoja1!$C$2:$C$5001),Hoja1!C2651)</f>
        <v>300018</v>
      </c>
      <c r="D2651" t="str">
        <f>IF(ISBLANK(Hoja1!D2651),"ASALARIADO",Hoja1!D2651)</f>
        <v>TRABAJADOR INDEPENDIENTE</v>
      </c>
      <c r="E2651" t="s">
        <v>16</v>
      </c>
      <c r="F2651" t="s">
        <v>12</v>
      </c>
      <c r="G2651" t="s">
        <v>13</v>
      </c>
      <c r="H2651" t="s">
        <v>12</v>
      </c>
      <c r="I2651" s="1">
        <f>IF(ISBLANK(Hoja1!I2651),AVERAGE(Hoja1!$I$2:$I$5001),Hoja1!I2651)</f>
        <v>62</v>
      </c>
      <c r="J2651">
        <f t="shared" si="123"/>
        <v>1</v>
      </c>
      <c r="K2651" t="str">
        <f t="shared" si="124"/>
        <v>0-400k</v>
      </c>
      <c r="L2651" t="str">
        <f t="shared" si="125"/>
        <v>61-75</v>
      </c>
    </row>
    <row r="2652" spans="1:12" x14ac:dyDescent="0.25">
      <c r="A2652">
        <v>2651</v>
      </c>
      <c r="B2652" t="s">
        <v>15</v>
      </c>
      <c r="C2652">
        <f>IF(ISBLANK(Hoja1!C2652),AVERAGE(Hoja1!$C$2:$C$5001),Hoja1!C2652)</f>
        <v>200000</v>
      </c>
      <c r="D2652" t="str">
        <f>IF(ISBLANK(Hoja1!D2652),"ASALARIADO",Hoja1!D2652)</f>
        <v>ASALARIADO</v>
      </c>
      <c r="E2652" t="s">
        <v>16</v>
      </c>
      <c r="F2652" t="s">
        <v>12</v>
      </c>
      <c r="G2652" t="s">
        <v>12</v>
      </c>
      <c r="H2652" t="s">
        <v>12</v>
      </c>
      <c r="I2652" s="1">
        <f>IF(ISBLANK(Hoja1!I2652),AVERAGE(Hoja1!$I$2:$I$5001),Hoja1!I2652)</f>
        <v>42</v>
      </c>
      <c r="J2652">
        <f t="shared" si="123"/>
        <v>1</v>
      </c>
      <c r="K2652" t="str">
        <f t="shared" si="124"/>
        <v>0-400k</v>
      </c>
      <c r="L2652" t="str">
        <f t="shared" si="125"/>
        <v>31-45</v>
      </c>
    </row>
    <row r="2653" spans="1:12" x14ac:dyDescent="0.25">
      <c r="A2653">
        <v>2652</v>
      </c>
      <c r="B2653" t="s">
        <v>15</v>
      </c>
      <c r="C2653">
        <f>IF(ISBLANK(Hoja1!C2653),AVERAGE(Hoja1!$C$2:$C$5001),Hoja1!C2653)</f>
        <v>799000</v>
      </c>
      <c r="D2653" t="str">
        <f>IF(ISBLANK(Hoja1!D2653),"ASALARIADO",Hoja1!D2653)</f>
        <v>ASALARIADO</v>
      </c>
      <c r="E2653" t="s">
        <v>16</v>
      </c>
      <c r="F2653" t="s">
        <v>12</v>
      </c>
      <c r="G2653" t="s">
        <v>13</v>
      </c>
      <c r="H2653" t="s">
        <v>12</v>
      </c>
      <c r="I2653" s="1">
        <f>IF(ISBLANK(Hoja1!I2653),AVERAGE(Hoja1!$I$2:$I$5001),Hoja1!I2653)</f>
        <v>24</v>
      </c>
      <c r="J2653">
        <f t="shared" si="123"/>
        <v>1</v>
      </c>
      <c r="K2653" t="str">
        <f t="shared" si="124"/>
        <v>400k-800k</v>
      </c>
      <c r="L2653" t="str">
        <f t="shared" si="125"/>
        <v>18-30</v>
      </c>
    </row>
    <row r="2654" spans="1:12" x14ac:dyDescent="0.25">
      <c r="A2654">
        <v>2653</v>
      </c>
      <c r="B2654" t="s">
        <v>15</v>
      </c>
      <c r="C2654">
        <f>IF(ISBLANK(Hoja1!C2654),AVERAGE(Hoja1!$C$2:$C$5001),Hoja1!C2654)</f>
        <v>397504.45</v>
      </c>
      <c r="D2654" t="str">
        <f>IF(ISBLANK(Hoja1!D2654),"ASALARIADO",Hoja1!D2654)</f>
        <v>ASALARIADO</v>
      </c>
      <c r="E2654" t="s">
        <v>16</v>
      </c>
      <c r="F2654" t="s">
        <v>12</v>
      </c>
      <c r="G2654" t="s">
        <v>13</v>
      </c>
      <c r="H2654" t="s">
        <v>13</v>
      </c>
      <c r="I2654" s="1">
        <f>IF(ISBLANK(Hoja1!I2654),AVERAGE(Hoja1!$I$2:$I$5001),Hoja1!I2654)</f>
        <v>22</v>
      </c>
      <c r="J2654">
        <f t="shared" si="123"/>
        <v>0</v>
      </c>
      <c r="K2654" t="str">
        <f t="shared" si="124"/>
        <v>0-400k</v>
      </c>
      <c r="L2654" t="str">
        <f t="shared" si="125"/>
        <v>18-30</v>
      </c>
    </row>
    <row r="2655" spans="1:12" x14ac:dyDescent="0.25">
      <c r="A2655">
        <v>2654</v>
      </c>
      <c r="B2655" t="s">
        <v>15</v>
      </c>
      <c r="C2655">
        <f>IF(ISBLANK(Hoja1!C2655),AVERAGE(Hoja1!$C$2:$C$5001),Hoja1!C2655)</f>
        <v>636889</v>
      </c>
      <c r="D2655" t="str">
        <f>IF(ISBLANK(Hoja1!D2655),"ASALARIADO",Hoja1!D2655)</f>
        <v>TRABAJADOR INDEPENDIENTE</v>
      </c>
      <c r="E2655" t="s">
        <v>16</v>
      </c>
      <c r="F2655" t="s">
        <v>12</v>
      </c>
      <c r="G2655" t="s">
        <v>13</v>
      </c>
      <c r="H2655" t="s">
        <v>13</v>
      </c>
      <c r="I2655" s="1">
        <f>IF(ISBLANK(Hoja1!I2655),AVERAGE(Hoja1!$I$2:$I$5001),Hoja1!I2655)</f>
        <v>50</v>
      </c>
      <c r="J2655">
        <f t="shared" si="123"/>
        <v>0</v>
      </c>
      <c r="K2655" t="str">
        <f t="shared" si="124"/>
        <v>400k-800k</v>
      </c>
      <c r="L2655" t="str">
        <f t="shared" si="125"/>
        <v>46-60</v>
      </c>
    </row>
    <row r="2656" spans="1:12" x14ac:dyDescent="0.25">
      <c r="A2656">
        <v>2655</v>
      </c>
      <c r="B2656" t="s">
        <v>9</v>
      </c>
      <c r="C2656">
        <f>IF(ISBLANK(Hoja1!C2656),AVERAGE(Hoja1!$C$2:$C$5001),Hoja1!C2656)</f>
        <v>360585</v>
      </c>
      <c r="D2656" t="str">
        <f>IF(ISBLANK(Hoja1!D2656),"ASALARIADO",Hoja1!D2656)</f>
        <v>ASALARIADO</v>
      </c>
      <c r="E2656" t="s">
        <v>16</v>
      </c>
      <c r="F2656" t="s">
        <v>12</v>
      </c>
      <c r="G2656" t="s">
        <v>13</v>
      </c>
      <c r="H2656" t="s">
        <v>13</v>
      </c>
      <c r="I2656" s="1">
        <f>IF(ISBLANK(Hoja1!I2656),AVERAGE(Hoja1!$I$2:$I$5001),Hoja1!I2656)</f>
        <v>48</v>
      </c>
      <c r="J2656">
        <f t="shared" si="123"/>
        <v>0</v>
      </c>
      <c r="K2656" t="str">
        <f t="shared" si="124"/>
        <v>0-400k</v>
      </c>
      <c r="L2656" t="str">
        <f t="shared" si="125"/>
        <v>46-60</v>
      </c>
    </row>
    <row r="2657" spans="1:12" x14ac:dyDescent="0.25">
      <c r="A2657">
        <v>2656</v>
      </c>
      <c r="B2657" t="s">
        <v>9</v>
      </c>
      <c r="C2657">
        <f>IF(ISBLANK(Hoja1!C2657),AVERAGE(Hoja1!$C$2:$C$5001),Hoja1!C2657)</f>
        <v>639605</v>
      </c>
      <c r="D2657" t="str">
        <f>IF(ISBLANK(Hoja1!D2657),"ASALARIADO",Hoja1!D2657)</f>
        <v>ASALARIADO</v>
      </c>
      <c r="E2657" t="s">
        <v>11</v>
      </c>
      <c r="F2657" t="s">
        <v>12</v>
      </c>
      <c r="G2657" t="s">
        <v>13</v>
      </c>
      <c r="H2657" t="s">
        <v>13</v>
      </c>
      <c r="I2657" s="1">
        <f>IF(ISBLANK(Hoja1!I2657),AVERAGE(Hoja1!$I$2:$I$5001),Hoja1!I2657)</f>
        <v>45</v>
      </c>
      <c r="J2657">
        <f t="shared" si="123"/>
        <v>0</v>
      </c>
      <c r="K2657" t="str">
        <f t="shared" si="124"/>
        <v>400k-800k</v>
      </c>
      <c r="L2657" t="str">
        <f t="shared" si="125"/>
        <v>31-45</v>
      </c>
    </row>
    <row r="2658" spans="1:12" x14ac:dyDescent="0.25">
      <c r="A2658">
        <v>2657</v>
      </c>
      <c r="B2658" t="s">
        <v>15</v>
      </c>
      <c r="C2658">
        <f>IF(ISBLANK(Hoja1!C2658),AVERAGE(Hoja1!$C$2:$C$5001),Hoja1!C2658)</f>
        <v>1644679</v>
      </c>
      <c r="D2658" t="str">
        <f>IF(ISBLANK(Hoja1!D2658),"ASALARIADO",Hoja1!D2658)</f>
        <v>ASALARIADO</v>
      </c>
      <c r="E2658" t="s">
        <v>11</v>
      </c>
      <c r="F2658" t="s">
        <v>12</v>
      </c>
      <c r="G2658" t="s">
        <v>13</v>
      </c>
      <c r="H2658" t="s">
        <v>12</v>
      </c>
      <c r="I2658" s="1">
        <f>IF(ISBLANK(Hoja1!I2658),AVERAGE(Hoja1!$I$2:$I$5001),Hoja1!I2658)</f>
        <v>36</v>
      </c>
      <c r="J2658">
        <f t="shared" si="123"/>
        <v>1</v>
      </c>
      <c r="K2658" t="str">
        <f t="shared" si="124"/>
        <v>1.2M-2M</v>
      </c>
      <c r="L2658" t="str">
        <f t="shared" si="125"/>
        <v>31-45</v>
      </c>
    </row>
    <row r="2659" spans="1:12" x14ac:dyDescent="0.25">
      <c r="A2659">
        <v>2658</v>
      </c>
      <c r="B2659" t="s">
        <v>9</v>
      </c>
      <c r="C2659">
        <f>IF(ISBLANK(Hoja1!C2659),AVERAGE(Hoja1!$C$2:$C$5001),Hoja1!C2659)</f>
        <v>421650.26</v>
      </c>
      <c r="D2659" t="str">
        <f>IF(ISBLANK(Hoja1!D2659),"ASALARIADO",Hoja1!D2659)</f>
        <v>ASALARIADO</v>
      </c>
      <c r="E2659" t="s">
        <v>16</v>
      </c>
      <c r="F2659" t="s">
        <v>12</v>
      </c>
      <c r="G2659" t="s">
        <v>13</v>
      </c>
      <c r="H2659" t="s">
        <v>13</v>
      </c>
      <c r="I2659" s="1">
        <f>IF(ISBLANK(Hoja1!I2659),AVERAGE(Hoja1!$I$2:$I$5001),Hoja1!I2659)</f>
        <v>37</v>
      </c>
      <c r="J2659">
        <f t="shared" si="123"/>
        <v>0</v>
      </c>
      <c r="K2659" t="str">
        <f t="shared" si="124"/>
        <v>400k-800k</v>
      </c>
      <c r="L2659" t="str">
        <f t="shared" si="125"/>
        <v>31-45</v>
      </c>
    </row>
    <row r="2660" spans="1:12" x14ac:dyDescent="0.25">
      <c r="A2660">
        <v>2659</v>
      </c>
      <c r="B2660" t="s">
        <v>9</v>
      </c>
      <c r="C2660">
        <f>IF(ISBLANK(Hoja1!C2660),AVERAGE(Hoja1!$C$2:$C$5001),Hoja1!C2660)</f>
        <v>678531.4</v>
      </c>
      <c r="D2660" t="str">
        <f>IF(ISBLANK(Hoja1!D2660),"ASALARIADO",Hoja1!D2660)</f>
        <v>ASALARIADO</v>
      </c>
      <c r="E2660" t="s">
        <v>11</v>
      </c>
      <c r="F2660" t="s">
        <v>12</v>
      </c>
      <c r="G2660" t="s">
        <v>13</v>
      </c>
      <c r="H2660" t="s">
        <v>13</v>
      </c>
      <c r="I2660" s="1">
        <f>IF(ISBLANK(Hoja1!I2660),AVERAGE(Hoja1!$I$2:$I$5001),Hoja1!I2660)</f>
        <v>48</v>
      </c>
      <c r="J2660">
        <f t="shared" si="123"/>
        <v>0</v>
      </c>
      <c r="K2660" t="str">
        <f t="shared" si="124"/>
        <v>400k-800k</v>
      </c>
      <c r="L2660" t="str">
        <f t="shared" si="125"/>
        <v>46-60</v>
      </c>
    </row>
    <row r="2661" spans="1:12" x14ac:dyDescent="0.25">
      <c r="A2661">
        <v>2660</v>
      </c>
      <c r="B2661" t="s">
        <v>9</v>
      </c>
      <c r="C2661">
        <f>IF(ISBLANK(Hoja1!C2661),AVERAGE(Hoja1!$C$2:$C$5001),Hoja1!C2661)</f>
        <v>175367.76</v>
      </c>
      <c r="D2661" t="str">
        <f>IF(ISBLANK(Hoja1!D2661),"ASALARIADO",Hoja1!D2661)</f>
        <v>ASALARIADO</v>
      </c>
      <c r="E2661" t="s">
        <v>16</v>
      </c>
      <c r="F2661" t="s">
        <v>12</v>
      </c>
      <c r="G2661" t="s">
        <v>13</v>
      </c>
      <c r="H2661" t="s">
        <v>13</v>
      </c>
      <c r="I2661" s="1">
        <f>IF(ISBLANK(Hoja1!I2661),AVERAGE(Hoja1!$I$2:$I$5001),Hoja1!I2661)</f>
        <v>36</v>
      </c>
      <c r="J2661">
        <f t="shared" si="123"/>
        <v>0</v>
      </c>
      <c r="K2661" t="str">
        <f t="shared" si="124"/>
        <v>0-400k</v>
      </c>
      <c r="L2661" t="str">
        <f t="shared" si="125"/>
        <v>31-45</v>
      </c>
    </row>
    <row r="2662" spans="1:12" x14ac:dyDescent="0.25">
      <c r="A2662">
        <v>2661</v>
      </c>
      <c r="B2662" t="s">
        <v>15</v>
      </c>
      <c r="C2662">
        <f>IF(ISBLANK(Hoja1!C2662),AVERAGE(Hoja1!$C$2:$C$5001),Hoja1!C2662)</f>
        <v>522906.95</v>
      </c>
      <c r="D2662" t="str">
        <f>IF(ISBLANK(Hoja1!D2662),"ASALARIADO",Hoja1!D2662)</f>
        <v>ASALARIADO</v>
      </c>
      <c r="E2662" t="s">
        <v>16</v>
      </c>
      <c r="F2662" t="s">
        <v>12</v>
      </c>
      <c r="G2662" t="s">
        <v>12</v>
      </c>
      <c r="H2662" t="s">
        <v>13</v>
      </c>
      <c r="I2662" s="1">
        <f>IF(ISBLANK(Hoja1!I2662),AVERAGE(Hoja1!$I$2:$I$5001),Hoja1!I2662)</f>
        <v>37</v>
      </c>
      <c r="J2662">
        <f t="shared" si="123"/>
        <v>0</v>
      </c>
      <c r="K2662" t="str">
        <f t="shared" si="124"/>
        <v>400k-800k</v>
      </c>
      <c r="L2662" t="str">
        <f t="shared" si="125"/>
        <v>31-45</v>
      </c>
    </row>
    <row r="2663" spans="1:12" x14ac:dyDescent="0.25">
      <c r="A2663">
        <v>2662</v>
      </c>
      <c r="B2663" t="s">
        <v>9</v>
      </c>
      <c r="C2663">
        <f>IF(ISBLANK(Hoja1!C2663),AVERAGE(Hoja1!$C$2:$C$5001),Hoja1!C2663)</f>
        <v>699251.07</v>
      </c>
      <c r="D2663" t="str">
        <f>IF(ISBLANK(Hoja1!D2663),"ASALARIADO",Hoja1!D2663)</f>
        <v>ASALARIADO</v>
      </c>
      <c r="E2663" t="s">
        <v>16</v>
      </c>
      <c r="F2663" t="s">
        <v>12</v>
      </c>
      <c r="G2663" t="s">
        <v>13</v>
      </c>
      <c r="H2663" t="s">
        <v>13</v>
      </c>
      <c r="I2663" s="1">
        <f>IF(ISBLANK(Hoja1!I2663),AVERAGE(Hoja1!$I$2:$I$5001),Hoja1!I2663)</f>
        <v>24</v>
      </c>
      <c r="J2663">
        <f t="shared" si="123"/>
        <v>0</v>
      </c>
      <c r="K2663" t="str">
        <f t="shared" si="124"/>
        <v>400k-800k</v>
      </c>
      <c r="L2663" t="str">
        <f t="shared" si="125"/>
        <v>18-30</v>
      </c>
    </row>
    <row r="2664" spans="1:12" x14ac:dyDescent="0.25">
      <c r="A2664">
        <v>2663</v>
      </c>
      <c r="B2664" t="s">
        <v>15</v>
      </c>
      <c r="C2664">
        <f>IF(ISBLANK(Hoja1!C2664),AVERAGE(Hoja1!$C$2:$C$5001),Hoja1!C2664)</f>
        <v>233842.77</v>
      </c>
      <c r="D2664" t="str">
        <f>IF(ISBLANK(Hoja1!D2664),"ASALARIADO",Hoja1!D2664)</f>
        <v>ASALARIADO</v>
      </c>
      <c r="E2664" t="s">
        <v>16</v>
      </c>
      <c r="F2664" t="s">
        <v>12</v>
      </c>
      <c r="G2664" t="s">
        <v>13</v>
      </c>
      <c r="H2664" t="s">
        <v>13</v>
      </c>
      <c r="I2664" s="1">
        <f>IF(ISBLANK(Hoja1!I2664),AVERAGE(Hoja1!$I$2:$I$5001),Hoja1!I2664)</f>
        <v>22</v>
      </c>
      <c r="J2664">
        <f t="shared" si="123"/>
        <v>0</v>
      </c>
      <c r="K2664" t="str">
        <f t="shared" si="124"/>
        <v>0-400k</v>
      </c>
      <c r="L2664" t="str">
        <f t="shared" si="125"/>
        <v>18-30</v>
      </c>
    </row>
    <row r="2665" spans="1:12" x14ac:dyDescent="0.25">
      <c r="A2665">
        <v>2664</v>
      </c>
      <c r="B2665" t="s">
        <v>15</v>
      </c>
      <c r="C2665">
        <f>IF(ISBLANK(Hoja1!C2665),AVERAGE(Hoja1!$C$2:$C$5001),Hoja1!C2665)</f>
        <v>297045</v>
      </c>
      <c r="D2665" t="str">
        <f>IF(ISBLANK(Hoja1!D2665),"ASALARIADO",Hoja1!D2665)</f>
        <v>ASEGURADO VOLUNTARIO</v>
      </c>
      <c r="E2665" t="s">
        <v>16</v>
      </c>
      <c r="F2665" t="s">
        <v>12</v>
      </c>
      <c r="G2665" t="s">
        <v>12</v>
      </c>
      <c r="H2665" t="s">
        <v>13</v>
      </c>
      <c r="I2665" s="1">
        <f>IF(ISBLANK(Hoja1!I2665),AVERAGE(Hoja1!$I$2:$I$5001),Hoja1!I2665)</f>
        <v>52</v>
      </c>
      <c r="J2665">
        <f t="shared" si="123"/>
        <v>0</v>
      </c>
      <c r="K2665" t="str">
        <f t="shared" si="124"/>
        <v>0-400k</v>
      </c>
      <c r="L2665" t="str">
        <f t="shared" si="125"/>
        <v>46-60</v>
      </c>
    </row>
    <row r="2666" spans="1:12" x14ac:dyDescent="0.25">
      <c r="A2666">
        <v>2665</v>
      </c>
      <c r="B2666" t="s">
        <v>9</v>
      </c>
      <c r="C2666">
        <f>IF(ISBLANK(Hoja1!C2666),AVERAGE(Hoja1!$C$2:$C$5001),Hoja1!C2666)</f>
        <v>385165</v>
      </c>
      <c r="D2666" t="str">
        <f>IF(ISBLANK(Hoja1!D2666),"ASALARIADO",Hoja1!D2666)</f>
        <v>TRABAJADOR INDEPENDIENTE</v>
      </c>
      <c r="E2666" t="s">
        <v>16</v>
      </c>
      <c r="F2666" t="s">
        <v>12</v>
      </c>
      <c r="G2666" t="s">
        <v>13</v>
      </c>
      <c r="H2666" t="s">
        <v>12</v>
      </c>
      <c r="I2666" s="1">
        <f>IF(ISBLANK(Hoja1!I2666),AVERAGE(Hoja1!$I$2:$I$5001),Hoja1!I2666)</f>
        <v>71</v>
      </c>
      <c r="J2666">
        <f t="shared" si="123"/>
        <v>1</v>
      </c>
      <c r="K2666" t="str">
        <f t="shared" si="124"/>
        <v>0-400k</v>
      </c>
      <c r="L2666" t="str">
        <f t="shared" si="125"/>
        <v>61-75</v>
      </c>
    </row>
    <row r="2667" spans="1:12" x14ac:dyDescent="0.25">
      <c r="A2667">
        <v>2666</v>
      </c>
      <c r="B2667" t="s">
        <v>9</v>
      </c>
      <c r="C2667">
        <f>IF(ISBLANK(Hoja1!C2667),AVERAGE(Hoja1!$C$2:$C$5001),Hoja1!C2667)</f>
        <v>405573.35</v>
      </c>
      <c r="D2667" t="str">
        <f>IF(ISBLANK(Hoja1!D2667),"ASALARIADO",Hoja1!D2667)</f>
        <v>ASALARIADO</v>
      </c>
      <c r="E2667" t="s">
        <v>16</v>
      </c>
      <c r="F2667" t="s">
        <v>12</v>
      </c>
      <c r="G2667" t="s">
        <v>13</v>
      </c>
      <c r="H2667" t="s">
        <v>13</v>
      </c>
      <c r="I2667" s="1">
        <f>IF(ISBLANK(Hoja1!I2667),AVERAGE(Hoja1!$I$2:$I$5001),Hoja1!I2667)</f>
        <v>24</v>
      </c>
      <c r="J2667">
        <f t="shared" si="123"/>
        <v>0</v>
      </c>
      <c r="K2667" t="str">
        <f t="shared" si="124"/>
        <v>400k-800k</v>
      </c>
      <c r="L2667" t="str">
        <f t="shared" si="125"/>
        <v>18-30</v>
      </c>
    </row>
    <row r="2668" spans="1:12" x14ac:dyDescent="0.25">
      <c r="A2668">
        <v>2667</v>
      </c>
      <c r="B2668" t="s">
        <v>9</v>
      </c>
      <c r="C2668">
        <f>IF(ISBLANK(Hoja1!C2668),AVERAGE(Hoja1!$C$2:$C$5001),Hoja1!C2668)</f>
        <v>299441</v>
      </c>
      <c r="D2668" t="str">
        <f>IF(ISBLANK(Hoja1!D2668),"ASALARIADO",Hoja1!D2668)</f>
        <v>TRABAJADOR INDEPENDIENTE</v>
      </c>
      <c r="E2668" t="s">
        <v>16</v>
      </c>
      <c r="F2668" t="s">
        <v>12</v>
      </c>
      <c r="G2668" t="s">
        <v>13</v>
      </c>
      <c r="H2668" t="s">
        <v>13</v>
      </c>
      <c r="I2668" s="1">
        <f>IF(ISBLANK(Hoja1!I2668),AVERAGE(Hoja1!$I$2:$I$5001),Hoja1!I2668)</f>
        <v>61</v>
      </c>
      <c r="J2668">
        <f t="shared" si="123"/>
        <v>0</v>
      </c>
      <c r="K2668" t="str">
        <f t="shared" si="124"/>
        <v>0-400k</v>
      </c>
      <c r="L2668" t="str">
        <f t="shared" si="125"/>
        <v>61-75</v>
      </c>
    </row>
    <row r="2669" spans="1:12" x14ac:dyDescent="0.25">
      <c r="A2669">
        <v>2668</v>
      </c>
      <c r="B2669" t="s">
        <v>9</v>
      </c>
      <c r="C2669">
        <f>IF(ISBLANK(Hoja1!C2669),AVERAGE(Hoja1!$C$2:$C$5001),Hoja1!C2669)</f>
        <v>410402</v>
      </c>
      <c r="D2669" t="str">
        <f>IF(ISBLANK(Hoja1!D2669),"ASALARIADO",Hoja1!D2669)</f>
        <v>ASALARIADO</v>
      </c>
      <c r="E2669" t="s">
        <v>16</v>
      </c>
      <c r="F2669" t="s">
        <v>12</v>
      </c>
      <c r="G2669" t="s">
        <v>13</v>
      </c>
      <c r="H2669" t="s">
        <v>13</v>
      </c>
      <c r="I2669" s="1">
        <f>IF(ISBLANK(Hoja1!I2669),AVERAGE(Hoja1!$I$2:$I$5001),Hoja1!I2669)</f>
        <v>45</v>
      </c>
      <c r="J2669">
        <f t="shared" si="123"/>
        <v>0</v>
      </c>
      <c r="K2669" t="str">
        <f t="shared" si="124"/>
        <v>400k-800k</v>
      </c>
      <c r="L2669" t="str">
        <f t="shared" si="125"/>
        <v>31-45</v>
      </c>
    </row>
    <row r="2670" spans="1:12" x14ac:dyDescent="0.25">
      <c r="A2670">
        <v>2669</v>
      </c>
      <c r="B2670" t="s">
        <v>9</v>
      </c>
      <c r="C2670">
        <f>IF(ISBLANK(Hoja1!C2670),AVERAGE(Hoja1!$C$2:$C$5001),Hoja1!C2670)</f>
        <v>516112.73</v>
      </c>
      <c r="D2670" t="str">
        <f>IF(ISBLANK(Hoja1!D2670),"ASALARIADO",Hoja1!D2670)</f>
        <v>ASALARIADO</v>
      </c>
      <c r="E2670" t="s">
        <v>16</v>
      </c>
      <c r="F2670" t="s">
        <v>12</v>
      </c>
      <c r="G2670" t="s">
        <v>13</v>
      </c>
      <c r="H2670" t="s">
        <v>13</v>
      </c>
      <c r="I2670" s="1">
        <f>IF(ISBLANK(Hoja1!I2670),AVERAGE(Hoja1!$I$2:$I$5001),Hoja1!I2670)</f>
        <v>27</v>
      </c>
      <c r="J2670">
        <f t="shared" si="123"/>
        <v>0</v>
      </c>
      <c r="K2670" t="str">
        <f t="shared" si="124"/>
        <v>400k-800k</v>
      </c>
      <c r="L2670" t="str">
        <f t="shared" si="125"/>
        <v>18-30</v>
      </c>
    </row>
    <row r="2671" spans="1:12" x14ac:dyDescent="0.25">
      <c r="A2671">
        <v>2670</v>
      </c>
      <c r="B2671" t="s">
        <v>9</v>
      </c>
      <c r="C2671">
        <f>IF(ISBLANK(Hoja1!C2671),AVERAGE(Hoja1!$C$2:$C$5001),Hoja1!C2671)</f>
        <v>356686.25</v>
      </c>
      <c r="D2671" t="str">
        <f>IF(ISBLANK(Hoja1!D2671),"ASALARIADO",Hoja1!D2671)</f>
        <v>ASALARIADO</v>
      </c>
      <c r="E2671" t="s">
        <v>16</v>
      </c>
      <c r="F2671" t="s">
        <v>12</v>
      </c>
      <c r="G2671" t="s">
        <v>13</v>
      </c>
      <c r="H2671" t="s">
        <v>13</v>
      </c>
      <c r="I2671" s="1">
        <f>IF(ISBLANK(Hoja1!I2671),AVERAGE(Hoja1!$I$2:$I$5001),Hoja1!I2671)</f>
        <v>38</v>
      </c>
      <c r="J2671">
        <f t="shared" si="123"/>
        <v>0</v>
      </c>
      <c r="K2671" t="str">
        <f t="shared" si="124"/>
        <v>0-400k</v>
      </c>
      <c r="L2671" t="str">
        <f t="shared" si="125"/>
        <v>31-45</v>
      </c>
    </row>
    <row r="2672" spans="1:12" x14ac:dyDescent="0.25">
      <c r="A2672">
        <v>2671</v>
      </c>
      <c r="B2672" t="s">
        <v>15</v>
      </c>
      <c r="C2672">
        <f>IF(ISBLANK(Hoja1!C2672),AVERAGE(Hoja1!$C$2:$C$5001),Hoja1!C2672)</f>
        <v>1794936</v>
      </c>
      <c r="D2672" t="str">
        <f>IF(ISBLANK(Hoja1!D2672),"ASALARIADO",Hoja1!D2672)</f>
        <v>ASALARIADO</v>
      </c>
      <c r="E2672" t="s">
        <v>16</v>
      </c>
      <c r="F2672" t="s">
        <v>12</v>
      </c>
      <c r="G2672" t="s">
        <v>13</v>
      </c>
      <c r="H2672" t="s">
        <v>13</v>
      </c>
      <c r="I2672" s="1">
        <f>IF(ISBLANK(Hoja1!I2672),AVERAGE(Hoja1!$I$2:$I$5001),Hoja1!I2672)</f>
        <v>29</v>
      </c>
      <c r="J2672">
        <f t="shared" si="123"/>
        <v>0</v>
      </c>
      <c r="K2672" t="str">
        <f t="shared" si="124"/>
        <v>1.2M-2M</v>
      </c>
      <c r="L2672" t="str">
        <f t="shared" si="125"/>
        <v>18-30</v>
      </c>
    </row>
    <row r="2673" spans="1:12" x14ac:dyDescent="0.25">
      <c r="A2673">
        <v>2672</v>
      </c>
      <c r="B2673" t="s">
        <v>9</v>
      </c>
      <c r="C2673">
        <f>IF(ISBLANK(Hoja1!C2673),AVERAGE(Hoja1!$C$2:$C$5001),Hoja1!C2673)</f>
        <v>68371.649999999994</v>
      </c>
      <c r="D2673" t="str">
        <f>IF(ISBLANK(Hoja1!D2673),"ASALARIADO",Hoja1!D2673)</f>
        <v>ASALARIADO</v>
      </c>
      <c r="E2673" t="s">
        <v>11</v>
      </c>
      <c r="F2673" t="s">
        <v>12</v>
      </c>
      <c r="G2673" t="s">
        <v>13</v>
      </c>
      <c r="H2673" t="s">
        <v>13</v>
      </c>
      <c r="I2673" s="1">
        <f>IF(ISBLANK(Hoja1!I2673),AVERAGE(Hoja1!$I$2:$I$5001),Hoja1!I2673)</f>
        <v>42</v>
      </c>
      <c r="J2673">
        <f t="shared" si="123"/>
        <v>0</v>
      </c>
      <c r="K2673" t="str">
        <f t="shared" si="124"/>
        <v>0-400k</v>
      </c>
      <c r="L2673" t="str">
        <f t="shared" si="125"/>
        <v>31-45</v>
      </c>
    </row>
    <row r="2674" spans="1:12" x14ac:dyDescent="0.25">
      <c r="A2674">
        <v>2673</v>
      </c>
      <c r="B2674" t="s">
        <v>9</v>
      </c>
      <c r="C2674">
        <f>IF(ISBLANK(Hoja1!C2674),AVERAGE(Hoja1!$C$2:$C$5001),Hoja1!C2674)</f>
        <v>186718</v>
      </c>
      <c r="D2674" t="str">
        <f>IF(ISBLANK(Hoja1!D2674),"ASALARIADO",Hoja1!D2674)</f>
        <v>ASALARIADO</v>
      </c>
      <c r="E2674" t="s">
        <v>16</v>
      </c>
      <c r="F2674" t="s">
        <v>12</v>
      </c>
      <c r="G2674" t="s">
        <v>13</v>
      </c>
      <c r="H2674" t="s">
        <v>13</v>
      </c>
      <c r="I2674" s="1">
        <f>IF(ISBLANK(Hoja1!I2674),AVERAGE(Hoja1!$I$2:$I$5001),Hoja1!I2674)</f>
        <v>31</v>
      </c>
      <c r="J2674">
        <f t="shared" si="123"/>
        <v>0</v>
      </c>
      <c r="K2674" t="str">
        <f t="shared" si="124"/>
        <v>0-400k</v>
      </c>
      <c r="L2674" t="str">
        <f t="shared" si="125"/>
        <v>31-45</v>
      </c>
    </row>
    <row r="2675" spans="1:12" x14ac:dyDescent="0.25">
      <c r="A2675">
        <v>2674</v>
      </c>
      <c r="B2675" t="s">
        <v>9</v>
      </c>
      <c r="C2675">
        <f>IF(ISBLANK(Hoja1!C2675),AVERAGE(Hoja1!$C$2:$C$5001),Hoja1!C2675)</f>
        <v>399603.16</v>
      </c>
      <c r="D2675" t="str">
        <f>IF(ISBLANK(Hoja1!D2675),"ASALARIADO",Hoja1!D2675)</f>
        <v>ASALARIADO</v>
      </c>
      <c r="E2675" t="s">
        <v>16</v>
      </c>
      <c r="F2675" t="s">
        <v>12</v>
      </c>
      <c r="G2675" t="s">
        <v>13</v>
      </c>
      <c r="H2675" t="s">
        <v>13</v>
      </c>
      <c r="I2675" s="1">
        <f>IF(ISBLANK(Hoja1!I2675),AVERAGE(Hoja1!$I$2:$I$5001),Hoja1!I2675)</f>
        <v>43</v>
      </c>
      <c r="J2675">
        <f t="shared" si="123"/>
        <v>0</v>
      </c>
      <c r="K2675" t="str">
        <f t="shared" si="124"/>
        <v>0-400k</v>
      </c>
      <c r="L2675" t="str">
        <f t="shared" si="125"/>
        <v>31-45</v>
      </c>
    </row>
    <row r="2676" spans="1:12" x14ac:dyDescent="0.25">
      <c r="A2676">
        <v>2675</v>
      </c>
      <c r="B2676" t="s">
        <v>15</v>
      </c>
      <c r="C2676">
        <f>IF(ISBLANK(Hoja1!C2676),AVERAGE(Hoja1!$C$2:$C$5001),Hoja1!C2676)</f>
        <v>354822.98</v>
      </c>
      <c r="D2676" t="str">
        <f>IF(ISBLANK(Hoja1!D2676),"ASALARIADO",Hoja1!D2676)</f>
        <v>PENSIONADOS EN SU PROPIO SISTEMA</v>
      </c>
      <c r="E2676" t="s">
        <v>11</v>
      </c>
      <c r="F2676" t="s">
        <v>12</v>
      </c>
      <c r="G2676" t="s">
        <v>13</v>
      </c>
      <c r="H2676" t="s">
        <v>13</v>
      </c>
      <c r="I2676" s="1">
        <f>IF(ISBLANK(Hoja1!I2676),AVERAGE(Hoja1!$I$2:$I$5001),Hoja1!I2676)</f>
        <v>75</v>
      </c>
      <c r="J2676">
        <f t="shared" si="123"/>
        <v>0</v>
      </c>
      <c r="K2676" t="str">
        <f t="shared" si="124"/>
        <v>0-400k</v>
      </c>
      <c r="L2676" t="str">
        <f t="shared" si="125"/>
        <v>61-75</v>
      </c>
    </row>
    <row r="2677" spans="1:12" x14ac:dyDescent="0.25">
      <c r="A2677">
        <v>2676</v>
      </c>
      <c r="B2677" t="s">
        <v>15</v>
      </c>
      <c r="C2677">
        <f>IF(ISBLANK(Hoja1!C2677),AVERAGE(Hoja1!$C$2:$C$5001),Hoja1!C2677)</f>
        <v>425829.6</v>
      </c>
      <c r="D2677" t="str">
        <f>IF(ISBLANK(Hoja1!D2677),"ASALARIADO",Hoja1!D2677)</f>
        <v>ASALARIADO</v>
      </c>
      <c r="E2677" t="s">
        <v>16</v>
      </c>
      <c r="F2677" t="s">
        <v>12</v>
      </c>
      <c r="G2677" t="s">
        <v>13</v>
      </c>
      <c r="H2677" t="s">
        <v>13</v>
      </c>
      <c r="I2677" s="1">
        <f>IF(ISBLANK(Hoja1!I2677),AVERAGE(Hoja1!$I$2:$I$5001),Hoja1!I2677)</f>
        <v>19</v>
      </c>
      <c r="J2677">
        <f t="shared" si="123"/>
        <v>0</v>
      </c>
      <c r="K2677" t="str">
        <f t="shared" si="124"/>
        <v>400k-800k</v>
      </c>
      <c r="L2677" t="str">
        <f t="shared" si="125"/>
        <v>18-30</v>
      </c>
    </row>
    <row r="2678" spans="1:12" x14ac:dyDescent="0.25">
      <c r="A2678">
        <v>2677</v>
      </c>
      <c r="B2678" t="s">
        <v>9</v>
      </c>
      <c r="C2678">
        <f>IF(ISBLANK(Hoja1!C2678),AVERAGE(Hoja1!$C$2:$C$5001),Hoja1!C2678)</f>
        <v>452229</v>
      </c>
      <c r="D2678" t="str">
        <f>IF(ISBLANK(Hoja1!D2678),"ASALARIADO",Hoja1!D2678)</f>
        <v>TRABAJADOR INDEPENDIENTE</v>
      </c>
      <c r="E2678" t="s">
        <v>16</v>
      </c>
      <c r="F2678" t="s">
        <v>12</v>
      </c>
      <c r="G2678" t="s">
        <v>13</v>
      </c>
      <c r="H2678" t="s">
        <v>13</v>
      </c>
      <c r="I2678" s="1">
        <f>IF(ISBLANK(Hoja1!I2678),AVERAGE(Hoja1!$I$2:$I$5001),Hoja1!I2678)</f>
        <v>34</v>
      </c>
      <c r="J2678">
        <f t="shared" si="123"/>
        <v>0</v>
      </c>
      <c r="K2678" t="str">
        <f t="shared" si="124"/>
        <v>400k-800k</v>
      </c>
      <c r="L2678" t="str">
        <f t="shared" si="125"/>
        <v>31-45</v>
      </c>
    </row>
    <row r="2679" spans="1:12" x14ac:dyDescent="0.25">
      <c r="A2679">
        <v>2678</v>
      </c>
      <c r="B2679" t="s">
        <v>9</v>
      </c>
      <c r="C2679">
        <f>IF(ISBLANK(Hoja1!C2679),AVERAGE(Hoja1!$C$2:$C$5001),Hoja1!C2679)</f>
        <v>315605</v>
      </c>
      <c r="D2679" t="str">
        <f>IF(ISBLANK(Hoja1!D2679),"ASALARIADO",Hoja1!D2679)</f>
        <v>ASEGURADO VOLUNTARIO</v>
      </c>
      <c r="E2679" t="s">
        <v>16</v>
      </c>
      <c r="F2679" t="s">
        <v>12</v>
      </c>
      <c r="G2679" t="s">
        <v>13</v>
      </c>
      <c r="H2679" t="s">
        <v>13</v>
      </c>
      <c r="I2679" s="1">
        <f>IF(ISBLANK(Hoja1!I2679),AVERAGE(Hoja1!$I$2:$I$5001),Hoja1!I2679)</f>
        <v>58</v>
      </c>
      <c r="J2679">
        <f t="shared" si="123"/>
        <v>0</v>
      </c>
      <c r="K2679" t="str">
        <f t="shared" si="124"/>
        <v>0-400k</v>
      </c>
      <c r="L2679" t="str">
        <f t="shared" si="125"/>
        <v>46-60</v>
      </c>
    </row>
    <row r="2680" spans="1:12" x14ac:dyDescent="0.25">
      <c r="A2680">
        <v>2679</v>
      </c>
      <c r="B2680" t="s">
        <v>15</v>
      </c>
      <c r="C2680">
        <f>IF(ISBLANK(Hoja1!C2680),AVERAGE(Hoja1!$C$2:$C$5001),Hoja1!C2680)</f>
        <v>749235.3</v>
      </c>
      <c r="D2680" t="str">
        <f>IF(ISBLANK(Hoja1!D2680),"ASALARIADO",Hoja1!D2680)</f>
        <v>ASALARIADO</v>
      </c>
      <c r="E2680" t="s">
        <v>16</v>
      </c>
      <c r="F2680" t="s">
        <v>12</v>
      </c>
      <c r="G2680" t="s">
        <v>13</v>
      </c>
      <c r="H2680" t="s">
        <v>13</v>
      </c>
      <c r="I2680" s="1">
        <f>IF(ISBLANK(Hoja1!I2680),AVERAGE(Hoja1!$I$2:$I$5001),Hoja1!I2680)</f>
        <v>40</v>
      </c>
      <c r="J2680">
        <f t="shared" si="123"/>
        <v>0</v>
      </c>
      <c r="K2680" t="str">
        <f t="shared" si="124"/>
        <v>400k-800k</v>
      </c>
      <c r="L2680" t="str">
        <f t="shared" si="125"/>
        <v>31-45</v>
      </c>
    </row>
    <row r="2681" spans="1:12" x14ac:dyDescent="0.25">
      <c r="A2681">
        <v>2680</v>
      </c>
      <c r="B2681" t="s">
        <v>9</v>
      </c>
      <c r="C2681">
        <f>IF(ISBLANK(Hoja1!C2681),AVERAGE(Hoja1!$C$2:$C$5001),Hoja1!C2681)</f>
        <v>366495.32</v>
      </c>
      <c r="D2681" t="str">
        <f>IF(ISBLANK(Hoja1!D2681),"ASALARIADO",Hoja1!D2681)</f>
        <v>ASALARIADO</v>
      </c>
      <c r="E2681" t="s">
        <v>16</v>
      </c>
      <c r="F2681" t="s">
        <v>12</v>
      </c>
      <c r="G2681" t="s">
        <v>13</v>
      </c>
      <c r="H2681" t="s">
        <v>13</v>
      </c>
      <c r="I2681" s="1">
        <f>IF(ISBLANK(Hoja1!I2681),AVERAGE(Hoja1!$I$2:$I$5001),Hoja1!I2681)</f>
        <v>22</v>
      </c>
      <c r="J2681">
        <f t="shared" si="123"/>
        <v>0</v>
      </c>
      <c r="K2681" t="str">
        <f t="shared" si="124"/>
        <v>0-400k</v>
      </c>
      <c r="L2681" t="str">
        <f t="shared" si="125"/>
        <v>18-30</v>
      </c>
    </row>
    <row r="2682" spans="1:12" x14ac:dyDescent="0.25">
      <c r="A2682">
        <v>2681</v>
      </c>
      <c r="B2682" t="s">
        <v>9</v>
      </c>
      <c r="C2682">
        <f>IF(ISBLANK(Hoja1!C2682),AVERAGE(Hoja1!$C$2:$C$5001),Hoja1!C2682)</f>
        <v>80000</v>
      </c>
      <c r="D2682" t="str">
        <f>IF(ISBLANK(Hoja1!D2682),"ASALARIADO",Hoja1!D2682)</f>
        <v>ASALARIADO</v>
      </c>
      <c r="E2682" t="s">
        <v>16</v>
      </c>
      <c r="F2682" t="s">
        <v>12</v>
      </c>
      <c r="G2682" t="s">
        <v>12</v>
      </c>
      <c r="H2682" t="s">
        <v>13</v>
      </c>
      <c r="I2682" s="1">
        <f>IF(ISBLANK(Hoja1!I2682),AVERAGE(Hoja1!$I$2:$I$5001),Hoja1!I2682)</f>
        <v>21</v>
      </c>
      <c r="J2682">
        <f t="shared" si="123"/>
        <v>0</v>
      </c>
      <c r="K2682" t="str">
        <f t="shared" si="124"/>
        <v>0-400k</v>
      </c>
      <c r="L2682" t="str">
        <f t="shared" si="125"/>
        <v>18-30</v>
      </c>
    </row>
    <row r="2683" spans="1:12" x14ac:dyDescent="0.25">
      <c r="A2683">
        <v>2682</v>
      </c>
      <c r="B2683" t="s">
        <v>9</v>
      </c>
      <c r="C2683">
        <f>IF(ISBLANK(Hoja1!C2683),AVERAGE(Hoja1!$C$2:$C$5001),Hoja1!C2683)</f>
        <v>316964.69</v>
      </c>
      <c r="D2683" t="str">
        <f>IF(ISBLANK(Hoja1!D2683),"ASALARIADO",Hoja1!D2683)</f>
        <v>ASALARIADO</v>
      </c>
      <c r="E2683" t="s">
        <v>16</v>
      </c>
      <c r="F2683" t="s">
        <v>12</v>
      </c>
      <c r="G2683" t="s">
        <v>13</v>
      </c>
      <c r="H2683" t="s">
        <v>13</v>
      </c>
      <c r="I2683" s="1">
        <f>IF(ISBLANK(Hoja1!I2683),AVERAGE(Hoja1!$I$2:$I$5001),Hoja1!I2683)</f>
        <v>20</v>
      </c>
      <c r="J2683">
        <f t="shared" si="123"/>
        <v>0</v>
      </c>
      <c r="K2683" t="str">
        <f t="shared" si="124"/>
        <v>0-400k</v>
      </c>
      <c r="L2683" t="str">
        <f t="shared" si="125"/>
        <v>18-30</v>
      </c>
    </row>
    <row r="2684" spans="1:12" x14ac:dyDescent="0.25">
      <c r="A2684">
        <v>2683</v>
      </c>
      <c r="B2684" t="s">
        <v>15</v>
      </c>
      <c r="C2684">
        <f>IF(ISBLANK(Hoja1!C2684),AVERAGE(Hoja1!$C$2:$C$5001),Hoja1!C2684)</f>
        <v>370500</v>
      </c>
      <c r="D2684" t="str">
        <f>IF(ISBLANK(Hoja1!D2684),"ASALARIADO",Hoja1!D2684)</f>
        <v>ASALARIADO</v>
      </c>
      <c r="E2684" t="s">
        <v>16</v>
      </c>
      <c r="F2684" t="s">
        <v>12</v>
      </c>
      <c r="G2684" t="s">
        <v>13</v>
      </c>
      <c r="H2684" t="s">
        <v>13</v>
      </c>
      <c r="I2684" s="1">
        <f>IF(ISBLANK(Hoja1!I2684),AVERAGE(Hoja1!$I$2:$I$5001),Hoja1!I2684)</f>
        <v>28</v>
      </c>
      <c r="J2684">
        <f t="shared" si="123"/>
        <v>0</v>
      </c>
      <c r="K2684" t="str">
        <f t="shared" si="124"/>
        <v>0-400k</v>
      </c>
      <c r="L2684" t="str">
        <f t="shared" si="125"/>
        <v>18-30</v>
      </c>
    </row>
    <row r="2685" spans="1:12" x14ac:dyDescent="0.25">
      <c r="A2685">
        <v>2684</v>
      </c>
      <c r="B2685" t="s">
        <v>9</v>
      </c>
      <c r="C2685">
        <f>IF(ISBLANK(Hoja1!C2685),AVERAGE(Hoja1!$C$2:$C$5001),Hoja1!C2685)</f>
        <v>1081709.6000000001</v>
      </c>
      <c r="D2685" t="str">
        <f>IF(ISBLANK(Hoja1!D2685),"ASALARIADO",Hoja1!D2685)</f>
        <v>ASALARIADO</v>
      </c>
      <c r="E2685" t="s">
        <v>11</v>
      </c>
      <c r="F2685" t="s">
        <v>12</v>
      </c>
      <c r="G2685" t="s">
        <v>13</v>
      </c>
      <c r="H2685" t="s">
        <v>13</v>
      </c>
      <c r="I2685" s="1">
        <f>IF(ISBLANK(Hoja1!I2685),AVERAGE(Hoja1!$I$2:$I$5001),Hoja1!I2685)</f>
        <v>59</v>
      </c>
      <c r="J2685">
        <f t="shared" si="123"/>
        <v>0</v>
      </c>
      <c r="K2685" t="str">
        <f t="shared" si="124"/>
        <v>800k-1.2M</v>
      </c>
      <c r="L2685" t="str">
        <f t="shared" si="125"/>
        <v>46-60</v>
      </c>
    </row>
    <row r="2686" spans="1:12" x14ac:dyDescent="0.25">
      <c r="A2686">
        <v>2685</v>
      </c>
      <c r="B2686" t="s">
        <v>15</v>
      </c>
      <c r="C2686">
        <f>IF(ISBLANK(Hoja1!C2686),AVERAGE(Hoja1!$C$2:$C$5001),Hoja1!C2686)</f>
        <v>698426.7</v>
      </c>
      <c r="D2686" t="str">
        <f>IF(ISBLANK(Hoja1!D2686),"ASALARIADO",Hoja1!D2686)</f>
        <v>ASALARIADO</v>
      </c>
      <c r="E2686" t="s">
        <v>11</v>
      </c>
      <c r="F2686" t="s">
        <v>12</v>
      </c>
      <c r="G2686" t="s">
        <v>13</v>
      </c>
      <c r="H2686" t="s">
        <v>13</v>
      </c>
      <c r="I2686" s="1">
        <f>IF(ISBLANK(Hoja1!I2686),AVERAGE(Hoja1!$I$2:$I$5001),Hoja1!I2686)</f>
        <v>35</v>
      </c>
      <c r="J2686">
        <f t="shared" si="123"/>
        <v>0</v>
      </c>
      <c r="K2686" t="str">
        <f t="shared" si="124"/>
        <v>400k-800k</v>
      </c>
      <c r="L2686" t="str">
        <f t="shared" si="125"/>
        <v>31-45</v>
      </c>
    </row>
    <row r="2687" spans="1:12" x14ac:dyDescent="0.25">
      <c r="A2687">
        <v>2686</v>
      </c>
      <c r="B2687" t="s">
        <v>9</v>
      </c>
      <c r="C2687">
        <f>IF(ISBLANK(Hoja1!C2687),AVERAGE(Hoja1!$C$2:$C$5001),Hoja1!C2687)</f>
        <v>431290</v>
      </c>
      <c r="D2687" t="str">
        <f>IF(ISBLANK(Hoja1!D2687),"ASALARIADO",Hoja1!D2687)</f>
        <v>ASALARIADO</v>
      </c>
      <c r="E2687" t="s">
        <v>16</v>
      </c>
      <c r="F2687" t="s">
        <v>12</v>
      </c>
      <c r="G2687" t="s">
        <v>13</v>
      </c>
      <c r="H2687" t="s">
        <v>13</v>
      </c>
      <c r="I2687" s="1">
        <f>IF(ISBLANK(Hoja1!I2687),AVERAGE(Hoja1!$I$2:$I$5001),Hoja1!I2687)</f>
        <v>60</v>
      </c>
      <c r="J2687">
        <f t="shared" si="123"/>
        <v>0</v>
      </c>
      <c r="K2687" t="str">
        <f t="shared" si="124"/>
        <v>400k-800k</v>
      </c>
      <c r="L2687" t="str">
        <f t="shared" si="125"/>
        <v>46-60</v>
      </c>
    </row>
    <row r="2688" spans="1:12" x14ac:dyDescent="0.25">
      <c r="A2688">
        <v>2687</v>
      </c>
      <c r="B2688" t="s">
        <v>9</v>
      </c>
      <c r="C2688">
        <f>IF(ISBLANK(Hoja1!C2688),AVERAGE(Hoja1!$C$2:$C$5001),Hoja1!C2688)</f>
        <v>297045</v>
      </c>
      <c r="D2688" t="str">
        <f>IF(ISBLANK(Hoja1!D2688),"ASALARIADO",Hoja1!D2688)</f>
        <v>ASEGURADO VOLUNTARIO</v>
      </c>
      <c r="E2688" t="s">
        <v>16</v>
      </c>
      <c r="F2688" t="s">
        <v>12</v>
      </c>
      <c r="G2688" t="s">
        <v>13</v>
      </c>
      <c r="H2688" t="s">
        <v>13</v>
      </c>
      <c r="I2688" s="1">
        <f>IF(ISBLANK(Hoja1!I2688),AVERAGE(Hoja1!$I$2:$I$5001),Hoja1!I2688)</f>
        <v>51</v>
      </c>
      <c r="J2688">
        <f t="shared" si="123"/>
        <v>0</v>
      </c>
      <c r="K2688" t="str">
        <f t="shared" si="124"/>
        <v>0-400k</v>
      </c>
      <c r="L2688" t="str">
        <f t="shared" si="125"/>
        <v>46-60</v>
      </c>
    </row>
    <row r="2689" spans="1:12" x14ac:dyDescent="0.25">
      <c r="A2689">
        <v>2688</v>
      </c>
      <c r="B2689" t="s">
        <v>9</v>
      </c>
      <c r="C2689">
        <f>IF(ISBLANK(Hoja1!C2689),AVERAGE(Hoja1!$C$2:$C$5001),Hoja1!C2689)</f>
        <v>610312</v>
      </c>
      <c r="D2689" t="str">
        <f>IF(ISBLANK(Hoja1!D2689),"ASALARIADO",Hoja1!D2689)</f>
        <v>ASALARIADO</v>
      </c>
      <c r="E2689" t="s">
        <v>16</v>
      </c>
      <c r="F2689" t="s">
        <v>12</v>
      </c>
      <c r="G2689" t="s">
        <v>13</v>
      </c>
      <c r="H2689" t="s">
        <v>13</v>
      </c>
      <c r="I2689" s="1">
        <f>IF(ISBLANK(Hoja1!I2689),AVERAGE(Hoja1!$I$2:$I$5001),Hoja1!I2689)</f>
        <v>33</v>
      </c>
      <c r="J2689">
        <f t="shared" si="123"/>
        <v>0</v>
      </c>
      <c r="K2689" t="str">
        <f t="shared" si="124"/>
        <v>400k-800k</v>
      </c>
      <c r="L2689" t="str">
        <f t="shared" si="125"/>
        <v>31-45</v>
      </c>
    </row>
    <row r="2690" spans="1:12" x14ac:dyDescent="0.25">
      <c r="A2690">
        <v>2689</v>
      </c>
      <c r="B2690" t="s">
        <v>15</v>
      </c>
      <c r="C2690">
        <f>IF(ISBLANK(Hoja1!C2690),AVERAGE(Hoja1!$C$2:$C$5001),Hoja1!C2690)</f>
        <v>550022</v>
      </c>
      <c r="D2690" t="str">
        <f>IF(ISBLANK(Hoja1!D2690),"ASALARIADO",Hoja1!D2690)</f>
        <v>ASALARIADO</v>
      </c>
      <c r="E2690" t="s">
        <v>16</v>
      </c>
      <c r="F2690" t="s">
        <v>12</v>
      </c>
      <c r="G2690" t="s">
        <v>12</v>
      </c>
      <c r="H2690" t="s">
        <v>13</v>
      </c>
      <c r="I2690" s="1">
        <f>IF(ISBLANK(Hoja1!I2690),AVERAGE(Hoja1!$I$2:$I$5001),Hoja1!I2690)</f>
        <v>29</v>
      </c>
      <c r="J2690">
        <f t="shared" si="123"/>
        <v>0</v>
      </c>
      <c r="K2690" t="str">
        <f t="shared" si="124"/>
        <v>400k-800k</v>
      </c>
      <c r="L2690" t="str">
        <f t="shared" si="125"/>
        <v>18-30</v>
      </c>
    </row>
    <row r="2691" spans="1:12" x14ac:dyDescent="0.25">
      <c r="A2691">
        <v>2690</v>
      </c>
      <c r="B2691" t="s">
        <v>15</v>
      </c>
      <c r="C2691">
        <f>IF(ISBLANK(Hoja1!C2691),AVERAGE(Hoja1!$C$2:$C$5001),Hoja1!C2691)</f>
        <v>1264065</v>
      </c>
      <c r="D2691" t="str">
        <f>IF(ISBLANK(Hoja1!D2691),"ASALARIADO",Hoja1!D2691)</f>
        <v>ASALARIADO</v>
      </c>
      <c r="E2691" t="s">
        <v>11</v>
      </c>
      <c r="F2691" t="s">
        <v>12</v>
      </c>
      <c r="G2691" t="s">
        <v>13</v>
      </c>
      <c r="H2691" t="s">
        <v>13</v>
      </c>
      <c r="I2691" s="1">
        <f>IF(ISBLANK(Hoja1!I2691),AVERAGE(Hoja1!$I$2:$I$5001),Hoja1!I2691)</f>
        <v>49</v>
      </c>
      <c r="J2691">
        <f t="shared" ref="J2691:J2754" si="126">IF(H2691="SI",1,0)</f>
        <v>0</v>
      </c>
      <c r="K2691" t="str">
        <f t="shared" ref="K2691:K2754" si="127">IF(C2691&lt;=400000,"0-400k",IF(C2691&lt;=800000,"400k-800k",IF(C2691&lt;=1200000,"800k-1.2M",IF(C2691&lt;=2000000,"1.2M-2M","2M+"))))</f>
        <v>1.2M-2M</v>
      </c>
      <c r="L2691" t="str">
        <f t="shared" ref="L2691:L2754" si="128">IF(I2691&lt;=30,"18-30",IF(I2691&lt;=45,"31-45",IF(I2691&lt;=60,"46-60",IF(I2691&lt;=75,"61-75","76-100+"))))</f>
        <v>46-60</v>
      </c>
    </row>
    <row r="2692" spans="1:12" x14ac:dyDescent="0.25">
      <c r="A2692">
        <v>2691</v>
      </c>
      <c r="B2692" t="s">
        <v>15</v>
      </c>
      <c r="C2692">
        <f>IF(ISBLANK(Hoja1!C2692),AVERAGE(Hoja1!$C$2:$C$5001),Hoja1!C2692)</f>
        <v>911982.5</v>
      </c>
      <c r="D2692" t="str">
        <f>IF(ISBLANK(Hoja1!D2692),"ASALARIADO",Hoja1!D2692)</f>
        <v>ASALARIADO</v>
      </c>
      <c r="E2692" t="s">
        <v>11</v>
      </c>
      <c r="F2692" t="s">
        <v>12</v>
      </c>
      <c r="G2692" t="s">
        <v>13</v>
      </c>
      <c r="H2692" t="s">
        <v>13</v>
      </c>
      <c r="I2692" s="1">
        <f>IF(ISBLANK(Hoja1!I2692),AVERAGE(Hoja1!$I$2:$I$5001),Hoja1!I2692)</f>
        <v>29</v>
      </c>
      <c r="J2692">
        <f t="shared" si="126"/>
        <v>0</v>
      </c>
      <c r="K2692" t="str">
        <f t="shared" si="127"/>
        <v>800k-1.2M</v>
      </c>
      <c r="L2692" t="str">
        <f t="shared" si="128"/>
        <v>18-30</v>
      </c>
    </row>
    <row r="2693" spans="1:12" x14ac:dyDescent="0.25">
      <c r="A2693">
        <v>2692</v>
      </c>
      <c r="B2693" t="s">
        <v>9</v>
      </c>
      <c r="C2693">
        <f>IF(ISBLANK(Hoja1!C2693),AVERAGE(Hoja1!$C$2:$C$5001),Hoja1!C2693)</f>
        <v>40800</v>
      </c>
      <c r="D2693" t="str">
        <f>IF(ISBLANK(Hoja1!D2693),"ASALARIADO",Hoja1!D2693)</f>
        <v>ASALARIADO</v>
      </c>
      <c r="E2693" t="s">
        <v>16</v>
      </c>
      <c r="F2693" t="s">
        <v>12</v>
      </c>
      <c r="G2693" t="s">
        <v>13</v>
      </c>
      <c r="H2693" t="s">
        <v>13</v>
      </c>
      <c r="I2693" s="1">
        <f>IF(ISBLANK(Hoja1!I2693),AVERAGE(Hoja1!$I$2:$I$5001),Hoja1!I2693)</f>
        <v>25</v>
      </c>
      <c r="J2693">
        <f t="shared" si="126"/>
        <v>0</v>
      </c>
      <c r="K2693" t="str">
        <f t="shared" si="127"/>
        <v>0-400k</v>
      </c>
      <c r="L2693" t="str">
        <f t="shared" si="128"/>
        <v>18-30</v>
      </c>
    </row>
    <row r="2694" spans="1:12" x14ac:dyDescent="0.25">
      <c r="A2694">
        <v>2693</v>
      </c>
      <c r="B2694" t="s">
        <v>9</v>
      </c>
      <c r="C2694">
        <f>IF(ISBLANK(Hoja1!C2694),AVERAGE(Hoja1!$C$2:$C$5001),Hoja1!C2694)</f>
        <v>278030</v>
      </c>
      <c r="D2694" t="str">
        <f>IF(ISBLANK(Hoja1!D2694),"ASALARIADO",Hoja1!D2694)</f>
        <v>CONVENIOS ESPECIALES DE TRABAJADORES INDEPENDIENTES</v>
      </c>
      <c r="E2694" t="s">
        <v>16</v>
      </c>
      <c r="F2694" t="s">
        <v>12</v>
      </c>
      <c r="G2694" t="s">
        <v>13</v>
      </c>
      <c r="H2694" t="s">
        <v>13</v>
      </c>
      <c r="I2694" s="1">
        <f>IF(ISBLANK(Hoja1!I2694),AVERAGE(Hoja1!$I$2:$I$5001),Hoja1!I2694)</f>
        <v>35</v>
      </c>
      <c r="J2694">
        <f t="shared" si="126"/>
        <v>0</v>
      </c>
      <c r="K2694" t="str">
        <f t="shared" si="127"/>
        <v>0-400k</v>
      </c>
      <c r="L2694" t="str">
        <f t="shared" si="128"/>
        <v>31-45</v>
      </c>
    </row>
    <row r="2695" spans="1:12" x14ac:dyDescent="0.25">
      <c r="A2695">
        <v>2694</v>
      </c>
      <c r="B2695" t="s">
        <v>15</v>
      </c>
      <c r="C2695">
        <f>IF(ISBLANK(Hoja1!C2695),AVERAGE(Hoja1!$C$2:$C$5001),Hoja1!C2695)</f>
        <v>439474</v>
      </c>
      <c r="D2695" t="str">
        <f>IF(ISBLANK(Hoja1!D2695),"ASALARIADO",Hoja1!D2695)</f>
        <v>ASALARIADO</v>
      </c>
      <c r="E2695" t="s">
        <v>11</v>
      </c>
      <c r="F2695" t="s">
        <v>12</v>
      </c>
      <c r="G2695" t="s">
        <v>13</v>
      </c>
      <c r="H2695" t="s">
        <v>12</v>
      </c>
      <c r="I2695" s="1">
        <f>IF(ISBLANK(Hoja1!I2695),AVERAGE(Hoja1!$I$2:$I$5001),Hoja1!I2695)</f>
        <v>57</v>
      </c>
      <c r="J2695">
        <f t="shared" si="126"/>
        <v>1</v>
      </c>
      <c r="K2695" t="str">
        <f t="shared" si="127"/>
        <v>400k-800k</v>
      </c>
      <c r="L2695" t="str">
        <f t="shared" si="128"/>
        <v>46-60</v>
      </c>
    </row>
    <row r="2696" spans="1:12" x14ac:dyDescent="0.25">
      <c r="A2696">
        <v>2695</v>
      </c>
      <c r="B2696" t="s">
        <v>9</v>
      </c>
      <c r="C2696">
        <f>IF(ISBLANK(Hoja1!C2696),AVERAGE(Hoja1!$C$2:$C$5001),Hoja1!C2696)</f>
        <v>3500000</v>
      </c>
      <c r="D2696" t="str">
        <f>IF(ISBLANK(Hoja1!D2696),"ASALARIADO",Hoja1!D2696)</f>
        <v>ASALARIADO</v>
      </c>
      <c r="E2696" t="s">
        <v>16</v>
      </c>
      <c r="F2696" t="s">
        <v>12</v>
      </c>
      <c r="G2696" t="s">
        <v>13</v>
      </c>
      <c r="H2696" t="s">
        <v>13</v>
      </c>
      <c r="I2696" s="1">
        <f>IF(ISBLANK(Hoja1!I2696),AVERAGE(Hoja1!$I$2:$I$5001),Hoja1!I2696)</f>
        <v>60</v>
      </c>
      <c r="J2696">
        <f t="shared" si="126"/>
        <v>0</v>
      </c>
      <c r="K2696" t="str">
        <f t="shared" si="127"/>
        <v>2M+</v>
      </c>
      <c r="L2696" t="str">
        <f t="shared" si="128"/>
        <v>46-60</v>
      </c>
    </row>
    <row r="2697" spans="1:12" x14ac:dyDescent="0.25">
      <c r="A2697">
        <v>2696</v>
      </c>
      <c r="B2697" t="s">
        <v>9</v>
      </c>
      <c r="C2697">
        <f>IF(ISBLANK(Hoja1!C2697),AVERAGE(Hoja1!$C$2:$C$5001),Hoja1!C2697)</f>
        <v>517500</v>
      </c>
      <c r="D2697" t="str">
        <f>IF(ISBLANK(Hoja1!D2697),"ASALARIADO",Hoja1!D2697)</f>
        <v>ASALARIADO</v>
      </c>
      <c r="E2697" t="s">
        <v>16</v>
      </c>
      <c r="F2697" t="s">
        <v>12</v>
      </c>
      <c r="G2697" t="s">
        <v>13</v>
      </c>
      <c r="H2697" t="s">
        <v>13</v>
      </c>
      <c r="I2697" s="1">
        <f>IF(ISBLANK(Hoja1!I2697),AVERAGE(Hoja1!$I$2:$I$5001),Hoja1!I2697)</f>
        <v>31</v>
      </c>
      <c r="J2697">
        <f t="shared" si="126"/>
        <v>0</v>
      </c>
      <c r="K2697" t="str">
        <f t="shared" si="127"/>
        <v>400k-800k</v>
      </c>
      <c r="L2697" t="str">
        <f t="shared" si="128"/>
        <v>31-45</v>
      </c>
    </row>
    <row r="2698" spans="1:12" x14ac:dyDescent="0.25">
      <c r="A2698">
        <v>2697</v>
      </c>
      <c r="B2698" t="s">
        <v>15</v>
      </c>
      <c r="C2698">
        <f>IF(ISBLANK(Hoja1!C2698),AVERAGE(Hoja1!$C$2:$C$5001),Hoja1!C2698)</f>
        <v>376000</v>
      </c>
      <c r="D2698" t="str">
        <f>IF(ISBLANK(Hoja1!D2698),"ASALARIADO",Hoja1!D2698)</f>
        <v>ASALARIADO</v>
      </c>
      <c r="E2698" t="s">
        <v>16</v>
      </c>
      <c r="F2698" t="s">
        <v>12</v>
      </c>
      <c r="G2698" t="s">
        <v>13</v>
      </c>
      <c r="H2698" t="s">
        <v>13</v>
      </c>
      <c r="I2698" s="1">
        <f>IF(ISBLANK(Hoja1!I2698),AVERAGE(Hoja1!$I$2:$I$5001),Hoja1!I2698)</f>
        <v>32</v>
      </c>
      <c r="J2698">
        <f t="shared" si="126"/>
        <v>0</v>
      </c>
      <c r="K2698" t="str">
        <f t="shared" si="127"/>
        <v>0-400k</v>
      </c>
      <c r="L2698" t="str">
        <f t="shared" si="128"/>
        <v>31-45</v>
      </c>
    </row>
    <row r="2699" spans="1:12" x14ac:dyDescent="0.25">
      <c r="A2699">
        <v>2698</v>
      </c>
      <c r="B2699" t="s">
        <v>9</v>
      </c>
      <c r="C2699">
        <f>IF(ISBLANK(Hoja1!C2699),AVERAGE(Hoja1!$C$2:$C$5001),Hoja1!C2699)</f>
        <v>297230</v>
      </c>
      <c r="D2699" t="str">
        <f>IF(ISBLANK(Hoja1!D2699),"ASALARIADO",Hoja1!D2699)</f>
        <v>ASALARIADO</v>
      </c>
      <c r="E2699" t="s">
        <v>16</v>
      </c>
      <c r="F2699" t="s">
        <v>12</v>
      </c>
      <c r="G2699" t="s">
        <v>13</v>
      </c>
      <c r="H2699" t="s">
        <v>13</v>
      </c>
      <c r="I2699" s="1">
        <f>IF(ISBLANK(Hoja1!I2699),AVERAGE(Hoja1!$I$2:$I$5001),Hoja1!I2699)</f>
        <v>24</v>
      </c>
      <c r="J2699">
        <f t="shared" si="126"/>
        <v>0</v>
      </c>
      <c r="K2699" t="str">
        <f t="shared" si="127"/>
        <v>0-400k</v>
      </c>
      <c r="L2699" t="str">
        <f t="shared" si="128"/>
        <v>18-30</v>
      </c>
    </row>
    <row r="2700" spans="1:12" x14ac:dyDescent="0.25">
      <c r="A2700">
        <v>2699</v>
      </c>
      <c r="B2700" t="s">
        <v>15</v>
      </c>
      <c r="C2700">
        <f>IF(ISBLANK(Hoja1!C2700),AVERAGE(Hoja1!$C$2:$C$5001),Hoja1!C2700)</f>
        <v>300000</v>
      </c>
      <c r="D2700" t="str">
        <f>IF(ISBLANK(Hoja1!D2700),"ASALARIADO",Hoja1!D2700)</f>
        <v>ASALARIADO</v>
      </c>
      <c r="E2700" t="s">
        <v>16</v>
      </c>
      <c r="F2700" t="s">
        <v>12</v>
      </c>
      <c r="G2700" t="s">
        <v>13</v>
      </c>
      <c r="H2700" t="s">
        <v>13</v>
      </c>
      <c r="I2700" s="1">
        <f>IF(ISBLANK(Hoja1!I2700),AVERAGE(Hoja1!$I$2:$I$5001),Hoja1!I2700)</f>
        <v>32</v>
      </c>
      <c r="J2700">
        <f t="shared" si="126"/>
        <v>0</v>
      </c>
      <c r="K2700" t="str">
        <f t="shared" si="127"/>
        <v>0-400k</v>
      </c>
      <c r="L2700" t="str">
        <f t="shared" si="128"/>
        <v>31-45</v>
      </c>
    </row>
    <row r="2701" spans="1:12" x14ac:dyDescent="0.25">
      <c r="A2701">
        <v>2700</v>
      </c>
      <c r="B2701" t="s">
        <v>15</v>
      </c>
      <c r="C2701">
        <f>IF(ISBLANK(Hoja1!C2701),AVERAGE(Hoja1!$C$2:$C$5001),Hoja1!C2701)</f>
        <v>430103.9</v>
      </c>
      <c r="D2701" t="str">
        <f>IF(ISBLANK(Hoja1!D2701),"ASALARIADO",Hoja1!D2701)</f>
        <v>ASALARIADO</v>
      </c>
      <c r="E2701" t="s">
        <v>16</v>
      </c>
      <c r="F2701" t="s">
        <v>12</v>
      </c>
      <c r="G2701" t="s">
        <v>13</v>
      </c>
      <c r="H2701" t="s">
        <v>13</v>
      </c>
      <c r="I2701" s="1">
        <f>IF(ISBLANK(Hoja1!I2701),AVERAGE(Hoja1!$I$2:$I$5001),Hoja1!I2701)</f>
        <v>22</v>
      </c>
      <c r="J2701">
        <f t="shared" si="126"/>
        <v>0</v>
      </c>
      <c r="K2701" t="str">
        <f t="shared" si="127"/>
        <v>400k-800k</v>
      </c>
      <c r="L2701" t="str">
        <f t="shared" si="128"/>
        <v>18-30</v>
      </c>
    </row>
    <row r="2702" spans="1:12" x14ac:dyDescent="0.25">
      <c r="A2702">
        <v>2701</v>
      </c>
      <c r="B2702" t="s">
        <v>9</v>
      </c>
      <c r="C2702">
        <f>IF(ISBLANK(Hoja1!C2702),AVERAGE(Hoja1!$C$2:$C$5001),Hoja1!C2702)</f>
        <v>858401</v>
      </c>
      <c r="D2702" t="str">
        <f>IF(ISBLANK(Hoja1!D2702),"ASALARIADO",Hoja1!D2702)</f>
        <v>ASALARIADO</v>
      </c>
      <c r="E2702" t="s">
        <v>16</v>
      </c>
      <c r="F2702" t="s">
        <v>12</v>
      </c>
      <c r="G2702" t="s">
        <v>13</v>
      </c>
      <c r="H2702" t="s">
        <v>13</v>
      </c>
      <c r="I2702" s="1">
        <f>IF(ISBLANK(Hoja1!I2702),AVERAGE(Hoja1!$I$2:$I$5001),Hoja1!I2702)</f>
        <v>32</v>
      </c>
      <c r="J2702">
        <f t="shared" si="126"/>
        <v>0</v>
      </c>
      <c r="K2702" t="str">
        <f t="shared" si="127"/>
        <v>800k-1.2M</v>
      </c>
      <c r="L2702" t="str">
        <f t="shared" si="128"/>
        <v>31-45</v>
      </c>
    </row>
    <row r="2703" spans="1:12" x14ac:dyDescent="0.25">
      <c r="A2703">
        <v>2702</v>
      </c>
      <c r="B2703" t="s">
        <v>15</v>
      </c>
      <c r="C2703">
        <f>IF(ISBLANK(Hoja1!C2703),AVERAGE(Hoja1!$C$2:$C$5001),Hoja1!C2703)</f>
        <v>1452304</v>
      </c>
      <c r="D2703" t="str">
        <f>IF(ISBLANK(Hoja1!D2703),"ASALARIADO",Hoja1!D2703)</f>
        <v>PENSIONADOS EN SU PROPIO SISTEMA</v>
      </c>
      <c r="E2703" t="s">
        <v>11</v>
      </c>
      <c r="F2703" t="s">
        <v>12</v>
      </c>
      <c r="G2703" t="s">
        <v>13</v>
      </c>
      <c r="H2703" t="s">
        <v>13</v>
      </c>
      <c r="I2703" s="1">
        <f>IF(ISBLANK(Hoja1!I2703),AVERAGE(Hoja1!$I$2:$I$5001),Hoja1!I2703)</f>
        <v>60</v>
      </c>
      <c r="J2703">
        <f t="shared" si="126"/>
        <v>0</v>
      </c>
      <c r="K2703" t="str">
        <f t="shared" si="127"/>
        <v>1.2M-2M</v>
      </c>
      <c r="L2703" t="str">
        <f t="shared" si="128"/>
        <v>46-60</v>
      </c>
    </row>
    <row r="2704" spans="1:12" x14ac:dyDescent="0.25">
      <c r="A2704">
        <v>2703</v>
      </c>
      <c r="B2704" t="s">
        <v>15</v>
      </c>
      <c r="C2704">
        <f>IF(ISBLANK(Hoja1!C2704),AVERAGE(Hoja1!$C$2:$C$5001),Hoja1!C2704)</f>
        <v>358838</v>
      </c>
      <c r="D2704" t="str">
        <f>IF(ISBLANK(Hoja1!D2704),"ASALARIADO",Hoja1!D2704)</f>
        <v>ASALARIADO</v>
      </c>
      <c r="E2704" t="s">
        <v>11</v>
      </c>
      <c r="F2704" t="s">
        <v>12</v>
      </c>
      <c r="G2704" t="s">
        <v>13</v>
      </c>
      <c r="H2704" t="s">
        <v>13</v>
      </c>
      <c r="I2704" s="1">
        <f>IF(ISBLANK(Hoja1!I2704),AVERAGE(Hoja1!$I$2:$I$5001),Hoja1!I2704)</f>
        <v>38</v>
      </c>
      <c r="J2704">
        <f t="shared" si="126"/>
        <v>0</v>
      </c>
      <c r="K2704" t="str">
        <f t="shared" si="127"/>
        <v>0-400k</v>
      </c>
      <c r="L2704" t="str">
        <f t="shared" si="128"/>
        <v>31-45</v>
      </c>
    </row>
    <row r="2705" spans="1:12" x14ac:dyDescent="0.25">
      <c r="A2705">
        <v>2704</v>
      </c>
      <c r="B2705" t="s">
        <v>9</v>
      </c>
      <c r="C2705">
        <f>IF(ISBLANK(Hoja1!C2705),AVERAGE(Hoja1!$C$2:$C$5001),Hoja1!C2705)</f>
        <v>356903.47</v>
      </c>
      <c r="D2705" t="str">
        <f>IF(ISBLANK(Hoja1!D2705),"ASALARIADO",Hoja1!D2705)</f>
        <v>ASALARIADO</v>
      </c>
      <c r="E2705" t="s">
        <v>16</v>
      </c>
      <c r="F2705" t="s">
        <v>12</v>
      </c>
      <c r="G2705" t="s">
        <v>13</v>
      </c>
      <c r="H2705" t="s">
        <v>13</v>
      </c>
      <c r="I2705" s="1">
        <f>IF(ISBLANK(Hoja1!I2705),AVERAGE(Hoja1!$I$2:$I$5001),Hoja1!I2705)</f>
        <v>49</v>
      </c>
      <c r="J2705">
        <f t="shared" si="126"/>
        <v>0</v>
      </c>
      <c r="K2705" t="str">
        <f t="shared" si="127"/>
        <v>0-400k</v>
      </c>
      <c r="L2705" t="str">
        <f t="shared" si="128"/>
        <v>46-60</v>
      </c>
    </row>
    <row r="2706" spans="1:12" x14ac:dyDescent="0.25">
      <c r="A2706">
        <v>2705</v>
      </c>
      <c r="B2706" t="s">
        <v>9</v>
      </c>
      <c r="C2706">
        <f>IF(ISBLANK(Hoja1!C2706),AVERAGE(Hoja1!$C$2:$C$5001),Hoja1!C2706)</f>
        <v>300018</v>
      </c>
      <c r="D2706" t="str">
        <f>IF(ISBLANK(Hoja1!D2706),"ASALARIADO",Hoja1!D2706)</f>
        <v>TRABAJADOR INDEPENDIENTE</v>
      </c>
      <c r="E2706" t="s">
        <v>16</v>
      </c>
      <c r="F2706" t="s">
        <v>12</v>
      </c>
      <c r="G2706" t="s">
        <v>13</v>
      </c>
      <c r="H2706" t="s">
        <v>13</v>
      </c>
      <c r="I2706" s="1">
        <f>IF(ISBLANK(Hoja1!I2706),AVERAGE(Hoja1!$I$2:$I$5001),Hoja1!I2706)</f>
        <v>39</v>
      </c>
      <c r="J2706">
        <f t="shared" si="126"/>
        <v>0</v>
      </c>
      <c r="K2706" t="str">
        <f t="shared" si="127"/>
        <v>0-400k</v>
      </c>
      <c r="L2706" t="str">
        <f t="shared" si="128"/>
        <v>31-45</v>
      </c>
    </row>
    <row r="2707" spans="1:12" x14ac:dyDescent="0.25">
      <c r="A2707">
        <v>2706</v>
      </c>
      <c r="B2707" t="s">
        <v>15</v>
      </c>
      <c r="C2707">
        <f>IF(ISBLANK(Hoja1!C2707),AVERAGE(Hoja1!$C$2:$C$5001),Hoja1!C2707)</f>
        <v>1061946.5</v>
      </c>
      <c r="D2707" t="str">
        <f>IF(ISBLANK(Hoja1!D2707),"ASALARIADO",Hoja1!D2707)</f>
        <v>ASALARIADO</v>
      </c>
      <c r="E2707" t="s">
        <v>11</v>
      </c>
      <c r="F2707" t="s">
        <v>12</v>
      </c>
      <c r="G2707" t="s">
        <v>13</v>
      </c>
      <c r="H2707" t="s">
        <v>13</v>
      </c>
      <c r="I2707" s="1">
        <f>IF(ISBLANK(Hoja1!I2707),AVERAGE(Hoja1!$I$2:$I$5001),Hoja1!I2707)</f>
        <v>29</v>
      </c>
      <c r="J2707">
        <f t="shared" si="126"/>
        <v>0</v>
      </c>
      <c r="K2707" t="str">
        <f t="shared" si="127"/>
        <v>800k-1.2M</v>
      </c>
      <c r="L2707" t="str">
        <f t="shared" si="128"/>
        <v>18-30</v>
      </c>
    </row>
    <row r="2708" spans="1:12" x14ac:dyDescent="0.25">
      <c r="A2708">
        <v>2707</v>
      </c>
      <c r="B2708" t="s">
        <v>9</v>
      </c>
      <c r="C2708">
        <f>IF(ISBLANK(Hoja1!C2708),AVERAGE(Hoja1!$C$2:$C$5001),Hoja1!C2708)</f>
        <v>795975.32</v>
      </c>
      <c r="D2708" t="str">
        <f>IF(ISBLANK(Hoja1!D2708),"ASALARIADO",Hoja1!D2708)</f>
        <v>ASALARIADO</v>
      </c>
      <c r="E2708" t="s">
        <v>11</v>
      </c>
      <c r="F2708" t="s">
        <v>12</v>
      </c>
      <c r="G2708" t="s">
        <v>13</v>
      </c>
      <c r="H2708" t="s">
        <v>13</v>
      </c>
      <c r="I2708" s="1">
        <f>IF(ISBLANK(Hoja1!I2708),AVERAGE(Hoja1!$I$2:$I$5001),Hoja1!I2708)</f>
        <v>38</v>
      </c>
      <c r="J2708">
        <f t="shared" si="126"/>
        <v>0</v>
      </c>
      <c r="K2708" t="str">
        <f t="shared" si="127"/>
        <v>400k-800k</v>
      </c>
      <c r="L2708" t="str">
        <f t="shared" si="128"/>
        <v>31-45</v>
      </c>
    </row>
    <row r="2709" spans="1:12" x14ac:dyDescent="0.25">
      <c r="A2709">
        <v>2708</v>
      </c>
      <c r="B2709" t="s">
        <v>9</v>
      </c>
      <c r="C2709">
        <f>IF(ISBLANK(Hoja1!C2709),AVERAGE(Hoja1!$C$2:$C$5001),Hoja1!C2709)</f>
        <v>385200.2</v>
      </c>
      <c r="D2709" t="str">
        <f>IF(ISBLANK(Hoja1!D2709),"ASALARIADO",Hoja1!D2709)</f>
        <v>ASALARIADO</v>
      </c>
      <c r="E2709" t="s">
        <v>16</v>
      </c>
      <c r="F2709" t="s">
        <v>12</v>
      </c>
      <c r="G2709" t="s">
        <v>13</v>
      </c>
      <c r="H2709" t="s">
        <v>13</v>
      </c>
      <c r="I2709" s="1">
        <f>IF(ISBLANK(Hoja1!I2709),AVERAGE(Hoja1!$I$2:$I$5001),Hoja1!I2709)</f>
        <v>27</v>
      </c>
      <c r="J2709">
        <f t="shared" si="126"/>
        <v>0</v>
      </c>
      <c r="K2709" t="str">
        <f t="shared" si="127"/>
        <v>0-400k</v>
      </c>
      <c r="L2709" t="str">
        <f t="shared" si="128"/>
        <v>18-30</v>
      </c>
    </row>
    <row r="2710" spans="1:12" x14ac:dyDescent="0.25">
      <c r="A2710">
        <v>2709</v>
      </c>
      <c r="B2710" t="s">
        <v>9</v>
      </c>
      <c r="C2710">
        <f>IF(ISBLANK(Hoja1!C2710),AVERAGE(Hoja1!$C$2:$C$5001),Hoja1!C2710)</f>
        <v>507944</v>
      </c>
      <c r="D2710" t="str">
        <f>IF(ISBLANK(Hoja1!D2710),"ASALARIADO",Hoja1!D2710)</f>
        <v>TRABAJADOR INDEPENDIENTE</v>
      </c>
      <c r="E2710" t="s">
        <v>16</v>
      </c>
      <c r="F2710" t="s">
        <v>12</v>
      </c>
      <c r="G2710" t="s">
        <v>12</v>
      </c>
      <c r="H2710" t="s">
        <v>12</v>
      </c>
      <c r="I2710" s="1">
        <f>IF(ISBLANK(Hoja1!I2710),AVERAGE(Hoja1!$I$2:$I$5001),Hoja1!I2710)</f>
        <v>54</v>
      </c>
      <c r="J2710">
        <f t="shared" si="126"/>
        <v>1</v>
      </c>
      <c r="K2710" t="str">
        <f t="shared" si="127"/>
        <v>400k-800k</v>
      </c>
      <c r="L2710" t="str">
        <f t="shared" si="128"/>
        <v>46-60</v>
      </c>
    </row>
    <row r="2711" spans="1:12" x14ac:dyDescent="0.25">
      <c r="A2711">
        <v>2710</v>
      </c>
      <c r="B2711" t="s">
        <v>9</v>
      </c>
      <c r="C2711">
        <f>IF(ISBLANK(Hoja1!C2711),AVERAGE(Hoja1!$C$2:$C$5001),Hoja1!C2711)</f>
        <v>1196608</v>
      </c>
      <c r="D2711" t="str">
        <f>IF(ISBLANK(Hoja1!D2711),"ASALARIADO",Hoja1!D2711)</f>
        <v>ASALARIADO</v>
      </c>
      <c r="E2711" t="s">
        <v>16</v>
      </c>
      <c r="F2711" t="s">
        <v>12</v>
      </c>
      <c r="G2711" t="s">
        <v>13</v>
      </c>
      <c r="H2711" t="s">
        <v>13</v>
      </c>
      <c r="I2711" s="1">
        <f>IF(ISBLANK(Hoja1!I2711),AVERAGE(Hoja1!$I$2:$I$5001),Hoja1!I2711)</f>
        <v>33</v>
      </c>
      <c r="J2711">
        <f t="shared" si="126"/>
        <v>0</v>
      </c>
      <c r="K2711" t="str">
        <f t="shared" si="127"/>
        <v>800k-1.2M</v>
      </c>
      <c r="L2711" t="str">
        <f t="shared" si="128"/>
        <v>31-45</v>
      </c>
    </row>
    <row r="2712" spans="1:12" x14ac:dyDescent="0.25">
      <c r="A2712">
        <v>2711</v>
      </c>
      <c r="B2712" t="s">
        <v>9</v>
      </c>
      <c r="C2712">
        <f>IF(ISBLANK(Hoja1!C2712),AVERAGE(Hoja1!$C$2:$C$5001),Hoja1!C2712)</f>
        <v>388315.75</v>
      </c>
      <c r="D2712" t="str">
        <f>IF(ISBLANK(Hoja1!D2712),"ASALARIADO",Hoja1!D2712)</f>
        <v>ASALARIADO</v>
      </c>
      <c r="E2712" t="s">
        <v>16</v>
      </c>
      <c r="F2712" t="s">
        <v>12</v>
      </c>
      <c r="G2712" t="s">
        <v>13</v>
      </c>
      <c r="H2712" t="s">
        <v>13</v>
      </c>
      <c r="I2712" s="1">
        <f>IF(ISBLANK(Hoja1!I2712),AVERAGE(Hoja1!$I$2:$I$5001),Hoja1!I2712)</f>
        <v>59</v>
      </c>
      <c r="J2712">
        <f t="shared" si="126"/>
        <v>0</v>
      </c>
      <c r="K2712" t="str">
        <f t="shared" si="127"/>
        <v>0-400k</v>
      </c>
      <c r="L2712" t="str">
        <f t="shared" si="128"/>
        <v>46-60</v>
      </c>
    </row>
    <row r="2713" spans="1:12" x14ac:dyDescent="0.25">
      <c r="A2713">
        <v>2712</v>
      </c>
      <c r="B2713" t="s">
        <v>15</v>
      </c>
      <c r="C2713">
        <f>IF(ISBLANK(Hoja1!C2713),AVERAGE(Hoja1!$C$2:$C$5001),Hoja1!C2713)</f>
        <v>2109522.85</v>
      </c>
      <c r="D2713" t="str">
        <f>IF(ISBLANK(Hoja1!D2713),"ASALARIADO",Hoja1!D2713)</f>
        <v>ASALARIADO</v>
      </c>
      <c r="E2713" t="s">
        <v>11</v>
      </c>
      <c r="F2713" t="s">
        <v>12</v>
      </c>
      <c r="G2713" t="s">
        <v>13</v>
      </c>
      <c r="H2713" t="s">
        <v>13</v>
      </c>
      <c r="I2713" s="1">
        <f>IF(ISBLANK(Hoja1!I2713),AVERAGE(Hoja1!$I$2:$I$5001),Hoja1!I2713)</f>
        <v>45</v>
      </c>
      <c r="J2713">
        <f t="shared" si="126"/>
        <v>0</v>
      </c>
      <c r="K2713" t="str">
        <f t="shared" si="127"/>
        <v>2M+</v>
      </c>
      <c r="L2713" t="str">
        <f t="shared" si="128"/>
        <v>31-45</v>
      </c>
    </row>
    <row r="2714" spans="1:12" x14ac:dyDescent="0.25">
      <c r="A2714">
        <v>2713</v>
      </c>
      <c r="B2714" t="s">
        <v>9</v>
      </c>
      <c r="C2714">
        <f>IF(ISBLANK(Hoja1!C2714),AVERAGE(Hoja1!$C$2:$C$5001),Hoja1!C2714)</f>
        <v>297046</v>
      </c>
      <c r="D2714" t="str">
        <f>IF(ISBLANK(Hoja1!D2714),"ASALARIADO",Hoja1!D2714)</f>
        <v>ASEGURADO VOLUNTARIO</v>
      </c>
      <c r="E2714" t="s">
        <v>16</v>
      </c>
      <c r="F2714" t="s">
        <v>12</v>
      </c>
      <c r="G2714" t="s">
        <v>12</v>
      </c>
      <c r="H2714" t="s">
        <v>12</v>
      </c>
      <c r="I2714" s="1">
        <f>IF(ISBLANK(Hoja1!I2714),AVERAGE(Hoja1!$I$2:$I$5001),Hoja1!I2714)</f>
        <v>46</v>
      </c>
      <c r="J2714">
        <f t="shared" si="126"/>
        <v>1</v>
      </c>
      <c r="K2714" t="str">
        <f t="shared" si="127"/>
        <v>0-400k</v>
      </c>
      <c r="L2714" t="str">
        <f t="shared" si="128"/>
        <v>46-60</v>
      </c>
    </row>
    <row r="2715" spans="1:12" x14ac:dyDescent="0.25">
      <c r="A2715">
        <v>2714</v>
      </c>
      <c r="B2715" t="s">
        <v>9</v>
      </c>
      <c r="C2715">
        <f>IF(ISBLANK(Hoja1!C2715),AVERAGE(Hoja1!$C$2:$C$5001),Hoja1!C2715)</f>
        <v>389232</v>
      </c>
      <c r="D2715" t="str">
        <f>IF(ISBLANK(Hoja1!D2715),"ASALARIADO",Hoja1!D2715)</f>
        <v>ASALARIADO</v>
      </c>
      <c r="E2715" t="s">
        <v>16</v>
      </c>
      <c r="F2715" t="s">
        <v>12</v>
      </c>
      <c r="G2715" t="s">
        <v>13</v>
      </c>
      <c r="H2715" t="s">
        <v>13</v>
      </c>
      <c r="I2715" s="1">
        <f>IF(ISBLANK(Hoja1!I2715),AVERAGE(Hoja1!$I$2:$I$5001),Hoja1!I2715)</f>
        <v>39</v>
      </c>
      <c r="J2715">
        <f t="shared" si="126"/>
        <v>0</v>
      </c>
      <c r="K2715" t="str">
        <f t="shared" si="127"/>
        <v>0-400k</v>
      </c>
      <c r="L2715" t="str">
        <f t="shared" si="128"/>
        <v>31-45</v>
      </c>
    </row>
    <row r="2716" spans="1:12" x14ac:dyDescent="0.25">
      <c r="A2716">
        <v>2715</v>
      </c>
      <c r="B2716" t="s">
        <v>15</v>
      </c>
      <c r="C2716">
        <f>IF(ISBLANK(Hoja1!C2716),AVERAGE(Hoja1!$C$2:$C$5001),Hoja1!C2716)</f>
        <v>746903</v>
      </c>
      <c r="D2716" t="str">
        <f>IF(ISBLANK(Hoja1!D2716),"ASALARIADO",Hoja1!D2716)</f>
        <v>ASALARIADO</v>
      </c>
      <c r="E2716" t="s">
        <v>11</v>
      </c>
      <c r="F2716" t="s">
        <v>12</v>
      </c>
      <c r="G2716" t="s">
        <v>13</v>
      </c>
      <c r="H2716" t="s">
        <v>12</v>
      </c>
      <c r="I2716" s="1">
        <f>IF(ISBLANK(Hoja1!I2716),AVERAGE(Hoja1!$I$2:$I$5001),Hoja1!I2716)</f>
        <v>31</v>
      </c>
      <c r="J2716">
        <f t="shared" si="126"/>
        <v>1</v>
      </c>
      <c r="K2716" t="str">
        <f t="shared" si="127"/>
        <v>400k-800k</v>
      </c>
      <c r="L2716" t="str">
        <f t="shared" si="128"/>
        <v>31-45</v>
      </c>
    </row>
    <row r="2717" spans="1:12" x14ac:dyDescent="0.25">
      <c r="A2717">
        <v>2716</v>
      </c>
      <c r="B2717" t="s">
        <v>9</v>
      </c>
      <c r="C2717">
        <f>IF(ISBLANK(Hoja1!C2717),AVERAGE(Hoja1!$C$2:$C$5001),Hoja1!C2717)</f>
        <v>362250</v>
      </c>
      <c r="D2717" t="str">
        <f>IF(ISBLANK(Hoja1!D2717),"ASALARIADO",Hoja1!D2717)</f>
        <v>ASALARIADO</v>
      </c>
      <c r="E2717" t="s">
        <v>16</v>
      </c>
      <c r="F2717" t="s">
        <v>12</v>
      </c>
      <c r="G2717" t="s">
        <v>13</v>
      </c>
      <c r="H2717" t="s">
        <v>13</v>
      </c>
      <c r="I2717" s="1">
        <f>IF(ISBLANK(Hoja1!I2717),AVERAGE(Hoja1!$I$2:$I$5001),Hoja1!I2717)</f>
        <v>44</v>
      </c>
      <c r="J2717">
        <f t="shared" si="126"/>
        <v>0</v>
      </c>
      <c r="K2717" t="str">
        <f t="shared" si="127"/>
        <v>0-400k</v>
      </c>
      <c r="L2717" t="str">
        <f t="shared" si="128"/>
        <v>31-45</v>
      </c>
    </row>
    <row r="2718" spans="1:12" x14ac:dyDescent="0.25">
      <c r="A2718">
        <v>2717</v>
      </c>
      <c r="B2718" t="s">
        <v>9</v>
      </c>
      <c r="C2718">
        <f>IF(ISBLANK(Hoja1!C2718),AVERAGE(Hoja1!$C$2:$C$5001),Hoja1!C2718)</f>
        <v>278030</v>
      </c>
      <c r="D2718" t="str">
        <f>IF(ISBLANK(Hoja1!D2718),"ASALARIADO",Hoja1!D2718)</f>
        <v>CONVENIOS ESPECIALES DE TRABAJADORES INDEPENDIENTES</v>
      </c>
      <c r="E2718" t="s">
        <v>16</v>
      </c>
      <c r="F2718" t="s">
        <v>12</v>
      </c>
      <c r="G2718" t="s">
        <v>13</v>
      </c>
      <c r="H2718" t="s">
        <v>13</v>
      </c>
      <c r="I2718" s="1">
        <f>IF(ISBLANK(Hoja1!I2718),AVERAGE(Hoja1!$I$2:$I$5001),Hoja1!I2718)</f>
        <v>30</v>
      </c>
      <c r="J2718">
        <f t="shared" si="126"/>
        <v>0</v>
      </c>
      <c r="K2718" t="str">
        <f t="shared" si="127"/>
        <v>0-400k</v>
      </c>
      <c r="L2718" t="str">
        <f t="shared" si="128"/>
        <v>18-30</v>
      </c>
    </row>
    <row r="2719" spans="1:12" x14ac:dyDescent="0.25">
      <c r="A2719">
        <v>2718</v>
      </c>
      <c r="B2719" t="s">
        <v>15</v>
      </c>
      <c r="C2719">
        <f>IF(ISBLANK(Hoja1!C2719),AVERAGE(Hoja1!$C$2:$C$5001),Hoja1!C2719)</f>
        <v>250000</v>
      </c>
      <c r="D2719" t="str">
        <f>IF(ISBLANK(Hoja1!D2719),"ASALARIADO",Hoja1!D2719)</f>
        <v>ASALARIADO</v>
      </c>
      <c r="E2719" t="s">
        <v>16</v>
      </c>
      <c r="F2719" t="s">
        <v>12</v>
      </c>
      <c r="G2719" t="s">
        <v>12</v>
      </c>
      <c r="H2719" t="s">
        <v>12</v>
      </c>
      <c r="I2719" s="1">
        <f>IF(ISBLANK(Hoja1!I2719),AVERAGE(Hoja1!$I$2:$I$5001),Hoja1!I2719)</f>
        <v>54</v>
      </c>
      <c r="J2719">
        <f t="shared" si="126"/>
        <v>1</v>
      </c>
      <c r="K2719" t="str">
        <f t="shared" si="127"/>
        <v>0-400k</v>
      </c>
      <c r="L2719" t="str">
        <f t="shared" si="128"/>
        <v>46-60</v>
      </c>
    </row>
    <row r="2720" spans="1:12" x14ac:dyDescent="0.25">
      <c r="A2720">
        <v>2719</v>
      </c>
      <c r="B2720" t="s">
        <v>15</v>
      </c>
      <c r="C2720">
        <f>IF(ISBLANK(Hoja1!C2720),AVERAGE(Hoja1!$C$2:$C$5001),Hoja1!C2720)</f>
        <v>297046</v>
      </c>
      <c r="D2720" t="str">
        <f>IF(ISBLANK(Hoja1!D2720),"ASALARIADO",Hoja1!D2720)</f>
        <v>ASEGURADO VOLUNTARIO</v>
      </c>
      <c r="E2720" t="s">
        <v>16</v>
      </c>
      <c r="F2720" t="s">
        <v>12</v>
      </c>
      <c r="G2720" t="s">
        <v>12</v>
      </c>
      <c r="H2720" t="s">
        <v>13</v>
      </c>
      <c r="I2720" s="1">
        <f>IF(ISBLANK(Hoja1!I2720),AVERAGE(Hoja1!$I$2:$I$5001),Hoja1!I2720)</f>
        <v>44</v>
      </c>
      <c r="J2720">
        <f t="shared" si="126"/>
        <v>0</v>
      </c>
      <c r="K2720" t="str">
        <f t="shared" si="127"/>
        <v>0-400k</v>
      </c>
      <c r="L2720" t="str">
        <f t="shared" si="128"/>
        <v>31-45</v>
      </c>
    </row>
    <row r="2721" spans="1:12" x14ac:dyDescent="0.25">
      <c r="A2721">
        <v>2720</v>
      </c>
      <c r="B2721" t="s">
        <v>15</v>
      </c>
      <c r="C2721">
        <f>IF(ISBLANK(Hoja1!C2721),AVERAGE(Hoja1!$C$2:$C$5001),Hoja1!C2721)</f>
        <v>120000</v>
      </c>
      <c r="D2721" t="str">
        <f>IF(ISBLANK(Hoja1!D2721),"ASALARIADO",Hoja1!D2721)</f>
        <v>ASALARIADO</v>
      </c>
      <c r="E2721" t="s">
        <v>16</v>
      </c>
      <c r="F2721" t="s">
        <v>12</v>
      </c>
      <c r="G2721" t="s">
        <v>13</v>
      </c>
      <c r="H2721" t="s">
        <v>12</v>
      </c>
      <c r="I2721" s="1">
        <f>IF(ISBLANK(Hoja1!I2721),AVERAGE(Hoja1!$I$2:$I$5001),Hoja1!I2721)</f>
        <v>55</v>
      </c>
      <c r="J2721">
        <f t="shared" si="126"/>
        <v>1</v>
      </c>
      <c r="K2721" t="str">
        <f t="shared" si="127"/>
        <v>0-400k</v>
      </c>
      <c r="L2721" t="str">
        <f t="shared" si="128"/>
        <v>46-60</v>
      </c>
    </row>
    <row r="2722" spans="1:12" x14ac:dyDescent="0.25">
      <c r="A2722">
        <v>2721</v>
      </c>
      <c r="B2722" t="s">
        <v>15</v>
      </c>
      <c r="C2722">
        <f>IF(ISBLANK(Hoja1!C2722),AVERAGE(Hoja1!$C$2:$C$5001),Hoja1!C2722)</f>
        <v>315617</v>
      </c>
      <c r="D2722" t="str">
        <f>IF(ISBLANK(Hoja1!D2722),"ASALARIADO",Hoja1!D2722)</f>
        <v>ASEGURADO VOLUNTARIO</v>
      </c>
      <c r="E2722" t="s">
        <v>16</v>
      </c>
      <c r="F2722" t="s">
        <v>12</v>
      </c>
      <c r="G2722" t="s">
        <v>13</v>
      </c>
      <c r="H2722" t="s">
        <v>13</v>
      </c>
      <c r="I2722" s="1">
        <f>IF(ISBLANK(Hoja1!I2722),AVERAGE(Hoja1!$I$2:$I$5001),Hoja1!I2722)</f>
        <v>65</v>
      </c>
      <c r="J2722">
        <f t="shared" si="126"/>
        <v>0</v>
      </c>
      <c r="K2722" t="str">
        <f t="shared" si="127"/>
        <v>0-400k</v>
      </c>
      <c r="L2722" t="str">
        <f t="shared" si="128"/>
        <v>61-75</v>
      </c>
    </row>
    <row r="2723" spans="1:12" x14ac:dyDescent="0.25">
      <c r="A2723">
        <v>2722</v>
      </c>
      <c r="B2723" t="s">
        <v>9</v>
      </c>
      <c r="C2723">
        <f>IF(ISBLANK(Hoja1!C2723),AVERAGE(Hoja1!$C$2:$C$5001),Hoja1!C2723)</f>
        <v>1034183.15</v>
      </c>
      <c r="D2723" t="str">
        <f>IF(ISBLANK(Hoja1!D2723),"ASALARIADO",Hoja1!D2723)</f>
        <v>ASALARIADO</v>
      </c>
      <c r="E2723" t="s">
        <v>16</v>
      </c>
      <c r="F2723" t="s">
        <v>12</v>
      </c>
      <c r="G2723" t="s">
        <v>13</v>
      </c>
      <c r="H2723" t="s">
        <v>13</v>
      </c>
      <c r="I2723" s="1">
        <f>IF(ISBLANK(Hoja1!I2723),AVERAGE(Hoja1!$I$2:$I$5001),Hoja1!I2723)</f>
        <v>28</v>
      </c>
      <c r="J2723">
        <f t="shared" si="126"/>
        <v>0</v>
      </c>
      <c r="K2723" t="str">
        <f t="shared" si="127"/>
        <v>800k-1.2M</v>
      </c>
      <c r="L2723" t="str">
        <f t="shared" si="128"/>
        <v>18-30</v>
      </c>
    </row>
    <row r="2724" spans="1:12" x14ac:dyDescent="0.25">
      <c r="A2724">
        <v>2723</v>
      </c>
      <c r="B2724" t="s">
        <v>9</v>
      </c>
      <c r="C2724">
        <f>IF(ISBLANK(Hoja1!C2724),AVERAGE(Hoja1!$C$2:$C$5001),Hoja1!C2724)</f>
        <v>484022.45</v>
      </c>
      <c r="D2724" t="str">
        <f>IF(ISBLANK(Hoja1!D2724),"ASALARIADO",Hoja1!D2724)</f>
        <v>ASALARIADO</v>
      </c>
      <c r="E2724" t="s">
        <v>16</v>
      </c>
      <c r="F2724" t="s">
        <v>12</v>
      </c>
      <c r="G2724" t="s">
        <v>13</v>
      </c>
      <c r="H2724" t="s">
        <v>13</v>
      </c>
      <c r="I2724" s="1">
        <f>IF(ISBLANK(Hoja1!I2724),AVERAGE(Hoja1!$I$2:$I$5001),Hoja1!I2724)</f>
        <v>42</v>
      </c>
      <c r="J2724">
        <f t="shared" si="126"/>
        <v>0</v>
      </c>
      <c r="K2724" t="str">
        <f t="shared" si="127"/>
        <v>400k-800k</v>
      </c>
      <c r="L2724" t="str">
        <f t="shared" si="128"/>
        <v>31-45</v>
      </c>
    </row>
    <row r="2725" spans="1:12" x14ac:dyDescent="0.25">
      <c r="A2725">
        <v>2724</v>
      </c>
      <c r="B2725" t="s">
        <v>15</v>
      </c>
      <c r="C2725">
        <f>IF(ISBLANK(Hoja1!C2725),AVERAGE(Hoja1!$C$2:$C$5001),Hoja1!C2725)</f>
        <v>200000</v>
      </c>
      <c r="D2725" t="str">
        <f>IF(ISBLANK(Hoja1!D2725),"ASALARIADO",Hoja1!D2725)</f>
        <v>ASALARIADO</v>
      </c>
      <c r="E2725" t="s">
        <v>16</v>
      </c>
      <c r="F2725" t="s">
        <v>12</v>
      </c>
      <c r="G2725" t="s">
        <v>12</v>
      </c>
      <c r="H2725" t="s">
        <v>13</v>
      </c>
      <c r="I2725" s="1">
        <f>IF(ISBLANK(Hoja1!I2725),AVERAGE(Hoja1!$I$2:$I$5001),Hoja1!I2725)</f>
        <v>53</v>
      </c>
      <c r="J2725">
        <f t="shared" si="126"/>
        <v>0</v>
      </c>
      <c r="K2725" t="str">
        <f t="shared" si="127"/>
        <v>0-400k</v>
      </c>
      <c r="L2725" t="str">
        <f t="shared" si="128"/>
        <v>46-60</v>
      </c>
    </row>
    <row r="2726" spans="1:12" x14ac:dyDescent="0.25">
      <c r="A2726">
        <v>2725</v>
      </c>
      <c r="B2726" t="s">
        <v>9</v>
      </c>
      <c r="C2726">
        <f>IF(ISBLANK(Hoja1!C2726),AVERAGE(Hoja1!$C$2:$C$5001),Hoja1!C2726)</f>
        <v>594092</v>
      </c>
      <c r="D2726" t="str">
        <f>IF(ISBLANK(Hoja1!D2726),"ASALARIADO",Hoja1!D2726)</f>
        <v>TRABAJADOR INDEPENDIENTE</v>
      </c>
      <c r="E2726" t="s">
        <v>16</v>
      </c>
      <c r="F2726" t="s">
        <v>12</v>
      </c>
      <c r="G2726" t="s">
        <v>13</v>
      </c>
      <c r="H2726" t="s">
        <v>12</v>
      </c>
      <c r="I2726" s="1">
        <f>IF(ISBLANK(Hoja1!I2726),AVERAGE(Hoja1!$I$2:$I$5001),Hoja1!I2726)</f>
        <v>67</v>
      </c>
      <c r="J2726">
        <f t="shared" si="126"/>
        <v>1</v>
      </c>
      <c r="K2726" t="str">
        <f t="shared" si="127"/>
        <v>400k-800k</v>
      </c>
      <c r="L2726" t="str">
        <f t="shared" si="128"/>
        <v>61-75</v>
      </c>
    </row>
    <row r="2727" spans="1:12" x14ac:dyDescent="0.25">
      <c r="A2727">
        <v>2726</v>
      </c>
      <c r="B2727" t="s">
        <v>9</v>
      </c>
      <c r="C2727">
        <f>IF(ISBLANK(Hoja1!C2727),AVERAGE(Hoja1!$C$2:$C$5001),Hoja1!C2727)</f>
        <v>501950.24</v>
      </c>
      <c r="D2727" t="str">
        <f>IF(ISBLANK(Hoja1!D2727),"ASALARIADO",Hoja1!D2727)</f>
        <v>ASALARIADO</v>
      </c>
      <c r="E2727" t="s">
        <v>16</v>
      </c>
      <c r="F2727" t="s">
        <v>12</v>
      </c>
      <c r="G2727" t="s">
        <v>13</v>
      </c>
      <c r="H2727" t="s">
        <v>13</v>
      </c>
      <c r="I2727" s="1">
        <f>IF(ISBLANK(Hoja1!I2727),AVERAGE(Hoja1!$I$2:$I$5001),Hoja1!I2727)</f>
        <v>46</v>
      </c>
      <c r="J2727">
        <f t="shared" si="126"/>
        <v>0</v>
      </c>
      <c r="K2727" t="str">
        <f t="shared" si="127"/>
        <v>400k-800k</v>
      </c>
      <c r="L2727" t="str">
        <f t="shared" si="128"/>
        <v>46-60</v>
      </c>
    </row>
    <row r="2728" spans="1:12" x14ac:dyDescent="0.25">
      <c r="A2728">
        <v>2727</v>
      </c>
      <c r="B2728" t="s">
        <v>9</v>
      </c>
      <c r="C2728">
        <f>IF(ISBLANK(Hoja1!C2728),AVERAGE(Hoja1!$C$2:$C$5001),Hoja1!C2728)</f>
        <v>297046</v>
      </c>
      <c r="D2728" t="str">
        <f>IF(ISBLANK(Hoja1!D2728),"ASALARIADO",Hoja1!D2728)</f>
        <v>ASEGURADO VOLUNTARIO</v>
      </c>
      <c r="E2728" t="s">
        <v>16</v>
      </c>
      <c r="F2728" t="s">
        <v>12</v>
      </c>
      <c r="G2728" t="s">
        <v>13</v>
      </c>
      <c r="H2728" t="s">
        <v>13</v>
      </c>
      <c r="I2728" s="1">
        <f>IF(ISBLANK(Hoja1!I2728),AVERAGE(Hoja1!$I$2:$I$5001),Hoja1!I2728)</f>
        <v>46</v>
      </c>
      <c r="J2728">
        <f t="shared" si="126"/>
        <v>0</v>
      </c>
      <c r="K2728" t="str">
        <f t="shared" si="127"/>
        <v>0-400k</v>
      </c>
      <c r="L2728" t="str">
        <f t="shared" si="128"/>
        <v>46-60</v>
      </c>
    </row>
    <row r="2729" spans="1:12" x14ac:dyDescent="0.25">
      <c r="A2729">
        <v>2728</v>
      </c>
      <c r="B2729" t="s">
        <v>9</v>
      </c>
      <c r="C2729">
        <f>IF(ISBLANK(Hoja1!C2729),AVERAGE(Hoja1!$C$2:$C$5001),Hoja1!C2729)</f>
        <v>360061</v>
      </c>
      <c r="D2729" t="str">
        <f>IF(ISBLANK(Hoja1!D2729),"ASALARIADO",Hoja1!D2729)</f>
        <v>ASALARIADO</v>
      </c>
      <c r="E2729" t="s">
        <v>16</v>
      </c>
      <c r="F2729" t="s">
        <v>12</v>
      </c>
      <c r="G2729" t="s">
        <v>13</v>
      </c>
      <c r="H2729" t="s">
        <v>13</v>
      </c>
      <c r="I2729" s="1">
        <f>IF(ISBLANK(Hoja1!I2729),AVERAGE(Hoja1!$I$2:$I$5001),Hoja1!I2729)</f>
        <v>32</v>
      </c>
      <c r="J2729">
        <f t="shared" si="126"/>
        <v>0</v>
      </c>
      <c r="K2729" t="str">
        <f t="shared" si="127"/>
        <v>0-400k</v>
      </c>
      <c r="L2729" t="str">
        <f t="shared" si="128"/>
        <v>31-45</v>
      </c>
    </row>
    <row r="2730" spans="1:12" x14ac:dyDescent="0.25">
      <c r="A2730">
        <v>2729</v>
      </c>
      <c r="B2730" t="s">
        <v>15</v>
      </c>
      <c r="C2730">
        <f>IF(ISBLANK(Hoja1!C2730),AVERAGE(Hoja1!$C$2:$C$5001),Hoja1!C2730)</f>
        <v>350325</v>
      </c>
      <c r="D2730" t="str">
        <f>IF(ISBLANK(Hoja1!D2730),"ASALARIADO",Hoja1!D2730)</f>
        <v>ASALARIADO</v>
      </c>
      <c r="E2730" t="s">
        <v>16</v>
      </c>
      <c r="F2730" t="s">
        <v>12</v>
      </c>
      <c r="G2730" t="s">
        <v>13</v>
      </c>
      <c r="H2730" t="s">
        <v>13</v>
      </c>
      <c r="I2730" s="1">
        <f>IF(ISBLANK(Hoja1!I2730),AVERAGE(Hoja1!$I$2:$I$5001),Hoja1!I2730)</f>
        <v>27</v>
      </c>
      <c r="J2730">
        <f t="shared" si="126"/>
        <v>0</v>
      </c>
      <c r="K2730" t="str">
        <f t="shared" si="127"/>
        <v>0-400k</v>
      </c>
      <c r="L2730" t="str">
        <f t="shared" si="128"/>
        <v>18-30</v>
      </c>
    </row>
    <row r="2731" spans="1:12" x14ac:dyDescent="0.25">
      <c r="A2731">
        <v>2730</v>
      </c>
      <c r="B2731" t="s">
        <v>9</v>
      </c>
      <c r="C2731">
        <f>IF(ISBLANK(Hoja1!C2731),AVERAGE(Hoja1!$C$2:$C$5001),Hoja1!C2731)</f>
        <v>687802.61</v>
      </c>
      <c r="D2731" t="str">
        <f>IF(ISBLANK(Hoja1!D2731),"ASALARIADO",Hoja1!D2731)</f>
        <v>ASALARIADO</v>
      </c>
      <c r="E2731" t="s">
        <v>16</v>
      </c>
      <c r="F2731" t="s">
        <v>12</v>
      </c>
      <c r="G2731" t="s">
        <v>12</v>
      </c>
      <c r="H2731" t="s">
        <v>13</v>
      </c>
      <c r="I2731" s="1">
        <f>IF(ISBLANK(Hoja1!I2731),AVERAGE(Hoja1!$I$2:$I$5001),Hoja1!I2731)</f>
        <v>47</v>
      </c>
      <c r="J2731">
        <f t="shared" si="126"/>
        <v>0</v>
      </c>
      <c r="K2731" t="str">
        <f t="shared" si="127"/>
        <v>400k-800k</v>
      </c>
      <c r="L2731" t="str">
        <f t="shared" si="128"/>
        <v>46-60</v>
      </c>
    </row>
    <row r="2732" spans="1:12" x14ac:dyDescent="0.25">
      <c r="A2732">
        <v>2731</v>
      </c>
      <c r="B2732" t="s">
        <v>15</v>
      </c>
      <c r="C2732">
        <f>IF(ISBLANK(Hoja1!C2732),AVERAGE(Hoja1!$C$2:$C$5001),Hoja1!C2732)</f>
        <v>300000</v>
      </c>
      <c r="D2732" t="str">
        <f>IF(ISBLANK(Hoja1!D2732),"ASALARIADO",Hoja1!D2732)</f>
        <v>ASALARIADO</v>
      </c>
      <c r="E2732" t="s">
        <v>16</v>
      </c>
      <c r="F2732" t="s">
        <v>12</v>
      </c>
      <c r="G2732" t="s">
        <v>13</v>
      </c>
      <c r="H2732" t="s">
        <v>13</v>
      </c>
      <c r="I2732" s="1">
        <f>IF(ISBLANK(Hoja1!I2732),AVERAGE(Hoja1!$I$2:$I$5001),Hoja1!I2732)</f>
        <v>43</v>
      </c>
      <c r="J2732">
        <f t="shared" si="126"/>
        <v>0</v>
      </c>
      <c r="K2732" t="str">
        <f t="shared" si="127"/>
        <v>0-400k</v>
      </c>
      <c r="L2732" t="str">
        <f t="shared" si="128"/>
        <v>31-45</v>
      </c>
    </row>
    <row r="2733" spans="1:12" x14ac:dyDescent="0.25">
      <c r="A2733">
        <v>2732</v>
      </c>
      <c r="B2733" t="s">
        <v>9</v>
      </c>
      <c r="C2733">
        <f>IF(ISBLANK(Hoja1!C2733),AVERAGE(Hoja1!$C$2:$C$5001),Hoja1!C2733)</f>
        <v>473527.9</v>
      </c>
      <c r="D2733" t="str">
        <f>IF(ISBLANK(Hoja1!D2733),"ASALARIADO",Hoja1!D2733)</f>
        <v>ASALARIADO</v>
      </c>
      <c r="E2733" t="s">
        <v>16</v>
      </c>
      <c r="F2733" t="s">
        <v>12</v>
      </c>
      <c r="G2733" t="s">
        <v>13</v>
      </c>
      <c r="H2733" t="s">
        <v>13</v>
      </c>
      <c r="I2733" s="1">
        <f>IF(ISBLANK(Hoja1!I2733),AVERAGE(Hoja1!$I$2:$I$5001),Hoja1!I2733)</f>
        <v>29</v>
      </c>
      <c r="J2733">
        <f t="shared" si="126"/>
        <v>0</v>
      </c>
      <c r="K2733" t="str">
        <f t="shared" si="127"/>
        <v>400k-800k</v>
      </c>
      <c r="L2733" t="str">
        <f t="shared" si="128"/>
        <v>18-30</v>
      </c>
    </row>
    <row r="2734" spans="1:12" x14ac:dyDescent="0.25">
      <c r="A2734">
        <v>2733</v>
      </c>
      <c r="B2734" t="s">
        <v>9</v>
      </c>
      <c r="C2734">
        <f>IF(ISBLANK(Hoja1!C2734),AVERAGE(Hoja1!$C$2:$C$5001),Hoja1!C2734)</f>
        <v>404467</v>
      </c>
      <c r="D2734" t="str">
        <f>IF(ISBLANK(Hoja1!D2734),"ASALARIADO",Hoja1!D2734)</f>
        <v>ASEGURADO VOLUNTARIO</v>
      </c>
      <c r="E2734" t="s">
        <v>16</v>
      </c>
      <c r="F2734" t="s">
        <v>12</v>
      </c>
      <c r="G2734" t="s">
        <v>13</v>
      </c>
      <c r="H2734" t="s">
        <v>13</v>
      </c>
      <c r="I2734" s="1">
        <f>IF(ISBLANK(Hoja1!I2734),AVERAGE(Hoja1!$I$2:$I$5001),Hoja1!I2734)</f>
        <v>62</v>
      </c>
      <c r="J2734">
        <f t="shared" si="126"/>
        <v>0</v>
      </c>
      <c r="K2734" t="str">
        <f t="shared" si="127"/>
        <v>400k-800k</v>
      </c>
      <c r="L2734" t="str">
        <f t="shared" si="128"/>
        <v>61-75</v>
      </c>
    </row>
    <row r="2735" spans="1:12" x14ac:dyDescent="0.25">
      <c r="A2735">
        <v>2734</v>
      </c>
      <c r="B2735" t="s">
        <v>15</v>
      </c>
      <c r="C2735">
        <f>IF(ISBLANK(Hoja1!C2735),AVERAGE(Hoja1!$C$2:$C$5001),Hoja1!C2735)</f>
        <v>681958.86</v>
      </c>
      <c r="D2735" t="str">
        <f>IF(ISBLANK(Hoja1!D2735),"ASALARIADO",Hoja1!D2735)</f>
        <v>ASALARIADO</v>
      </c>
      <c r="E2735" t="s">
        <v>16</v>
      </c>
      <c r="F2735" t="s">
        <v>12</v>
      </c>
      <c r="G2735" t="s">
        <v>13</v>
      </c>
      <c r="H2735" t="s">
        <v>13</v>
      </c>
      <c r="I2735" s="1">
        <f>IF(ISBLANK(Hoja1!I2735),AVERAGE(Hoja1!$I$2:$I$5001),Hoja1!I2735)</f>
        <v>28</v>
      </c>
      <c r="J2735">
        <f t="shared" si="126"/>
        <v>0</v>
      </c>
      <c r="K2735" t="str">
        <f t="shared" si="127"/>
        <v>400k-800k</v>
      </c>
      <c r="L2735" t="str">
        <f t="shared" si="128"/>
        <v>18-30</v>
      </c>
    </row>
    <row r="2736" spans="1:12" x14ac:dyDescent="0.25">
      <c r="A2736">
        <v>2735</v>
      </c>
      <c r="B2736" t="s">
        <v>9</v>
      </c>
      <c r="C2736">
        <f>IF(ISBLANK(Hoja1!C2736),AVERAGE(Hoja1!$C$2:$C$5001),Hoja1!C2736)</f>
        <v>1109112</v>
      </c>
      <c r="D2736" t="str">
        <f>IF(ISBLANK(Hoja1!D2736),"ASALARIADO",Hoja1!D2736)</f>
        <v>ASALARIADO</v>
      </c>
      <c r="E2736" t="s">
        <v>11</v>
      </c>
      <c r="F2736" t="s">
        <v>12</v>
      </c>
      <c r="G2736" t="s">
        <v>13</v>
      </c>
      <c r="H2736" t="s">
        <v>13</v>
      </c>
      <c r="I2736" s="1">
        <f>IF(ISBLANK(Hoja1!I2736),AVERAGE(Hoja1!$I$2:$I$5001),Hoja1!I2736)</f>
        <v>32</v>
      </c>
      <c r="J2736">
        <f t="shared" si="126"/>
        <v>0</v>
      </c>
      <c r="K2736" t="str">
        <f t="shared" si="127"/>
        <v>800k-1.2M</v>
      </c>
      <c r="L2736" t="str">
        <f t="shared" si="128"/>
        <v>31-45</v>
      </c>
    </row>
    <row r="2737" spans="1:12" x14ac:dyDescent="0.25">
      <c r="A2737">
        <v>2736</v>
      </c>
      <c r="B2737" t="s">
        <v>9</v>
      </c>
      <c r="C2737">
        <f>IF(ISBLANK(Hoja1!C2737),AVERAGE(Hoja1!$C$2:$C$5001),Hoja1!C2737)</f>
        <v>356025</v>
      </c>
      <c r="D2737" t="str">
        <f>IF(ISBLANK(Hoja1!D2737),"ASALARIADO",Hoja1!D2737)</f>
        <v>ASALARIADO</v>
      </c>
      <c r="E2737" t="s">
        <v>16</v>
      </c>
      <c r="F2737" t="s">
        <v>12</v>
      </c>
      <c r="G2737" t="s">
        <v>13</v>
      </c>
      <c r="H2737" t="s">
        <v>13</v>
      </c>
      <c r="I2737" s="1">
        <f>IF(ISBLANK(Hoja1!I2737),AVERAGE(Hoja1!$I$2:$I$5001),Hoja1!I2737)</f>
        <v>22</v>
      </c>
      <c r="J2737">
        <f t="shared" si="126"/>
        <v>0</v>
      </c>
      <c r="K2737" t="str">
        <f t="shared" si="127"/>
        <v>0-400k</v>
      </c>
      <c r="L2737" t="str">
        <f t="shared" si="128"/>
        <v>18-30</v>
      </c>
    </row>
    <row r="2738" spans="1:12" x14ac:dyDescent="0.25">
      <c r="A2738">
        <v>2737</v>
      </c>
      <c r="B2738" t="s">
        <v>9</v>
      </c>
      <c r="C2738">
        <f>IF(ISBLANK(Hoja1!C2738),AVERAGE(Hoja1!$C$2:$C$5001),Hoja1!C2738)</f>
        <v>513238.95</v>
      </c>
      <c r="D2738" t="str">
        <f>IF(ISBLANK(Hoja1!D2738),"ASALARIADO",Hoja1!D2738)</f>
        <v>ASALARIADO</v>
      </c>
      <c r="E2738" t="s">
        <v>16</v>
      </c>
      <c r="F2738" t="s">
        <v>12</v>
      </c>
      <c r="G2738" t="s">
        <v>13</v>
      </c>
      <c r="H2738" t="s">
        <v>13</v>
      </c>
      <c r="I2738" s="1">
        <f>IF(ISBLANK(Hoja1!I2738),AVERAGE(Hoja1!$I$2:$I$5001),Hoja1!I2738)</f>
        <v>34</v>
      </c>
      <c r="J2738">
        <f t="shared" si="126"/>
        <v>0</v>
      </c>
      <c r="K2738" t="str">
        <f t="shared" si="127"/>
        <v>400k-800k</v>
      </c>
      <c r="L2738" t="str">
        <f t="shared" si="128"/>
        <v>31-45</v>
      </c>
    </row>
    <row r="2739" spans="1:12" x14ac:dyDescent="0.25">
      <c r="A2739">
        <v>2738</v>
      </c>
      <c r="B2739" t="s">
        <v>9</v>
      </c>
      <c r="C2739">
        <f>IF(ISBLANK(Hoja1!C2739),AVERAGE(Hoja1!$C$2:$C$5001),Hoja1!C2739)</f>
        <v>278030</v>
      </c>
      <c r="D2739" t="str">
        <f>IF(ISBLANK(Hoja1!D2739),"ASALARIADO",Hoja1!D2739)</f>
        <v>CONVENIOS ESPECIALES DE ASEGURADOS VOLUNTARIOS</v>
      </c>
      <c r="E2739" t="s">
        <v>16</v>
      </c>
      <c r="F2739" t="s">
        <v>12</v>
      </c>
      <c r="G2739" t="s">
        <v>12</v>
      </c>
      <c r="H2739" t="s">
        <v>13</v>
      </c>
      <c r="I2739" s="1">
        <f>IF(ISBLANK(Hoja1!I2739),AVERAGE(Hoja1!$I$2:$I$5001),Hoja1!I2739)</f>
        <v>27</v>
      </c>
      <c r="J2739">
        <f t="shared" si="126"/>
        <v>0</v>
      </c>
      <c r="K2739" t="str">
        <f t="shared" si="127"/>
        <v>0-400k</v>
      </c>
      <c r="L2739" t="str">
        <f t="shared" si="128"/>
        <v>18-30</v>
      </c>
    </row>
    <row r="2740" spans="1:12" x14ac:dyDescent="0.25">
      <c r="A2740">
        <v>2739</v>
      </c>
      <c r="B2740" t="s">
        <v>15</v>
      </c>
      <c r="C2740">
        <f>IF(ISBLANK(Hoja1!C2740),AVERAGE(Hoja1!$C$2:$C$5001),Hoja1!C2740)</f>
        <v>141510.17000000001</v>
      </c>
      <c r="D2740" t="str">
        <f>IF(ISBLANK(Hoja1!D2740),"ASALARIADO",Hoja1!D2740)</f>
        <v>PENSIONADOS EN SU PROPIO SISTEMA</v>
      </c>
      <c r="E2740" t="s">
        <v>11</v>
      </c>
      <c r="F2740" t="s">
        <v>12</v>
      </c>
      <c r="G2740" t="s">
        <v>13</v>
      </c>
      <c r="H2740" t="s">
        <v>13</v>
      </c>
      <c r="I2740" s="1">
        <f>IF(ISBLANK(Hoja1!I2740),AVERAGE(Hoja1!$I$2:$I$5001),Hoja1!I2740)</f>
        <v>85</v>
      </c>
      <c r="J2740">
        <f t="shared" si="126"/>
        <v>0</v>
      </c>
      <c r="K2740" t="str">
        <f t="shared" si="127"/>
        <v>0-400k</v>
      </c>
      <c r="L2740" t="str">
        <f t="shared" si="128"/>
        <v>76-100+</v>
      </c>
    </row>
    <row r="2741" spans="1:12" x14ac:dyDescent="0.25">
      <c r="A2741">
        <v>2740</v>
      </c>
      <c r="B2741" t="s">
        <v>15</v>
      </c>
      <c r="C2741">
        <f>IF(ISBLANK(Hoja1!C2741),AVERAGE(Hoja1!$C$2:$C$5001),Hoja1!C2741)</f>
        <v>135000</v>
      </c>
      <c r="D2741" t="str">
        <f>IF(ISBLANK(Hoja1!D2741),"ASALARIADO",Hoja1!D2741)</f>
        <v>ASALARIADO</v>
      </c>
      <c r="E2741" t="s">
        <v>16</v>
      </c>
      <c r="F2741" t="s">
        <v>12</v>
      </c>
      <c r="G2741" t="s">
        <v>13</v>
      </c>
      <c r="H2741" t="s">
        <v>12</v>
      </c>
      <c r="I2741" s="1">
        <f>IF(ISBLANK(Hoja1!I2741),AVERAGE(Hoja1!$I$2:$I$5001),Hoja1!I2741)</f>
        <v>37</v>
      </c>
      <c r="J2741">
        <f t="shared" si="126"/>
        <v>1</v>
      </c>
      <c r="K2741" t="str">
        <f t="shared" si="127"/>
        <v>0-400k</v>
      </c>
      <c r="L2741" t="str">
        <f t="shared" si="128"/>
        <v>31-45</v>
      </c>
    </row>
    <row r="2742" spans="1:12" x14ac:dyDescent="0.25">
      <c r="A2742">
        <v>2741</v>
      </c>
      <c r="B2742" t="s">
        <v>9</v>
      </c>
      <c r="C2742">
        <f>IF(ISBLANK(Hoja1!C2742),AVERAGE(Hoja1!$C$2:$C$5001),Hoja1!C2742)</f>
        <v>6787104.5199999996</v>
      </c>
      <c r="D2742" t="str">
        <f>IF(ISBLANK(Hoja1!D2742),"ASALARIADO",Hoja1!D2742)</f>
        <v>ASALARIADO</v>
      </c>
      <c r="E2742" t="s">
        <v>11</v>
      </c>
      <c r="F2742" t="s">
        <v>12</v>
      </c>
      <c r="G2742" t="s">
        <v>13</v>
      </c>
      <c r="H2742" t="s">
        <v>13</v>
      </c>
      <c r="I2742" s="1">
        <f>IF(ISBLANK(Hoja1!I2742),AVERAGE(Hoja1!$I$2:$I$5001),Hoja1!I2742)</f>
        <v>56</v>
      </c>
      <c r="J2742">
        <f t="shared" si="126"/>
        <v>0</v>
      </c>
      <c r="K2742" t="str">
        <f t="shared" si="127"/>
        <v>2M+</v>
      </c>
      <c r="L2742" t="str">
        <f t="shared" si="128"/>
        <v>46-60</v>
      </c>
    </row>
    <row r="2743" spans="1:12" x14ac:dyDescent="0.25">
      <c r="A2743">
        <v>2742</v>
      </c>
      <c r="B2743" t="s">
        <v>15</v>
      </c>
      <c r="C2743">
        <f>IF(ISBLANK(Hoja1!C2743),AVERAGE(Hoja1!$C$2:$C$5001),Hoja1!C2743)</f>
        <v>777494.45</v>
      </c>
      <c r="D2743" t="str">
        <f>IF(ISBLANK(Hoja1!D2743),"ASALARIADO",Hoja1!D2743)</f>
        <v>ASALARIADO</v>
      </c>
      <c r="E2743" t="s">
        <v>11</v>
      </c>
      <c r="F2743" t="s">
        <v>12</v>
      </c>
      <c r="G2743" t="s">
        <v>13</v>
      </c>
      <c r="H2743" t="s">
        <v>13</v>
      </c>
      <c r="I2743" s="1">
        <f>IF(ISBLANK(Hoja1!I2743),AVERAGE(Hoja1!$I$2:$I$5001),Hoja1!I2743)</f>
        <v>32</v>
      </c>
      <c r="J2743">
        <f t="shared" si="126"/>
        <v>0</v>
      </c>
      <c r="K2743" t="str">
        <f t="shared" si="127"/>
        <v>400k-800k</v>
      </c>
      <c r="L2743" t="str">
        <f t="shared" si="128"/>
        <v>31-45</v>
      </c>
    </row>
    <row r="2744" spans="1:12" x14ac:dyDescent="0.25">
      <c r="A2744">
        <v>2743</v>
      </c>
      <c r="B2744" t="s">
        <v>9</v>
      </c>
      <c r="C2744">
        <f>IF(ISBLANK(Hoja1!C2744),AVERAGE(Hoja1!$C$2:$C$5001),Hoja1!C2744)</f>
        <v>550491</v>
      </c>
      <c r="D2744" t="str">
        <f>IF(ISBLANK(Hoja1!D2744),"ASALARIADO",Hoja1!D2744)</f>
        <v>ASALARIADO</v>
      </c>
      <c r="E2744" t="s">
        <v>16</v>
      </c>
      <c r="F2744" t="s">
        <v>12</v>
      </c>
      <c r="G2744" t="s">
        <v>13</v>
      </c>
      <c r="H2744" t="s">
        <v>13</v>
      </c>
      <c r="I2744" s="1">
        <f>IF(ISBLANK(Hoja1!I2744),AVERAGE(Hoja1!$I$2:$I$5001),Hoja1!I2744)</f>
        <v>45</v>
      </c>
      <c r="J2744">
        <f t="shared" si="126"/>
        <v>0</v>
      </c>
      <c r="K2744" t="str">
        <f t="shared" si="127"/>
        <v>400k-800k</v>
      </c>
      <c r="L2744" t="str">
        <f t="shared" si="128"/>
        <v>31-45</v>
      </c>
    </row>
    <row r="2745" spans="1:12" x14ac:dyDescent="0.25">
      <c r="A2745">
        <v>2744</v>
      </c>
      <c r="B2745" t="s">
        <v>15</v>
      </c>
      <c r="C2745">
        <f>IF(ISBLANK(Hoja1!C2745),AVERAGE(Hoja1!$C$2:$C$5001),Hoja1!C2745)</f>
        <v>298018</v>
      </c>
      <c r="D2745" t="str">
        <f>IF(ISBLANK(Hoja1!D2745),"ASALARIADO",Hoja1!D2745)</f>
        <v>ASEGURADO VOLUNTARIO</v>
      </c>
      <c r="E2745" t="s">
        <v>16</v>
      </c>
      <c r="F2745" t="s">
        <v>12</v>
      </c>
      <c r="G2745" t="s">
        <v>12</v>
      </c>
      <c r="H2745" t="s">
        <v>13</v>
      </c>
      <c r="I2745" s="1">
        <f>IF(ISBLANK(Hoja1!I2745),AVERAGE(Hoja1!$I$2:$I$5001),Hoja1!I2745)</f>
        <v>51</v>
      </c>
      <c r="J2745">
        <f t="shared" si="126"/>
        <v>0</v>
      </c>
      <c r="K2745" t="str">
        <f t="shared" si="127"/>
        <v>0-400k</v>
      </c>
      <c r="L2745" t="str">
        <f t="shared" si="128"/>
        <v>46-60</v>
      </c>
    </row>
    <row r="2746" spans="1:12" x14ac:dyDescent="0.25">
      <c r="A2746">
        <v>2745</v>
      </c>
      <c r="B2746" t="s">
        <v>9</v>
      </c>
      <c r="C2746">
        <f>IF(ISBLANK(Hoja1!C2746),AVERAGE(Hoja1!$C$2:$C$5001),Hoja1!C2746)</f>
        <v>802400</v>
      </c>
      <c r="D2746" t="str">
        <f>IF(ISBLANK(Hoja1!D2746),"ASALARIADO",Hoja1!D2746)</f>
        <v>ASALARIADO</v>
      </c>
      <c r="E2746" t="s">
        <v>16</v>
      </c>
      <c r="F2746" t="s">
        <v>12</v>
      </c>
      <c r="G2746" t="s">
        <v>13</v>
      </c>
      <c r="H2746" t="s">
        <v>13</v>
      </c>
      <c r="I2746" s="1">
        <f>IF(ISBLANK(Hoja1!I2746),AVERAGE(Hoja1!$I$2:$I$5001),Hoja1!I2746)</f>
        <v>39</v>
      </c>
      <c r="J2746">
        <f t="shared" si="126"/>
        <v>0</v>
      </c>
      <c r="K2746" t="str">
        <f t="shared" si="127"/>
        <v>800k-1.2M</v>
      </c>
      <c r="L2746" t="str">
        <f t="shared" si="128"/>
        <v>31-45</v>
      </c>
    </row>
    <row r="2747" spans="1:12" x14ac:dyDescent="0.25">
      <c r="A2747">
        <v>2746</v>
      </c>
      <c r="B2747" t="s">
        <v>15</v>
      </c>
      <c r="C2747">
        <f>IF(ISBLANK(Hoja1!C2747),AVERAGE(Hoja1!$C$2:$C$5001),Hoja1!C2747)</f>
        <v>270000</v>
      </c>
      <c r="D2747" t="str">
        <f>IF(ISBLANK(Hoja1!D2747),"ASALARIADO",Hoja1!D2747)</f>
        <v>ASALARIADO</v>
      </c>
      <c r="E2747" t="s">
        <v>16</v>
      </c>
      <c r="F2747" t="s">
        <v>12</v>
      </c>
      <c r="G2747" t="s">
        <v>12</v>
      </c>
      <c r="H2747" t="s">
        <v>13</v>
      </c>
      <c r="I2747" s="1">
        <f>IF(ISBLANK(Hoja1!I2747),AVERAGE(Hoja1!$I$2:$I$5001),Hoja1!I2747)</f>
        <v>28</v>
      </c>
      <c r="J2747">
        <f t="shared" si="126"/>
        <v>0</v>
      </c>
      <c r="K2747" t="str">
        <f t="shared" si="127"/>
        <v>0-400k</v>
      </c>
      <c r="L2747" t="str">
        <f t="shared" si="128"/>
        <v>18-30</v>
      </c>
    </row>
    <row r="2748" spans="1:12" x14ac:dyDescent="0.25">
      <c r="A2748">
        <v>2747</v>
      </c>
      <c r="B2748" t="s">
        <v>9</v>
      </c>
      <c r="C2748">
        <f>IF(ISBLANK(Hoja1!C2748),AVERAGE(Hoja1!$C$2:$C$5001),Hoja1!C2748)</f>
        <v>296700</v>
      </c>
      <c r="D2748" t="str">
        <f>IF(ISBLANK(Hoja1!D2748),"ASALARIADO",Hoja1!D2748)</f>
        <v>ASALARIADO</v>
      </c>
      <c r="E2748" t="s">
        <v>16</v>
      </c>
      <c r="F2748" t="s">
        <v>12</v>
      </c>
      <c r="G2748" t="s">
        <v>13</v>
      </c>
      <c r="H2748" t="s">
        <v>13</v>
      </c>
      <c r="I2748" s="1">
        <f>IF(ISBLANK(Hoja1!I2748),AVERAGE(Hoja1!$I$2:$I$5001),Hoja1!I2748)</f>
        <v>31</v>
      </c>
      <c r="J2748">
        <f t="shared" si="126"/>
        <v>0</v>
      </c>
      <c r="K2748" t="str">
        <f t="shared" si="127"/>
        <v>0-400k</v>
      </c>
      <c r="L2748" t="str">
        <f t="shared" si="128"/>
        <v>31-45</v>
      </c>
    </row>
    <row r="2749" spans="1:12" x14ac:dyDescent="0.25">
      <c r="A2749">
        <v>2748</v>
      </c>
      <c r="B2749" t="s">
        <v>15</v>
      </c>
      <c r="C2749">
        <f>IF(ISBLANK(Hoja1!C2749),AVERAGE(Hoja1!$C$2:$C$5001),Hoja1!C2749)</f>
        <v>1332247</v>
      </c>
      <c r="D2749" t="str">
        <f>IF(ISBLANK(Hoja1!D2749),"ASALARIADO",Hoja1!D2749)</f>
        <v>ASALARIADO</v>
      </c>
      <c r="E2749" t="s">
        <v>11</v>
      </c>
      <c r="F2749" t="s">
        <v>12</v>
      </c>
      <c r="G2749" t="s">
        <v>13</v>
      </c>
      <c r="H2749" t="s">
        <v>13</v>
      </c>
      <c r="I2749" s="1">
        <f>IF(ISBLANK(Hoja1!I2749),AVERAGE(Hoja1!$I$2:$I$5001),Hoja1!I2749)</f>
        <v>33</v>
      </c>
      <c r="J2749">
        <f t="shared" si="126"/>
        <v>0</v>
      </c>
      <c r="K2749" t="str">
        <f t="shared" si="127"/>
        <v>1.2M-2M</v>
      </c>
      <c r="L2749" t="str">
        <f t="shared" si="128"/>
        <v>31-45</v>
      </c>
    </row>
    <row r="2750" spans="1:12" x14ac:dyDescent="0.25">
      <c r="A2750">
        <v>2749</v>
      </c>
      <c r="B2750" t="s">
        <v>15</v>
      </c>
      <c r="C2750">
        <f>IF(ISBLANK(Hoja1!C2750),AVERAGE(Hoja1!$C$2:$C$5001),Hoja1!C2750)</f>
        <v>327400</v>
      </c>
      <c r="D2750" t="str">
        <f>IF(ISBLANK(Hoja1!D2750),"ASALARIADO",Hoja1!D2750)</f>
        <v>ASALARIADO</v>
      </c>
      <c r="E2750" t="s">
        <v>16</v>
      </c>
      <c r="F2750" t="s">
        <v>12</v>
      </c>
      <c r="G2750" t="s">
        <v>13</v>
      </c>
      <c r="H2750" t="s">
        <v>13</v>
      </c>
      <c r="I2750" s="1">
        <f>IF(ISBLANK(Hoja1!I2750),AVERAGE(Hoja1!$I$2:$I$5001),Hoja1!I2750)</f>
        <v>35</v>
      </c>
      <c r="J2750">
        <f t="shared" si="126"/>
        <v>0</v>
      </c>
      <c r="K2750" t="str">
        <f t="shared" si="127"/>
        <v>0-400k</v>
      </c>
      <c r="L2750" t="str">
        <f t="shared" si="128"/>
        <v>31-45</v>
      </c>
    </row>
    <row r="2751" spans="1:12" x14ac:dyDescent="0.25">
      <c r="A2751">
        <v>2750</v>
      </c>
      <c r="B2751" t="s">
        <v>9</v>
      </c>
      <c r="C2751">
        <f>IF(ISBLANK(Hoja1!C2751),AVERAGE(Hoja1!$C$2:$C$5001),Hoja1!C2751)</f>
        <v>454803</v>
      </c>
      <c r="D2751" t="str">
        <f>IF(ISBLANK(Hoja1!D2751),"ASALARIADO",Hoja1!D2751)</f>
        <v>ASALARIADO</v>
      </c>
      <c r="E2751" t="s">
        <v>16</v>
      </c>
      <c r="F2751" t="s">
        <v>12</v>
      </c>
      <c r="G2751" t="s">
        <v>13</v>
      </c>
      <c r="H2751" t="s">
        <v>13</v>
      </c>
      <c r="I2751" s="1">
        <f>IF(ISBLANK(Hoja1!I2751),AVERAGE(Hoja1!$I$2:$I$5001),Hoja1!I2751)</f>
        <v>26</v>
      </c>
      <c r="J2751">
        <f t="shared" si="126"/>
        <v>0</v>
      </c>
      <c r="K2751" t="str">
        <f t="shared" si="127"/>
        <v>400k-800k</v>
      </c>
      <c r="L2751" t="str">
        <f t="shared" si="128"/>
        <v>18-30</v>
      </c>
    </row>
    <row r="2752" spans="1:12" x14ac:dyDescent="0.25">
      <c r="A2752">
        <v>2751</v>
      </c>
      <c r="B2752" t="s">
        <v>15</v>
      </c>
      <c r="C2752">
        <f>IF(ISBLANK(Hoja1!C2752),AVERAGE(Hoja1!$C$2:$C$5001),Hoja1!C2752)</f>
        <v>297045</v>
      </c>
      <c r="D2752" t="str">
        <f>IF(ISBLANK(Hoja1!D2752),"ASALARIADO",Hoja1!D2752)</f>
        <v>TRABAJADOR INDEPENDIENTE</v>
      </c>
      <c r="E2752" t="s">
        <v>16</v>
      </c>
      <c r="F2752" t="s">
        <v>12</v>
      </c>
      <c r="G2752" t="s">
        <v>13</v>
      </c>
      <c r="H2752" t="s">
        <v>13</v>
      </c>
      <c r="I2752" s="1">
        <f>IF(ISBLANK(Hoja1!I2752),AVERAGE(Hoja1!$I$2:$I$5001),Hoja1!I2752)</f>
        <v>53</v>
      </c>
      <c r="J2752">
        <f t="shared" si="126"/>
        <v>0</v>
      </c>
      <c r="K2752" t="str">
        <f t="shared" si="127"/>
        <v>0-400k</v>
      </c>
      <c r="L2752" t="str">
        <f t="shared" si="128"/>
        <v>46-60</v>
      </c>
    </row>
    <row r="2753" spans="1:12" x14ac:dyDescent="0.25">
      <c r="A2753">
        <v>2752</v>
      </c>
      <c r="B2753" t="s">
        <v>9</v>
      </c>
      <c r="C2753">
        <f>IF(ISBLANK(Hoja1!C2753),AVERAGE(Hoja1!$C$2:$C$5001),Hoja1!C2753)</f>
        <v>310544</v>
      </c>
      <c r="D2753" t="str">
        <f>IF(ISBLANK(Hoja1!D2753),"ASALARIADO",Hoja1!D2753)</f>
        <v>TRABAJADOR INDEPENDIENTE</v>
      </c>
      <c r="E2753" t="s">
        <v>16</v>
      </c>
      <c r="F2753" t="s">
        <v>12</v>
      </c>
      <c r="G2753" t="s">
        <v>13</v>
      </c>
      <c r="H2753" t="s">
        <v>12</v>
      </c>
      <c r="I2753" s="1">
        <f>IF(ISBLANK(Hoja1!I2753),AVERAGE(Hoja1!$I$2:$I$5001),Hoja1!I2753)</f>
        <v>42</v>
      </c>
      <c r="J2753">
        <f t="shared" si="126"/>
        <v>1</v>
      </c>
      <c r="K2753" t="str">
        <f t="shared" si="127"/>
        <v>0-400k</v>
      </c>
      <c r="L2753" t="str">
        <f t="shared" si="128"/>
        <v>31-45</v>
      </c>
    </row>
    <row r="2754" spans="1:12" x14ac:dyDescent="0.25">
      <c r="A2754">
        <v>2753</v>
      </c>
      <c r="B2754" t="s">
        <v>15</v>
      </c>
      <c r="C2754">
        <f>IF(ISBLANK(Hoja1!C2754),AVERAGE(Hoja1!$C$2:$C$5001),Hoja1!C2754)</f>
        <v>1402150.95</v>
      </c>
      <c r="D2754" t="str">
        <f>IF(ISBLANK(Hoja1!D2754),"ASALARIADO",Hoja1!D2754)</f>
        <v>ASALARIADO</v>
      </c>
      <c r="E2754" t="s">
        <v>16</v>
      </c>
      <c r="F2754" t="s">
        <v>12</v>
      </c>
      <c r="G2754" t="s">
        <v>13</v>
      </c>
      <c r="H2754" t="s">
        <v>13</v>
      </c>
      <c r="I2754" s="1">
        <f>IF(ISBLANK(Hoja1!I2754),AVERAGE(Hoja1!$I$2:$I$5001),Hoja1!I2754)</f>
        <v>32</v>
      </c>
      <c r="J2754">
        <f t="shared" si="126"/>
        <v>0</v>
      </c>
      <c r="K2754" t="str">
        <f t="shared" si="127"/>
        <v>1.2M-2M</v>
      </c>
      <c r="L2754" t="str">
        <f t="shared" si="128"/>
        <v>31-45</v>
      </c>
    </row>
    <row r="2755" spans="1:12" x14ac:dyDescent="0.25">
      <c r="A2755">
        <v>2754</v>
      </c>
      <c r="B2755" t="s">
        <v>15</v>
      </c>
      <c r="C2755">
        <f>IF(ISBLANK(Hoja1!C2755),AVERAGE(Hoja1!$C$2:$C$5001),Hoja1!C2755)</f>
        <v>812430</v>
      </c>
      <c r="D2755" t="str">
        <f>IF(ISBLANK(Hoja1!D2755),"ASALARIADO",Hoja1!D2755)</f>
        <v>ASALARIADO</v>
      </c>
      <c r="E2755" t="s">
        <v>16</v>
      </c>
      <c r="F2755" t="s">
        <v>12</v>
      </c>
      <c r="G2755" t="s">
        <v>13</v>
      </c>
      <c r="H2755" t="s">
        <v>13</v>
      </c>
      <c r="I2755" s="1">
        <f>IF(ISBLANK(Hoja1!I2755),AVERAGE(Hoja1!$I$2:$I$5001),Hoja1!I2755)</f>
        <v>27</v>
      </c>
      <c r="J2755">
        <f t="shared" ref="J2755:J2818" si="129">IF(H2755="SI",1,0)</f>
        <v>0</v>
      </c>
      <c r="K2755" t="str">
        <f t="shared" ref="K2755:K2818" si="130">IF(C2755&lt;=400000,"0-400k",IF(C2755&lt;=800000,"400k-800k",IF(C2755&lt;=1200000,"800k-1.2M",IF(C2755&lt;=2000000,"1.2M-2M","2M+"))))</f>
        <v>800k-1.2M</v>
      </c>
      <c r="L2755" t="str">
        <f t="shared" ref="L2755:L2818" si="131">IF(I2755&lt;=30,"18-30",IF(I2755&lt;=45,"31-45",IF(I2755&lt;=60,"46-60",IF(I2755&lt;=75,"61-75","76-100+"))))</f>
        <v>18-30</v>
      </c>
    </row>
    <row r="2756" spans="1:12" x14ac:dyDescent="0.25">
      <c r="A2756">
        <v>2755</v>
      </c>
      <c r="B2756" t="s">
        <v>9</v>
      </c>
      <c r="C2756">
        <f>IF(ISBLANK(Hoja1!C2756),AVERAGE(Hoja1!$C$2:$C$5001),Hoja1!C2756)</f>
        <v>610243.4</v>
      </c>
      <c r="D2756" t="str">
        <f>IF(ISBLANK(Hoja1!D2756),"ASALARIADO",Hoja1!D2756)</f>
        <v>ASALARIADO</v>
      </c>
      <c r="E2756" t="s">
        <v>16</v>
      </c>
      <c r="F2756" t="s">
        <v>12</v>
      </c>
      <c r="G2756" t="s">
        <v>13</v>
      </c>
      <c r="H2756" t="s">
        <v>13</v>
      </c>
      <c r="I2756" s="1">
        <f>IF(ISBLANK(Hoja1!I2756),AVERAGE(Hoja1!$I$2:$I$5001),Hoja1!I2756)</f>
        <v>52</v>
      </c>
      <c r="J2756">
        <f t="shared" si="129"/>
        <v>0</v>
      </c>
      <c r="K2756" t="str">
        <f t="shared" si="130"/>
        <v>400k-800k</v>
      </c>
      <c r="L2756" t="str">
        <f t="shared" si="131"/>
        <v>46-60</v>
      </c>
    </row>
    <row r="2757" spans="1:12" x14ac:dyDescent="0.25">
      <c r="A2757">
        <v>2756</v>
      </c>
      <c r="B2757" t="s">
        <v>9</v>
      </c>
      <c r="C2757">
        <f>IF(ISBLANK(Hoja1!C2757),AVERAGE(Hoja1!$C$2:$C$5001),Hoja1!C2757)</f>
        <v>129133.33</v>
      </c>
      <c r="D2757" t="str">
        <f>IF(ISBLANK(Hoja1!D2757),"ASALARIADO",Hoja1!D2757)</f>
        <v>ASALARIADO</v>
      </c>
      <c r="E2757" t="s">
        <v>16</v>
      </c>
      <c r="F2757" t="s">
        <v>12</v>
      </c>
      <c r="G2757" t="s">
        <v>13</v>
      </c>
      <c r="H2757" t="s">
        <v>13</v>
      </c>
      <c r="I2757" s="1">
        <f>IF(ISBLANK(Hoja1!I2757),AVERAGE(Hoja1!$I$2:$I$5001),Hoja1!I2757)</f>
        <v>35</v>
      </c>
      <c r="J2757">
        <f t="shared" si="129"/>
        <v>0</v>
      </c>
      <c r="K2757" t="str">
        <f t="shared" si="130"/>
        <v>0-400k</v>
      </c>
      <c r="L2757" t="str">
        <f t="shared" si="131"/>
        <v>31-45</v>
      </c>
    </row>
    <row r="2758" spans="1:12" x14ac:dyDescent="0.25">
      <c r="A2758">
        <v>2757</v>
      </c>
      <c r="B2758" t="s">
        <v>9</v>
      </c>
      <c r="C2758">
        <f>IF(ISBLANK(Hoja1!C2758),AVERAGE(Hoja1!$C$2:$C$5001),Hoja1!C2758)</f>
        <v>1119534</v>
      </c>
      <c r="D2758" t="str">
        <f>IF(ISBLANK(Hoja1!D2758),"ASALARIADO",Hoja1!D2758)</f>
        <v>TRABAJADOR INDEPENDIENTE</v>
      </c>
      <c r="E2758" t="s">
        <v>16</v>
      </c>
      <c r="F2758" t="s">
        <v>12</v>
      </c>
      <c r="G2758" t="s">
        <v>12</v>
      </c>
      <c r="H2758" t="s">
        <v>12</v>
      </c>
      <c r="I2758" s="1">
        <f>IF(ISBLANK(Hoja1!I2758),AVERAGE(Hoja1!$I$2:$I$5001),Hoja1!I2758)</f>
        <v>53</v>
      </c>
      <c r="J2758">
        <f t="shared" si="129"/>
        <v>1</v>
      </c>
      <c r="K2758" t="str">
        <f t="shared" si="130"/>
        <v>800k-1.2M</v>
      </c>
      <c r="L2758" t="str">
        <f t="shared" si="131"/>
        <v>46-60</v>
      </c>
    </row>
    <row r="2759" spans="1:12" x14ac:dyDescent="0.25">
      <c r="A2759">
        <v>2758</v>
      </c>
      <c r="B2759" t="s">
        <v>15</v>
      </c>
      <c r="C2759">
        <f>IF(ISBLANK(Hoja1!C2759),AVERAGE(Hoja1!$C$2:$C$5001),Hoja1!C2759)</f>
        <v>302010</v>
      </c>
      <c r="D2759" t="str">
        <f>IF(ISBLANK(Hoja1!D2759),"ASALARIADO",Hoja1!D2759)</f>
        <v>TRABAJADOR INDEPENDIENTE</v>
      </c>
      <c r="E2759" t="s">
        <v>16</v>
      </c>
      <c r="F2759" t="s">
        <v>12</v>
      </c>
      <c r="G2759" t="s">
        <v>13</v>
      </c>
      <c r="H2759" t="s">
        <v>13</v>
      </c>
      <c r="I2759" s="1">
        <f>IF(ISBLANK(Hoja1!I2759),AVERAGE(Hoja1!$I$2:$I$5001),Hoja1!I2759)</f>
        <v>24</v>
      </c>
      <c r="J2759">
        <f t="shared" si="129"/>
        <v>0</v>
      </c>
      <c r="K2759" t="str">
        <f t="shared" si="130"/>
        <v>0-400k</v>
      </c>
      <c r="L2759" t="str">
        <f t="shared" si="131"/>
        <v>18-30</v>
      </c>
    </row>
    <row r="2760" spans="1:12" x14ac:dyDescent="0.25">
      <c r="A2760">
        <v>2759</v>
      </c>
      <c r="B2760" t="s">
        <v>15</v>
      </c>
      <c r="C2760">
        <f>IF(ISBLANK(Hoja1!C2760),AVERAGE(Hoja1!$C$2:$C$5001),Hoja1!C2760)</f>
        <v>325000</v>
      </c>
      <c r="D2760" t="str">
        <f>IF(ISBLANK(Hoja1!D2760),"ASALARIADO",Hoja1!D2760)</f>
        <v>ASALARIADO</v>
      </c>
      <c r="E2760" t="s">
        <v>16</v>
      </c>
      <c r="F2760" t="s">
        <v>12</v>
      </c>
      <c r="G2760" t="s">
        <v>12</v>
      </c>
      <c r="H2760" t="s">
        <v>13</v>
      </c>
      <c r="I2760" s="1">
        <f>IF(ISBLANK(Hoja1!I2760),AVERAGE(Hoja1!$I$2:$I$5001),Hoja1!I2760)</f>
        <v>24</v>
      </c>
      <c r="J2760">
        <f t="shared" si="129"/>
        <v>0</v>
      </c>
      <c r="K2760" t="str">
        <f t="shared" si="130"/>
        <v>0-400k</v>
      </c>
      <c r="L2760" t="str">
        <f t="shared" si="131"/>
        <v>18-30</v>
      </c>
    </row>
    <row r="2761" spans="1:12" x14ac:dyDescent="0.25">
      <c r="A2761">
        <v>2760</v>
      </c>
      <c r="B2761" t="s">
        <v>9</v>
      </c>
      <c r="C2761">
        <f>IF(ISBLANK(Hoja1!C2761),AVERAGE(Hoja1!$C$2:$C$5001),Hoja1!C2761)</f>
        <v>278030</v>
      </c>
      <c r="D2761" t="str">
        <f>IF(ISBLANK(Hoja1!D2761),"ASALARIADO",Hoja1!D2761)</f>
        <v>CONVENIOS ESPECIALES DE TRABAJADORES INDEPENDIENTES</v>
      </c>
      <c r="E2761" t="s">
        <v>16</v>
      </c>
      <c r="F2761" t="s">
        <v>12</v>
      </c>
      <c r="G2761" t="s">
        <v>13</v>
      </c>
      <c r="H2761" t="s">
        <v>13</v>
      </c>
      <c r="I2761" s="1">
        <f>IF(ISBLANK(Hoja1!I2761),AVERAGE(Hoja1!$I$2:$I$5001),Hoja1!I2761)</f>
        <v>24</v>
      </c>
      <c r="J2761">
        <f t="shared" si="129"/>
        <v>0</v>
      </c>
      <c r="K2761" t="str">
        <f t="shared" si="130"/>
        <v>0-400k</v>
      </c>
      <c r="L2761" t="str">
        <f t="shared" si="131"/>
        <v>18-30</v>
      </c>
    </row>
    <row r="2762" spans="1:12" x14ac:dyDescent="0.25">
      <c r="A2762">
        <v>2761</v>
      </c>
      <c r="B2762" t="s">
        <v>15</v>
      </c>
      <c r="C2762">
        <f>IF(ISBLANK(Hoja1!C2762),AVERAGE(Hoja1!$C$2:$C$5001),Hoja1!C2762)</f>
        <v>359544.27</v>
      </c>
      <c r="D2762" t="str">
        <f>IF(ISBLANK(Hoja1!D2762),"ASALARIADO",Hoja1!D2762)</f>
        <v>CONVENIOS ESPECIALES DE ASEGURADOS VOLUNTARIOS</v>
      </c>
      <c r="E2762" t="s">
        <v>16</v>
      </c>
      <c r="F2762" t="s">
        <v>12</v>
      </c>
      <c r="G2762" t="s">
        <v>12</v>
      </c>
      <c r="H2762" t="s">
        <v>13</v>
      </c>
      <c r="I2762" s="1">
        <f>IF(ISBLANK(Hoja1!I2762),AVERAGE(Hoja1!$I$2:$I$5001),Hoja1!I2762)</f>
        <v>66</v>
      </c>
      <c r="J2762">
        <f t="shared" si="129"/>
        <v>0</v>
      </c>
      <c r="K2762" t="str">
        <f t="shared" si="130"/>
        <v>0-400k</v>
      </c>
      <c r="L2762" t="str">
        <f t="shared" si="131"/>
        <v>61-75</v>
      </c>
    </row>
    <row r="2763" spans="1:12" x14ac:dyDescent="0.25">
      <c r="A2763">
        <v>2762</v>
      </c>
      <c r="B2763" t="s">
        <v>9</v>
      </c>
      <c r="C2763">
        <f>IF(ISBLANK(Hoja1!C2763),AVERAGE(Hoja1!$C$2:$C$5001),Hoja1!C2763)</f>
        <v>680000</v>
      </c>
      <c r="D2763" t="str">
        <f>IF(ISBLANK(Hoja1!D2763),"ASALARIADO",Hoja1!D2763)</f>
        <v>ASALARIADO</v>
      </c>
      <c r="E2763" t="s">
        <v>16</v>
      </c>
      <c r="F2763" t="s">
        <v>12</v>
      </c>
      <c r="G2763" t="s">
        <v>13</v>
      </c>
      <c r="H2763" t="s">
        <v>13</v>
      </c>
      <c r="I2763" s="1">
        <f>IF(ISBLANK(Hoja1!I2763),AVERAGE(Hoja1!$I$2:$I$5001),Hoja1!I2763)</f>
        <v>33</v>
      </c>
      <c r="J2763">
        <f t="shared" si="129"/>
        <v>0</v>
      </c>
      <c r="K2763" t="str">
        <f t="shared" si="130"/>
        <v>400k-800k</v>
      </c>
      <c r="L2763" t="str">
        <f t="shared" si="131"/>
        <v>31-45</v>
      </c>
    </row>
    <row r="2764" spans="1:12" x14ac:dyDescent="0.25">
      <c r="A2764">
        <v>2763</v>
      </c>
      <c r="B2764" t="s">
        <v>15</v>
      </c>
      <c r="C2764">
        <f>IF(ISBLANK(Hoja1!C2764),AVERAGE(Hoja1!$C$2:$C$5001),Hoja1!C2764)</f>
        <v>610000</v>
      </c>
      <c r="D2764" t="str">
        <f>IF(ISBLANK(Hoja1!D2764),"ASALARIADO",Hoja1!D2764)</f>
        <v>ASALARIADO</v>
      </c>
      <c r="E2764" t="s">
        <v>16</v>
      </c>
      <c r="F2764" t="s">
        <v>12</v>
      </c>
      <c r="G2764" t="s">
        <v>13</v>
      </c>
      <c r="H2764" t="s">
        <v>13</v>
      </c>
      <c r="I2764" s="1">
        <f>IF(ISBLANK(Hoja1!I2764),AVERAGE(Hoja1!$I$2:$I$5001),Hoja1!I2764)</f>
        <v>30</v>
      </c>
      <c r="J2764">
        <f t="shared" si="129"/>
        <v>0</v>
      </c>
      <c r="K2764" t="str">
        <f t="shared" si="130"/>
        <v>400k-800k</v>
      </c>
      <c r="L2764" t="str">
        <f t="shared" si="131"/>
        <v>18-30</v>
      </c>
    </row>
    <row r="2765" spans="1:12" x14ac:dyDescent="0.25">
      <c r="A2765">
        <v>2764</v>
      </c>
      <c r="B2765" t="s">
        <v>9</v>
      </c>
      <c r="C2765">
        <f>IF(ISBLANK(Hoja1!C2765),AVERAGE(Hoja1!$C$2:$C$5001),Hoja1!C2765)</f>
        <v>477307.36</v>
      </c>
      <c r="D2765" t="str">
        <f>IF(ISBLANK(Hoja1!D2765),"ASALARIADO",Hoja1!D2765)</f>
        <v>ASALARIADO</v>
      </c>
      <c r="E2765" t="s">
        <v>16</v>
      </c>
      <c r="F2765" t="s">
        <v>12</v>
      </c>
      <c r="G2765" t="s">
        <v>13</v>
      </c>
      <c r="H2765" t="s">
        <v>13</v>
      </c>
      <c r="I2765" s="1">
        <f>IF(ISBLANK(Hoja1!I2765),AVERAGE(Hoja1!$I$2:$I$5001),Hoja1!I2765)</f>
        <v>63</v>
      </c>
      <c r="J2765">
        <f t="shared" si="129"/>
        <v>0</v>
      </c>
      <c r="K2765" t="str">
        <f t="shared" si="130"/>
        <v>400k-800k</v>
      </c>
      <c r="L2765" t="str">
        <f t="shared" si="131"/>
        <v>61-75</v>
      </c>
    </row>
    <row r="2766" spans="1:12" x14ac:dyDescent="0.25">
      <c r="A2766">
        <v>2765</v>
      </c>
      <c r="B2766" t="s">
        <v>9</v>
      </c>
      <c r="C2766">
        <f>IF(ISBLANK(Hoja1!C2766),AVERAGE(Hoja1!$C$2:$C$5001),Hoja1!C2766)</f>
        <v>385938</v>
      </c>
      <c r="D2766" t="str">
        <f>IF(ISBLANK(Hoja1!D2766),"ASALARIADO",Hoja1!D2766)</f>
        <v>ASALARIADO</v>
      </c>
      <c r="E2766" t="s">
        <v>16</v>
      </c>
      <c r="F2766" t="s">
        <v>12</v>
      </c>
      <c r="G2766" t="s">
        <v>13</v>
      </c>
      <c r="H2766" t="s">
        <v>12</v>
      </c>
      <c r="I2766" s="1">
        <f>IF(ISBLANK(Hoja1!I2766),AVERAGE(Hoja1!$I$2:$I$5001),Hoja1!I2766)</f>
        <v>51</v>
      </c>
      <c r="J2766">
        <f t="shared" si="129"/>
        <v>1</v>
      </c>
      <c r="K2766" t="str">
        <f t="shared" si="130"/>
        <v>0-400k</v>
      </c>
      <c r="L2766" t="str">
        <f t="shared" si="131"/>
        <v>46-60</v>
      </c>
    </row>
    <row r="2767" spans="1:12" x14ac:dyDescent="0.25">
      <c r="A2767">
        <v>2766</v>
      </c>
      <c r="B2767" t="s">
        <v>15</v>
      </c>
      <c r="C2767">
        <f>IF(ISBLANK(Hoja1!C2767),AVERAGE(Hoja1!$C$2:$C$5001),Hoja1!C2767)</f>
        <v>450000</v>
      </c>
      <c r="D2767" t="str">
        <f>IF(ISBLANK(Hoja1!D2767),"ASALARIADO",Hoja1!D2767)</f>
        <v>ASALARIADO</v>
      </c>
      <c r="E2767" t="s">
        <v>16</v>
      </c>
      <c r="F2767" t="s">
        <v>12</v>
      </c>
      <c r="G2767" t="s">
        <v>12</v>
      </c>
      <c r="H2767" t="s">
        <v>13</v>
      </c>
      <c r="I2767" s="1">
        <f>IF(ISBLANK(Hoja1!I2767),AVERAGE(Hoja1!$I$2:$I$5001),Hoja1!I2767)</f>
        <v>29</v>
      </c>
      <c r="J2767">
        <f t="shared" si="129"/>
        <v>0</v>
      </c>
      <c r="K2767" t="str">
        <f t="shared" si="130"/>
        <v>400k-800k</v>
      </c>
      <c r="L2767" t="str">
        <f t="shared" si="131"/>
        <v>18-30</v>
      </c>
    </row>
    <row r="2768" spans="1:12" x14ac:dyDescent="0.25">
      <c r="A2768">
        <v>2767</v>
      </c>
      <c r="B2768" t="s">
        <v>9</v>
      </c>
      <c r="C2768">
        <f>IF(ISBLANK(Hoja1!C2768),AVERAGE(Hoja1!$C$2:$C$5001),Hoja1!C2768)</f>
        <v>359544.27</v>
      </c>
      <c r="D2768" t="str">
        <f>IF(ISBLANK(Hoja1!D2768),"ASALARIADO",Hoja1!D2768)</f>
        <v>CONVENIOS ESPECIALES DE ASEGURADOS VOLUNTARIOS</v>
      </c>
      <c r="E2768" t="s">
        <v>16</v>
      </c>
      <c r="F2768" t="s">
        <v>12</v>
      </c>
      <c r="G2768" t="s">
        <v>12</v>
      </c>
      <c r="H2768" t="s">
        <v>13</v>
      </c>
      <c r="I2768" s="1">
        <f>IF(ISBLANK(Hoja1!I2768),AVERAGE(Hoja1!$I$2:$I$5001),Hoja1!I2768)</f>
        <v>59</v>
      </c>
      <c r="J2768">
        <f t="shared" si="129"/>
        <v>0</v>
      </c>
      <c r="K2768" t="str">
        <f t="shared" si="130"/>
        <v>0-400k</v>
      </c>
      <c r="L2768" t="str">
        <f t="shared" si="131"/>
        <v>46-60</v>
      </c>
    </row>
    <row r="2769" spans="1:12" x14ac:dyDescent="0.25">
      <c r="A2769">
        <v>2768</v>
      </c>
      <c r="B2769" t="s">
        <v>9</v>
      </c>
      <c r="C2769">
        <f>IF(ISBLANK(Hoja1!C2769),AVERAGE(Hoja1!$C$2:$C$5001),Hoja1!C2769)</f>
        <v>759569.6</v>
      </c>
      <c r="D2769" t="str">
        <f>IF(ISBLANK(Hoja1!D2769),"ASALARIADO",Hoja1!D2769)</f>
        <v>ASALARIADO</v>
      </c>
      <c r="E2769" t="s">
        <v>11</v>
      </c>
      <c r="F2769" t="s">
        <v>12</v>
      </c>
      <c r="G2769" t="s">
        <v>13</v>
      </c>
      <c r="H2769" t="s">
        <v>13</v>
      </c>
      <c r="I2769" s="1">
        <f>IF(ISBLANK(Hoja1!I2769),AVERAGE(Hoja1!$I$2:$I$5001),Hoja1!I2769)</f>
        <v>34</v>
      </c>
      <c r="J2769">
        <f t="shared" si="129"/>
        <v>0</v>
      </c>
      <c r="K2769" t="str">
        <f t="shared" si="130"/>
        <v>400k-800k</v>
      </c>
      <c r="L2769" t="str">
        <f t="shared" si="131"/>
        <v>31-45</v>
      </c>
    </row>
    <row r="2770" spans="1:12" x14ac:dyDescent="0.25">
      <c r="A2770">
        <v>2769</v>
      </c>
      <c r="B2770" t="s">
        <v>15</v>
      </c>
      <c r="C2770">
        <f>IF(ISBLANK(Hoja1!C2770),AVERAGE(Hoja1!$C$2:$C$5001),Hoja1!C2770)</f>
        <v>894532</v>
      </c>
      <c r="D2770" t="str">
        <f>IF(ISBLANK(Hoja1!D2770),"ASALARIADO",Hoja1!D2770)</f>
        <v>ASALARIADO</v>
      </c>
      <c r="E2770" t="s">
        <v>11</v>
      </c>
      <c r="F2770" t="s">
        <v>12</v>
      </c>
      <c r="G2770" t="s">
        <v>13</v>
      </c>
      <c r="H2770" t="s">
        <v>12</v>
      </c>
      <c r="I2770" s="1">
        <f>IF(ISBLANK(Hoja1!I2770),AVERAGE(Hoja1!$I$2:$I$5001),Hoja1!I2770)</f>
        <v>44</v>
      </c>
      <c r="J2770">
        <f t="shared" si="129"/>
        <v>1</v>
      </c>
      <c r="K2770" t="str">
        <f t="shared" si="130"/>
        <v>800k-1.2M</v>
      </c>
      <c r="L2770" t="str">
        <f t="shared" si="131"/>
        <v>31-45</v>
      </c>
    </row>
    <row r="2771" spans="1:12" x14ac:dyDescent="0.25">
      <c r="A2771">
        <v>2770</v>
      </c>
      <c r="B2771" t="s">
        <v>9</v>
      </c>
      <c r="C2771">
        <f>IF(ISBLANK(Hoja1!C2771),AVERAGE(Hoja1!$C$2:$C$5001),Hoja1!C2771)</f>
        <v>117186.67</v>
      </c>
      <c r="D2771" t="str">
        <f>IF(ISBLANK(Hoja1!D2771),"ASALARIADO",Hoja1!D2771)</f>
        <v>ASALARIADO</v>
      </c>
      <c r="E2771" t="s">
        <v>16</v>
      </c>
      <c r="F2771" t="s">
        <v>12</v>
      </c>
      <c r="G2771" t="s">
        <v>13</v>
      </c>
      <c r="H2771" t="s">
        <v>13</v>
      </c>
      <c r="I2771" s="1">
        <f>IF(ISBLANK(Hoja1!I2771),AVERAGE(Hoja1!$I$2:$I$5001),Hoja1!I2771)</f>
        <v>25</v>
      </c>
      <c r="J2771">
        <f t="shared" si="129"/>
        <v>0</v>
      </c>
      <c r="K2771" t="str">
        <f t="shared" si="130"/>
        <v>0-400k</v>
      </c>
      <c r="L2771" t="str">
        <f t="shared" si="131"/>
        <v>18-30</v>
      </c>
    </row>
    <row r="2772" spans="1:12" x14ac:dyDescent="0.25">
      <c r="A2772">
        <v>2771</v>
      </c>
      <c r="B2772" t="s">
        <v>15</v>
      </c>
      <c r="C2772">
        <f>IF(ISBLANK(Hoja1!C2772),AVERAGE(Hoja1!$C$2:$C$5001),Hoja1!C2772)</f>
        <v>1314609</v>
      </c>
      <c r="D2772" t="str">
        <f>IF(ISBLANK(Hoja1!D2772),"ASALARIADO",Hoja1!D2772)</f>
        <v>ASALARIADO</v>
      </c>
      <c r="E2772" t="s">
        <v>11</v>
      </c>
      <c r="F2772" t="s">
        <v>12</v>
      </c>
      <c r="G2772" t="s">
        <v>13</v>
      </c>
      <c r="H2772" t="s">
        <v>13</v>
      </c>
      <c r="I2772" s="1">
        <f>IF(ISBLANK(Hoja1!I2772),AVERAGE(Hoja1!$I$2:$I$5001),Hoja1!I2772)</f>
        <v>48</v>
      </c>
      <c r="J2772">
        <f t="shared" si="129"/>
        <v>0</v>
      </c>
      <c r="K2772" t="str">
        <f t="shared" si="130"/>
        <v>1.2M-2M</v>
      </c>
      <c r="L2772" t="str">
        <f t="shared" si="131"/>
        <v>46-60</v>
      </c>
    </row>
    <row r="2773" spans="1:12" x14ac:dyDescent="0.25">
      <c r="A2773">
        <v>2772</v>
      </c>
      <c r="B2773" t="s">
        <v>15</v>
      </c>
      <c r="C2773">
        <f>IF(ISBLANK(Hoja1!C2773),AVERAGE(Hoja1!$C$2:$C$5001),Hoja1!C2773)</f>
        <v>298925</v>
      </c>
      <c r="D2773" t="str">
        <f>IF(ISBLANK(Hoja1!D2773),"ASALARIADO",Hoja1!D2773)</f>
        <v>TRABAJADOR INDEPENDIENTE</v>
      </c>
      <c r="E2773" t="s">
        <v>16</v>
      </c>
      <c r="F2773" t="s">
        <v>12</v>
      </c>
      <c r="G2773" t="s">
        <v>12</v>
      </c>
      <c r="H2773" t="s">
        <v>12</v>
      </c>
      <c r="I2773" s="1">
        <f>IF(ISBLANK(Hoja1!I2773),AVERAGE(Hoja1!$I$2:$I$5001),Hoja1!I2773)</f>
        <v>28</v>
      </c>
      <c r="J2773">
        <f t="shared" si="129"/>
        <v>1</v>
      </c>
      <c r="K2773" t="str">
        <f t="shared" si="130"/>
        <v>0-400k</v>
      </c>
      <c r="L2773" t="str">
        <f t="shared" si="131"/>
        <v>18-30</v>
      </c>
    </row>
    <row r="2774" spans="1:12" x14ac:dyDescent="0.25">
      <c r="A2774">
        <v>2773</v>
      </c>
      <c r="B2774" t="s">
        <v>9</v>
      </c>
      <c r="C2774">
        <f>IF(ISBLANK(Hoja1!C2774),AVERAGE(Hoja1!$C$2:$C$5001),Hoja1!C2774)</f>
        <v>410982</v>
      </c>
      <c r="D2774" t="str">
        <f>IF(ISBLANK(Hoja1!D2774),"ASALARIADO",Hoja1!D2774)</f>
        <v>ASALARIADO</v>
      </c>
      <c r="E2774" t="s">
        <v>16</v>
      </c>
      <c r="F2774" t="s">
        <v>12</v>
      </c>
      <c r="G2774" t="s">
        <v>13</v>
      </c>
      <c r="H2774" t="s">
        <v>13</v>
      </c>
      <c r="I2774" s="1">
        <f>IF(ISBLANK(Hoja1!I2774),AVERAGE(Hoja1!$I$2:$I$5001),Hoja1!I2774)</f>
        <v>30</v>
      </c>
      <c r="J2774">
        <f t="shared" si="129"/>
        <v>0</v>
      </c>
      <c r="K2774" t="str">
        <f t="shared" si="130"/>
        <v>400k-800k</v>
      </c>
      <c r="L2774" t="str">
        <f t="shared" si="131"/>
        <v>18-30</v>
      </c>
    </row>
    <row r="2775" spans="1:12" x14ac:dyDescent="0.25">
      <c r="A2775">
        <v>2774</v>
      </c>
      <c r="B2775" t="s">
        <v>15</v>
      </c>
      <c r="C2775">
        <f>IF(ISBLANK(Hoja1!C2775),AVERAGE(Hoja1!$C$2:$C$5001),Hoja1!C2775)</f>
        <v>1511127</v>
      </c>
      <c r="D2775" t="str">
        <f>IF(ISBLANK(Hoja1!D2775),"ASALARIADO",Hoja1!D2775)</f>
        <v>ASALARIADO</v>
      </c>
      <c r="E2775" t="s">
        <v>11</v>
      </c>
      <c r="F2775" t="s">
        <v>12</v>
      </c>
      <c r="G2775" t="s">
        <v>13</v>
      </c>
      <c r="H2775" t="s">
        <v>13</v>
      </c>
      <c r="I2775" s="1">
        <f>IF(ISBLANK(Hoja1!I2775),AVERAGE(Hoja1!$I$2:$I$5001),Hoja1!I2775)</f>
        <v>36</v>
      </c>
      <c r="J2775">
        <f t="shared" si="129"/>
        <v>0</v>
      </c>
      <c r="K2775" t="str">
        <f t="shared" si="130"/>
        <v>1.2M-2M</v>
      </c>
      <c r="L2775" t="str">
        <f t="shared" si="131"/>
        <v>31-45</v>
      </c>
    </row>
    <row r="2776" spans="1:12" x14ac:dyDescent="0.25">
      <c r="A2776">
        <v>2775</v>
      </c>
      <c r="B2776" t="s">
        <v>15</v>
      </c>
      <c r="C2776">
        <f>IF(ISBLANK(Hoja1!C2776),AVERAGE(Hoja1!$C$2:$C$5001),Hoja1!C2776)</f>
        <v>361080</v>
      </c>
      <c r="D2776" t="str">
        <f>IF(ISBLANK(Hoja1!D2776),"ASALARIADO",Hoja1!D2776)</f>
        <v>ASALARIADO</v>
      </c>
      <c r="E2776" t="s">
        <v>16</v>
      </c>
      <c r="F2776" t="s">
        <v>12</v>
      </c>
      <c r="G2776" t="s">
        <v>13</v>
      </c>
      <c r="H2776" t="s">
        <v>13</v>
      </c>
      <c r="I2776" s="1">
        <f>IF(ISBLANK(Hoja1!I2776),AVERAGE(Hoja1!$I$2:$I$5001),Hoja1!I2776)</f>
        <v>29</v>
      </c>
      <c r="J2776">
        <f t="shared" si="129"/>
        <v>0</v>
      </c>
      <c r="K2776" t="str">
        <f t="shared" si="130"/>
        <v>0-400k</v>
      </c>
      <c r="L2776" t="str">
        <f t="shared" si="131"/>
        <v>18-30</v>
      </c>
    </row>
    <row r="2777" spans="1:12" x14ac:dyDescent="0.25">
      <c r="A2777">
        <v>2776</v>
      </c>
      <c r="B2777" t="s">
        <v>9</v>
      </c>
      <c r="C2777">
        <f>IF(ISBLANK(Hoja1!C2777),AVERAGE(Hoja1!$C$2:$C$5001),Hoja1!C2777)</f>
        <v>2676486.65</v>
      </c>
      <c r="D2777" t="str">
        <f>IF(ISBLANK(Hoja1!D2777),"ASALARIADO",Hoja1!D2777)</f>
        <v>ASALARIADO</v>
      </c>
      <c r="E2777" t="s">
        <v>16</v>
      </c>
      <c r="F2777" t="s">
        <v>12</v>
      </c>
      <c r="G2777" t="s">
        <v>13</v>
      </c>
      <c r="H2777" t="s">
        <v>13</v>
      </c>
      <c r="I2777" s="1">
        <f>IF(ISBLANK(Hoja1!I2777),AVERAGE(Hoja1!$I$2:$I$5001),Hoja1!I2777)</f>
        <v>26</v>
      </c>
      <c r="J2777">
        <f t="shared" si="129"/>
        <v>0</v>
      </c>
      <c r="K2777" t="str">
        <f t="shared" si="130"/>
        <v>2M+</v>
      </c>
      <c r="L2777" t="str">
        <f t="shared" si="131"/>
        <v>18-30</v>
      </c>
    </row>
    <row r="2778" spans="1:12" x14ac:dyDescent="0.25">
      <c r="A2778">
        <v>2777</v>
      </c>
      <c r="B2778" t="s">
        <v>15</v>
      </c>
      <c r="C2778">
        <f>IF(ISBLANK(Hoja1!C2778),AVERAGE(Hoja1!$C$2:$C$5001),Hoja1!C2778)</f>
        <v>298482</v>
      </c>
      <c r="D2778" t="str">
        <f>IF(ISBLANK(Hoja1!D2778),"ASALARIADO",Hoja1!D2778)</f>
        <v>TRABAJADOR INDEPENDIENTE</v>
      </c>
      <c r="E2778" t="s">
        <v>16</v>
      </c>
      <c r="F2778" t="s">
        <v>12</v>
      </c>
      <c r="G2778" t="s">
        <v>13</v>
      </c>
      <c r="H2778" t="s">
        <v>13</v>
      </c>
      <c r="I2778" s="1">
        <f>IF(ISBLANK(Hoja1!I2778),AVERAGE(Hoja1!$I$2:$I$5001),Hoja1!I2778)</f>
        <v>47</v>
      </c>
      <c r="J2778">
        <f t="shared" si="129"/>
        <v>0</v>
      </c>
      <c r="K2778" t="str">
        <f t="shared" si="130"/>
        <v>0-400k</v>
      </c>
      <c r="L2778" t="str">
        <f t="shared" si="131"/>
        <v>46-60</v>
      </c>
    </row>
    <row r="2779" spans="1:12" x14ac:dyDescent="0.25">
      <c r="A2779">
        <v>2778</v>
      </c>
      <c r="B2779" t="s">
        <v>9</v>
      </c>
      <c r="C2779">
        <f>IF(ISBLANK(Hoja1!C2779),AVERAGE(Hoja1!$C$2:$C$5001),Hoja1!C2779)</f>
        <v>1603638.49</v>
      </c>
      <c r="D2779" t="str">
        <f>IF(ISBLANK(Hoja1!D2779),"ASALARIADO",Hoja1!D2779)</f>
        <v>ASALARIADO</v>
      </c>
      <c r="E2779" t="s">
        <v>16</v>
      </c>
      <c r="F2779" t="s">
        <v>12</v>
      </c>
      <c r="G2779" t="s">
        <v>13</v>
      </c>
      <c r="H2779" t="s">
        <v>13</v>
      </c>
      <c r="I2779" s="1">
        <f>IF(ISBLANK(Hoja1!I2779),AVERAGE(Hoja1!$I$2:$I$5001),Hoja1!I2779)</f>
        <v>43</v>
      </c>
      <c r="J2779">
        <f t="shared" si="129"/>
        <v>0</v>
      </c>
      <c r="K2779" t="str">
        <f t="shared" si="130"/>
        <v>1.2M-2M</v>
      </c>
      <c r="L2779" t="str">
        <f t="shared" si="131"/>
        <v>31-45</v>
      </c>
    </row>
    <row r="2780" spans="1:12" x14ac:dyDescent="0.25">
      <c r="A2780">
        <v>2779</v>
      </c>
      <c r="B2780" t="s">
        <v>9</v>
      </c>
      <c r="C2780">
        <f>IF(ISBLANK(Hoja1!C2780),AVERAGE(Hoja1!$C$2:$C$5001),Hoja1!C2780)</f>
        <v>757822.41</v>
      </c>
      <c r="D2780" t="str">
        <f>IF(ISBLANK(Hoja1!D2780),"ASALARIADO",Hoja1!D2780)</f>
        <v>ASALARIADO</v>
      </c>
      <c r="E2780" t="s">
        <v>16</v>
      </c>
      <c r="F2780" t="s">
        <v>12</v>
      </c>
      <c r="G2780" t="s">
        <v>13</v>
      </c>
      <c r="H2780" t="s">
        <v>13</v>
      </c>
      <c r="I2780" s="1">
        <f>IF(ISBLANK(Hoja1!I2780),AVERAGE(Hoja1!$I$2:$I$5001),Hoja1!I2780)</f>
        <v>31</v>
      </c>
      <c r="J2780">
        <f t="shared" si="129"/>
        <v>0</v>
      </c>
      <c r="K2780" t="str">
        <f t="shared" si="130"/>
        <v>400k-800k</v>
      </c>
      <c r="L2780" t="str">
        <f t="shared" si="131"/>
        <v>31-45</v>
      </c>
    </row>
    <row r="2781" spans="1:12" x14ac:dyDescent="0.25">
      <c r="A2781">
        <v>2780</v>
      </c>
      <c r="B2781" t="s">
        <v>15</v>
      </c>
      <c r="C2781">
        <f>IF(ISBLANK(Hoja1!C2781),AVERAGE(Hoja1!$C$2:$C$5001),Hoja1!C2781)</f>
        <v>298000</v>
      </c>
      <c r="D2781" t="str">
        <f>IF(ISBLANK(Hoja1!D2781),"ASALARIADO",Hoja1!D2781)</f>
        <v>TRABAJADOR INDEPENDIENTE</v>
      </c>
      <c r="E2781" t="s">
        <v>16</v>
      </c>
      <c r="F2781" t="s">
        <v>12</v>
      </c>
      <c r="G2781" t="s">
        <v>13</v>
      </c>
      <c r="H2781" t="s">
        <v>13</v>
      </c>
      <c r="I2781" s="1">
        <f>IF(ISBLANK(Hoja1!I2781),AVERAGE(Hoja1!$I$2:$I$5001),Hoja1!I2781)</f>
        <v>23</v>
      </c>
      <c r="J2781">
        <f t="shared" si="129"/>
        <v>0</v>
      </c>
      <c r="K2781" t="str">
        <f t="shared" si="130"/>
        <v>0-400k</v>
      </c>
      <c r="L2781" t="str">
        <f t="shared" si="131"/>
        <v>18-30</v>
      </c>
    </row>
    <row r="2782" spans="1:12" x14ac:dyDescent="0.25">
      <c r="A2782">
        <v>2781</v>
      </c>
      <c r="B2782" t="s">
        <v>15</v>
      </c>
      <c r="C2782">
        <f>IF(ISBLANK(Hoja1!C2782),AVERAGE(Hoja1!$C$2:$C$5001),Hoja1!C2782)</f>
        <v>300018</v>
      </c>
      <c r="D2782" t="str">
        <f>IF(ISBLANK(Hoja1!D2782),"ASALARIADO",Hoja1!D2782)</f>
        <v>TRABAJADOR INDEPENDIENTE</v>
      </c>
      <c r="E2782" t="s">
        <v>16</v>
      </c>
      <c r="F2782" t="s">
        <v>12</v>
      </c>
      <c r="G2782" t="s">
        <v>12</v>
      </c>
      <c r="H2782" t="s">
        <v>12</v>
      </c>
      <c r="I2782" s="1">
        <f>IF(ISBLANK(Hoja1!I2782),AVERAGE(Hoja1!$I$2:$I$5001),Hoja1!I2782)</f>
        <v>49</v>
      </c>
      <c r="J2782">
        <f t="shared" si="129"/>
        <v>1</v>
      </c>
      <c r="K2782" t="str">
        <f t="shared" si="130"/>
        <v>0-400k</v>
      </c>
      <c r="L2782" t="str">
        <f t="shared" si="131"/>
        <v>46-60</v>
      </c>
    </row>
    <row r="2783" spans="1:12" x14ac:dyDescent="0.25">
      <c r="A2783">
        <v>2782</v>
      </c>
      <c r="B2783" t="s">
        <v>9</v>
      </c>
      <c r="C2783">
        <f>IF(ISBLANK(Hoja1!C2783),AVERAGE(Hoja1!$C$2:$C$5001),Hoja1!C2783)</f>
        <v>651569.96</v>
      </c>
      <c r="D2783" t="str">
        <f>IF(ISBLANK(Hoja1!D2783),"ASALARIADO",Hoja1!D2783)</f>
        <v>ASALARIADO</v>
      </c>
      <c r="E2783" t="s">
        <v>16</v>
      </c>
      <c r="F2783" t="s">
        <v>12</v>
      </c>
      <c r="G2783" t="s">
        <v>13</v>
      </c>
      <c r="H2783" t="s">
        <v>13</v>
      </c>
      <c r="I2783" s="1">
        <f>IF(ISBLANK(Hoja1!I2783),AVERAGE(Hoja1!$I$2:$I$5001),Hoja1!I2783)</f>
        <v>33</v>
      </c>
      <c r="J2783">
        <f t="shared" si="129"/>
        <v>0</v>
      </c>
      <c r="K2783" t="str">
        <f t="shared" si="130"/>
        <v>400k-800k</v>
      </c>
      <c r="L2783" t="str">
        <f t="shared" si="131"/>
        <v>31-45</v>
      </c>
    </row>
    <row r="2784" spans="1:12" x14ac:dyDescent="0.25">
      <c r="A2784">
        <v>2783</v>
      </c>
      <c r="B2784" t="s">
        <v>15</v>
      </c>
      <c r="C2784">
        <f>IF(ISBLANK(Hoja1!C2784),AVERAGE(Hoja1!$C$2:$C$5001),Hoja1!C2784)</f>
        <v>359544.27</v>
      </c>
      <c r="D2784" t="str">
        <f>IF(ISBLANK(Hoja1!D2784),"ASALARIADO",Hoja1!D2784)</f>
        <v>CONVENIOS ESPECIALES DE ASEGURADOS VOLUNTARIOS</v>
      </c>
      <c r="E2784" t="s">
        <v>16</v>
      </c>
      <c r="F2784" t="s">
        <v>12</v>
      </c>
      <c r="G2784" t="s">
        <v>12</v>
      </c>
      <c r="H2784" t="s">
        <v>13</v>
      </c>
      <c r="I2784" s="1">
        <f>IF(ISBLANK(Hoja1!I2784),AVERAGE(Hoja1!$I$2:$I$5001),Hoja1!I2784)</f>
        <v>47</v>
      </c>
      <c r="J2784">
        <f t="shared" si="129"/>
        <v>0</v>
      </c>
      <c r="K2784" t="str">
        <f t="shared" si="130"/>
        <v>0-400k</v>
      </c>
      <c r="L2784" t="str">
        <f t="shared" si="131"/>
        <v>46-60</v>
      </c>
    </row>
    <row r="2785" spans="1:12" x14ac:dyDescent="0.25">
      <c r="A2785">
        <v>2784</v>
      </c>
      <c r="B2785" t="s">
        <v>15</v>
      </c>
      <c r="C2785">
        <f>IF(ISBLANK(Hoja1!C2785),AVERAGE(Hoja1!$C$2:$C$5001),Hoja1!C2785)</f>
        <v>554128</v>
      </c>
      <c r="D2785" t="str">
        <f>IF(ISBLANK(Hoja1!D2785),"ASALARIADO",Hoja1!D2785)</f>
        <v>ASALARIADO</v>
      </c>
      <c r="E2785" t="s">
        <v>11</v>
      </c>
      <c r="F2785" t="s">
        <v>12</v>
      </c>
      <c r="G2785" t="s">
        <v>13</v>
      </c>
      <c r="H2785" t="s">
        <v>13</v>
      </c>
      <c r="I2785" s="1">
        <f>IF(ISBLANK(Hoja1!I2785),AVERAGE(Hoja1!$I$2:$I$5001),Hoja1!I2785)</f>
        <v>26</v>
      </c>
      <c r="J2785">
        <f t="shared" si="129"/>
        <v>0</v>
      </c>
      <c r="K2785" t="str">
        <f t="shared" si="130"/>
        <v>400k-800k</v>
      </c>
      <c r="L2785" t="str">
        <f t="shared" si="131"/>
        <v>18-30</v>
      </c>
    </row>
    <row r="2786" spans="1:12" x14ac:dyDescent="0.25">
      <c r="A2786">
        <v>2785</v>
      </c>
      <c r="B2786" t="s">
        <v>9</v>
      </c>
      <c r="C2786">
        <f>IF(ISBLANK(Hoja1!C2786),AVERAGE(Hoja1!$C$2:$C$5001),Hoja1!C2786)</f>
        <v>493352.64</v>
      </c>
      <c r="D2786" t="str">
        <f>IF(ISBLANK(Hoja1!D2786),"ASALARIADO",Hoja1!D2786)</f>
        <v>ASALARIADO</v>
      </c>
      <c r="E2786" t="s">
        <v>16</v>
      </c>
      <c r="F2786" t="s">
        <v>12</v>
      </c>
      <c r="G2786" t="s">
        <v>13</v>
      </c>
      <c r="H2786" t="s">
        <v>13</v>
      </c>
      <c r="I2786" s="1">
        <f>IF(ISBLANK(Hoja1!I2786),AVERAGE(Hoja1!$I$2:$I$5001),Hoja1!I2786)</f>
        <v>25</v>
      </c>
      <c r="J2786">
        <f t="shared" si="129"/>
        <v>0</v>
      </c>
      <c r="K2786" t="str">
        <f t="shared" si="130"/>
        <v>400k-800k</v>
      </c>
      <c r="L2786" t="str">
        <f t="shared" si="131"/>
        <v>18-30</v>
      </c>
    </row>
    <row r="2787" spans="1:12" x14ac:dyDescent="0.25">
      <c r="A2787">
        <v>2786</v>
      </c>
      <c r="B2787" t="s">
        <v>9</v>
      </c>
      <c r="C2787">
        <f>IF(ISBLANK(Hoja1!C2787),AVERAGE(Hoja1!$C$2:$C$5001),Hoja1!C2787)</f>
        <v>264600</v>
      </c>
      <c r="D2787" t="str">
        <f>IF(ISBLANK(Hoja1!D2787),"ASALARIADO",Hoja1!D2787)</f>
        <v>ASALARIADO</v>
      </c>
      <c r="E2787" t="s">
        <v>16</v>
      </c>
      <c r="F2787" t="s">
        <v>12</v>
      </c>
      <c r="G2787" t="s">
        <v>13</v>
      </c>
      <c r="H2787" t="s">
        <v>13</v>
      </c>
      <c r="I2787" s="1">
        <f>IF(ISBLANK(Hoja1!I2787),AVERAGE(Hoja1!$I$2:$I$5001),Hoja1!I2787)</f>
        <v>30</v>
      </c>
      <c r="J2787">
        <f t="shared" si="129"/>
        <v>0</v>
      </c>
      <c r="K2787" t="str">
        <f t="shared" si="130"/>
        <v>0-400k</v>
      </c>
      <c r="L2787" t="str">
        <f t="shared" si="131"/>
        <v>18-30</v>
      </c>
    </row>
    <row r="2788" spans="1:12" x14ac:dyDescent="0.25">
      <c r="A2788">
        <v>2787</v>
      </c>
      <c r="B2788" t="s">
        <v>15</v>
      </c>
      <c r="C2788">
        <f>IF(ISBLANK(Hoja1!C2788),AVERAGE(Hoja1!$C$2:$C$5001),Hoja1!C2788)</f>
        <v>681931.83</v>
      </c>
      <c r="D2788" t="str">
        <f>IF(ISBLANK(Hoja1!D2788),"ASALARIADO",Hoja1!D2788)</f>
        <v>ASALARIADO</v>
      </c>
      <c r="E2788" t="s">
        <v>16</v>
      </c>
      <c r="F2788" t="s">
        <v>12</v>
      </c>
      <c r="G2788" t="s">
        <v>13</v>
      </c>
      <c r="H2788" t="s">
        <v>13</v>
      </c>
      <c r="I2788" s="1">
        <f>IF(ISBLANK(Hoja1!I2788),AVERAGE(Hoja1!$I$2:$I$5001),Hoja1!I2788)</f>
        <v>34</v>
      </c>
      <c r="J2788">
        <f t="shared" si="129"/>
        <v>0</v>
      </c>
      <c r="K2788" t="str">
        <f t="shared" si="130"/>
        <v>400k-800k</v>
      </c>
      <c r="L2788" t="str">
        <f t="shared" si="131"/>
        <v>31-45</v>
      </c>
    </row>
    <row r="2789" spans="1:12" x14ac:dyDescent="0.25">
      <c r="A2789">
        <v>2788</v>
      </c>
      <c r="B2789" t="s">
        <v>15</v>
      </c>
      <c r="C2789">
        <f>IF(ISBLANK(Hoja1!C2789),AVERAGE(Hoja1!$C$2:$C$5001),Hoja1!C2789)</f>
        <v>278030</v>
      </c>
      <c r="D2789" t="str">
        <f>IF(ISBLANK(Hoja1!D2789),"ASALARIADO",Hoja1!D2789)</f>
        <v>CONVENIOS ESPECIALES DE TRABAJADORES INDEPENDIENTES</v>
      </c>
      <c r="E2789" t="s">
        <v>16</v>
      </c>
      <c r="F2789" t="s">
        <v>12</v>
      </c>
      <c r="G2789" t="s">
        <v>13</v>
      </c>
      <c r="H2789" t="s">
        <v>13</v>
      </c>
      <c r="I2789" s="1">
        <f>IF(ISBLANK(Hoja1!I2789),AVERAGE(Hoja1!$I$2:$I$5001),Hoja1!I2789)</f>
        <v>25</v>
      </c>
      <c r="J2789">
        <f t="shared" si="129"/>
        <v>0</v>
      </c>
      <c r="K2789" t="str">
        <f t="shared" si="130"/>
        <v>0-400k</v>
      </c>
      <c r="L2789" t="str">
        <f t="shared" si="131"/>
        <v>18-30</v>
      </c>
    </row>
    <row r="2790" spans="1:12" x14ac:dyDescent="0.25">
      <c r="A2790">
        <v>2789</v>
      </c>
      <c r="B2790" t="s">
        <v>15</v>
      </c>
      <c r="C2790">
        <f>IF(ISBLANK(Hoja1!C2790),AVERAGE(Hoja1!$C$2:$C$5001),Hoja1!C2790)</f>
        <v>1725833</v>
      </c>
      <c r="D2790" t="str">
        <f>IF(ISBLANK(Hoja1!D2790),"ASALARIADO",Hoja1!D2790)</f>
        <v>ASALARIADO</v>
      </c>
      <c r="E2790" t="s">
        <v>11</v>
      </c>
      <c r="F2790" t="s">
        <v>12</v>
      </c>
      <c r="G2790" t="s">
        <v>13</v>
      </c>
      <c r="H2790" t="s">
        <v>13</v>
      </c>
      <c r="I2790" s="1">
        <f>IF(ISBLANK(Hoja1!I2790),AVERAGE(Hoja1!$I$2:$I$5001),Hoja1!I2790)</f>
        <v>54</v>
      </c>
      <c r="J2790">
        <f t="shared" si="129"/>
        <v>0</v>
      </c>
      <c r="K2790" t="str">
        <f t="shared" si="130"/>
        <v>1.2M-2M</v>
      </c>
      <c r="L2790" t="str">
        <f t="shared" si="131"/>
        <v>46-60</v>
      </c>
    </row>
    <row r="2791" spans="1:12" x14ac:dyDescent="0.25">
      <c r="A2791">
        <v>2790</v>
      </c>
      <c r="B2791" t="s">
        <v>9</v>
      </c>
      <c r="C2791">
        <f>IF(ISBLANK(Hoja1!C2791),AVERAGE(Hoja1!$C$2:$C$5001),Hoja1!C2791)</f>
        <v>1213114.5</v>
      </c>
      <c r="D2791" t="str">
        <f>IF(ISBLANK(Hoja1!D2791),"ASALARIADO",Hoja1!D2791)</f>
        <v>ASALARIADO</v>
      </c>
      <c r="E2791" t="s">
        <v>11</v>
      </c>
      <c r="F2791" t="s">
        <v>12</v>
      </c>
      <c r="G2791" t="s">
        <v>13</v>
      </c>
      <c r="H2791" t="s">
        <v>13</v>
      </c>
      <c r="I2791" s="1">
        <f>IF(ISBLANK(Hoja1!I2791),AVERAGE(Hoja1!$I$2:$I$5001),Hoja1!I2791)</f>
        <v>39</v>
      </c>
      <c r="J2791">
        <f t="shared" si="129"/>
        <v>0</v>
      </c>
      <c r="K2791" t="str">
        <f t="shared" si="130"/>
        <v>1.2M-2M</v>
      </c>
      <c r="L2791" t="str">
        <f t="shared" si="131"/>
        <v>31-45</v>
      </c>
    </row>
    <row r="2792" spans="1:12" x14ac:dyDescent="0.25">
      <c r="A2792">
        <v>2791</v>
      </c>
      <c r="B2792" t="s">
        <v>15</v>
      </c>
      <c r="C2792">
        <f>IF(ISBLANK(Hoja1!C2792),AVERAGE(Hoja1!$C$2:$C$5001),Hoja1!C2792)</f>
        <v>335772</v>
      </c>
      <c r="D2792" t="str">
        <f>IF(ISBLANK(Hoja1!D2792),"ASALARIADO",Hoja1!D2792)</f>
        <v>ASALARIADO</v>
      </c>
      <c r="E2792" t="s">
        <v>11</v>
      </c>
      <c r="F2792" t="s">
        <v>12</v>
      </c>
      <c r="G2792" t="s">
        <v>13</v>
      </c>
      <c r="H2792" t="s">
        <v>12</v>
      </c>
      <c r="I2792" s="1">
        <f>IF(ISBLANK(Hoja1!I2792),AVERAGE(Hoja1!$I$2:$I$5001),Hoja1!I2792)</f>
        <v>51</v>
      </c>
      <c r="J2792">
        <f t="shared" si="129"/>
        <v>1</v>
      </c>
      <c r="K2792" t="str">
        <f t="shared" si="130"/>
        <v>0-400k</v>
      </c>
      <c r="L2792" t="str">
        <f t="shared" si="131"/>
        <v>46-60</v>
      </c>
    </row>
    <row r="2793" spans="1:12" x14ac:dyDescent="0.25">
      <c r="A2793">
        <v>2792</v>
      </c>
      <c r="B2793" t="s">
        <v>15</v>
      </c>
      <c r="C2793">
        <f>IF(ISBLANK(Hoja1!C2793),AVERAGE(Hoja1!$C$2:$C$5001),Hoja1!C2793)</f>
        <v>497847.64</v>
      </c>
      <c r="D2793" t="str">
        <f>IF(ISBLANK(Hoja1!D2793),"ASALARIADO",Hoja1!D2793)</f>
        <v>ASALARIADO</v>
      </c>
      <c r="E2793" t="s">
        <v>16</v>
      </c>
      <c r="F2793" t="s">
        <v>12</v>
      </c>
      <c r="G2793" t="s">
        <v>13</v>
      </c>
      <c r="H2793" t="s">
        <v>13</v>
      </c>
      <c r="I2793" s="1">
        <f>IF(ISBLANK(Hoja1!I2793),AVERAGE(Hoja1!$I$2:$I$5001),Hoja1!I2793)</f>
        <v>45</v>
      </c>
      <c r="J2793">
        <f t="shared" si="129"/>
        <v>0</v>
      </c>
      <c r="K2793" t="str">
        <f t="shared" si="130"/>
        <v>400k-800k</v>
      </c>
      <c r="L2793" t="str">
        <f t="shared" si="131"/>
        <v>31-45</v>
      </c>
    </row>
    <row r="2794" spans="1:12" x14ac:dyDescent="0.25">
      <c r="A2794">
        <v>2793</v>
      </c>
      <c r="B2794" t="s">
        <v>9</v>
      </c>
      <c r="C2794">
        <f>IF(ISBLANK(Hoja1!C2794),AVERAGE(Hoja1!$C$2:$C$5001),Hoja1!C2794)</f>
        <v>480488</v>
      </c>
      <c r="D2794" t="str">
        <f>IF(ISBLANK(Hoja1!D2794),"ASALARIADO",Hoja1!D2794)</f>
        <v>ASALARIADO</v>
      </c>
      <c r="E2794" t="s">
        <v>16</v>
      </c>
      <c r="F2794" t="s">
        <v>12</v>
      </c>
      <c r="G2794" t="s">
        <v>12</v>
      </c>
      <c r="H2794" t="s">
        <v>13</v>
      </c>
      <c r="I2794" s="1">
        <f>IF(ISBLANK(Hoja1!I2794),AVERAGE(Hoja1!$I$2:$I$5001),Hoja1!I2794)</f>
        <v>23</v>
      </c>
      <c r="J2794">
        <f t="shared" si="129"/>
        <v>0</v>
      </c>
      <c r="K2794" t="str">
        <f t="shared" si="130"/>
        <v>400k-800k</v>
      </c>
      <c r="L2794" t="str">
        <f t="shared" si="131"/>
        <v>18-30</v>
      </c>
    </row>
    <row r="2795" spans="1:12" x14ac:dyDescent="0.25">
      <c r="A2795">
        <v>2794</v>
      </c>
      <c r="B2795" t="s">
        <v>9</v>
      </c>
      <c r="C2795">
        <f>IF(ISBLANK(Hoja1!C2795),AVERAGE(Hoja1!$C$2:$C$5001),Hoja1!C2795)</f>
        <v>359544.27</v>
      </c>
      <c r="D2795" t="str">
        <f>IF(ISBLANK(Hoja1!D2795),"ASALARIADO",Hoja1!D2795)</f>
        <v>CONVENIOS ESPECIALES DE ASEGURADOS VOLUNTARIOS</v>
      </c>
      <c r="E2795" t="s">
        <v>16</v>
      </c>
      <c r="F2795" t="s">
        <v>12</v>
      </c>
      <c r="G2795" t="s">
        <v>12</v>
      </c>
      <c r="H2795" t="s">
        <v>13</v>
      </c>
      <c r="I2795" s="1">
        <f>IF(ISBLANK(Hoja1!I2795),AVERAGE(Hoja1!$I$2:$I$5001),Hoja1!I2795)</f>
        <v>61</v>
      </c>
      <c r="J2795">
        <f t="shared" si="129"/>
        <v>0</v>
      </c>
      <c r="K2795" t="str">
        <f t="shared" si="130"/>
        <v>0-400k</v>
      </c>
      <c r="L2795" t="str">
        <f t="shared" si="131"/>
        <v>61-75</v>
      </c>
    </row>
    <row r="2796" spans="1:12" x14ac:dyDescent="0.25">
      <c r="A2796">
        <v>2795</v>
      </c>
      <c r="B2796" t="s">
        <v>15</v>
      </c>
      <c r="C2796">
        <f>IF(ISBLANK(Hoja1!C2796),AVERAGE(Hoja1!$C$2:$C$5001),Hoja1!C2796)</f>
        <v>602634</v>
      </c>
      <c r="D2796" t="str">
        <f>IF(ISBLANK(Hoja1!D2796),"ASALARIADO",Hoja1!D2796)</f>
        <v>ASALARIADO</v>
      </c>
      <c r="E2796" t="s">
        <v>11</v>
      </c>
      <c r="F2796" t="s">
        <v>12</v>
      </c>
      <c r="G2796" t="s">
        <v>13</v>
      </c>
      <c r="H2796" t="s">
        <v>13</v>
      </c>
      <c r="I2796" s="1">
        <f>IF(ISBLANK(Hoja1!I2796),AVERAGE(Hoja1!$I$2:$I$5001),Hoja1!I2796)</f>
        <v>35</v>
      </c>
      <c r="J2796">
        <f t="shared" si="129"/>
        <v>0</v>
      </c>
      <c r="K2796" t="str">
        <f t="shared" si="130"/>
        <v>400k-800k</v>
      </c>
      <c r="L2796" t="str">
        <f t="shared" si="131"/>
        <v>31-45</v>
      </c>
    </row>
    <row r="2797" spans="1:12" x14ac:dyDescent="0.25">
      <c r="A2797">
        <v>2796</v>
      </c>
      <c r="B2797" t="s">
        <v>15</v>
      </c>
      <c r="C2797">
        <f>IF(ISBLANK(Hoja1!C2797),AVERAGE(Hoja1!$C$2:$C$5001),Hoja1!C2797)</f>
        <v>297046</v>
      </c>
      <c r="D2797" t="str">
        <f>IF(ISBLANK(Hoja1!D2797),"ASALARIADO",Hoja1!D2797)</f>
        <v>TRABAJADOR INDEPENDIENTE</v>
      </c>
      <c r="E2797" t="s">
        <v>16</v>
      </c>
      <c r="F2797" t="s">
        <v>12</v>
      </c>
      <c r="G2797" t="s">
        <v>13</v>
      </c>
      <c r="H2797" t="s">
        <v>13</v>
      </c>
      <c r="I2797" s="1">
        <f>IF(ISBLANK(Hoja1!I2797),AVERAGE(Hoja1!$I$2:$I$5001),Hoja1!I2797)</f>
        <v>43</v>
      </c>
      <c r="J2797">
        <f t="shared" si="129"/>
        <v>0</v>
      </c>
      <c r="K2797" t="str">
        <f t="shared" si="130"/>
        <v>0-400k</v>
      </c>
      <c r="L2797" t="str">
        <f t="shared" si="131"/>
        <v>31-45</v>
      </c>
    </row>
    <row r="2798" spans="1:12" x14ac:dyDescent="0.25">
      <c r="A2798">
        <v>2797</v>
      </c>
      <c r="B2798" t="s">
        <v>15</v>
      </c>
      <c r="C2798">
        <f>IF(ISBLANK(Hoja1!C2798),AVERAGE(Hoja1!$C$2:$C$5001),Hoja1!C2798)</f>
        <v>1840146.75</v>
      </c>
      <c r="D2798" t="str">
        <f>IF(ISBLANK(Hoja1!D2798),"ASALARIADO",Hoja1!D2798)</f>
        <v>ASALARIADO</v>
      </c>
      <c r="E2798" t="s">
        <v>11</v>
      </c>
      <c r="F2798" t="s">
        <v>12</v>
      </c>
      <c r="G2798" t="s">
        <v>13</v>
      </c>
      <c r="H2798" t="s">
        <v>13</v>
      </c>
      <c r="I2798" s="1">
        <f>IF(ISBLANK(Hoja1!I2798),AVERAGE(Hoja1!$I$2:$I$5001),Hoja1!I2798)</f>
        <v>49</v>
      </c>
      <c r="J2798">
        <f t="shared" si="129"/>
        <v>0</v>
      </c>
      <c r="K2798" t="str">
        <f t="shared" si="130"/>
        <v>1.2M-2M</v>
      </c>
      <c r="L2798" t="str">
        <f t="shared" si="131"/>
        <v>46-60</v>
      </c>
    </row>
    <row r="2799" spans="1:12" x14ac:dyDescent="0.25">
      <c r="A2799">
        <v>2798</v>
      </c>
      <c r="B2799" t="s">
        <v>15</v>
      </c>
      <c r="C2799">
        <f>IF(ISBLANK(Hoja1!C2799),AVERAGE(Hoja1!$C$2:$C$5001),Hoja1!C2799)</f>
        <v>297046</v>
      </c>
      <c r="D2799" t="str">
        <f>IF(ISBLANK(Hoja1!D2799),"ASALARIADO",Hoja1!D2799)</f>
        <v>ASEGURADO VOLUNTARIO</v>
      </c>
      <c r="E2799" t="s">
        <v>16</v>
      </c>
      <c r="F2799" t="s">
        <v>12</v>
      </c>
      <c r="G2799" t="s">
        <v>13</v>
      </c>
      <c r="H2799" t="s">
        <v>13</v>
      </c>
      <c r="I2799" s="1">
        <f>IF(ISBLANK(Hoja1!I2799),AVERAGE(Hoja1!$I$2:$I$5001),Hoja1!I2799)</f>
        <v>62</v>
      </c>
      <c r="J2799">
        <f t="shared" si="129"/>
        <v>0</v>
      </c>
      <c r="K2799" t="str">
        <f t="shared" si="130"/>
        <v>0-400k</v>
      </c>
      <c r="L2799" t="str">
        <f t="shared" si="131"/>
        <v>61-75</v>
      </c>
    </row>
    <row r="2800" spans="1:12" x14ac:dyDescent="0.25">
      <c r="A2800">
        <v>2799</v>
      </c>
      <c r="B2800" t="s">
        <v>15</v>
      </c>
      <c r="C2800">
        <f>IF(ISBLANK(Hoja1!C2800),AVERAGE(Hoja1!$C$2:$C$5001),Hoja1!C2800)</f>
        <v>358000</v>
      </c>
      <c r="D2800" t="str">
        <f>IF(ISBLANK(Hoja1!D2800),"ASALARIADO",Hoja1!D2800)</f>
        <v>ASALARIADO</v>
      </c>
      <c r="E2800" t="s">
        <v>16</v>
      </c>
      <c r="F2800" t="s">
        <v>12</v>
      </c>
      <c r="G2800" t="s">
        <v>12</v>
      </c>
      <c r="H2800" t="s">
        <v>13</v>
      </c>
      <c r="I2800" s="1">
        <f>IF(ISBLANK(Hoja1!I2800),AVERAGE(Hoja1!$I$2:$I$5001),Hoja1!I2800)</f>
        <v>29</v>
      </c>
      <c r="J2800">
        <f t="shared" si="129"/>
        <v>0</v>
      </c>
      <c r="K2800" t="str">
        <f t="shared" si="130"/>
        <v>0-400k</v>
      </c>
      <c r="L2800" t="str">
        <f t="shared" si="131"/>
        <v>18-30</v>
      </c>
    </row>
    <row r="2801" spans="1:12" x14ac:dyDescent="0.25">
      <c r="A2801">
        <v>2800</v>
      </c>
      <c r="B2801" t="s">
        <v>9</v>
      </c>
      <c r="C2801">
        <f>IF(ISBLANK(Hoja1!C2801),AVERAGE(Hoja1!$C$2:$C$5001),Hoja1!C2801)</f>
        <v>436134</v>
      </c>
      <c r="D2801" t="str">
        <f>IF(ISBLANK(Hoja1!D2801),"ASALARIADO",Hoja1!D2801)</f>
        <v>ASALARIADO</v>
      </c>
      <c r="E2801" t="s">
        <v>16</v>
      </c>
      <c r="F2801" t="s">
        <v>12</v>
      </c>
      <c r="G2801" t="s">
        <v>13</v>
      </c>
      <c r="H2801" t="s">
        <v>13</v>
      </c>
      <c r="I2801" s="1">
        <f>IF(ISBLANK(Hoja1!I2801),AVERAGE(Hoja1!$I$2:$I$5001),Hoja1!I2801)</f>
        <v>23</v>
      </c>
      <c r="J2801">
        <f t="shared" si="129"/>
        <v>0</v>
      </c>
      <c r="K2801" t="str">
        <f t="shared" si="130"/>
        <v>400k-800k</v>
      </c>
      <c r="L2801" t="str">
        <f t="shared" si="131"/>
        <v>18-30</v>
      </c>
    </row>
    <row r="2802" spans="1:12" x14ac:dyDescent="0.25">
      <c r="A2802">
        <v>2801</v>
      </c>
      <c r="B2802" t="s">
        <v>9</v>
      </c>
      <c r="C2802">
        <f>IF(ISBLANK(Hoja1!C2802),AVERAGE(Hoja1!$C$2:$C$5001),Hoja1!C2802)</f>
        <v>375277</v>
      </c>
      <c r="D2802" t="str">
        <f>IF(ISBLANK(Hoja1!D2802),"ASALARIADO",Hoja1!D2802)</f>
        <v>ASALARIADO</v>
      </c>
      <c r="E2802" t="s">
        <v>11</v>
      </c>
      <c r="F2802" t="s">
        <v>12</v>
      </c>
      <c r="G2802" t="s">
        <v>13</v>
      </c>
      <c r="H2802" t="s">
        <v>12</v>
      </c>
      <c r="I2802" s="1">
        <f>IF(ISBLANK(Hoja1!I2802),AVERAGE(Hoja1!$I$2:$I$5001),Hoja1!I2802)</f>
        <v>54</v>
      </c>
      <c r="J2802">
        <f t="shared" si="129"/>
        <v>1</v>
      </c>
      <c r="K2802" t="str">
        <f t="shared" si="130"/>
        <v>0-400k</v>
      </c>
      <c r="L2802" t="str">
        <f t="shared" si="131"/>
        <v>46-60</v>
      </c>
    </row>
    <row r="2803" spans="1:12" x14ac:dyDescent="0.25">
      <c r="A2803">
        <v>2802</v>
      </c>
      <c r="B2803" t="s">
        <v>9</v>
      </c>
      <c r="C2803">
        <f>IF(ISBLANK(Hoja1!C2803),AVERAGE(Hoja1!$C$2:$C$5001),Hoja1!C2803)</f>
        <v>1037264</v>
      </c>
      <c r="D2803" t="str">
        <f>IF(ISBLANK(Hoja1!D2803),"ASALARIADO",Hoja1!D2803)</f>
        <v>ASALARIADO</v>
      </c>
      <c r="E2803" t="s">
        <v>16</v>
      </c>
      <c r="F2803" t="s">
        <v>12</v>
      </c>
      <c r="G2803" t="s">
        <v>13</v>
      </c>
      <c r="H2803" t="s">
        <v>13</v>
      </c>
      <c r="I2803" s="1">
        <f>IF(ISBLANK(Hoja1!I2803),AVERAGE(Hoja1!$I$2:$I$5001),Hoja1!I2803)</f>
        <v>36</v>
      </c>
      <c r="J2803">
        <f t="shared" si="129"/>
        <v>0</v>
      </c>
      <c r="K2803" t="str">
        <f t="shared" si="130"/>
        <v>800k-1.2M</v>
      </c>
      <c r="L2803" t="str">
        <f t="shared" si="131"/>
        <v>31-45</v>
      </c>
    </row>
    <row r="2804" spans="1:12" x14ac:dyDescent="0.25">
      <c r="A2804">
        <v>2803</v>
      </c>
      <c r="B2804" t="s">
        <v>9</v>
      </c>
      <c r="C2804">
        <f>IF(ISBLANK(Hoja1!C2804),AVERAGE(Hoja1!$C$2:$C$5001),Hoja1!C2804)</f>
        <v>70000</v>
      </c>
      <c r="D2804" t="str">
        <f>IF(ISBLANK(Hoja1!D2804),"ASALARIADO",Hoja1!D2804)</f>
        <v>ASALARIADO</v>
      </c>
      <c r="E2804" t="s">
        <v>16</v>
      </c>
      <c r="F2804" t="s">
        <v>12</v>
      </c>
      <c r="G2804" t="s">
        <v>13</v>
      </c>
      <c r="H2804" t="s">
        <v>13</v>
      </c>
      <c r="I2804" s="1">
        <f>IF(ISBLANK(Hoja1!I2804),AVERAGE(Hoja1!$I$2:$I$5001),Hoja1!I2804)</f>
        <v>47</v>
      </c>
      <c r="J2804">
        <f t="shared" si="129"/>
        <v>0</v>
      </c>
      <c r="K2804" t="str">
        <f t="shared" si="130"/>
        <v>0-400k</v>
      </c>
      <c r="L2804" t="str">
        <f t="shared" si="131"/>
        <v>46-60</v>
      </c>
    </row>
    <row r="2805" spans="1:12" x14ac:dyDescent="0.25">
      <c r="A2805">
        <v>2804</v>
      </c>
      <c r="B2805" t="s">
        <v>9</v>
      </c>
      <c r="C2805">
        <f>IF(ISBLANK(Hoja1!C2805),AVERAGE(Hoja1!$C$2:$C$5001),Hoja1!C2805)</f>
        <v>383265.76</v>
      </c>
      <c r="D2805" t="str">
        <f>IF(ISBLANK(Hoja1!D2805),"ASALARIADO",Hoja1!D2805)</f>
        <v>ASALARIADO</v>
      </c>
      <c r="E2805" t="s">
        <v>16</v>
      </c>
      <c r="F2805" t="s">
        <v>12</v>
      </c>
      <c r="G2805" t="s">
        <v>13</v>
      </c>
      <c r="H2805" t="s">
        <v>13</v>
      </c>
      <c r="I2805" s="1">
        <f>IF(ISBLANK(Hoja1!I2805),AVERAGE(Hoja1!$I$2:$I$5001),Hoja1!I2805)</f>
        <v>56</v>
      </c>
      <c r="J2805">
        <f t="shared" si="129"/>
        <v>0</v>
      </c>
      <c r="K2805" t="str">
        <f t="shared" si="130"/>
        <v>0-400k</v>
      </c>
      <c r="L2805" t="str">
        <f t="shared" si="131"/>
        <v>46-60</v>
      </c>
    </row>
    <row r="2806" spans="1:12" x14ac:dyDescent="0.25">
      <c r="A2806">
        <v>2805</v>
      </c>
      <c r="B2806" t="s">
        <v>9</v>
      </c>
      <c r="C2806">
        <f>IF(ISBLANK(Hoja1!C2806),AVERAGE(Hoja1!$C$2:$C$5001),Hoja1!C2806)</f>
        <v>1302821</v>
      </c>
      <c r="D2806" t="str">
        <f>IF(ISBLANK(Hoja1!D2806),"ASALARIADO",Hoja1!D2806)</f>
        <v>ASALARIADO</v>
      </c>
      <c r="E2806" t="s">
        <v>11</v>
      </c>
      <c r="F2806" t="s">
        <v>12</v>
      </c>
      <c r="G2806" t="s">
        <v>13</v>
      </c>
      <c r="H2806" t="s">
        <v>13</v>
      </c>
      <c r="I2806" s="1">
        <f>IF(ISBLANK(Hoja1!I2806),AVERAGE(Hoja1!$I$2:$I$5001),Hoja1!I2806)</f>
        <v>42</v>
      </c>
      <c r="J2806">
        <f t="shared" si="129"/>
        <v>0</v>
      </c>
      <c r="K2806" t="str">
        <f t="shared" si="130"/>
        <v>1.2M-2M</v>
      </c>
      <c r="L2806" t="str">
        <f t="shared" si="131"/>
        <v>31-45</v>
      </c>
    </row>
    <row r="2807" spans="1:12" x14ac:dyDescent="0.25">
      <c r="A2807">
        <v>2806</v>
      </c>
      <c r="B2807" t="s">
        <v>15</v>
      </c>
      <c r="C2807">
        <f>IF(ISBLANK(Hoja1!C2807),AVERAGE(Hoja1!$C$2:$C$5001),Hoja1!C2807)</f>
        <v>385886</v>
      </c>
      <c r="D2807" t="str">
        <f>IF(ISBLANK(Hoja1!D2807),"ASALARIADO",Hoja1!D2807)</f>
        <v>PENSIONADOS EN SU PROPIO SISTEMA</v>
      </c>
      <c r="E2807" t="s">
        <v>11</v>
      </c>
      <c r="F2807" t="s">
        <v>12</v>
      </c>
      <c r="G2807" t="s">
        <v>13</v>
      </c>
      <c r="H2807" t="s">
        <v>13</v>
      </c>
      <c r="I2807" s="1">
        <f>IF(ISBLANK(Hoja1!I2807),AVERAGE(Hoja1!$I$2:$I$5001),Hoja1!I2807)</f>
        <v>73</v>
      </c>
      <c r="J2807">
        <f t="shared" si="129"/>
        <v>0</v>
      </c>
      <c r="K2807" t="str">
        <f t="shared" si="130"/>
        <v>0-400k</v>
      </c>
      <c r="L2807" t="str">
        <f t="shared" si="131"/>
        <v>61-75</v>
      </c>
    </row>
    <row r="2808" spans="1:12" x14ac:dyDescent="0.25">
      <c r="A2808">
        <v>2807</v>
      </c>
      <c r="B2808" t="s">
        <v>9</v>
      </c>
      <c r="C2808">
        <f>IF(ISBLANK(Hoja1!C2808),AVERAGE(Hoja1!$C$2:$C$5001),Hoja1!C2808)</f>
        <v>297046</v>
      </c>
      <c r="D2808" t="str">
        <f>IF(ISBLANK(Hoja1!D2808),"ASALARIADO",Hoja1!D2808)</f>
        <v>TRABAJADOR INDEPENDIENTE</v>
      </c>
      <c r="E2808" t="s">
        <v>16</v>
      </c>
      <c r="F2808" t="s">
        <v>12</v>
      </c>
      <c r="G2808" t="s">
        <v>13</v>
      </c>
      <c r="H2808" t="s">
        <v>12</v>
      </c>
      <c r="I2808" s="1">
        <f>IF(ISBLANK(Hoja1!I2808),AVERAGE(Hoja1!$I$2:$I$5001),Hoja1!I2808)</f>
        <v>39</v>
      </c>
      <c r="J2808">
        <f t="shared" si="129"/>
        <v>1</v>
      </c>
      <c r="K2808" t="str">
        <f t="shared" si="130"/>
        <v>0-400k</v>
      </c>
      <c r="L2808" t="str">
        <f t="shared" si="131"/>
        <v>31-45</v>
      </c>
    </row>
    <row r="2809" spans="1:12" x14ac:dyDescent="0.25">
      <c r="A2809">
        <v>2808</v>
      </c>
      <c r="B2809" t="s">
        <v>9</v>
      </c>
      <c r="C2809">
        <f>IF(ISBLANK(Hoja1!C2809),AVERAGE(Hoja1!$C$2:$C$5001),Hoja1!C2809)</f>
        <v>500936</v>
      </c>
      <c r="D2809" t="str">
        <f>IF(ISBLANK(Hoja1!D2809),"ASALARIADO",Hoja1!D2809)</f>
        <v>ASALARIADO</v>
      </c>
      <c r="E2809" t="s">
        <v>11</v>
      </c>
      <c r="F2809" t="s">
        <v>12</v>
      </c>
      <c r="G2809" t="s">
        <v>13</v>
      </c>
      <c r="H2809" t="s">
        <v>13</v>
      </c>
      <c r="I2809" s="1">
        <f>IF(ISBLANK(Hoja1!I2809),AVERAGE(Hoja1!$I$2:$I$5001),Hoja1!I2809)</f>
        <v>32</v>
      </c>
      <c r="J2809">
        <f t="shared" si="129"/>
        <v>0</v>
      </c>
      <c r="K2809" t="str">
        <f t="shared" si="130"/>
        <v>400k-800k</v>
      </c>
      <c r="L2809" t="str">
        <f t="shared" si="131"/>
        <v>31-45</v>
      </c>
    </row>
    <row r="2810" spans="1:12" x14ac:dyDescent="0.25">
      <c r="A2810">
        <v>2809</v>
      </c>
      <c r="B2810" t="s">
        <v>15</v>
      </c>
      <c r="C2810">
        <f>IF(ISBLANK(Hoja1!C2810),AVERAGE(Hoja1!$C$2:$C$5001),Hoja1!C2810)</f>
        <v>860036.5</v>
      </c>
      <c r="D2810" t="str">
        <f>IF(ISBLANK(Hoja1!D2810),"ASALARIADO",Hoja1!D2810)</f>
        <v>ASALARIADO</v>
      </c>
      <c r="E2810" t="s">
        <v>11</v>
      </c>
      <c r="F2810" t="s">
        <v>12</v>
      </c>
      <c r="G2810" t="s">
        <v>13</v>
      </c>
      <c r="H2810" t="s">
        <v>13</v>
      </c>
      <c r="I2810" s="1">
        <f>IF(ISBLANK(Hoja1!I2810),AVERAGE(Hoja1!$I$2:$I$5001),Hoja1!I2810)</f>
        <v>49</v>
      </c>
      <c r="J2810">
        <f t="shared" si="129"/>
        <v>0</v>
      </c>
      <c r="K2810" t="str">
        <f t="shared" si="130"/>
        <v>800k-1.2M</v>
      </c>
      <c r="L2810" t="str">
        <f t="shared" si="131"/>
        <v>46-60</v>
      </c>
    </row>
    <row r="2811" spans="1:12" x14ac:dyDescent="0.25">
      <c r="A2811">
        <v>2810</v>
      </c>
      <c r="B2811" t="s">
        <v>9</v>
      </c>
      <c r="C2811">
        <f>IF(ISBLANK(Hoja1!C2811),AVERAGE(Hoja1!$C$2:$C$5001),Hoja1!C2811)</f>
        <v>273450.7</v>
      </c>
      <c r="D2811" t="str">
        <f>IF(ISBLANK(Hoja1!D2811),"ASALARIADO",Hoja1!D2811)</f>
        <v>ASALARIADO</v>
      </c>
      <c r="E2811" t="s">
        <v>16</v>
      </c>
      <c r="F2811" t="s">
        <v>12</v>
      </c>
      <c r="G2811" t="s">
        <v>13</v>
      </c>
      <c r="H2811" t="s">
        <v>13</v>
      </c>
      <c r="I2811" s="1">
        <f>IF(ISBLANK(Hoja1!I2811),AVERAGE(Hoja1!$I$2:$I$5001),Hoja1!I2811)</f>
        <v>18</v>
      </c>
      <c r="J2811">
        <f t="shared" si="129"/>
        <v>0</v>
      </c>
      <c r="K2811" t="str">
        <f t="shared" si="130"/>
        <v>0-400k</v>
      </c>
      <c r="L2811" t="str">
        <f t="shared" si="131"/>
        <v>18-30</v>
      </c>
    </row>
    <row r="2812" spans="1:12" x14ac:dyDescent="0.25">
      <c r="A2812">
        <v>2811</v>
      </c>
      <c r="B2812" t="s">
        <v>15</v>
      </c>
      <c r="C2812">
        <f>IF(ISBLANK(Hoja1!C2812),AVERAGE(Hoja1!$C$2:$C$5001),Hoja1!C2812)</f>
        <v>320000</v>
      </c>
      <c r="D2812" t="str">
        <f>IF(ISBLANK(Hoja1!D2812),"ASALARIADO",Hoja1!D2812)</f>
        <v>ASALARIADO</v>
      </c>
      <c r="E2812" t="s">
        <v>16</v>
      </c>
      <c r="F2812" t="s">
        <v>12</v>
      </c>
      <c r="G2812" t="s">
        <v>13</v>
      </c>
      <c r="H2812" t="s">
        <v>12</v>
      </c>
      <c r="I2812" s="1">
        <f>IF(ISBLANK(Hoja1!I2812),AVERAGE(Hoja1!$I$2:$I$5001),Hoja1!I2812)</f>
        <v>61</v>
      </c>
      <c r="J2812">
        <f t="shared" si="129"/>
        <v>1</v>
      </c>
      <c r="K2812" t="str">
        <f t="shared" si="130"/>
        <v>0-400k</v>
      </c>
      <c r="L2812" t="str">
        <f t="shared" si="131"/>
        <v>61-75</v>
      </c>
    </row>
    <row r="2813" spans="1:12" x14ac:dyDescent="0.25">
      <c r="A2813">
        <v>2812</v>
      </c>
      <c r="B2813" t="s">
        <v>9</v>
      </c>
      <c r="C2813">
        <f>IF(ISBLANK(Hoja1!C2813),AVERAGE(Hoja1!$C$2:$C$5001),Hoja1!C2813)</f>
        <v>297046</v>
      </c>
      <c r="D2813" t="str">
        <f>IF(ISBLANK(Hoja1!D2813),"ASALARIADO",Hoja1!D2813)</f>
        <v>ASEGURADO VOLUNTARIO</v>
      </c>
      <c r="E2813" t="s">
        <v>16</v>
      </c>
      <c r="F2813" t="s">
        <v>12</v>
      </c>
      <c r="G2813" t="s">
        <v>13</v>
      </c>
      <c r="H2813" t="s">
        <v>13</v>
      </c>
      <c r="I2813" s="1">
        <f>IF(ISBLANK(Hoja1!I2813),AVERAGE(Hoja1!$I$2:$I$5001),Hoja1!I2813)</f>
        <v>55</v>
      </c>
      <c r="J2813">
        <f t="shared" si="129"/>
        <v>0</v>
      </c>
      <c r="K2813" t="str">
        <f t="shared" si="130"/>
        <v>0-400k</v>
      </c>
      <c r="L2813" t="str">
        <f t="shared" si="131"/>
        <v>46-60</v>
      </c>
    </row>
    <row r="2814" spans="1:12" x14ac:dyDescent="0.25">
      <c r="A2814">
        <v>2813</v>
      </c>
      <c r="B2814" t="s">
        <v>15</v>
      </c>
      <c r="C2814">
        <f>IF(ISBLANK(Hoja1!C2814),AVERAGE(Hoja1!$C$2:$C$5001),Hoja1!C2814)</f>
        <v>2083266.59</v>
      </c>
      <c r="D2814" t="str">
        <f>IF(ISBLANK(Hoja1!D2814),"ASALARIADO",Hoja1!D2814)</f>
        <v>ASALARIADO</v>
      </c>
      <c r="E2814" t="s">
        <v>11</v>
      </c>
      <c r="F2814" t="s">
        <v>12</v>
      </c>
      <c r="G2814" t="s">
        <v>13</v>
      </c>
      <c r="H2814" t="s">
        <v>13</v>
      </c>
      <c r="I2814" s="1">
        <f>IF(ISBLANK(Hoja1!I2814),AVERAGE(Hoja1!$I$2:$I$5001),Hoja1!I2814)</f>
        <v>43</v>
      </c>
      <c r="J2814">
        <f t="shared" si="129"/>
        <v>0</v>
      </c>
      <c r="K2814" t="str">
        <f t="shared" si="130"/>
        <v>2M+</v>
      </c>
      <c r="L2814" t="str">
        <f t="shared" si="131"/>
        <v>31-45</v>
      </c>
    </row>
    <row r="2815" spans="1:12" x14ac:dyDescent="0.25">
      <c r="A2815">
        <v>2814</v>
      </c>
      <c r="B2815" t="s">
        <v>9</v>
      </c>
      <c r="C2815">
        <f>IF(ISBLANK(Hoja1!C2815),AVERAGE(Hoja1!$C$2:$C$5001),Hoja1!C2815)</f>
        <v>349790</v>
      </c>
      <c r="D2815" t="str">
        <f>IF(ISBLANK(Hoja1!D2815),"ASALARIADO",Hoja1!D2815)</f>
        <v>ASALARIADO</v>
      </c>
      <c r="E2815" t="s">
        <v>16</v>
      </c>
      <c r="F2815" t="s">
        <v>12</v>
      </c>
      <c r="G2815" t="s">
        <v>12</v>
      </c>
      <c r="H2815" t="s">
        <v>13</v>
      </c>
      <c r="I2815" s="1">
        <f>IF(ISBLANK(Hoja1!I2815),AVERAGE(Hoja1!$I$2:$I$5001),Hoja1!I2815)</f>
        <v>20</v>
      </c>
      <c r="J2815">
        <f t="shared" si="129"/>
        <v>0</v>
      </c>
      <c r="K2815" t="str">
        <f t="shared" si="130"/>
        <v>0-400k</v>
      </c>
      <c r="L2815" t="str">
        <f t="shared" si="131"/>
        <v>18-30</v>
      </c>
    </row>
    <row r="2816" spans="1:12" x14ac:dyDescent="0.25">
      <c r="A2816">
        <v>2815</v>
      </c>
      <c r="B2816" t="s">
        <v>15</v>
      </c>
      <c r="C2816">
        <f>IF(ISBLANK(Hoja1!C2816),AVERAGE(Hoja1!$C$2:$C$5001),Hoja1!C2816)</f>
        <v>682608</v>
      </c>
      <c r="D2816" t="str">
        <f>IF(ISBLANK(Hoja1!D2816),"ASALARIADO",Hoja1!D2816)</f>
        <v>ASALARIADO</v>
      </c>
      <c r="E2816" t="s">
        <v>16</v>
      </c>
      <c r="F2816" t="s">
        <v>12</v>
      </c>
      <c r="G2816" t="s">
        <v>13</v>
      </c>
      <c r="H2816" t="s">
        <v>13</v>
      </c>
      <c r="I2816" s="1">
        <f>IF(ISBLANK(Hoja1!I2816),AVERAGE(Hoja1!$I$2:$I$5001),Hoja1!I2816)</f>
        <v>29</v>
      </c>
      <c r="J2816">
        <f t="shared" si="129"/>
        <v>0</v>
      </c>
      <c r="K2816" t="str">
        <f t="shared" si="130"/>
        <v>400k-800k</v>
      </c>
      <c r="L2816" t="str">
        <f t="shared" si="131"/>
        <v>18-30</v>
      </c>
    </row>
    <row r="2817" spans="1:12" x14ac:dyDescent="0.25">
      <c r="A2817">
        <v>2816</v>
      </c>
      <c r="B2817" t="s">
        <v>9</v>
      </c>
      <c r="C2817">
        <f>IF(ISBLANK(Hoja1!C2817),AVERAGE(Hoja1!$C$2:$C$5001),Hoja1!C2817)</f>
        <v>1203600</v>
      </c>
      <c r="D2817" t="str">
        <f>IF(ISBLANK(Hoja1!D2817),"ASALARIADO",Hoja1!D2817)</f>
        <v>ASALARIADO</v>
      </c>
      <c r="E2817" t="s">
        <v>16</v>
      </c>
      <c r="F2817" t="s">
        <v>12</v>
      </c>
      <c r="G2817" t="s">
        <v>13</v>
      </c>
      <c r="H2817" t="s">
        <v>13</v>
      </c>
      <c r="I2817" s="1">
        <f>IF(ISBLANK(Hoja1!I2817),AVERAGE(Hoja1!$I$2:$I$5001),Hoja1!I2817)</f>
        <v>41</v>
      </c>
      <c r="J2817">
        <f t="shared" si="129"/>
        <v>0</v>
      </c>
      <c r="K2817" t="str">
        <f t="shared" si="130"/>
        <v>1.2M-2M</v>
      </c>
      <c r="L2817" t="str">
        <f t="shared" si="131"/>
        <v>31-45</v>
      </c>
    </row>
    <row r="2818" spans="1:12" x14ac:dyDescent="0.25">
      <c r="A2818">
        <v>2817</v>
      </c>
      <c r="B2818" t="s">
        <v>15</v>
      </c>
      <c r="C2818">
        <f>IF(ISBLANK(Hoja1!C2818),AVERAGE(Hoja1!$C$2:$C$5001),Hoja1!C2818)</f>
        <v>728114.38</v>
      </c>
      <c r="D2818" t="str">
        <f>IF(ISBLANK(Hoja1!D2818),"ASALARIADO",Hoja1!D2818)</f>
        <v>ASALARIADO</v>
      </c>
      <c r="E2818" t="s">
        <v>16</v>
      </c>
      <c r="F2818" t="s">
        <v>12</v>
      </c>
      <c r="G2818" t="s">
        <v>13</v>
      </c>
      <c r="H2818" t="s">
        <v>13</v>
      </c>
      <c r="I2818" s="1">
        <f>IF(ISBLANK(Hoja1!I2818),AVERAGE(Hoja1!$I$2:$I$5001),Hoja1!I2818)</f>
        <v>46</v>
      </c>
      <c r="J2818">
        <f t="shared" si="129"/>
        <v>0</v>
      </c>
      <c r="K2818" t="str">
        <f t="shared" si="130"/>
        <v>400k-800k</v>
      </c>
      <c r="L2818" t="str">
        <f t="shared" si="131"/>
        <v>46-60</v>
      </c>
    </row>
    <row r="2819" spans="1:12" x14ac:dyDescent="0.25">
      <c r="A2819">
        <v>2818</v>
      </c>
      <c r="B2819" t="s">
        <v>9</v>
      </c>
      <c r="C2819">
        <f>IF(ISBLANK(Hoja1!C2819),AVERAGE(Hoja1!$C$2:$C$5001),Hoja1!C2819)</f>
        <v>568333.32999999996</v>
      </c>
      <c r="D2819" t="str">
        <f>IF(ISBLANK(Hoja1!D2819),"ASALARIADO",Hoja1!D2819)</f>
        <v>ASALARIADO</v>
      </c>
      <c r="E2819" t="s">
        <v>16</v>
      </c>
      <c r="F2819" t="s">
        <v>12</v>
      </c>
      <c r="G2819" t="s">
        <v>13</v>
      </c>
      <c r="H2819" t="s">
        <v>13</v>
      </c>
      <c r="I2819" s="1">
        <f>IF(ISBLANK(Hoja1!I2819),AVERAGE(Hoja1!$I$2:$I$5001),Hoja1!I2819)</f>
        <v>20</v>
      </c>
      <c r="J2819">
        <f t="shared" ref="J2819:J2882" si="132">IF(H2819="SI",1,0)</f>
        <v>0</v>
      </c>
      <c r="K2819" t="str">
        <f t="shared" ref="K2819:K2882" si="133">IF(C2819&lt;=400000,"0-400k",IF(C2819&lt;=800000,"400k-800k",IF(C2819&lt;=1200000,"800k-1.2M",IF(C2819&lt;=2000000,"1.2M-2M","2M+"))))</f>
        <v>400k-800k</v>
      </c>
      <c r="L2819" t="str">
        <f t="shared" ref="L2819:L2882" si="134">IF(I2819&lt;=30,"18-30",IF(I2819&lt;=45,"31-45",IF(I2819&lt;=60,"46-60",IF(I2819&lt;=75,"61-75","76-100+"))))</f>
        <v>18-30</v>
      </c>
    </row>
    <row r="2820" spans="1:12" x14ac:dyDescent="0.25">
      <c r="A2820">
        <v>2819</v>
      </c>
      <c r="B2820" t="s">
        <v>15</v>
      </c>
      <c r="C2820">
        <f>IF(ISBLANK(Hoja1!C2820),AVERAGE(Hoja1!$C$2:$C$5001),Hoja1!C2820)</f>
        <v>340654</v>
      </c>
      <c r="D2820" t="str">
        <f>IF(ISBLANK(Hoja1!D2820),"ASALARIADO",Hoja1!D2820)</f>
        <v>ASALARIADO</v>
      </c>
      <c r="E2820" t="s">
        <v>16</v>
      </c>
      <c r="F2820" t="s">
        <v>12</v>
      </c>
      <c r="G2820" t="s">
        <v>13</v>
      </c>
      <c r="H2820" t="s">
        <v>13</v>
      </c>
      <c r="I2820" s="1">
        <f>IF(ISBLANK(Hoja1!I2820),AVERAGE(Hoja1!$I$2:$I$5001),Hoja1!I2820)</f>
        <v>45</v>
      </c>
      <c r="J2820">
        <f t="shared" si="132"/>
        <v>0</v>
      </c>
      <c r="K2820" t="str">
        <f t="shared" si="133"/>
        <v>0-400k</v>
      </c>
      <c r="L2820" t="str">
        <f t="shared" si="134"/>
        <v>31-45</v>
      </c>
    </row>
    <row r="2821" spans="1:12" x14ac:dyDescent="0.25">
      <c r="A2821">
        <v>2820</v>
      </c>
      <c r="B2821" t="s">
        <v>15</v>
      </c>
      <c r="C2821">
        <f>IF(ISBLANK(Hoja1!C2821),AVERAGE(Hoja1!$C$2:$C$5001),Hoja1!C2821)</f>
        <v>188120.81</v>
      </c>
      <c r="D2821" t="str">
        <f>IF(ISBLANK(Hoja1!D2821),"ASALARIADO",Hoja1!D2821)</f>
        <v>PENSIONADOS EN SU PROPIO SISTEMA</v>
      </c>
      <c r="E2821" t="s">
        <v>11</v>
      </c>
      <c r="F2821" t="s">
        <v>12</v>
      </c>
      <c r="G2821" t="s">
        <v>13</v>
      </c>
      <c r="H2821" t="s">
        <v>13</v>
      </c>
      <c r="I2821" s="1">
        <f>IF(ISBLANK(Hoja1!I2821),AVERAGE(Hoja1!$I$2:$I$5001),Hoja1!I2821)</f>
        <v>75</v>
      </c>
      <c r="J2821">
        <f t="shared" si="132"/>
        <v>0</v>
      </c>
      <c r="K2821" t="str">
        <f t="shared" si="133"/>
        <v>0-400k</v>
      </c>
      <c r="L2821" t="str">
        <f t="shared" si="134"/>
        <v>61-75</v>
      </c>
    </row>
    <row r="2822" spans="1:12" x14ac:dyDescent="0.25">
      <c r="A2822">
        <v>2821</v>
      </c>
      <c r="B2822" t="s">
        <v>9</v>
      </c>
      <c r="C2822">
        <f>IF(ISBLANK(Hoja1!C2822),AVERAGE(Hoja1!$C$2:$C$5001),Hoja1!C2822)</f>
        <v>639148</v>
      </c>
      <c r="D2822" t="str">
        <f>IF(ISBLANK(Hoja1!D2822),"ASALARIADO",Hoja1!D2822)</f>
        <v>TRABAJADOR INDEPENDIENTE</v>
      </c>
      <c r="E2822" t="s">
        <v>16</v>
      </c>
      <c r="F2822" t="s">
        <v>12</v>
      </c>
      <c r="G2822" t="s">
        <v>13</v>
      </c>
      <c r="H2822" t="s">
        <v>12</v>
      </c>
      <c r="I2822" s="1">
        <f>IF(ISBLANK(Hoja1!I2822),AVERAGE(Hoja1!$I$2:$I$5001),Hoja1!I2822)</f>
        <v>67</v>
      </c>
      <c r="J2822">
        <f t="shared" si="132"/>
        <v>1</v>
      </c>
      <c r="K2822" t="str">
        <f t="shared" si="133"/>
        <v>400k-800k</v>
      </c>
      <c r="L2822" t="str">
        <f t="shared" si="134"/>
        <v>61-75</v>
      </c>
    </row>
    <row r="2823" spans="1:12" x14ac:dyDescent="0.25">
      <c r="A2823">
        <v>2822</v>
      </c>
      <c r="B2823" t="s">
        <v>9</v>
      </c>
      <c r="C2823">
        <f>IF(ISBLANK(Hoja1!C2823),AVERAGE(Hoja1!$C$2:$C$5001),Hoja1!C2823)</f>
        <v>768846.82</v>
      </c>
      <c r="D2823" t="str">
        <f>IF(ISBLANK(Hoja1!D2823),"ASALARIADO",Hoja1!D2823)</f>
        <v>ASALARIADO</v>
      </c>
      <c r="E2823" t="s">
        <v>16</v>
      </c>
      <c r="F2823" t="s">
        <v>12</v>
      </c>
      <c r="G2823" t="s">
        <v>13</v>
      </c>
      <c r="H2823" t="s">
        <v>13</v>
      </c>
      <c r="I2823" s="1">
        <f>IF(ISBLANK(Hoja1!I2823),AVERAGE(Hoja1!$I$2:$I$5001),Hoja1!I2823)</f>
        <v>32</v>
      </c>
      <c r="J2823">
        <f t="shared" si="132"/>
        <v>0</v>
      </c>
      <c r="K2823" t="str">
        <f t="shared" si="133"/>
        <v>400k-800k</v>
      </c>
      <c r="L2823" t="str">
        <f t="shared" si="134"/>
        <v>31-45</v>
      </c>
    </row>
    <row r="2824" spans="1:12" x14ac:dyDescent="0.25">
      <c r="A2824">
        <v>2823</v>
      </c>
      <c r="B2824" t="s">
        <v>15</v>
      </c>
      <c r="C2824">
        <f>IF(ISBLANK(Hoja1!C2824),AVERAGE(Hoja1!$C$2:$C$5001),Hoja1!C2824)</f>
        <v>1292336</v>
      </c>
      <c r="D2824" t="str">
        <f>IF(ISBLANK(Hoja1!D2824),"ASALARIADO",Hoja1!D2824)</f>
        <v>ASALARIADO</v>
      </c>
      <c r="E2824" t="s">
        <v>11</v>
      </c>
      <c r="F2824" t="s">
        <v>12</v>
      </c>
      <c r="G2824" t="s">
        <v>13</v>
      </c>
      <c r="H2824" t="s">
        <v>13</v>
      </c>
      <c r="I2824" s="1">
        <f>IF(ISBLANK(Hoja1!I2824),AVERAGE(Hoja1!$I$2:$I$5001),Hoja1!I2824)</f>
        <v>36</v>
      </c>
      <c r="J2824">
        <f t="shared" si="132"/>
        <v>0</v>
      </c>
      <c r="K2824" t="str">
        <f t="shared" si="133"/>
        <v>1.2M-2M</v>
      </c>
      <c r="L2824" t="str">
        <f t="shared" si="134"/>
        <v>31-45</v>
      </c>
    </row>
    <row r="2825" spans="1:12" x14ac:dyDescent="0.25">
      <c r="A2825">
        <v>2824</v>
      </c>
      <c r="B2825" t="s">
        <v>9</v>
      </c>
      <c r="C2825">
        <f>IF(ISBLANK(Hoja1!C2825),AVERAGE(Hoja1!$C$2:$C$5001),Hoja1!C2825)</f>
        <v>813799</v>
      </c>
      <c r="D2825" t="str">
        <f>IF(ISBLANK(Hoja1!D2825),"ASALARIADO",Hoja1!D2825)</f>
        <v>ASALARIADO</v>
      </c>
      <c r="E2825" t="s">
        <v>11</v>
      </c>
      <c r="F2825" t="s">
        <v>12</v>
      </c>
      <c r="G2825" t="s">
        <v>13</v>
      </c>
      <c r="H2825" t="s">
        <v>13</v>
      </c>
      <c r="I2825" s="1">
        <f>IF(ISBLANK(Hoja1!I2825),AVERAGE(Hoja1!$I$2:$I$5001),Hoja1!I2825)</f>
        <v>43</v>
      </c>
      <c r="J2825">
        <f t="shared" si="132"/>
        <v>0</v>
      </c>
      <c r="K2825" t="str">
        <f t="shared" si="133"/>
        <v>800k-1.2M</v>
      </c>
      <c r="L2825" t="str">
        <f t="shared" si="134"/>
        <v>31-45</v>
      </c>
    </row>
    <row r="2826" spans="1:12" x14ac:dyDescent="0.25">
      <c r="A2826">
        <v>2825</v>
      </c>
      <c r="B2826" t="s">
        <v>9</v>
      </c>
      <c r="C2826">
        <f>IF(ISBLANK(Hoja1!C2826),AVERAGE(Hoja1!$C$2:$C$5001),Hoja1!C2826)</f>
        <v>1507112</v>
      </c>
      <c r="D2826" t="str">
        <f>IF(ISBLANK(Hoja1!D2826),"ASALARIADO",Hoja1!D2826)</f>
        <v>ASALARIADO</v>
      </c>
      <c r="E2826" t="s">
        <v>11</v>
      </c>
      <c r="F2826" t="s">
        <v>12</v>
      </c>
      <c r="G2826" t="s">
        <v>13</v>
      </c>
      <c r="H2826" t="s">
        <v>12</v>
      </c>
      <c r="I2826" s="1">
        <f>IF(ISBLANK(Hoja1!I2826),AVERAGE(Hoja1!$I$2:$I$5001),Hoja1!I2826)</f>
        <v>50</v>
      </c>
      <c r="J2826">
        <f t="shared" si="132"/>
        <v>1</v>
      </c>
      <c r="K2826" t="str">
        <f t="shared" si="133"/>
        <v>1.2M-2M</v>
      </c>
      <c r="L2826" t="str">
        <f t="shared" si="134"/>
        <v>46-60</v>
      </c>
    </row>
    <row r="2827" spans="1:12" x14ac:dyDescent="0.25">
      <c r="A2827">
        <v>2826</v>
      </c>
      <c r="B2827" t="s">
        <v>9</v>
      </c>
      <c r="C2827">
        <f>IF(ISBLANK(Hoja1!C2827),AVERAGE(Hoja1!$C$2:$C$5001),Hoja1!C2827)</f>
        <v>1158776.94</v>
      </c>
      <c r="D2827" t="str">
        <f>IF(ISBLANK(Hoja1!D2827),"ASALARIADO",Hoja1!D2827)</f>
        <v>ASALARIADO</v>
      </c>
      <c r="E2827" t="s">
        <v>16</v>
      </c>
      <c r="F2827" t="s">
        <v>12</v>
      </c>
      <c r="G2827" t="s">
        <v>13</v>
      </c>
      <c r="H2827" t="s">
        <v>13</v>
      </c>
      <c r="I2827" s="1">
        <f>IF(ISBLANK(Hoja1!I2827),AVERAGE(Hoja1!$I$2:$I$5001),Hoja1!I2827)</f>
        <v>22</v>
      </c>
      <c r="J2827">
        <f t="shared" si="132"/>
        <v>0</v>
      </c>
      <c r="K2827" t="str">
        <f t="shared" si="133"/>
        <v>800k-1.2M</v>
      </c>
      <c r="L2827" t="str">
        <f t="shared" si="134"/>
        <v>18-30</v>
      </c>
    </row>
    <row r="2828" spans="1:12" x14ac:dyDescent="0.25">
      <c r="A2828">
        <v>2827</v>
      </c>
      <c r="B2828" t="s">
        <v>9</v>
      </c>
      <c r="C2828">
        <f>IF(ISBLANK(Hoja1!C2828),AVERAGE(Hoja1!$C$2:$C$5001),Hoja1!C2828)</f>
        <v>504705.31</v>
      </c>
      <c r="D2828" t="str">
        <f>IF(ISBLANK(Hoja1!D2828),"ASALARIADO",Hoja1!D2828)</f>
        <v>ASALARIADO</v>
      </c>
      <c r="E2828" t="s">
        <v>16</v>
      </c>
      <c r="F2828" t="s">
        <v>12</v>
      </c>
      <c r="G2828" t="s">
        <v>13</v>
      </c>
      <c r="H2828" t="s">
        <v>13</v>
      </c>
      <c r="I2828" s="1">
        <f>IF(ISBLANK(Hoja1!I2828),AVERAGE(Hoja1!$I$2:$I$5001),Hoja1!I2828)</f>
        <v>35</v>
      </c>
      <c r="J2828">
        <f t="shared" si="132"/>
        <v>0</v>
      </c>
      <c r="K2828" t="str">
        <f t="shared" si="133"/>
        <v>400k-800k</v>
      </c>
      <c r="L2828" t="str">
        <f t="shared" si="134"/>
        <v>31-45</v>
      </c>
    </row>
    <row r="2829" spans="1:12" x14ac:dyDescent="0.25">
      <c r="A2829">
        <v>2828</v>
      </c>
      <c r="B2829" t="s">
        <v>9</v>
      </c>
      <c r="C2829">
        <f>IF(ISBLANK(Hoja1!C2829),AVERAGE(Hoja1!$C$2:$C$5001),Hoja1!C2829)</f>
        <v>714074</v>
      </c>
      <c r="D2829" t="str">
        <f>IF(ISBLANK(Hoja1!D2829),"ASALARIADO",Hoja1!D2829)</f>
        <v>ASALARIADO</v>
      </c>
      <c r="E2829" t="s">
        <v>16</v>
      </c>
      <c r="F2829" t="s">
        <v>12</v>
      </c>
      <c r="G2829" t="s">
        <v>13</v>
      </c>
      <c r="H2829" t="s">
        <v>13</v>
      </c>
      <c r="I2829" s="1">
        <f>IF(ISBLANK(Hoja1!I2829),AVERAGE(Hoja1!$I$2:$I$5001),Hoja1!I2829)</f>
        <v>37</v>
      </c>
      <c r="J2829">
        <f t="shared" si="132"/>
        <v>0</v>
      </c>
      <c r="K2829" t="str">
        <f t="shared" si="133"/>
        <v>400k-800k</v>
      </c>
      <c r="L2829" t="str">
        <f t="shared" si="134"/>
        <v>31-45</v>
      </c>
    </row>
    <row r="2830" spans="1:12" x14ac:dyDescent="0.25">
      <c r="A2830">
        <v>2829</v>
      </c>
      <c r="B2830" t="s">
        <v>9</v>
      </c>
      <c r="C2830">
        <f>IF(ISBLANK(Hoja1!C2830),AVERAGE(Hoja1!$C$2:$C$5001),Hoja1!C2830)</f>
        <v>283181.96000000002</v>
      </c>
      <c r="D2830" t="str">
        <f>IF(ISBLANK(Hoja1!D2830),"ASALARIADO",Hoja1!D2830)</f>
        <v>ASALARIADO</v>
      </c>
      <c r="E2830" t="s">
        <v>16</v>
      </c>
      <c r="F2830" t="s">
        <v>12</v>
      </c>
      <c r="G2830" t="s">
        <v>13</v>
      </c>
      <c r="H2830" t="s">
        <v>13</v>
      </c>
      <c r="I2830" s="1">
        <f>IF(ISBLANK(Hoja1!I2830),AVERAGE(Hoja1!$I$2:$I$5001),Hoja1!I2830)</f>
        <v>50</v>
      </c>
      <c r="J2830">
        <f t="shared" si="132"/>
        <v>0</v>
      </c>
      <c r="K2830" t="str">
        <f t="shared" si="133"/>
        <v>0-400k</v>
      </c>
      <c r="L2830" t="str">
        <f t="shared" si="134"/>
        <v>46-60</v>
      </c>
    </row>
    <row r="2831" spans="1:12" x14ac:dyDescent="0.25">
      <c r="A2831">
        <v>2830</v>
      </c>
      <c r="B2831" t="s">
        <v>9</v>
      </c>
      <c r="C2831">
        <f>IF(ISBLANK(Hoja1!C2831),AVERAGE(Hoja1!$C$2:$C$5001),Hoja1!C2831)</f>
        <v>528970.51</v>
      </c>
      <c r="D2831" t="str">
        <f>IF(ISBLANK(Hoja1!D2831),"ASALARIADO",Hoja1!D2831)</f>
        <v>ASALARIADO</v>
      </c>
      <c r="E2831" t="s">
        <v>16</v>
      </c>
      <c r="F2831" t="s">
        <v>12</v>
      </c>
      <c r="G2831" t="s">
        <v>13</v>
      </c>
      <c r="H2831" t="s">
        <v>13</v>
      </c>
      <c r="I2831" s="1">
        <f>IF(ISBLANK(Hoja1!I2831),AVERAGE(Hoja1!$I$2:$I$5001),Hoja1!I2831)</f>
        <v>59</v>
      </c>
      <c r="J2831">
        <f t="shared" si="132"/>
        <v>0</v>
      </c>
      <c r="K2831" t="str">
        <f t="shared" si="133"/>
        <v>400k-800k</v>
      </c>
      <c r="L2831" t="str">
        <f t="shared" si="134"/>
        <v>46-60</v>
      </c>
    </row>
    <row r="2832" spans="1:12" x14ac:dyDescent="0.25">
      <c r="A2832">
        <v>2831</v>
      </c>
      <c r="B2832" t="s">
        <v>9</v>
      </c>
      <c r="C2832">
        <f>IF(ISBLANK(Hoja1!C2832),AVERAGE(Hoja1!$C$2:$C$5001),Hoja1!C2832)</f>
        <v>310124</v>
      </c>
      <c r="D2832" t="str">
        <f>IF(ISBLANK(Hoja1!D2832),"ASALARIADO",Hoja1!D2832)</f>
        <v>TRABAJADOR INDEPENDIENTE</v>
      </c>
      <c r="E2832" t="s">
        <v>16</v>
      </c>
      <c r="F2832" t="s">
        <v>12</v>
      </c>
      <c r="G2832" t="s">
        <v>13</v>
      </c>
      <c r="H2832" t="s">
        <v>12</v>
      </c>
      <c r="I2832" s="1">
        <f>IF(ISBLANK(Hoja1!I2832),AVERAGE(Hoja1!$I$2:$I$5001),Hoja1!I2832)</f>
        <v>29</v>
      </c>
      <c r="J2832">
        <f t="shared" si="132"/>
        <v>1</v>
      </c>
      <c r="K2832" t="str">
        <f t="shared" si="133"/>
        <v>0-400k</v>
      </c>
      <c r="L2832" t="str">
        <f t="shared" si="134"/>
        <v>18-30</v>
      </c>
    </row>
    <row r="2833" spans="1:12" x14ac:dyDescent="0.25">
      <c r="A2833">
        <v>2832</v>
      </c>
      <c r="B2833" t="s">
        <v>15</v>
      </c>
      <c r="C2833">
        <f>IF(ISBLANK(Hoja1!C2833),AVERAGE(Hoja1!$C$2:$C$5001),Hoja1!C2833)</f>
        <v>371911</v>
      </c>
      <c r="D2833" t="str">
        <f>IF(ISBLANK(Hoja1!D2833),"ASALARIADO",Hoja1!D2833)</f>
        <v>ASALARIADO</v>
      </c>
      <c r="E2833" t="s">
        <v>11</v>
      </c>
      <c r="F2833" t="s">
        <v>12</v>
      </c>
      <c r="G2833" t="s">
        <v>13</v>
      </c>
      <c r="H2833" t="s">
        <v>13</v>
      </c>
      <c r="I2833" s="1">
        <f>IF(ISBLANK(Hoja1!I2833),AVERAGE(Hoja1!$I$2:$I$5001),Hoja1!I2833)</f>
        <v>33</v>
      </c>
      <c r="J2833">
        <f t="shared" si="132"/>
        <v>0</v>
      </c>
      <c r="K2833" t="str">
        <f t="shared" si="133"/>
        <v>0-400k</v>
      </c>
      <c r="L2833" t="str">
        <f t="shared" si="134"/>
        <v>31-45</v>
      </c>
    </row>
    <row r="2834" spans="1:12" x14ac:dyDescent="0.25">
      <c r="A2834">
        <v>2833</v>
      </c>
      <c r="B2834" t="s">
        <v>9</v>
      </c>
      <c r="C2834">
        <f>IF(ISBLANK(Hoja1!C2834),AVERAGE(Hoja1!$C$2:$C$5001),Hoja1!C2834)</f>
        <v>220575</v>
      </c>
      <c r="D2834" t="str">
        <f>IF(ISBLANK(Hoja1!D2834),"ASALARIADO",Hoja1!D2834)</f>
        <v>ASALARIADO</v>
      </c>
      <c r="E2834" t="s">
        <v>16</v>
      </c>
      <c r="F2834" t="s">
        <v>12</v>
      </c>
      <c r="G2834" t="s">
        <v>12</v>
      </c>
      <c r="H2834" t="s">
        <v>13</v>
      </c>
      <c r="I2834" s="1">
        <f>IF(ISBLANK(Hoja1!I2834),AVERAGE(Hoja1!$I$2:$I$5001),Hoja1!I2834)</f>
        <v>48</v>
      </c>
      <c r="J2834">
        <f t="shared" si="132"/>
        <v>0</v>
      </c>
      <c r="K2834" t="str">
        <f t="shared" si="133"/>
        <v>0-400k</v>
      </c>
      <c r="L2834" t="str">
        <f t="shared" si="134"/>
        <v>46-60</v>
      </c>
    </row>
    <row r="2835" spans="1:12" x14ac:dyDescent="0.25">
      <c r="A2835">
        <v>2834</v>
      </c>
      <c r="B2835" t="s">
        <v>9</v>
      </c>
      <c r="C2835">
        <f>IF(ISBLANK(Hoja1!C2835),AVERAGE(Hoja1!$C$2:$C$5001),Hoja1!C2835)</f>
        <v>233662</v>
      </c>
      <c r="D2835" t="str">
        <f>IF(ISBLANK(Hoja1!D2835),"ASALARIADO",Hoja1!D2835)</f>
        <v>ASALARIADO</v>
      </c>
      <c r="E2835" t="s">
        <v>16</v>
      </c>
      <c r="F2835" t="s">
        <v>12</v>
      </c>
      <c r="G2835" t="s">
        <v>13</v>
      </c>
      <c r="H2835" t="s">
        <v>12</v>
      </c>
      <c r="I2835" s="1">
        <f>IF(ISBLANK(Hoja1!I2835),AVERAGE(Hoja1!$I$2:$I$5001),Hoja1!I2835)</f>
        <v>32</v>
      </c>
      <c r="J2835">
        <f t="shared" si="132"/>
        <v>1</v>
      </c>
      <c r="K2835" t="str">
        <f t="shared" si="133"/>
        <v>0-400k</v>
      </c>
      <c r="L2835" t="str">
        <f t="shared" si="134"/>
        <v>31-45</v>
      </c>
    </row>
    <row r="2836" spans="1:12" x14ac:dyDescent="0.25">
      <c r="A2836">
        <v>2835</v>
      </c>
      <c r="B2836" t="s">
        <v>9</v>
      </c>
      <c r="C2836">
        <f>IF(ISBLANK(Hoja1!C2836),AVERAGE(Hoja1!$C$2:$C$5001),Hoja1!C2836)</f>
        <v>448447</v>
      </c>
      <c r="D2836" t="str">
        <f>IF(ISBLANK(Hoja1!D2836),"ASALARIADO",Hoja1!D2836)</f>
        <v>ASALARIADO</v>
      </c>
      <c r="E2836" t="s">
        <v>16</v>
      </c>
      <c r="F2836" t="s">
        <v>12</v>
      </c>
      <c r="G2836" t="s">
        <v>13</v>
      </c>
      <c r="H2836" t="s">
        <v>13</v>
      </c>
      <c r="I2836" s="1">
        <f>IF(ISBLANK(Hoja1!I2836),AVERAGE(Hoja1!$I$2:$I$5001),Hoja1!I2836)</f>
        <v>41</v>
      </c>
      <c r="J2836">
        <f t="shared" si="132"/>
        <v>0</v>
      </c>
      <c r="K2836" t="str">
        <f t="shared" si="133"/>
        <v>400k-800k</v>
      </c>
      <c r="L2836" t="str">
        <f t="shared" si="134"/>
        <v>31-45</v>
      </c>
    </row>
    <row r="2837" spans="1:12" x14ac:dyDescent="0.25">
      <c r="A2837">
        <v>2836</v>
      </c>
      <c r="B2837" t="s">
        <v>15</v>
      </c>
      <c r="C2837">
        <f>IF(ISBLANK(Hoja1!C2837),AVERAGE(Hoja1!$C$2:$C$5001),Hoja1!C2837)</f>
        <v>847616</v>
      </c>
      <c r="D2837" t="str">
        <f>IF(ISBLANK(Hoja1!D2837),"ASALARIADO",Hoja1!D2837)</f>
        <v>ASALARIADO</v>
      </c>
      <c r="E2837" t="s">
        <v>11</v>
      </c>
      <c r="F2837" t="s">
        <v>12</v>
      </c>
      <c r="G2837" t="s">
        <v>13</v>
      </c>
      <c r="H2837" t="s">
        <v>13</v>
      </c>
      <c r="I2837" s="1">
        <f>IF(ISBLANK(Hoja1!I2837),AVERAGE(Hoja1!$I$2:$I$5001),Hoja1!I2837)</f>
        <v>31</v>
      </c>
      <c r="J2837">
        <f t="shared" si="132"/>
        <v>0</v>
      </c>
      <c r="K2837" t="str">
        <f t="shared" si="133"/>
        <v>800k-1.2M</v>
      </c>
      <c r="L2837" t="str">
        <f t="shared" si="134"/>
        <v>31-45</v>
      </c>
    </row>
    <row r="2838" spans="1:12" x14ac:dyDescent="0.25">
      <c r="A2838">
        <v>2837</v>
      </c>
      <c r="B2838" t="s">
        <v>9</v>
      </c>
      <c r="C2838">
        <f>IF(ISBLANK(Hoja1!C2838),AVERAGE(Hoja1!$C$2:$C$5001),Hoja1!C2838)</f>
        <v>300056</v>
      </c>
      <c r="D2838" t="str">
        <f>IF(ISBLANK(Hoja1!D2838),"ASALARIADO",Hoja1!D2838)</f>
        <v>PENSIONADOS EN SU PROPIO SISTEMA</v>
      </c>
      <c r="E2838" t="s">
        <v>11</v>
      </c>
      <c r="F2838" t="s">
        <v>12</v>
      </c>
      <c r="G2838" t="s">
        <v>13</v>
      </c>
      <c r="H2838" t="s">
        <v>13</v>
      </c>
      <c r="I2838" s="1">
        <f>IF(ISBLANK(Hoja1!I2838),AVERAGE(Hoja1!$I$2:$I$5001),Hoja1!I2838)</f>
        <v>61</v>
      </c>
      <c r="J2838">
        <f t="shared" si="132"/>
        <v>0</v>
      </c>
      <c r="K2838" t="str">
        <f t="shared" si="133"/>
        <v>0-400k</v>
      </c>
      <c r="L2838" t="str">
        <f t="shared" si="134"/>
        <v>61-75</v>
      </c>
    </row>
    <row r="2839" spans="1:12" x14ac:dyDescent="0.25">
      <c r="A2839">
        <v>2838</v>
      </c>
      <c r="B2839" t="s">
        <v>15</v>
      </c>
      <c r="C2839">
        <f>IF(ISBLANK(Hoja1!C2839),AVERAGE(Hoja1!$C$2:$C$5001),Hoja1!C2839)</f>
        <v>278030</v>
      </c>
      <c r="D2839" t="str">
        <f>IF(ISBLANK(Hoja1!D2839),"ASALARIADO",Hoja1!D2839)</f>
        <v>CONVENIOS ESPECIALES DE TRABAJADORES INDEPENDIENTES</v>
      </c>
      <c r="E2839" t="s">
        <v>16</v>
      </c>
      <c r="F2839" t="s">
        <v>12</v>
      </c>
      <c r="G2839" t="s">
        <v>13</v>
      </c>
      <c r="H2839" t="s">
        <v>13</v>
      </c>
      <c r="I2839" s="1">
        <f>IF(ISBLANK(Hoja1!I2839),AVERAGE(Hoja1!$I$2:$I$5001),Hoja1!I2839)</f>
        <v>23</v>
      </c>
      <c r="J2839">
        <f t="shared" si="132"/>
        <v>0</v>
      </c>
      <c r="K2839" t="str">
        <f t="shared" si="133"/>
        <v>0-400k</v>
      </c>
      <c r="L2839" t="str">
        <f t="shared" si="134"/>
        <v>18-30</v>
      </c>
    </row>
    <row r="2840" spans="1:12" x14ac:dyDescent="0.25">
      <c r="A2840">
        <v>2839</v>
      </c>
      <c r="B2840" t="s">
        <v>9</v>
      </c>
      <c r="C2840">
        <f>IF(ISBLANK(Hoja1!C2840),AVERAGE(Hoja1!$C$2:$C$5001),Hoja1!C2840)</f>
        <v>956230</v>
      </c>
      <c r="D2840" t="str">
        <f>IF(ISBLANK(Hoja1!D2840),"ASALARIADO",Hoja1!D2840)</f>
        <v>ASALARIADO</v>
      </c>
      <c r="E2840" t="s">
        <v>11</v>
      </c>
      <c r="F2840" t="s">
        <v>12</v>
      </c>
      <c r="G2840" t="s">
        <v>13</v>
      </c>
      <c r="H2840" t="s">
        <v>12</v>
      </c>
      <c r="I2840" s="1">
        <f>IF(ISBLANK(Hoja1!I2840),AVERAGE(Hoja1!$I$2:$I$5001),Hoja1!I2840)</f>
        <v>60</v>
      </c>
      <c r="J2840">
        <f t="shared" si="132"/>
        <v>1</v>
      </c>
      <c r="K2840" t="str">
        <f t="shared" si="133"/>
        <v>800k-1.2M</v>
      </c>
      <c r="L2840" t="str">
        <f t="shared" si="134"/>
        <v>46-60</v>
      </c>
    </row>
    <row r="2841" spans="1:12" x14ac:dyDescent="0.25">
      <c r="A2841">
        <v>2840</v>
      </c>
      <c r="B2841" t="s">
        <v>15</v>
      </c>
      <c r="C2841">
        <f>IF(ISBLANK(Hoja1!C2841),AVERAGE(Hoja1!$C$2:$C$5001),Hoja1!C2841)</f>
        <v>410738.26</v>
      </c>
      <c r="D2841" t="str">
        <f>IF(ISBLANK(Hoja1!D2841),"ASALARIADO",Hoja1!D2841)</f>
        <v>ASALARIADO</v>
      </c>
      <c r="E2841" t="s">
        <v>16</v>
      </c>
      <c r="F2841" t="s">
        <v>12</v>
      </c>
      <c r="G2841" t="s">
        <v>13</v>
      </c>
      <c r="H2841" t="s">
        <v>13</v>
      </c>
      <c r="I2841" s="1">
        <f>IF(ISBLANK(Hoja1!I2841),AVERAGE(Hoja1!$I$2:$I$5001),Hoja1!I2841)</f>
        <v>30</v>
      </c>
      <c r="J2841">
        <f t="shared" si="132"/>
        <v>0</v>
      </c>
      <c r="K2841" t="str">
        <f t="shared" si="133"/>
        <v>400k-800k</v>
      </c>
      <c r="L2841" t="str">
        <f t="shared" si="134"/>
        <v>18-30</v>
      </c>
    </row>
    <row r="2842" spans="1:12" x14ac:dyDescent="0.25">
      <c r="A2842">
        <v>2841</v>
      </c>
      <c r="B2842" t="s">
        <v>9</v>
      </c>
      <c r="C2842">
        <f>IF(ISBLANK(Hoja1!C2842),AVERAGE(Hoja1!$C$2:$C$5001),Hoja1!C2842)</f>
        <v>451015</v>
      </c>
      <c r="D2842" t="str">
        <f>IF(ISBLANK(Hoja1!D2842),"ASALARIADO",Hoja1!D2842)</f>
        <v>ASALARIADO</v>
      </c>
      <c r="E2842" t="s">
        <v>16</v>
      </c>
      <c r="F2842" t="s">
        <v>12</v>
      </c>
      <c r="G2842" t="s">
        <v>13</v>
      </c>
      <c r="H2842" t="s">
        <v>13</v>
      </c>
      <c r="I2842" s="1">
        <f>IF(ISBLANK(Hoja1!I2842),AVERAGE(Hoja1!$I$2:$I$5001),Hoja1!I2842)</f>
        <v>28</v>
      </c>
      <c r="J2842">
        <f t="shared" si="132"/>
        <v>0</v>
      </c>
      <c r="K2842" t="str">
        <f t="shared" si="133"/>
        <v>400k-800k</v>
      </c>
      <c r="L2842" t="str">
        <f t="shared" si="134"/>
        <v>18-30</v>
      </c>
    </row>
    <row r="2843" spans="1:12" x14ac:dyDescent="0.25">
      <c r="A2843">
        <v>2842</v>
      </c>
      <c r="B2843" t="s">
        <v>9</v>
      </c>
      <c r="C2843">
        <f>IF(ISBLANK(Hoja1!C2843),AVERAGE(Hoja1!$C$2:$C$5001),Hoja1!C2843)</f>
        <v>370000</v>
      </c>
      <c r="D2843" t="str">
        <f>IF(ISBLANK(Hoja1!D2843),"ASALARIADO",Hoja1!D2843)</f>
        <v>ASALARIADO</v>
      </c>
      <c r="E2843" t="s">
        <v>16</v>
      </c>
      <c r="F2843" t="s">
        <v>12</v>
      </c>
      <c r="G2843" t="s">
        <v>13</v>
      </c>
      <c r="H2843" t="s">
        <v>13</v>
      </c>
      <c r="I2843" s="1">
        <f>IF(ISBLANK(Hoja1!I2843),AVERAGE(Hoja1!$I$2:$I$5001),Hoja1!I2843)</f>
        <v>45</v>
      </c>
      <c r="J2843">
        <f t="shared" si="132"/>
        <v>0</v>
      </c>
      <c r="K2843" t="str">
        <f t="shared" si="133"/>
        <v>0-400k</v>
      </c>
      <c r="L2843" t="str">
        <f t="shared" si="134"/>
        <v>31-45</v>
      </c>
    </row>
    <row r="2844" spans="1:12" x14ac:dyDescent="0.25">
      <c r="A2844">
        <v>2843</v>
      </c>
      <c r="B2844" t="s">
        <v>15</v>
      </c>
      <c r="C2844">
        <f>IF(ISBLANK(Hoja1!C2844),AVERAGE(Hoja1!$C$2:$C$5001),Hoja1!C2844)</f>
        <v>297046</v>
      </c>
      <c r="D2844" t="str">
        <f>IF(ISBLANK(Hoja1!D2844),"ASALARIADO",Hoja1!D2844)</f>
        <v>ASEGURADO VOLUNTARIO</v>
      </c>
      <c r="E2844" t="s">
        <v>16</v>
      </c>
      <c r="F2844" t="s">
        <v>13</v>
      </c>
      <c r="G2844" t="s">
        <v>13</v>
      </c>
      <c r="H2844" t="s">
        <v>12</v>
      </c>
      <c r="I2844" s="1">
        <f>IF(ISBLANK(Hoja1!I2844),AVERAGE(Hoja1!$I$2:$I$5001),Hoja1!I2844)</f>
        <v>19</v>
      </c>
      <c r="J2844">
        <f t="shared" si="132"/>
        <v>1</v>
      </c>
      <c r="K2844" t="str">
        <f t="shared" si="133"/>
        <v>0-400k</v>
      </c>
      <c r="L2844" t="str">
        <f t="shared" si="134"/>
        <v>18-30</v>
      </c>
    </row>
    <row r="2845" spans="1:12" x14ac:dyDescent="0.25">
      <c r="A2845">
        <v>2844</v>
      </c>
      <c r="B2845" t="s">
        <v>9</v>
      </c>
      <c r="C2845">
        <f>IF(ISBLANK(Hoja1!C2845),AVERAGE(Hoja1!$C$2:$C$5001),Hoja1!C2845)</f>
        <v>519483.5</v>
      </c>
      <c r="D2845" t="str">
        <f>IF(ISBLANK(Hoja1!D2845),"ASALARIADO",Hoja1!D2845)</f>
        <v>ASALARIADO</v>
      </c>
      <c r="E2845" t="s">
        <v>16</v>
      </c>
      <c r="F2845" t="s">
        <v>12</v>
      </c>
      <c r="G2845" t="s">
        <v>12</v>
      </c>
      <c r="H2845" t="s">
        <v>12</v>
      </c>
      <c r="I2845" s="1">
        <f>IF(ISBLANK(Hoja1!I2845),AVERAGE(Hoja1!$I$2:$I$5001),Hoja1!I2845)</f>
        <v>37</v>
      </c>
      <c r="J2845">
        <f t="shared" si="132"/>
        <v>1</v>
      </c>
      <c r="K2845" t="str">
        <f t="shared" si="133"/>
        <v>400k-800k</v>
      </c>
      <c r="L2845" t="str">
        <f t="shared" si="134"/>
        <v>31-45</v>
      </c>
    </row>
    <row r="2846" spans="1:12" x14ac:dyDescent="0.25">
      <c r="A2846">
        <v>2845</v>
      </c>
      <c r="B2846" t="s">
        <v>15</v>
      </c>
      <c r="C2846">
        <f>IF(ISBLANK(Hoja1!C2846),AVERAGE(Hoja1!$C$2:$C$5001),Hoja1!C2846)</f>
        <v>2216750.36</v>
      </c>
      <c r="D2846" t="str">
        <f>IF(ISBLANK(Hoja1!D2846),"ASALARIADO",Hoja1!D2846)</f>
        <v>ASALARIADO</v>
      </c>
      <c r="E2846" t="s">
        <v>16</v>
      </c>
      <c r="F2846" t="s">
        <v>12</v>
      </c>
      <c r="G2846" t="s">
        <v>12</v>
      </c>
      <c r="H2846" t="s">
        <v>13</v>
      </c>
      <c r="I2846" s="1">
        <f>IF(ISBLANK(Hoja1!I2846),AVERAGE(Hoja1!$I$2:$I$5001),Hoja1!I2846)</f>
        <v>30</v>
      </c>
      <c r="J2846">
        <f t="shared" si="132"/>
        <v>0</v>
      </c>
      <c r="K2846" t="str">
        <f t="shared" si="133"/>
        <v>2M+</v>
      </c>
      <c r="L2846" t="str">
        <f t="shared" si="134"/>
        <v>18-30</v>
      </c>
    </row>
    <row r="2847" spans="1:12" x14ac:dyDescent="0.25">
      <c r="A2847">
        <v>2846</v>
      </c>
      <c r="B2847" t="s">
        <v>9</v>
      </c>
      <c r="C2847">
        <f>IF(ISBLANK(Hoja1!C2847),AVERAGE(Hoja1!$C$2:$C$5001),Hoja1!C2847)</f>
        <v>241999</v>
      </c>
      <c r="D2847" t="str">
        <f>IF(ISBLANK(Hoja1!D2847),"ASALARIADO",Hoja1!D2847)</f>
        <v>ASALARIADO</v>
      </c>
      <c r="E2847" t="s">
        <v>16</v>
      </c>
      <c r="F2847" t="s">
        <v>12</v>
      </c>
      <c r="G2847" t="s">
        <v>13</v>
      </c>
      <c r="H2847" t="s">
        <v>12</v>
      </c>
      <c r="I2847" s="1">
        <f>IF(ISBLANK(Hoja1!I2847),AVERAGE(Hoja1!$I$2:$I$5001),Hoja1!I2847)</f>
        <v>45</v>
      </c>
      <c r="J2847">
        <f t="shared" si="132"/>
        <v>1</v>
      </c>
      <c r="K2847" t="str">
        <f t="shared" si="133"/>
        <v>0-400k</v>
      </c>
      <c r="L2847" t="str">
        <f t="shared" si="134"/>
        <v>31-45</v>
      </c>
    </row>
    <row r="2848" spans="1:12" x14ac:dyDescent="0.25">
      <c r="A2848">
        <v>2847</v>
      </c>
      <c r="B2848" t="s">
        <v>15</v>
      </c>
      <c r="C2848">
        <f>IF(ISBLANK(Hoja1!C2848),AVERAGE(Hoja1!$C$2:$C$5001),Hoja1!C2848)</f>
        <v>300018</v>
      </c>
      <c r="D2848" t="str">
        <f>IF(ISBLANK(Hoja1!D2848),"ASALARIADO",Hoja1!D2848)</f>
        <v>ASEGURADO VOLUNTARIO</v>
      </c>
      <c r="E2848" t="s">
        <v>16</v>
      </c>
      <c r="F2848" t="s">
        <v>12</v>
      </c>
      <c r="G2848" t="s">
        <v>13</v>
      </c>
      <c r="H2848" t="s">
        <v>13</v>
      </c>
      <c r="I2848" s="1">
        <f>IF(ISBLANK(Hoja1!I2848),AVERAGE(Hoja1!$I$2:$I$5001),Hoja1!I2848)</f>
        <v>59</v>
      </c>
      <c r="J2848">
        <f t="shared" si="132"/>
        <v>0</v>
      </c>
      <c r="K2848" t="str">
        <f t="shared" si="133"/>
        <v>0-400k</v>
      </c>
      <c r="L2848" t="str">
        <f t="shared" si="134"/>
        <v>46-60</v>
      </c>
    </row>
    <row r="2849" spans="1:12" x14ac:dyDescent="0.25">
      <c r="A2849">
        <v>2848</v>
      </c>
      <c r="B2849" t="s">
        <v>9</v>
      </c>
      <c r="C2849">
        <f>IF(ISBLANK(Hoja1!C2849),AVERAGE(Hoja1!$C$2:$C$5001),Hoja1!C2849)</f>
        <v>309288</v>
      </c>
      <c r="D2849" t="str">
        <f>IF(ISBLANK(Hoja1!D2849),"ASALARIADO",Hoja1!D2849)</f>
        <v>ASALARIADO</v>
      </c>
      <c r="E2849" t="s">
        <v>16</v>
      </c>
      <c r="F2849" t="s">
        <v>12</v>
      </c>
      <c r="G2849" t="s">
        <v>13</v>
      </c>
      <c r="H2849" t="s">
        <v>13</v>
      </c>
      <c r="I2849" s="1">
        <f>IF(ISBLANK(Hoja1!I2849),AVERAGE(Hoja1!$I$2:$I$5001),Hoja1!I2849)</f>
        <v>39</v>
      </c>
      <c r="J2849">
        <f t="shared" si="132"/>
        <v>0</v>
      </c>
      <c r="K2849" t="str">
        <f t="shared" si="133"/>
        <v>0-400k</v>
      </c>
      <c r="L2849" t="str">
        <f t="shared" si="134"/>
        <v>31-45</v>
      </c>
    </row>
    <row r="2850" spans="1:12" x14ac:dyDescent="0.25">
      <c r="A2850">
        <v>2849</v>
      </c>
      <c r="B2850" t="s">
        <v>15</v>
      </c>
      <c r="C2850">
        <f>IF(ISBLANK(Hoja1!C2850),AVERAGE(Hoja1!$C$2:$C$5001),Hoja1!C2850)</f>
        <v>250750</v>
      </c>
      <c r="D2850" t="str">
        <f>IF(ISBLANK(Hoja1!D2850),"ASALARIADO",Hoja1!D2850)</f>
        <v>ASALARIADO</v>
      </c>
      <c r="E2850" t="s">
        <v>16</v>
      </c>
      <c r="F2850" t="s">
        <v>12</v>
      </c>
      <c r="G2850" t="s">
        <v>13</v>
      </c>
      <c r="H2850" t="s">
        <v>13</v>
      </c>
      <c r="I2850" s="1">
        <f>IF(ISBLANK(Hoja1!I2850),AVERAGE(Hoja1!$I$2:$I$5001),Hoja1!I2850)</f>
        <v>31</v>
      </c>
      <c r="J2850">
        <f t="shared" si="132"/>
        <v>0</v>
      </c>
      <c r="K2850" t="str">
        <f t="shared" si="133"/>
        <v>0-400k</v>
      </c>
      <c r="L2850" t="str">
        <f t="shared" si="134"/>
        <v>31-45</v>
      </c>
    </row>
    <row r="2851" spans="1:12" x14ac:dyDescent="0.25">
      <c r="A2851">
        <v>2850</v>
      </c>
      <c r="B2851" t="s">
        <v>15</v>
      </c>
      <c r="C2851">
        <f>IF(ISBLANK(Hoja1!C2851),AVERAGE(Hoja1!$C$2:$C$5001),Hoja1!C2851)</f>
        <v>155636</v>
      </c>
      <c r="D2851" t="str">
        <f>IF(ISBLANK(Hoja1!D2851),"ASALARIADO",Hoja1!D2851)</f>
        <v>ASALARIADO</v>
      </c>
      <c r="E2851" t="s">
        <v>16</v>
      </c>
      <c r="F2851" t="s">
        <v>12</v>
      </c>
      <c r="G2851" t="s">
        <v>13</v>
      </c>
      <c r="H2851" t="s">
        <v>13</v>
      </c>
      <c r="I2851" s="1">
        <f>IF(ISBLANK(Hoja1!I2851),AVERAGE(Hoja1!$I$2:$I$5001),Hoja1!I2851)</f>
        <v>61</v>
      </c>
      <c r="J2851">
        <f t="shared" si="132"/>
        <v>0</v>
      </c>
      <c r="K2851" t="str">
        <f t="shared" si="133"/>
        <v>0-400k</v>
      </c>
      <c r="L2851" t="str">
        <f t="shared" si="134"/>
        <v>61-75</v>
      </c>
    </row>
    <row r="2852" spans="1:12" x14ac:dyDescent="0.25">
      <c r="A2852">
        <v>2851</v>
      </c>
      <c r="B2852" t="s">
        <v>9</v>
      </c>
      <c r="C2852">
        <f>IF(ISBLANK(Hoja1!C2852),AVERAGE(Hoja1!$C$2:$C$5001),Hoja1!C2852)</f>
        <v>617586</v>
      </c>
      <c r="D2852" t="str">
        <f>IF(ISBLANK(Hoja1!D2852),"ASALARIADO",Hoja1!D2852)</f>
        <v>ASALARIADO</v>
      </c>
      <c r="E2852" t="s">
        <v>16</v>
      </c>
      <c r="F2852" t="s">
        <v>12</v>
      </c>
      <c r="G2852" t="s">
        <v>13</v>
      </c>
      <c r="H2852" t="s">
        <v>12</v>
      </c>
      <c r="I2852" s="1">
        <f>IF(ISBLANK(Hoja1!I2852),AVERAGE(Hoja1!$I$2:$I$5001),Hoja1!I2852)</f>
        <v>36</v>
      </c>
      <c r="J2852">
        <f t="shared" si="132"/>
        <v>1</v>
      </c>
      <c r="K2852" t="str">
        <f t="shared" si="133"/>
        <v>400k-800k</v>
      </c>
      <c r="L2852" t="str">
        <f t="shared" si="134"/>
        <v>31-45</v>
      </c>
    </row>
    <row r="2853" spans="1:12" x14ac:dyDescent="0.25">
      <c r="A2853">
        <v>2852</v>
      </c>
      <c r="B2853" t="s">
        <v>9</v>
      </c>
      <c r="C2853">
        <f>IF(ISBLANK(Hoja1!C2853),AVERAGE(Hoja1!$C$2:$C$5001),Hoja1!C2853)</f>
        <v>450886</v>
      </c>
      <c r="D2853" t="str">
        <f>IF(ISBLANK(Hoja1!D2853),"ASALARIADO",Hoja1!D2853)</f>
        <v>TRABAJADOR INDEPENDIENTE</v>
      </c>
      <c r="E2853" t="s">
        <v>16</v>
      </c>
      <c r="F2853" t="s">
        <v>12</v>
      </c>
      <c r="G2853" t="s">
        <v>13</v>
      </c>
      <c r="H2853" t="s">
        <v>13</v>
      </c>
      <c r="I2853" s="1">
        <f>IF(ISBLANK(Hoja1!I2853),AVERAGE(Hoja1!$I$2:$I$5001),Hoja1!I2853)</f>
        <v>49</v>
      </c>
      <c r="J2853">
        <f t="shared" si="132"/>
        <v>0</v>
      </c>
      <c r="K2853" t="str">
        <f t="shared" si="133"/>
        <v>400k-800k</v>
      </c>
      <c r="L2853" t="str">
        <f t="shared" si="134"/>
        <v>46-60</v>
      </c>
    </row>
    <row r="2854" spans="1:12" x14ac:dyDescent="0.25">
      <c r="A2854">
        <v>2853</v>
      </c>
      <c r="B2854" t="s">
        <v>15</v>
      </c>
      <c r="C2854">
        <f>IF(ISBLANK(Hoja1!C2854),AVERAGE(Hoja1!$C$2:$C$5001),Hoja1!C2854)</f>
        <v>297046</v>
      </c>
      <c r="D2854" t="str">
        <f>IF(ISBLANK(Hoja1!D2854),"ASALARIADO",Hoja1!D2854)</f>
        <v>ASEGURADO VOLUNTARIO</v>
      </c>
      <c r="E2854" t="s">
        <v>16</v>
      </c>
      <c r="F2854" t="s">
        <v>12</v>
      </c>
      <c r="G2854" t="s">
        <v>13</v>
      </c>
      <c r="H2854" t="s">
        <v>13</v>
      </c>
      <c r="I2854" s="1">
        <f>IF(ISBLANK(Hoja1!I2854),AVERAGE(Hoja1!$I$2:$I$5001),Hoja1!I2854)</f>
        <v>61</v>
      </c>
      <c r="J2854">
        <f t="shared" si="132"/>
        <v>0</v>
      </c>
      <c r="K2854" t="str">
        <f t="shared" si="133"/>
        <v>0-400k</v>
      </c>
      <c r="L2854" t="str">
        <f t="shared" si="134"/>
        <v>61-75</v>
      </c>
    </row>
    <row r="2855" spans="1:12" x14ac:dyDescent="0.25">
      <c r="A2855">
        <v>2854</v>
      </c>
      <c r="B2855" t="s">
        <v>9</v>
      </c>
      <c r="C2855">
        <f>IF(ISBLANK(Hoja1!C2855),AVERAGE(Hoja1!$C$2:$C$5001),Hoja1!C2855)</f>
        <v>446000</v>
      </c>
      <c r="D2855" t="str">
        <f>IF(ISBLANK(Hoja1!D2855),"ASALARIADO",Hoja1!D2855)</f>
        <v>ASALARIADO</v>
      </c>
      <c r="E2855" t="s">
        <v>16</v>
      </c>
      <c r="F2855" t="s">
        <v>12</v>
      </c>
      <c r="G2855" t="s">
        <v>13</v>
      </c>
      <c r="H2855" t="s">
        <v>13</v>
      </c>
      <c r="I2855" s="1">
        <f>IF(ISBLANK(Hoja1!I2855),AVERAGE(Hoja1!$I$2:$I$5001),Hoja1!I2855)</f>
        <v>28</v>
      </c>
      <c r="J2855">
        <f t="shared" si="132"/>
        <v>0</v>
      </c>
      <c r="K2855" t="str">
        <f t="shared" si="133"/>
        <v>400k-800k</v>
      </c>
      <c r="L2855" t="str">
        <f t="shared" si="134"/>
        <v>18-30</v>
      </c>
    </row>
    <row r="2856" spans="1:12" x14ac:dyDescent="0.25">
      <c r="A2856">
        <v>2855</v>
      </c>
      <c r="B2856" t="s">
        <v>9</v>
      </c>
      <c r="C2856">
        <f>IF(ISBLANK(Hoja1!C2856),AVERAGE(Hoja1!$C$2:$C$5001),Hoja1!C2856)</f>
        <v>509509</v>
      </c>
      <c r="D2856" t="str">
        <f>IF(ISBLANK(Hoja1!D2856),"ASALARIADO",Hoja1!D2856)</f>
        <v>TRABAJADOR INDEPENDIENTE</v>
      </c>
      <c r="E2856" t="s">
        <v>16</v>
      </c>
      <c r="F2856" t="s">
        <v>12</v>
      </c>
      <c r="G2856" t="s">
        <v>13</v>
      </c>
      <c r="H2856" t="s">
        <v>12</v>
      </c>
      <c r="I2856" s="1">
        <f>IF(ISBLANK(Hoja1!I2856),AVERAGE(Hoja1!$I$2:$I$5001),Hoja1!I2856)</f>
        <v>37</v>
      </c>
      <c r="J2856">
        <f t="shared" si="132"/>
        <v>1</v>
      </c>
      <c r="K2856" t="str">
        <f t="shared" si="133"/>
        <v>400k-800k</v>
      </c>
      <c r="L2856" t="str">
        <f t="shared" si="134"/>
        <v>31-45</v>
      </c>
    </row>
    <row r="2857" spans="1:12" x14ac:dyDescent="0.25">
      <c r="A2857">
        <v>2856</v>
      </c>
      <c r="B2857" t="s">
        <v>9</v>
      </c>
      <c r="C2857">
        <f>IF(ISBLANK(Hoja1!C2857),AVERAGE(Hoja1!$C$2:$C$5001),Hoja1!C2857)</f>
        <v>799571.5</v>
      </c>
      <c r="D2857" t="str">
        <f>IF(ISBLANK(Hoja1!D2857),"ASALARIADO",Hoja1!D2857)</f>
        <v>ASALARIADO</v>
      </c>
      <c r="E2857" t="s">
        <v>16</v>
      </c>
      <c r="F2857" t="s">
        <v>12</v>
      </c>
      <c r="G2857" t="s">
        <v>13</v>
      </c>
      <c r="H2857" t="s">
        <v>13</v>
      </c>
      <c r="I2857" s="1">
        <f>IF(ISBLANK(Hoja1!I2857),AVERAGE(Hoja1!$I$2:$I$5001),Hoja1!I2857)</f>
        <v>22</v>
      </c>
      <c r="J2857">
        <f t="shared" si="132"/>
        <v>0</v>
      </c>
      <c r="K2857" t="str">
        <f t="shared" si="133"/>
        <v>400k-800k</v>
      </c>
      <c r="L2857" t="str">
        <f t="shared" si="134"/>
        <v>18-30</v>
      </c>
    </row>
    <row r="2858" spans="1:12" x14ac:dyDescent="0.25">
      <c r="A2858">
        <v>2857</v>
      </c>
      <c r="B2858" t="s">
        <v>9</v>
      </c>
      <c r="C2858">
        <f>IF(ISBLANK(Hoja1!C2858),AVERAGE(Hoja1!$C$2:$C$5001),Hoja1!C2858)</f>
        <v>297046</v>
      </c>
      <c r="D2858" t="str">
        <f>IF(ISBLANK(Hoja1!D2858),"ASALARIADO",Hoja1!D2858)</f>
        <v>ASEGURADO VOLUNTARIO</v>
      </c>
      <c r="E2858" t="s">
        <v>16</v>
      </c>
      <c r="F2858" t="s">
        <v>12</v>
      </c>
      <c r="G2858" t="s">
        <v>12</v>
      </c>
      <c r="H2858" t="s">
        <v>12</v>
      </c>
      <c r="I2858" s="1">
        <f>IF(ISBLANK(Hoja1!I2858),AVERAGE(Hoja1!$I$2:$I$5001),Hoja1!I2858)</f>
        <v>57</v>
      </c>
      <c r="J2858">
        <f t="shared" si="132"/>
        <v>1</v>
      </c>
      <c r="K2858" t="str">
        <f t="shared" si="133"/>
        <v>0-400k</v>
      </c>
      <c r="L2858" t="str">
        <f t="shared" si="134"/>
        <v>46-60</v>
      </c>
    </row>
    <row r="2859" spans="1:12" x14ac:dyDescent="0.25">
      <c r="A2859">
        <v>2858</v>
      </c>
      <c r="B2859" t="s">
        <v>15</v>
      </c>
      <c r="C2859">
        <f>IF(ISBLANK(Hoja1!C2859),AVERAGE(Hoja1!$C$2:$C$5001),Hoja1!C2859)</f>
        <v>130000</v>
      </c>
      <c r="D2859" t="str">
        <f>IF(ISBLANK(Hoja1!D2859),"ASALARIADO",Hoja1!D2859)</f>
        <v>ASALARIADO</v>
      </c>
      <c r="E2859" t="s">
        <v>16</v>
      </c>
      <c r="F2859" t="s">
        <v>12</v>
      </c>
      <c r="G2859" t="s">
        <v>13</v>
      </c>
      <c r="H2859" t="s">
        <v>13</v>
      </c>
      <c r="I2859" s="1">
        <f>IF(ISBLANK(Hoja1!I2859),AVERAGE(Hoja1!$I$2:$I$5001),Hoja1!I2859)</f>
        <v>51</v>
      </c>
      <c r="J2859">
        <f t="shared" si="132"/>
        <v>0</v>
      </c>
      <c r="K2859" t="str">
        <f t="shared" si="133"/>
        <v>0-400k</v>
      </c>
      <c r="L2859" t="str">
        <f t="shared" si="134"/>
        <v>46-60</v>
      </c>
    </row>
    <row r="2860" spans="1:12" x14ac:dyDescent="0.25">
      <c r="A2860">
        <v>2859</v>
      </c>
      <c r="B2860" t="s">
        <v>9</v>
      </c>
      <c r="C2860">
        <f>IF(ISBLANK(Hoja1!C2860),AVERAGE(Hoja1!$C$2:$C$5001),Hoja1!C2860)</f>
        <v>429740</v>
      </c>
      <c r="D2860" t="str">
        <f>IF(ISBLANK(Hoja1!D2860),"ASALARIADO",Hoja1!D2860)</f>
        <v>ASALARIADO</v>
      </c>
      <c r="E2860" t="s">
        <v>16</v>
      </c>
      <c r="F2860" t="s">
        <v>12</v>
      </c>
      <c r="G2860" t="s">
        <v>13</v>
      </c>
      <c r="H2860" t="s">
        <v>13</v>
      </c>
      <c r="I2860" s="1">
        <f>IF(ISBLANK(Hoja1!I2860),AVERAGE(Hoja1!$I$2:$I$5001),Hoja1!I2860)</f>
        <v>27</v>
      </c>
      <c r="J2860">
        <f t="shared" si="132"/>
        <v>0</v>
      </c>
      <c r="K2860" t="str">
        <f t="shared" si="133"/>
        <v>400k-800k</v>
      </c>
      <c r="L2860" t="str">
        <f t="shared" si="134"/>
        <v>18-30</v>
      </c>
    </row>
    <row r="2861" spans="1:12" x14ac:dyDescent="0.25">
      <c r="A2861">
        <v>2860</v>
      </c>
      <c r="B2861" t="s">
        <v>9</v>
      </c>
      <c r="C2861">
        <f>IF(ISBLANK(Hoja1!C2861),AVERAGE(Hoja1!$C$2:$C$5001),Hoja1!C2861)</f>
        <v>356858</v>
      </c>
      <c r="D2861" t="str">
        <f>IF(ISBLANK(Hoja1!D2861),"ASALARIADO",Hoja1!D2861)</f>
        <v>TRABAJADOR INDEPENDIENTE</v>
      </c>
      <c r="E2861" t="s">
        <v>16</v>
      </c>
      <c r="F2861" t="s">
        <v>12</v>
      </c>
      <c r="G2861" t="s">
        <v>12</v>
      </c>
      <c r="H2861" t="s">
        <v>12</v>
      </c>
      <c r="I2861" s="1">
        <f>IF(ISBLANK(Hoja1!I2861),AVERAGE(Hoja1!$I$2:$I$5001),Hoja1!I2861)</f>
        <v>25</v>
      </c>
      <c r="J2861">
        <f t="shared" si="132"/>
        <v>1</v>
      </c>
      <c r="K2861" t="str">
        <f t="shared" si="133"/>
        <v>0-400k</v>
      </c>
      <c r="L2861" t="str">
        <f t="shared" si="134"/>
        <v>18-30</v>
      </c>
    </row>
    <row r="2862" spans="1:12" x14ac:dyDescent="0.25">
      <c r="A2862">
        <v>2861</v>
      </c>
      <c r="B2862" t="s">
        <v>15</v>
      </c>
      <c r="C2862">
        <f>IF(ISBLANK(Hoja1!C2862),AVERAGE(Hoja1!$C$2:$C$5001),Hoja1!C2862)</f>
        <v>375000</v>
      </c>
      <c r="D2862" t="str">
        <f>IF(ISBLANK(Hoja1!D2862),"ASALARIADO",Hoja1!D2862)</f>
        <v>ASALARIADO</v>
      </c>
      <c r="E2862" t="s">
        <v>16</v>
      </c>
      <c r="F2862" t="s">
        <v>12</v>
      </c>
      <c r="G2862" t="s">
        <v>13</v>
      </c>
      <c r="H2862" t="s">
        <v>13</v>
      </c>
      <c r="I2862" s="1">
        <f>IF(ISBLANK(Hoja1!I2862),AVERAGE(Hoja1!$I$2:$I$5001),Hoja1!I2862)</f>
        <v>42</v>
      </c>
      <c r="J2862">
        <f t="shared" si="132"/>
        <v>0</v>
      </c>
      <c r="K2862" t="str">
        <f t="shared" si="133"/>
        <v>0-400k</v>
      </c>
      <c r="L2862" t="str">
        <f t="shared" si="134"/>
        <v>31-45</v>
      </c>
    </row>
    <row r="2863" spans="1:12" x14ac:dyDescent="0.25">
      <c r="A2863">
        <v>2862</v>
      </c>
      <c r="B2863" t="s">
        <v>15</v>
      </c>
      <c r="C2863">
        <f>IF(ISBLANK(Hoja1!C2863),AVERAGE(Hoja1!$C$2:$C$5001),Hoja1!C2863)</f>
        <v>384500</v>
      </c>
      <c r="D2863" t="str">
        <f>IF(ISBLANK(Hoja1!D2863),"ASALARIADO",Hoja1!D2863)</f>
        <v>ASALARIADO</v>
      </c>
      <c r="E2863" t="s">
        <v>16</v>
      </c>
      <c r="F2863" t="s">
        <v>12</v>
      </c>
      <c r="G2863" t="s">
        <v>13</v>
      </c>
      <c r="H2863" t="s">
        <v>13</v>
      </c>
      <c r="I2863" s="1">
        <f>IF(ISBLANK(Hoja1!I2863),AVERAGE(Hoja1!$I$2:$I$5001),Hoja1!I2863)</f>
        <v>33</v>
      </c>
      <c r="J2863">
        <f t="shared" si="132"/>
        <v>0</v>
      </c>
      <c r="K2863" t="str">
        <f t="shared" si="133"/>
        <v>0-400k</v>
      </c>
      <c r="L2863" t="str">
        <f t="shared" si="134"/>
        <v>31-45</v>
      </c>
    </row>
    <row r="2864" spans="1:12" x14ac:dyDescent="0.25">
      <c r="A2864">
        <v>2863</v>
      </c>
      <c r="B2864" t="s">
        <v>9</v>
      </c>
      <c r="C2864">
        <f>IF(ISBLANK(Hoja1!C2864),AVERAGE(Hoja1!$C$2:$C$5001),Hoja1!C2864)</f>
        <v>368127</v>
      </c>
      <c r="D2864" t="str">
        <f>IF(ISBLANK(Hoja1!D2864),"ASALARIADO",Hoja1!D2864)</f>
        <v>TRABAJADOR INDEPENDIENTE</v>
      </c>
      <c r="E2864" t="s">
        <v>16</v>
      </c>
      <c r="F2864" t="s">
        <v>12</v>
      </c>
      <c r="G2864" t="s">
        <v>13</v>
      </c>
      <c r="H2864" t="s">
        <v>12</v>
      </c>
      <c r="I2864" s="1">
        <f>IF(ISBLANK(Hoja1!I2864),AVERAGE(Hoja1!$I$2:$I$5001),Hoja1!I2864)</f>
        <v>35</v>
      </c>
      <c r="J2864">
        <f t="shared" si="132"/>
        <v>1</v>
      </c>
      <c r="K2864" t="str">
        <f t="shared" si="133"/>
        <v>0-400k</v>
      </c>
      <c r="L2864" t="str">
        <f t="shared" si="134"/>
        <v>31-45</v>
      </c>
    </row>
    <row r="2865" spans="1:12" x14ac:dyDescent="0.25">
      <c r="A2865">
        <v>2864</v>
      </c>
      <c r="B2865" t="s">
        <v>9</v>
      </c>
      <c r="C2865">
        <f>IF(ISBLANK(Hoja1!C2865),AVERAGE(Hoja1!$C$2:$C$5001),Hoja1!C2865)</f>
        <v>258000</v>
      </c>
      <c r="D2865" t="str">
        <f>IF(ISBLANK(Hoja1!D2865),"ASALARIADO",Hoja1!D2865)</f>
        <v>ASALARIADO</v>
      </c>
      <c r="E2865" t="s">
        <v>16</v>
      </c>
      <c r="F2865" t="s">
        <v>12</v>
      </c>
      <c r="G2865" t="s">
        <v>13</v>
      </c>
      <c r="H2865" t="s">
        <v>13</v>
      </c>
      <c r="I2865" s="1">
        <f>IF(ISBLANK(Hoja1!I2865),AVERAGE(Hoja1!$I$2:$I$5001),Hoja1!I2865)</f>
        <v>50</v>
      </c>
      <c r="J2865">
        <f t="shared" si="132"/>
        <v>0</v>
      </c>
      <c r="K2865" t="str">
        <f t="shared" si="133"/>
        <v>0-400k</v>
      </c>
      <c r="L2865" t="str">
        <f t="shared" si="134"/>
        <v>46-60</v>
      </c>
    </row>
    <row r="2866" spans="1:12" x14ac:dyDescent="0.25">
      <c r="A2866">
        <v>2865</v>
      </c>
      <c r="B2866" t="s">
        <v>9</v>
      </c>
      <c r="C2866">
        <f>IF(ISBLANK(Hoja1!C2866),AVERAGE(Hoja1!$C$2:$C$5001),Hoja1!C2866)</f>
        <v>2396657.2000000002</v>
      </c>
      <c r="D2866" t="str">
        <f>IF(ISBLANK(Hoja1!D2866),"ASALARIADO",Hoja1!D2866)</f>
        <v>ASALARIADO</v>
      </c>
      <c r="E2866" t="s">
        <v>16</v>
      </c>
      <c r="F2866" t="s">
        <v>12</v>
      </c>
      <c r="G2866" t="s">
        <v>13</v>
      </c>
      <c r="H2866" t="s">
        <v>13</v>
      </c>
      <c r="I2866" s="1">
        <f>IF(ISBLANK(Hoja1!I2866),AVERAGE(Hoja1!$I$2:$I$5001),Hoja1!I2866)</f>
        <v>34</v>
      </c>
      <c r="J2866">
        <f t="shared" si="132"/>
        <v>0</v>
      </c>
      <c r="K2866" t="str">
        <f t="shared" si="133"/>
        <v>2M+</v>
      </c>
      <c r="L2866" t="str">
        <f t="shared" si="134"/>
        <v>31-45</v>
      </c>
    </row>
    <row r="2867" spans="1:12" x14ac:dyDescent="0.25">
      <c r="A2867">
        <v>2866</v>
      </c>
      <c r="B2867" t="s">
        <v>15</v>
      </c>
      <c r="C2867">
        <f>IF(ISBLANK(Hoja1!C2867),AVERAGE(Hoja1!$C$2:$C$5001),Hoja1!C2867)</f>
        <v>297046</v>
      </c>
      <c r="D2867" t="str">
        <f>IF(ISBLANK(Hoja1!D2867),"ASALARIADO",Hoja1!D2867)</f>
        <v>ASEGURADO VOLUNTARIO</v>
      </c>
      <c r="E2867" t="s">
        <v>16</v>
      </c>
      <c r="F2867" t="s">
        <v>12</v>
      </c>
      <c r="G2867" t="s">
        <v>13</v>
      </c>
      <c r="H2867" t="s">
        <v>13</v>
      </c>
      <c r="I2867" s="1">
        <f>IF(ISBLANK(Hoja1!I2867),AVERAGE(Hoja1!$I$2:$I$5001),Hoja1!I2867)</f>
        <v>29</v>
      </c>
      <c r="J2867">
        <f t="shared" si="132"/>
        <v>0</v>
      </c>
      <c r="K2867" t="str">
        <f t="shared" si="133"/>
        <v>0-400k</v>
      </c>
      <c r="L2867" t="str">
        <f t="shared" si="134"/>
        <v>18-30</v>
      </c>
    </row>
    <row r="2868" spans="1:12" x14ac:dyDescent="0.25">
      <c r="A2868">
        <v>2867</v>
      </c>
      <c r="B2868" t="s">
        <v>9</v>
      </c>
      <c r="C2868">
        <f>IF(ISBLANK(Hoja1!C2868),AVERAGE(Hoja1!$C$2:$C$5001),Hoja1!C2868)</f>
        <v>335930</v>
      </c>
      <c r="D2868" t="str">
        <f>IF(ISBLANK(Hoja1!D2868),"ASALARIADO",Hoja1!D2868)</f>
        <v>ASALARIADO</v>
      </c>
      <c r="E2868" t="s">
        <v>16</v>
      </c>
      <c r="F2868" t="s">
        <v>12</v>
      </c>
      <c r="G2868" t="s">
        <v>13</v>
      </c>
      <c r="H2868" t="s">
        <v>13</v>
      </c>
      <c r="I2868" s="1">
        <f>IF(ISBLANK(Hoja1!I2868),AVERAGE(Hoja1!$I$2:$I$5001),Hoja1!I2868)</f>
        <v>49</v>
      </c>
      <c r="J2868">
        <f t="shared" si="132"/>
        <v>0</v>
      </c>
      <c r="K2868" t="str">
        <f t="shared" si="133"/>
        <v>0-400k</v>
      </c>
      <c r="L2868" t="str">
        <f t="shared" si="134"/>
        <v>46-60</v>
      </c>
    </row>
    <row r="2869" spans="1:12" x14ac:dyDescent="0.25">
      <c r="A2869">
        <v>2868</v>
      </c>
      <c r="B2869" t="s">
        <v>15</v>
      </c>
      <c r="C2869">
        <f>IF(ISBLANK(Hoja1!C2869),AVERAGE(Hoja1!$C$2:$C$5001),Hoja1!C2869)</f>
        <v>278030</v>
      </c>
      <c r="D2869" t="str">
        <f>IF(ISBLANK(Hoja1!D2869),"ASALARIADO",Hoja1!D2869)</f>
        <v>CONVENIOS ESPECIALES DE TRABAJADORES INDEPENDIENTES</v>
      </c>
      <c r="E2869" t="s">
        <v>16</v>
      </c>
      <c r="F2869" t="s">
        <v>12</v>
      </c>
      <c r="G2869" t="s">
        <v>13</v>
      </c>
      <c r="H2869" t="s">
        <v>13</v>
      </c>
      <c r="I2869" s="1">
        <f>IF(ISBLANK(Hoja1!I2869),AVERAGE(Hoja1!$I$2:$I$5001),Hoja1!I2869)</f>
        <v>40</v>
      </c>
      <c r="J2869">
        <f t="shared" si="132"/>
        <v>0</v>
      </c>
      <c r="K2869" t="str">
        <f t="shared" si="133"/>
        <v>0-400k</v>
      </c>
      <c r="L2869" t="str">
        <f t="shared" si="134"/>
        <v>31-45</v>
      </c>
    </row>
    <row r="2870" spans="1:12" x14ac:dyDescent="0.25">
      <c r="A2870">
        <v>2869</v>
      </c>
      <c r="B2870" t="s">
        <v>9</v>
      </c>
      <c r="C2870">
        <f>IF(ISBLANK(Hoja1!C2870),AVERAGE(Hoja1!$C$2:$C$5001),Hoja1!C2870)</f>
        <v>1739925</v>
      </c>
      <c r="D2870" t="str">
        <f>IF(ISBLANK(Hoja1!D2870),"ASALARIADO",Hoja1!D2870)</f>
        <v>ASALARIADO</v>
      </c>
      <c r="E2870" t="s">
        <v>16</v>
      </c>
      <c r="F2870" t="s">
        <v>12</v>
      </c>
      <c r="G2870" t="s">
        <v>13</v>
      </c>
      <c r="H2870" t="s">
        <v>13</v>
      </c>
      <c r="I2870" s="1">
        <f>IF(ISBLANK(Hoja1!I2870),AVERAGE(Hoja1!$I$2:$I$5001),Hoja1!I2870)</f>
        <v>43</v>
      </c>
      <c r="J2870">
        <f t="shared" si="132"/>
        <v>0</v>
      </c>
      <c r="K2870" t="str">
        <f t="shared" si="133"/>
        <v>1.2M-2M</v>
      </c>
      <c r="L2870" t="str">
        <f t="shared" si="134"/>
        <v>31-45</v>
      </c>
    </row>
    <row r="2871" spans="1:12" x14ac:dyDescent="0.25">
      <c r="A2871">
        <v>2870</v>
      </c>
      <c r="B2871" t="s">
        <v>15</v>
      </c>
      <c r="C2871">
        <f>IF(ISBLANK(Hoja1!C2871),AVERAGE(Hoja1!$C$2:$C$5001),Hoja1!C2871)</f>
        <v>2688750</v>
      </c>
      <c r="D2871" t="str">
        <f>IF(ISBLANK(Hoja1!D2871),"ASALARIADO",Hoja1!D2871)</f>
        <v>PENSIONADOS EN SU PROPIO SISTEMA</v>
      </c>
      <c r="E2871" t="s">
        <v>11</v>
      </c>
      <c r="F2871" t="s">
        <v>12</v>
      </c>
      <c r="G2871" t="s">
        <v>13</v>
      </c>
      <c r="H2871" t="s">
        <v>13</v>
      </c>
      <c r="I2871" s="1">
        <f>IF(ISBLANK(Hoja1!I2871),AVERAGE(Hoja1!$I$2:$I$5001),Hoja1!I2871)</f>
        <v>80</v>
      </c>
      <c r="J2871">
        <f t="shared" si="132"/>
        <v>0</v>
      </c>
      <c r="K2871" t="str">
        <f t="shared" si="133"/>
        <v>2M+</v>
      </c>
      <c r="L2871" t="str">
        <f t="shared" si="134"/>
        <v>76-100+</v>
      </c>
    </row>
    <row r="2872" spans="1:12" x14ac:dyDescent="0.25">
      <c r="A2872">
        <v>2871</v>
      </c>
      <c r="B2872" t="s">
        <v>9</v>
      </c>
      <c r="C2872">
        <f>IF(ISBLANK(Hoja1!C2872),AVERAGE(Hoja1!$C$2:$C$5001),Hoja1!C2872)</f>
        <v>539969</v>
      </c>
      <c r="D2872" t="str">
        <f>IF(ISBLANK(Hoja1!D2872),"ASALARIADO",Hoja1!D2872)</f>
        <v>ASALARIADO</v>
      </c>
      <c r="E2872" t="s">
        <v>16</v>
      </c>
      <c r="F2872" t="s">
        <v>12</v>
      </c>
      <c r="G2872" t="s">
        <v>13</v>
      </c>
      <c r="H2872" t="s">
        <v>13</v>
      </c>
      <c r="I2872" s="1">
        <f>IF(ISBLANK(Hoja1!I2872),AVERAGE(Hoja1!$I$2:$I$5001),Hoja1!I2872)</f>
        <v>47</v>
      </c>
      <c r="J2872">
        <f t="shared" si="132"/>
        <v>0</v>
      </c>
      <c r="K2872" t="str">
        <f t="shared" si="133"/>
        <v>400k-800k</v>
      </c>
      <c r="L2872" t="str">
        <f t="shared" si="134"/>
        <v>46-60</v>
      </c>
    </row>
    <row r="2873" spans="1:12" x14ac:dyDescent="0.25">
      <c r="A2873">
        <v>2872</v>
      </c>
      <c r="B2873" t="s">
        <v>9</v>
      </c>
      <c r="C2873">
        <f>IF(ISBLANK(Hoja1!C2873),AVERAGE(Hoja1!$C$2:$C$5001),Hoja1!C2873)</f>
        <v>297045</v>
      </c>
      <c r="D2873" t="str">
        <f>IF(ISBLANK(Hoja1!D2873),"ASALARIADO",Hoja1!D2873)</f>
        <v>TRABAJADOR INDEPENDIENTE</v>
      </c>
      <c r="E2873" t="s">
        <v>16</v>
      </c>
      <c r="F2873" t="s">
        <v>12</v>
      </c>
      <c r="G2873" t="s">
        <v>13</v>
      </c>
      <c r="H2873" t="s">
        <v>13</v>
      </c>
      <c r="I2873" s="1">
        <f>IF(ISBLANK(Hoja1!I2873),AVERAGE(Hoja1!$I$2:$I$5001),Hoja1!I2873)</f>
        <v>54</v>
      </c>
      <c r="J2873">
        <f t="shared" si="132"/>
        <v>0</v>
      </c>
      <c r="K2873" t="str">
        <f t="shared" si="133"/>
        <v>0-400k</v>
      </c>
      <c r="L2873" t="str">
        <f t="shared" si="134"/>
        <v>46-60</v>
      </c>
    </row>
    <row r="2874" spans="1:12" x14ac:dyDescent="0.25">
      <c r="A2874">
        <v>2873</v>
      </c>
      <c r="B2874" t="s">
        <v>9</v>
      </c>
      <c r="C2874">
        <f>IF(ISBLANK(Hoja1!C2874),AVERAGE(Hoja1!$C$2:$C$5001),Hoja1!C2874)</f>
        <v>747205</v>
      </c>
      <c r="D2874" t="str">
        <f>IF(ISBLANK(Hoja1!D2874),"ASALARIADO",Hoja1!D2874)</f>
        <v>ASALARIADO</v>
      </c>
      <c r="E2874" t="s">
        <v>16</v>
      </c>
      <c r="F2874" t="s">
        <v>12</v>
      </c>
      <c r="G2874" t="s">
        <v>12</v>
      </c>
      <c r="H2874" t="s">
        <v>13</v>
      </c>
      <c r="I2874" s="1">
        <f>IF(ISBLANK(Hoja1!I2874),AVERAGE(Hoja1!$I$2:$I$5001),Hoja1!I2874)</f>
        <v>31</v>
      </c>
      <c r="J2874">
        <f t="shared" si="132"/>
        <v>0</v>
      </c>
      <c r="K2874" t="str">
        <f t="shared" si="133"/>
        <v>400k-800k</v>
      </c>
      <c r="L2874" t="str">
        <f t="shared" si="134"/>
        <v>31-45</v>
      </c>
    </row>
    <row r="2875" spans="1:12" x14ac:dyDescent="0.25">
      <c r="A2875">
        <v>2874</v>
      </c>
      <c r="B2875" t="s">
        <v>15</v>
      </c>
      <c r="C2875">
        <f>IF(ISBLANK(Hoja1!C2875),AVERAGE(Hoja1!$C$2:$C$5001),Hoja1!C2875)</f>
        <v>390136.8</v>
      </c>
      <c r="D2875" t="str">
        <f>IF(ISBLANK(Hoja1!D2875),"ASALARIADO",Hoja1!D2875)</f>
        <v>ASALARIADO</v>
      </c>
      <c r="E2875" t="s">
        <v>16</v>
      </c>
      <c r="F2875" t="s">
        <v>12</v>
      </c>
      <c r="G2875" t="s">
        <v>13</v>
      </c>
      <c r="H2875" t="s">
        <v>13</v>
      </c>
      <c r="I2875" s="1">
        <f>IF(ISBLANK(Hoja1!I2875),AVERAGE(Hoja1!$I$2:$I$5001),Hoja1!I2875)</f>
        <v>25</v>
      </c>
      <c r="J2875">
        <f t="shared" si="132"/>
        <v>0</v>
      </c>
      <c r="K2875" t="str">
        <f t="shared" si="133"/>
        <v>0-400k</v>
      </c>
      <c r="L2875" t="str">
        <f t="shared" si="134"/>
        <v>18-30</v>
      </c>
    </row>
    <row r="2876" spans="1:12" x14ac:dyDescent="0.25">
      <c r="A2876">
        <v>2875</v>
      </c>
      <c r="B2876" t="s">
        <v>15</v>
      </c>
      <c r="C2876">
        <f>IF(ISBLANK(Hoja1!C2876),AVERAGE(Hoja1!$C$2:$C$5001),Hoja1!C2876)</f>
        <v>338192</v>
      </c>
      <c r="D2876" t="str">
        <f>IF(ISBLANK(Hoja1!D2876),"ASALARIADO",Hoja1!D2876)</f>
        <v>ASALARIADO</v>
      </c>
      <c r="E2876" t="s">
        <v>11</v>
      </c>
      <c r="F2876" t="s">
        <v>12</v>
      </c>
      <c r="G2876" t="s">
        <v>13</v>
      </c>
      <c r="H2876" t="s">
        <v>13</v>
      </c>
      <c r="I2876" s="1">
        <f>IF(ISBLANK(Hoja1!I2876),AVERAGE(Hoja1!$I$2:$I$5001),Hoja1!I2876)</f>
        <v>51</v>
      </c>
      <c r="J2876">
        <f t="shared" si="132"/>
        <v>0</v>
      </c>
      <c r="K2876" t="str">
        <f t="shared" si="133"/>
        <v>0-400k</v>
      </c>
      <c r="L2876" t="str">
        <f t="shared" si="134"/>
        <v>46-60</v>
      </c>
    </row>
    <row r="2877" spans="1:12" x14ac:dyDescent="0.25">
      <c r="A2877">
        <v>2876</v>
      </c>
      <c r="B2877" t="s">
        <v>15</v>
      </c>
      <c r="C2877">
        <f>IF(ISBLANK(Hoja1!C2877),AVERAGE(Hoja1!$C$2:$C$5001),Hoja1!C2877)</f>
        <v>1350000</v>
      </c>
      <c r="D2877" t="str">
        <f>IF(ISBLANK(Hoja1!D2877),"ASALARIADO",Hoja1!D2877)</f>
        <v>ASALARIADO</v>
      </c>
      <c r="E2877" t="s">
        <v>16</v>
      </c>
      <c r="F2877" t="s">
        <v>12</v>
      </c>
      <c r="G2877" t="s">
        <v>13</v>
      </c>
      <c r="H2877" t="s">
        <v>13</v>
      </c>
      <c r="I2877" s="1">
        <f>IF(ISBLANK(Hoja1!I2877),AVERAGE(Hoja1!$I$2:$I$5001),Hoja1!I2877)</f>
        <v>57</v>
      </c>
      <c r="J2877">
        <f t="shared" si="132"/>
        <v>0</v>
      </c>
      <c r="K2877" t="str">
        <f t="shared" si="133"/>
        <v>1.2M-2M</v>
      </c>
      <c r="L2877" t="str">
        <f t="shared" si="134"/>
        <v>46-60</v>
      </c>
    </row>
    <row r="2878" spans="1:12" x14ac:dyDescent="0.25">
      <c r="A2878">
        <v>2877</v>
      </c>
      <c r="B2878" t="s">
        <v>15</v>
      </c>
      <c r="C2878">
        <f>IF(ISBLANK(Hoja1!C2878),AVERAGE(Hoja1!$C$2:$C$5001),Hoja1!C2878)</f>
        <v>3609554.14</v>
      </c>
      <c r="D2878" t="str">
        <f>IF(ISBLANK(Hoja1!D2878),"ASALARIADO",Hoja1!D2878)</f>
        <v>ASALARIADO</v>
      </c>
      <c r="E2878" t="s">
        <v>11</v>
      </c>
      <c r="F2878" t="s">
        <v>12</v>
      </c>
      <c r="G2878" t="s">
        <v>13</v>
      </c>
      <c r="H2878" t="s">
        <v>13</v>
      </c>
      <c r="I2878" s="1">
        <f>IF(ISBLANK(Hoja1!I2878),AVERAGE(Hoja1!$I$2:$I$5001),Hoja1!I2878)</f>
        <v>55</v>
      </c>
      <c r="J2878">
        <f t="shared" si="132"/>
        <v>0</v>
      </c>
      <c r="K2878" t="str">
        <f t="shared" si="133"/>
        <v>2M+</v>
      </c>
      <c r="L2878" t="str">
        <f t="shared" si="134"/>
        <v>46-60</v>
      </c>
    </row>
    <row r="2879" spans="1:12" x14ac:dyDescent="0.25">
      <c r="A2879">
        <v>2878</v>
      </c>
      <c r="B2879" t="s">
        <v>9</v>
      </c>
      <c r="C2879">
        <f>IF(ISBLANK(Hoja1!C2879),AVERAGE(Hoja1!$C$2:$C$5001),Hoja1!C2879)</f>
        <v>1220413.97</v>
      </c>
      <c r="D2879" t="str">
        <f>IF(ISBLANK(Hoja1!D2879),"ASALARIADO",Hoja1!D2879)</f>
        <v>ASALARIADO</v>
      </c>
      <c r="E2879" t="s">
        <v>16</v>
      </c>
      <c r="F2879" t="s">
        <v>12</v>
      </c>
      <c r="G2879" t="s">
        <v>13</v>
      </c>
      <c r="H2879" t="s">
        <v>13</v>
      </c>
      <c r="I2879" s="1">
        <f>IF(ISBLANK(Hoja1!I2879),AVERAGE(Hoja1!$I$2:$I$5001),Hoja1!I2879)</f>
        <v>27</v>
      </c>
      <c r="J2879">
        <f t="shared" si="132"/>
        <v>0</v>
      </c>
      <c r="K2879" t="str">
        <f t="shared" si="133"/>
        <v>1.2M-2M</v>
      </c>
      <c r="L2879" t="str">
        <f t="shared" si="134"/>
        <v>18-30</v>
      </c>
    </row>
    <row r="2880" spans="1:12" x14ac:dyDescent="0.25">
      <c r="A2880">
        <v>2879</v>
      </c>
      <c r="B2880" t="s">
        <v>9</v>
      </c>
      <c r="C2880">
        <f>IF(ISBLANK(Hoja1!C2880),AVERAGE(Hoja1!$C$2:$C$5001),Hoja1!C2880)</f>
        <v>278030</v>
      </c>
      <c r="D2880" t="str">
        <f>IF(ISBLANK(Hoja1!D2880),"ASALARIADO",Hoja1!D2880)</f>
        <v>CONVENIOS ESPECIALES DE TRABAJADORES INDEPENDIENTES</v>
      </c>
      <c r="E2880" t="s">
        <v>16</v>
      </c>
      <c r="F2880" t="s">
        <v>12</v>
      </c>
      <c r="G2880" t="s">
        <v>13</v>
      </c>
      <c r="H2880" t="s">
        <v>13</v>
      </c>
      <c r="I2880" s="1">
        <f>IF(ISBLANK(Hoja1!I2880),AVERAGE(Hoja1!$I$2:$I$5001),Hoja1!I2880)</f>
        <v>32</v>
      </c>
      <c r="J2880">
        <f t="shared" si="132"/>
        <v>0</v>
      </c>
      <c r="K2880" t="str">
        <f t="shared" si="133"/>
        <v>0-400k</v>
      </c>
      <c r="L2880" t="str">
        <f t="shared" si="134"/>
        <v>31-45</v>
      </c>
    </row>
    <row r="2881" spans="1:12" x14ac:dyDescent="0.25">
      <c r="A2881">
        <v>2880</v>
      </c>
      <c r="B2881" t="s">
        <v>9</v>
      </c>
      <c r="C2881">
        <f>IF(ISBLANK(Hoja1!C2881),AVERAGE(Hoja1!$C$2:$C$5001),Hoja1!C2881)</f>
        <v>762796.88</v>
      </c>
      <c r="D2881" t="str">
        <f>IF(ISBLANK(Hoja1!D2881),"ASALARIADO",Hoja1!D2881)</f>
        <v>ASALARIADO</v>
      </c>
      <c r="E2881" t="s">
        <v>16</v>
      </c>
      <c r="F2881" t="s">
        <v>12</v>
      </c>
      <c r="G2881" t="s">
        <v>13</v>
      </c>
      <c r="H2881" t="s">
        <v>13</v>
      </c>
      <c r="I2881" s="1">
        <f>IF(ISBLANK(Hoja1!I2881),AVERAGE(Hoja1!$I$2:$I$5001),Hoja1!I2881)</f>
        <v>26</v>
      </c>
      <c r="J2881">
        <f t="shared" si="132"/>
        <v>0</v>
      </c>
      <c r="K2881" t="str">
        <f t="shared" si="133"/>
        <v>400k-800k</v>
      </c>
      <c r="L2881" t="str">
        <f t="shared" si="134"/>
        <v>18-30</v>
      </c>
    </row>
    <row r="2882" spans="1:12" x14ac:dyDescent="0.25">
      <c r="A2882">
        <v>2881</v>
      </c>
      <c r="B2882" t="s">
        <v>9</v>
      </c>
      <c r="C2882">
        <f>IF(ISBLANK(Hoja1!C2882),AVERAGE(Hoja1!$C$2:$C$5001),Hoja1!C2882)</f>
        <v>413751.05</v>
      </c>
      <c r="D2882" t="str">
        <f>IF(ISBLANK(Hoja1!D2882),"ASALARIADO",Hoja1!D2882)</f>
        <v>ASALARIADO</v>
      </c>
      <c r="E2882" t="s">
        <v>16</v>
      </c>
      <c r="F2882" t="s">
        <v>12</v>
      </c>
      <c r="G2882" t="s">
        <v>13</v>
      </c>
      <c r="H2882" t="s">
        <v>13</v>
      </c>
      <c r="I2882" s="1">
        <f>IF(ISBLANK(Hoja1!I2882),AVERAGE(Hoja1!$I$2:$I$5001),Hoja1!I2882)</f>
        <v>28</v>
      </c>
      <c r="J2882">
        <f t="shared" si="132"/>
        <v>0</v>
      </c>
      <c r="K2882" t="str">
        <f t="shared" si="133"/>
        <v>400k-800k</v>
      </c>
      <c r="L2882" t="str">
        <f t="shared" si="134"/>
        <v>18-30</v>
      </c>
    </row>
    <row r="2883" spans="1:12" x14ac:dyDescent="0.25">
      <c r="A2883">
        <v>2882</v>
      </c>
      <c r="B2883" t="s">
        <v>9</v>
      </c>
      <c r="C2883">
        <f>IF(ISBLANK(Hoja1!C2883),AVERAGE(Hoja1!$C$2:$C$5001),Hoja1!C2883)</f>
        <v>362000</v>
      </c>
      <c r="D2883" t="str">
        <f>IF(ISBLANK(Hoja1!D2883),"ASALARIADO",Hoja1!D2883)</f>
        <v>ASEGURADO VOLUNTARIO</v>
      </c>
      <c r="E2883" t="s">
        <v>16</v>
      </c>
      <c r="F2883" t="s">
        <v>12</v>
      </c>
      <c r="G2883" t="s">
        <v>13</v>
      </c>
      <c r="H2883" t="s">
        <v>13</v>
      </c>
      <c r="I2883" s="1">
        <f>IF(ISBLANK(Hoja1!I2883),AVERAGE(Hoja1!$I$2:$I$5001),Hoja1!I2883)</f>
        <v>35</v>
      </c>
      <c r="J2883">
        <f t="shared" ref="J2883:J2946" si="135">IF(H2883="SI",1,0)</f>
        <v>0</v>
      </c>
      <c r="K2883" t="str">
        <f t="shared" ref="K2883:K2946" si="136">IF(C2883&lt;=400000,"0-400k",IF(C2883&lt;=800000,"400k-800k",IF(C2883&lt;=1200000,"800k-1.2M",IF(C2883&lt;=2000000,"1.2M-2M","2M+"))))</f>
        <v>0-400k</v>
      </c>
      <c r="L2883" t="str">
        <f t="shared" ref="L2883:L2946" si="137">IF(I2883&lt;=30,"18-30",IF(I2883&lt;=45,"31-45",IF(I2883&lt;=60,"46-60",IF(I2883&lt;=75,"61-75","76-100+"))))</f>
        <v>31-45</v>
      </c>
    </row>
    <row r="2884" spans="1:12" x14ac:dyDescent="0.25">
      <c r="A2884">
        <v>2883</v>
      </c>
      <c r="B2884" t="s">
        <v>15</v>
      </c>
      <c r="C2884">
        <f>IF(ISBLANK(Hoja1!C2884),AVERAGE(Hoja1!$C$2:$C$5001),Hoja1!C2884)</f>
        <v>297044</v>
      </c>
      <c r="D2884" t="str">
        <f>IF(ISBLANK(Hoja1!D2884),"ASALARIADO",Hoja1!D2884)</f>
        <v>ASALARIADO</v>
      </c>
      <c r="E2884" t="s">
        <v>16</v>
      </c>
      <c r="F2884" t="s">
        <v>12</v>
      </c>
      <c r="G2884" t="s">
        <v>13</v>
      </c>
      <c r="H2884" t="s">
        <v>13</v>
      </c>
      <c r="I2884" s="1">
        <f>IF(ISBLANK(Hoja1!I2884),AVERAGE(Hoja1!$I$2:$I$5001),Hoja1!I2884)</f>
        <v>58</v>
      </c>
      <c r="J2884">
        <f t="shared" si="135"/>
        <v>0</v>
      </c>
      <c r="K2884" t="str">
        <f t="shared" si="136"/>
        <v>0-400k</v>
      </c>
      <c r="L2884" t="str">
        <f t="shared" si="137"/>
        <v>46-60</v>
      </c>
    </row>
    <row r="2885" spans="1:12" x14ac:dyDescent="0.25">
      <c r="A2885">
        <v>2884</v>
      </c>
      <c r="B2885" t="s">
        <v>9</v>
      </c>
      <c r="C2885">
        <f>IF(ISBLANK(Hoja1!C2885),AVERAGE(Hoja1!$C$2:$C$5001),Hoja1!C2885)</f>
        <v>2414456</v>
      </c>
      <c r="D2885" t="str">
        <f>IF(ISBLANK(Hoja1!D2885),"ASALARIADO",Hoja1!D2885)</f>
        <v>ASALARIADO</v>
      </c>
      <c r="E2885" t="s">
        <v>16</v>
      </c>
      <c r="F2885" t="s">
        <v>12</v>
      </c>
      <c r="G2885" t="s">
        <v>13</v>
      </c>
      <c r="H2885" t="s">
        <v>13</v>
      </c>
      <c r="I2885" s="1">
        <f>IF(ISBLANK(Hoja1!I2885),AVERAGE(Hoja1!$I$2:$I$5001),Hoja1!I2885)</f>
        <v>36</v>
      </c>
      <c r="J2885">
        <f t="shared" si="135"/>
        <v>0</v>
      </c>
      <c r="K2885" t="str">
        <f t="shared" si="136"/>
        <v>2M+</v>
      </c>
      <c r="L2885" t="str">
        <f t="shared" si="137"/>
        <v>31-45</v>
      </c>
    </row>
    <row r="2886" spans="1:12" x14ac:dyDescent="0.25">
      <c r="A2886">
        <v>2885</v>
      </c>
      <c r="B2886" t="s">
        <v>9</v>
      </c>
      <c r="C2886">
        <f>IF(ISBLANK(Hoja1!C2886),AVERAGE(Hoja1!$C$2:$C$5001),Hoja1!C2886)</f>
        <v>406659.45</v>
      </c>
      <c r="D2886" t="str">
        <f>IF(ISBLANK(Hoja1!D2886),"ASALARIADO",Hoja1!D2886)</f>
        <v>ASALARIADO</v>
      </c>
      <c r="E2886" t="s">
        <v>11</v>
      </c>
      <c r="F2886" t="s">
        <v>12</v>
      </c>
      <c r="G2886" t="s">
        <v>13</v>
      </c>
      <c r="H2886" t="s">
        <v>13</v>
      </c>
      <c r="I2886" s="1">
        <f>IF(ISBLANK(Hoja1!I2886),AVERAGE(Hoja1!$I$2:$I$5001),Hoja1!I2886)</f>
        <v>27</v>
      </c>
      <c r="J2886">
        <f t="shared" si="135"/>
        <v>0</v>
      </c>
      <c r="K2886" t="str">
        <f t="shared" si="136"/>
        <v>400k-800k</v>
      </c>
      <c r="L2886" t="str">
        <f t="shared" si="137"/>
        <v>18-30</v>
      </c>
    </row>
    <row r="2887" spans="1:12" x14ac:dyDescent="0.25">
      <c r="A2887">
        <v>2886</v>
      </c>
      <c r="B2887" t="s">
        <v>9</v>
      </c>
      <c r="C2887">
        <f>IF(ISBLANK(Hoja1!C2887),AVERAGE(Hoja1!$C$2:$C$5001),Hoja1!C2887)</f>
        <v>514435.14</v>
      </c>
      <c r="D2887" t="str">
        <f>IF(ISBLANK(Hoja1!D2887),"ASALARIADO",Hoja1!D2887)</f>
        <v>ASALARIADO</v>
      </c>
      <c r="E2887" t="s">
        <v>16</v>
      </c>
      <c r="F2887" t="s">
        <v>12</v>
      </c>
      <c r="G2887" t="s">
        <v>13</v>
      </c>
      <c r="H2887" t="s">
        <v>13</v>
      </c>
      <c r="I2887" s="1">
        <f>IF(ISBLANK(Hoja1!I2887),AVERAGE(Hoja1!$I$2:$I$5001),Hoja1!I2887)</f>
        <v>48</v>
      </c>
      <c r="J2887">
        <f t="shared" si="135"/>
        <v>0</v>
      </c>
      <c r="K2887" t="str">
        <f t="shared" si="136"/>
        <v>400k-800k</v>
      </c>
      <c r="L2887" t="str">
        <f t="shared" si="137"/>
        <v>46-60</v>
      </c>
    </row>
    <row r="2888" spans="1:12" x14ac:dyDescent="0.25">
      <c r="A2888">
        <v>2887</v>
      </c>
      <c r="B2888" t="s">
        <v>15</v>
      </c>
      <c r="C2888">
        <f>IF(ISBLANK(Hoja1!C2888),AVERAGE(Hoja1!$C$2:$C$5001),Hoja1!C2888)</f>
        <v>705807.13</v>
      </c>
      <c r="D2888" t="str">
        <f>IF(ISBLANK(Hoja1!D2888),"ASALARIADO",Hoja1!D2888)</f>
        <v>ASALARIADO</v>
      </c>
      <c r="E2888" t="s">
        <v>11</v>
      </c>
      <c r="F2888" t="s">
        <v>12</v>
      </c>
      <c r="G2888" t="s">
        <v>13</v>
      </c>
      <c r="H2888" t="s">
        <v>13</v>
      </c>
      <c r="I2888" s="1">
        <f>IF(ISBLANK(Hoja1!I2888),AVERAGE(Hoja1!$I$2:$I$5001),Hoja1!I2888)</f>
        <v>34</v>
      </c>
      <c r="J2888">
        <f t="shared" si="135"/>
        <v>0</v>
      </c>
      <c r="K2888" t="str">
        <f t="shared" si="136"/>
        <v>400k-800k</v>
      </c>
      <c r="L2888" t="str">
        <f t="shared" si="137"/>
        <v>31-45</v>
      </c>
    </row>
    <row r="2889" spans="1:12" x14ac:dyDescent="0.25">
      <c r="A2889">
        <v>2888</v>
      </c>
      <c r="B2889" t="s">
        <v>15</v>
      </c>
      <c r="C2889">
        <f>IF(ISBLANK(Hoja1!C2889),AVERAGE(Hoja1!$C$2:$C$5001),Hoja1!C2889)</f>
        <v>462569.85</v>
      </c>
      <c r="D2889" t="str">
        <f>IF(ISBLANK(Hoja1!D2889),"ASALARIADO",Hoja1!D2889)</f>
        <v>ASALARIADO</v>
      </c>
      <c r="E2889" t="s">
        <v>16</v>
      </c>
      <c r="F2889" t="s">
        <v>12</v>
      </c>
      <c r="G2889" t="s">
        <v>13</v>
      </c>
      <c r="H2889" t="s">
        <v>13</v>
      </c>
      <c r="I2889" s="1">
        <f>IF(ISBLANK(Hoja1!I2889),AVERAGE(Hoja1!$I$2:$I$5001),Hoja1!I2889)</f>
        <v>27</v>
      </c>
      <c r="J2889">
        <f t="shared" si="135"/>
        <v>0</v>
      </c>
      <c r="K2889" t="str">
        <f t="shared" si="136"/>
        <v>400k-800k</v>
      </c>
      <c r="L2889" t="str">
        <f t="shared" si="137"/>
        <v>18-30</v>
      </c>
    </row>
    <row r="2890" spans="1:12" x14ac:dyDescent="0.25">
      <c r="A2890">
        <v>2889</v>
      </c>
      <c r="B2890" t="s">
        <v>9</v>
      </c>
      <c r="C2890">
        <f>IF(ISBLANK(Hoja1!C2890),AVERAGE(Hoja1!$C$2:$C$5001),Hoja1!C2890)</f>
        <v>100000</v>
      </c>
      <c r="D2890" t="str">
        <f>IF(ISBLANK(Hoja1!D2890),"ASALARIADO",Hoja1!D2890)</f>
        <v>ASALARIADO</v>
      </c>
      <c r="E2890" t="s">
        <v>16</v>
      </c>
      <c r="F2890" t="s">
        <v>12</v>
      </c>
      <c r="G2890" t="s">
        <v>13</v>
      </c>
      <c r="H2890" t="s">
        <v>13</v>
      </c>
      <c r="I2890" s="1">
        <f>IF(ISBLANK(Hoja1!I2890),AVERAGE(Hoja1!$I$2:$I$5001),Hoja1!I2890)</f>
        <v>24</v>
      </c>
      <c r="J2890">
        <f t="shared" si="135"/>
        <v>0</v>
      </c>
      <c r="K2890" t="str">
        <f t="shared" si="136"/>
        <v>0-400k</v>
      </c>
      <c r="L2890" t="str">
        <f t="shared" si="137"/>
        <v>18-30</v>
      </c>
    </row>
    <row r="2891" spans="1:12" x14ac:dyDescent="0.25">
      <c r="A2891">
        <v>2890</v>
      </c>
      <c r="B2891" t="s">
        <v>9</v>
      </c>
      <c r="C2891">
        <f>IF(ISBLANK(Hoja1!C2891),AVERAGE(Hoja1!$C$2:$C$5001),Hoja1!C2891)</f>
        <v>337811</v>
      </c>
      <c r="D2891" t="str">
        <f>IF(ISBLANK(Hoja1!D2891),"ASALARIADO",Hoja1!D2891)</f>
        <v>PENSIONADOS EN SU PROPIO SISTEMA</v>
      </c>
      <c r="E2891" t="s">
        <v>11</v>
      </c>
      <c r="F2891" t="s">
        <v>12</v>
      </c>
      <c r="G2891" t="s">
        <v>13</v>
      </c>
      <c r="H2891" t="s">
        <v>13</v>
      </c>
      <c r="I2891" s="1">
        <f>IF(ISBLANK(Hoja1!I2891),AVERAGE(Hoja1!$I$2:$I$5001),Hoja1!I2891)</f>
        <v>81</v>
      </c>
      <c r="J2891">
        <f t="shared" si="135"/>
        <v>0</v>
      </c>
      <c r="K2891" t="str">
        <f t="shared" si="136"/>
        <v>0-400k</v>
      </c>
      <c r="L2891" t="str">
        <f t="shared" si="137"/>
        <v>76-100+</v>
      </c>
    </row>
    <row r="2892" spans="1:12" x14ac:dyDescent="0.25">
      <c r="A2892">
        <v>2891</v>
      </c>
      <c r="B2892" t="s">
        <v>15</v>
      </c>
      <c r="C2892">
        <f>IF(ISBLANK(Hoja1!C2892),AVERAGE(Hoja1!$C$2:$C$5001),Hoja1!C2892)</f>
        <v>359544.27</v>
      </c>
      <c r="D2892" t="str">
        <f>IF(ISBLANK(Hoja1!D2892),"ASALARIADO",Hoja1!D2892)</f>
        <v>CONVENIOS ESPECIALES DE ASEGURADOS VOLUNTARIOS</v>
      </c>
      <c r="E2892" t="s">
        <v>16</v>
      </c>
      <c r="F2892" t="s">
        <v>12</v>
      </c>
      <c r="G2892" t="s">
        <v>12</v>
      </c>
      <c r="H2892" t="s">
        <v>13</v>
      </c>
      <c r="I2892" s="1">
        <f>IF(ISBLANK(Hoja1!I2892),AVERAGE(Hoja1!$I$2:$I$5001),Hoja1!I2892)</f>
        <v>38</v>
      </c>
      <c r="J2892">
        <f t="shared" si="135"/>
        <v>0</v>
      </c>
      <c r="K2892" t="str">
        <f t="shared" si="136"/>
        <v>0-400k</v>
      </c>
      <c r="L2892" t="str">
        <f t="shared" si="137"/>
        <v>31-45</v>
      </c>
    </row>
    <row r="2893" spans="1:12" x14ac:dyDescent="0.25">
      <c r="A2893">
        <v>2892</v>
      </c>
      <c r="B2893" t="s">
        <v>9</v>
      </c>
      <c r="C2893">
        <f>IF(ISBLANK(Hoja1!C2893),AVERAGE(Hoja1!$C$2:$C$5001),Hoja1!C2893)</f>
        <v>444389.01</v>
      </c>
      <c r="D2893" t="str">
        <f>IF(ISBLANK(Hoja1!D2893),"ASALARIADO",Hoja1!D2893)</f>
        <v>ASALARIADO</v>
      </c>
      <c r="E2893" t="s">
        <v>11</v>
      </c>
      <c r="F2893" t="s">
        <v>12</v>
      </c>
      <c r="G2893" t="s">
        <v>13</v>
      </c>
      <c r="H2893" t="s">
        <v>13</v>
      </c>
      <c r="I2893" s="1">
        <f>IF(ISBLANK(Hoja1!I2893),AVERAGE(Hoja1!$I$2:$I$5001),Hoja1!I2893)</f>
        <v>60</v>
      </c>
      <c r="J2893">
        <f t="shared" si="135"/>
        <v>0</v>
      </c>
      <c r="K2893" t="str">
        <f t="shared" si="136"/>
        <v>400k-800k</v>
      </c>
      <c r="L2893" t="str">
        <f t="shared" si="137"/>
        <v>46-60</v>
      </c>
    </row>
    <row r="2894" spans="1:12" x14ac:dyDescent="0.25">
      <c r="A2894">
        <v>2893</v>
      </c>
      <c r="B2894" t="s">
        <v>9</v>
      </c>
      <c r="C2894">
        <f>IF(ISBLANK(Hoja1!C2894),AVERAGE(Hoja1!$C$2:$C$5001),Hoja1!C2894)</f>
        <v>299046</v>
      </c>
      <c r="D2894" t="str">
        <f>IF(ISBLANK(Hoja1!D2894),"ASALARIADO",Hoja1!D2894)</f>
        <v>ASEGURADO VOLUNTARIO</v>
      </c>
      <c r="E2894" t="s">
        <v>16</v>
      </c>
      <c r="F2894" t="s">
        <v>12</v>
      </c>
      <c r="G2894" t="s">
        <v>13</v>
      </c>
      <c r="H2894" t="s">
        <v>13</v>
      </c>
      <c r="I2894" s="1">
        <f>IF(ISBLANK(Hoja1!I2894),AVERAGE(Hoja1!$I$2:$I$5001),Hoja1!I2894)</f>
        <v>31</v>
      </c>
      <c r="J2894">
        <f t="shared" si="135"/>
        <v>0</v>
      </c>
      <c r="K2894" t="str">
        <f t="shared" si="136"/>
        <v>0-400k</v>
      </c>
      <c r="L2894" t="str">
        <f t="shared" si="137"/>
        <v>31-45</v>
      </c>
    </row>
    <row r="2895" spans="1:12" x14ac:dyDescent="0.25">
      <c r="A2895">
        <v>2894</v>
      </c>
      <c r="B2895" t="s">
        <v>9</v>
      </c>
      <c r="C2895">
        <f>IF(ISBLANK(Hoja1!C2895),AVERAGE(Hoja1!$C$2:$C$5001),Hoja1!C2895)</f>
        <v>1270596.6499999999</v>
      </c>
      <c r="D2895" t="str">
        <f>IF(ISBLANK(Hoja1!D2895),"ASALARIADO",Hoja1!D2895)</f>
        <v>ASALARIADO</v>
      </c>
      <c r="E2895" t="s">
        <v>11</v>
      </c>
      <c r="F2895" t="s">
        <v>12</v>
      </c>
      <c r="G2895" t="s">
        <v>13</v>
      </c>
      <c r="H2895" t="s">
        <v>13</v>
      </c>
      <c r="I2895" s="1">
        <f>IF(ISBLANK(Hoja1!I2895),AVERAGE(Hoja1!$I$2:$I$5001),Hoja1!I2895)</f>
        <v>44</v>
      </c>
      <c r="J2895">
        <f t="shared" si="135"/>
        <v>0</v>
      </c>
      <c r="K2895" t="str">
        <f t="shared" si="136"/>
        <v>1.2M-2M</v>
      </c>
      <c r="L2895" t="str">
        <f t="shared" si="137"/>
        <v>31-45</v>
      </c>
    </row>
    <row r="2896" spans="1:12" x14ac:dyDescent="0.25">
      <c r="A2896">
        <v>2895</v>
      </c>
      <c r="B2896" t="s">
        <v>9</v>
      </c>
      <c r="C2896">
        <f>IF(ISBLANK(Hoja1!C2896),AVERAGE(Hoja1!$C$2:$C$5001),Hoja1!C2896)</f>
        <v>922788.75</v>
      </c>
      <c r="D2896" t="str">
        <f>IF(ISBLANK(Hoja1!D2896),"ASALARIADO",Hoja1!D2896)</f>
        <v>ASALARIADO</v>
      </c>
      <c r="E2896" t="s">
        <v>16</v>
      </c>
      <c r="F2896" t="s">
        <v>12</v>
      </c>
      <c r="G2896" t="s">
        <v>13</v>
      </c>
      <c r="H2896" t="s">
        <v>13</v>
      </c>
      <c r="I2896" s="1">
        <f>IF(ISBLANK(Hoja1!I2896),AVERAGE(Hoja1!$I$2:$I$5001),Hoja1!I2896)</f>
        <v>25</v>
      </c>
      <c r="J2896">
        <f t="shared" si="135"/>
        <v>0</v>
      </c>
      <c r="K2896" t="str">
        <f t="shared" si="136"/>
        <v>800k-1.2M</v>
      </c>
      <c r="L2896" t="str">
        <f t="shared" si="137"/>
        <v>18-30</v>
      </c>
    </row>
    <row r="2897" spans="1:12" x14ac:dyDescent="0.25">
      <c r="A2897">
        <v>2896</v>
      </c>
      <c r="B2897" t="s">
        <v>9</v>
      </c>
      <c r="C2897">
        <f>IF(ISBLANK(Hoja1!C2897),AVERAGE(Hoja1!$C$2:$C$5001),Hoja1!C2897)</f>
        <v>297045</v>
      </c>
      <c r="D2897" t="str">
        <f>IF(ISBLANK(Hoja1!D2897),"ASALARIADO",Hoja1!D2897)</f>
        <v>TRABAJADOR INDEPENDIENTE</v>
      </c>
      <c r="E2897" t="s">
        <v>16</v>
      </c>
      <c r="F2897" t="s">
        <v>12</v>
      </c>
      <c r="G2897" t="s">
        <v>13</v>
      </c>
      <c r="H2897" t="s">
        <v>13</v>
      </c>
      <c r="I2897" s="1">
        <f>IF(ISBLANK(Hoja1!I2897),AVERAGE(Hoja1!$I$2:$I$5001),Hoja1!I2897)</f>
        <v>49</v>
      </c>
      <c r="J2897">
        <f t="shared" si="135"/>
        <v>0</v>
      </c>
      <c r="K2897" t="str">
        <f t="shared" si="136"/>
        <v>0-400k</v>
      </c>
      <c r="L2897" t="str">
        <f t="shared" si="137"/>
        <v>46-60</v>
      </c>
    </row>
    <row r="2898" spans="1:12" x14ac:dyDescent="0.25">
      <c r="A2898">
        <v>2897</v>
      </c>
      <c r="B2898" t="s">
        <v>15</v>
      </c>
      <c r="C2898">
        <f>IF(ISBLANK(Hoja1!C2898),AVERAGE(Hoja1!$C$2:$C$5001),Hoja1!C2898)</f>
        <v>1055938.04</v>
      </c>
      <c r="D2898" t="str">
        <f>IF(ISBLANK(Hoja1!D2898),"ASALARIADO",Hoja1!D2898)</f>
        <v>ASALARIADO</v>
      </c>
      <c r="E2898" t="s">
        <v>11</v>
      </c>
      <c r="F2898" t="s">
        <v>12</v>
      </c>
      <c r="G2898" t="s">
        <v>13</v>
      </c>
      <c r="H2898" t="s">
        <v>13</v>
      </c>
      <c r="I2898" s="1">
        <f>IF(ISBLANK(Hoja1!I2898),AVERAGE(Hoja1!$I$2:$I$5001),Hoja1!I2898)</f>
        <v>30</v>
      </c>
      <c r="J2898">
        <f t="shared" si="135"/>
        <v>0</v>
      </c>
      <c r="K2898" t="str">
        <f t="shared" si="136"/>
        <v>800k-1.2M</v>
      </c>
      <c r="L2898" t="str">
        <f t="shared" si="137"/>
        <v>18-30</v>
      </c>
    </row>
    <row r="2899" spans="1:12" x14ac:dyDescent="0.25">
      <c r="A2899">
        <v>2898</v>
      </c>
      <c r="B2899" t="s">
        <v>15</v>
      </c>
      <c r="C2899">
        <f>IF(ISBLANK(Hoja1!C2899),AVERAGE(Hoja1!$C$2:$C$5001),Hoja1!C2899)</f>
        <v>639148</v>
      </c>
      <c r="D2899" t="str">
        <f>IF(ISBLANK(Hoja1!D2899),"ASALARIADO",Hoja1!D2899)</f>
        <v>ASEGURADO VOLUNTARIO</v>
      </c>
      <c r="E2899" t="s">
        <v>16</v>
      </c>
      <c r="F2899" t="s">
        <v>12</v>
      </c>
      <c r="G2899" t="s">
        <v>13</v>
      </c>
      <c r="H2899" t="s">
        <v>13</v>
      </c>
      <c r="I2899" s="1">
        <f>IF(ISBLANK(Hoja1!I2899),AVERAGE(Hoja1!$I$2:$I$5001),Hoja1!I2899)</f>
        <v>75</v>
      </c>
      <c r="J2899">
        <f t="shared" si="135"/>
        <v>0</v>
      </c>
      <c r="K2899" t="str">
        <f t="shared" si="136"/>
        <v>400k-800k</v>
      </c>
      <c r="L2899" t="str">
        <f t="shared" si="137"/>
        <v>61-75</v>
      </c>
    </row>
    <row r="2900" spans="1:12" x14ac:dyDescent="0.25">
      <c r="A2900">
        <v>2899</v>
      </c>
      <c r="B2900" t="s">
        <v>9</v>
      </c>
      <c r="C2900">
        <f>IF(ISBLANK(Hoja1!C2900),AVERAGE(Hoja1!$C$2:$C$5001),Hoja1!C2900)</f>
        <v>385093.62</v>
      </c>
      <c r="D2900" t="str">
        <f>IF(ISBLANK(Hoja1!D2900),"ASALARIADO",Hoja1!D2900)</f>
        <v>ASALARIADO</v>
      </c>
      <c r="E2900" t="s">
        <v>16</v>
      </c>
      <c r="F2900" t="s">
        <v>12</v>
      </c>
      <c r="G2900" t="s">
        <v>13</v>
      </c>
      <c r="H2900" t="s">
        <v>13</v>
      </c>
      <c r="I2900" s="1">
        <f>IF(ISBLANK(Hoja1!I2900),AVERAGE(Hoja1!$I$2:$I$5001),Hoja1!I2900)</f>
        <v>44</v>
      </c>
      <c r="J2900">
        <f t="shared" si="135"/>
        <v>0</v>
      </c>
      <c r="K2900" t="str">
        <f t="shared" si="136"/>
        <v>0-400k</v>
      </c>
      <c r="L2900" t="str">
        <f t="shared" si="137"/>
        <v>31-45</v>
      </c>
    </row>
    <row r="2901" spans="1:12" x14ac:dyDescent="0.25">
      <c r="A2901">
        <v>2900</v>
      </c>
      <c r="B2901" t="s">
        <v>9</v>
      </c>
      <c r="C2901">
        <f>IF(ISBLANK(Hoja1!C2901),AVERAGE(Hoja1!$C$2:$C$5001),Hoja1!C2901)</f>
        <v>646251.66</v>
      </c>
      <c r="D2901" t="str">
        <f>IF(ISBLANK(Hoja1!D2901),"ASALARIADO",Hoja1!D2901)</f>
        <v>ASALARIADO</v>
      </c>
      <c r="E2901" t="s">
        <v>16</v>
      </c>
      <c r="F2901" t="s">
        <v>12</v>
      </c>
      <c r="G2901" t="s">
        <v>13</v>
      </c>
      <c r="H2901" t="s">
        <v>13</v>
      </c>
      <c r="I2901" s="1">
        <f>IF(ISBLANK(Hoja1!I2901),AVERAGE(Hoja1!$I$2:$I$5001),Hoja1!I2901)</f>
        <v>27</v>
      </c>
      <c r="J2901">
        <f t="shared" si="135"/>
        <v>0</v>
      </c>
      <c r="K2901" t="str">
        <f t="shared" si="136"/>
        <v>400k-800k</v>
      </c>
      <c r="L2901" t="str">
        <f t="shared" si="137"/>
        <v>18-30</v>
      </c>
    </row>
    <row r="2902" spans="1:12" x14ac:dyDescent="0.25">
      <c r="A2902">
        <v>2901</v>
      </c>
      <c r="B2902" t="s">
        <v>9</v>
      </c>
      <c r="C2902">
        <f>IF(ISBLANK(Hoja1!C2902),AVERAGE(Hoja1!$C$2:$C$5001),Hoja1!C2902)</f>
        <v>330000</v>
      </c>
      <c r="D2902" t="str">
        <f>IF(ISBLANK(Hoja1!D2902),"ASALARIADO",Hoja1!D2902)</f>
        <v>ASALARIADO</v>
      </c>
      <c r="E2902" t="s">
        <v>16</v>
      </c>
      <c r="F2902" t="s">
        <v>12</v>
      </c>
      <c r="G2902" t="s">
        <v>12</v>
      </c>
      <c r="H2902" t="s">
        <v>13</v>
      </c>
      <c r="I2902" s="1">
        <f>IF(ISBLANK(Hoja1!I2902),AVERAGE(Hoja1!$I$2:$I$5001),Hoja1!I2902)</f>
        <v>47</v>
      </c>
      <c r="J2902">
        <f t="shared" si="135"/>
        <v>0</v>
      </c>
      <c r="K2902" t="str">
        <f t="shared" si="136"/>
        <v>0-400k</v>
      </c>
      <c r="L2902" t="str">
        <f t="shared" si="137"/>
        <v>46-60</v>
      </c>
    </row>
    <row r="2903" spans="1:12" x14ac:dyDescent="0.25">
      <c r="A2903">
        <v>2902</v>
      </c>
      <c r="B2903" t="s">
        <v>9</v>
      </c>
      <c r="C2903">
        <f>IF(ISBLANK(Hoja1!C2903),AVERAGE(Hoja1!$C$2:$C$5001),Hoja1!C2903)</f>
        <v>297046</v>
      </c>
      <c r="D2903" t="str">
        <f>IF(ISBLANK(Hoja1!D2903),"ASALARIADO",Hoja1!D2903)</f>
        <v>TRABAJADOR INDEPENDIENTE</v>
      </c>
      <c r="E2903" t="s">
        <v>16</v>
      </c>
      <c r="F2903" t="s">
        <v>12</v>
      </c>
      <c r="G2903" t="s">
        <v>13</v>
      </c>
      <c r="H2903" t="s">
        <v>13</v>
      </c>
      <c r="I2903" s="1">
        <f>IF(ISBLANK(Hoja1!I2903),AVERAGE(Hoja1!$I$2:$I$5001),Hoja1!I2903)</f>
        <v>63</v>
      </c>
      <c r="J2903">
        <f t="shared" si="135"/>
        <v>0</v>
      </c>
      <c r="K2903" t="str">
        <f t="shared" si="136"/>
        <v>0-400k</v>
      </c>
      <c r="L2903" t="str">
        <f t="shared" si="137"/>
        <v>61-75</v>
      </c>
    </row>
    <row r="2904" spans="1:12" x14ac:dyDescent="0.25">
      <c r="A2904">
        <v>2903</v>
      </c>
      <c r="B2904" t="s">
        <v>15</v>
      </c>
      <c r="C2904">
        <f>IF(ISBLANK(Hoja1!C2904),AVERAGE(Hoja1!$C$2:$C$5001),Hoja1!C2904)</f>
        <v>622394.65</v>
      </c>
      <c r="D2904" t="str">
        <f>IF(ISBLANK(Hoja1!D2904),"ASALARIADO",Hoja1!D2904)</f>
        <v>ASALARIADO</v>
      </c>
      <c r="E2904" t="s">
        <v>16</v>
      </c>
      <c r="F2904" t="s">
        <v>12</v>
      </c>
      <c r="G2904" t="s">
        <v>13</v>
      </c>
      <c r="H2904" t="s">
        <v>12</v>
      </c>
      <c r="I2904" s="1">
        <f>IF(ISBLANK(Hoja1!I2904),AVERAGE(Hoja1!$I$2:$I$5001),Hoja1!I2904)</f>
        <v>23</v>
      </c>
      <c r="J2904">
        <f t="shared" si="135"/>
        <v>1</v>
      </c>
      <c r="K2904" t="str">
        <f t="shared" si="136"/>
        <v>400k-800k</v>
      </c>
      <c r="L2904" t="str">
        <f t="shared" si="137"/>
        <v>18-30</v>
      </c>
    </row>
    <row r="2905" spans="1:12" x14ac:dyDescent="0.25">
      <c r="A2905">
        <v>2904</v>
      </c>
      <c r="B2905" t="s">
        <v>9</v>
      </c>
      <c r="C2905">
        <f>IF(ISBLANK(Hoja1!C2905),AVERAGE(Hoja1!$C$2:$C$5001),Hoja1!C2905)</f>
        <v>171000</v>
      </c>
      <c r="D2905" t="str">
        <f>IF(ISBLANK(Hoja1!D2905),"ASALARIADO",Hoja1!D2905)</f>
        <v>ASALARIADO</v>
      </c>
      <c r="E2905" t="s">
        <v>16</v>
      </c>
      <c r="F2905" t="s">
        <v>12</v>
      </c>
      <c r="G2905" t="s">
        <v>13</v>
      </c>
      <c r="H2905" t="s">
        <v>13</v>
      </c>
      <c r="I2905" s="1">
        <f>IF(ISBLANK(Hoja1!I2905),AVERAGE(Hoja1!$I$2:$I$5001),Hoja1!I2905)</f>
        <v>56</v>
      </c>
      <c r="J2905">
        <f t="shared" si="135"/>
        <v>0</v>
      </c>
      <c r="K2905" t="str">
        <f t="shared" si="136"/>
        <v>0-400k</v>
      </c>
      <c r="L2905" t="str">
        <f t="shared" si="137"/>
        <v>46-60</v>
      </c>
    </row>
    <row r="2906" spans="1:12" x14ac:dyDescent="0.25">
      <c r="A2906">
        <v>2905</v>
      </c>
      <c r="B2906" t="s">
        <v>15</v>
      </c>
      <c r="C2906">
        <f>IF(ISBLANK(Hoja1!C2906),AVERAGE(Hoja1!$C$2:$C$5001),Hoja1!C2906)</f>
        <v>385400.61</v>
      </c>
      <c r="D2906" t="str">
        <f>IF(ISBLANK(Hoja1!D2906),"ASALARIADO",Hoja1!D2906)</f>
        <v>ASALARIADO</v>
      </c>
      <c r="E2906" t="s">
        <v>16</v>
      </c>
      <c r="F2906" t="s">
        <v>12</v>
      </c>
      <c r="G2906" t="s">
        <v>12</v>
      </c>
      <c r="H2906" t="s">
        <v>13</v>
      </c>
      <c r="I2906" s="1">
        <f>IF(ISBLANK(Hoja1!I2906),AVERAGE(Hoja1!$I$2:$I$5001),Hoja1!I2906)</f>
        <v>30</v>
      </c>
      <c r="J2906">
        <f t="shared" si="135"/>
        <v>0</v>
      </c>
      <c r="K2906" t="str">
        <f t="shared" si="136"/>
        <v>0-400k</v>
      </c>
      <c r="L2906" t="str">
        <f t="shared" si="137"/>
        <v>18-30</v>
      </c>
    </row>
    <row r="2907" spans="1:12" x14ac:dyDescent="0.25">
      <c r="A2907">
        <v>2906</v>
      </c>
      <c r="B2907" t="s">
        <v>15</v>
      </c>
      <c r="C2907">
        <f>IF(ISBLANK(Hoja1!C2907),AVERAGE(Hoja1!$C$2:$C$5001),Hoja1!C2907)</f>
        <v>1619313.26</v>
      </c>
      <c r="D2907" t="str">
        <f>IF(ISBLANK(Hoja1!D2907),"ASALARIADO",Hoja1!D2907)</f>
        <v>ASALARIADO</v>
      </c>
      <c r="E2907" t="s">
        <v>16</v>
      </c>
      <c r="F2907" t="s">
        <v>12</v>
      </c>
      <c r="G2907" t="s">
        <v>13</v>
      </c>
      <c r="H2907" t="s">
        <v>13</v>
      </c>
      <c r="I2907" s="1">
        <f>IF(ISBLANK(Hoja1!I2907),AVERAGE(Hoja1!$I$2:$I$5001),Hoja1!I2907)</f>
        <v>33</v>
      </c>
      <c r="J2907">
        <f t="shared" si="135"/>
        <v>0</v>
      </c>
      <c r="K2907" t="str">
        <f t="shared" si="136"/>
        <v>1.2M-2M</v>
      </c>
      <c r="L2907" t="str">
        <f t="shared" si="137"/>
        <v>31-45</v>
      </c>
    </row>
    <row r="2908" spans="1:12" x14ac:dyDescent="0.25">
      <c r="A2908">
        <v>2907</v>
      </c>
      <c r="B2908" t="s">
        <v>9</v>
      </c>
      <c r="C2908">
        <f>IF(ISBLANK(Hoja1!C2908),AVERAGE(Hoja1!$C$2:$C$5001),Hoja1!C2908)</f>
        <v>403541.67</v>
      </c>
      <c r="D2908" t="str">
        <f>IF(ISBLANK(Hoja1!D2908),"ASALARIADO",Hoja1!D2908)</f>
        <v>ASALARIADO</v>
      </c>
      <c r="E2908" t="s">
        <v>16</v>
      </c>
      <c r="F2908" t="s">
        <v>12</v>
      </c>
      <c r="G2908" t="s">
        <v>13</v>
      </c>
      <c r="H2908" t="s">
        <v>13</v>
      </c>
      <c r="I2908" s="1">
        <f>IF(ISBLANK(Hoja1!I2908),AVERAGE(Hoja1!$I$2:$I$5001),Hoja1!I2908)</f>
        <v>43</v>
      </c>
      <c r="J2908">
        <f t="shared" si="135"/>
        <v>0</v>
      </c>
      <c r="K2908" t="str">
        <f t="shared" si="136"/>
        <v>400k-800k</v>
      </c>
      <c r="L2908" t="str">
        <f t="shared" si="137"/>
        <v>31-45</v>
      </c>
    </row>
    <row r="2909" spans="1:12" x14ac:dyDescent="0.25">
      <c r="A2909">
        <v>2908</v>
      </c>
      <c r="B2909" t="s">
        <v>9</v>
      </c>
      <c r="C2909">
        <f>IF(ISBLANK(Hoja1!C2909),AVERAGE(Hoja1!$C$2:$C$5001),Hoja1!C2909)</f>
        <v>600000</v>
      </c>
      <c r="D2909" t="str">
        <f>IF(ISBLANK(Hoja1!D2909),"ASALARIADO",Hoja1!D2909)</f>
        <v>ASALARIADO</v>
      </c>
      <c r="E2909" t="s">
        <v>16</v>
      </c>
      <c r="F2909" t="s">
        <v>12</v>
      </c>
      <c r="G2909" t="s">
        <v>13</v>
      </c>
      <c r="H2909" t="s">
        <v>13</v>
      </c>
      <c r="I2909" s="1">
        <f>IF(ISBLANK(Hoja1!I2909),AVERAGE(Hoja1!$I$2:$I$5001),Hoja1!I2909)</f>
        <v>24</v>
      </c>
      <c r="J2909">
        <f t="shared" si="135"/>
        <v>0</v>
      </c>
      <c r="K2909" t="str">
        <f t="shared" si="136"/>
        <v>400k-800k</v>
      </c>
      <c r="L2909" t="str">
        <f t="shared" si="137"/>
        <v>18-30</v>
      </c>
    </row>
    <row r="2910" spans="1:12" x14ac:dyDescent="0.25">
      <c r="A2910">
        <v>2909</v>
      </c>
      <c r="B2910" t="s">
        <v>9</v>
      </c>
      <c r="C2910">
        <f>IF(ISBLANK(Hoja1!C2910),AVERAGE(Hoja1!$C$2:$C$5001),Hoja1!C2910)</f>
        <v>319300</v>
      </c>
      <c r="D2910" t="str">
        <f>IF(ISBLANK(Hoja1!D2910),"ASALARIADO",Hoja1!D2910)</f>
        <v>ASALARIADO</v>
      </c>
      <c r="E2910" t="s">
        <v>16</v>
      </c>
      <c r="F2910" t="s">
        <v>12</v>
      </c>
      <c r="G2910" t="s">
        <v>13</v>
      </c>
      <c r="H2910" t="s">
        <v>13</v>
      </c>
      <c r="I2910" s="1">
        <f>IF(ISBLANK(Hoja1!I2910),AVERAGE(Hoja1!$I$2:$I$5001),Hoja1!I2910)</f>
        <v>69</v>
      </c>
      <c r="J2910">
        <f t="shared" si="135"/>
        <v>0</v>
      </c>
      <c r="K2910" t="str">
        <f t="shared" si="136"/>
        <v>0-400k</v>
      </c>
      <c r="L2910" t="str">
        <f t="shared" si="137"/>
        <v>61-75</v>
      </c>
    </row>
    <row r="2911" spans="1:12" x14ac:dyDescent="0.25">
      <c r="A2911">
        <v>2910</v>
      </c>
      <c r="B2911" t="s">
        <v>9</v>
      </c>
      <c r="C2911">
        <f>IF(ISBLANK(Hoja1!C2911),AVERAGE(Hoja1!$C$2:$C$5001),Hoja1!C2911)</f>
        <v>445567</v>
      </c>
      <c r="D2911" t="str">
        <f>IF(ISBLANK(Hoja1!D2911),"ASALARIADO",Hoja1!D2911)</f>
        <v>TRABAJADOR INDEPENDIENTE</v>
      </c>
      <c r="E2911" t="s">
        <v>16</v>
      </c>
      <c r="F2911" t="s">
        <v>12</v>
      </c>
      <c r="G2911" t="s">
        <v>13</v>
      </c>
      <c r="H2911" t="s">
        <v>12</v>
      </c>
      <c r="I2911" s="1">
        <f>IF(ISBLANK(Hoja1!I2911),AVERAGE(Hoja1!$I$2:$I$5001),Hoja1!I2911)</f>
        <v>35</v>
      </c>
      <c r="J2911">
        <f t="shared" si="135"/>
        <v>1</v>
      </c>
      <c r="K2911" t="str">
        <f t="shared" si="136"/>
        <v>400k-800k</v>
      </c>
      <c r="L2911" t="str">
        <f t="shared" si="137"/>
        <v>31-45</v>
      </c>
    </row>
    <row r="2912" spans="1:12" x14ac:dyDescent="0.25">
      <c r="A2912">
        <v>2911</v>
      </c>
      <c r="B2912" t="s">
        <v>9</v>
      </c>
      <c r="C2912">
        <f>IF(ISBLANK(Hoja1!C2912),AVERAGE(Hoja1!$C$2:$C$5001),Hoja1!C2912)</f>
        <v>314396</v>
      </c>
      <c r="D2912" t="str">
        <f>IF(ISBLANK(Hoja1!D2912),"ASALARIADO",Hoja1!D2912)</f>
        <v>ASALARIADO</v>
      </c>
      <c r="E2912" t="s">
        <v>11</v>
      </c>
      <c r="F2912" t="s">
        <v>12</v>
      </c>
      <c r="G2912" t="s">
        <v>13</v>
      </c>
      <c r="H2912" t="s">
        <v>12</v>
      </c>
      <c r="I2912" s="1">
        <f>IF(ISBLANK(Hoja1!I2912),AVERAGE(Hoja1!$I$2:$I$5001),Hoja1!I2912)</f>
        <v>53</v>
      </c>
      <c r="J2912">
        <f t="shared" si="135"/>
        <v>1</v>
      </c>
      <c r="K2912" t="str">
        <f t="shared" si="136"/>
        <v>0-400k</v>
      </c>
      <c r="L2912" t="str">
        <f t="shared" si="137"/>
        <v>46-60</v>
      </c>
    </row>
    <row r="2913" spans="1:12" x14ac:dyDescent="0.25">
      <c r="A2913">
        <v>2912</v>
      </c>
      <c r="B2913" t="s">
        <v>15</v>
      </c>
      <c r="C2913">
        <f>IF(ISBLANK(Hoja1!C2913),AVERAGE(Hoja1!$C$2:$C$5001),Hoja1!C2913)</f>
        <v>1165110</v>
      </c>
      <c r="D2913" t="str">
        <f>IF(ISBLANK(Hoja1!D2913),"ASALARIADO",Hoja1!D2913)</f>
        <v>ASALARIADO</v>
      </c>
      <c r="E2913" t="s">
        <v>11</v>
      </c>
      <c r="F2913" t="s">
        <v>12</v>
      </c>
      <c r="G2913" t="s">
        <v>13</v>
      </c>
      <c r="H2913" t="s">
        <v>12</v>
      </c>
      <c r="I2913" s="1">
        <f>IF(ISBLANK(Hoja1!I2913),AVERAGE(Hoja1!$I$2:$I$5001),Hoja1!I2913)</f>
        <v>38</v>
      </c>
      <c r="J2913">
        <f t="shared" si="135"/>
        <v>1</v>
      </c>
      <c r="K2913" t="str">
        <f t="shared" si="136"/>
        <v>800k-1.2M</v>
      </c>
      <c r="L2913" t="str">
        <f t="shared" si="137"/>
        <v>31-45</v>
      </c>
    </row>
    <row r="2914" spans="1:12" x14ac:dyDescent="0.25">
      <c r="A2914">
        <v>2913</v>
      </c>
      <c r="B2914" t="s">
        <v>9</v>
      </c>
      <c r="C2914">
        <f>IF(ISBLANK(Hoja1!C2914),AVERAGE(Hoja1!$C$2:$C$5001),Hoja1!C2914)</f>
        <v>639148</v>
      </c>
      <c r="D2914" t="str">
        <f>IF(ISBLANK(Hoja1!D2914),"ASALARIADO",Hoja1!D2914)</f>
        <v>TRABAJADOR INDEPENDIENTE</v>
      </c>
      <c r="E2914" t="s">
        <v>16</v>
      </c>
      <c r="F2914" t="s">
        <v>12</v>
      </c>
      <c r="G2914" t="s">
        <v>13</v>
      </c>
      <c r="H2914" t="s">
        <v>12</v>
      </c>
      <c r="I2914" s="1">
        <f>IF(ISBLANK(Hoja1!I2914),AVERAGE(Hoja1!$I$2:$I$5001),Hoja1!I2914)</f>
        <v>69</v>
      </c>
      <c r="J2914">
        <f t="shared" si="135"/>
        <v>1</v>
      </c>
      <c r="K2914" t="str">
        <f t="shared" si="136"/>
        <v>400k-800k</v>
      </c>
      <c r="L2914" t="str">
        <f t="shared" si="137"/>
        <v>61-75</v>
      </c>
    </row>
    <row r="2915" spans="1:12" x14ac:dyDescent="0.25">
      <c r="A2915">
        <v>2914</v>
      </c>
      <c r="B2915" t="s">
        <v>15</v>
      </c>
      <c r="C2915">
        <f>IF(ISBLANK(Hoja1!C2915),AVERAGE(Hoja1!$C$2:$C$5001),Hoja1!C2915)</f>
        <v>659819.65</v>
      </c>
      <c r="D2915" t="str">
        <f>IF(ISBLANK(Hoja1!D2915),"ASALARIADO",Hoja1!D2915)</f>
        <v>ASALARIADO</v>
      </c>
      <c r="E2915" t="s">
        <v>11</v>
      </c>
      <c r="F2915" t="s">
        <v>12</v>
      </c>
      <c r="G2915" t="s">
        <v>13</v>
      </c>
      <c r="H2915" t="s">
        <v>13</v>
      </c>
      <c r="I2915" s="1">
        <f>IF(ISBLANK(Hoja1!I2915),AVERAGE(Hoja1!$I$2:$I$5001),Hoja1!I2915)</f>
        <v>26</v>
      </c>
      <c r="J2915">
        <f t="shared" si="135"/>
        <v>0</v>
      </c>
      <c r="K2915" t="str">
        <f t="shared" si="136"/>
        <v>400k-800k</v>
      </c>
      <c r="L2915" t="str">
        <f t="shared" si="137"/>
        <v>18-30</v>
      </c>
    </row>
    <row r="2916" spans="1:12" x14ac:dyDescent="0.25">
      <c r="A2916">
        <v>2915</v>
      </c>
      <c r="B2916" t="s">
        <v>15</v>
      </c>
      <c r="C2916">
        <f>IF(ISBLANK(Hoja1!C2916),AVERAGE(Hoja1!$C$2:$C$5001),Hoja1!C2916)</f>
        <v>297500</v>
      </c>
      <c r="D2916" t="str">
        <f>IF(ISBLANK(Hoja1!D2916),"ASALARIADO",Hoja1!D2916)</f>
        <v>ASEGURADO VOLUNTARIO</v>
      </c>
      <c r="E2916" t="s">
        <v>16</v>
      </c>
      <c r="F2916" t="s">
        <v>12</v>
      </c>
      <c r="G2916" t="s">
        <v>12</v>
      </c>
      <c r="H2916" t="s">
        <v>13</v>
      </c>
      <c r="I2916" s="1">
        <f>IF(ISBLANK(Hoja1!I2916),AVERAGE(Hoja1!$I$2:$I$5001),Hoja1!I2916)</f>
        <v>29</v>
      </c>
      <c r="J2916">
        <f t="shared" si="135"/>
        <v>0</v>
      </c>
      <c r="K2916" t="str">
        <f t="shared" si="136"/>
        <v>0-400k</v>
      </c>
      <c r="L2916" t="str">
        <f t="shared" si="137"/>
        <v>18-30</v>
      </c>
    </row>
    <row r="2917" spans="1:12" x14ac:dyDescent="0.25">
      <c r="A2917">
        <v>2916</v>
      </c>
      <c r="B2917" t="s">
        <v>9</v>
      </c>
      <c r="C2917">
        <f>IF(ISBLANK(Hoja1!C2917),AVERAGE(Hoja1!$C$2:$C$5001),Hoja1!C2917)</f>
        <v>756084.19</v>
      </c>
      <c r="D2917" t="str">
        <f>IF(ISBLANK(Hoja1!D2917),"ASALARIADO",Hoja1!D2917)</f>
        <v>ASALARIADO</v>
      </c>
      <c r="E2917" t="s">
        <v>16</v>
      </c>
      <c r="F2917" t="s">
        <v>12</v>
      </c>
      <c r="G2917" t="s">
        <v>13</v>
      </c>
      <c r="H2917" t="s">
        <v>13</v>
      </c>
      <c r="I2917" s="1">
        <f>IF(ISBLANK(Hoja1!I2917),AVERAGE(Hoja1!$I$2:$I$5001),Hoja1!I2917)</f>
        <v>21</v>
      </c>
      <c r="J2917">
        <f t="shared" si="135"/>
        <v>0</v>
      </c>
      <c r="K2917" t="str">
        <f t="shared" si="136"/>
        <v>400k-800k</v>
      </c>
      <c r="L2917" t="str">
        <f t="shared" si="137"/>
        <v>18-30</v>
      </c>
    </row>
    <row r="2918" spans="1:12" x14ac:dyDescent="0.25">
      <c r="A2918">
        <v>2917</v>
      </c>
      <c r="B2918" t="s">
        <v>15</v>
      </c>
      <c r="C2918">
        <f>IF(ISBLANK(Hoja1!C2918),AVERAGE(Hoja1!$C$2:$C$5001),Hoja1!C2918)</f>
        <v>379237.5</v>
      </c>
      <c r="D2918" t="str">
        <f>IF(ISBLANK(Hoja1!D2918),"ASALARIADO",Hoja1!D2918)</f>
        <v>ASALARIADO</v>
      </c>
      <c r="E2918" t="s">
        <v>11</v>
      </c>
      <c r="F2918" t="s">
        <v>12</v>
      </c>
      <c r="G2918" t="s">
        <v>13</v>
      </c>
      <c r="H2918" t="s">
        <v>13</v>
      </c>
      <c r="I2918" s="1">
        <f>IF(ISBLANK(Hoja1!I2918),AVERAGE(Hoja1!$I$2:$I$5001),Hoja1!I2918)</f>
        <v>25</v>
      </c>
      <c r="J2918">
        <f t="shared" si="135"/>
        <v>0</v>
      </c>
      <c r="K2918" t="str">
        <f t="shared" si="136"/>
        <v>0-400k</v>
      </c>
      <c r="L2918" t="str">
        <f t="shared" si="137"/>
        <v>18-30</v>
      </c>
    </row>
    <row r="2919" spans="1:12" x14ac:dyDescent="0.25">
      <c r="A2919">
        <v>2918</v>
      </c>
      <c r="B2919" t="s">
        <v>9</v>
      </c>
      <c r="C2919">
        <f>IF(ISBLANK(Hoja1!C2919),AVERAGE(Hoja1!$C$2:$C$5001),Hoja1!C2919)</f>
        <v>311585.03999999998</v>
      </c>
      <c r="D2919" t="str">
        <f>IF(ISBLANK(Hoja1!D2919),"ASALARIADO",Hoja1!D2919)</f>
        <v>ASALARIADO</v>
      </c>
      <c r="E2919" t="s">
        <v>16</v>
      </c>
      <c r="F2919" t="s">
        <v>12</v>
      </c>
      <c r="G2919" t="s">
        <v>13</v>
      </c>
      <c r="H2919" t="s">
        <v>13</v>
      </c>
      <c r="I2919" s="1">
        <f>IF(ISBLANK(Hoja1!I2919),AVERAGE(Hoja1!$I$2:$I$5001),Hoja1!I2919)</f>
        <v>26</v>
      </c>
      <c r="J2919">
        <f t="shared" si="135"/>
        <v>0</v>
      </c>
      <c r="K2919" t="str">
        <f t="shared" si="136"/>
        <v>0-400k</v>
      </c>
      <c r="L2919" t="str">
        <f t="shared" si="137"/>
        <v>18-30</v>
      </c>
    </row>
    <row r="2920" spans="1:12" x14ac:dyDescent="0.25">
      <c r="A2920">
        <v>2919</v>
      </c>
      <c r="B2920" t="s">
        <v>15</v>
      </c>
      <c r="C2920">
        <f>IF(ISBLANK(Hoja1!C2920),AVERAGE(Hoja1!$C$2:$C$5001),Hoja1!C2920)</f>
        <v>1983460.5</v>
      </c>
      <c r="D2920" t="str">
        <f>IF(ISBLANK(Hoja1!D2920),"ASALARIADO",Hoja1!D2920)</f>
        <v>ASALARIADO</v>
      </c>
      <c r="E2920" t="s">
        <v>11</v>
      </c>
      <c r="F2920" t="s">
        <v>12</v>
      </c>
      <c r="G2920" t="s">
        <v>13</v>
      </c>
      <c r="H2920" t="s">
        <v>13</v>
      </c>
      <c r="I2920" s="1">
        <f>IF(ISBLANK(Hoja1!I2920),AVERAGE(Hoja1!$I$2:$I$5001),Hoja1!I2920)</f>
        <v>61</v>
      </c>
      <c r="J2920">
        <f t="shared" si="135"/>
        <v>0</v>
      </c>
      <c r="K2920" t="str">
        <f t="shared" si="136"/>
        <v>1.2M-2M</v>
      </c>
      <c r="L2920" t="str">
        <f t="shared" si="137"/>
        <v>61-75</v>
      </c>
    </row>
    <row r="2921" spans="1:12" x14ac:dyDescent="0.25">
      <c r="A2921">
        <v>2920</v>
      </c>
      <c r="B2921" t="s">
        <v>9</v>
      </c>
      <c r="C2921">
        <f>IF(ISBLANK(Hoja1!C2921),AVERAGE(Hoja1!$C$2:$C$5001),Hoja1!C2921)</f>
        <v>723495</v>
      </c>
      <c r="D2921" t="str">
        <f>IF(ISBLANK(Hoja1!D2921),"ASALARIADO",Hoja1!D2921)</f>
        <v>ASALARIADO</v>
      </c>
      <c r="E2921" t="s">
        <v>11</v>
      </c>
      <c r="F2921" t="s">
        <v>12</v>
      </c>
      <c r="G2921" t="s">
        <v>13</v>
      </c>
      <c r="H2921" t="s">
        <v>13</v>
      </c>
      <c r="I2921" s="1">
        <f>IF(ISBLANK(Hoja1!I2921),AVERAGE(Hoja1!$I$2:$I$5001),Hoja1!I2921)</f>
        <v>37</v>
      </c>
      <c r="J2921">
        <f t="shared" si="135"/>
        <v>0</v>
      </c>
      <c r="K2921" t="str">
        <f t="shared" si="136"/>
        <v>400k-800k</v>
      </c>
      <c r="L2921" t="str">
        <f t="shared" si="137"/>
        <v>31-45</v>
      </c>
    </row>
    <row r="2922" spans="1:12" x14ac:dyDescent="0.25">
      <c r="A2922">
        <v>2921</v>
      </c>
      <c r="B2922" t="s">
        <v>9</v>
      </c>
      <c r="C2922">
        <f>IF(ISBLANK(Hoja1!C2922),AVERAGE(Hoja1!$C$2:$C$5001),Hoja1!C2922)</f>
        <v>426977.82</v>
      </c>
      <c r="D2922" t="str">
        <f>IF(ISBLANK(Hoja1!D2922),"ASALARIADO",Hoja1!D2922)</f>
        <v>ASALARIADO</v>
      </c>
      <c r="E2922" t="s">
        <v>16</v>
      </c>
      <c r="F2922" t="s">
        <v>12</v>
      </c>
      <c r="G2922" t="s">
        <v>12</v>
      </c>
      <c r="H2922" t="s">
        <v>13</v>
      </c>
      <c r="I2922" s="1">
        <f>IF(ISBLANK(Hoja1!I2922),AVERAGE(Hoja1!$I$2:$I$5001),Hoja1!I2922)</f>
        <v>53</v>
      </c>
      <c r="J2922">
        <f t="shared" si="135"/>
        <v>0</v>
      </c>
      <c r="K2922" t="str">
        <f t="shared" si="136"/>
        <v>400k-800k</v>
      </c>
      <c r="L2922" t="str">
        <f t="shared" si="137"/>
        <v>46-60</v>
      </c>
    </row>
    <row r="2923" spans="1:12" x14ac:dyDescent="0.25">
      <c r="A2923">
        <v>2922</v>
      </c>
      <c r="B2923" t="s">
        <v>15</v>
      </c>
      <c r="C2923">
        <f>IF(ISBLANK(Hoja1!C2923),AVERAGE(Hoja1!$C$2:$C$5001),Hoja1!C2923)</f>
        <v>1459586</v>
      </c>
      <c r="D2923" t="str">
        <f>IF(ISBLANK(Hoja1!D2923),"ASALARIADO",Hoja1!D2923)</f>
        <v>ASALARIADO</v>
      </c>
      <c r="E2923" t="s">
        <v>11</v>
      </c>
      <c r="F2923" t="s">
        <v>12</v>
      </c>
      <c r="G2923" t="s">
        <v>13</v>
      </c>
      <c r="H2923" t="s">
        <v>13</v>
      </c>
      <c r="I2923" s="1">
        <f>IF(ISBLANK(Hoja1!I2923),AVERAGE(Hoja1!$I$2:$I$5001),Hoja1!I2923)</f>
        <v>47</v>
      </c>
      <c r="J2923">
        <f t="shared" si="135"/>
        <v>0</v>
      </c>
      <c r="K2923" t="str">
        <f t="shared" si="136"/>
        <v>1.2M-2M</v>
      </c>
      <c r="L2923" t="str">
        <f t="shared" si="137"/>
        <v>46-60</v>
      </c>
    </row>
    <row r="2924" spans="1:12" x14ac:dyDescent="0.25">
      <c r="A2924">
        <v>2923</v>
      </c>
      <c r="B2924" t="s">
        <v>9</v>
      </c>
      <c r="C2924">
        <f>IF(ISBLANK(Hoja1!C2924),AVERAGE(Hoja1!$C$2:$C$5001),Hoja1!C2924)</f>
        <v>447825.78</v>
      </c>
      <c r="D2924" t="str">
        <f>IF(ISBLANK(Hoja1!D2924),"ASALARIADO",Hoja1!D2924)</f>
        <v>ASALARIADO</v>
      </c>
      <c r="E2924" t="s">
        <v>16</v>
      </c>
      <c r="F2924" t="s">
        <v>12</v>
      </c>
      <c r="G2924" t="s">
        <v>13</v>
      </c>
      <c r="H2924" t="s">
        <v>13</v>
      </c>
      <c r="I2924" s="1">
        <f>IF(ISBLANK(Hoja1!I2924),AVERAGE(Hoja1!$I$2:$I$5001),Hoja1!I2924)</f>
        <v>53</v>
      </c>
      <c r="J2924">
        <f t="shared" si="135"/>
        <v>0</v>
      </c>
      <c r="K2924" t="str">
        <f t="shared" si="136"/>
        <v>400k-800k</v>
      </c>
      <c r="L2924" t="str">
        <f t="shared" si="137"/>
        <v>46-60</v>
      </c>
    </row>
    <row r="2925" spans="1:12" x14ac:dyDescent="0.25">
      <c r="A2925">
        <v>2924</v>
      </c>
      <c r="B2925" t="s">
        <v>15</v>
      </c>
      <c r="C2925">
        <f>IF(ISBLANK(Hoja1!C2925),AVERAGE(Hoja1!$C$2:$C$5001),Hoja1!C2925)</f>
        <v>297865</v>
      </c>
      <c r="D2925" t="str">
        <f>IF(ISBLANK(Hoja1!D2925),"ASALARIADO",Hoja1!D2925)</f>
        <v>TRABAJADOR INDEPENDIENTE</v>
      </c>
      <c r="E2925" t="s">
        <v>16</v>
      </c>
      <c r="F2925" t="s">
        <v>12</v>
      </c>
      <c r="G2925" t="s">
        <v>13</v>
      </c>
      <c r="H2925" t="s">
        <v>13</v>
      </c>
      <c r="I2925" s="1">
        <f>IF(ISBLANK(Hoja1!I2925),AVERAGE(Hoja1!$I$2:$I$5001),Hoja1!I2925)</f>
        <v>41</v>
      </c>
      <c r="J2925">
        <f t="shared" si="135"/>
        <v>0</v>
      </c>
      <c r="K2925" t="str">
        <f t="shared" si="136"/>
        <v>0-400k</v>
      </c>
      <c r="L2925" t="str">
        <f t="shared" si="137"/>
        <v>31-45</v>
      </c>
    </row>
    <row r="2926" spans="1:12" x14ac:dyDescent="0.25">
      <c r="A2926">
        <v>2925</v>
      </c>
      <c r="B2926" t="s">
        <v>9</v>
      </c>
      <c r="C2926">
        <f>IF(ISBLANK(Hoja1!C2926),AVERAGE(Hoja1!$C$2:$C$5001),Hoja1!C2926)</f>
        <v>416406.24</v>
      </c>
      <c r="D2926" t="str">
        <f>IF(ISBLANK(Hoja1!D2926),"ASALARIADO",Hoja1!D2926)</f>
        <v>ASALARIADO</v>
      </c>
      <c r="E2926" t="s">
        <v>16</v>
      </c>
      <c r="F2926" t="s">
        <v>12</v>
      </c>
      <c r="G2926" t="s">
        <v>13</v>
      </c>
      <c r="H2926" t="s">
        <v>13</v>
      </c>
      <c r="I2926" s="1">
        <f>IF(ISBLANK(Hoja1!I2926),AVERAGE(Hoja1!$I$2:$I$5001),Hoja1!I2926)</f>
        <v>35</v>
      </c>
      <c r="J2926">
        <f t="shared" si="135"/>
        <v>0</v>
      </c>
      <c r="K2926" t="str">
        <f t="shared" si="136"/>
        <v>400k-800k</v>
      </c>
      <c r="L2926" t="str">
        <f t="shared" si="137"/>
        <v>31-45</v>
      </c>
    </row>
    <row r="2927" spans="1:12" x14ac:dyDescent="0.25">
      <c r="A2927">
        <v>2926</v>
      </c>
      <c r="B2927" t="s">
        <v>9</v>
      </c>
      <c r="C2927">
        <f>IF(ISBLANK(Hoja1!C2927),AVERAGE(Hoja1!$C$2:$C$5001),Hoja1!C2927)</f>
        <v>548611.75</v>
      </c>
      <c r="D2927" t="str">
        <f>IF(ISBLANK(Hoja1!D2927),"ASALARIADO",Hoja1!D2927)</f>
        <v>ASALARIADO</v>
      </c>
      <c r="E2927" t="s">
        <v>16</v>
      </c>
      <c r="F2927" t="s">
        <v>12</v>
      </c>
      <c r="G2927" t="s">
        <v>13</v>
      </c>
      <c r="H2927" t="s">
        <v>13</v>
      </c>
      <c r="I2927" s="1">
        <f>IF(ISBLANK(Hoja1!I2927),AVERAGE(Hoja1!$I$2:$I$5001),Hoja1!I2927)</f>
        <v>27</v>
      </c>
      <c r="J2927">
        <f t="shared" si="135"/>
        <v>0</v>
      </c>
      <c r="K2927" t="str">
        <f t="shared" si="136"/>
        <v>400k-800k</v>
      </c>
      <c r="L2927" t="str">
        <f t="shared" si="137"/>
        <v>18-30</v>
      </c>
    </row>
    <row r="2928" spans="1:12" x14ac:dyDescent="0.25">
      <c r="A2928">
        <v>2927</v>
      </c>
      <c r="B2928" t="s">
        <v>9</v>
      </c>
      <c r="C2928">
        <f>IF(ISBLANK(Hoja1!C2928),AVERAGE(Hoja1!$C$2:$C$5001),Hoja1!C2928)</f>
        <v>445567</v>
      </c>
      <c r="D2928" t="str">
        <f>IF(ISBLANK(Hoja1!D2928),"ASALARIADO",Hoja1!D2928)</f>
        <v>TRABAJADOR INDEPENDIENTE</v>
      </c>
      <c r="E2928" t="s">
        <v>16</v>
      </c>
      <c r="F2928" t="s">
        <v>12</v>
      </c>
      <c r="G2928" t="s">
        <v>13</v>
      </c>
      <c r="H2928" t="s">
        <v>12</v>
      </c>
      <c r="I2928" s="1">
        <f>IF(ISBLANK(Hoja1!I2928),AVERAGE(Hoja1!$I$2:$I$5001),Hoja1!I2928)</f>
        <v>52</v>
      </c>
      <c r="J2928">
        <f t="shared" si="135"/>
        <v>1</v>
      </c>
      <c r="K2928" t="str">
        <f t="shared" si="136"/>
        <v>400k-800k</v>
      </c>
      <c r="L2928" t="str">
        <f t="shared" si="137"/>
        <v>46-60</v>
      </c>
    </row>
    <row r="2929" spans="1:12" x14ac:dyDescent="0.25">
      <c r="A2929">
        <v>2928</v>
      </c>
      <c r="B2929" t="s">
        <v>15</v>
      </c>
      <c r="C2929">
        <f>IF(ISBLANK(Hoja1!C2929),AVERAGE(Hoja1!$C$2:$C$5001),Hoja1!C2929)</f>
        <v>918531</v>
      </c>
      <c r="D2929" t="str">
        <f>IF(ISBLANK(Hoja1!D2929),"ASALARIADO",Hoja1!D2929)</f>
        <v>ASALARIADO</v>
      </c>
      <c r="E2929" t="s">
        <v>16</v>
      </c>
      <c r="F2929" t="s">
        <v>12</v>
      </c>
      <c r="G2929" t="s">
        <v>13</v>
      </c>
      <c r="H2929" t="s">
        <v>13</v>
      </c>
      <c r="I2929" s="1">
        <f>IF(ISBLANK(Hoja1!I2929),AVERAGE(Hoja1!$I$2:$I$5001),Hoja1!I2929)</f>
        <v>33</v>
      </c>
      <c r="J2929">
        <f t="shared" si="135"/>
        <v>0</v>
      </c>
      <c r="K2929" t="str">
        <f t="shared" si="136"/>
        <v>800k-1.2M</v>
      </c>
      <c r="L2929" t="str">
        <f t="shared" si="137"/>
        <v>31-45</v>
      </c>
    </row>
    <row r="2930" spans="1:12" x14ac:dyDescent="0.25">
      <c r="A2930">
        <v>2929</v>
      </c>
      <c r="B2930" t="s">
        <v>9</v>
      </c>
      <c r="C2930">
        <f>IF(ISBLANK(Hoja1!C2930),AVERAGE(Hoja1!$C$2:$C$5001),Hoja1!C2930)</f>
        <v>484083</v>
      </c>
      <c r="D2930" t="str">
        <f>IF(ISBLANK(Hoja1!D2930),"ASALARIADO",Hoja1!D2930)</f>
        <v>ASALARIADO</v>
      </c>
      <c r="E2930" t="s">
        <v>16</v>
      </c>
      <c r="F2930" t="s">
        <v>12</v>
      </c>
      <c r="G2930" t="s">
        <v>13</v>
      </c>
      <c r="H2930" t="s">
        <v>13</v>
      </c>
      <c r="I2930" s="1">
        <f>IF(ISBLANK(Hoja1!I2930),AVERAGE(Hoja1!$I$2:$I$5001),Hoja1!I2930)</f>
        <v>33</v>
      </c>
      <c r="J2930">
        <f t="shared" si="135"/>
        <v>0</v>
      </c>
      <c r="K2930" t="str">
        <f t="shared" si="136"/>
        <v>400k-800k</v>
      </c>
      <c r="L2930" t="str">
        <f t="shared" si="137"/>
        <v>31-45</v>
      </c>
    </row>
    <row r="2931" spans="1:12" x14ac:dyDescent="0.25">
      <c r="A2931">
        <v>2930</v>
      </c>
      <c r="B2931" t="s">
        <v>9</v>
      </c>
      <c r="C2931">
        <f>IF(ISBLANK(Hoja1!C2931),AVERAGE(Hoja1!$C$2:$C$5001),Hoja1!C2931)</f>
        <v>437310</v>
      </c>
      <c r="D2931" t="str">
        <f>IF(ISBLANK(Hoja1!D2931),"ASALARIADO",Hoja1!D2931)</f>
        <v>ASALARIADO</v>
      </c>
      <c r="E2931" t="s">
        <v>16</v>
      </c>
      <c r="F2931" t="s">
        <v>12</v>
      </c>
      <c r="G2931" t="s">
        <v>13</v>
      </c>
      <c r="H2931" t="s">
        <v>13</v>
      </c>
      <c r="I2931" s="1">
        <f>IF(ISBLANK(Hoja1!I2931),AVERAGE(Hoja1!$I$2:$I$5001),Hoja1!I2931)</f>
        <v>31</v>
      </c>
      <c r="J2931">
        <f t="shared" si="135"/>
        <v>0</v>
      </c>
      <c r="K2931" t="str">
        <f t="shared" si="136"/>
        <v>400k-800k</v>
      </c>
      <c r="L2931" t="str">
        <f t="shared" si="137"/>
        <v>31-45</v>
      </c>
    </row>
    <row r="2932" spans="1:12" x14ac:dyDescent="0.25">
      <c r="A2932">
        <v>2931</v>
      </c>
      <c r="B2932" t="s">
        <v>9</v>
      </c>
      <c r="C2932">
        <f>IF(ISBLANK(Hoja1!C2932),AVERAGE(Hoja1!$C$2:$C$5001),Hoja1!C2932)</f>
        <v>330226.88</v>
      </c>
      <c r="D2932" t="str">
        <f>IF(ISBLANK(Hoja1!D2932),"ASALARIADO",Hoja1!D2932)</f>
        <v>ASALARIADO</v>
      </c>
      <c r="E2932" t="s">
        <v>16</v>
      </c>
      <c r="F2932" t="s">
        <v>12</v>
      </c>
      <c r="G2932" t="s">
        <v>12</v>
      </c>
      <c r="H2932" t="s">
        <v>13</v>
      </c>
      <c r="I2932" s="1">
        <f>IF(ISBLANK(Hoja1!I2932),AVERAGE(Hoja1!$I$2:$I$5001),Hoja1!I2932)</f>
        <v>49</v>
      </c>
      <c r="J2932">
        <f t="shared" si="135"/>
        <v>0</v>
      </c>
      <c r="K2932" t="str">
        <f t="shared" si="136"/>
        <v>0-400k</v>
      </c>
      <c r="L2932" t="str">
        <f t="shared" si="137"/>
        <v>46-60</v>
      </c>
    </row>
    <row r="2933" spans="1:12" x14ac:dyDescent="0.25">
      <c r="A2933">
        <v>2932</v>
      </c>
      <c r="B2933" t="s">
        <v>9</v>
      </c>
      <c r="C2933">
        <f>IF(ISBLANK(Hoja1!C2933),AVERAGE(Hoja1!$C$2:$C$5001),Hoja1!C2933)</f>
        <v>3217274</v>
      </c>
      <c r="D2933" t="str">
        <f>IF(ISBLANK(Hoja1!D2933),"ASALARIADO",Hoja1!D2933)</f>
        <v>PENSIONADOS EN SU PROPIO SISTEMA</v>
      </c>
      <c r="E2933" t="s">
        <v>11</v>
      </c>
      <c r="F2933" t="s">
        <v>12</v>
      </c>
      <c r="G2933" t="s">
        <v>13</v>
      </c>
      <c r="H2933" t="s">
        <v>13</v>
      </c>
      <c r="I2933" s="1">
        <f>IF(ISBLANK(Hoja1!I2933),AVERAGE(Hoja1!$I$2:$I$5001),Hoja1!I2933)</f>
        <v>80</v>
      </c>
      <c r="J2933">
        <f t="shared" si="135"/>
        <v>0</v>
      </c>
      <c r="K2933" t="str">
        <f t="shared" si="136"/>
        <v>2M+</v>
      </c>
      <c r="L2933" t="str">
        <f t="shared" si="137"/>
        <v>76-100+</v>
      </c>
    </row>
    <row r="2934" spans="1:12" x14ac:dyDescent="0.25">
      <c r="A2934">
        <v>2933</v>
      </c>
      <c r="B2934" t="s">
        <v>15</v>
      </c>
      <c r="C2934">
        <f>IF(ISBLANK(Hoja1!C2934),AVERAGE(Hoja1!$C$2:$C$5001),Hoja1!C2934)</f>
        <v>250000</v>
      </c>
      <c r="D2934" t="str">
        <f>IF(ISBLANK(Hoja1!D2934),"ASALARIADO",Hoja1!D2934)</f>
        <v>ASALARIADO</v>
      </c>
      <c r="E2934" t="s">
        <v>16</v>
      </c>
      <c r="F2934" t="s">
        <v>12</v>
      </c>
      <c r="G2934" t="s">
        <v>12</v>
      </c>
      <c r="H2934" t="s">
        <v>13</v>
      </c>
      <c r="I2934" s="1">
        <f>IF(ISBLANK(Hoja1!I2934),AVERAGE(Hoja1!$I$2:$I$5001),Hoja1!I2934)</f>
        <v>53</v>
      </c>
      <c r="J2934">
        <f t="shared" si="135"/>
        <v>0</v>
      </c>
      <c r="K2934" t="str">
        <f t="shared" si="136"/>
        <v>0-400k</v>
      </c>
      <c r="L2934" t="str">
        <f t="shared" si="137"/>
        <v>46-60</v>
      </c>
    </row>
    <row r="2935" spans="1:12" x14ac:dyDescent="0.25">
      <c r="A2935">
        <v>2934</v>
      </c>
      <c r="B2935" t="s">
        <v>15</v>
      </c>
      <c r="C2935">
        <f>IF(ISBLANK(Hoja1!C2935),AVERAGE(Hoja1!$C$2:$C$5001),Hoja1!C2935)</f>
        <v>297046</v>
      </c>
      <c r="D2935" t="str">
        <f>IF(ISBLANK(Hoja1!D2935),"ASALARIADO",Hoja1!D2935)</f>
        <v>ASEGURADO VOLUNTARIO</v>
      </c>
      <c r="E2935" t="s">
        <v>16</v>
      </c>
      <c r="F2935" t="s">
        <v>12</v>
      </c>
      <c r="G2935" t="s">
        <v>13</v>
      </c>
      <c r="H2935" t="s">
        <v>13</v>
      </c>
      <c r="I2935" s="1">
        <f>IF(ISBLANK(Hoja1!I2935),AVERAGE(Hoja1!$I$2:$I$5001),Hoja1!I2935)</f>
        <v>55</v>
      </c>
      <c r="J2935">
        <f t="shared" si="135"/>
        <v>0</v>
      </c>
      <c r="K2935" t="str">
        <f t="shared" si="136"/>
        <v>0-400k</v>
      </c>
      <c r="L2935" t="str">
        <f t="shared" si="137"/>
        <v>46-60</v>
      </c>
    </row>
    <row r="2936" spans="1:12" x14ac:dyDescent="0.25">
      <c r="A2936">
        <v>2935</v>
      </c>
      <c r="B2936" t="s">
        <v>9</v>
      </c>
      <c r="C2936">
        <f>IF(ISBLANK(Hoja1!C2936),AVERAGE(Hoja1!$C$2:$C$5001),Hoja1!C2936)</f>
        <v>359544.27</v>
      </c>
      <c r="D2936" t="str">
        <f>IF(ISBLANK(Hoja1!D2936),"ASALARIADO",Hoja1!D2936)</f>
        <v>CONVENIOS ESPECIALES DE ASEGURADOS VOLUNTARIOS</v>
      </c>
      <c r="E2936" t="s">
        <v>16</v>
      </c>
      <c r="F2936" t="s">
        <v>12</v>
      </c>
      <c r="G2936" t="s">
        <v>12</v>
      </c>
      <c r="H2936" t="s">
        <v>13</v>
      </c>
      <c r="I2936" s="1">
        <f>IF(ISBLANK(Hoja1!I2936),AVERAGE(Hoja1!$I$2:$I$5001),Hoja1!I2936)</f>
        <v>66</v>
      </c>
      <c r="J2936">
        <f t="shared" si="135"/>
        <v>0</v>
      </c>
      <c r="K2936" t="str">
        <f t="shared" si="136"/>
        <v>0-400k</v>
      </c>
      <c r="L2936" t="str">
        <f t="shared" si="137"/>
        <v>61-75</v>
      </c>
    </row>
    <row r="2937" spans="1:12" x14ac:dyDescent="0.25">
      <c r="A2937">
        <v>2936</v>
      </c>
      <c r="B2937" t="s">
        <v>9</v>
      </c>
      <c r="C2937">
        <f>IF(ISBLANK(Hoja1!C2937),AVERAGE(Hoja1!$C$2:$C$5001),Hoja1!C2937)</f>
        <v>924999.9</v>
      </c>
      <c r="D2937" t="str">
        <f>IF(ISBLANK(Hoja1!D2937),"ASALARIADO",Hoja1!D2937)</f>
        <v>ASALARIADO</v>
      </c>
      <c r="E2937" t="s">
        <v>16</v>
      </c>
      <c r="F2937" t="s">
        <v>12</v>
      </c>
      <c r="G2937" t="s">
        <v>13</v>
      </c>
      <c r="H2937" t="s">
        <v>13</v>
      </c>
      <c r="I2937" s="1">
        <f>IF(ISBLANK(Hoja1!I2937),AVERAGE(Hoja1!$I$2:$I$5001),Hoja1!I2937)</f>
        <v>27</v>
      </c>
      <c r="J2937">
        <f t="shared" si="135"/>
        <v>0</v>
      </c>
      <c r="K2937" t="str">
        <f t="shared" si="136"/>
        <v>800k-1.2M</v>
      </c>
      <c r="L2937" t="str">
        <f t="shared" si="137"/>
        <v>18-30</v>
      </c>
    </row>
    <row r="2938" spans="1:12" x14ac:dyDescent="0.25">
      <c r="A2938">
        <v>2937</v>
      </c>
      <c r="B2938" t="s">
        <v>15</v>
      </c>
      <c r="C2938">
        <f>IF(ISBLANK(Hoja1!C2938),AVERAGE(Hoja1!$C$2:$C$5001),Hoja1!C2938)</f>
        <v>323296</v>
      </c>
      <c r="D2938" t="str">
        <f>IF(ISBLANK(Hoja1!D2938),"ASALARIADO",Hoja1!D2938)</f>
        <v>ASEGURADO VOLUNTARIO</v>
      </c>
      <c r="E2938" t="s">
        <v>16</v>
      </c>
      <c r="F2938" t="s">
        <v>12</v>
      </c>
      <c r="G2938" t="s">
        <v>12</v>
      </c>
      <c r="H2938" t="s">
        <v>13</v>
      </c>
      <c r="I2938" s="1">
        <f>IF(ISBLANK(Hoja1!I2938),AVERAGE(Hoja1!$I$2:$I$5001),Hoja1!I2938)</f>
        <v>38</v>
      </c>
      <c r="J2938">
        <f t="shared" si="135"/>
        <v>0</v>
      </c>
      <c r="K2938" t="str">
        <f t="shared" si="136"/>
        <v>0-400k</v>
      </c>
      <c r="L2938" t="str">
        <f t="shared" si="137"/>
        <v>31-45</v>
      </c>
    </row>
    <row r="2939" spans="1:12" x14ac:dyDescent="0.25">
      <c r="A2939">
        <v>2938</v>
      </c>
      <c r="B2939" t="s">
        <v>9</v>
      </c>
      <c r="C2939">
        <f>IF(ISBLANK(Hoja1!C2939),AVERAGE(Hoja1!$C$2:$C$5001),Hoja1!C2939)</f>
        <v>348000</v>
      </c>
      <c r="D2939" t="str">
        <f>IF(ISBLANK(Hoja1!D2939),"ASALARIADO",Hoja1!D2939)</f>
        <v>ASALARIADO</v>
      </c>
      <c r="E2939" t="s">
        <v>16</v>
      </c>
      <c r="F2939" t="s">
        <v>12</v>
      </c>
      <c r="G2939" t="s">
        <v>13</v>
      </c>
      <c r="H2939" t="s">
        <v>12</v>
      </c>
      <c r="I2939" s="1">
        <f>IF(ISBLANK(Hoja1!I2939),AVERAGE(Hoja1!$I$2:$I$5001),Hoja1!I2939)</f>
        <v>19</v>
      </c>
      <c r="J2939">
        <f t="shared" si="135"/>
        <v>1</v>
      </c>
      <c r="K2939" t="str">
        <f t="shared" si="136"/>
        <v>0-400k</v>
      </c>
      <c r="L2939" t="str">
        <f t="shared" si="137"/>
        <v>18-30</v>
      </c>
    </row>
    <row r="2940" spans="1:12" x14ac:dyDescent="0.25">
      <c r="A2940">
        <v>2939</v>
      </c>
      <c r="B2940" t="s">
        <v>15</v>
      </c>
      <c r="C2940">
        <f>IF(ISBLANK(Hoja1!C2940),AVERAGE(Hoja1!$C$2:$C$5001),Hoja1!C2940)</f>
        <v>295000</v>
      </c>
      <c r="D2940" t="str">
        <f>IF(ISBLANK(Hoja1!D2940),"ASALARIADO",Hoja1!D2940)</f>
        <v>ASEGURADO VOLUNTARIO</v>
      </c>
      <c r="E2940" t="s">
        <v>16</v>
      </c>
      <c r="F2940" t="s">
        <v>12</v>
      </c>
      <c r="G2940" t="s">
        <v>12</v>
      </c>
      <c r="H2940" t="s">
        <v>13</v>
      </c>
      <c r="I2940" s="1">
        <f>IF(ISBLANK(Hoja1!I2940),AVERAGE(Hoja1!$I$2:$I$5001),Hoja1!I2940)</f>
        <v>33</v>
      </c>
      <c r="J2940">
        <f t="shared" si="135"/>
        <v>0</v>
      </c>
      <c r="K2940" t="str">
        <f t="shared" si="136"/>
        <v>0-400k</v>
      </c>
      <c r="L2940" t="str">
        <f t="shared" si="137"/>
        <v>31-45</v>
      </c>
    </row>
    <row r="2941" spans="1:12" x14ac:dyDescent="0.25">
      <c r="A2941">
        <v>2940</v>
      </c>
      <c r="B2941" t="s">
        <v>9</v>
      </c>
      <c r="C2941">
        <f>IF(ISBLANK(Hoja1!C2941),AVERAGE(Hoja1!$C$2:$C$5001),Hoja1!C2941)</f>
        <v>297045</v>
      </c>
      <c r="D2941" t="str">
        <f>IF(ISBLANK(Hoja1!D2941),"ASALARIADO",Hoja1!D2941)</f>
        <v>TRABAJADOR INDEPENDIENTE</v>
      </c>
      <c r="E2941" t="s">
        <v>16</v>
      </c>
      <c r="F2941" t="s">
        <v>12</v>
      </c>
      <c r="G2941" t="s">
        <v>13</v>
      </c>
      <c r="H2941" t="s">
        <v>13</v>
      </c>
      <c r="I2941" s="1">
        <f>IF(ISBLANK(Hoja1!I2941),AVERAGE(Hoja1!$I$2:$I$5001),Hoja1!I2941)</f>
        <v>49</v>
      </c>
      <c r="J2941">
        <f t="shared" si="135"/>
        <v>0</v>
      </c>
      <c r="K2941" t="str">
        <f t="shared" si="136"/>
        <v>0-400k</v>
      </c>
      <c r="L2941" t="str">
        <f t="shared" si="137"/>
        <v>46-60</v>
      </c>
    </row>
    <row r="2942" spans="1:12" x14ac:dyDescent="0.25">
      <c r="A2942">
        <v>2941</v>
      </c>
      <c r="B2942" t="s">
        <v>9</v>
      </c>
      <c r="C2942">
        <f>IF(ISBLANK(Hoja1!C2942),AVERAGE(Hoja1!$C$2:$C$5001),Hoja1!C2942)</f>
        <v>1889038</v>
      </c>
      <c r="D2942" t="str">
        <f>IF(ISBLANK(Hoja1!D2942),"ASALARIADO",Hoja1!D2942)</f>
        <v>PENSIONADOS EN SU PROPIO SISTEMA</v>
      </c>
      <c r="E2942" t="s">
        <v>11</v>
      </c>
      <c r="F2942" t="s">
        <v>12</v>
      </c>
      <c r="G2942" t="s">
        <v>13</v>
      </c>
      <c r="H2942" t="s">
        <v>13</v>
      </c>
      <c r="I2942" s="1">
        <f>IF(ISBLANK(Hoja1!I2942),AVERAGE(Hoja1!$I$2:$I$5001),Hoja1!I2942)</f>
        <v>67</v>
      </c>
      <c r="J2942">
        <f t="shared" si="135"/>
        <v>0</v>
      </c>
      <c r="K2942" t="str">
        <f t="shared" si="136"/>
        <v>1.2M-2M</v>
      </c>
      <c r="L2942" t="str">
        <f t="shared" si="137"/>
        <v>61-75</v>
      </c>
    </row>
    <row r="2943" spans="1:12" x14ac:dyDescent="0.25">
      <c r="A2943">
        <v>2942</v>
      </c>
      <c r="B2943" t="s">
        <v>15</v>
      </c>
      <c r="C2943">
        <f>IF(ISBLANK(Hoja1!C2943),AVERAGE(Hoja1!$C$2:$C$5001),Hoja1!C2943)</f>
        <v>1675853</v>
      </c>
      <c r="D2943" t="str">
        <f>IF(ISBLANK(Hoja1!D2943),"ASALARIADO",Hoja1!D2943)</f>
        <v>PENSIONADOS EN SU PROPIO SISTEMA</v>
      </c>
      <c r="E2943" t="s">
        <v>11</v>
      </c>
      <c r="F2943" t="s">
        <v>12</v>
      </c>
      <c r="G2943" t="s">
        <v>13</v>
      </c>
      <c r="H2943" t="s">
        <v>13</v>
      </c>
      <c r="I2943" s="1">
        <f>IF(ISBLANK(Hoja1!I2943),AVERAGE(Hoja1!$I$2:$I$5001),Hoja1!I2943)</f>
        <v>55</v>
      </c>
      <c r="J2943">
        <f t="shared" si="135"/>
        <v>0</v>
      </c>
      <c r="K2943" t="str">
        <f t="shared" si="136"/>
        <v>1.2M-2M</v>
      </c>
      <c r="L2943" t="str">
        <f t="shared" si="137"/>
        <v>46-60</v>
      </c>
    </row>
    <row r="2944" spans="1:12" x14ac:dyDescent="0.25">
      <c r="A2944">
        <v>2943</v>
      </c>
      <c r="B2944" t="s">
        <v>9</v>
      </c>
      <c r="C2944">
        <f>IF(ISBLANK(Hoja1!C2944),AVERAGE(Hoja1!$C$2:$C$5001),Hoja1!C2944)</f>
        <v>25000</v>
      </c>
      <c r="D2944" t="str">
        <f>IF(ISBLANK(Hoja1!D2944),"ASALARIADO",Hoja1!D2944)</f>
        <v>ASALARIADO</v>
      </c>
      <c r="E2944" t="s">
        <v>16</v>
      </c>
      <c r="F2944" t="s">
        <v>12</v>
      </c>
      <c r="G2944" t="s">
        <v>13</v>
      </c>
      <c r="H2944" t="s">
        <v>13</v>
      </c>
      <c r="I2944" s="1">
        <f>IF(ISBLANK(Hoja1!I2944),AVERAGE(Hoja1!$I$2:$I$5001),Hoja1!I2944)</f>
        <v>18</v>
      </c>
      <c r="J2944">
        <f t="shared" si="135"/>
        <v>0</v>
      </c>
      <c r="K2944" t="str">
        <f t="shared" si="136"/>
        <v>0-400k</v>
      </c>
      <c r="L2944" t="str">
        <f t="shared" si="137"/>
        <v>18-30</v>
      </c>
    </row>
    <row r="2945" spans="1:12" x14ac:dyDescent="0.25">
      <c r="A2945">
        <v>2944</v>
      </c>
      <c r="B2945" t="s">
        <v>9</v>
      </c>
      <c r="C2945">
        <f>IF(ISBLANK(Hoja1!C2945),AVERAGE(Hoja1!$C$2:$C$5001),Hoja1!C2945)</f>
        <v>377730.1</v>
      </c>
      <c r="D2945" t="str">
        <f>IF(ISBLANK(Hoja1!D2945),"ASALARIADO",Hoja1!D2945)</f>
        <v>ASALARIADO</v>
      </c>
      <c r="E2945" t="s">
        <v>16</v>
      </c>
      <c r="F2945" t="s">
        <v>12</v>
      </c>
      <c r="G2945" t="s">
        <v>13</v>
      </c>
      <c r="H2945" t="s">
        <v>13</v>
      </c>
      <c r="I2945" s="1">
        <f>IF(ISBLANK(Hoja1!I2945),AVERAGE(Hoja1!$I$2:$I$5001),Hoja1!I2945)</f>
        <v>46</v>
      </c>
      <c r="J2945">
        <f t="shared" si="135"/>
        <v>0</v>
      </c>
      <c r="K2945" t="str">
        <f t="shared" si="136"/>
        <v>0-400k</v>
      </c>
      <c r="L2945" t="str">
        <f t="shared" si="137"/>
        <v>46-60</v>
      </c>
    </row>
    <row r="2946" spans="1:12" x14ac:dyDescent="0.25">
      <c r="A2946">
        <v>2945</v>
      </c>
      <c r="B2946" t="s">
        <v>9</v>
      </c>
      <c r="C2946">
        <f>IF(ISBLANK(Hoja1!C2946),AVERAGE(Hoja1!$C$2:$C$5001),Hoja1!C2946)</f>
        <v>385411.82</v>
      </c>
      <c r="D2946" t="str">
        <f>IF(ISBLANK(Hoja1!D2946),"ASALARIADO",Hoja1!D2946)</f>
        <v>ASALARIADO</v>
      </c>
      <c r="E2946" t="s">
        <v>16</v>
      </c>
      <c r="F2946" t="s">
        <v>12</v>
      </c>
      <c r="G2946" t="s">
        <v>13</v>
      </c>
      <c r="H2946" t="s">
        <v>13</v>
      </c>
      <c r="I2946" s="1">
        <f>IF(ISBLANK(Hoja1!I2946),AVERAGE(Hoja1!$I$2:$I$5001),Hoja1!I2946)</f>
        <v>24</v>
      </c>
      <c r="J2946">
        <f t="shared" si="135"/>
        <v>0</v>
      </c>
      <c r="K2946" t="str">
        <f t="shared" si="136"/>
        <v>0-400k</v>
      </c>
      <c r="L2946" t="str">
        <f t="shared" si="137"/>
        <v>18-30</v>
      </c>
    </row>
    <row r="2947" spans="1:12" x14ac:dyDescent="0.25">
      <c r="A2947">
        <v>2946</v>
      </c>
      <c r="B2947" t="s">
        <v>15</v>
      </c>
      <c r="C2947">
        <f>IF(ISBLANK(Hoja1!C2947),AVERAGE(Hoja1!$C$2:$C$5001),Hoja1!C2947)</f>
        <v>1621195</v>
      </c>
      <c r="D2947" t="str">
        <f>IF(ISBLANK(Hoja1!D2947),"ASALARIADO",Hoja1!D2947)</f>
        <v>ASALARIADO</v>
      </c>
      <c r="E2947" t="s">
        <v>11</v>
      </c>
      <c r="F2947" t="s">
        <v>12</v>
      </c>
      <c r="G2947" t="s">
        <v>13</v>
      </c>
      <c r="H2947" t="s">
        <v>13</v>
      </c>
      <c r="I2947" s="1">
        <f>IF(ISBLANK(Hoja1!I2947),AVERAGE(Hoja1!$I$2:$I$5001),Hoja1!I2947)</f>
        <v>31</v>
      </c>
      <c r="J2947">
        <f t="shared" ref="J2947:J3010" si="138">IF(H2947="SI",1,0)</f>
        <v>0</v>
      </c>
      <c r="K2947" t="str">
        <f t="shared" ref="K2947:K3010" si="139">IF(C2947&lt;=400000,"0-400k",IF(C2947&lt;=800000,"400k-800k",IF(C2947&lt;=1200000,"800k-1.2M",IF(C2947&lt;=2000000,"1.2M-2M","2M+"))))</f>
        <v>1.2M-2M</v>
      </c>
      <c r="L2947" t="str">
        <f t="shared" ref="L2947:L3010" si="140">IF(I2947&lt;=30,"18-30",IF(I2947&lt;=45,"31-45",IF(I2947&lt;=60,"46-60",IF(I2947&lt;=75,"61-75","76-100+"))))</f>
        <v>31-45</v>
      </c>
    </row>
    <row r="2948" spans="1:12" x14ac:dyDescent="0.25">
      <c r="A2948">
        <v>2947</v>
      </c>
      <c r="B2948" t="s">
        <v>15</v>
      </c>
      <c r="C2948">
        <f>IF(ISBLANK(Hoja1!C2948),AVERAGE(Hoja1!$C$2:$C$5001),Hoja1!C2948)</f>
        <v>782500</v>
      </c>
      <c r="D2948" t="str">
        <f>IF(ISBLANK(Hoja1!D2948),"ASALARIADO",Hoja1!D2948)</f>
        <v>ASALARIADO</v>
      </c>
      <c r="E2948" t="s">
        <v>11</v>
      </c>
      <c r="F2948" t="s">
        <v>12</v>
      </c>
      <c r="G2948" t="s">
        <v>13</v>
      </c>
      <c r="H2948" t="s">
        <v>13</v>
      </c>
      <c r="I2948" s="1">
        <f>IF(ISBLANK(Hoja1!I2948),AVERAGE(Hoja1!$I$2:$I$5001),Hoja1!I2948)</f>
        <v>28</v>
      </c>
      <c r="J2948">
        <f t="shared" si="138"/>
        <v>0</v>
      </c>
      <c r="K2948" t="str">
        <f t="shared" si="139"/>
        <v>400k-800k</v>
      </c>
      <c r="L2948" t="str">
        <f t="shared" si="140"/>
        <v>18-30</v>
      </c>
    </row>
    <row r="2949" spans="1:12" x14ac:dyDescent="0.25">
      <c r="A2949">
        <v>2948</v>
      </c>
      <c r="B2949" t="s">
        <v>9</v>
      </c>
      <c r="C2949">
        <f>IF(ISBLANK(Hoja1!C2949),AVERAGE(Hoja1!$C$2:$C$5001),Hoja1!C2949)</f>
        <v>467011</v>
      </c>
      <c r="D2949" t="str">
        <f>IF(ISBLANK(Hoja1!D2949),"ASALARIADO",Hoja1!D2949)</f>
        <v>ASALARIADO</v>
      </c>
      <c r="E2949" t="s">
        <v>16</v>
      </c>
      <c r="F2949" t="s">
        <v>12</v>
      </c>
      <c r="G2949" t="s">
        <v>13</v>
      </c>
      <c r="H2949" t="s">
        <v>13</v>
      </c>
      <c r="I2949" s="1">
        <f>IF(ISBLANK(Hoja1!I2949),AVERAGE(Hoja1!$I$2:$I$5001),Hoja1!I2949)</f>
        <v>57</v>
      </c>
      <c r="J2949">
        <f t="shared" si="138"/>
        <v>0</v>
      </c>
      <c r="K2949" t="str">
        <f t="shared" si="139"/>
        <v>400k-800k</v>
      </c>
      <c r="L2949" t="str">
        <f t="shared" si="140"/>
        <v>46-60</v>
      </c>
    </row>
    <row r="2950" spans="1:12" x14ac:dyDescent="0.25">
      <c r="A2950">
        <v>2949</v>
      </c>
      <c r="B2950" t="s">
        <v>15</v>
      </c>
      <c r="C2950">
        <f>IF(ISBLANK(Hoja1!C2950),AVERAGE(Hoja1!$C$2:$C$5001),Hoja1!C2950)</f>
        <v>240000</v>
      </c>
      <c r="D2950" t="str">
        <f>IF(ISBLANK(Hoja1!D2950),"ASALARIADO",Hoja1!D2950)</f>
        <v>ASALARIADO</v>
      </c>
      <c r="E2950" t="s">
        <v>16</v>
      </c>
      <c r="F2950" t="s">
        <v>12</v>
      </c>
      <c r="G2950" t="s">
        <v>13</v>
      </c>
      <c r="H2950" t="s">
        <v>13</v>
      </c>
      <c r="I2950" s="1">
        <f>IF(ISBLANK(Hoja1!I2950),AVERAGE(Hoja1!$I$2:$I$5001),Hoja1!I2950)</f>
        <v>41</v>
      </c>
      <c r="J2950">
        <f t="shared" si="138"/>
        <v>0</v>
      </c>
      <c r="K2950" t="str">
        <f t="shared" si="139"/>
        <v>0-400k</v>
      </c>
      <c r="L2950" t="str">
        <f t="shared" si="140"/>
        <v>31-45</v>
      </c>
    </row>
    <row r="2951" spans="1:12" x14ac:dyDescent="0.25">
      <c r="A2951">
        <v>2950</v>
      </c>
      <c r="B2951" t="s">
        <v>15</v>
      </c>
      <c r="C2951">
        <f>IF(ISBLANK(Hoja1!C2951),AVERAGE(Hoja1!$C$2:$C$5001),Hoja1!C2951)</f>
        <v>806421.08</v>
      </c>
      <c r="D2951" t="str">
        <f>IF(ISBLANK(Hoja1!D2951),"ASALARIADO",Hoja1!D2951)</f>
        <v>ASALARIADO</v>
      </c>
      <c r="E2951" t="s">
        <v>16</v>
      </c>
      <c r="F2951" t="s">
        <v>12</v>
      </c>
      <c r="G2951" t="s">
        <v>13</v>
      </c>
      <c r="H2951" t="s">
        <v>13</v>
      </c>
      <c r="I2951" s="1">
        <f>IF(ISBLANK(Hoja1!I2951),AVERAGE(Hoja1!$I$2:$I$5001),Hoja1!I2951)</f>
        <v>58</v>
      </c>
      <c r="J2951">
        <f t="shared" si="138"/>
        <v>0</v>
      </c>
      <c r="K2951" t="str">
        <f t="shared" si="139"/>
        <v>800k-1.2M</v>
      </c>
      <c r="L2951" t="str">
        <f t="shared" si="140"/>
        <v>46-60</v>
      </c>
    </row>
    <row r="2952" spans="1:12" x14ac:dyDescent="0.25">
      <c r="A2952">
        <v>2951</v>
      </c>
      <c r="B2952" t="s">
        <v>15</v>
      </c>
      <c r="C2952">
        <f>IF(ISBLANK(Hoja1!C2952),AVERAGE(Hoja1!$C$2:$C$5001),Hoja1!C2952)</f>
        <v>400000</v>
      </c>
      <c r="D2952" t="str">
        <f>IF(ISBLANK(Hoja1!D2952),"ASALARIADO",Hoja1!D2952)</f>
        <v>ASALARIADO</v>
      </c>
      <c r="E2952" t="s">
        <v>16</v>
      </c>
      <c r="F2952" t="s">
        <v>12</v>
      </c>
      <c r="G2952" t="s">
        <v>13</v>
      </c>
      <c r="H2952" t="s">
        <v>13</v>
      </c>
      <c r="I2952" s="1">
        <f>IF(ISBLANK(Hoja1!I2952),AVERAGE(Hoja1!$I$2:$I$5001),Hoja1!I2952)</f>
        <v>25</v>
      </c>
      <c r="J2952">
        <f t="shared" si="138"/>
        <v>0</v>
      </c>
      <c r="K2952" t="str">
        <f t="shared" si="139"/>
        <v>0-400k</v>
      </c>
      <c r="L2952" t="str">
        <f t="shared" si="140"/>
        <v>18-30</v>
      </c>
    </row>
    <row r="2953" spans="1:12" x14ac:dyDescent="0.25">
      <c r="A2953">
        <v>2952</v>
      </c>
      <c r="B2953" t="s">
        <v>9</v>
      </c>
      <c r="C2953">
        <f>IF(ISBLANK(Hoja1!C2953),AVERAGE(Hoja1!$C$2:$C$5001),Hoja1!C2953)</f>
        <v>299441</v>
      </c>
      <c r="D2953" t="str">
        <f>IF(ISBLANK(Hoja1!D2953),"ASALARIADO",Hoja1!D2953)</f>
        <v>TRABAJADOR INDEPENDIENTE</v>
      </c>
      <c r="E2953" t="s">
        <v>16</v>
      </c>
      <c r="F2953" t="s">
        <v>12</v>
      </c>
      <c r="G2953" t="s">
        <v>12</v>
      </c>
      <c r="H2953" t="s">
        <v>12</v>
      </c>
      <c r="I2953" s="1">
        <f>IF(ISBLANK(Hoja1!I2953),AVERAGE(Hoja1!$I$2:$I$5001),Hoja1!I2953)</f>
        <v>53</v>
      </c>
      <c r="J2953">
        <f t="shared" si="138"/>
        <v>1</v>
      </c>
      <c r="K2953" t="str">
        <f t="shared" si="139"/>
        <v>0-400k</v>
      </c>
      <c r="L2953" t="str">
        <f t="shared" si="140"/>
        <v>46-60</v>
      </c>
    </row>
    <row r="2954" spans="1:12" x14ac:dyDescent="0.25">
      <c r="A2954">
        <v>2953</v>
      </c>
      <c r="B2954" t="s">
        <v>9</v>
      </c>
      <c r="C2954">
        <f>IF(ISBLANK(Hoja1!C2954),AVERAGE(Hoja1!$C$2:$C$5001),Hoja1!C2954)</f>
        <v>377164.37</v>
      </c>
      <c r="D2954" t="str">
        <f>IF(ISBLANK(Hoja1!D2954),"ASALARIADO",Hoja1!D2954)</f>
        <v>ASALARIADO</v>
      </c>
      <c r="E2954" t="s">
        <v>16</v>
      </c>
      <c r="F2954" t="s">
        <v>12</v>
      </c>
      <c r="G2954" t="s">
        <v>13</v>
      </c>
      <c r="H2954" t="s">
        <v>13</v>
      </c>
      <c r="I2954" s="1">
        <f>IF(ISBLANK(Hoja1!I2954),AVERAGE(Hoja1!$I$2:$I$5001),Hoja1!I2954)</f>
        <v>39</v>
      </c>
      <c r="J2954">
        <f t="shared" si="138"/>
        <v>0</v>
      </c>
      <c r="K2954" t="str">
        <f t="shared" si="139"/>
        <v>0-400k</v>
      </c>
      <c r="L2954" t="str">
        <f t="shared" si="140"/>
        <v>31-45</v>
      </c>
    </row>
    <row r="2955" spans="1:12" x14ac:dyDescent="0.25">
      <c r="A2955">
        <v>2954</v>
      </c>
      <c r="B2955" t="s">
        <v>15</v>
      </c>
      <c r="C2955">
        <f>IF(ISBLANK(Hoja1!C2955),AVERAGE(Hoja1!$C$2:$C$5001),Hoja1!C2955)</f>
        <v>523392</v>
      </c>
      <c r="D2955" t="str">
        <f>IF(ISBLANK(Hoja1!D2955),"ASALARIADO",Hoja1!D2955)</f>
        <v>ASALARIADO</v>
      </c>
      <c r="E2955" t="s">
        <v>16</v>
      </c>
      <c r="F2955" t="s">
        <v>12</v>
      </c>
      <c r="G2955" t="s">
        <v>13</v>
      </c>
      <c r="H2955" t="s">
        <v>13</v>
      </c>
      <c r="I2955" s="1">
        <f>IF(ISBLANK(Hoja1!I2955),AVERAGE(Hoja1!$I$2:$I$5001),Hoja1!I2955)</f>
        <v>21</v>
      </c>
      <c r="J2955">
        <f t="shared" si="138"/>
        <v>0</v>
      </c>
      <c r="K2955" t="str">
        <f t="shared" si="139"/>
        <v>400k-800k</v>
      </c>
      <c r="L2955" t="str">
        <f t="shared" si="140"/>
        <v>18-30</v>
      </c>
    </row>
    <row r="2956" spans="1:12" x14ac:dyDescent="0.25">
      <c r="A2956">
        <v>2955</v>
      </c>
      <c r="B2956" t="s">
        <v>9</v>
      </c>
      <c r="C2956">
        <f>IF(ISBLANK(Hoja1!C2956),AVERAGE(Hoja1!$C$2:$C$5001),Hoja1!C2956)</f>
        <v>297046</v>
      </c>
      <c r="D2956" t="str">
        <f>IF(ISBLANK(Hoja1!D2956),"ASALARIADO",Hoja1!D2956)</f>
        <v>TRABAJADOR INDEPENDIENTE</v>
      </c>
      <c r="E2956" t="s">
        <v>16</v>
      </c>
      <c r="F2956" t="s">
        <v>13</v>
      </c>
      <c r="G2956" t="s">
        <v>13</v>
      </c>
      <c r="H2956" t="s">
        <v>12</v>
      </c>
      <c r="I2956" s="1">
        <f>IF(ISBLANK(Hoja1!I2956),AVERAGE(Hoja1!$I$2:$I$5001),Hoja1!I2956)</f>
        <v>69</v>
      </c>
      <c r="J2956">
        <f t="shared" si="138"/>
        <v>1</v>
      </c>
      <c r="K2956" t="str">
        <f t="shared" si="139"/>
        <v>0-400k</v>
      </c>
      <c r="L2956" t="str">
        <f t="shared" si="140"/>
        <v>61-75</v>
      </c>
    </row>
    <row r="2957" spans="1:12" x14ac:dyDescent="0.25">
      <c r="A2957">
        <v>2956</v>
      </c>
      <c r="B2957" t="s">
        <v>15</v>
      </c>
      <c r="C2957">
        <f>IF(ISBLANK(Hoja1!C2957),AVERAGE(Hoja1!$C$2:$C$5001),Hoja1!C2957)</f>
        <v>397559.9</v>
      </c>
      <c r="D2957" t="str">
        <f>IF(ISBLANK(Hoja1!D2957),"ASALARIADO",Hoja1!D2957)</f>
        <v>ASALARIADO</v>
      </c>
      <c r="E2957" t="s">
        <v>16</v>
      </c>
      <c r="F2957" t="s">
        <v>12</v>
      </c>
      <c r="G2957" t="s">
        <v>12</v>
      </c>
      <c r="H2957" t="s">
        <v>13</v>
      </c>
      <c r="I2957" s="1">
        <f>IF(ISBLANK(Hoja1!I2957),AVERAGE(Hoja1!$I$2:$I$5001),Hoja1!I2957)</f>
        <v>26</v>
      </c>
      <c r="J2957">
        <f t="shared" si="138"/>
        <v>0</v>
      </c>
      <c r="K2957" t="str">
        <f t="shared" si="139"/>
        <v>0-400k</v>
      </c>
      <c r="L2957" t="str">
        <f t="shared" si="140"/>
        <v>18-30</v>
      </c>
    </row>
    <row r="2958" spans="1:12" x14ac:dyDescent="0.25">
      <c r="A2958">
        <v>2957</v>
      </c>
      <c r="B2958" t="s">
        <v>9</v>
      </c>
      <c r="C2958">
        <f>IF(ISBLANK(Hoja1!C2958),AVERAGE(Hoja1!$C$2:$C$5001),Hoja1!C2958)</f>
        <v>566795.41</v>
      </c>
      <c r="D2958" t="str">
        <f>IF(ISBLANK(Hoja1!D2958),"ASALARIADO",Hoja1!D2958)</f>
        <v>ASALARIADO</v>
      </c>
      <c r="E2958" t="s">
        <v>11</v>
      </c>
      <c r="F2958" t="s">
        <v>12</v>
      </c>
      <c r="G2958" t="s">
        <v>13</v>
      </c>
      <c r="H2958" t="s">
        <v>13</v>
      </c>
      <c r="I2958" s="1">
        <f>IF(ISBLANK(Hoja1!I2958),AVERAGE(Hoja1!$I$2:$I$5001),Hoja1!I2958)</f>
        <v>45</v>
      </c>
      <c r="J2958">
        <f t="shared" si="138"/>
        <v>0</v>
      </c>
      <c r="K2958" t="str">
        <f t="shared" si="139"/>
        <v>400k-800k</v>
      </c>
      <c r="L2958" t="str">
        <f t="shared" si="140"/>
        <v>31-45</v>
      </c>
    </row>
    <row r="2959" spans="1:12" x14ac:dyDescent="0.25">
      <c r="A2959">
        <v>2958</v>
      </c>
      <c r="B2959" t="s">
        <v>9</v>
      </c>
      <c r="C2959">
        <f>IF(ISBLANK(Hoja1!C2959),AVERAGE(Hoja1!$C$2:$C$5001),Hoja1!C2959)</f>
        <v>590421.69999999995</v>
      </c>
      <c r="D2959" t="str">
        <f>IF(ISBLANK(Hoja1!D2959),"ASALARIADO",Hoja1!D2959)</f>
        <v>ASALARIADO</v>
      </c>
      <c r="E2959" t="s">
        <v>11</v>
      </c>
      <c r="F2959" t="s">
        <v>12</v>
      </c>
      <c r="G2959" t="s">
        <v>13</v>
      </c>
      <c r="H2959" t="s">
        <v>13</v>
      </c>
      <c r="I2959" s="1">
        <f>IF(ISBLANK(Hoja1!I2959),AVERAGE(Hoja1!$I$2:$I$5001),Hoja1!I2959)</f>
        <v>34</v>
      </c>
      <c r="J2959">
        <f t="shared" si="138"/>
        <v>0</v>
      </c>
      <c r="K2959" t="str">
        <f t="shared" si="139"/>
        <v>400k-800k</v>
      </c>
      <c r="L2959" t="str">
        <f t="shared" si="140"/>
        <v>31-45</v>
      </c>
    </row>
    <row r="2960" spans="1:12" x14ac:dyDescent="0.25">
      <c r="A2960">
        <v>2959</v>
      </c>
      <c r="B2960" t="s">
        <v>9</v>
      </c>
      <c r="C2960">
        <f>IF(ISBLANK(Hoja1!C2960),AVERAGE(Hoja1!$C$2:$C$5001),Hoja1!C2960)</f>
        <v>363833.34</v>
      </c>
      <c r="D2960" t="str">
        <f>IF(ISBLANK(Hoja1!D2960),"ASALARIADO",Hoja1!D2960)</f>
        <v>ASALARIADO</v>
      </c>
      <c r="E2960" t="s">
        <v>16</v>
      </c>
      <c r="F2960" t="s">
        <v>12</v>
      </c>
      <c r="G2960" t="s">
        <v>13</v>
      </c>
      <c r="H2960" t="s">
        <v>13</v>
      </c>
      <c r="I2960" s="1">
        <f>IF(ISBLANK(Hoja1!I2960),AVERAGE(Hoja1!$I$2:$I$5001),Hoja1!I2960)</f>
        <v>33</v>
      </c>
      <c r="J2960">
        <f t="shared" si="138"/>
        <v>0</v>
      </c>
      <c r="K2960" t="str">
        <f t="shared" si="139"/>
        <v>0-400k</v>
      </c>
      <c r="L2960" t="str">
        <f t="shared" si="140"/>
        <v>31-45</v>
      </c>
    </row>
    <row r="2961" spans="1:12" x14ac:dyDescent="0.25">
      <c r="A2961">
        <v>2960</v>
      </c>
      <c r="B2961" t="s">
        <v>9</v>
      </c>
      <c r="C2961">
        <f>IF(ISBLANK(Hoja1!C2961),AVERAGE(Hoja1!$C$2:$C$5001),Hoja1!C2961)</f>
        <v>297046</v>
      </c>
      <c r="D2961" t="str">
        <f>IF(ISBLANK(Hoja1!D2961),"ASALARIADO",Hoja1!D2961)</f>
        <v>TRABAJADOR INDEPENDIENTE</v>
      </c>
      <c r="E2961" t="s">
        <v>16</v>
      </c>
      <c r="F2961" t="s">
        <v>12</v>
      </c>
      <c r="G2961" t="s">
        <v>12</v>
      </c>
      <c r="H2961" t="s">
        <v>12</v>
      </c>
      <c r="I2961" s="1">
        <f>IF(ISBLANK(Hoja1!I2961),AVERAGE(Hoja1!$I$2:$I$5001),Hoja1!I2961)</f>
        <v>36</v>
      </c>
      <c r="J2961">
        <f t="shared" si="138"/>
        <v>1</v>
      </c>
      <c r="K2961" t="str">
        <f t="shared" si="139"/>
        <v>0-400k</v>
      </c>
      <c r="L2961" t="str">
        <f t="shared" si="140"/>
        <v>31-45</v>
      </c>
    </row>
    <row r="2962" spans="1:12" x14ac:dyDescent="0.25">
      <c r="A2962">
        <v>2961</v>
      </c>
      <c r="B2962" t="s">
        <v>9</v>
      </c>
      <c r="C2962">
        <f>IF(ISBLANK(Hoja1!C2962),AVERAGE(Hoja1!$C$2:$C$5001),Hoja1!C2962)</f>
        <v>225000</v>
      </c>
      <c r="D2962" t="str">
        <f>IF(ISBLANK(Hoja1!D2962),"ASALARIADO",Hoja1!D2962)</f>
        <v>ASALARIADO</v>
      </c>
      <c r="E2962" t="s">
        <v>16</v>
      </c>
      <c r="F2962" t="s">
        <v>12</v>
      </c>
      <c r="G2962" t="s">
        <v>12</v>
      </c>
      <c r="H2962" t="s">
        <v>12</v>
      </c>
      <c r="I2962" s="1">
        <f>IF(ISBLANK(Hoja1!I2962),AVERAGE(Hoja1!$I$2:$I$5001),Hoja1!I2962)</f>
        <v>47</v>
      </c>
      <c r="J2962">
        <f t="shared" si="138"/>
        <v>1</v>
      </c>
      <c r="K2962" t="str">
        <f t="shared" si="139"/>
        <v>0-400k</v>
      </c>
      <c r="L2962" t="str">
        <f t="shared" si="140"/>
        <v>46-60</v>
      </c>
    </row>
    <row r="2963" spans="1:12" x14ac:dyDescent="0.25">
      <c r="A2963">
        <v>2962</v>
      </c>
      <c r="B2963" t="s">
        <v>9</v>
      </c>
      <c r="C2963">
        <f>IF(ISBLANK(Hoja1!C2963),AVERAGE(Hoja1!$C$2:$C$5001),Hoja1!C2963)</f>
        <v>1054914.8899999999</v>
      </c>
      <c r="D2963" t="str">
        <f>IF(ISBLANK(Hoja1!D2963),"ASALARIADO",Hoja1!D2963)</f>
        <v>ASALARIADO</v>
      </c>
      <c r="E2963" t="s">
        <v>11</v>
      </c>
      <c r="F2963" t="s">
        <v>12</v>
      </c>
      <c r="G2963" t="s">
        <v>13</v>
      </c>
      <c r="H2963" t="s">
        <v>13</v>
      </c>
      <c r="I2963" s="1">
        <f>IF(ISBLANK(Hoja1!I2963),AVERAGE(Hoja1!$I$2:$I$5001),Hoja1!I2963)</f>
        <v>50</v>
      </c>
      <c r="J2963">
        <f t="shared" si="138"/>
        <v>0</v>
      </c>
      <c r="K2963" t="str">
        <f t="shared" si="139"/>
        <v>800k-1.2M</v>
      </c>
      <c r="L2963" t="str">
        <f t="shared" si="140"/>
        <v>46-60</v>
      </c>
    </row>
    <row r="2964" spans="1:12" x14ac:dyDescent="0.25">
      <c r="A2964">
        <v>2963</v>
      </c>
      <c r="B2964" t="s">
        <v>9</v>
      </c>
      <c r="C2964">
        <f>IF(ISBLANK(Hoja1!C2964),AVERAGE(Hoja1!$C$2:$C$5001),Hoja1!C2964)</f>
        <v>229028</v>
      </c>
      <c r="D2964" t="str">
        <f>IF(ISBLANK(Hoja1!D2964),"ASALARIADO",Hoja1!D2964)</f>
        <v>ASALARIADO</v>
      </c>
      <c r="E2964" t="s">
        <v>16</v>
      </c>
      <c r="F2964" t="s">
        <v>12</v>
      </c>
      <c r="G2964" t="s">
        <v>13</v>
      </c>
      <c r="H2964" t="s">
        <v>13</v>
      </c>
      <c r="I2964" s="1">
        <f>IF(ISBLANK(Hoja1!I2964),AVERAGE(Hoja1!$I$2:$I$5001),Hoja1!I2964)</f>
        <v>20</v>
      </c>
      <c r="J2964">
        <f t="shared" si="138"/>
        <v>0</v>
      </c>
      <c r="K2964" t="str">
        <f t="shared" si="139"/>
        <v>0-400k</v>
      </c>
      <c r="L2964" t="str">
        <f t="shared" si="140"/>
        <v>18-30</v>
      </c>
    </row>
    <row r="2965" spans="1:12" x14ac:dyDescent="0.25">
      <c r="A2965">
        <v>2964</v>
      </c>
      <c r="B2965" t="s">
        <v>9</v>
      </c>
      <c r="C2965">
        <f>IF(ISBLANK(Hoja1!C2965),AVERAGE(Hoja1!$C$2:$C$5001),Hoja1!C2965)</f>
        <v>836076</v>
      </c>
      <c r="D2965" t="str">
        <f>IF(ISBLANK(Hoja1!D2965),"ASALARIADO",Hoja1!D2965)</f>
        <v>ASALARIADO</v>
      </c>
      <c r="E2965" t="s">
        <v>11</v>
      </c>
      <c r="F2965" t="s">
        <v>12</v>
      </c>
      <c r="G2965" t="s">
        <v>13</v>
      </c>
      <c r="H2965" t="s">
        <v>13</v>
      </c>
      <c r="I2965" s="1">
        <f>IF(ISBLANK(Hoja1!I2965),AVERAGE(Hoja1!$I$2:$I$5001),Hoja1!I2965)</f>
        <v>32</v>
      </c>
      <c r="J2965">
        <f t="shared" si="138"/>
        <v>0</v>
      </c>
      <c r="K2965" t="str">
        <f t="shared" si="139"/>
        <v>800k-1.2M</v>
      </c>
      <c r="L2965" t="str">
        <f t="shared" si="140"/>
        <v>31-45</v>
      </c>
    </row>
    <row r="2966" spans="1:12" x14ac:dyDescent="0.25">
      <c r="A2966">
        <v>2965</v>
      </c>
      <c r="B2966" t="s">
        <v>15</v>
      </c>
      <c r="C2966">
        <f>IF(ISBLANK(Hoja1!C2966),AVERAGE(Hoja1!$C$2:$C$5001),Hoja1!C2966)</f>
        <v>297046</v>
      </c>
      <c r="D2966" t="str">
        <f>IF(ISBLANK(Hoja1!D2966),"ASALARIADO",Hoja1!D2966)</f>
        <v>TRABAJADOR INDEPENDIENTE</v>
      </c>
      <c r="E2966" t="s">
        <v>16</v>
      </c>
      <c r="F2966" t="s">
        <v>12</v>
      </c>
      <c r="G2966" t="s">
        <v>13</v>
      </c>
      <c r="H2966" t="s">
        <v>12</v>
      </c>
      <c r="I2966" s="1">
        <f>IF(ISBLANK(Hoja1!I2966),AVERAGE(Hoja1!$I$2:$I$5001),Hoja1!I2966)</f>
        <v>38</v>
      </c>
      <c r="J2966">
        <f t="shared" si="138"/>
        <v>1</v>
      </c>
      <c r="K2966" t="str">
        <f t="shared" si="139"/>
        <v>0-400k</v>
      </c>
      <c r="L2966" t="str">
        <f t="shared" si="140"/>
        <v>31-45</v>
      </c>
    </row>
    <row r="2967" spans="1:12" x14ac:dyDescent="0.25">
      <c r="A2967">
        <v>2966</v>
      </c>
      <c r="B2967" t="s">
        <v>15</v>
      </c>
      <c r="C2967">
        <f>IF(ISBLANK(Hoja1!C2967),AVERAGE(Hoja1!$C$2:$C$5001),Hoja1!C2967)</f>
        <v>660259.69999999995</v>
      </c>
      <c r="D2967" t="str">
        <f>IF(ISBLANK(Hoja1!D2967),"ASALARIADO",Hoja1!D2967)</f>
        <v>ASALARIADO</v>
      </c>
      <c r="E2967" t="s">
        <v>11</v>
      </c>
      <c r="F2967" t="s">
        <v>12</v>
      </c>
      <c r="G2967" t="s">
        <v>13</v>
      </c>
      <c r="H2967" t="s">
        <v>13</v>
      </c>
      <c r="I2967" s="1">
        <f>IF(ISBLANK(Hoja1!I2967),AVERAGE(Hoja1!$I$2:$I$5001),Hoja1!I2967)</f>
        <v>24</v>
      </c>
      <c r="J2967">
        <f t="shared" si="138"/>
        <v>0</v>
      </c>
      <c r="K2967" t="str">
        <f t="shared" si="139"/>
        <v>400k-800k</v>
      </c>
      <c r="L2967" t="str">
        <f t="shared" si="140"/>
        <v>18-30</v>
      </c>
    </row>
    <row r="2968" spans="1:12" x14ac:dyDescent="0.25">
      <c r="A2968">
        <v>2967</v>
      </c>
      <c r="B2968" t="s">
        <v>15</v>
      </c>
      <c r="C2968">
        <f>IF(ISBLANK(Hoja1!C2968),AVERAGE(Hoja1!$C$2:$C$5001),Hoja1!C2968)</f>
        <v>297139</v>
      </c>
      <c r="D2968" t="str">
        <f>IF(ISBLANK(Hoja1!D2968),"ASALARIADO",Hoja1!D2968)</f>
        <v>ASEGURADO VOLUNTARIO</v>
      </c>
      <c r="E2968" t="s">
        <v>16</v>
      </c>
      <c r="F2968" t="s">
        <v>12</v>
      </c>
      <c r="G2968" t="s">
        <v>13</v>
      </c>
      <c r="H2968" t="s">
        <v>13</v>
      </c>
      <c r="I2968" s="1">
        <f>IF(ISBLANK(Hoja1!I2968),AVERAGE(Hoja1!$I$2:$I$5001),Hoja1!I2968)</f>
        <v>56</v>
      </c>
      <c r="J2968">
        <f t="shared" si="138"/>
        <v>0</v>
      </c>
      <c r="K2968" t="str">
        <f t="shared" si="139"/>
        <v>0-400k</v>
      </c>
      <c r="L2968" t="str">
        <f t="shared" si="140"/>
        <v>46-60</v>
      </c>
    </row>
    <row r="2969" spans="1:12" x14ac:dyDescent="0.25">
      <c r="A2969">
        <v>2968</v>
      </c>
      <c r="B2969" t="s">
        <v>15</v>
      </c>
      <c r="C2969">
        <f>IF(ISBLANK(Hoja1!C2969),AVERAGE(Hoja1!$C$2:$C$5001),Hoja1!C2969)</f>
        <v>1253343.1200000001</v>
      </c>
      <c r="D2969" t="str">
        <f>IF(ISBLANK(Hoja1!D2969),"ASALARIADO",Hoja1!D2969)</f>
        <v>ASALARIADO</v>
      </c>
      <c r="E2969" t="s">
        <v>16</v>
      </c>
      <c r="F2969" t="s">
        <v>12</v>
      </c>
      <c r="G2969" t="s">
        <v>13</v>
      </c>
      <c r="H2969" t="s">
        <v>13</v>
      </c>
      <c r="I2969" s="1">
        <f>IF(ISBLANK(Hoja1!I2969),AVERAGE(Hoja1!$I$2:$I$5001),Hoja1!I2969)</f>
        <v>35</v>
      </c>
      <c r="J2969">
        <f t="shared" si="138"/>
        <v>0</v>
      </c>
      <c r="K2969" t="str">
        <f t="shared" si="139"/>
        <v>1.2M-2M</v>
      </c>
      <c r="L2969" t="str">
        <f t="shared" si="140"/>
        <v>31-45</v>
      </c>
    </row>
    <row r="2970" spans="1:12" x14ac:dyDescent="0.25">
      <c r="A2970">
        <v>2969</v>
      </c>
      <c r="B2970" t="s">
        <v>9</v>
      </c>
      <c r="C2970">
        <f>IF(ISBLANK(Hoja1!C2970),AVERAGE(Hoja1!$C$2:$C$5001),Hoja1!C2970)</f>
        <v>297046</v>
      </c>
      <c r="D2970" t="str">
        <f>IF(ISBLANK(Hoja1!D2970),"ASALARIADO",Hoja1!D2970)</f>
        <v>TRABAJADOR INDEPENDIENTE</v>
      </c>
      <c r="E2970" t="s">
        <v>16</v>
      </c>
      <c r="F2970" t="s">
        <v>12</v>
      </c>
      <c r="G2970" t="s">
        <v>13</v>
      </c>
      <c r="H2970" t="s">
        <v>13</v>
      </c>
      <c r="I2970" s="1">
        <f>IF(ISBLANK(Hoja1!I2970),AVERAGE(Hoja1!$I$2:$I$5001),Hoja1!I2970)</f>
        <v>59</v>
      </c>
      <c r="J2970">
        <f t="shared" si="138"/>
        <v>0</v>
      </c>
      <c r="K2970" t="str">
        <f t="shared" si="139"/>
        <v>0-400k</v>
      </c>
      <c r="L2970" t="str">
        <f t="shared" si="140"/>
        <v>46-60</v>
      </c>
    </row>
    <row r="2971" spans="1:12" x14ac:dyDescent="0.25">
      <c r="A2971">
        <v>2970</v>
      </c>
      <c r="B2971" t="s">
        <v>9</v>
      </c>
      <c r="C2971">
        <f>IF(ISBLANK(Hoja1!C2971),AVERAGE(Hoja1!$C$2:$C$5001),Hoja1!C2971)</f>
        <v>392675</v>
      </c>
      <c r="D2971" t="str">
        <f>IF(ISBLANK(Hoja1!D2971),"ASALARIADO",Hoja1!D2971)</f>
        <v>TRABAJADOR INDEPENDIENTE</v>
      </c>
      <c r="E2971" t="s">
        <v>16</v>
      </c>
      <c r="F2971" t="s">
        <v>12</v>
      </c>
      <c r="G2971" t="s">
        <v>13</v>
      </c>
      <c r="H2971" t="s">
        <v>13</v>
      </c>
      <c r="I2971" s="1">
        <f>IF(ISBLANK(Hoja1!I2971),AVERAGE(Hoja1!$I$2:$I$5001),Hoja1!I2971)</f>
        <v>44</v>
      </c>
      <c r="J2971">
        <f t="shared" si="138"/>
        <v>0</v>
      </c>
      <c r="K2971" t="str">
        <f t="shared" si="139"/>
        <v>0-400k</v>
      </c>
      <c r="L2971" t="str">
        <f t="shared" si="140"/>
        <v>31-45</v>
      </c>
    </row>
    <row r="2972" spans="1:12" x14ac:dyDescent="0.25">
      <c r="A2972">
        <v>2971</v>
      </c>
      <c r="B2972" t="s">
        <v>15</v>
      </c>
      <c r="C2972">
        <f>IF(ISBLANK(Hoja1!C2972),AVERAGE(Hoja1!$C$2:$C$5001),Hoja1!C2972)</f>
        <v>300018</v>
      </c>
      <c r="D2972" t="str">
        <f>IF(ISBLANK(Hoja1!D2972),"ASALARIADO",Hoja1!D2972)</f>
        <v>ASEGURADO VOLUNTARIO</v>
      </c>
      <c r="E2972" t="s">
        <v>16</v>
      </c>
      <c r="F2972" t="s">
        <v>12</v>
      </c>
      <c r="G2972" t="s">
        <v>13</v>
      </c>
      <c r="H2972" t="s">
        <v>13</v>
      </c>
      <c r="I2972" s="1">
        <f>IF(ISBLANK(Hoja1!I2972),AVERAGE(Hoja1!$I$2:$I$5001),Hoja1!I2972)</f>
        <v>58</v>
      </c>
      <c r="J2972">
        <f t="shared" si="138"/>
        <v>0</v>
      </c>
      <c r="K2972" t="str">
        <f t="shared" si="139"/>
        <v>0-400k</v>
      </c>
      <c r="L2972" t="str">
        <f t="shared" si="140"/>
        <v>46-60</v>
      </c>
    </row>
    <row r="2973" spans="1:12" x14ac:dyDescent="0.25">
      <c r="A2973">
        <v>2972</v>
      </c>
      <c r="B2973" t="s">
        <v>15</v>
      </c>
      <c r="C2973">
        <f>IF(ISBLANK(Hoja1!C2973),AVERAGE(Hoja1!$C$2:$C$5001),Hoja1!C2973)</f>
        <v>127500</v>
      </c>
      <c r="D2973" t="str">
        <f>IF(ISBLANK(Hoja1!D2973),"ASALARIADO",Hoja1!D2973)</f>
        <v>ASALARIADO</v>
      </c>
      <c r="E2973" t="s">
        <v>16</v>
      </c>
      <c r="F2973" t="s">
        <v>12</v>
      </c>
      <c r="G2973" t="s">
        <v>13</v>
      </c>
      <c r="H2973" t="s">
        <v>12</v>
      </c>
      <c r="I2973" s="1">
        <f>IF(ISBLANK(Hoja1!I2973),AVERAGE(Hoja1!$I$2:$I$5001),Hoja1!I2973)</f>
        <v>52</v>
      </c>
      <c r="J2973">
        <f t="shared" si="138"/>
        <v>1</v>
      </c>
      <c r="K2973" t="str">
        <f t="shared" si="139"/>
        <v>0-400k</v>
      </c>
      <c r="L2973" t="str">
        <f t="shared" si="140"/>
        <v>46-60</v>
      </c>
    </row>
    <row r="2974" spans="1:12" x14ac:dyDescent="0.25">
      <c r="A2974">
        <v>2973</v>
      </c>
      <c r="B2974" t="s">
        <v>15</v>
      </c>
      <c r="C2974">
        <f>IF(ISBLANK(Hoja1!C2974),AVERAGE(Hoja1!$C$2:$C$5001),Hoja1!C2974)</f>
        <v>296000</v>
      </c>
      <c r="D2974" t="str">
        <f>IF(ISBLANK(Hoja1!D2974),"ASALARIADO",Hoja1!D2974)</f>
        <v>ASALARIADO</v>
      </c>
      <c r="E2974" t="s">
        <v>16</v>
      </c>
      <c r="F2974" t="s">
        <v>12</v>
      </c>
      <c r="G2974" t="s">
        <v>13</v>
      </c>
      <c r="H2974" t="s">
        <v>13</v>
      </c>
      <c r="I2974" s="1">
        <f>IF(ISBLANK(Hoja1!I2974),AVERAGE(Hoja1!$I$2:$I$5001),Hoja1!I2974)</f>
        <v>57</v>
      </c>
      <c r="J2974">
        <f t="shared" si="138"/>
        <v>0</v>
      </c>
      <c r="K2974" t="str">
        <f t="shared" si="139"/>
        <v>0-400k</v>
      </c>
      <c r="L2974" t="str">
        <f t="shared" si="140"/>
        <v>46-60</v>
      </c>
    </row>
    <row r="2975" spans="1:12" x14ac:dyDescent="0.25">
      <c r="A2975">
        <v>2974</v>
      </c>
      <c r="B2975" t="s">
        <v>15</v>
      </c>
      <c r="C2975">
        <f>IF(ISBLANK(Hoja1!C2975),AVERAGE(Hoja1!$C$2:$C$5001),Hoja1!C2975)</f>
        <v>64851.19</v>
      </c>
      <c r="D2975" t="str">
        <f>IF(ISBLANK(Hoja1!D2975),"ASALARIADO",Hoja1!D2975)</f>
        <v>ASALARIADO</v>
      </c>
      <c r="E2975" t="s">
        <v>16</v>
      </c>
      <c r="F2975" t="s">
        <v>12</v>
      </c>
      <c r="G2975" t="s">
        <v>13</v>
      </c>
      <c r="H2975" t="s">
        <v>13</v>
      </c>
      <c r="I2975" s="1">
        <f>IF(ISBLANK(Hoja1!I2975),AVERAGE(Hoja1!$I$2:$I$5001),Hoja1!I2975)</f>
        <v>25</v>
      </c>
      <c r="J2975">
        <f t="shared" si="138"/>
        <v>0</v>
      </c>
      <c r="K2975" t="str">
        <f t="shared" si="139"/>
        <v>0-400k</v>
      </c>
      <c r="L2975" t="str">
        <f t="shared" si="140"/>
        <v>18-30</v>
      </c>
    </row>
    <row r="2976" spans="1:12" x14ac:dyDescent="0.25">
      <c r="A2976">
        <v>2975</v>
      </c>
      <c r="B2976" t="s">
        <v>15</v>
      </c>
      <c r="C2976">
        <f>IF(ISBLANK(Hoja1!C2976),AVERAGE(Hoja1!$C$2:$C$5001),Hoja1!C2976)</f>
        <v>10</v>
      </c>
      <c r="D2976" t="str">
        <f>IF(ISBLANK(Hoja1!D2976),"ASALARIADO",Hoja1!D2976)</f>
        <v>ASALARIADO</v>
      </c>
      <c r="E2976" t="s">
        <v>11</v>
      </c>
      <c r="F2976" t="s">
        <v>12</v>
      </c>
      <c r="G2976" t="s">
        <v>13</v>
      </c>
      <c r="H2976" t="s">
        <v>13</v>
      </c>
      <c r="I2976" s="1">
        <f>IF(ISBLANK(Hoja1!I2976),AVERAGE(Hoja1!$I$2:$I$5001),Hoja1!I2976)</f>
        <v>51</v>
      </c>
      <c r="J2976">
        <f t="shared" si="138"/>
        <v>0</v>
      </c>
      <c r="K2976" t="str">
        <f t="shared" si="139"/>
        <v>0-400k</v>
      </c>
      <c r="L2976" t="str">
        <f t="shared" si="140"/>
        <v>46-60</v>
      </c>
    </row>
    <row r="2977" spans="1:12" x14ac:dyDescent="0.25">
      <c r="A2977">
        <v>2976</v>
      </c>
      <c r="B2977" t="s">
        <v>15</v>
      </c>
      <c r="C2977">
        <f>IF(ISBLANK(Hoja1!C2977),AVERAGE(Hoja1!$C$2:$C$5001),Hoja1!C2977)</f>
        <v>976868.32</v>
      </c>
      <c r="D2977" t="str">
        <f>IF(ISBLANK(Hoja1!D2977),"ASALARIADO",Hoja1!D2977)</f>
        <v>ASALARIADO</v>
      </c>
      <c r="E2977" t="s">
        <v>16</v>
      </c>
      <c r="F2977" t="s">
        <v>12</v>
      </c>
      <c r="G2977" t="s">
        <v>13</v>
      </c>
      <c r="H2977" t="s">
        <v>13</v>
      </c>
      <c r="I2977" s="1">
        <f>IF(ISBLANK(Hoja1!I2977),AVERAGE(Hoja1!$I$2:$I$5001),Hoja1!I2977)</f>
        <v>37</v>
      </c>
      <c r="J2977">
        <f t="shared" si="138"/>
        <v>0</v>
      </c>
      <c r="K2977" t="str">
        <f t="shared" si="139"/>
        <v>800k-1.2M</v>
      </c>
      <c r="L2977" t="str">
        <f t="shared" si="140"/>
        <v>31-45</v>
      </c>
    </row>
    <row r="2978" spans="1:12" x14ac:dyDescent="0.25">
      <c r="A2978">
        <v>2977</v>
      </c>
      <c r="B2978" t="s">
        <v>9</v>
      </c>
      <c r="C2978">
        <f>IF(ISBLANK(Hoja1!C2978),AVERAGE(Hoja1!$C$2:$C$5001),Hoja1!C2978)</f>
        <v>301783</v>
      </c>
      <c r="D2978" t="str">
        <f>IF(ISBLANK(Hoja1!D2978),"ASALARIADO",Hoja1!D2978)</f>
        <v>ASALARIADO</v>
      </c>
      <c r="E2978" t="s">
        <v>16</v>
      </c>
      <c r="F2978" t="s">
        <v>12</v>
      </c>
      <c r="G2978" t="s">
        <v>13</v>
      </c>
      <c r="H2978" t="s">
        <v>12</v>
      </c>
      <c r="I2978" s="1">
        <f>IF(ISBLANK(Hoja1!I2978),AVERAGE(Hoja1!$I$2:$I$5001),Hoja1!I2978)</f>
        <v>36</v>
      </c>
      <c r="J2978">
        <f t="shared" si="138"/>
        <v>1</v>
      </c>
      <c r="K2978" t="str">
        <f t="shared" si="139"/>
        <v>0-400k</v>
      </c>
      <c r="L2978" t="str">
        <f t="shared" si="140"/>
        <v>31-45</v>
      </c>
    </row>
    <row r="2979" spans="1:12" x14ac:dyDescent="0.25">
      <c r="A2979">
        <v>2978</v>
      </c>
      <c r="B2979" t="s">
        <v>9</v>
      </c>
      <c r="C2979">
        <f>IF(ISBLANK(Hoja1!C2979),AVERAGE(Hoja1!$C$2:$C$5001),Hoja1!C2979)</f>
        <v>299647</v>
      </c>
      <c r="D2979" t="str">
        <f>IF(ISBLANK(Hoja1!D2979),"ASALARIADO",Hoja1!D2979)</f>
        <v>ASEGURADO VOLUNTARIO</v>
      </c>
      <c r="E2979" t="s">
        <v>16</v>
      </c>
      <c r="F2979" t="s">
        <v>12</v>
      </c>
      <c r="G2979" t="s">
        <v>13</v>
      </c>
      <c r="H2979" t="s">
        <v>13</v>
      </c>
      <c r="I2979" s="1">
        <f>IF(ISBLANK(Hoja1!I2979),AVERAGE(Hoja1!$I$2:$I$5001),Hoja1!I2979)</f>
        <v>62</v>
      </c>
      <c r="J2979">
        <f t="shared" si="138"/>
        <v>0</v>
      </c>
      <c r="K2979" t="str">
        <f t="shared" si="139"/>
        <v>0-400k</v>
      </c>
      <c r="L2979" t="str">
        <f t="shared" si="140"/>
        <v>61-75</v>
      </c>
    </row>
    <row r="2980" spans="1:12" x14ac:dyDescent="0.25">
      <c r="A2980">
        <v>2979</v>
      </c>
      <c r="B2980" t="s">
        <v>15</v>
      </c>
      <c r="C2980">
        <f>IF(ISBLANK(Hoja1!C2980),AVERAGE(Hoja1!$C$2:$C$5001),Hoja1!C2980)</f>
        <v>1893569.1</v>
      </c>
      <c r="D2980" t="str">
        <f>IF(ISBLANK(Hoja1!D2980),"ASALARIADO",Hoja1!D2980)</f>
        <v>ASALARIADO</v>
      </c>
      <c r="E2980" t="s">
        <v>11</v>
      </c>
      <c r="F2980" t="s">
        <v>12</v>
      </c>
      <c r="G2980" t="s">
        <v>13</v>
      </c>
      <c r="H2980" t="s">
        <v>13</v>
      </c>
      <c r="I2980" s="1">
        <f>IF(ISBLANK(Hoja1!I2980),AVERAGE(Hoja1!$I$2:$I$5001),Hoja1!I2980)</f>
        <v>54</v>
      </c>
      <c r="J2980">
        <f t="shared" si="138"/>
        <v>0</v>
      </c>
      <c r="K2980" t="str">
        <f t="shared" si="139"/>
        <v>1.2M-2M</v>
      </c>
      <c r="L2980" t="str">
        <f t="shared" si="140"/>
        <v>46-60</v>
      </c>
    </row>
    <row r="2981" spans="1:12" x14ac:dyDescent="0.25">
      <c r="A2981">
        <v>2980</v>
      </c>
      <c r="B2981" t="s">
        <v>9</v>
      </c>
      <c r="C2981">
        <f>IF(ISBLANK(Hoja1!C2981),AVERAGE(Hoja1!$C$2:$C$5001),Hoja1!C2981)</f>
        <v>173700</v>
      </c>
      <c r="D2981" t="str">
        <f>IF(ISBLANK(Hoja1!D2981),"ASALARIADO",Hoja1!D2981)</f>
        <v>ASALARIADO</v>
      </c>
      <c r="E2981" t="s">
        <v>16</v>
      </c>
      <c r="F2981" t="s">
        <v>12</v>
      </c>
      <c r="G2981" t="s">
        <v>13</v>
      </c>
      <c r="H2981" t="s">
        <v>13</v>
      </c>
      <c r="I2981" s="1">
        <f>IF(ISBLANK(Hoja1!I2981),AVERAGE(Hoja1!$I$2:$I$5001),Hoja1!I2981)</f>
        <v>51</v>
      </c>
      <c r="J2981">
        <f t="shared" si="138"/>
        <v>0</v>
      </c>
      <c r="K2981" t="str">
        <f t="shared" si="139"/>
        <v>0-400k</v>
      </c>
      <c r="L2981" t="str">
        <f t="shared" si="140"/>
        <v>46-60</v>
      </c>
    </row>
    <row r="2982" spans="1:12" x14ac:dyDescent="0.25">
      <c r="A2982">
        <v>2981</v>
      </c>
      <c r="B2982" t="s">
        <v>15</v>
      </c>
      <c r="C2982">
        <f>IF(ISBLANK(Hoja1!C2982),AVERAGE(Hoja1!$C$2:$C$5001),Hoja1!C2982)</f>
        <v>766774</v>
      </c>
      <c r="D2982" t="str">
        <f>IF(ISBLANK(Hoja1!D2982),"ASALARIADO",Hoja1!D2982)</f>
        <v>ASALARIADO</v>
      </c>
      <c r="E2982" t="s">
        <v>16</v>
      </c>
      <c r="F2982" t="s">
        <v>12</v>
      </c>
      <c r="G2982" t="s">
        <v>12</v>
      </c>
      <c r="H2982" t="s">
        <v>13</v>
      </c>
      <c r="I2982" s="1">
        <f>IF(ISBLANK(Hoja1!I2982),AVERAGE(Hoja1!$I$2:$I$5001),Hoja1!I2982)</f>
        <v>52</v>
      </c>
      <c r="J2982">
        <f t="shared" si="138"/>
        <v>0</v>
      </c>
      <c r="K2982" t="str">
        <f t="shared" si="139"/>
        <v>400k-800k</v>
      </c>
      <c r="L2982" t="str">
        <f t="shared" si="140"/>
        <v>46-60</v>
      </c>
    </row>
    <row r="2983" spans="1:12" x14ac:dyDescent="0.25">
      <c r="A2983">
        <v>2982</v>
      </c>
      <c r="B2983" t="s">
        <v>9</v>
      </c>
      <c r="C2983">
        <f>IF(ISBLANK(Hoja1!C2983),AVERAGE(Hoja1!$C$2:$C$5001),Hoja1!C2983)</f>
        <v>291514</v>
      </c>
      <c r="D2983" t="str">
        <f>IF(ISBLANK(Hoja1!D2983),"ASALARIADO",Hoja1!D2983)</f>
        <v>ASEGURADO VOLUNTARIO</v>
      </c>
      <c r="E2983" t="s">
        <v>16</v>
      </c>
      <c r="F2983" t="s">
        <v>12</v>
      </c>
      <c r="G2983" t="s">
        <v>13</v>
      </c>
      <c r="H2983" t="s">
        <v>13</v>
      </c>
      <c r="I2983" s="1">
        <f>IF(ISBLANK(Hoja1!I2983),AVERAGE(Hoja1!$I$2:$I$5001),Hoja1!I2983)</f>
        <v>51</v>
      </c>
      <c r="J2983">
        <f t="shared" si="138"/>
        <v>0</v>
      </c>
      <c r="K2983" t="str">
        <f t="shared" si="139"/>
        <v>0-400k</v>
      </c>
      <c r="L2983" t="str">
        <f t="shared" si="140"/>
        <v>46-60</v>
      </c>
    </row>
    <row r="2984" spans="1:12" x14ac:dyDescent="0.25">
      <c r="A2984">
        <v>2983</v>
      </c>
      <c r="B2984" t="s">
        <v>9</v>
      </c>
      <c r="C2984">
        <f>IF(ISBLANK(Hoja1!C2984),AVERAGE(Hoja1!$C$2:$C$5001),Hoja1!C2984)</f>
        <v>490122</v>
      </c>
      <c r="D2984" t="str">
        <f>IF(ISBLANK(Hoja1!D2984),"ASALARIADO",Hoja1!D2984)</f>
        <v>TRABAJADOR INDEPENDIENTE</v>
      </c>
      <c r="E2984" t="s">
        <v>16</v>
      </c>
      <c r="F2984" t="s">
        <v>12</v>
      </c>
      <c r="G2984" t="s">
        <v>13</v>
      </c>
      <c r="H2984" t="s">
        <v>13</v>
      </c>
      <c r="I2984" s="1">
        <f>IF(ISBLANK(Hoja1!I2984),AVERAGE(Hoja1!$I$2:$I$5001),Hoja1!I2984)</f>
        <v>63</v>
      </c>
      <c r="J2984">
        <f t="shared" si="138"/>
        <v>0</v>
      </c>
      <c r="K2984" t="str">
        <f t="shared" si="139"/>
        <v>400k-800k</v>
      </c>
      <c r="L2984" t="str">
        <f t="shared" si="140"/>
        <v>61-75</v>
      </c>
    </row>
    <row r="2985" spans="1:12" x14ac:dyDescent="0.25">
      <c r="A2985">
        <v>2984</v>
      </c>
      <c r="B2985" t="s">
        <v>15</v>
      </c>
      <c r="C2985">
        <f>IF(ISBLANK(Hoja1!C2985),AVERAGE(Hoja1!$C$2:$C$5001),Hoja1!C2985)</f>
        <v>299647</v>
      </c>
      <c r="D2985" t="str">
        <f>IF(ISBLANK(Hoja1!D2985),"ASALARIADO",Hoja1!D2985)</f>
        <v>ASEGURADO VOLUNTARIO</v>
      </c>
      <c r="E2985" t="s">
        <v>16</v>
      </c>
      <c r="F2985" t="s">
        <v>12</v>
      </c>
      <c r="G2985" t="s">
        <v>12</v>
      </c>
      <c r="H2985" t="s">
        <v>13</v>
      </c>
      <c r="I2985" s="1">
        <f>IF(ISBLANK(Hoja1!I2985),AVERAGE(Hoja1!$I$2:$I$5001),Hoja1!I2985)</f>
        <v>69</v>
      </c>
      <c r="J2985">
        <f t="shared" si="138"/>
        <v>0</v>
      </c>
      <c r="K2985" t="str">
        <f t="shared" si="139"/>
        <v>0-400k</v>
      </c>
      <c r="L2985" t="str">
        <f t="shared" si="140"/>
        <v>61-75</v>
      </c>
    </row>
    <row r="2986" spans="1:12" x14ac:dyDescent="0.25">
      <c r="A2986">
        <v>2985</v>
      </c>
      <c r="B2986" t="s">
        <v>9</v>
      </c>
      <c r="C2986">
        <f>IF(ISBLANK(Hoja1!C2986),AVERAGE(Hoja1!$C$2:$C$5001),Hoja1!C2986)</f>
        <v>297046</v>
      </c>
      <c r="D2986" t="str">
        <f>IF(ISBLANK(Hoja1!D2986),"ASALARIADO",Hoja1!D2986)</f>
        <v>TRABAJADOR INDEPENDIENTE</v>
      </c>
      <c r="E2986" t="s">
        <v>16</v>
      </c>
      <c r="F2986" t="s">
        <v>13</v>
      </c>
      <c r="G2986" t="s">
        <v>13</v>
      </c>
      <c r="H2986" t="s">
        <v>12</v>
      </c>
      <c r="I2986" s="1">
        <f>IF(ISBLANK(Hoja1!I2986),AVERAGE(Hoja1!$I$2:$I$5001),Hoja1!I2986)</f>
        <v>55</v>
      </c>
      <c r="J2986">
        <f t="shared" si="138"/>
        <v>1</v>
      </c>
      <c r="K2986" t="str">
        <f t="shared" si="139"/>
        <v>0-400k</v>
      </c>
      <c r="L2986" t="str">
        <f t="shared" si="140"/>
        <v>46-60</v>
      </c>
    </row>
    <row r="2987" spans="1:12" x14ac:dyDescent="0.25">
      <c r="A2987">
        <v>2986</v>
      </c>
      <c r="B2987" t="s">
        <v>15</v>
      </c>
      <c r="C2987">
        <f>IF(ISBLANK(Hoja1!C2987),AVERAGE(Hoja1!$C$2:$C$5001),Hoja1!C2987)</f>
        <v>300018</v>
      </c>
      <c r="D2987" t="str">
        <f>IF(ISBLANK(Hoja1!D2987),"ASALARIADO",Hoja1!D2987)</f>
        <v>ASEGURADO VOLUNTARIO</v>
      </c>
      <c r="E2987" t="s">
        <v>16</v>
      </c>
      <c r="F2987" t="s">
        <v>12</v>
      </c>
      <c r="G2987" t="s">
        <v>13</v>
      </c>
      <c r="H2987" t="s">
        <v>13</v>
      </c>
      <c r="I2987" s="1">
        <f>IF(ISBLANK(Hoja1!I2987),AVERAGE(Hoja1!$I$2:$I$5001),Hoja1!I2987)</f>
        <v>53</v>
      </c>
      <c r="J2987">
        <f t="shared" si="138"/>
        <v>0</v>
      </c>
      <c r="K2987" t="str">
        <f t="shared" si="139"/>
        <v>0-400k</v>
      </c>
      <c r="L2987" t="str">
        <f t="shared" si="140"/>
        <v>46-60</v>
      </c>
    </row>
    <row r="2988" spans="1:12" x14ac:dyDescent="0.25">
      <c r="A2988">
        <v>2987</v>
      </c>
      <c r="B2988" t="s">
        <v>9</v>
      </c>
      <c r="C2988">
        <f>IF(ISBLANK(Hoja1!C2988),AVERAGE(Hoja1!$C$2:$C$5001),Hoja1!C2988)</f>
        <v>321550</v>
      </c>
      <c r="D2988" t="str">
        <f>IF(ISBLANK(Hoja1!D2988),"ASALARIADO",Hoja1!D2988)</f>
        <v>TRABAJADOR INDEPENDIENTE</v>
      </c>
      <c r="E2988" t="s">
        <v>16</v>
      </c>
      <c r="F2988" t="s">
        <v>12</v>
      </c>
      <c r="G2988" t="s">
        <v>13</v>
      </c>
      <c r="H2988" t="s">
        <v>12</v>
      </c>
      <c r="I2988" s="1">
        <f>IF(ISBLANK(Hoja1!I2988),AVERAGE(Hoja1!$I$2:$I$5001),Hoja1!I2988)</f>
        <v>51</v>
      </c>
      <c r="J2988">
        <f t="shared" si="138"/>
        <v>1</v>
      </c>
      <c r="K2988" t="str">
        <f t="shared" si="139"/>
        <v>0-400k</v>
      </c>
      <c r="L2988" t="str">
        <f t="shared" si="140"/>
        <v>46-60</v>
      </c>
    </row>
    <row r="2989" spans="1:12" x14ac:dyDescent="0.25">
      <c r="A2989">
        <v>2988</v>
      </c>
      <c r="B2989" t="s">
        <v>9</v>
      </c>
      <c r="C2989">
        <f>IF(ISBLANK(Hoja1!C2989),AVERAGE(Hoja1!$C$2:$C$5001),Hoja1!C2989)</f>
        <v>422424</v>
      </c>
      <c r="D2989" t="str">
        <f>IF(ISBLANK(Hoja1!D2989),"ASALARIADO",Hoja1!D2989)</f>
        <v>ASALARIADO</v>
      </c>
      <c r="E2989" t="s">
        <v>16</v>
      </c>
      <c r="F2989" t="s">
        <v>12</v>
      </c>
      <c r="G2989" t="s">
        <v>13</v>
      </c>
      <c r="H2989" t="s">
        <v>13</v>
      </c>
      <c r="I2989" s="1">
        <f>IF(ISBLANK(Hoja1!I2989),AVERAGE(Hoja1!$I$2:$I$5001),Hoja1!I2989)</f>
        <v>27</v>
      </c>
      <c r="J2989">
        <f t="shared" si="138"/>
        <v>0</v>
      </c>
      <c r="K2989" t="str">
        <f t="shared" si="139"/>
        <v>400k-800k</v>
      </c>
      <c r="L2989" t="str">
        <f t="shared" si="140"/>
        <v>18-30</v>
      </c>
    </row>
    <row r="2990" spans="1:12" x14ac:dyDescent="0.25">
      <c r="A2990">
        <v>2989</v>
      </c>
      <c r="B2990" t="s">
        <v>15</v>
      </c>
      <c r="C2990">
        <f>IF(ISBLANK(Hoja1!C2990),AVERAGE(Hoja1!$C$2:$C$5001),Hoja1!C2990)</f>
        <v>351531.84</v>
      </c>
      <c r="D2990" t="str">
        <f>IF(ISBLANK(Hoja1!D2990),"ASALARIADO",Hoja1!D2990)</f>
        <v>ASALARIADO</v>
      </c>
      <c r="E2990" t="s">
        <v>16</v>
      </c>
      <c r="F2990" t="s">
        <v>12</v>
      </c>
      <c r="G2990" t="s">
        <v>13</v>
      </c>
      <c r="H2990" t="s">
        <v>13</v>
      </c>
      <c r="I2990" s="1">
        <f>IF(ISBLANK(Hoja1!I2990),AVERAGE(Hoja1!$I$2:$I$5001),Hoja1!I2990)</f>
        <v>38</v>
      </c>
      <c r="J2990">
        <f t="shared" si="138"/>
        <v>0</v>
      </c>
      <c r="K2990" t="str">
        <f t="shared" si="139"/>
        <v>0-400k</v>
      </c>
      <c r="L2990" t="str">
        <f t="shared" si="140"/>
        <v>31-45</v>
      </c>
    </row>
    <row r="2991" spans="1:12" x14ac:dyDescent="0.25">
      <c r="A2991">
        <v>2990</v>
      </c>
      <c r="B2991" t="s">
        <v>9</v>
      </c>
      <c r="C2991">
        <f>IF(ISBLANK(Hoja1!C2991),AVERAGE(Hoja1!$C$2:$C$5001),Hoja1!C2991)</f>
        <v>356000</v>
      </c>
      <c r="D2991" t="str">
        <f>IF(ISBLANK(Hoja1!D2991),"ASALARIADO",Hoja1!D2991)</f>
        <v>ASALARIADO</v>
      </c>
      <c r="E2991" t="s">
        <v>16</v>
      </c>
      <c r="F2991" t="s">
        <v>12</v>
      </c>
      <c r="G2991" t="s">
        <v>13</v>
      </c>
      <c r="H2991" t="s">
        <v>13</v>
      </c>
      <c r="I2991" s="1">
        <f>IF(ISBLANK(Hoja1!I2991),AVERAGE(Hoja1!$I$2:$I$5001),Hoja1!I2991)</f>
        <v>57</v>
      </c>
      <c r="J2991">
        <f t="shared" si="138"/>
        <v>0</v>
      </c>
      <c r="K2991" t="str">
        <f t="shared" si="139"/>
        <v>0-400k</v>
      </c>
      <c r="L2991" t="str">
        <f t="shared" si="140"/>
        <v>46-60</v>
      </c>
    </row>
    <row r="2992" spans="1:12" x14ac:dyDescent="0.25">
      <c r="A2992">
        <v>2991</v>
      </c>
      <c r="B2992" t="s">
        <v>15</v>
      </c>
      <c r="C2992">
        <f>IF(ISBLANK(Hoja1!C2992),AVERAGE(Hoja1!$C$2:$C$5001),Hoja1!C2992)</f>
        <v>278031</v>
      </c>
      <c r="D2992" t="str">
        <f>IF(ISBLANK(Hoja1!D2992),"ASALARIADO",Hoja1!D2992)</f>
        <v>ASEGURADO VOLUNTARIO</v>
      </c>
      <c r="E2992" t="s">
        <v>16</v>
      </c>
      <c r="F2992" t="s">
        <v>12</v>
      </c>
      <c r="G2992" t="s">
        <v>13</v>
      </c>
      <c r="H2992" t="s">
        <v>13</v>
      </c>
      <c r="I2992" s="1">
        <f>IF(ISBLANK(Hoja1!I2992),AVERAGE(Hoja1!$I$2:$I$5001),Hoja1!I2992)</f>
        <v>39</v>
      </c>
      <c r="J2992">
        <f t="shared" si="138"/>
        <v>0</v>
      </c>
      <c r="K2992" t="str">
        <f t="shared" si="139"/>
        <v>0-400k</v>
      </c>
      <c r="L2992" t="str">
        <f t="shared" si="140"/>
        <v>31-45</v>
      </c>
    </row>
    <row r="2993" spans="1:12" x14ac:dyDescent="0.25">
      <c r="A2993">
        <v>2992</v>
      </c>
      <c r="B2993" t="s">
        <v>9</v>
      </c>
      <c r="C2993">
        <f>IF(ISBLANK(Hoja1!C2993),AVERAGE(Hoja1!$C$2:$C$5001),Hoja1!C2993)</f>
        <v>2247500</v>
      </c>
      <c r="D2993" t="str">
        <f>IF(ISBLANK(Hoja1!D2993),"ASALARIADO",Hoja1!D2993)</f>
        <v>ASALARIADO</v>
      </c>
      <c r="E2993" t="s">
        <v>16</v>
      </c>
      <c r="F2993" t="s">
        <v>12</v>
      </c>
      <c r="G2993" t="s">
        <v>13</v>
      </c>
      <c r="H2993" t="s">
        <v>13</v>
      </c>
      <c r="I2993" s="1">
        <f>IF(ISBLANK(Hoja1!I2993),AVERAGE(Hoja1!$I$2:$I$5001),Hoja1!I2993)</f>
        <v>45</v>
      </c>
      <c r="J2993">
        <f t="shared" si="138"/>
        <v>0</v>
      </c>
      <c r="K2993" t="str">
        <f t="shared" si="139"/>
        <v>2M+</v>
      </c>
      <c r="L2993" t="str">
        <f t="shared" si="140"/>
        <v>31-45</v>
      </c>
    </row>
    <row r="2994" spans="1:12" x14ac:dyDescent="0.25">
      <c r="A2994">
        <v>2993</v>
      </c>
      <c r="B2994" t="s">
        <v>9</v>
      </c>
      <c r="C2994">
        <f>IF(ISBLANK(Hoja1!C2994),AVERAGE(Hoja1!$C$2:$C$5001),Hoja1!C2994)</f>
        <v>340000</v>
      </c>
      <c r="D2994" t="str">
        <f>IF(ISBLANK(Hoja1!D2994),"ASALARIADO",Hoja1!D2994)</f>
        <v>ASALARIADO</v>
      </c>
      <c r="E2994" t="s">
        <v>16</v>
      </c>
      <c r="F2994" t="s">
        <v>12</v>
      </c>
      <c r="G2994" t="s">
        <v>13</v>
      </c>
      <c r="H2994" t="s">
        <v>13</v>
      </c>
      <c r="I2994" s="1">
        <f>IF(ISBLANK(Hoja1!I2994),AVERAGE(Hoja1!$I$2:$I$5001),Hoja1!I2994)</f>
        <v>34</v>
      </c>
      <c r="J2994">
        <f t="shared" si="138"/>
        <v>0</v>
      </c>
      <c r="K2994" t="str">
        <f t="shared" si="139"/>
        <v>0-400k</v>
      </c>
      <c r="L2994" t="str">
        <f t="shared" si="140"/>
        <v>31-45</v>
      </c>
    </row>
    <row r="2995" spans="1:12" x14ac:dyDescent="0.25">
      <c r="A2995">
        <v>2994</v>
      </c>
      <c r="B2995" t="s">
        <v>9</v>
      </c>
      <c r="C2995">
        <f>IF(ISBLANK(Hoja1!C2995),AVERAGE(Hoja1!$C$2:$C$5001),Hoja1!C2995)</f>
        <v>50000</v>
      </c>
      <c r="D2995" t="str">
        <f>IF(ISBLANK(Hoja1!D2995),"ASALARIADO",Hoja1!D2995)</f>
        <v>ASALARIADO</v>
      </c>
      <c r="E2995" t="s">
        <v>16</v>
      </c>
      <c r="F2995" t="s">
        <v>12</v>
      </c>
      <c r="G2995" t="s">
        <v>12</v>
      </c>
      <c r="H2995" t="s">
        <v>12</v>
      </c>
      <c r="I2995" s="1">
        <f>IF(ISBLANK(Hoja1!I2995),AVERAGE(Hoja1!$I$2:$I$5001),Hoja1!I2995)</f>
        <v>53</v>
      </c>
      <c r="J2995">
        <f t="shared" si="138"/>
        <v>1</v>
      </c>
      <c r="K2995" t="str">
        <f t="shared" si="139"/>
        <v>0-400k</v>
      </c>
      <c r="L2995" t="str">
        <f t="shared" si="140"/>
        <v>46-60</v>
      </c>
    </row>
    <row r="2996" spans="1:12" x14ac:dyDescent="0.25">
      <c r="A2996">
        <v>2995</v>
      </c>
      <c r="B2996" t="s">
        <v>9</v>
      </c>
      <c r="C2996">
        <f>IF(ISBLANK(Hoja1!C2996),AVERAGE(Hoja1!$C$2:$C$5001),Hoja1!C2996)</f>
        <v>389718</v>
      </c>
      <c r="D2996" t="str">
        <f>IF(ISBLANK(Hoja1!D2996),"ASALARIADO",Hoja1!D2996)</f>
        <v>ASALARIADO</v>
      </c>
      <c r="E2996" t="s">
        <v>16</v>
      </c>
      <c r="F2996" t="s">
        <v>12</v>
      </c>
      <c r="G2996" t="s">
        <v>13</v>
      </c>
      <c r="H2996" t="s">
        <v>13</v>
      </c>
      <c r="I2996" s="1">
        <f>IF(ISBLANK(Hoja1!I2996),AVERAGE(Hoja1!$I$2:$I$5001),Hoja1!I2996)</f>
        <v>41</v>
      </c>
      <c r="J2996">
        <f t="shared" si="138"/>
        <v>0</v>
      </c>
      <c r="K2996" t="str">
        <f t="shared" si="139"/>
        <v>0-400k</v>
      </c>
      <c r="L2996" t="str">
        <f t="shared" si="140"/>
        <v>31-45</v>
      </c>
    </row>
    <row r="2997" spans="1:12" x14ac:dyDescent="0.25">
      <c r="A2997">
        <v>2996</v>
      </c>
      <c r="B2997" t="s">
        <v>15</v>
      </c>
      <c r="C2997">
        <f>IF(ISBLANK(Hoja1!C2997),AVERAGE(Hoja1!$C$2:$C$5001),Hoja1!C2997)</f>
        <v>2032262.93</v>
      </c>
      <c r="D2997" t="str">
        <f>IF(ISBLANK(Hoja1!D2997),"ASALARIADO",Hoja1!D2997)</f>
        <v>ASALARIADO</v>
      </c>
      <c r="E2997" t="s">
        <v>16</v>
      </c>
      <c r="F2997" t="s">
        <v>12</v>
      </c>
      <c r="G2997" t="s">
        <v>13</v>
      </c>
      <c r="H2997" t="s">
        <v>13</v>
      </c>
      <c r="I2997" s="1">
        <f>IF(ISBLANK(Hoja1!I2997),AVERAGE(Hoja1!$I$2:$I$5001),Hoja1!I2997)</f>
        <v>54</v>
      </c>
      <c r="J2997">
        <f t="shared" si="138"/>
        <v>0</v>
      </c>
      <c r="K2997" t="str">
        <f t="shared" si="139"/>
        <v>2M+</v>
      </c>
      <c r="L2997" t="str">
        <f t="shared" si="140"/>
        <v>46-60</v>
      </c>
    </row>
    <row r="2998" spans="1:12" x14ac:dyDescent="0.25">
      <c r="A2998">
        <v>2997</v>
      </c>
      <c r="B2998" t="s">
        <v>15</v>
      </c>
      <c r="C2998">
        <f>IF(ISBLANK(Hoja1!C2998),AVERAGE(Hoja1!$C$2:$C$5001),Hoja1!C2998)</f>
        <v>89567</v>
      </c>
      <c r="D2998" t="str">
        <f>IF(ISBLANK(Hoja1!D2998),"ASALARIADO",Hoja1!D2998)</f>
        <v>ASALARIADO</v>
      </c>
      <c r="E2998" t="s">
        <v>11</v>
      </c>
      <c r="F2998" t="s">
        <v>12</v>
      </c>
      <c r="G2998" t="s">
        <v>13</v>
      </c>
      <c r="H2998" t="s">
        <v>13</v>
      </c>
      <c r="I2998" s="1">
        <f>IF(ISBLANK(Hoja1!I2998),AVERAGE(Hoja1!$I$2:$I$5001),Hoja1!I2998)</f>
        <v>34</v>
      </c>
      <c r="J2998">
        <f t="shared" si="138"/>
        <v>0</v>
      </c>
      <c r="K2998" t="str">
        <f t="shared" si="139"/>
        <v>0-400k</v>
      </c>
      <c r="L2998" t="str">
        <f t="shared" si="140"/>
        <v>31-45</v>
      </c>
    </row>
    <row r="2999" spans="1:12" x14ac:dyDescent="0.25">
      <c r="A2999">
        <v>2998</v>
      </c>
      <c r="B2999" t="s">
        <v>9</v>
      </c>
      <c r="C2999">
        <f>IF(ISBLANK(Hoja1!C2999),AVERAGE(Hoja1!$C$2:$C$5001),Hoja1!C2999)</f>
        <v>316965</v>
      </c>
      <c r="D2999" t="str">
        <f>IF(ISBLANK(Hoja1!D2999),"ASALARIADO",Hoja1!D2999)</f>
        <v>ASALARIADO</v>
      </c>
      <c r="E2999" t="s">
        <v>16</v>
      </c>
      <c r="F2999" t="s">
        <v>12</v>
      </c>
      <c r="G2999" t="s">
        <v>13</v>
      </c>
      <c r="H2999" t="s">
        <v>13</v>
      </c>
      <c r="I2999" s="1">
        <f>IF(ISBLANK(Hoja1!I2999),AVERAGE(Hoja1!$I$2:$I$5001),Hoja1!I2999)</f>
        <v>25</v>
      </c>
      <c r="J2999">
        <f t="shared" si="138"/>
        <v>0</v>
      </c>
      <c r="K2999" t="str">
        <f t="shared" si="139"/>
        <v>0-400k</v>
      </c>
      <c r="L2999" t="str">
        <f t="shared" si="140"/>
        <v>18-30</v>
      </c>
    </row>
    <row r="3000" spans="1:12" x14ac:dyDescent="0.25">
      <c r="A3000">
        <v>2999</v>
      </c>
      <c r="B3000" t="s">
        <v>15</v>
      </c>
      <c r="C3000">
        <f>IF(ISBLANK(Hoja1!C3000),AVERAGE(Hoja1!$C$2:$C$5001),Hoja1!C3000)</f>
        <v>347135</v>
      </c>
      <c r="D3000" t="str">
        <f>IF(ISBLANK(Hoja1!D3000),"ASALARIADO",Hoja1!D3000)</f>
        <v>ASEGURADO VOLUNTARIO</v>
      </c>
      <c r="E3000" t="s">
        <v>16</v>
      </c>
      <c r="F3000" t="s">
        <v>12</v>
      </c>
      <c r="G3000" t="s">
        <v>12</v>
      </c>
      <c r="H3000" t="s">
        <v>13</v>
      </c>
      <c r="I3000" s="1">
        <f>IF(ISBLANK(Hoja1!I3000),AVERAGE(Hoja1!$I$2:$I$5001),Hoja1!I3000)</f>
        <v>63</v>
      </c>
      <c r="J3000">
        <f t="shared" si="138"/>
        <v>0</v>
      </c>
      <c r="K3000" t="str">
        <f t="shared" si="139"/>
        <v>0-400k</v>
      </c>
      <c r="L3000" t="str">
        <f t="shared" si="140"/>
        <v>61-75</v>
      </c>
    </row>
    <row r="3001" spans="1:12" x14ac:dyDescent="0.25">
      <c r="A3001">
        <v>3000</v>
      </c>
      <c r="B3001" t="s">
        <v>15</v>
      </c>
      <c r="C3001">
        <f>IF(ISBLANK(Hoja1!C3001),AVERAGE(Hoja1!$C$2:$C$5001),Hoja1!C3001)</f>
        <v>1501649.3</v>
      </c>
      <c r="D3001" t="str">
        <f>IF(ISBLANK(Hoja1!D3001),"ASALARIADO",Hoja1!D3001)</f>
        <v>ASALARIADO</v>
      </c>
      <c r="E3001" t="s">
        <v>16</v>
      </c>
      <c r="F3001" t="s">
        <v>12</v>
      </c>
      <c r="G3001" t="s">
        <v>12</v>
      </c>
      <c r="H3001" t="s">
        <v>13</v>
      </c>
      <c r="I3001" s="1">
        <f>IF(ISBLANK(Hoja1!I3001),AVERAGE(Hoja1!$I$2:$I$5001),Hoja1!I3001)</f>
        <v>35</v>
      </c>
      <c r="J3001">
        <f t="shared" si="138"/>
        <v>0</v>
      </c>
      <c r="K3001" t="str">
        <f t="shared" si="139"/>
        <v>1.2M-2M</v>
      </c>
      <c r="L3001" t="str">
        <f t="shared" si="140"/>
        <v>31-45</v>
      </c>
    </row>
    <row r="3002" spans="1:12" x14ac:dyDescent="0.25">
      <c r="A3002">
        <v>3001</v>
      </c>
      <c r="B3002" t="s">
        <v>9</v>
      </c>
      <c r="C3002">
        <f>IF(ISBLANK(Hoja1!C3002),AVERAGE(Hoja1!$C$2:$C$5001),Hoja1!C3002)</f>
        <v>302470</v>
      </c>
      <c r="D3002" t="str">
        <f>IF(ISBLANK(Hoja1!D3002),"ASALARIADO",Hoja1!D3002)</f>
        <v>TRABAJADOR INDEPENDIENTE</v>
      </c>
      <c r="E3002" t="s">
        <v>16</v>
      </c>
      <c r="F3002" t="s">
        <v>12</v>
      </c>
      <c r="G3002" t="s">
        <v>13</v>
      </c>
      <c r="H3002" t="s">
        <v>13</v>
      </c>
      <c r="I3002" s="1">
        <f>IF(ISBLANK(Hoja1!I3002),AVERAGE(Hoja1!$I$2:$I$5001),Hoja1!I3002)</f>
        <v>61</v>
      </c>
      <c r="J3002">
        <f t="shared" si="138"/>
        <v>0</v>
      </c>
      <c r="K3002" t="str">
        <f t="shared" si="139"/>
        <v>0-400k</v>
      </c>
      <c r="L3002" t="str">
        <f t="shared" si="140"/>
        <v>61-75</v>
      </c>
    </row>
    <row r="3003" spans="1:12" x14ac:dyDescent="0.25">
      <c r="A3003">
        <v>3002</v>
      </c>
      <c r="B3003" t="s">
        <v>15</v>
      </c>
      <c r="C3003">
        <f>IF(ISBLANK(Hoja1!C3003),AVERAGE(Hoja1!$C$2:$C$5001),Hoja1!C3003)</f>
        <v>477140</v>
      </c>
      <c r="D3003" t="str">
        <f>IF(ISBLANK(Hoja1!D3003),"ASALARIADO",Hoja1!D3003)</f>
        <v>ASALARIADO</v>
      </c>
      <c r="E3003" t="s">
        <v>11</v>
      </c>
      <c r="F3003" t="s">
        <v>12</v>
      </c>
      <c r="G3003" t="s">
        <v>13</v>
      </c>
      <c r="H3003" t="s">
        <v>13</v>
      </c>
      <c r="I3003" s="1">
        <f>IF(ISBLANK(Hoja1!I3003),AVERAGE(Hoja1!$I$2:$I$5001),Hoja1!I3003)</f>
        <v>48</v>
      </c>
      <c r="J3003">
        <f t="shared" si="138"/>
        <v>0</v>
      </c>
      <c r="K3003" t="str">
        <f t="shared" si="139"/>
        <v>400k-800k</v>
      </c>
      <c r="L3003" t="str">
        <f t="shared" si="140"/>
        <v>46-60</v>
      </c>
    </row>
    <row r="3004" spans="1:12" x14ac:dyDescent="0.25">
      <c r="A3004">
        <v>3003</v>
      </c>
      <c r="B3004" t="s">
        <v>9</v>
      </c>
      <c r="C3004">
        <f>IF(ISBLANK(Hoja1!C3004),AVERAGE(Hoja1!$C$2:$C$5001),Hoja1!C3004)</f>
        <v>1194392</v>
      </c>
      <c r="D3004" t="str">
        <f>IF(ISBLANK(Hoja1!D3004),"ASALARIADO",Hoja1!D3004)</f>
        <v>ASALARIADO</v>
      </c>
      <c r="E3004" t="s">
        <v>16</v>
      </c>
      <c r="F3004" t="s">
        <v>12</v>
      </c>
      <c r="G3004" t="s">
        <v>13</v>
      </c>
      <c r="H3004" t="s">
        <v>13</v>
      </c>
      <c r="I3004" s="1">
        <f>IF(ISBLANK(Hoja1!I3004),AVERAGE(Hoja1!$I$2:$I$5001),Hoja1!I3004)</f>
        <v>28</v>
      </c>
      <c r="J3004">
        <f t="shared" si="138"/>
        <v>0</v>
      </c>
      <c r="K3004" t="str">
        <f t="shared" si="139"/>
        <v>800k-1.2M</v>
      </c>
      <c r="L3004" t="str">
        <f t="shared" si="140"/>
        <v>18-30</v>
      </c>
    </row>
    <row r="3005" spans="1:12" x14ac:dyDescent="0.25">
      <c r="A3005">
        <v>3004</v>
      </c>
      <c r="B3005" t="s">
        <v>15</v>
      </c>
      <c r="C3005">
        <f>IF(ISBLANK(Hoja1!C3005),AVERAGE(Hoja1!$C$2:$C$5001),Hoja1!C3005)</f>
        <v>1876023.5</v>
      </c>
      <c r="D3005" t="str">
        <f>IF(ISBLANK(Hoja1!D3005),"ASALARIADO",Hoja1!D3005)</f>
        <v>ASALARIADO</v>
      </c>
      <c r="E3005" t="s">
        <v>11</v>
      </c>
      <c r="F3005" t="s">
        <v>12</v>
      </c>
      <c r="G3005" t="s">
        <v>13</v>
      </c>
      <c r="H3005" t="s">
        <v>13</v>
      </c>
      <c r="I3005" s="1">
        <f>IF(ISBLANK(Hoja1!I3005),AVERAGE(Hoja1!$I$2:$I$5001),Hoja1!I3005)</f>
        <v>46</v>
      </c>
      <c r="J3005">
        <f t="shared" si="138"/>
        <v>0</v>
      </c>
      <c r="K3005" t="str">
        <f t="shared" si="139"/>
        <v>1.2M-2M</v>
      </c>
      <c r="L3005" t="str">
        <f t="shared" si="140"/>
        <v>46-60</v>
      </c>
    </row>
    <row r="3006" spans="1:12" x14ac:dyDescent="0.25">
      <c r="A3006">
        <v>3005</v>
      </c>
      <c r="B3006" t="s">
        <v>15</v>
      </c>
      <c r="C3006">
        <f>IF(ISBLANK(Hoja1!C3006),AVERAGE(Hoja1!$C$2:$C$5001),Hoja1!C3006)</f>
        <v>582000</v>
      </c>
      <c r="D3006" t="str">
        <f>IF(ISBLANK(Hoja1!D3006),"ASALARIADO",Hoja1!D3006)</f>
        <v>ASALARIADO</v>
      </c>
      <c r="E3006" t="s">
        <v>16</v>
      </c>
      <c r="F3006" t="s">
        <v>12</v>
      </c>
      <c r="G3006" t="s">
        <v>13</v>
      </c>
      <c r="H3006" t="s">
        <v>13</v>
      </c>
      <c r="I3006" s="1">
        <f>IF(ISBLANK(Hoja1!I3006),AVERAGE(Hoja1!$I$2:$I$5001),Hoja1!I3006)</f>
        <v>23</v>
      </c>
      <c r="J3006">
        <f t="shared" si="138"/>
        <v>0</v>
      </c>
      <c r="K3006" t="str">
        <f t="shared" si="139"/>
        <v>400k-800k</v>
      </c>
      <c r="L3006" t="str">
        <f t="shared" si="140"/>
        <v>18-30</v>
      </c>
    </row>
    <row r="3007" spans="1:12" x14ac:dyDescent="0.25">
      <c r="A3007">
        <v>3006</v>
      </c>
      <c r="B3007" t="s">
        <v>15</v>
      </c>
      <c r="C3007">
        <f>IF(ISBLANK(Hoja1!C3007),AVERAGE(Hoja1!$C$2:$C$5001),Hoja1!C3007)</f>
        <v>627691</v>
      </c>
      <c r="D3007" t="str">
        <f>IF(ISBLANK(Hoja1!D3007),"ASALARIADO",Hoja1!D3007)</f>
        <v>ASALARIADO</v>
      </c>
      <c r="E3007" t="s">
        <v>11</v>
      </c>
      <c r="F3007" t="s">
        <v>12</v>
      </c>
      <c r="G3007" t="s">
        <v>13</v>
      </c>
      <c r="H3007" t="s">
        <v>13</v>
      </c>
      <c r="I3007" s="1">
        <f>IF(ISBLANK(Hoja1!I3007),AVERAGE(Hoja1!$I$2:$I$5001),Hoja1!I3007)</f>
        <v>41</v>
      </c>
      <c r="J3007">
        <f t="shared" si="138"/>
        <v>0</v>
      </c>
      <c r="K3007" t="str">
        <f t="shared" si="139"/>
        <v>400k-800k</v>
      </c>
      <c r="L3007" t="str">
        <f t="shared" si="140"/>
        <v>31-45</v>
      </c>
    </row>
    <row r="3008" spans="1:12" x14ac:dyDescent="0.25">
      <c r="A3008">
        <v>3007</v>
      </c>
      <c r="B3008" t="s">
        <v>9</v>
      </c>
      <c r="C3008">
        <f>IF(ISBLANK(Hoja1!C3008),AVERAGE(Hoja1!$C$2:$C$5001),Hoja1!C3008)</f>
        <v>297046</v>
      </c>
      <c r="D3008" t="str">
        <f>IF(ISBLANK(Hoja1!D3008),"ASALARIADO",Hoja1!D3008)</f>
        <v>ASEGURADO VOLUNTARIO</v>
      </c>
      <c r="E3008" t="s">
        <v>16</v>
      </c>
      <c r="F3008" t="s">
        <v>12</v>
      </c>
      <c r="G3008" t="s">
        <v>13</v>
      </c>
      <c r="H3008" t="s">
        <v>13</v>
      </c>
      <c r="I3008" s="1">
        <f>IF(ISBLANK(Hoja1!I3008),AVERAGE(Hoja1!$I$2:$I$5001),Hoja1!I3008)</f>
        <v>59</v>
      </c>
      <c r="J3008">
        <f t="shared" si="138"/>
        <v>0</v>
      </c>
      <c r="K3008" t="str">
        <f t="shared" si="139"/>
        <v>0-400k</v>
      </c>
      <c r="L3008" t="str">
        <f t="shared" si="140"/>
        <v>46-60</v>
      </c>
    </row>
    <row r="3009" spans="1:12" x14ac:dyDescent="0.25">
      <c r="A3009">
        <v>3008</v>
      </c>
      <c r="B3009" t="s">
        <v>15</v>
      </c>
      <c r="C3009">
        <f>IF(ISBLANK(Hoja1!C3009),AVERAGE(Hoja1!$C$2:$C$5001),Hoja1!C3009)</f>
        <v>944226</v>
      </c>
      <c r="D3009" t="str">
        <f>IF(ISBLANK(Hoja1!D3009),"ASALARIADO",Hoja1!D3009)</f>
        <v>ASALARIADO</v>
      </c>
      <c r="E3009" t="s">
        <v>11</v>
      </c>
      <c r="F3009" t="s">
        <v>12</v>
      </c>
      <c r="G3009" t="s">
        <v>13</v>
      </c>
      <c r="H3009" t="s">
        <v>12</v>
      </c>
      <c r="I3009" s="1">
        <f>IF(ISBLANK(Hoja1!I3009),AVERAGE(Hoja1!$I$2:$I$5001),Hoja1!I3009)</f>
        <v>40</v>
      </c>
      <c r="J3009">
        <f t="shared" si="138"/>
        <v>1</v>
      </c>
      <c r="K3009" t="str">
        <f t="shared" si="139"/>
        <v>800k-1.2M</v>
      </c>
      <c r="L3009" t="str">
        <f t="shared" si="140"/>
        <v>31-45</v>
      </c>
    </row>
    <row r="3010" spans="1:12" x14ac:dyDescent="0.25">
      <c r="A3010">
        <v>3009</v>
      </c>
      <c r="B3010" t="s">
        <v>15</v>
      </c>
      <c r="C3010">
        <f>IF(ISBLANK(Hoja1!C3010),AVERAGE(Hoja1!$C$2:$C$5001),Hoja1!C3010)</f>
        <v>5249730</v>
      </c>
      <c r="D3010" t="str">
        <f>IF(ISBLANK(Hoja1!D3010),"ASALARIADO",Hoja1!D3010)</f>
        <v>ASALARIADO</v>
      </c>
      <c r="E3010" t="s">
        <v>11</v>
      </c>
      <c r="F3010" t="s">
        <v>12</v>
      </c>
      <c r="G3010" t="s">
        <v>13</v>
      </c>
      <c r="H3010" t="s">
        <v>13</v>
      </c>
      <c r="I3010" s="1">
        <f>IF(ISBLANK(Hoja1!I3010),AVERAGE(Hoja1!$I$2:$I$5001),Hoja1!I3010)</f>
        <v>63</v>
      </c>
      <c r="J3010">
        <f t="shared" si="138"/>
        <v>0</v>
      </c>
      <c r="K3010" t="str">
        <f t="shared" si="139"/>
        <v>2M+</v>
      </c>
      <c r="L3010" t="str">
        <f t="shared" si="140"/>
        <v>61-75</v>
      </c>
    </row>
    <row r="3011" spans="1:12" x14ac:dyDescent="0.25">
      <c r="A3011">
        <v>3010</v>
      </c>
      <c r="B3011" t="s">
        <v>15</v>
      </c>
      <c r="C3011">
        <f>IF(ISBLANK(Hoja1!C3011),AVERAGE(Hoja1!$C$2:$C$5001),Hoja1!C3011)</f>
        <v>737925</v>
      </c>
      <c r="D3011" t="str">
        <f>IF(ISBLANK(Hoja1!D3011),"ASALARIADO",Hoja1!D3011)</f>
        <v>ASALARIADO</v>
      </c>
      <c r="E3011" t="s">
        <v>16</v>
      </c>
      <c r="F3011" t="s">
        <v>12</v>
      </c>
      <c r="G3011" t="s">
        <v>13</v>
      </c>
      <c r="H3011" t="s">
        <v>13</v>
      </c>
      <c r="I3011" s="1">
        <f>IF(ISBLANK(Hoja1!I3011),AVERAGE(Hoja1!$I$2:$I$5001),Hoja1!I3011)</f>
        <v>51</v>
      </c>
      <c r="J3011">
        <f t="shared" ref="J3011:J3074" si="141">IF(H3011="SI",1,0)</f>
        <v>0</v>
      </c>
      <c r="K3011" t="str">
        <f t="shared" ref="K3011:K3074" si="142">IF(C3011&lt;=400000,"0-400k",IF(C3011&lt;=800000,"400k-800k",IF(C3011&lt;=1200000,"800k-1.2M",IF(C3011&lt;=2000000,"1.2M-2M","2M+"))))</f>
        <v>400k-800k</v>
      </c>
      <c r="L3011" t="str">
        <f t="shared" ref="L3011:L3074" si="143">IF(I3011&lt;=30,"18-30",IF(I3011&lt;=45,"31-45",IF(I3011&lt;=60,"46-60",IF(I3011&lt;=75,"61-75","76-100+"))))</f>
        <v>46-60</v>
      </c>
    </row>
    <row r="3012" spans="1:12" x14ac:dyDescent="0.25">
      <c r="A3012">
        <v>3011</v>
      </c>
      <c r="B3012" t="s">
        <v>15</v>
      </c>
      <c r="C3012">
        <f>IF(ISBLANK(Hoja1!C3012),AVERAGE(Hoja1!$C$2:$C$5001),Hoja1!C3012)</f>
        <v>700000</v>
      </c>
      <c r="D3012" t="str">
        <f>IF(ISBLANK(Hoja1!D3012),"ASALARIADO",Hoja1!D3012)</f>
        <v>ASALARIADO</v>
      </c>
      <c r="E3012" t="s">
        <v>16</v>
      </c>
      <c r="F3012" t="s">
        <v>12</v>
      </c>
      <c r="G3012" t="s">
        <v>13</v>
      </c>
      <c r="H3012" t="s">
        <v>13</v>
      </c>
      <c r="I3012" s="1">
        <f>IF(ISBLANK(Hoja1!I3012),AVERAGE(Hoja1!$I$2:$I$5001),Hoja1!I3012)</f>
        <v>27</v>
      </c>
      <c r="J3012">
        <f t="shared" si="141"/>
        <v>0</v>
      </c>
      <c r="K3012" t="str">
        <f t="shared" si="142"/>
        <v>400k-800k</v>
      </c>
      <c r="L3012" t="str">
        <f t="shared" si="143"/>
        <v>18-30</v>
      </c>
    </row>
    <row r="3013" spans="1:12" x14ac:dyDescent="0.25">
      <c r="A3013">
        <v>3012</v>
      </c>
      <c r="B3013" t="s">
        <v>9</v>
      </c>
      <c r="C3013">
        <f>IF(ISBLANK(Hoja1!C3013),AVERAGE(Hoja1!$C$2:$C$5001),Hoja1!C3013)</f>
        <v>278030</v>
      </c>
      <c r="D3013" t="str">
        <f>IF(ISBLANK(Hoja1!D3013),"ASALARIADO",Hoja1!D3013)</f>
        <v>CONVENIOS ESPECIALES DE TRABAJADORES INDEPENDIENTES</v>
      </c>
      <c r="E3013" t="s">
        <v>16</v>
      </c>
      <c r="F3013" t="s">
        <v>12</v>
      </c>
      <c r="G3013" t="s">
        <v>13</v>
      </c>
      <c r="H3013" t="s">
        <v>13</v>
      </c>
      <c r="I3013" s="1">
        <f>IF(ISBLANK(Hoja1!I3013),AVERAGE(Hoja1!$I$2:$I$5001),Hoja1!I3013)</f>
        <v>42</v>
      </c>
      <c r="J3013">
        <f t="shared" si="141"/>
        <v>0</v>
      </c>
      <c r="K3013" t="str">
        <f t="shared" si="142"/>
        <v>0-400k</v>
      </c>
      <c r="L3013" t="str">
        <f t="shared" si="143"/>
        <v>31-45</v>
      </c>
    </row>
    <row r="3014" spans="1:12" x14ac:dyDescent="0.25">
      <c r="A3014">
        <v>3013</v>
      </c>
      <c r="B3014" t="s">
        <v>9</v>
      </c>
      <c r="C3014">
        <f>IF(ISBLANK(Hoja1!C3014),AVERAGE(Hoja1!$C$2:$C$5001),Hoja1!C3014)</f>
        <v>398401.34</v>
      </c>
      <c r="D3014" t="str">
        <f>IF(ISBLANK(Hoja1!D3014),"ASALARIADO",Hoja1!D3014)</f>
        <v>ASALARIADO</v>
      </c>
      <c r="E3014" t="s">
        <v>16</v>
      </c>
      <c r="F3014" t="s">
        <v>12</v>
      </c>
      <c r="G3014" t="s">
        <v>13</v>
      </c>
      <c r="H3014" t="s">
        <v>13</v>
      </c>
      <c r="I3014" s="1">
        <f>IF(ISBLANK(Hoja1!I3014),AVERAGE(Hoja1!$I$2:$I$5001),Hoja1!I3014)</f>
        <v>38</v>
      </c>
      <c r="J3014">
        <f t="shared" si="141"/>
        <v>0</v>
      </c>
      <c r="K3014" t="str">
        <f t="shared" si="142"/>
        <v>0-400k</v>
      </c>
      <c r="L3014" t="str">
        <f t="shared" si="143"/>
        <v>31-45</v>
      </c>
    </row>
    <row r="3015" spans="1:12" x14ac:dyDescent="0.25">
      <c r="A3015">
        <v>3014</v>
      </c>
      <c r="B3015" t="s">
        <v>9</v>
      </c>
      <c r="C3015">
        <f>IF(ISBLANK(Hoja1!C3015),AVERAGE(Hoja1!$C$2:$C$5001),Hoja1!C3015)</f>
        <v>361529.4</v>
      </c>
      <c r="D3015" t="str">
        <f>IF(ISBLANK(Hoja1!D3015),"ASALARIADO",Hoja1!D3015)</f>
        <v>ASALARIADO</v>
      </c>
      <c r="E3015" t="s">
        <v>16</v>
      </c>
      <c r="F3015" t="s">
        <v>12</v>
      </c>
      <c r="G3015" t="s">
        <v>13</v>
      </c>
      <c r="H3015" t="s">
        <v>13</v>
      </c>
      <c r="I3015" s="1">
        <f>IF(ISBLANK(Hoja1!I3015),AVERAGE(Hoja1!$I$2:$I$5001),Hoja1!I3015)</f>
        <v>32</v>
      </c>
      <c r="J3015">
        <f t="shared" si="141"/>
        <v>0</v>
      </c>
      <c r="K3015" t="str">
        <f t="shared" si="142"/>
        <v>0-400k</v>
      </c>
      <c r="L3015" t="str">
        <f t="shared" si="143"/>
        <v>31-45</v>
      </c>
    </row>
    <row r="3016" spans="1:12" x14ac:dyDescent="0.25">
      <c r="A3016">
        <v>3015</v>
      </c>
      <c r="B3016" t="s">
        <v>9</v>
      </c>
      <c r="C3016">
        <f>IF(ISBLANK(Hoja1!C3016),AVERAGE(Hoja1!$C$2:$C$5001),Hoja1!C3016)</f>
        <v>2399594.0699999998</v>
      </c>
      <c r="D3016" t="str">
        <f>IF(ISBLANK(Hoja1!D3016),"ASALARIADO",Hoja1!D3016)</f>
        <v>ASALARIADO</v>
      </c>
      <c r="E3016" t="s">
        <v>16</v>
      </c>
      <c r="F3016" t="s">
        <v>12</v>
      </c>
      <c r="G3016" t="s">
        <v>13</v>
      </c>
      <c r="H3016" t="s">
        <v>13</v>
      </c>
      <c r="I3016" s="1">
        <f>IF(ISBLANK(Hoja1!I3016),AVERAGE(Hoja1!$I$2:$I$5001),Hoja1!I3016)</f>
        <v>44</v>
      </c>
      <c r="J3016">
        <f t="shared" si="141"/>
        <v>0</v>
      </c>
      <c r="K3016" t="str">
        <f t="shared" si="142"/>
        <v>2M+</v>
      </c>
      <c r="L3016" t="str">
        <f t="shared" si="143"/>
        <v>31-45</v>
      </c>
    </row>
    <row r="3017" spans="1:12" x14ac:dyDescent="0.25">
      <c r="A3017">
        <v>3016</v>
      </c>
      <c r="B3017" t="s">
        <v>15</v>
      </c>
      <c r="C3017">
        <f>IF(ISBLANK(Hoja1!C3017),AVERAGE(Hoja1!$C$2:$C$5001),Hoja1!C3017)</f>
        <v>610142</v>
      </c>
      <c r="D3017" t="str">
        <f>IF(ISBLANK(Hoja1!D3017),"ASALARIADO",Hoja1!D3017)</f>
        <v>TRABAJADOR INDEPENDIENTE</v>
      </c>
      <c r="E3017" t="s">
        <v>16</v>
      </c>
      <c r="F3017" t="s">
        <v>12</v>
      </c>
      <c r="G3017" t="s">
        <v>13</v>
      </c>
      <c r="H3017" t="s">
        <v>13</v>
      </c>
      <c r="I3017" s="1">
        <f>IF(ISBLANK(Hoja1!I3017),AVERAGE(Hoja1!$I$2:$I$5001),Hoja1!I3017)</f>
        <v>46</v>
      </c>
      <c r="J3017">
        <f t="shared" si="141"/>
        <v>0</v>
      </c>
      <c r="K3017" t="str">
        <f t="shared" si="142"/>
        <v>400k-800k</v>
      </c>
      <c r="L3017" t="str">
        <f t="shared" si="143"/>
        <v>46-60</v>
      </c>
    </row>
    <row r="3018" spans="1:12" x14ac:dyDescent="0.25">
      <c r="A3018">
        <v>3017</v>
      </c>
      <c r="B3018" t="s">
        <v>9</v>
      </c>
      <c r="C3018">
        <f>IF(ISBLANK(Hoja1!C3018),AVERAGE(Hoja1!$C$2:$C$5001),Hoja1!C3018)</f>
        <v>1465627.44</v>
      </c>
      <c r="D3018" t="str">
        <f>IF(ISBLANK(Hoja1!D3018),"ASALARIADO",Hoja1!D3018)</f>
        <v>PENSIONADOS EN SU PROPIO SISTEMA</v>
      </c>
      <c r="E3018" t="s">
        <v>11</v>
      </c>
      <c r="F3018" t="s">
        <v>12</v>
      </c>
      <c r="G3018" t="s">
        <v>13</v>
      </c>
      <c r="H3018" t="s">
        <v>13</v>
      </c>
      <c r="I3018" s="1">
        <f>IF(ISBLANK(Hoja1!I3018),AVERAGE(Hoja1!$I$2:$I$5001),Hoja1!I3018)</f>
        <v>61</v>
      </c>
      <c r="J3018">
        <f t="shared" si="141"/>
        <v>0</v>
      </c>
      <c r="K3018" t="str">
        <f t="shared" si="142"/>
        <v>1.2M-2M</v>
      </c>
      <c r="L3018" t="str">
        <f t="shared" si="143"/>
        <v>61-75</v>
      </c>
    </row>
    <row r="3019" spans="1:12" x14ac:dyDescent="0.25">
      <c r="A3019">
        <v>3018</v>
      </c>
      <c r="B3019" t="s">
        <v>9</v>
      </c>
      <c r="C3019">
        <f>IF(ISBLANK(Hoja1!C3019),AVERAGE(Hoja1!$C$2:$C$5001),Hoja1!C3019)</f>
        <v>298500</v>
      </c>
      <c r="D3019" t="str">
        <f>IF(ISBLANK(Hoja1!D3019),"ASALARIADO",Hoja1!D3019)</f>
        <v>ASEGURADO VOLUNTARIO</v>
      </c>
      <c r="E3019" t="s">
        <v>16</v>
      </c>
      <c r="F3019" t="s">
        <v>12</v>
      </c>
      <c r="G3019" t="s">
        <v>12</v>
      </c>
      <c r="H3019" t="s">
        <v>13</v>
      </c>
      <c r="I3019" s="1">
        <f>IF(ISBLANK(Hoja1!I3019),AVERAGE(Hoja1!$I$2:$I$5001),Hoja1!I3019)</f>
        <v>27</v>
      </c>
      <c r="J3019">
        <f t="shared" si="141"/>
        <v>0</v>
      </c>
      <c r="K3019" t="str">
        <f t="shared" si="142"/>
        <v>0-400k</v>
      </c>
      <c r="L3019" t="str">
        <f t="shared" si="143"/>
        <v>18-30</v>
      </c>
    </row>
    <row r="3020" spans="1:12" x14ac:dyDescent="0.25">
      <c r="A3020">
        <v>3019</v>
      </c>
      <c r="B3020" t="s">
        <v>9</v>
      </c>
      <c r="C3020">
        <f>IF(ISBLANK(Hoja1!C3020),AVERAGE(Hoja1!$C$2:$C$5001),Hoja1!C3020)</f>
        <v>278030</v>
      </c>
      <c r="D3020" t="str">
        <f>IF(ISBLANK(Hoja1!D3020),"ASALARIADO",Hoja1!D3020)</f>
        <v>CONVENIOS ESPECIALES DE TRABAJADORES INDEPENDIENTES</v>
      </c>
      <c r="E3020" t="s">
        <v>16</v>
      </c>
      <c r="F3020" t="s">
        <v>12</v>
      </c>
      <c r="G3020" t="s">
        <v>13</v>
      </c>
      <c r="H3020" t="s">
        <v>13</v>
      </c>
      <c r="I3020" s="1">
        <f>IF(ISBLANK(Hoja1!I3020),AVERAGE(Hoja1!$I$2:$I$5001),Hoja1!I3020)</f>
        <v>50</v>
      </c>
      <c r="J3020">
        <f t="shared" si="141"/>
        <v>0</v>
      </c>
      <c r="K3020" t="str">
        <f t="shared" si="142"/>
        <v>0-400k</v>
      </c>
      <c r="L3020" t="str">
        <f t="shared" si="143"/>
        <v>46-60</v>
      </c>
    </row>
    <row r="3021" spans="1:12" x14ac:dyDescent="0.25">
      <c r="A3021">
        <v>3020</v>
      </c>
      <c r="B3021" t="s">
        <v>15</v>
      </c>
      <c r="C3021">
        <f>IF(ISBLANK(Hoja1!C3021),AVERAGE(Hoja1!$C$2:$C$5001),Hoja1!C3021)</f>
        <v>1921928.32</v>
      </c>
      <c r="D3021" t="str">
        <f>IF(ISBLANK(Hoja1!D3021),"ASALARIADO",Hoja1!D3021)</f>
        <v>ASALARIADO</v>
      </c>
      <c r="E3021" t="s">
        <v>11</v>
      </c>
      <c r="F3021" t="s">
        <v>12</v>
      </c>
      <c r="G3021" t="s">
        <v>13</v>
      </c>
      <c r="H3021" t="s">
        <v>13</v>
      </c>
      <c r="I3021" s="1">
        <f>IF(ISBLANK(Hoja1!I3021),AVERAGE(Hoja1!$I$2:$I$5001),Hoja1!I3021)</f>
        <v>51</v>
      </c>
      <c r="J3021">
        <f t="shared" si="141"/>
        <v>0</v>
      </c>
      <c r="K3021" t="str">
        <f t="shared" si="142"/>
        <v>1.2M-2M</v>
      </c>
      <c r="L3021" t="str">
        <f t="shared" si="143"/>
        <v>46-60</v>
      </c>
    </row>
    <row r="3022" spans="1:12" x14ac:dyDescent="0.25">
      <c r="A3022">
        <v>3021</v>
      </c>
      <c r="B3022" t="s">
        <v>9</v>
      </c>
      <c r="C3022">
        <f>IF(ISBLANK(Hoja1!C3022),AVERAGE(Hoja1!$C$2:$C$5001),Hoja1!C3022)</f>
        <v>639148</v>
      </c>
      <c r="D3022" t="str">
        <f>IF(ISBLANK(Hoja1!D3022),"ASALARIADO",Hoja1!D3022)</f>
        <v>ASEGURADO VOLUNTARIO</v>
      </c>
      <c r="E3022" t="s">
        <v>16</v>
      </c>
      <c r="F3022" t="s">
        <v>12</v>
      </c>
      <c r="G3022" t="s">
        <v>12</v>
      </c>
      <c r="H3022" t="s">
        <v>13</v>
      </c>
      <c r="I3022" s="1">
        <f>IF(ISBLANK(Hoja1!I3022),AVERAGE(Hoja1!$I$2:$I$5001),Hoja1!I3022)</f>
        <v>79</v>
      </c>
      <c r="J3022">
        <f t="shared" si="141"/>
        <v>0</v>
      </c>
      <c r="K3022" t="str">
        <f t="shared" si="142"/>
        <v>400k-800k</v>
      </c>
      <c r="L3022" t="str">
        <f t="shared" si="143"/>
        <v>76-100+</v>
      </c>
    </row>
    <row r="3023" spans="1:12" x14ac:dyDescent="0.25">
      <c r="A3023">
        <v>3022</v>
      </c>
      <c r="B3023" t="s">
        <v>15</v>
      </c>
      <c r="C3023">
        <f>IF(ISBLANK(Hoja1!C3023),AVERAGE(Hoja1!$C$2:$C$5001),Hoja1!C3023)</f>
        <v>322866</v>
      </c>
      <c r="D3023" t="str">
        <f>IF(ISBLANK(Hoja1!D3023),"ASALARIADO",Hoja1!D3023)</f>
        <v>ASALARIADO</v>
      </c>
      <c r="E3023" t="s">
        <v>16</v>
      </c>
      <c r="F3023" t="s">
        <v>12</v>
      </c>
      <c r="G3023" t="s">
        <v>13</v>
      </c>
      <c r="H3023" t="s">
        <v>13</v>
      </c>
      <c r="I3023" s="1">
        <f>IF(ISBLANK(Hoja1!I3023),AVERAGE(Hoja1!$I$2:$I$5001),Hoja1!I3023)</f>
        <v>19</v>
      </c>
      <c r="J3023">
        <f t="shared" si="141"/>
        <v>0</v>
      </c>
      <c r="K3023" t="str">
        <f t="shared" si="142"/>
        <v>0-400k</v>
      </c>
      <c r="L3023" t="str">
        <f t="shared" si="143"/>
        <v>18-30</v>
      </c>
    </row>
    <row r="3024" spans="1:12" x14ac:dyDescent="0.25">
      <c r="A3024">
        <v>3023</v>
      </c>
      <c r="B3024" t="s">
        <v>9</v>
      </c>
      <c r="C3024">
        <f>IF(ISBLANK(Hoja1!C3024),AVERAGE(Hoja1!$C$2:$C$5001),Hoja1!C3024)</f>
        <v>405002.33</v>
      </c>
      <c r="D3024" t="str">
        <f>IF(ISBLANK(Hoja1!D3024),"ASALARIADO",Hoja1!D3024)</f>
        <v>ASALARIADO</v>
      </c>
      <c r="E3024" t="s">
        <v>11</v>
      </c>
      <c r="F3024" t="s">
        <v>12</v>
      </c>
      <c r="G3024" t="s">
        <v>13</v>
      </c>
      <c r="H3024" t="s">
        <v>13</v>
      </c>
      <c r="I3024" s="1">
        <f>IF(ISBLANK(Hoja1!I3024),AVERAGE(Hoja1!$I$2:$I$5001),Hoja1!I3024)</f>
        <v>47</v>
      </c>
      <c r="J3024">
        <f t="shared" si="141"/>
        <v>0</v>
      </c>
      <c r="K3024" t="str">
        <f t="shared" si="142"/>
        <v>400k-800k</v>
      </c>
      <c r="L3024" t="str">
        <f t="shared" si="143"/>
        <v>46-60</v>
      </c>
    </row>
    <row r="3025" spans="1:12" x14ac:dyDescent="0.25">
      <c r="A3025">
        <v>3024</v>
      </c>
      <c r="B3025" t="s">
        <v>9</v>
      </c>
      <c r="C3025">
        <f>IF(ISBLANK(Hoja1!C3025),AVERAGE(Hoja1!$C$2:$C$5001),Hoja1!C3025)</f>
        <v>297046</v>
      </c>
      <c r="D3025" t="str">
        <f>IF(ISBLANK(Hoja1!D3025),"ASALARIADO",Hoja1!D3025)</f>
        <v>ASEGURADO VOLUNTARIO</v>
      </c>
      <c r="E3025" t="s">
        <v>16</v>
      </c>
      <c r="F3025" t="s">
        <v>12</v>
      </c>
      <c r="G3025" t="s">
        <v>13</v>
      </c>
      <c r="H3025" t="s">
        <v>13</v>
      </c>
      <c r="I3025" s="1">
        <f>IF(ISBLANK(Hoja1!I3025),AVERAGE(Hoja1!$I$2:$I$5001),Hoja1!I3025)</f>
        <v>64</v>
      </c>
      <c r="J3025">
        <f t="shared" si="141"/>
        <v>0</v>
      </c>
      <c r="K3025" t="str">
        <f t="shared" si="142"/>
        <v>0-400k</v>
      </c>
      <c r="L3025" t="str">
        <f t="shared" si="143"/>
        <v>61-75</v>
      </c>
    </row>
    <row r="3026" spans="1:12" x14ac:dyDescent="0.25">
      <c r="A3026">
        <v>3025</v>
      </c>
      <c r="B3026" t="s">
        <v>15</v>
      </c>
      <c r="C3026">
        <f>IF(ISBLANK(Hoja1!C3026),AVERAGE(Hoja1!$C$2:$C$5001),Hoja1!C3026)</f>
        <v>651333.19999999995</v>
      </c>
      <c r="D3026" t="str">
        <f>IF(ISBLANK(Hoja1!D3026),"ASALARIADO",Hoja1!D3026)</f>
        <v>ASALARIADO</v>
      </c>
      <c r="E3026" t="s">
        <v>11</v>
      </c>
      <c r="F3026" t="s">
        <v>12</v>
      </c>
      <c r="G3026" t="s">
        <v>13</v>
      </c>
      <c r="H3026" t="s">
        <v>13</v>
      </c>
      <c r="I3026" s="1">
        <f>IF(ISBLANK(Hoja1!I3026),AVERAGE(Hoja1!$I$2:$I$5001),Hoja1!I3026)</f>
        <v>36</v>
      </c>
      <c r="J3026">
        <f t="shared" si="141"/>
        <v>0</v>
      </c>
      <c r="K3026" t="str">
        <f t="shared" si="142"/>
        <v>400k-800k</v>
      </c>
      <c r="L3026" t="str">
        <f t="shared" si="143"/>
        <v>31-45</v>
      </c>
    </row>
    <row r="3027" spans="1:12" x14ac:dyDescent="0.25">
      <c r="A3027">
        <v>3026</v>
      </c>
      <c r="B3027" t="s">
        <v>9</v>
      </c>
      <c r="C3027">
        <f>IF(ISBLANK(Hoja1!C3027),AVERAGE(Hoja1!$C$2:$C$5001),Hoja1!C3027)</f>
        <v>577384</v>
      </c>
      <c r="D3027" t="str">
        <f>IF(ISBLANK(Hoja1!D3027),"ASALARIADO",Hoja1!D3027)</f>
        <v>ASALARIADO</v>
      </c>
      <c r="E3027" t="s">
        <v>16</v>
      </c>
      <c r="F3027" t="s">
        <v>12</v>
      </c>
      <c r="G3027" t="s">
        <v>13</v>
      </c>
      <c r="H3027" t="s">
        <v>13</v>
      </c>
      <c r="I3027" s="1">
        <f>IF(ISBLANK(Hoja1!I3027),AVERAGE(Hoja1!$I$2:$I$5001),Hoja1!I3027)</f>
        <v>41</v>
      </c>
      <c r="J3027">
        <f t="shared" si="141"/>
        <v>0</v>
      </c>
      <c r="K3027" t="str">
        <f t="shared" si="142"/>
        <v>400k-800k</v>
      </c>
      <c r="L3027" t="str">
        <f t="shared" si="143"/>
        <v>31-45</v>
      </c>
    </row>
    <row r="3028" spans="1:12" x14ac:dyDescent="0.25">
      <c r="A3028">
        <v>3027</v>
      </c>
      <c r="B3028" t="s">
        <v>15</v>
      </c>
      <c r="C3028">
        <f>IF(ISBLANK(Hoja1!C3028),AVERAGE(Hoja1!$C$2:$C$5001),Hoja1!C3028)</f>
        <v>1207004.3999999999</v>
      </c>
      <c r="D3028" t="str">
        <f>IF(ISBLANK(Hoja1!D3028),"ASALARIADO",Hoja1!D3028)</f>
        <v>ASALARIADO</v>
      </c>
      <c r="E3028" t="s">
        <v>11</v>
      </c>
      <c r="F3028" t="s">
        <v>12</v>
      </c>
      <c r="G3028" t="s">
        <v>13</v>
      </c>
      <c r="H3028" t="s">
        <v>13</v>
      </c>
      <c r="I3028" s="1">
        <f>IF(ISBLANK(Hoja1!I3028),AVERAGE(Hoja1!$I$2:$I$5001),Hoja1!I3028)</f>
        <v>45</v>
      </c>
      <c r="J3028">
        <f t="shared" si="141"/>
        <v>0</v>
      </c>
      <c r="K3028" t="str">
        <f t="shared" si="142"/>
        <v>1.2M-2M</v>
      </c>
      <c r="L3028" t="str">
        <f t="shared" si="143"/>
        <v>31-45</v>
      </c>
    </row>
    <row r="3029" spans="1:12" x14ac:dyDescent="0.25">
      <c r="A3029">
        <v>3028</v>
      </c>
      <c r="B3029" t="s">
        <v>9</v>
      </c>
      <c r="C3029">
        <f>IF(ISBLANK(Hoja1!C3029),AVERAGE(Hoja1!$C$2:$C$5001),Hoja1!C3029)</f>
        <v>355880</v>
      </c>
      <c r="D3029" t="str">
        <f>IF(ISBLANK(Hoja1!D3029),"ASALARIADO",Hoja1!D3029)</f>
        <v>ASALARIADO</v>
      </c>
      <c r="E3029" t="s">
        <v>16</v>
      </c>
      <c r="F3029" t="s">
        <v>12</v>
      </c>
      <c r="G3029" t="s">
        <v>13</v>
      </c>
      <c r="H3029" t="s">
        <v>13</v>
      </c>
      <c r="I3029" s="1">
        <f>IF(ISBLANK(Hoja1!I3029),AVERAGE(Hoja1!$I$2:$I$5001),Hoja1!I3029)</f>
        <v>41</v>
      </c>
      <c r="J3029">
        <f t="shared" si="141"/>
        <v>0</v>
      </c>
      <c r="K3029" t="str">
        <f t="shared" si="142"/>
        <v>0-400k</v>
      </c>
      <c r="L3029" t="str">
        <f t="shared" si="143"/>
        <v>31-45</v>
      </c>
    </row>
    <row r="3030" spans="1:12" x14ac:dyDescent="0.25">
      <c r="A3030">
        <v>3029</v>
      </c>
      <c r="B3030" t="s">
        <v>15</v>
      </c>
      <c r="C3030">
        <f>IF(ISBLANK(Hoja1!C3030),AVERAGE(Hoja1!$C$2:$C$5001),Hoja1!C3030)</f>
        <v>278030</v>
      </c>
      <c r="D3030" t="str">
        <f>IF(ISBLANK(Hoja1!D3030),"ASALARIADO",Hoja1!D3030)</f>
        <v>CONVENIOS ESPECIALES DE TRABAJADORES INDEPENDIENTES</v>
      </c>
      <c r="E3030" t="s">
        <v>16</v>
      </c>
      <c r="F3030" t="s">
        <v>12</v>
      </c>
      <c r="G3030" t="s">
        <v>13</v>
      </c>
      <c r="H3030" t="s">
        <v>13</v>
      </c>
      <c r="I3030" s="1">
        <f>IF(ISBLANK(Hoja1!I3030),AVERAGE(Hoja1!$I$2:$I$5001),Hoja1!I3030)</f>
        <v>40</v>
      </c>
      <c r="J3030">
        <f t="shared" si="141"/>
        <v>0</v>
      </c>
      <c r="K3030" t="str">
        <f t="shared" si="142"/>
        <v>0-400k</v>
      </c>
      <c r="L3030" t="str">
        <f t="shared" si="143"/>
        <v>31-45</v>
      </c>
    </row>
    <row r="3031" spans="1:12" x14ac:dyDescent="0.25">
      <c r="A3031">
        <v>3030</v>
      </c>
      <c r="B3031" t="s">
        <v>9</v>
      </c>
      <c r="C3031">
        <f>IF(ISBLANK(Hoja1!C3031),AVERAGE(Hoja1!$C$2:$C$5001),Hoja1!C3031)</f>
        <v>156631.5</v>
      </c>
      <c r="D3031" t="str">
        <f>IF(ISBLANK(Hoja1!D3031),"ASALARIADO",Hoja1!D3031)</f>
        <v>PENSIONADOS EN SU PROPIO SISTEMA</v>
      </c>
      <c r="E3031" t="s">
        <v>11</v>
      </c>
      <c r="F3031" t="s">
        <v>12</v>
      </c>
      <c r="G3031" t="s">
        <v>13</v>
      </c>
      <c r="H3031" t="s">
        <v>13</v>
      </c>
      <c r="I3031" s="1">
        <f>IF(ISBLANK(Hoja1!I3031),AVERAGE(Hoja1!$I$2:$I$5001),Hoja1!I3031)</f>
        <v>91</v>
      </c>
      <c r="J3031">
        <f t="shared" si="141"/>
        <v>0</v>
      </c>
      <c r="K3031" t="str">
        <f t="shared" si="142"/>
        <v>0-400k</v>
      </c>
      <c r="L3031" t="str">
        <f t="shared" si="143"/>
        <v>76-100+</v>
      </c>
    </row>
    <row r="3032" spans="1:12" x14ac:dyDescent="0.25">
      <c r="A3032">
        <v>3031</v>
      </c>
      <c r="B3032" t="s">
        <v>9</v>
      </c>
      <c r="C3032">
        <f>IF(ISBLANK(Hoja1!C3032),AVERAGE(Hoja1!$C$2:$C$5001),Hoja1!C3032)</f>
        <v>341207</v>
      </c>
      <c r="D3032" t="str">
        <f>IF(ISBLANK(Hoja1!D3032),"ASALARIADO",Hoja1!D3032)</f>
        <v>ASALARIADO</v>
      </c>
      <c r="E3032" t="s">
        <v>16</v>
      </c>
      <c r="F3032" t="s">
        <v>12</v>
      </c>
      <c r="G3032" t="s">
        <v>13</v>
      </c>
      <c r="H3032" t="s">
        <v>12</v>
      </c>
      <c r="I3032" s="1">
        <f>IF(ISBLANK(Hoja1!I3032),AVERAGE(Hoja1!$I$2:$I$5001),Hoja1!I3032)</f>
        <v>38</v>
      </c>
      <c r="J3032">
        <f t="shared" si="141"/>
        <v>1</v>
      </c>
      <c r="K3032" t="str">
        <f t="shared" si="142"/>
        <v>0-400k</v>
      </c>
      <c r="L3032" t="str">
        <f t="shared" si="143"/>
        <v>31-45</v>
      </c>
    </row>
    <row r="3033" spans="1:12" x14ac:dyDescent="0.25">
      <c r="A3033">
        <v>3032</v>
      </c>
      <c r="B3033" t="s">
        <v>15</v>
      </c>
      <c r="C3033">
        <f>IF(ISBLANK(Hoja1!C3033),AVERAGE(Hoja1!$C$2:$C$5001),Hoja1!C3033)</f>
        <v>1517417.52</v>
      </c>
      <c r="D3033" t="str">
        <f>IF(ISBLANK(Hoja1!D3033),"ASALARIADO",Hoja1!D3033)</f>
        <v>ASALARIADO</v>
      </c>
      <c r="E3033" t="s">
        <v>11</v>
      </c>
      <c r="F3033" t="s">
        <v>12</v>
      </c>
      <c r="G3033" t="s">
        <v>13</v>
      </c>
      <c r="H3033" t="s">
        <v>13</v>
      </c>
      <c r="I3033" s="1">
        <f>IF(ISBLANK(Hoja1!I3033),AVERAGE(Hoja1!$I$2:$I$5001),Hoja1!I3033)</f>
        <v>42</v>
      </c>
      <c r="J3033">
        <f t="shared" si="141"/>
        <v>0</v>
      </c>
      <c r="K3033" t="str">
        <f t="shared" si="142"/>
        <v>1.2M-2M</v>
      </c>
      <c r="L3033" t="str">
        <f t="shared" si="143"/>
        <v>31-45</v>
      </c>
    </row>
    <row r="3034" spans="1:12" x14ac:dyDescent="0.25">
      <c r="A3034">
        <v>3033</v>
      </c>
      <c r="B3034" t="s">
        <v>9</v>
      </c>
      <c r="C3034">
        <f>IF(ISBLANK(Hoja1!C3034),AVERAGE(Hoja1!$C$2:$C$5001),Hoja1!C3034)</f>
        <v>292945.2</v>
      </c>
      <c r="D3034" t="str">
        <f>IF(ISBLANK(Hoja1!D3034),"ASALARIADO",Hoja1!D3034)</f>
        <v>ASALARIADO</v>
      </c>
      <c r="E3034" t="s">
        <v>16</v>
      </c>
      <c r="F3034" t="s">
        <v>12</v>
      </c>
      <c r="G3034" t="s">
        <v>13</v>
      </c>
      <c r="H3034" t="s">
        <v>13</v>
      </c>
      <c r="I3034" s="1">
        <f>IF(ISBLANK(Hoja1!I3034),AVERAGE(Hoja1!$I$2:$I$5001),Hoja1!I3034)</f>
        <v>47</v>
      </c>
      <c r="J3034">
        <f t="shared" si="141"/>
        <v>0</v>
      </c>
      <c r="K3034" t="str">
        <f t="shared" si="142"/>
        <v>0-400k</v>
      </c>
      <c r="L3034" t="str">
        <f t="shared" si="143"/>
        <v>46-60</v>
      </c>
    </row>
    <row r="3035" spans="1:12" x14ac:dyDescent="0.25">
      <c r="A3035">
        <v>3034</v>
      </c>
      <c r="B3035" t="s">
        <v>9</v>
      </c>
      <c r="C3035">
        <f>IF(ISBLANK(Hoja1!C3035),AVERAGE(Hoja1!$C$2:$C$5001),Hoja1!C3035)</f>
        <v>514062</v>
      </c>
      <c r="D3035" t="str">
        <f>IF(ISBLANK(Hoja1!D3035),"ASALARIADO",Hoja1!D3035)</f>
        <v>TRABAJADOR INDEPENDIENTE</v>
      </c>
      <c r="E3035" t="s">
        <v>16</v>
      </c>
      <c r="F3035" t="s">
        <v>12</v>
      </c>
      <c r="G3035" t="s">
        <v>13</v>
      </c>
      <c r="H3035" t="s">
        <v>12</v>
      </c>
      <c r="I3035" s="1">
        <f>IF(ISBLANK(Hoja1!I3035),AVERAGE(Hoja1!$I$2:$I$5001),Hoja1!I3035)</f>
        <v>45</v>
      </c>
      <c r="J3035">
        <f t="shared" si="141"/>
        <v>1</v>
      </c>
      <c r="K3035" t="str">
        <f t="shared" si="142"/>
        <v>400k-800k</v>
      </c>
      <c r="L3035" t="str">
        <f t="shared" si="143"/>
        <v>31-45</v>
      </c>
    </row>
    <row r="3036" spans="1:12" x14ac:dyDescent="0.25">
      <c r="A3036">
        <v>3035</v>
      </c>
      <c r="B3036" t="s">
        <v>15</v>
      </c>
      <c r="C3036">
        <f>IF(ISBLANK(Hoja1!C3036),AVERAGE(Hoja1!$C$2:$C$5001),Hoja1!C3036)</f>
        <v>192657.4</v>
      </c>
      <c r="D3036" t="str">
        <f>IF(ISBLANK(Hoja1!D3036),"ASALARIADO",Hoja1!D3036)</f>
        <v>ASALARIADO</v>
      </c>
      <c r="E3036" t="s">
        <v>11</v>
      </c>
      <c r="F3036" t="s">
        <v>12</v>
      </c>
      <c r="G3036" t="s">
        <v>13</v>
      </c>
      <c r="H3036" t="s">
        <v>13</v>
      </c>
      <c r="I3036" s="1">
        <f>IF(ISBLANK(Hoja1!I3036),AVERAGE(Hoja1!$I$2:$I$5001),Hoja1!I3036)</f>
        <v>36</v>
      </c>
      <c r="J3036">
        <f t="shared" si="141"/>
        <v>0</v>
      </c>
      <c r="K3036" t="str">
        <f t="shared" si="142"/>
        <v>0-400k</v>
      </c>
      <c r="L3036" t="str">
        <f t="shared" si="143"/>
        <v>31-45</v>
      </c>
    </row>
    <row r="3037" spans="1:12" x14ac:dyDescent="0.25">
      <c r="A3037">
        <v>3036</v>
      </c>
      <c r="B3037" t="s">
        <v>9</v>
      </c>
      <c r="C3037">
        <f>IF(ISBLANK(Hoja1!C3037),AVERAGE(Hoja1!$C$2:$C$5001),Hoja1!C3037)</f>
        <v>331181</v>
      </c>
      <c r="D3037" t="str">
        <f>IF(ISBLANK(Hoja1!D3037),"ASALARIADO",Hoja1!D3037)</f>
        <v>ASEGURADO VOLUNTARIO</v>
      </c>
      <c r="E3037" t="s">
        <v>16</v>
      </c>
      <c r="F3037" t="s">
        <v>12</v>
      </c>
      <c r="G3037" t="s">
        <v>13</v>
      </c>
      <c r="H3037" t="s">
        <v>13</v>
      </c>
      <c r="I3037" s="1">
        <f>IF(ISBLANK(Hoja1!I3037),AVERAGE(Hoja1!$I$2:$I$5001),Hoja1!I3037)</f>
        <v>41</v>
      </c>
      <c r="J3037">
        <f t="shared" si="141"/>
        <v>0</v>
      </c>
      <c r="K3037" t="str">
        <f t="shared" si="142"/>
        <v>0-400k</v>
      </c>
      <c r="L3037" t="str">
        <f t="shared" si="143"/>
        <v>31-45</v>
      </c>
    </row>
    <row r="3038" spans="1:12" x14ac:dyDescent="0.25">
      <c r="A3038">
        <v>3037</v>
      </c>
      <c r="B3038" t="s">
        <v>9</v>
      </c>
      <c r="C3038">
        <f>IF(ISBLANK(Hoja1!C3038),AVERAGE(Hoja1!$C$2:$C$5001),Hoja1!C3038)</f>
        <v>1346208.75</v>
      </c>
      <c r="D3038" t="str">
        <f>IF(ISBLANK(Hoja1!D3038),"ASALARIADO",Hoja1!D3038)</f>
        <v>ASALARIADO</v>
      </c>
      <c r="E3038" t="s">
        <v>16</v>
      </c>
      <c r="F3038" t="s">
        <v>12</v>
      </c>
      <c r="G3038" t="s">
        <v>13</v>
      </c>
      <c r="H3038" t="s">
        <v>13</v>
      </c>
      <c r="I3038" s="1">
        <f>IF(ISBLANK(Hoja1!I3038),AVERAGE(Hoja1!$I$2:$I$5001),Hoja1!I3038)</f>
        <v>38</v>
      </c>
      <c r="J3038">
        <f t="shared" si="141"/>
        <v>0</v>
      </c>
      <c r="K3038" t="str">
        <f t="shared" si="142"/>
        <v>1.2M-2M</v>
      </c>
      <c r="L3038" t="str">
        <f t="shared" si="143"/>
        <v>31-45</v>
      </c>
    </row>
    <row r="3039" spans="1:12" x14ac:dyDescent="0.25">
      <c r="A3039">
        <v>3038</v>
      </c>
      <c r="B3039" t="s">
        <v>9</v>
      </c>
      <c r="C3039">
        <f>IF(ISBLANK(Hoja1!C3039),AVERAGE(Hoja1!$C$2:$C$5001),Hoja1!C3039)</f>
        <v>639143</v>
      </c>
      <c r="D3039" t="str">
        <f>IF(ISBLANK(Hoja1!D3039),"ASALARIADO",Hoja1!D3039)</f>
        <v>CONVENIOS ESPECIALES DE ASEGURADOS VOLUNTARIOS</v>
      </c>
      <c r="E3039" t="s">
        <v>16</v>
      </c>
      <c r="F3039" t="s">
        <v>12</v>
      </c>
      <c r="G3039" t="s">
        <v>12</v>
      </c>
      <c r="H3039" t="s">
        <v>13</v>
      </c>
      <c r="I3039" s="1">
        <f>IF(ISBLANK(Hoja1!I3039),AVERAGE(Hoja1!$I$2:$I$5001),Hoja1!I3039)</f>
        <v>75</v>
      </c>
      <c r="J3039">
        <f t="shared" si="141"/>
        <v>0</v>
      </c>
      <c r="K3039" t="str">
        <f t="shared" si="142"/>
        <v>400k-800k</v>
      </c>
      <c r="L3039" t="str">
        <f t="shared" si="143"/>
        <v>61-75</v>
      </c>
    </row>
    <row r="3040" spans="1:12" x14ac:dyDescent="0.25">
      <c r="A3040">
        <v>3039</v>
      </c>
      <c r="B3040" t="s">
        <v>15</v>
      </c>
      <c r="C3040">
        <f>IF(ISBLANK(Hoja1!C3040),AVERAGE(Hoja1!$C$2:$C$5001),Hoja1!C3040)</f>
        <v>545338.75</v>
      </c>
      <c r="D3040" t="str">
        <f>IF(ISBLANK(Hoja1!D3040),"ASALARIADO",Hoja1!D3040)</f>
        <v>ASALARIADO</v>
      </c>
      <c r="E3040" t="s">
        <v>11</v>
      </c>
      <c r="F3040" t="s">
        <v>12</v>
      </c>
      <c r="G3040" t="s">
        <v>13</v>
      </c>
      <c r="H3040" t="s">
        <v>13</v>
      </c>
      <c r="I3040" s="1">
        <f>IF(ISBLANK(Hoja1!I3040),AVERAGE(Hoja1!$I$2:$I$5001),Hoja1!I3040)</f>
        <v>27</v>
      </c>
      <c r="J3040">
        <f t="shared" si="141"/>
        <v>0</v>
      </c>
      <c r="K3040" t="str">
        <f t="shared" si="142"/>
        <v>400k-800k</v>
      </c>
      <c r="L3040" t="str">
        <f t="shared" si="143"/>
        <v>18-30</v>
      </c>
    </row>
    <row r="3041" spans="1:12" x14ac:dyDescent="0.25">
      <c r="A3041">
        <v>3040</v>
      </c>
      <c r="B3041" t="s">
        <v>9</v>
      </c>
      <c r="C3041">
        <f>IF(ISBLANK(Hoja1!C3041),AVERAGE(Hoja1!$C$2:$C$5001),Hoja1!C3041)</f>
        <v>396543.85</v>
      </c>
      <c r="D3041" t="str">
        <f>IF(ISBLANK(Hoja1!D3041),"ASALARIADO",Hoja1!D3041)</f>
        <v>ASALARIADO</v>
      </c>
      <c r="E3041" t="s">
        <v>16</v>
      </c>
      <c r="F3041" t="s">
        <v>12</v>
      </c>
      <c r="G3041" t="s">
        <v>13</v>
      </c>
      <c r="H3041" t="s">
        <v>13</v>
      </c>
      <c r="I3041" s="1">
        <f>IF(ISBLANK(Hoja1!I3041),AVERAGE(Hoja1!$I$2:$I$5001),Hoja1!I3041)</f>
        <v>27</v>
      </c>
      <c r="J3041">
        <f t="shared" si="141"/>
        <v>0</v>
      </c>
      <c r="K3041" t="str">
        <f t="shared" si="142"/>
        <v>0-400k</v>
      </c>
      <c r="L3041" t="str">
        <f t="shared" si="143"/>
        <v>18-30</v>
      </c>
    </row>
    <row r="3042" spans="1:12" x14ac:dyDescent="0.25">
      <c r="A3042">
        <v>3041</v>
      </c>
      <c r="B3042" t="s">
        <v>15</v>
      </c>
      <c r="C3042">
        <f>IF(ISBLANK(Hoja1!C3042),AVERAGE(Hoja1!$C$2:$C$5001),Hoja1!C3042)</f>
        <v>941448</v>
      </c>
      <c r="D3042" t="str">
        <f>IF(ISBLANK(Hoja1!D3042),"ASALARIADO",Hoja1!D3042)</f>
        <v>ASALARIADO</v>
      </c>
      <c r="E3042" t="s">
        <v>11</v>
      </c>
      <c r="F3042" t="s">
        <v>12</v>
      </c>
      <c r="G3042" t="s">
        <v>13</v>
      </c>
      <c r="H3042" t="s">
        <v>13</v>
      </c>
      <c r="I3042" s="1">
        <f>IF(ISBLANK(Hoja1!I3042),AVERAGE(Hoja1!$I$2:$I$5001),Hoja1!I3042)</f>
        <v>27</v>
      </c>
      <c r="J3042">
        <f t="shared" si="141"/>
        <v>0</v>
      </c>
      <c r="K3042" t="str">
        <f t="shared" si="142"/>
        <v>800k-1.2M</v>
      </c>
      <c r="L3042" t="str">
        <f t="shared" si="143"/>
        <v>18-30</v>
      </c>
    </row>
    <row r="3043" spans="1:12" x14ac:dyDescent="0.25">
      <c r="A3043">
        <v>3042</v>
      </c>
      <c r="B3043" t="s">
        <v>15</v>
      </c>
      <c r="C3043">
        <f>IF(ISBLANK(Hoja1!C3043),AVERAGE(Hoja1!$C$2:$C$5001),Hoja1!C3043)</f>
        <v>929129</v>
      </c>
      <c r="D3043" t="str">
        <f>IF(ISBLANK(Hoja1!D3043),"ASALARIADO",Hoja1!D3043)</f>
        <v>ASALARIADO</v>
      </c>
      <c r="E3043" t="s">
        <v>11</v>
      </c>
      <c r="F3043" t="s">
        <v>12</v>
      </c>
      <c r="G3043" t="s">
        <v>13</v>
      </c>
      <c r="H3043" t="s">
        <v>13</v>
      </c>
      <c r="I3043" s="1">
        <f>IF(ISBLANK(Hoja1!I3043),AVERAGE(Hoja1!$I$2:$I$5001),Hoja1!I3043)</f>
        <v>38</v>
      </c>
      <c r="J3043">
        <f t="shared" si="141"/>
        <v>0</v>
      </c>
      <c r="K3043" t="str">
        <f t="shared" si="142"/>
        <v>800k-1.2M</v>
      </c>
      <c r="L3043" t="str">
        <f t="shared" si="143"/>
        <v>31-45</v>
      </c>
    </row>
    <row r="3044" spans="1:12" x14ac:dyDescent="0.25">
      <c r="A3044">
        <v>3043</v>
      </c>
      <c r="B3044" t="s">
        <v>9</v>
      </c>
      <c r="C3044">
        <f>IF(ISBLANK(Hoja1!C3044),AVERAGE(Hoja1!$C$2:$C$5001),Hoja1!C3044)</f>
        <v>352881</v>
      </c>
      <c r="D3044" t="str">
        <f>IF(ISBLANK(Hoja1!D3044),"ASALARIADO",Hoja1!D3044)</f>
        <v>ASEGURADO VOLUNTARIO</v>
      </c>
      <c r="E3044" t="s">
        <v>16</v>
      </c>
      <c r="F3044" t="s">
        <v>12</v>
      </c>
      <c r="G3044" t="s">
        <v>12</v>
      </c>
      <c r="H3044" t="s">
        <v>13</v>
      </c>
      <c r="I3044" s="1">
        <f>IF(ISBLANK(Hoja1!I3044),AVERAGE(Hoja1!$I$2:$I$5001),Hoja1!I3044)</f>
        <v>57</v>
      </c>
      <c r="J3044">
        <f t="shared" si="141"/>
        <v>0</v>
      </c>
      <c r="K3044" t="str">
        <f t="shared" si="142"/>
        <v>0-400k</v>
      </c>
      <c r="L3044" t="str">
        <f t="shared" si="143"/>
        <v>46-60</v>
      </c>
    </row>
    <row r="3045" spans="1:12" x14ac:dyDescent="0.25">
      <c r="A3045">
        <v>3044</v>
      </c>
      <c r="B3045" t="s">
        <v>9</v>
      </c>
      <c r="C3045">
        <f>IF(ISBLANK(Hoja1!C3045),AVERAGE(Hoja1!$C$2:$C$5001),Hoja1!C3045)</f>
        <v>340369.08</v>
      </c>
      <c r="D3045" t="str">
        <f>IF(ISBLANK(Hoja1!D3045),"ASALARIADO",Hoja1!D3045)</f>
        <v>ASALARIADO</v>
      </c>
      <c r="E3045" t="s">
        <v>16</v>
      </c>
      <c r="F3045" t="s">
        <v>12</v>
      </c>
      <c r="G3045" t="s">
        <v>13</v>
      </c>
      <c r="H3045" t="s">
        <v>13</v>
      </c>
      <c r="I3045" s="1">
        <f>IF(ISBLANK(Hoja1!I3045),AVERAGE(Hoja1!$I$2:$I$5001),Hoja1!I3045)</f>
        <v>29</v>
      </c>
      <c r="J3045">
        <f t="shared" si="141"/>
        <v>0</v>
      </c>
      <c r="K3045" t="str">
        <f t="shared" si="142"/>
        <v>0-400k</v>
      </c>
      <c r="L3045" t="str">
        <f t="shared" si="143"/>
        <v>18-30</v>
      </c>
    </row>
    <row r="3046" spans="1:12" x14ac:dyDescent="0.25">
      <c r="A3046">
        <v>3045</v>
      </c>
      <c r="B3046" t="s">
        <v>9</v>
      </c>
      <c r="C3046">
        <f>IF(ISBLANK(Hoja1!C3046),AVERAGE(Hoja1!$C$2:$C$5001),Hoja1!C3046)</f>
        <v>358468</v>
      </c>
      <c r="D3046" t="str">
        <f>IF(ISBLANK(Hoja1!D3046),"ASALARIADO",Hoja1!D3046)</f>
        <v>ASALARIADO</v>
      </c>
      <c r="E3046" t="s">
        <v>16</v>
      </c>
      <c r="F3046" t="s">
        <v>12</v>
      </c>
      <c r="G3046" t="s">
        <v>13</v>
      </c>
      <c r="H3046" t="s">
        <v>13</v>
      </c>
      <c r="I3046" s="1">
        <f>IF(ISBLANK(Hoja1!I3046),AVERAGE(Hoja1!$I$2:$I$5001),Hoja1!I3046)</f>
        <v>42</v>
      </c>
      <c r="J3046">
        <f t="shared" si="141"/>
        <v>0</v>
      </c>
      <c r="K3046" t="str">
        <f t="shared" si="142"/>
        <v>0-400k</v>
      </c>
      <c r="L3046" t="str">
        <f t="shared" si="143"/>
        <v>31-45</v>
      </c>
    </row>
    <row r="3047" spans="1:12" x14ac:dyDescent="0.25">
      <c r="A3047">
        <v>3046</v>
      </c>
      <c r="B3047" t="s">
        <v>9</v>
      </c>
      <c r="C3047">
        <f>IF(ISBLANK(Hoja1!C3047),AVERAGE(Hoja1!$C$2:$C$5001),Hoja1!C3047)</f>
        <v>814688</v>
      </c>
      <c r="D3047" t="str">
        <f>IF(ISBLANK(Hoja1!D3047),"ASALARIADO",Hoja1!D3047)</f>
        <v>ASALARIADO</v>
      </c>
      <c r="E3047" t="s">
        <v>16</v>
      </c>
      <c r="F3047" t="s">
        <v>12</v>
      </c>
      <c r="G3047" t="s">
        <v>13</v>
      </c>
      <c r="H3047" t="s">
        <v>13</v>
      </c>
      <c r="I3047" s="1">
        <f>IF(ISBLANK(Hoja1!I3047),AVERAGE(Hoja1!$I$2:$I$5001),Hoja1!I3047)</f>
        <v>36</v>
      </c>
      <c r="J3047">
        <f t="shared" si="141"/>
        <v>0</v>
      </c>
      <c r="K3047" t="str">
        <f t="shared" si="142"/>
        <v>800k-1.2M</v>
      </c>
      <c r="L3047" t="str">
        <f t="shared" si="143"/>
        <v>31-45</v>
      </c>
    </row>
    <row r="3048" spans="1:12" x14ac:dyDescent="0.25">
      <c r="A3048">
        <v>3047</v>
      </c>
      <c r="B3048" t="s">
        <v>15</v>
      </c>
      <c r="C3048">
        <f>IF(ISBLANK(Hoja1!C3048),AVERAGE(Hoja1!$C$2:$C$5001),Hoja1!C3048)</f>
        <v>358640</v>
      </c>
      <c r="D3048" t="str">
        <f>IF(ISBLANK(Hoja1!D3048),"ASALARIADO",Hoja1!D3048)</f>
        <v>ASEGURADO VOLUNTARIO</v>
      </c>
      <c r="E3048" t="s">
        <v>16</v>
      </c>
      <c r="F3048" t="s">
        <v>12</v>
      </c>
      <c r="G3048" t="s">
        <v>12</v>
      </c>
      <c r="H3048" t="s">
        <v>13</v>
      </c>
      <c r="I3048" s="1">
        <f>IF(ISBLANK(Hoja1!I3048),AVERAGE(Hoja1!$I$2:$I$5001),Hoja1!I3048)</f>
        <v>67</v>
      </c>
      <c r="J3048">
        <f t="shared" si="141"/>
        <v>0</v>
      </c>
      <c r="K3048" t="str">
        <f t="shared" si="142"/>
        <v>0-400k</v>
      </c>
      <c r="L3048" t="str">
        <f t="shared" si="143"/>
        <v>61-75</v>
      </c>
    </row>
    <row r="3049" spans="1:12" x14ac:dyDescent="0.25">
      <c r="A3049">
        <v>3048</v>
      </c>
      <c r="B3049" t="s">
        <v>15</v>
      </c>
      <c r="C3049">
        <f>IF(ISBLANK(Hoja1!C3049),AVERAGE(Hoja1!$C$2:$C$5001),Hoja1!C3049)</f>
        <v>1324052</v>
      </c>
      <c r="D3049" t="str">
        <f>IF(ISBLANK(Hoja1!D3049),"ASALARIADO",Hoja1!D3049)</f>
        <v>ASALARIADO</v>
      </c>
      <c r="E3049" t="s">
        <v>11</v>
      </c>
      <c r="F3049" t="s">
        <v>12</v>
      </c>
      <c r="G3049" t="s">
        <v>13</v>
      </c>
      <c r="H3049" t="s">
        <v>12</v>
      </c>
      <c r="I3049" s="1">
        <f>IF(ISBLANK(Hoja1!I3049),AVERAGE(Hoja1!$I$2:$I$5001),Hoja1!I3049)</f>
        <v>43</v>
      </c>
      <c r="J3049">
        <f t="shared" si="141"/>
        <v>1</v>
      </c>
      <c r="K3049" t="str">
        <f t="shared" si="142"/>
        <v>1.2M-2M</v>
      </c>
      <c r="L3049" t="str">
        <f t="shared" si="143"/>
        <v>31-45</v>
      </c>
    </row>
    <row r="3050" spans="1:12" x14ac:dyDescent="0.25">
      <c r="A3050">
        <v>3049</v>
      </c>
      <c r="B3050" t="s">
        <v>9</v>
      </c>
      <c r="C3050">
        <f>IF(ISBLANK(Hoja1!C3050),AVERAGE(Hoja1!$C$2:$C$5001),Hoja1!C3050)</f>
        <v>298018</v>
      </c>
      <c r="D3050" t="str">
        <f>IF(ISBLANK(Hoja1!D3050),"ASALARIADO",Hoja1!D3050)</f>
        <v>ASEGURADO VOLUNTARIO</v>
      </c>
      <c r="E3050" t="s">
        <v>16</v>
      </c>
      <c r="F3050" t="s">
        <v>12</v>
      </c>
      <c r="G3050" t="s">
        <v>13</v>
      </c>
      <c r="H3050" t="s">
        <v>13</v>
      </c>
      <c r="I3050" s="1">
        <f>IF(ISBLANK(Hoja1!I3050),AVERAGE(Hoja1!$I$2:$I$5001),Hoja1!I3050)</f>
        <v>29</v>
      </c>
      <c r="J3050">
        <f t="shared" si="141"/>
        <v>0</v>
      </c>
      <c r="K3050" t="str">
        <f t="shared" si="142"/>
        <v>0-400k</v>
      </c>
      <c r="L3050" t="str">
        <f t="shared" si="143"/>
        <v>18-30</v>
      </c>
    </row>
    <row r="3051" spans="1:12" x14ac:dyDescent="0.25">
      <c r="A3051">
        <v>3050</v>
      </c>
      <c r="B3051" t="s">
        <v>9</v>
      </c>
      <c r="C3051">
        <f>IF(ISBLANK(Hoja1!C3051),AVERAGE(Hoja1!$C$2:$C$5001),Hoja1!C3051)</f>
        <v>316030</v>
      </c>
      <c r="D3051" t="str">
        <f>IF(ISBLANK(Hoja1!D3051),"ASALARIADO",Hoja1!D3051)</f>
        <v>ASALARIADO</v>
      </c>
      <c r="E3051" t="s">
        <v>16</v>
      </c>
      <c r="F3051" t="s">
        <v>12</v>
      </c>
      <c r="G3051" t="s">
        <v>13</v>
      </c>
      <c r="H3051" t="s">
        <v>13</v>
      </c>
      <c r="I3051" s="1">
        <f>IF(ISBLANK(Hoja1!I3051),AVERAGE(Hoja1!$I$2:$I$5001),Hoja1!I3051)</f>
        <v>52</v>
      </c>
      <c r="J3051">
        <f t="shared" si="141"/>
        <v>0</v>
      </c>
      <c r="K3051" t="str">
        <f t="shared" si="142"/>
        <v>0-400k</v>
      </c>
      <c r="L3051" t="str">
        <f t="shared" si="143"/>
        <v>46-60</v>
      </c>
    </row>
    <row r="3052" spans="1:12" x14ac:dyDescent="0.25">
      <c r="A3052">
        <v>3051</v>
      </c>
      <c r="B3052" t="s">
        <v>9</v>
      </c>
      <c r="C3052">
        <f>IF(ISBLANK(Hoja1!C3052),AVERAGE(Hoja1!$C$2:$C$5001),Hoja1!C3052)</f>
        <v>304299.8</v>
      </c>
      <c r="D3052" t="str">
        <f>IF(ISBLANK(Hoja1!D3052),"ASALARIADO",Hoja1!D3052)</f>
        <v>PENSIONADOS EN SU PROPIO SISTEMA</v>
      </c>
      <c r="E3052" t="s">
        <v>11</v>
      </c>
      <c r="F3052" t="s">
        <v>12</v>
      </c>
      <c r="G3052" t="s">
        <v>13</v>
      </c>
      <c r="H3052" t="s">
        <v>13</v>
      </c>
      <c r="I3052" s="1">
        <f>IF(ISBLANK(Hoja1!I3052),AVERAGE(Hoja1!$I$2:$I$5001),Hoja1!I3052)</f>
        <v>55</v>
      </c>
      <c r="J3052">
        <f t="shared" si="141"/>
        <v>0</v>
      </c>
      <c r="K3052" t="str">
        <f t="shared" si="142"/>
        <v>0-400k</v>
      </c>
      <c r="L3052" t="str">
        <f t="shared" si="143"/>
        <v>46-60</v>
      </c>
    </row>
    <row r="3053" spans="1:12" x14ac:dyDescent="0.25">
      <c r="A3053">
        <v>3052</v>
      </c>
      <c r="B3053" t="s">
        <v>15</v>
      </c>
      <c r="C3053">
        <f>IF(ISBLANK(Hoja1!C3053),AVERAGE(Hoja1!$C$2:$C$5001),Hoja1!C3053)</f>
        <v>297046</v>
      </c>
      <c r="D3053" t="str">
        <f>IF(ISBLANK(Hoja1!D3053),"ASALARIADO",Hoja1!D3053)</f>
        <v>ASEGURADO VOLUNTARIO</v>
      </c>
      <c r="E3053" t="s">
        <v>16</v>
      </c>
      <c r="F3053" t="s">
        <v>12</v>
      </c>
      <c r="G3053" t="s">
        <v>13</v>
      </c>
      <c r="H3053" t="s">
        <v>12</v>
      </c>
      <c r="I3053" s="1">
        <f>IF(ISBLANK(Hoja1!I3053),AVERAGE(Hoja1!$I$2:$I$5001),Hoja1!I3053)</f>
        <v>36</v>
      </c>
      <c r="J3053">
        <f t="shared" si="141"/>
        <v>1</v>
      </c>
      <c r="K3053" t="str">
        <f t="shared" si="142"/>
        <v>0-400k</v>
      </c>
      <c r="L3053" t="str">
        <f t="shared" si="143"/>
        <v>31-45</v>
      </c>
    </row>
    <row r="3054" spans="1:12" x14ac:dyDescent="0.25">
      <c r="A3054">
        <v>3053</v>
      </c>
      <c r="B3054" t="s">
        <v>9</v>
      </c>
      <c r="C3054">
        <f>IF(ISBLANK(Hoja1!C3054),AVERAGE(Hoja1!$C$2:$C$5001),Hoja1!C3054)</f>
        <v>106560</v>
      </c>
      <c r="D3054" t="str">
        <f>IF(ISBLANK(Hoja1!D3054),"ASALARIADO",Hoja1!D3054)</f>
        <v>ASALARIADO</v>
      </c>
      <c r="E3054" t="s">
        <v>16</v>
      </c>
      <c r="F3054" t="s">
        <v>12</v>
      </c>
      <c r="G3054" t="s">
        <v>13</v>
      </c>
      <c r="H3054" t="s">
        <v>13</v>
      </c>
      <c r="I3054" s="1">
        <f>IF(ISBLANK(Hoja1!I3054),AVERAGE(Hoja1!$I$2:$I$5001),Hoja1!I3054)</f>
        <v>47</v>
      </c>
      <c r="J3054">
        <f t="shared" si="141"/>
        <v>0</v>
      </c>
      <c r="K3054" t="str">
        <f t="shared" si="142"/>
        <v>0-400k</v>
      </c>
      <c r="L3054" t="str">
        <f t="shared" si="143"/>
        <v>46-60</v>
      </c>
    </row>
    <row r="3055" spans="1:12" x14ac:dyDescent="0.25">
      <c r="A3055">
        <v>3054</v>
      </c>
      <c r="B3055" t="s">
        <v>15</v>
      </c>
      <c r="C3055">
        <f>IF(ISBLANK(Hoja1!C3055),AVERAGE(Hoja1!$C$2:$C$5001),Hoja1!C3055)</f>
        <v>407609</v>
      </c>
      <c r="D3055" t="str">
        <f>IF(ISBLANK(Hoja1!D3055),"ASALARIADO",Hoja1!D3055)</f>
        <v>TRABAJADOR INDEPENDIENTE</v>
      </c>
      <c r="E3055" t="s">
        <v>16</v>
      </c>
      <c r="F3055" t="s">
        <v>12</v>
      </c>
      <c r="G3055" t="s">
        <v>13</v>
      </c>
      <c r="H3055" t="s">
        <v>13</v>
      </c>
      <c r="I3055" s="1">
        <f>IF(ISBLANK(Hoja1!I3055),AVERAGE(Hoja1!$I$2:$I$5001),Hoja1!I3055)</f>
        <v>59</v>
      </c>
      <c r="J3055">
        <f t="shared" si="141"/>
        <v>0</v>
      </c>
      <c r="K3055" t="str">
        <f t="shared" si="142"/>
        <v>400k-800k</v>
      </c>
      <c r="L3055" t="str">
        <f t="shared" si="143"/>
        <v>46-60</v>
      </c>
    </row>
    <row r="3056" spans="1:12" x14ac:dyDescent="0.25">
      <c r="A3056">
        <v>3055</v>
      </c>
      <c r="B3056" t="s">
        <v>9</v>
      </c>
      <c r="C3056">
        <f>IF(ISBLANK(Hoja1!C3056),AVERAGE(Hoja1!$C$2:$C$5001),Hoja1!C3056)</f>
        <v>639148</v>
      </c>
      <c r="D3056" t="str">
        <f>IF(ISBLANK(Hoja1!D3056),"ASALARIADO",Hoja1!D3056)</f>
        <v>TRABAJADOR INDEPENDIENTE</v>
      </c>
      <c r="E3056" t="s">
        <v>16</v>
      </c>
      <c r="F3056" t="s">
        <v>12</v>
      </c>
      <c r="G3056" t="s">
        <v>13</v>
      </c>
      <c r="H3056" t="s">
        <v>13</v>
      </c>
      <c r="I3056" s="1">
        <f>IF(ISBLANK(Hoja1!I3056),AVERAGE(Hoja1!$I$2:$I$5001),Hoja1!I3056)</f>
        <v>53</v>
      </c>
      <c r="J3056">
        <f t="shared" si="141"/>
        <v>0</v>
      </c>
      <c r="K3056" t="str">
        <f t="shared" si="142"/>
        <v>400k-800k</v>
      </c>
      <c r="L3056" t="str">
        <f t="shared" si="143"/>
        <v>46-60</v>
      </c>
    </row>
    <row r="3057" spans="1:12" x14ac:dyDescent="0.25">
      <c r="A3057">
        <v>3056</v>
      </c>
      <c r="B3057" t="s">
        <v>9</v>
      </c>
      <c r="C3057">
        <f>IF(ISBLANK(Hoja1!C3057),AVERAGE(Hoja1!$C$2:$C$5001),Hoja1!C3057)</f>
        <v>405063</v>
      </c>
      <c r="D3057" t="str">
        <f>IF(ISBLANK(Hoja1!D3057),"ASALARIADO",Hoja1!D3057)</f>
        <v>TRABAJADOR INDEPENDIENTE</v>
      </c>
      <c r="E3057" t="s">
        <v>16</v>
      </c>
      <c r="F3057" t="s">
        <v>12</v>
      </c>
      <c r="G3057" t="s">
        <v>13</v>
      </c>
      <c r="H3057" t="s">
        <v>12</v>
      </c>
      <c r="I3057" s="1">
        <f>IF(ISBLANK(Hoja1!I3057),AVERAGE(Hoja1!$I$2:$I$5001),Hoja1!I3057)</f>
        <v>42</v>
      </c>
      <c r="J3057">
        <f t="shared" si="141"/>
        <v>1</v>
      </c>
      <c r="K3057" t="str">
        <f t="shared" si="142"/>
        <v>400k-800k</v>
      </c>
      <c r="L3057" t="str">
        <f t="shared" si="143"/>
        <v>31-45</v>
      </c>
    </row>
    <row r="3058" spans="1:12" x14ac:dyDescent="0.25">
      <c r="A3058">
        <v>3057</v>
      </c>
      <c r="B3058" t="s">
        <v>15</v>
      </c>
      <c r="C3058">
        <f>IF(ISBLANK(Hoja1!C3058),AVERAGE(Hoja1!$C$2:$C$5001),Hoja1!C3058)</f>
        <v>1828114.74</v>
      </c>
      <c r="D3058" t="str">
        <f>IF(ISBLANK(Hoja1!D3058),"ASALARIADO",Hoja1!D3058)</f>
        <v>ASALARIADO</v>
      </c>
      <c r="E3058" t="s">
        <v>11</v>
      </c>
      <c r="F3058" t="s">
        <v>12</v>
      </c>
      <c r="G3058" t="s">
        <v>13</v>
      </c>
      <c r="H3058" t="s">
        <v>13</v>
      </c>
      <c r="I3058" s="1">
        <f>IF(ISBLANK(Hoja1!I3058),AVERAGE(Hoja1!$I$2:$I$5001),Hoja1!I3058)</f>
        <v>33</v>
      </c>
      <c r="J3058">
        <f t="shared" si="141"/>
        <v>0</v>
      </c>
      <c r="K3058" t="str">
        <f t="shared" si="142"/>
        <v>1.2M-2M</v>
      </c>
      <c r="L3058" t="str">
        <f t="shared" si="143"/>
        <v>31-45</v>
      </c>
    </row>
    <row r="3059" spans="1:12" x14ac:dyDescent="0.25">
      <c r="A3059">
        <v>3058</v>
      </c>
      <c r="B3059" t="s">
        <v>15</v>
      </c>
      <c r="C3059">
        <f>IF(ISBLANK(Hoja1!C3059),AVERAGE(Hoja1!$C$2:$C$5001),Hoja1!C3059)</f>
        <v>383625</v>
      </c>
      <c r="D3059" t="str">
        <f>IF(ISBLANK(Hoja1!D3059),"ASALARIADO",Hoja1!D3059)</f>
        <v>ASALARIADO</v>
      </c>
      <c r="E3059" t="s">
        <v>16</v>
      </c>
      <c r="F3059" t="s">
        <v>12</v>
      </c>
      <c r="G3059" t="s">
        <v>13</v>
      </c>
      <c r="H3059" t="s">
        <v>13</v>
      </c>
      <c r="I3059" s="1">
        <f>IF(ISBLANK(Hoja1!I3059),AVERAGE(Hoja1!$I$2:$I$5001),Hoja1!I3059)</f>
        <v>26</v>
      </c>
      <c r="J3059">
        <f t="shared" si="141"/>
        <v>0</v>
      </c>
      <c r="K3059" t="str">
        <f t="shared" si="142"/>
        <v>0-400k</v>
      </c>
      <c r="L3059" t="str">
        <f t="shared" si="143"/>
        <v>18-30</v>
      </c>
    </row>
    <row r="3060" spans="1:12" x14ac:dyDescent="0.25">
      <c r="A3060">
        <v>3059</v>
      </c>
      <c r="B3060" t="s">
        <v>9</v>
      </c>
      <c r="C3060">
        <f>IF(ISBLANK(Hoja1!C3060),AVERAGE(Hoja1!$C$2:$C$5001),Hoja1!C3060)</f>
        <v>278030</v>
      </c>
      <c r="D3060" t="str">
        <f>IF(ISBLANK(Hoja1!D3060),"ASALARIADO",Hoja1!D3060)</f>
        <v>CONVENIOS ESPECIALES DE TRABAJADORES INDEPENDIENTES</v>
      </c>
      <c r="E3060" t="s">
        <v>16</v>
      </c>
      <c r="F3060" t="s">
        <v>12</v>
      </c>
      <c r="G3060" t="s">
        <v>13</v>
      </c>
      <c r="H3060" t="s">
        <v>13</v>
      </c>
      <c r="I3060" s="1">
        <f>IF(ISBLANK(Hoja1!I3060),AVERAGE(Hoja1!$I$2:$I$5001),Hoja1!I3060)</f>
        <v>26</v>
      </c>
      <c r="J3060">
        <f t="shared" si="141"/>
        <v>0</v>
      </c>
      <c r="K3060" t="str">
        <f t="shared" si="142"/>
        <v>0-400k</v>
      </c>
      <c r="L3060" t="str">
        <f t="shared" si="143"/>
        <v>18-30</v>
      </c>
    </row>
    <row r="3061" spans="1:12" x14ac:dyDescent="0.25">
      <c r="A3061">
        <v>3060</v>
      </c>
      <c r="B3061" t="s">
        <v>15</v>
      </c>
      <c r="C3061">
        <f>IF(ISBLANK(Hoja1!C3061),AVERAGE(Hoja1!$C$2:$C$5001),Hoja1!C3061)</f>
        <v>381783.6</v>
      </c>
      <c r="D3061" t="str">
        <f>IF(ISBLANK(Hoja1!D3061),"ASALARIADO",Hoja1!D3061)</f>
        <v>ASALARIADO</v>
      </c>
      <c r="E3061" t="s">
        <v>16</v>
      </c>
      <c r="F3061" t="s">
        <v>12</v>
      </c>
      <c r="G3061" t="s">
        <v>13</v>
      </c>
      <c r="H3061" t="s">
        <v>13</v>
      </c>
      <c r="I3061" s="1">
        <f>IF(ISBLANK(Hoja1!I3061),AVERAGE(Hoja1!$I$2:$I$5001),Hoja1!I3061)</f>
        <v>31</v>
      </c>
      <c r="J3061">
        <f t="shared" si="141"/>
        <v>0</v>
      </c>
      <c r="K3061" t="str">
        <f t="shared" si="142"/>
        <v>0-400k</v>
      </c>
      <c r="L3061" t="str">
        <f t="shared" si="143"/>
        <v>31-45</v>
      </c>
    </row>
    <row r="3062" spans="1:12" x14ac:dyDescent="0.25">
      <c r="A3062">
        <v>3061</v>
      </c>
      <c r="B3062" t="s">
        <v>15</v>
      </c>
      <c r="C3062">
        <f>IF(ISBLANK(Hoja1!C3062),AVERAGE(Hoja1!$C$2:$C$5001),Hoja1!C3062)</f>
        <v>485000</v>
      </c>
      <c r="D3062" t="str">
        <f>IF(ISBLANK(Hoja1!D3062),"ASALARIADO",Hoja1!D3062)</f>
        <v>ASALARIADO</v>
      </c>
      <c r="E3062" t="s">
        <v>16</v>
      </c>
      <c r="F3062" t="s">
        <v>12</v>
      </c>
      <c r="G3062" t="s">
        <v>13</v>
      </c>
      <c r="H3062" t="s">
        <v>13</v>
      </c>
      <c r="I3062" s="1">
        <f>IF(ISBLANK(Hoja1!I3062),AVERAGE(Hoja1!$I$2:$I$5001),Hoja1!I3062)</f>
        <v>39</v>
      </c>
      <c r="J3062">
        <f t="shared" si="141"/>
        <v>0</v>
      </c>
      <c r="K3062" t="str">
        <f t="shared" si="142"/>
        <v>400k-800k</v>
      </c>
      <c r="L3062" t="str">
        <f t="shared" si="143"/>
        <v>31-45</v>
      </c>
    </row>
    <row r="3063" spans="1:12" x14ac:dyDescent="0.25">
      <c r="A3063">
        <v>3062</v>
      </c>
      <c r="B3063" t="s">
        <v>9</v>
      </c>
      <c r="C3063">
        <f>IF(ISBLANK(Hoja1!C3063),AVERAGE(Hoja1!$C$2:$C$5001),Hoja1!C3063)</f>
        <v>301566</v>
      </c>
      <c r="D3063" t="str">
        <f>IF(ISBLANK(Hoja1!D3063),"ASALARIADO",Hoja1!D3063)</f>
        <v>TRABAJADOR INDEPENDIENTE</v>
      </c>
      <c r="E3063" t="s">
        <v>16</v>
      </c>
      <c r="F3063" t="s">
        <v>12</v>
      </c>
      <c r="G3063" t="s">
        <v>13</v>
      </c>
      <c r="H3063" t="s">
        <v>12</v>
      </c>
      <c r="I3063" s="1">
        <f>IF(ISBLANK(Hoja1!I3063),AVERAGE(Hoja1!$I$2:$I$5001),Hoja1!I3063)</f>
        <v>28</v>
      </c>
      <c r="J3063">
        <f t="shared" si="141"/>
        <v>1</v>
      </c>
      <c r="K3063" t="str">
        <f t="shared" si="142"/>
        <v>0-400k</v>
      </c>
      <c r="L3063" t="str">
        <f t="shared" si="143"/>
        <v>18-30</v>
      </c>
    </row>
    <row r="3064" spans="1:12" x14ac:dyDescent="0.25">
      <c r="A3064">
        <v>3063</v>
      </c>
      <c r="B3064" t="s">
        <v>9</v>
      </c>
      <c r="C3064">
        <f>IF(ISBLANK(Hoja1!C3064),AVERAGE(Hoja1!$C$2:$C$5001),Hoja1!C3064)</f>
        <v>1492800.6</v>
      </c>
      <c r="D3064" t="str">
        <f>IF(ISBLANK(Hoja1!D3064),"ASALARIADO",Hoja1!D3064)</f>
        <v>ASALARIADO</v>
      </c>
      <c r="E3064" t="s">
        <v>11</v>
      </c>
      <c r="F3064" t="s">
        <v>12</v>
      </c>
      <c r="G3064" t="s">
        <v>13</v>
      </c>
      <c r="H3064" t="s">
        <v>13</v>
      </c>
      <c r="I3064" s="1">
        <f>IF(ISBLANK(Hoja1!I3064),AVERAGE(Hoja1!$I$2:$I$5001),Hoja1!I3064)</f>
        <v>37</v>
      </c>
      <c r="J3064">
        <f t="shared" si="141"/>
        <v>0</v>
      </c>
      <c r="K3064" t="str">
        <f t="shared" si="142"/>
        <v>1.2M-2M</v>
      </c>
      <c r="L3064" t="str">
        <f t="shared" si="143"/>
        <v>31-45</v>
      </c>
    </row>
    <row r="3065" spans="1:12" x14ac:dyDescent="0.25">
      <c r="A3065">
        <v>3064</v>
      </c>
      <c r="B3065" t="s">
        <v>15</v>
      </c>
      <c r="C3065">
        <f>IF(ISBLANK(Hoja1!C3065),AVERAGE(Hoja1!$C$2:$C$5001),Hoja1!C3065)</f>
        <v>749840</v>
      </c>
      <c r="D3065" t="str">
        <f>IF(ISBLANK(Hoja1!D3065),"ASALARIADO",Hoja1!D3065)</f>
        <v>ASALARIADO</v>
      </c>
      <c r="E3065" t="s">
        <v>16</v>
      </c>
      <c r="F3065" t="s">
        <v>12</v>
      </c>
      <c r="G3065" t="s">
        <v>13</v>
      </c>
      <c r="H3065" t="s">
        <v>13</v>
      </c>
      <c r="I3065" s="1">
        <f>IF(ISBLANK(Hoja1!I3065),AVERAGE(Hoja1!$I$2:$I$5001),Hoja1!I3065)</f>
        <v>23</v>
      </c>
      <c r="J3065">
        <f t="shared" si="141"/>
        <v>0</v>
      </c>
      <c r="K3065" t="str">
        <f t="shared" si="142"/>
        <v>400k-800k</v>
      </c>
      <c r="L3065" t="str">
        <f t="shared" si="143"/>
        <v>18-30</v>
      </c>
    </row>
    <row r="3066" spans="1:12" x14ac:dyDescent="0.25">
      <c r="A3066">
        <v>3065</v>
      </c>
      <c r="B3066" t="s">
        <v>15</v>
      </c>
      <c r="C3066">
        <f>IF(ISBLANK(Hoja1!C3066),AVERAGE(Hoja1!$C$2:$C$5001),Hoja1!C3066)</f>
        <v>371527</v>
      </c>
      <c r="D3066" t="str">
        <f>IF(ISBLANK(Hoja1!D3066),"ASALARIADO",Hoja1!D3066)</f>
        <v>ASALARIADO</v>
      </c>
      <c r="E3066" t="s">
        <v>16</v>
      </c>
      <c r="F3066" t="s">
        <v>12</v>
      </c>
      <c r="G3066" t="s">
        <v>13</v>
      </c>
      <c r="H3066" t="s">
        <v>13</v>
      </c>
      <c r="I3066" s="1">
        <f>IF(ISBLANK(Hoja1!I3066),AVERAGE(Hoja1!$I$2:$I$5001),Hoja1!I3066)</f>
        <v>35</v>
      </c>
      <c r="J3066">
        <f t="shared" si="141"/>
        <v>0</v>
      </c>
      <c r="K3066" t="str">
        <f t="shared" si="142"/>
        <v>0-400k</v>
      </c>
      <c r="L3066" t="str">
        <f t="shared" si="143"/>
        <v>31-45</v>
      </c>
    </row>
    <row r="3067" spans="1:12" x14ac:dyDescent="0.25">
      <c r="A3067">
        <v>3066</v>
      </c>
      <c r="B3067" t="s">
        <v>15</v>
      </c>
      <c r="C3067">
        <f>IF(ISBLANK(Hoja1!C3067),AVERAGE(Hoja1!$C$2:$C$5001),Hoja1!C3067)</f>
        <v>297044</v>
      </c>
      <c r="D3067" t="str">
        <f>IF(ISBLANK(Hoja1!D3067),"ASALARIADO",Hoja1!D3067)</f>
        <v>ASEGURADO VOLUNTARIO</v>
      </c>
      <c r="E3067" t="s">
        <v>16</v>
      </c>
      <c r="F3067" t="s">
        <v>12</v>
      </c>
      <c r="G3067" t="s">
        <v>12</v>
      </c>
      <c r="H3067" t="s">
        <v>12</v>
      </c>
      <c r="I3067" s="1">
        <f>IF(ISBLANK(Hoja1!I3067),AVERAGE(Hoja1!$I$2:$I$5001),Hoja1!I3067)</f>
        <v>33</v>
      </c>
      <c r="J3067">
        <f t="shared" si="141"/>
        <v>1</v>
      </c>
      <c r="K3067" t="str">
        <f t="shared" si="142"/>
        <v>0-400k</v>
      </c>
      <c r="L3067" t="str">
        <f t="shared" si="143"/>
        <v>31-45</v>
      </c>
    </row>
    <row r="3068" spans="1:12" x14ac:dyDescent="0.25">
      <c r="A3068">
        <v>3067</v>
      </c>
      <c r="B3068" t="s">
        <v>15</v>
      </c>
      <c r="C3068">
        <f>IF(ISBLANK(Hoja1!C3068),AVERAGE(Hoja1!$C$2:$C$5001),Hoja1!C3068)</f>
        <v>1498971</v>
      </c>
      <c r="D3068" t="str">
        <f>IF(ISBLANK(Hoja1!D3068),"ASALARIADO",Hoja1!D3068)</f>
        <v>ASALARIADO</v>
      </c>
      <c r="E3068" t="s">
        <v>11</v>
      </c>
      <c r="F3068" t="s">
        <v>12</v>
      </c>
      <c r="G3068" t="s">
        <v>13</v>
      </c>
      <c r="H3068" t="s">
        <v>12</v>
      </c>
      <c r="I3068" s="1">
        <f>IF(ISBLANK(Hoja1!I3068),AVERAGE(Hoja1!$I$2:$I$5001),Hoja1!I3068)</f>
        <v>42</v>
      </c>
      <c r="J3068">
        <f t="shared" si="141"/>
        <v>1</v>
      </c>
      <c r="K3068" t="str">
        <f t="shared" si="142"/>
        <v>1.2M-2M</v>
      </c>
      <c r="L3068" t="str">
        <f t="shared" si="143"/>
        <v>31-45</v>
      </c>
    </row>
    <row r="3069" spans="1:12" x14ac:dyDescent="0.25">
      <c r="A3069">
        <v>3068</v>
      </c>
      <c r="B3069" t="s">
        <v>9</v>
      </c>
      <c r="C3069">
        <f>IF(ISBLANK(Hoja1!C3069),AVERAGE(Hoja1!$C$2:$C$5001),Hoja1!C3069)</f>
        <v>611409</v>
      </c>
      <c r="D3069" t="str">
        <f>IF(ISBLANK(Hoja1!D3069),"ASALARIADO",Hoja1!D3069)</f>
        <v>TRABAJADOR INDEPENDIENTE</v>
      </c>
      <c r="E3069" t="s">
        <v>16</v>
      </c>
      <c r="F3069" t="s">
        <v>12</v>
      </c>
      <c r="G3069" t="s">
        <v>13</v>
      </c>
      <c r="H3069" t="s">
        <v>13</v>
      </c>
      <c r="I3069" s="1">
        <f>IF(ISBLANK(Hoja1!I3069),AVERAGE(Hoja1!$I$2:$I$5001),Hoja1!I3069)</f>
        <v>45</v>
      </c>
      <c r="J3069">
        <f t="shared" si="141"/>
        <v>0</v>
      </c>
      <c r="K3069" t="str">
        <f t="shared" si="142"/>
        <v>400k-800k</v>
      </c>
      <c r="L3069" t="str">
        <f t="shared" si="143"/>
        <v>31-45</v>
      </c>
    </row>
    <row r="3070" spans="1:12" x14ac:dyDescent="0.25">
      <c r="A3070">
        <v>3069</v>
      </c>
      <c r="B3070" t="s">
        <v>15</v>
      </c>
      <c r="C3070">
        <f>IF(ISBLANK(Hoja1!C3070),AVERAGE(Hoja1!$C$2:$C$5001),Hoja1!C3070)</f>
        <v>390655</v>
      </c>
      <c r="D3070" t="str">
        <f>IF(ISBLANK(Hoja1!D3070),"ASALARIADO",Hoja1!D3070)</f>
        <v>PENSIONADOS EN SU PROPIO SISTEMA</v>
      </c>
      <c r="E3070" t="s">
        <v>11</v>
      </c>
      <c r="F3070" t="s">
        <v>12</v>
      </c>
      <c r="G3070" t="s">
        <v>13</v>
      </c>
      <c r="H3070" t="s">
        <v>13</v>
      </c>
      <c r="I3070" s="1">
        <f>IF(ISBLANK(Hoja1!I3070),AVERAGE(Hoja1!$I$2:$I$5001),Hoja1!I3070)</f>
        <v>57</v>
      </c>
      <c r="J3070">
        <f t="shared" si="141"/>
        <v>0</v>
      </c>
      <c r="K3070" t="str">
        <f t="shared" si="142"/>
        <v>0-400k</v>
      </c>
      <c r="L3070" t="str">
        <f t="shared" si="143"/>
        <v>46-60</v>
      </c>
    </row>
    <row r="3071" spans="1:12" x14ac:dyDescent="0.25">
      <c r="A3071">
        <v>3070</v>
      </c>
      <c r="B3071" t="s">
        <v>9</v>
      </c>
      <c r="C3071">
        <f>IF(ISBLANK(Hoja1!C3071),AVERAGE(Hoja1!$C$2:$C$5001),Hoja1!C3071)</f>
        <v>406358</v>
      </c>
      <c r="D3071" t="str">
        <f>IF(ISBLANK(Hoja1!D3071),"ASALARIADO",Hoja1!D3071)</f>
        <v>TRABAJADOR INDEPENDIENTE</v>
      </c>
      <c r="E3071" t="s">
        <v>16</v>
      </c>
      <c r="F3071" t="s">
        <v>12</v>
      </c>
      <c r="G3071" t="s">
        <v>12</v>
      </c>
      <c r="H3071" t="s">
        <v>12</v>
      </c>
      <c r="I3071" s="1">
        <f>IF(ISBLANK(Hoja1!I3071),AVERAGE(Hoja1!$I$2:$I$5001),Hoja1!I3071)</f>
        <v>71</v>
      </c>
      <c r="J3071">
        <f t="shared" si="141"/>
        <v>1</v>
      </c>
      <c r="K3071" t="str">
        <f t="shared" si="142"/>
        <v>400k-800k</v>
      </c>
      <c r="L3071" t="str">
        <f t="shared" si="143"/>
        <v>61-75</v>
      </c>
    </row>
    <row r="3072" spans="1:12" x14ac:dyDescent="0.25">
      <c r="A3072">
        <v>3071</v>
      </c>
      <c r="B3072" t="s">
        <v>15</v>
      </c>
      <c r="C3072">
        <f>IF(ISBLANK(Hoja1!C3072),AVERAGE(Hoja1!$C$2:$C$5001),Hoja1!C3072)</f>
        <v>148986.9</v>
      </c>
      <c r="D3072" t="str">
        <f>IF(ISBLANK(Hoja1!D3072),"ASALARIADO",Hoja1!D3072)</f>
        <v>ASALARIADO</v>
      </c>
      <c r="E3072" t="s">
        <v>11</v>
      </c>
      <c r="F3072" t="s">
        <v>12</v>
      </c>
      <c r="G3072" t="s">
        <v>13</v>
      </c>
      <c r="H3072" t="s">
        <v>13</v>
      </c>
      <c r="I3072" s="1">
        <f>IF(ISBLANK(Hoja1!I3072),AVERAGE(Hoja1!$I$2:$I$5001),Hoja1!I3072)</f>
        <v>28</v>
      </c>
      <c r="J3072">
        <f t="shared" si="141"/>
        <v>0</v>
      </c>
      <c r="K3072" t="str">
        <f t="shared" si="142"/>
        <v>0-400k</v>
      </c>
      <c r="L3072" t="str">
        <f t="shared" si="143"/>
        <v>18-30</v>
      </c>
    </row>
    <row r="3073" spans="1:12" x14ac:dyDescent="0.25">
      <c r="A3073">
        <v>3072</v>
      </c>
      <c r="B3073" t="s">
        <v>15</v>
      </c>
      <c r="C3073">
        <f>IF(ISBLANK(Hoja1!C3073),AVERAGE(Hoja1!$C$2:$C$5001),Hoja1!C3073)</f>
        <v>1044634.5</v>
      </c>
      <c r="D3073" t="str">
        <f>IF(ISBLANK(Hoja1!D3073),"ASALARIADO",Hoja1!D3073)</f>
        <v>ASALARIADO</v>
      </c>
      <c r="E3073" t="s">
        <v>11</v>
      </c>
      <c r="F3073" t="s">
        <v>12</v>
      </c>
      <c r="G3073" t="s">
        <v>13</v>
      </c>
      <c r="H3073" t="s">
        <v>13</v>
      </c>
      <c r="I3073" s="1">
        <f>IF(ISBLANK(Hoja1!I3073),AVERAGE(Hoja1!$I$2:$I$5001),Hoja1!I3073)</f>
        <v>37</v>
      </c>
      <c r="J3073">
        <f t="shared" si="141"/>
        <v>0</v>
      </c>
      <c r="K3073" t="str">
        <f t="shared" si="142"/>
        <v>800k-1.2M</v>
      </c>
      <c r="L3073" t="str">
        <f t="shared" si="143"/>
        <v>31-45</v>
      </c>
    </row>
    <row r="3074" spans="1:12" x14ac:dyDescent="0.25">
      <c r="A3074">
        <v>3073</v>
      </c>
      <c r="B3074" t="s">
        <v>15</v>
      </c>
      <c r="C3074">
        <f>IF(ISBLANK(Hoja1!C3074),AVERAGE(Hoja1!$C$2:$C$5001),Hoja1!C3074)</f>
        <v>377729.94</v>
      </c>
      <c r="D3074" t="str">
        <f>IF(ISBLANK(Hoja1!D3074),"ASALARIADO",Hoja1!D3074)</f>
        <v>ASALARIADO</v>
      </c>
      <c r="E3074" t="s">
        <v>16</v>
      </c>
      <c r="F3074" t="s">
        <v>12</v>
      </c>
      <c r="G3074" t="s">
        <v>13</v>
      </c>
      <c r="H3074" t="s">
        <v>13</v>
      </c>
      <c r="I3074" s="1">
        <f>IF(ISBLANK(Hoja1!I3074),AVERAGE(Hoja1!$I$2:$I$5001),Hoja1!I3074)</f>
        <v>40</v>
      </c>
      <c r="J3074">
        <f t="shared" si="141"/>
        <v>0</v>
      </c>
      <c r="K3074" t="str">
        <f t="shared" si="142"/>
        <v>0-400k</v>
      </c>
      <c r="L3074" t="str">
        <f t="shared" si="143"/>
        <v>31-45</v>
      </c>
    </row>
    <row r="3075" spans="1:12" x14ac:dyDescent="0.25">
      <c r="A3075">
        <v>3074</v>
      </c>
      <c r="B3075" t="s">
        <v>9</v>
      </c>
      <c r="C3075">
        <f>IF(ISBLANK(Hoja1!C3075),AVERAGE(Hoja1!$C$2:$C$5001),Hoja1!C3075)</f>
        <v>75000</v>
      </c>
      <c r="D3075" t="str">
        <f>IF(ISBLANK(Hoja1!D3075),"ASALARIADO",Hoja1!D3075)</f>
        <v>ASALARIADO</v>
      </c>
      <c r="E3075" t="s">
        <v>16</v>
      </c>
      <c r="F3075" t="s">
        <v>12</v>
      </c>
      <c r="G3075" t="s">
        <v>13</v>
      </c>
      <c r="H3075" t="s">
        <v>13</v>
      </c>
      <c r="I3075" s="1">
        <f>IF(ISBLANK(Hoja1!I3075),AVERAGE(Hoja1!$I$2:$I$5001),Hoja1!I3075)</f>
        <v>29</v>
      </c>
      <c r="J3075">
        <f t="shared" ref="J3075:J3138" si="144">IF(H3075="SI",1,0)</f>
        <v>0</v>
      </c>
      <c r="K3075" t="str">
        <f t="shared" ref="K3075:K3138" si="145">IF(C3075&lt;=400000,"0-400k",IF(C3075&lt;=800000,"400k-800k",IF(C3075&lt;=1200000,"800k-1.2M",IF(C3075&lt;=2000000,"1.2M-2M","2M+"))))</f>
        <v>0-400k</v>
      </c>
      <c r="L3075" t="str">
        <f t="shared" ref="L3075:L3138" si="146">IF(I3075&lt;=30,"18-30",IF(I3075&lt;=45,"31-45",IF(I3075&lt;=60,"46-60",IF(I3075&lt;=75,"61-75","76-100+"))))</f>
        <v>18-30</v>
      </c>
    </row>
    <row r="3076" spans="1:12" x14ac:dyDescent="0.25">
      <c r="A3076">
        <v>3075</v>
      </c>
      <c r="B3076" t="s">
        <v>15</v>
      </c>
      <c r="C3076">
        <f>IF(ISBLANK(Hoja1!C3076),AVERAGE(Hoja1!$C$2:$C$5001),Hoja1!C3076)</f>
        <v>341091</v>
      </c>
      <c r="D3076" t="str">
        <f>IF(ISBLANK(Hoja1!D3076),"ASALARIADO",Hoja1!D3076)</f>
        <v>ASALARIADO</v>
      </c>
      <c r="E3076" t="s">
        <v>16</v>
      </c>
      <c r="F3076" t="s">
        <v>12</v>
      </c>
      <c r="G3076" t="s">
        <v>13</v>
      </c>
      <c r="H3076" t="s">
        <v>13</v>
      </c>
      <c r="I3076" s="1">
        <f>IF(ISBLANK(Hoja1!I3076),AVERAGE(Hoja1!$I$2:$I$5001),Hoja1!I3076)</f>
        <v>43</v>
      </c>
      <c r="J3076">
        <f t="shared" si="144"/>
        <v>0</v>
      </c>
      <c r="K3076" t="str">
        <f t="shared" si="145"/>
        <v>0-400k</v>
      </c>
      <c r="L3076" t="str">
        <f t="shared" si="146"/>
        <v>31-45</v>
      </c>
    </row>
    <row r="3077" spans="1:12" x14ac:dyDescent="0.25">
      <c r="A3077">
        <v>3076</v>
      </c>
      <c r="B3077" t="s">
        <v>15</v>
      </c>
      <c r="C3077">
        <f>IF(ISBLANK(Hoja1!C3077),AVERAGE(Hoja1!$C$2:$C$5001),Hoja1!C3077)</f>
        <v>297045</v>
      </c>
      <c r="D3077" t="str">
        <f>IF(ISBLANK(Hoja1!D3077),"ASALARIADO",Hoja1!D3077)</f>
        <v>ASEGURADO VOLUNTARIO</v>
      </c>
      <c r="E3077" t="s">
        <v>16</v>
      </c>
      <c r="F3077" t="s">
        <v>12</v>
      </c>
      <c r="G3077" t="s">
        <v>13</v>
      </c>
      <c r="H3077" t="s">
        <v>13</v>
      </c>
      <c r="I3077" s="1">
        <f>IF(ISBLANK(Hoja1!I3077),AVERAGE(Hoja1!$I$2:$I$5001),Hoja1!I3077)</f>
        <v>54</v>
      </c>
      <c r="J3077">
        <f t="shared" si="144"/>
        <v>0</v>
      </c>
      <c r="K3077" t="str">
        <f t="shared" si="145"/>
        <v>0-400k</v>
      </c>
      <c r="L3077" t="str">
        <f t="shared" si="146"/>
        <v>46-60</v>
      </c>
    </row>
    <row r="3078" spans="1:12" x14ac:dyDescent="0.25">
      <c r="A3078">
        <v>3077</v>
      </c>
      <c r="B3078" t="s">
        <v>9</v>
      </c>
      <c r="C3078">
        <f>IF(ISBLANK(Hoja1!C3078),AVERAGE(Hoja1!$C$2:$C$5001),Hoja1!C3078)</f>
        <v>300000</v>
      </c>
      <c r="D3078" t="str">
        <f>IF(ISBLANK(Hoja1!D3078),"ASALARIADO",Hoja1!D3078)</f>
        <v>ASALARIADO</v>
      </c>
      <c r="E3078" t="s">
        <v>16</v>
      </c>
      <c r="F3078" t="s">
        <v>12</v>
      </c>
      <c r="G3078" t="s">
        <v>12</v>
      </c>
      <c r="H3078" t="s">
        <v>13</v>
      </c>
      <c r="I3078" s="1">
        <f>IF(ISBLANK(Hoja1!I3078),AVERAGE(Hoja1!$I$2:$I$5001),Hoja1!I3078)</f>
        <v>33</v>
      </c>
      <c r="J3078">
        <f t="shared" si="144"/>
        <v>0</v>
      </c>
      <c r="K3078" t="str">
        <f t="shared" si="145"/>
        <v>0-400k</v>
      </c>
      <c r="L3078" t="str">
        <f t="shared" si="146"/>
        <v>31-45</v>
      </c>
    </row>
    <row r="3079" spans="1:12" x14ac:dyDescent="0.25">
      <c r="A3079">
        <v>3078</v>
      </c>
      <c r="B3079" t="s">
        <v>9</v>
      </c>
      <c r="C3079">
        <f>IF(ISBLANK(Hoja1!C3079),AVERAGE(Hoja1!$C$2:$C$5001),Hoja1!C3079)</f>
        <v>488266.33</v>
      </c>
      <c r="D3079" t="str">
        <f>IF(ISBLANK(Hoja1!D3079),"ASALARIADO",Hoja1!D3079)</f>
        <v>ASALARIADO</v>
      </c>
      <c r="E3079" t="s">
        <v>16</v>
      </c>
      <c r="F3079" t="s">
        <v>12</v>
      </c>
      <c r="G3079" t="s">
        <v>13</v>
      </c>
      <c r="H3079" t="s">
        <v>13</v>
      </c>
      <c r="I3079" s="1">
        <f>IF(ISBLANK(Hoja1!I3079),AVERAGE(Hoja1!$I$2:$I$5001),Hoja1!I3079)</f>
        <v>31</v>
      </c>
      <c r="J3079">
        <f t="shared" si="144"/>
        <v>0</v>
      </c>
      <c r="K3079" t="str">
        <f t="shared" si="145"/>
        <v>400k-800k</v>
      </c>
      <c r="L3079" t="str">
        <f t="shared" si="146"/>
        <v>31-45</v>
      </c>
    </row>
    <row r="3080" spans="1:12" x14ac:dyDescent="0.25">
      <c r="A3080">
        <v>3079</v>
      </c>
      <c r="B3080" t="s">
        <v>9</v>
      </c>
      <c r="C3080">
        <f>IF(ISBLANK(Hoja1!C3080),AVERAGE(Hoja1!$C$2:$C$5001),Hoja1!C3080)</f>
        <v>278031</v>
      </c>
      <c r="D3080" t="str">
        <f>IF(ISBLANK(Hoja1!D3080),"ASALARIADO",Hoja1!D3080)</f>
        <v>ASEGURADO VOLUNTARIO</v>
      </c>
      <c r="E3080" t="s">
        <v>16</v>
      </c>
      <c r="F3080" t="s">
        <v>13</v>
      </c>
      <c r="G3080" t="s">
        <v>13</v>
      </c>
      <c r="H3080" t="s">
        <v>12</v>
      </c>
      <c r="I3080" s="1">
        <f>IF(ISBLANK(Hoja1!I3080),AVERAGE(Hoja1!$I$2:$I$5001),Hoja1!I3080)</f>
        <v>47</v>
      </c>
      <c r="J3080">
        <f t="shared" si="144"/>
        <v>1</v>
      </c>
      <c r="K3080" t="str">
        <f t="shared" si="145"/>
        <v>0-400k</v>
      </c>
      <c r="L3080" t="str">
        <f t="shared" si="146"/>
        <v>46-60</v>
      </c>
    </row>
    <row r="3081" spans="1:12" x14ac:dyDescent="0.25">
      <c r="A3081">
        <v>3080</v>
      </c>
      <c r="B3081" t="s">
        <v>9</v>
      </c>
      <c r="C3081">
        <f>IF(ISBLANK(Hoja1!C3081),AVERAGE(Hoja1!$C$2:$C$5001),Hoja1!C3081)</f>
        <v>705577.5</v>
      </c>
      <c r="D3081" t="str">
        <f>IF(ISBLANK(Hoja1!D3081),"ASALARIADO",Hoja1!D3081)</f>
        <v>ASALARIADO</v>
      </c>
      <c r="E3081" t="s">
        <v>16</v>
      </c>
      <c r="F3081" t="s">
        <v>12</v>
      </c>
      <c r="G3081" t="s">
        <v>13</v>
      </c>
      <c r="H3081" t="s">
        <v>13</v>
      </c>
      <c r="I3081" s="1">
        <f>IF(ISBLANK(Hoja1!I3081),AVERAGE(Hoja1!$I$2:$I$5001),Hoja1!I3081)</f>
        <v>53</v>
      </c>
      <c r="J3081">
        <f t="shared" si="144"/>
        <v>0</v>
      </c>
      <c r="K3081" t="str">
        <f t="shared" si="145"/>
        <v>400k-800k</v>
      </c>
      <c r="L3081" t="str">
        <f t="shared" si="146"/>
        <v>46-60</v>
      </c>
    </row>
    <row r="3082" spans="1:12" x14ac:dyDescent="0.25">
      <c r="A3082">
        <v>3081</v>
      </c>
      <c r="B3082" t="s">
        <v>9</v>
      </c>
      <c r="C3082">
        <f>IF(ISBLANK(Hoja1!C3082),AVERAGE(Hoja1!$C$2:$C$5001),Hoja1!C3082)</f>
        <v>1291732</v>
      </c>
      <c r="D3082" t="str">
        <f>IF(ISBLANK(Hoja1!D3082),"ASALARIADO",Hoja1!D3082)</f>
        <v>ASALARIADO</v>
      </c>
      <c r="E3082" t="s">
        <v>11</v>
      </c>
      <c r="F3082" t="s">
        <v>12</v>
      </c>
      <c r="G3082" t="s">
        <v>13</v>
      </c>
      <c r="H3082" t="s">
        <v>13</v>
      </c>
      <c r="I3082" s="1">
        <f>IF(ISBLANK(Hoja1!I3082),AVERAGE(Hoja1!$I$2:$I$5001),Hoja1!I3082)</f>
        <v>49</v>
      </c>
      <c r="J3082">
        <f t="shared" si="144"/>
        <v>0</v>
      </c>
      <c r="K3082" t="str">
        <f t="shared" si="145"/>
        <v>1.2M-2M</v>
      </c>
      <c r="L3082" t="str">
        <f t="shared" si="146"/>
        <v>46-60</v>
      </c>
    </row>
    <row r="3083" spans="1:12" x14ac:dyDescent="0.25">
      <c r="A3083">
        <v>3082</v>
      </c>
      <c r="B3083" t="s">
        <v>9</v>
      </c>
      <c r="C3083">
        <f>IF(ISBLANK(Hoja1!C3083),AVERAGE(Hoja1!$C$2:$C$5001),Hoja1!C3083)</f>
        <v>786256.75</v>
      </c>
      <c r="D3083" t="str">
        <f>IF(ISBLANK(Hoja1!D3083),"ASALARIADO",Hoja1!D3083)</f>
        <v>ASALARIADO</v>
      </c>
      <c r="E3083" t="s">
        <v>11</v>
      </c>
      <c r="F3083" t="s">
        <v>12</v>
      </c>
      <c r="G3083" t="s">
        <v>13</v>
      </c>
      <c r="H3083" t="s">
        <v>13</v>
      </c>
      <c r="I3083" s="1">
        <f>IF(ISBLANK(Hoja1!I3083),AVERAGE(Hoja1!$I$2:$I$5001),Hoja1!I3083)</f>
        <v>26</v>
      </c>
      <c r="J3083">
        <f t="shared" si="144"/>
        <v>0</v>
      </c>
      <c r="K3083" t="str">
        <f t="shared" si="145"/>
        <v>400k-800k</v>
      </c>
      <c r="L3083" t="str">
        <f t="shared" si="146"/>
        <v>18-30</v>
      </c>
    </row>
    <row r="3084" spans="1:12" x14ac:dyDescent="0.25">
      <c r="A3084">
        <v>3083</v>
      </c>
      <c r="B3084" t="s">
        <v>15</v>
      </c>
      <c r="C3084">
        <f>IF(ISBLANK(Hoja1!C3084),AVERAGE(Hoja1!$C$2:$C$5001),Hoja1!C3084)</f>
        <v>385548</v>
      </c>
      <c r="D3084" t="str">
        <f>IF(ISBLANK(Hoja1!D3084),"ASALARIADO",Hoja1!D3084)</f>
        <v>TRABAJADOR INDEPENDIENTE</v>
      </c>
      <c r="E3084" t="s">
        <v>16</v>
      </c>
      <c r="F3084" t="s">
        <v>12</v>
      </c>
      <c r="G3084" t="s">
        <v>13</v>
      </c>
      <c r="H3084" t="s">
        <v>12</v>
      </c>
      <c r="I3084" s="1">
        <f>IF(ISBLANK(Hoja1!I3084),AVERAGE(Hoja1!$I$2:$I$5001),Hoja1!I3084)</f>
        <v>37</v>
      </c>
      <c r="J3084">
        <f t="shared" si="144"/>
        <v>1</v>
      </c>
      <c r="K3084" t="str">
        <f t="shared" si="145"/>
        <v>0-400k</v>
      </c>
      <c r="L3084" t="str">
        <f t="shared" si="146"/>
        <v>31-45</v>
      </c>
    </row>
    <row r="3085" spans="1:12" x14ac:dyDescent="0.25">
      <c r="A3085">
        <v>3084</v>
      </c>
      <c r="B3085" t="s">
        <v>9</v>
      </c>
      <c r="C3085">
        <f>IF(ISBLANK(Hoja1!C3085),AVERAGE(Hoja1!$C$2:$C$5001),Hoja1!C3085)</f>
        <v>793190.96</v>
      </c>
      <c r="D3085" t="str">
        <f>IF(ISBLANK(Hoja1!D3085),"ASALARIADO",Hoja1!D3085)</f>
        <v>ASALARIADO</v>
      </c>
      <c r="E3085" t="s">
        <v>16</v>
      </c>
      <c r="F3085" t="s">
        <v>12</v>
      </c>
      <c r="G3085" t="s">
        <v>13</v>
      </c>
      <c r="H3085" t="s">
        <v>13</v>
      </c>
      <c r="I3085" s="1">
        <f>IF(ISBLANK(Hoja1!I3085),AVERAGE(Hoja1!$I$2:$I$5001),Hoja1!I3085)</f>
        <v>59</v>
      </c>
      <c r="J3085">
        <f t="shared" si="144"/>
        <v>0</v>
      </c>
      <c r="K3085" t="str">
        <f t="shared" si="145"/>
        <v>400k-800k</v>
      </c>
      <c r="L3085" t="str">
        <f t="shared" si="146"/>
        <v>46-60</v>
      </c>
    </row>
    <row r="3086" spans="1:12" x14ac:dyDescent="0.25">
      <c r="A3086">
        <v>3085</v>
      </c>
      <c r="B3086" t="s">
        <v>9</v>
      </c>
      <c r="C3086">
        <f>IF(ISBLANK(Hoja1!C3086),AVERAGE(Hoja1!$C$2:$C$5001),Hoja1!C3086)</f>
        <v>297046</v>
      </c>
      <c r="D3086" t="str">
        <f>IF(ISBLANK(Hoja1!D3086),"ASALARIADO",Hoja1!D3086)</f>
        <v>TRABAJADOR INDEPENDIENTE</v>
      </c>
      <c r="E3086" t="s">
        <v>16</v>
      </c>
      <c r="F3086" t="s">
        <v>12</v>
      </c>
      <c r="G3086" t="s">
        <v>13</v>
      </c>
      <c r="H3086" t="s">
        <v>13</v>
      </c>
      <c r="I3086" s="1">
        <f>IF(ISBLANK(Hoja1!I3086),AVERAGE(Hoja1!$I$2:$I$5001),Hoja1!I3086)</f>
        <v>60</v>
      </c>
      <c r="J3086">
        <f t="shared" si="144"/>
        <v>0</v>
      </c>
      <c r="K3086" t="str">
        <f t="shared" si="145"/>
        <v>0-400k</v>
      </c>
      <c r="L3086" t="str">
        <f t="shared" si="146"/>
        <v>46-60</v>
      </c>
    </row>
    <row r="3087" spans="1:12" x14ac:dyDescent="0.25">
      <c r="A3087">
        <v>3086</v>
      </c>
      <c r="B3087" t="s">
        <v>15</v>
      </c>
      <c r="C3087">
        <f>IF(ISBLANK(Hoja1!C3087),AVERAGE(Hoja1!$C$2:$C$5001),Hoja1!C3087)</f>
        <v>1762215.6</v>
      </c>
      <c r="D3087" t="str">
        <f>IF(ISBLANK(Hoja1!D3087),"ASALARIADO",Hoja1!D3087)</f>
        <v>ASALARIADO</v>
      </c>
      <c r="E3087" t="s">
        <v>11</v>
      </c>
      <c r="F3087" t="s">
        <v>12</v>
      </c>
      <c r="G3087" t="s">
        <v>13</v>
      </c>
      <c r="H3087" t="s">
        <v>13</v>
      </c>
      <c r="I3087" s="1">
        <f>IF(ISBLANK(Hoja1!I3087),AVERAGE(Hoja1!$I$2:$I$5001),Hoja1!I3087)</f>
        <v>57</v>
      </c>
      <c r="J3087">
        <f t="shared" si="144"/>
        <v>0</v>
      </c>
      <c r="K3087" t="str">
        <f t="shared" si="145"/>
        <v>1.2M-2M</v>
      </c>
      <c r="L3087" t="str">
        <f t="shared" si="146"/>
        <v>46-60</v>
      </c>
    </row>
    <row r="3088" spans="1:12" x14ac:dyDescent="0.25">
      <c r="A3088">
        <v>3087</v>
      </c>
      <c r="B3088" t="s">
        <v>15</v>
      </c>
      <c r="C3088">
        <f>IF(ISBLANK(Hoja1!C3088),AVERAGE(Hoja1!$C$2:$C$5001),Hoja1!C3088)</f>
        <v>615850.17000000004</v>
      </c>
      <c r="D3088" t="str">
        <f>IF(ISBLANK(Hoja1!D3088),"ASALARIADO",Hoja1!D3088)</f>
        <v>ASALARIADO</v>
      </c>
      <c r="E3088" t="s">
        <v>16</v>
      </c>
      <c r="F3088" t="s">
        <v>12</v>
      </c>
      <c r="G3088" t="s">
        <v>13</v>
      </c>
      <c r="H3088" t="s">
        <v>13</v>
      </c>
      <c r="I3088" s="1">
        <f>IF(ISBLANK(Hoja1!I3088),AVERAGE(Hoja1!$I$2:$I$5001),Hoja1!I3088)</f>
        <v>53</v>
      </c>
      <c r="J3088">
        <f t="shared" si="144"/>
        <v>0</v>
      </c>
      <c r="K3088" t="str">
        <f t="shared" si="145"/>
        <v>400k-800k</v>
      </c>
      <c r="L3088" t="str">
        <f t="shared" si="146"/>
        <v>46-60</v>
      </c>
    </row>
    <row r="3089" spans="1:12" x14ac:dyDescent="0.25">
      <c r="A3089">
        <v>3088</v>
      </c>
      <c r="B3089" t="s">
        <v>9</v>
      </c>
      <c r="C3089">
        <f>IF(ISBLANK(Hoja1!C3089),AVERAGE(Hoja1!$C$2:$C$5001),Hoja1!C3089)</f>
        <v>299647</v>
      </c>
      <c r="D3089" t="str">
        <f>IF(ISBLANK(Hoja1!D3089),"ASALARIADO",Hoja1!D3089)</f>
        <v>ASEGURADO VOLUNTARIO</v>
      </c>
      <c r="E3089" t="s">
        <v>16</v>
      </c>
      <c r="F3089" t="s">
        <v>12</v>
      </c>
      <c r="G3089" t="s">
        <v>13</v>
      </c>
      <c r="H3089" t="s">
        <v>12</v>
      </c>
      <c r="I3089" s="1">
        <f>IF(ISBLANK(Hoja1!I3089),AVERAGE(Hoja1!$I$2:$I$5001),Hoja1!I3089)</f>
        <v>46</v>
      </c>
      <c r="J3089">
        <f t="shared" si="144"/>
        <v>1</v>
      </c>
      <c r="K3089" t="str">
        <f t="shared" si="145"/>
        <v>0-400k</v>
      </c>
      <c r="L3089" t="str">
        <f t="shared" si="146"/>
        <v>46-60</v>
      </c>
    </row>
    <row r="3090" spans="1:12" x14ac:dyDescent="0.25">
      <c r="A3090">
        <v>3089</v>
      </c>
      <c r="B3090" t="s">
        <v>9</v>
      </c>
      <c r="C3090">
        <f>IF(ISBLANK(Hoja1!C3090),AVERAGE(Hoja1!$C$2:$C$5001),Hoja1!C3090)</f>
        <v>1400000</v>
      </c>
      <c r="D3090" t="str">
        <f>IF(ISBLANK(Hoja1!D3090),"ASALARIADO",Hoja1!D3090)</f>
        <v>ASALARIADO</v>
      </c>
      <c r="E3090" t="s">
        <v>16</v>
      </c>
      <c r="F3090" t="s">
        <v>12</v>
      </c>
      <c r="G3090" t="s">
        <v>13</v>
      </c>
      <c r="H3090" t="s">
        <v>13</v>
      </c>
      <c r="I3090" s="1">
        <f>IF(ISBLANK(Hoja1!I3090),AVERAGE(Hoja1!$I$2:$I$5001),Hoja1!I3090)</f>
        <v>68</v>
      </c>
      <c r="J3090">
        <f t="shared" si="144"/>
        <v>0</v>
      </c>
      <c r="K3090" t="str">
        <f t="shared" si="145"/>
        <v>1.2M-2M</v>
      </c>
      <c r="L3090" t="str">
        <f t="shared" si="146"/>
        <v>61-75</v>
      </c>
    </row>
    <row r="3091" spans="1:12" x14ac:dyDescent="0.25">
      <c r="A3091">
        <v>3090</v>
      </c>
      <c r="B3091" t="s">
        <v>15</v>
      </c>
      <c r="C3091">
        <f>IF(ISBLANK(Hoja1!C3091),AVERAGE(Hoja1!$C$2:$C$5001),Hoja1!C3091)</f>
        <v>370682.66</v>
      </c>
      <c r="D3091" t="str">
        <f>IF(ISBLANK(Hoja1!D3091),"ASALARIADO",Hoja1!D3091)</f>
        <v>ASALARIADO</v>
      </c>
      <c r="E3091" t="s">
        <v>16</v>
      </c>
      <c r="F3091" t="s">
        <v>12</v>
      </c>
      <c r="G3091" t="s">
        <v>13</v>
      </c>
      <c r="H3091" t="s">
        <v>12</v>
      </c>
      <c r="I3091" s="1">
        <f>IF(ISBLANK(Hoja1!I3091),AVERAGE(Hoja1!$I$2:$I$5001),Hoja1!I3091)</f>
        <v>50</v>
      </c>
      <c r="J3091">
        <f t="shared" si="144"/>
        <v>1</v>
      </c>
      <c r="K3091" t="str">
        <f t="shared" si="145"/>
        <v>0-400k</v>
      </c>
      <c r="L3091" t="str">
        <f t="shared" si="146"/>
        <v>46-60</v>
      </c>
    </row>
    <row r="3092" spans="1:12" x14ac:dyDescent="0.25">
      <c r="A3092">
        <v>3091</v>
      </c>
      <c r="B3092" t="s">
        <v>9</v>
      </c>
      <c r="C3092">
        <f>IF(ISBLANK(Hoja1!C3092),AVERAGE(Hoja1!$C$2:$C$5001),Hoja1!C3092)</f>
        <v>299441</v>
      </c>
      <c r="D3092" t="str">
        <f>IF(ISBLANK(Hoja1!D3092),"ASALARIADO",Hoja1!D3092)</f>
        <v>TRABAJADOR INDEPENDIENTE</v>
      </c>
      <c r="E3092" t="s">
        <v>16</v>
      </c>
      <c r="F3092" t="s">
        <v>12</v>
      </c>
      <c r="G3092" t="s">
        <v>12</v>
      </c>
      <c r="H3092" t="s">
        <v>12</v>
      </c>
      <c r="I3092" s="1">
        <f>IF(ISBLANK(Hoja1!I3092),AVERAGE(Hoja1!$I$2:$I$5001),Hoja1!I3092)</f>
        <v>40</v>
      </c>
      <c r="J3092">
        <f t="shared" si="144"/>
        <v>1</v>
      </c>
      <c r="K3092" t="str">
        <f t="shared" si="145"/>
        <v>0-400k</v>
      </c>
      <c r="L3092" t="str">
        <f t="shared" si="146"/>
        <v>31-45</v>
      </c>
    </row>
    <row r="3093" spans="1:12" x14ac:dyDescent="0.25">
      <c r="A3093">
        <v>3092</v>
      </c>
      <c r="B3093" t="s">
        <v>15</v>
      </c>
      <c r="C3093">
        <f>IF(ISBLANK(Hoja1!C3093),AVERAGE(Hoja1!$C$2:$C$5001),Hoja1!C3093)</f>
        <v>1095319</v>
      </c>
      <c r="D3093" t="str">
        <f>IF(ISBLANK(Hoja1!D3093),"ASALARIADO",Hoja1!D3093)</f>
        <v>ASALARIADO</v>
      </c>
      <c r="E3093" t="s">
        <v>11</v>
      </c>
      <c r="F3093" t="s">
        <v>12</v>
      </c>
      <c r="G3093" t="s">
        <v>13</v>
      </c>
      <c r="H3093" t="s">
        <v>12</v>
      </c>
      <c r="I3093" s="1">
        <f>IF(ISBLANK(Hoja1!I3093),AVERAGE(Hoja1!$I$2:$I$5001),Hoja1!I3093)</f>
        <v>28</v>
      </c>
      <c r="J3093">
        <f t="shared" si="144"/>
        <v>1</v>
      </c>
      <c r="K3093" t="str">
        <f t="shared" si="145"/>
        <v>800k-1.2M</v>
      </c>
      <c r="L3093" t="str">
        <f t="shared" si="146"/>
        <v>18-30</v>
      </c>
    </row>
    <row r="3094" spans="1:12" x14ac:dyDescent="0.25">
      <c r="A3094">
        <v>3093</v>
      </c>
      <c r="B3094" t="s">
        <v>9</v>
      </c>
      <c r="C3094">
        <f>IF(ISBLANK(Hoja1!C3094),AVERAGE(Hoja1!$C$2:$C$5001),Hoja1!C3094)</f>
        <v>298698</v>
      </c>
      <c r="D3094" t="str">
        <f>IF(ISBLANK(Hoja1!D3094),"ASALARIADO",Hoja1!D3094)</f>
        <v>ASALARIADO</v>
      </c>
      <c r="E3094" t="s">
        <v>16</v>
      </c>
      <c r="F3094" t="s">
        <v>12</v>
      </c>
      <c r="G3094" t="s">
        <v>12</v>
      </c>
      <c r="H3094" t="s">
        <v>13</v>
      </c>
      <c r="I3094" s="1">
        <f>IF(ISBLANK(Hoja1!I3094),AVERAGE(Hoja1!$I$2:$I$5001),Hoja1!I3094)</f>
        <v>49</v>
      </c>
      <c r="J3094">
        <f t="shared" si="144"/>
        <v>0</v>
      </c>
      <c r="K3094" t="str">
        <f t="shared" si="145"/>
        <v>0-400k</v>
      </c>
      <c r="L3094" t="str">
        <f t="shared" si="146"/>
        <v>46-60</v>
      </c>
    </row>
    <row r="3095" spans="1:12" x14ac:dyDescent="0.25">
      <c r="A3095">
        <v>3094</v>
      </c>
      <c r="B3095" t="s">
        <v>15</v>
      </c>
      <c r="C3095">
        <f>IF(ISBLANK(Hoja1!C3095),AVERAGE(Hoja1!$C$2:$C$5001),Hoja1!C3095)</f>
        <v>1248224.55</v>
      </c>
      <c r="D3095" t="str">
        <f>IF(ISBLANK(Hoja1!D3095),"ASALARIADO",Hoja1!D3095)</f>
        <v>ASALARIADO</v>
      </c>
      <c r="E3095" t="s">
        <v>16</v>
      </c>
      <c r="F3095" t="s">
        <v>12</v>
      </c>
      <c r="G3095" t="s">
        <v>13</v>
      </c>
      <c r="H3095" t="s">
        <v>13</v>
      </c>
      <c r="I3095" s="1">
        <f>IF(ISBLANK(Hoja1!I3095),AVERAGE(Hoja1!$I$2:$I$5001),Hoja1!I3095)</f>
        <v>35</v>
      </c>
      <c r="J3095">
        <f t="shared" si="144"/>
        <v>0</v>
      </c>
      <c r="K3095" t="str">
        <f t="shared" si="145"/>
        <v>1.2M-2M</v>
      </c>
      <c r="L3095" t="str">
        <f t="shared" si="146"/>
        <v>31-45</v>
      </c>
    </row>
    <row r="3096" spans="1:12" x14ac:dyDescent="0.25">
      <c r="A3096">
        <v>3095</v>
      </c>
      <c r="B3096" t="s">
        <v>15</v>
      </c>
      <c r="C3096">
        <f>IF(ISBLANK(Hoja1!C3096),AVERAGE(Hoja1!$C$2:$C$5001),Hoja1!C3096)</f>
        <v>329333.44</v>
      </c>
      <c r="D3096" t="str">
        <f>IF(ISBLANK(Hoja1!D3096),"ASALARIADO",Hoja1!D3096)</f>
        <v>ASALARIADO</v>
      </c>
      <c r="E3096" t="s">
        <v>16</v>
      </c>
      <c r="F3096" t="s">
        <v>12</v>
      </c>
      <c r="G3096" t="s">
        <v>13</v>
      </c>
      <c r="H3096" t="s">
        <v>13</v>
      </c>
      <c r="I3096" s="1">
        <f>IF(ISBLANK(Hoja1!I3096),AVERAGE(Hoja1!$I$2:$I$5001),Hoja1!I3096)</f>
        <v>43</v>
      </c>
      <c r="J3096">
        <f t="shared" si="144"/>
        <v>0</v>
      </c>
      <c r="K3096" t="str">
        <f t="shared" si="145"/>
        <v>0-400k</v>
      </c>
      <c r="L3096" t="str">
        <f t="shared" si="146"/>
        <v>31-45</v>
      </c>
    </row>
    <row r="3097" spans="1:12" x14ac:dyDescent="0.25">
      <c r="A3097">
        <v>3096</v>
      </c>
      <c r="B3097" t="s">
        <v>9</v>
      </c>
      <c r="C3097">
        <f>IF(ISBLANK(Hoja1!C3097),AVERAGE(Hoja1!$C$2:$C$5001),Hoja1!C3097)</f>
        <v>465084.15999999997</v>
      </c>
      <c r="D3097" t="str">
        <f>IF(ISBLANK(Hoja1!D3097),"ASALARIADO",Hoja1!D3097)</f>
        <v>ASALARIADO</v>
      </c>
      <c r="E3097" t="s">
        <v>16</v>
      </c>
      <c r="F3097" t="s">
        <v>12</v>
      </c>
      <c r="G3097" t="s">
        <v>13</v>
      </c>
      <c r="H3097" t="s">
        <v>13</v>
      </c>
      <c r="I3097" s="1">
        <f>IF(ISBLANK(Hoja1!I3097),AVERAGE(Hoja1!$I$2:$I$5001),Hoja1!I3097)</f>
        <v>27</v>
      </c>
      <c r="J3097">
        <f t="shared" si="144"/>
        <v>0</v>
      </c>
      <c r="K3097" t="str">
        <f t="shared" si="145"/>
        <v>400k-800k</v>
      </c>
      <c r="L3097" t="str">
        <f t="shared" si="146"/>
        <v>18-30</v>
      </c>
    </row>
    <row r="3098" spans="1:12" x14ac:dyDescent="0.25">
      <c r="A3098">
        <v>3097</v>
      </c>
      <c r="B3098" t="s">
        <v>15</v>
      </c>
      <c r="C3098">
        <f>IF(ISBLANK(Hoja1!C3098),AVERAGE(Hoja1!$C$2:$C$5001),Hoja1!C3098)</f>
        <v>446160</v>
      </c>
      <c r="D3098" t="str">
        <f>IF(ISBLANK(Hoja1!D3098),"ASALARIADO",Hoja1!D3098)</f>
        <v>ASALARIADO</v>
      </c>
      <c r="E3098" t="s">
        <v>16</v>
      </c>
      <c r="F3098" t="s">
        <v>12</v>
      </c>
      <c r="G3098" t="s">
        <v>12</v>
      </c>
      <c r="H3098" t="s">
        <v>13</v>
      </c>
      <c r="I3098" s="1">
        <f>IF(ISBLANK(Hoja1!I3098),AVERAGE(Hoja1!$I$2:$I$5001),Hoja1!I3098)</f>
        <v>29</v>
      </c>
      <c r="J3098">
        <f t="shared" si="144"/>
        <v>0</v>
      </c>
      <c r="K3098" t="str">
        <f t="shared" si="145"/>
        <v>400k-800k</v>
      </c>
      <c r="L3098" t="str">
        <f t="shared" si="146"/>
        <v>18-30</v>
      </c>
    </row>
    <row r="3099" spans="1:12" x14ac:dyDescent="0.25">
      <c r="A3099">
        <v>3098</v>
      </c>
      <c r="B3099" t="s">
        <v>9</v>
      </c>
      <c r="C3099">
        <f>IF(ISBLANK(Hoja1!C3099),AVERAGE(Hoja1!$C$2:$C$5001),Hoja1!C3099)</f>
        <v>1484376</v>
      </c>
      <c r="D3099" t="str">
        <f>IF(ISBLANK(Hoja1!D3099),"ASALARIADO",Hoja1!D3099)</f>
        <v>ASALARIADO</v>
      </c>
      <c r="E3099" t="s">
        <v>16</v>
      </c>
      <c r="F3099" t="s">
        <v>12</v>
      </c>
      <c r="G3099" t="s">
        <v>13</v>
      </c>
      <c r="H3099" t="s">
        <v>13</v>
      </c>
      <c r="I3099" s="1">
        <f>IF(ISBLANK(Hoja1!I3099),AVERAGE(Hoja1!$I$2:$I$5001),Hoja1!I3099)</f>
        <v>55</v>
      </c>
      <c r="J3099">
        <f t="shared" si="144"/>
        <v>0</v>
      </c>
      <c r="K3099" t="str">
        <f t="shared" si="145"/>
        <v>1.2M-2M</v>
      </c>
      <c r="L3099" t="str">
        <f t="shared" si="146"/>
        <v>46-60</v>
      </c>
    </row>
    <row r="3100" spans="1:12" x14ac:dyDescent="0.25">
      <c r="A3100">
        <v>3099</v>
      </c>
      <c r="B3100" t="s">
        <v>9</v>
      </c>
      <c r="C3100">
        <f>IF(ISBLANK(Hoja1!C3100),AVERAGE(Hoja1!$C$2:$C$5001),Hoja1!C3100)</f>
        <v>604899.99</v>
      </c>
      <c r="D3100" t="str">
        <f>IF(ISBLANK(Hoja1!D3100),"ASALARIADO",Hoja1!D3100)</f>
        <v>ASALARIADO</v>
      </c>
      <c r="E3100" t="s">
        <v>16</v>
      </c>
      <c r="F3100" t="s">
        <v>12</v>
      </c>
      <c r="G3100" t="s">
        <v>13</v>
      </c>
      <c r="H3100" t="s">
        <v>13</v>
      </c>
      <c r="I3100" s="1">
        <f>IF(ISBLANK(Hoja1!I3100),AVERAGE(Hoja1!$I$2:$I$5001),Hoja1!I3100)</f>
        <v>22</v>
      </c>
      <c r="J3100">
        <f t="shared" si="144"/>
        <v>0</v>
      </c>
      <c r="K3100" t="str">
        <f t="shared" si="145"/>
        <v>400k-800k</v>
      </c>
      <c r="L3100" t="str">
        <f t="shared" si="146"/>
        <v>18-30</v>
      </c>
    </row>
    <row r="3101" spans="1:12" x14ac:dyDescent="0.25">
      <c r="A3101">
        <v>3100</v>
      </c>
      <c r="B3101" t="s">
        <v>9</v>
      </c>
      <c r="C3101">
        <f>IF(ISBLANK(Hoja1!C3101),AVERAGE(Hoja1!$C$2:$C$5001),Hoja1!C3101)</f>
        <v>758002.24</v>
      </c>
      <c r="D3101" t="str">
        <f>IF(ISBLANK(Hoja1!D3101),"ASALARIADO",Hoja1!D3101)</f>
        <v>ASALARIADO</v>
      </c>
      <c r="E3101" t="s">
        <v>16</v>
      </c>
      <c r="F3101" t="s">
        <v>12</v>
      </c>
      <c r="G3101" t="s">
        <v>13</v>
      </c>
      <c r="H3101" t="s">
        <v>13</v>
      </c>
      <c r="I3101" s="1">
        <f>IF(ISBLANK(Hoja1!I3101),AVERAGE(Hoja1!$I$2:$I$5001),Hoja1!I3101)</f>
        <v>32</v>
      </c>
      <c r="J3101">
        <f t="shared" si="144"/>
        <v>0</v>
      </c>
      <c r="K3101" t="str">
        <f t="shared" si="145"/>
        <v>400k-800k</v>
      </c>
      <c r="L3101" t="str">
        <f t="shared" si="146"/>
        <v>31-45</v>
      </c>
    </row>
    <row r="3102" spans="1:12" x14ac:dyDescent="0.25">
      <c r="A3102">
        <v>3101</v>
      </c>
      <c r="B3102" t="s">
        <v>15</v>
      </c>
      <c r="C3102">
        <f>IF(ISBLANK(Hoja1!C3102),AVERAGE(Hoja1!$C$2:$C$5001),Hoja1!C3102)</f>
        <v>146988</v>
      </c>
      <c r="D3102" t="str">
        <f>IF(ISBLANK(Hoja1!D3102),"ASALARIADO",Hoja1!D3102)</f>
        <v>ASALARIADO</v>
      </c>
      <c r="E3102" t="s">
        <v>16</v>
      </c>
      <c r="F3102" t="s">
        <v>12</v>
      </c>
      <c r="G3102" t="s">
        <v>13</v>
      </c>
      <c r="H3102" t="s">
        <v>13</v>
      </c>
      <c r="I3102" s="1">
        <f>IF(ISBLANK(Hoja1!I3102),AVERAGE(Hoja1!$I$2:$I$5001),Hoja1!I3102)</f>
        <v>36</v>
      </c>
      <c r="J3102">
        <f t="shared" si="144"/>
        <v>0</v>
      </c>
      <c r="K3102" t="str">
        <f t="shared" si="145"/>
        <v>0-400k</v>
      </c>
      <c r="L3102" t="str">
        <f t="shared" si="146"/>
        <v>31-45</v>
      </c>
    </row>
    <row r="3103" spans="1:12" x14ac:dyDescent="0.25">
      <c r="A3103">
        <v>3102</v>
      </c>
      <c r="B3103" t="s">
        <v>9</v>
      </c>
      <c r="C3103">
        <f>IF(ISBLANK(Hoja1!C3103),AVERAGE(Hoja1!$C$2:$C$5001),Hoja1!C3103)</f>
        <v>278031</v>
      </c>
      <c r="D3103" t="str">
        <f>IF(ISBLANK(Hoja1!D3103),"ASALARIADO",Hoja1!D3103)</f>
        <v>ASEGURADO VOLUNTARIO</v>
      </c>
      <c r="E3103" t="s">
        <v>16</v>
      </c>
      <c r="F3103" t="s">
        <v>13</v>
      </c>
      <c r="G3103" t="s">
        <v>13</v>
      </c>
      <c r="H3103" t="s">
        <v>13</v>
      </c>
      <c r="I3103" s="1">
        <f>IF(ISBLANK(Hoja1!I3103),AVERAGE(Hoja1!$I$2:$I$5001),Hoja1!I3103)</f>
        <v>34</v>
      </c>
      <c r="J3103">
        <f t="shared" si="144"/>
        <v>0</v>
      </c>
      <c r="K3103" t="str">
        <f t="shared" si="145"/>
        <v>0-400k</v>
      </c>
      <c r="L3103" t="str">
        <f t="shared" si="146"/>
        <v>31-45</v>
      </c>
    </row>
    <row r="3104" spans="1:12" x14ac:dyDescent="0.25">
      <c r="A3104">
        <v>3103</v>
      </c>
      <c r="B3104" t="s">
        <v>15</v>
      </c>
      <c r="C3104">
        <f>IF(ISBLANK(Hoja1!C3104),AVERAGE(Hoja1!$C$2:$C$5001),Hoja1!C3104)</f>
        <v>477903</v>
      </c>
      <c r="D3104" t="str">
        <f>IF(ISBLANK(Hoja1!D3104),"ASALARIADO",Hoja1!D3104)</f>
        <v>TRABAJADOR INDEPENDIENTE</v>
      </c>
      <c r="E3104" t="s">
        <v>16</v>
      </c>
      <c r="F3104" t="s">
        <v>12</v>
      </c>
      <c r="G3104" t="s">
        <v>13</v>
      </c>
      <c r="H3104" t="s">
        <v>13</v>
      </c>
      <c r="I3104" s="1">
        <f>IF(ISBLANK(Hoja1!I3104),AVERAGE(Hoja1!$I$2:$I$5001),Hoja1!I3104)</f>
        <v>51</v>
      </c>
      <c r="J3104">
        <f t="shared" si="144"/>
        <v>0</v>
      </c>
      <c r="K3104" t="str">
        <f t="shared" si="145"/>
        <v>400k-800k</v>
      </c>
      <c r="L3104" t="str">
        <f t="shared" si="146"/>
        <v>46-60</v>
      </c>
    </row>
    <row r="3105" spans="1:12" x14ac:dyDescent="0.25">
      <c r="A3105">
        <v>3104</v>
      </c>
      <c r="B3105" t="s">
        <v>9</v>
      </c>
      <c r="C3105">
        <f>IF(ISBLANK(Hoja1!C3105),AVERAGE(Hoja1!$C$2:$C$5001),Hoja1!C3105)</f>
        <v>744238</v>
      </c>
      <c r="D3105" t="str">
        <f>IF(ISBLANK(Hoja1!D3105),"ASALARIADO",Hoja1!D3105)</f>
        <v>PENSIONADOS EN SU PROPIO SISTEMA</v>
      </c>
      <c r="E3105" t="s">
        <v>11</v>
      </c>
      <c r="F3105" t="s">
        <v>12</v>
      </c>
      <c r="G3105" t="s">
        <v>13</v>
      </c>
      <c r="H3105" t="s">
        <v>13</v>
      </c>
      <c r="I3105" s="1">
        <f>IF(ISBLANK(Hoja1!I3105),AVERAGE(Hoja1!$I$2:$I$5001),Hoja1!I3105)</f>
        <v>56</v>
      </c>
      <c r="J3105">
        <f t="shared" si="144"/>
        <v>0</v>
      </c>
      <c r="K3105" t="str">
        <f t="shared" si="145"/>
        <v>400k-800k</v>
      </c>
      <c r="L3105" t="str">
        <f t="shared" si="146"/>
        <v>46-60</v>
      </c>
    </row>
    <row r="3106" spans="1:12" x14ac:dyDescent="0.25">
      <c r="A3106">
        <v>3105</v>
      </c>
      <c r="B3106" t="s">
        <v>15</v>
      </c>
      <c r="C3106">
        <f>IF(ISBLANK(Hoja1!C3106),AVERAGE(Hoja1!$C$2:$C$5001),Hoja1!C3106)</f>
        <v>297046</v>
      </c>
      <c r="D3106" t="str">
        <f>IF(ISBLANK(Hoja1!D3106),"ASALARIADO",Hoja1!D3106)</f>
        <v>ASEGURADO VOLUNTARIO</v>
      </c>
      <c r="E3106" t="s">
        <v>16</v>
      </c>
      <c r="F3106" t="s">
        <v>12</v>
      </c>
      <c r="G3106" t="s">
        <v>13</v>
      </c>
      <c r="H3106" t="s">
        <v>13</v>
      </c>
      <c r="I3106" s="1">
        <f>IF(ISBLANK(Hoja1!I3106),AVERAGE(Hoja1!$I$2:$I$5001),Hoja1!I3106)</f>
        <v>60</v>
      </c>
      <c r="J3106">
        <f t="shared" si="144"/>
        <v>0</v>
      </c>
      <c r="K3106" t="str">
        <f t="shared" si="145"/>
        <v>0-400k</v>
      </c>
      <c r="L3106" t="str">
        <f t="shared" si="146"/>
        <v>46-60</v>
      </c>
    </row>
    <row r="3107" spans="1:12" x14ac:dyDescent="0.25">
      <c r="A3107">
        <v>3106</v>
      </c>
      <c r="B3107" t="s">
        <v>9</v>
      </c>
      <c r="C3107">
        <f>IF(ISBLANK(Hoja1!C3107),AVERAGE(Hoja1!$C$2:$C$5001),Hoja1!C3107)</f>
        <v>1353797</v>
      </c>
      <c r="D3107" t="str">
        <f>IF(ISBLANK(Hoja1!D3107),"ASALARIADO",Hoja1!D3107)</f>
        <v>ASALARIADO</v>
      </c>
      <c r="E3107" t="s">
        <v>11</v>
      </c>
      <c r="F3107" t="s">
        <v>12</v>
      </c>
      <c r="G3107" t="s">
        <v>13</v>
      </c>
      <c r="H3107" t="s">
        <v>12</v>
      </c>
      <c r="I3107" s="1">
        <f>IF(ISBLANK(Hoja1!I3107),AVERAGE(Hoja1!$I$2:$I$5001),Hoja1!I3107)</f>
        <v>44</v>
      </c>
      <c r="J3107">
        <f t="shared" si="144"/>
        <v>1</v>
      </c>
      <c r="K3107" t="str">
        <f t="shared" si="145"/>
        <v>1.2M-2M</v>
      </c>
      <c r="L3107" t="str">
        <f t="shared" si="146"/>
        <v>31-45</v>
      </c>
    </row>
    <row r="3108" spans="1:12" x14ac:dyDescent="0.25">
      <c r="A3108">
        <v>3107</v>
      </c>
      <c r="B3108" t="s">
        <v>15</v>
      </c>
      <c r="C3108">
        <f>IF(ISBLANK(Hoja1!C3108),AVERAGE(Hoja1!$C$2:$C$5001),Hoja1!C3108)</f>
        <v>486013</v>
      </c>
      <c r="D3108" t="str">
        <f>IF(ISBLANK(Hoja1!D3108),"ASALARIADO",Hoja1!D3108)</f>
        <v>TRABAJADOR INDEPENDIENTE</v>
      </c>
      <c r="E3108" t="s">
        <v>16</v>
      </c>
      <c r="F3108" t="s">
        <v>12</v>
      </c>
      <c r="G3108" t="s">
        <v>13</v>
      </c>
      <c r="H3108" t="s">
        <v>13</v>
      </c>
      <c r="I3108" s="1">
        <f>IF(ISBLANK(Hoja1!I3108),AVERAGE(Hoja1!$I$2:$I$5001),Hoja1!I3108)</f>
        <v>63</v>
      </c>
      <c r="J3108">
        <f t="shared" si="144"/>
        <v>0</v>
      </c>
      <c r="K3108" t="str">
        <f t="shared" si="145"/>
        <v>400k-800k</v>
      </c>
      <c r="L3108" t="str">
        <f t="shared" si="146"/>
        <v>61-75</v>
      </c>
    </row>
    <row r="3109" spans="1:12" x14ac:dyDescent="0.25">
      <c r="A3109">
        <v>3108</v>
      </c>
      <c r="B3109" t="s">
        <v>9</v>
      </c>
      <c r="C3109">
        <f>IF(ISBLANK(Hoja1!C3109),AVERAGE(Hoja1!$C$2:$C$5001),Hoja1!C3109)</f>
        <v>278030</v>
      </c>
      <c r="D3109" t="str">
        <f>IF(ISBLANK(Hoja1!D3109),"ASALARIADO",Hoja1!D3109)</f>
        <v>CONVENIOS ESPECIALES DE TRABAJADORES INDEPENDIENTES</v>
      </c>
      <c r="E3109" t="s">
        <v>16</v>
      </c>
      <c r="F3109" t="s">
        <v>12</v>
      </c>
      <c r="G3109" t="s">
        <v>13</v>
      </c>
      <c r="H3109" t="s">
        <v>13</v>
      </c>
      <c r="I3109" s="1">
        <f>IF(ISBLANK(Hoja1!I3109),AVERAGE(Hoja1!$I$2:$I$5001),Hoja1!I3109)</f>
        <v>33</v>
      </c>
      <c r="J3109">
        <f t="shared" si="144"/>
        <v>0</v>
      </c>
      <c r="K3109" t="str">
        <f t="shared" si="145"/>
        <v>0-400k</v>
      </c>
      <c r="L3109" t="str">
        <f t="shared" si="146"/>
        <v>31-45</v>
      </c>
    </row>
    <row r="3110" spans="1:12" x14ac:dyDescent="0.25">
      <c r="A3110">
        <v>3109</v>
      </c>
      <c r="B3110" t="s">
        <v>15</v>
      </c>
      <c r="C3110">
        <f>IF(ISBLANK(Hoja1!C3110),AVERAGE(Hoja1!$C$2:$C$5001),Hoja1!C3110)</f>
        <v>278030</v>
      </c>
      <c r="D3110" t="str">
        <f>IF(ISBLANK(Hoja1!D3110),"ASALARIADO",Hoja1!D3110)</f>
        <v>CONVENIOS ESPECIALES DE TRABAJADORES INDEPENDIENTES</v>
      </c>
      <c r="E3110" t="s">
        <v>16</v>
      </c>
      <c r="F3110" t="s">
        <v>12</v>
      </c>
      <c r="G3110" t="s">
        <v>13</v>
      </c>
      <c r="H3110" t="s">
        <v>13</v>
      </c>
      <c r="I3110" s="1">
        <f>IF(ISBLANK(Hoja1!I3110),AVERAGE(Hoja1!$I$2:$I$5001),Hoja1!I3110)</f>
        <v>40</v>
      </c>
      <c r="J3110">
        <f t="shared" si="144"/>
        <v>0</v>
      </c>
      <c r="K3110" t="str">
        <f t="shared" si="145"/>
        <v>0-400k</v>
      </c>
      <c r="L3110" t="str">
        <f t="shared" si="146"/>
        <v>31-45</v>
      </c>
    </row>
    <row r="3111" spans="1:12" x14ac:dyDescent="0.25">
      <c r="A3111">
        <v>3110</v>
      </c>
      <c r="B3111" t="s">
        <v>9</v>
      </c>
      <c r="C3111">
        <f>IF(ISBLANK(Hoja1!C3111),AVERAGE(Hoja1!$C$2:$C$5001),Hoja1!C3111)</f>
        <v>255744</v>
      </c>
      <c r="D3111" t="str">
        <f>IF(ISBLANK(Hoja1!D3111),"ASALARIADO",Hoja1!D3111)</f>
        <v>ASALARIADO</v>
      </c>
      <c r="E3111" t="s">
        <v>16</v>
      </c>
      <c r="F3111" t="s">
        <v>12</v>
      </c>
      <c r="G3111" t="s">
        <v>13</v>
      </c>
      <c r="H3111" t="s">
        <v>12</v>
      </c>
      <c r="I3111" s="1">
        <f>IF(ISBLANK(Hoja1!I3111),AVERAGE(Hoja1!$I$2:$I$5001),Hoja1!I3111)</f>
        <v>26</v>
      </c>
      <c r="J3111">
        <f t="shared" si="144"/>
        <v>1</v>
      </c>
      <c r="K3111" t="str">
        <f t="shared" si="145"/>
        <v>0-400k</v>
      </c>
      <c r="L3111" t="str">
        <f t="shared" si="146"/>
        <v>18-30</v>
      </c>
    </row>
    <row r="3112" spans="1:12" x14ac:dyDescent="0.25">
      <c r="A3112">
        <v>3111</v>
      </c>
      <c r="B3112" t="s">
        <v>9</v>
      </c>
      <c r="C3112">
        <f>IF(ISBLANK(Hoja1!C3112),AVERAGE(Hoja1!$C$2:$C$5001),Hoja1!C3112)</f>
        <v>1602326.3</v>
      </c>
      <c r="D3112" t="str">
        <f>IF(ISBLANK(Hoja1!D3112),"ASALARIADO",Hoja1!D3112)</f>
        <v>ASALARIADO</v>
      </c>
      <c r="E3112" t="s">
        <v>11</v>
      </c>
      <c r="F3112" t="s">
        <v>12</v>
      </c>
      <c r="G3112" t="s">
        <v>13</v>
      </c>
      <c r="H3112" t="s">
        <v>13</v>
      </c>
      <c r="I3112" s="1">
        <f>IF(ISBLANK(Hoja1!I3112),AVERAGE(Hoja1!$I$2:$I$5001),Hoja1!I3112)</f>
        <v>62</v>
      </c>
      <c r="J3112">
        <f t="shared" si="144"/>
        <v>0</v>
      </c>
      <c r="K3112" t="str">
        <f t="shared" si="145"/>
        <v>1.2M-2M</v>
      </c>
      <c r="L3112" t="str">
        <f t="shared" si="146"/>
        <v>61-75</v>
      </c>
    </row>
    <row r="3113" spans="1:12" x14ac:dyDescent="0.25">
      <c r="A3113">
        <v>3112</v>
      </c>
      <c r="B3113" t="s">
        <v>9</v>
      </c>
      <c r="C3113">
        <f>IF(ISBLANK(Hoja1!C3113),AVERAGE(Hoja1!$C$2:$C$5001),Hoja1!C3113)</f>
        <v>356455</v>
      </c>
      <c r="D3113" t="str">
        <f>IF(ISBLANK(Hoja1!D3113),"ASALARIADO",Hoja1!D3113)</f>
        <v>TRABAJADOR INDEPENDIENTE</v>
      </c>
      <c r="E3113" t="s">
        <v>16</v>
      </c>
      <c r="F3113" t="s">
        <v>12</v>
      </c>
      <c r="G3113" t="s">
        <v>13</v>
      </c>
      <c r="H3113" t="s">
        <v>12</v>
      </c>
      <c r="I3113" s="1">
        <f>IF(ISBLANK(Hoja1!I3113),AVERAGE(Hoja1!$I$2:$I$5001),Hoja1!I3113)</f>
        <v>41</v>
      </c>
      <c r="J3113">
        <f t="shared" si="144"/>
        <v>1</v>
      </c>
      <c r="K3113" t="str">
        <f t="shared" si="145"/>
        <v>0-400k</v>
      </c>
      <c r="L3113" t="str">
        <f t="shared" si="146"/>
        <v>31-45</v>
      </c>
    </row>
    <row r="3114" spans="1:12" x14ac:dyDescent="0.25">
      <c r="A3114">
        <v>3113</v>
      </c>
      <c r="B3114" t="s">
        <v>9</v>
      </c>
      <c r="C3114">
        <f>IF(ISBLANK(Hoja1!C3114),AVERAGE(Hoja1!$C$2:$C$5001),Hoja1!C3114)</f>
        <v>389940</v>
      </c>
      <c r="D3114" t="str">
        <f>IF(ISBLANK(Hoja1!D3114),"ASALARIADO",Hoja1!D3114)</f>
        <v>TRABAJADOR INDEPENDIENTE</v>
      </c>
      <c r="E3114" t="s">
        <v>16</v>
      </c>
      <c r="F3114" t="s">
        <v>12</v>
      </c>
      <c r="G3114" t="s">
        <v>13</v>
      </c>
      <c r="H3114" t="s">
        <v>12</v>
      </c>
      <c r="I3114" s="1">
        <f>IF(ISBLANK(Hoja1!I3114),AVERAGE(Hoja1!$I$2:$I$5001),Hoja1!I3114)</f>
        <v>47</v>
      </c>
      <c r="J3114">
        <f t="shared" si="144"/>
        <v>1</v>
      </c>
      <c r="K3114" t="str">
        <f t="shared" si="145"/>
        <v>0-400k</v>
      </c>
      <c r="L3114" t="str">
        <f t="shared" si="146"/>
        <v>46-60</v>
      </c>
    </row>
    <row r="3115" spans="1:12" x14ac:dyDescent="0.25">
      <c r="A3115">
        <v>3114</v>
      </c>
      <c r="B3115" t="s">
        <v>15</v>
      </c>
      <c r="C3115">
        <f>IF(ISBLANK(Hoja1!C3115),AVERAGE(Hoja1!$C$2:$C$5001),Hoja1!C3115)</f>
        <v>300018</v>
      </c>
      <c r="D3115" t="str">
        <f>IF(ISBLANK(Hoja1!D3115),"ASALARIADO",Hoja1!D3115)</f>
        <v>ASEGURADO VOLUNTARIO</v>
      </c>
      <c r="E3115" t="s">
        <v>16</v>
      </c>
      <c r="F3115" t="s">
        <v>12</v>
      </c>
      <c r="G3115" t="s">
        <v>13</v>
      </c>
      <c r="H3115" t="s">
        <v>13</v>
      </c>
      <c r="I3115" s="1">
        <f>IF(ISBLANK(Hoja1!I3115),AVERAGE(Hoja1!$I$2:$I$5001),Hoja1!I3115)</f>
        <v>43</v>
      </c>
      <c r="J3115">
        <f t="shared" si="144"/>
        <v>0</v>
      </c>
      <c r="K3115" t="str">
        <f t="shared" si="145"/>
        <v>0-400k</v>
      </c>
      <c r="L3115" t="str">
        <f t="shared" si="146"/>
        <v>31-45</v>
      </c>
    </row>
    <row r="3116" spans="1:12" x14ac:dyDescent="0.25">
      <c r="A3116">
        <v>3115</v>
      </c>
      <c r="B3116" t="s">
        <v>15</v>
      </c>
      <c r="C3116">
        <f>IF(ISBLANK(Hoja1!C3116),AVERAGE(Hoja1!$C$2:$C$5001),Hoja1!C3116)</f>
        <v>110300</v>
      </c>
      <c r="D3116" t="str">
        <f>IF(ISBLANK(Hoja1!D3116),"ASALARIADO",Hoja1!D3116)</f>
        <v>ASALARIADO</v>
      </c>
      <c r="E3116" t="s">
        <v>16</v>
      </c>
      <c r="F3116" t="s">
        <v>12</v>
      </c>
      <c r="G3116" t="s">
        <v>13</v>
      </c>
      <c r="H3116" t="s">
        <v>13</v>
      </c>
      <c r="I3116" s="1">
        <f>IF(ISBLANK(Hoja1!I3116),AVERAGE(Hoja1!$I$2:$I$5001),Hoja1!I3116)</f>
        <v>53</v>
      </c>
      <c r="J3116">
        <f t="shared" si="144"/>
        <v>0</v>
      </c>
      <c r="K3116" t="str">
        <f t="shared" si="145"/>
        <v>0-400k</v>
      </c>
      <c r="L3116" t="str">
        <f t="shared" si="146"/>
        <v>46-60</v>
      </c>
    </row>
    <row r="3117" spans="1:12" x14ac:dyDescent="0.25">
      <c r="A3117">
        <v>3116</v>
      </c>
      <c r="B3117" t="s">
        <v>9</v>
      </c>
      <c r="C3117">
        <f>IF(ISBLANK(Hoja1!C3117),AVERAGE(Hoja1!$C$2:$C$5001),Hoja1!C3117)</f>
        <v>247406.29</v>
      </c>
      <c r="D3117" t="str">
        <f>IF(ISBLANK(Hoja1!D3117),"ASALARIADO",Hoja1!D3117)</f>
        <v>ASALARIADO</v>
      </c>
      <c r="E3117" t="s">
        <v>16</v>
      </c>
      <c r="F3117" t="s">
        <v>12</v>
      </c>
      <c r="G3117" t="s">
        <v>13</v>
      </c>
      <c r="H3117" t="s">
        <v>13</v>
      </c>
      <c r="I3117" s="1">
        <f>IF(ISBLANK(Hoja1!I3117),AVERAGE(Hoja1!$I$2:$I$5001),Hoja1!I3117)</f>
        <v>33</v>
      </c>
      <c r="J3117">
        <f t="shared" si="144"/>
        <v>0</v>
      </c>
      <c r="K3117" t="str">
        <f t="shared" si="145"/>
        <v>0-400k</v>
      </c>
      <c r="L3117" t="str">
        <f t="shared" si="146"/>
        <v>31-45</v>
      </c>
    </row>
    <row r="3118" spans="1:12" x14ac:dyDescent="0.25">
      <c r="A3118">
        <v>3117</v>
      </c>
      <c r="B3118" t="s">
        <v>9</v>
      </c>
      <c r="C3118">
        <f>IF(ISBLANK(Hoja1!C3118),AVERAGE(Hoja1!$C$2:$C$5001),Hoja1!C3118)</f>
        <v>594092</v>
      </c>
      <c r="D3118" t="str">
        <f>IF(ISBLANK(Hoja1!D3118),"ASALARIADO",Hoja1!D3118)</f>
        <v>TRABAJADOR INDEPENDIENTE</v>
      </c>
      <c r="E3118" t="s">
        <v>16</v>
      </c>
      <c r="F3118" t="s">
        <v>12</v>
      </c>
      <c r="G3118" t="s">
        <v>13</v>
      </c>
      <c r="H3118" t="s">
        <v>12</v>
      </c>
      <c r="I3118" s="1">
        <f>IF(ISBLANK(Hoja1!I3118),AVERAGE(Hoja1!$I$2:$I$5001),Hoja1!I3118)</f>
        <v>62</v>
      </c>
      <c r="J3118">
        <f t="shared" si="144"/>
        <v>1</v>
      </c>
      <c r="K3118" t="str">
        <f t="shared" si="145"/>
        <v>400k-800k</v>
      </c>
      <c r="L3118" t="str">
        <f t="shared" si="146"/>
        <v>61-75</v>
      </c>
    </row>
    <row r="3119" spans="1:12" x14ac:dyDescent="0.25">
      <c r="A3119">
        <v>3118</v>
      </c>
      <c r="B3119" t="s">
        <v>15</v>
      </c>
      <c r="C3119">
        <f>IF(ISBLANK(Hoja1!C3119),AVERAGE(Hoja1!$C$2:$C$5001),Hoja1!C3119)</f>
        <v>297046</v>
      </c>
      <c r="D3119" t="str">
        <f>IF(ISBLANK(Hoja1!D3119),"ASALARIADO",Hoja1!D3119)</f>
        <v>TRABAJADOR INDEPENDIENTE</v>
      </c>
      <c r="E3119" t="s">
        <v>16</v>
      </c>
      <c r="F3119" t="s">
        <v>12</v>
      </c>
      <c r="G3119" t="s">
        <v>13</v>
      </c>
      <c r="H3119" t="s">
        <v>12</v>
      </c>
      <c r="I3119" s="1">
        <f>IF(ISBLANK(Hoja1!I3119),AVERAGE(Hoja1!$I$2:$I$5001),Hoja1!I3119)</f>
        <v>40</v>
      </c>
      <c r="J3119">
        <f t="shared" si="144"/>
        <v>1</v>
      </c>
      <c r="K3119" t="str">
        <f t="shared" si="145"/>
        <v>0-400k</v>
      </c>
      <c r="L3119" t="str">
        <f t="shared" si="146"/>
        <v>31-45</v>
      </c>
    </row>
    <row r="3120" spans="1:12" x14ac:dyDescent="0.25">
      <c r="A3120">
        <v>3119</v>
      </c>
      <c r="B3120" t="s">
        <v>9</v>
      </c>
      <c r="C3120">
        <f>IF(ISBLANK(Hoja1!C3120),AVERAGE(Hoja1!$C$2:$C$5001),Hoja1!C3120)</f>
        <v>546000</v>
      </c>
      <c r="D3120" t="str">
        <f>IF(ISBLANK(Hoja1!D3120),"ASALARIADO",Hoja1!D3120)</f>
        <v>ASALARIADO</v>
      </c>
      <c r="E3120" t="s">
        <v>16</v>
      </c>
      <c r="F3120" t="s">
        <v>12</v>
      </c>
      <c r="G3120" t="s">
        <v>13</v>
      </c>
      <c r="H3120" t="s">
        <v>13</v>
      </c>
      <c r="I3120" s="1">
        <f>IF(ISBLANK(Hoja1!I3120),AVERAGE(Hoja1!$I$2:$I$5001),Hoja1!I3120)</f>
        <v>54</v>
      </c>
      <c r="J3120">
        <f t="shared" si="144"/>
        <v>0</v>
      </c>
      <c r="K3120" t="str">
        <f t="shared" si="145"/>
        <v>400k-800k</v>
      </c>
      <c r="L3120" t="str">
        <f t="shared" si="146"/>
        <v>46-60</v>
      </c>
    </row>
    <row r="3121" spans="1:12" x14ac:dyDescent="0.25">
      <c r="A3121">
        <v>3120</v>
      </c>
      <c r="B3121" t="s">
        <v>9</v>
      </c>
      <c r="C3121">
        <f>IF(ISBLANK(Hoja1!C3121),AVERAGE(Hoja1!$C$2:$C$5001),Hoja1!C3121)</f>
        <v>3446699</v>
      </c>
      <c r="D3121" t="str">
        <f>IF(ISBLANK(Hoja1!D3121),"ASALARIADO",Hoja1!D3121)</f>
        <v>ASALARIADO</v>
      </c>
      <c r="E3121" t="s">
        <v>11</v>
      </c>
      <c r="F3121" t="s">
        <v>12</v>
      </c>
      <c r="G3121" t="s">
        <v>13</v>
      </c>
      <c r="H3121" t="s">
        <v>13</v>
      </c>
      <c r="I3121" s="1">
        <f>IF(ISBLANK(Hoja1!I3121),AVERAGE(Hoja1!$I$2:$I$5001),Hoja1!I3121)</f>
        <v>57</v>
      </c>
      <c r="J3121">
        <f t="shared" si="144"/>
        <v>0</v>
      </c>
      <c r="K3121" t="str">
        <f t="shared" si="145"/>
        <v>2M+</v>
      </c>
      <c r="L3121" t="str">
        <f t="shared" si="146"/>
        <v>46-60</v>
      </c>
    </row>
    <row r="3122" spans="1:12" x14ac:dyDescent="0.25">
      <c r="A3122">
        <v>3121</v>
      </c>
      <c r="B3122" t="s">
        <v>9</v>
      </c>
      <c r="C3122">
        <f>IF(ISBLANK(Hoja1!C3122),AVERAGE(Hoja1!$C$2:$C$5001),Hoja1!C3122)</f>
        <v>442605.85</v>
      </c>
      <c r="D3122" t="str">
        <f>IF(ISBLANK(Hoja1!D3122),"ASALARIADO",Hoja1!D3122)</f>
        <v>ASALARIADO</v>
      </c>
      <c r="E3122" t="s">
        <v>16</v>
      </c>
      <c r="F3122" t="s">
        <v>12</v>
      </c>
      <c r="G3122" t="s">
        <v>13</v>
      </c>
      <c r="H3122" t="s">
        <v>13</v>
      </c>
      <c r="I3122" s="1">
        <f>IF(ISBLANK(Hoja1!I3122),AVERAGE(Hoja1!$I$2:$I$5001),Hoja1!I3122)</f>
        <v>22</v>
      </c>
      <c r="J3122">
        <f t="shared" si="144"/>
        <v>0</v>
      </c>
      <c r="K3122" t="str">
        <f t="shared" si="145"/>
        <v>400k-800k</v>
      </c>
      <c r="L3122" t="str">
        <f t="shared" si="146"/>
        <v>18-30</v>
      </c>
    </row>
    <row r="3123" spans="1:12" x14ac:dyDescent="0.25">
      <c r="A3123">
        <v>3122</v>
      </c>
      <c r="B3123" t="s">
        <v>9</v>
      </c>
      <c r="C3123">
        <f>IF(ISBLANK(Hoja1!C3123),AVERAGE(Hoja1!$C$2:$C$5001),Hoja1!C3123)</f>
        <v>1326601</v>
      </c>
      <c r="D3123" t="str">
        <f>IF(ISBLANK(Hoja1!D3123),"ASALARIADO",Hoja1!D3123)</f>
        <v>PENSIONADOS EN SU PROPIO SISTEMA</v>
      </c>
      <c r="E3123" t="s">
        <v>11</v>
      </c>
      <c r="F3123" t="s">
        <v>12</v>
      </c>
      <c r="G3123" t="s">
        <v>13</v>
      </c>
      <c r="H3123" t="s">
        <v>13</v>
      </c>
      <c r="I3123" s="1">
        <f>IF(ISBLANK(Hoja1!I3123),AVERAGE(Hoja1!$I$2:$I$5001),Hoja1!I3123)</f>
        <v>72</v>
      </c>
      <c r="J3123">
        <f t="shared" si="144"/>
        <v>0</v>
      </c>
      <c r="K3123" t="str">
        <f t="shared" si="145"/>
        <v>1.2M-2M</v>
      </c>
      <c r="L3123" t="str">
        <f t="shared" si="146"/>
        <v>61-75</v>
      </c>
    </row>
    <row r="3124" spans="1:12" x14ac:dyDescent="0.25">
      <c r="A3124">
        <v>3123</v>
      </c>
      <c r="B3124" t="s">
        <v>9</v>
      </c>
      <c r="C3124">
        <f>IF(ISBLANK(Hoja1!C3124),AVERAGE(Hoja1!$C$2:$C$5001),Hoja1!C3124)</f>
        <v>300018</v>
      </c>
      <c r="D3124" t="str">
        <f>IF(ISBLANK(Hoja1!D3124),"ASALARIADO",Hoja1!D3124)</f>
        <v>TRABAJADOR INDEPENDIENTE</v>
      </c>
      <c r="E3124" t="s">
        <v>16</v>
      </c>
      <c r="F3124" t="s">
        <v>12</v>
      </c>
      <c r="G3124" t="s">
        <v>12</v>
      </c>
      <c r="H3124" t="s">
        <v>12</v>
      </c>
      <c r="I3124" s="1">
        <f>IF(ISBLANK(Hoja1!I3124),AVERAGE(Hoja1!$I$2:$I$5001),Hoja1!I3124)</f>
        <v>45</v>
      </c>
      <c r="J3124">
        <f t="shared" si="144"/>
        <v>1</v>
      </c>
      <c r="K3124" t="str">
        <f t="shared" si="145"/>
        <v>0-400k</v>
      </c>
      <c r="L3124" t="str">
        <f t="shared" si="146"/>
        <v>31-45</v>
      </c>
    </row>
    <row r="3125" spans="1:12" x14ac:dyDescent="0.25">
      <c r="A3125">
        <v>3124</v>
      </c>
      <c r="B3125" t="s">
        <v>15</v>
      </c>
      <c r="C3125">
        <f>IF(ISBLANK(Hoja1!C3125),AVERAGE(Hoja1!$C$2:$C$5001),Hoja1!C3125)</f>
        <v>299000</v>
      </c>
      <c r="D3125" t="str">
        <f>IF(ISBLANK(Hoja1!D3125),"ASALARIADO",Hoja1!D3125)</f>
        <v>TRABAJADOR INDEPENDIENTE</v>
      </c>
      <c r="E3125" t="s">
        <v>16</v>
      </c>
      <c r="F3125" t="s">
        <v>12</v>
      </c>
      <c r="G3125" t="s">
        <v>13</v>
      </c>
      <c r="H3125" t="s">
        <v>13</v>
      </c>
      <c r="I3125" s="1">
        <f>IF(ISBLANK(Hoja1!I3125),AVERAGE(Hoja1!$I$2:$I$5001),Hoja1!I3125)</f>
        <v>28</v>
      </c>
      <c r="J3125">
        <f t="shared" si="144"/>
        <v>0</v>
      </c>
      <c r="K3125" t="str">
        <f t="shared" si="145"/>
        <v>0-400k</v>
      </c>
      <c r="L3125" t="str">
        <f t="shared" si="146"/>
        <v>18-30</v>
      </c>
    </row>
    <row r="3126" spans="1:12" x14ac:dyDescent="0.25">
      <c r="A3126">
        <v>3125</v>
      </c>
      <c r="B3126" t="s">
        <v>9</v>
      </c>
      <c r="C3126">
        <f>IF(ISBLANK(Hoja1!C3126),AVERAGE(Hoja1!$C$2:$C$5001),Hoja1!C3126)</f>
        <v>296540</v>
      </c>
      <c r="D3126" t="str">
        <f>IF(ISBLANK(Hoja1!D3126),"ASALARIADO",Hoja1!D3126)</f>
        <v>TRABAJADOR INDEPENDIENTE</v>
      </c>
      <c r="E3126" t="s">
        <v>16</v>
      </c>
      <c r="F3126" t="s">
        <v>12</v>
      </c>
      <c r="G3126" t="s">
        <v>13</v>
      </c>
      <c r="H3126" t="s">
        <v>12</v>
      </c>
      <c r="I3126" s="1">
        <f>IF(ISBLANK(Hoja1!I3126),AVERAGE(Hoja1!$I$2:$I$5001),Hoja1!I3126)</f>
        <v>44</v>
      </c>
      <c r="J3126">
        <f t="shared" si="144"/>
        <v>1</v>
      </c>
      <c r="K3126" t="str">
        <f t="shared" si="145"/>
        <v>0-400k</v>
      </c>
      <c r="L3126" t="str">
        <f t="shared" si="146"/>
        <v>31-45</v>
      </c>
    </row>
    <row r="3127" spans="1:12" x14ac:dyDescent="0.25">
      <c r="A3127">
        <v>3126</v>
      </c>
      <c r="B3127" t="s">
        <v>9</v>
      </c>
      <c r="C3127">
        <f>IF(ISBLANK(Hoja1!C3127),AVERAGE(Hoja1!$C$2:$C$5001),Hoja1!C3127)</f>
        <v>639148</v>
      </c>
      <c r="D3127" t="str">
        <f>IF(ISBLANK(Hoja1!D3127),"ASALARIADO",Hoja1!D3127)</f>
        <v>ASEGURADO VOLUNTARIO</v>
      </c>
      <c r="E3127" t="s">
        <v>16</v>
      </c>
      <c r="F3127" t="s">
        <v>12</v>
      </c>
      <c r="G3127" t="s">
        <v>12</v>
      </c>
      <c r="H3127" t="s">
        <v>13</v>
      </c>
      <c r="I3127" s="1">
        <f>IF(ISBLANK(Hoja1!I3127),AVERAGE(Hoja1!$I$2:$I$5001),Hoja1!I3127)</f>
        <v>76</v>
      </c>
      <c r="J3127">
        <f t="shared" si="144"/>
        <v>0</v>
      </c>
      <c r="K3127" t="str">
        <f t="shared" si="145"/>
        <v>400k-800k</v>
      </c>
      <c r="L3127" t="str">
        <f t="shared" si="146"/>
        <v>76-100+</v>
      </c>
    </row>
    <row r="3128" spans="1:12" x14ac:dyDescent="0.25">
      <c r="A3128">
        <v>3127</v>
      </c>
      <c r="B3128" t="s">
        <v>9</v>
      </c>
      <c r="C3128">
        <f>IF(ISBLANK(Hoja1!C3128),AVERAGE(Hoja1!$C$2:$C$5001),Hoja1!C3128)</f>
        <v>616500</v>
      </c>
      <c r="D3128" t="str">
        <f>IF(ISBLANK(Hoja1!D3128),"ASALARIADO",Hoja1!D3128)</f>
        <v>ASALARIADO</v>
      </c>
      <c r="E3128" t="s">
        <v>16</v>
      </c>
      <c r="F3128" t="s">
        <v>12</v>
      </c>
      <c r="G3128" t="s">
        <v>13</v>
      </c>
      <c r="H3128" t="s">
        <v>13</v>
      </c>
      <c r="I3128" s="1">
        <f>IF(ISBLANK(Hoja1!I3128),AVERAGE(Hoja1!$I$2:$I$5001),Hoja1!I3128)</f>
        <v>21</v>
      </c>
      <c r="J3128">
        <f t="shared" si="144"/>
        <v>0</v>
      </c>
      <c r="K3128" t="str">
        <f t="shared" si="145"/>
        <v>400k-800k</v>
      </c>
      <c r="L3128" t="str">
        <f t="shared" si="146"/>
        <v>18-30</v>
      </c>
    </row>
    <row r="3129" spans="1:12" x14ac:dyDescent="0.25">
      <c r="A3129">
        <v>3128</v>
      </c>
      <c r="B3129" t="s">
        <v>15</v>
      </c>
      <c r="C3129">
        <f>IF(ISBLANK(Hoja1!C3129),AVERAGE(Hoja1!$C$2:$C$5001),Hoja1!C3129)</f>
        <v>557959.78</v>
      </c>
      <c r="D3129" t="str">
        <f>IF(ISBLANK(Hoja1!D3129),"ASALARIADO",Hoja1!D3129)</f>
        <v>ASALARIADO</v>
      </c>
      <c r="E3129" t="s">
        <v>11</v>
      </c>
      <c r="F3129" t="s">
        <v>12</v>
      </c>
      <c r="G3129" t="s">
        <v>13</v>
      </c>
      <c r="H3129" t="s">
        <v>13</v>
      </c>
      <c r="I3129" s="1">
        <f>IF(ISBLANK(Hoja1!I3129),AVERAGE(Hoja1!$I$2:$I$5001),Hoja1!I3129)</f>
        <v>30</v>
      </c>
      <c r="J3129">
        <f t="shared" si="144"/>
        <v>0</v>
      </c>
      <c r="K3129" t="str">
        <f t="shared" si="145"/>
        <v>400k-800k</v>
      </c>
      <c r="L3129" t="str">
        <f t="shared" si="146"/>
        <v>18-30</v>
      </c>
    </row>
    <row r="3130" spans="1:12" x14ac:dyDescent="0.25">
      <c r="A3130">
        <v>3129</v>
      </c>
      <c r="B3130" t="s">
        <v>9</v>
      </c>
      <c r="C3130">
        <f>IF(ISBLANK(Hoja1!C3130),AVERAGE(Hoja1!$C$2:$C$5001),Hoja1!C3130)</f>
        <v>594267.31999999995</v>
      </c>
      <c r="D3130" t="str">
        <f>IF(ISBLANK(Hoja1!D3130),"ASALARIADO",Hoja1!D3130)</f>
        <v>ASALARIADO</v>
      </c>
      <c r="E3130" t="s">
        <v>16</v>
      </c>
      <c r="F3130" t="s">
        <v>12</v>
      </c>
      <c r="G3130" t="s">
        <v>13</v>
      </c>
      <c r="H3130" t="s">
        <v>13</v>
      </c>
      <c r="I3130" s="1">
        <f>IF(ISBLANK(Hoja1!I3130),AVERAGE(Hoja1!$I$2:$I$5001),Hoja1!I3130)</f>
        <v>34</v>
      </c>
      <c r="J3130">
        <f t="shared" si="144"/>
        <v>0</v>
      </c>
      <c r="K3130" t="str">
        <f t="shared" si="145"/>
        <v>400k-800k</v>
      </c>
      <c r="L3130" t="str">
        <f t="shared" si="146"/>
        <v>31-45</v>
      </c>
    </row>
    <row r="3131" spans="1:12" x14ac:dyDescent="0.25">
      <c r="A3131">
        <v>3130</v>
      </c>
      <c r="B3131" t="s">
        <v>9</v>
      </c>
      <c r="C3131">
        <f>IF(ISBLANK(Hoja1!C3131),AVERAGE(Hoja1!$C$2:$C$5001),Hoja1!C3131)</f>
        <v>375277</v>
      </c>
      <c r="D3131" t="str">
        <f>IF(ISBLANK(Hoja1!D3131),"ASALARIADO",Hoja1!D3131)</f>
        <v>ASALARIADO</v>
      </c>
      <c r="E3131" t="s">
        <v>11</v>
      </c>
      <c r="F3131" t="s">
        <v>12</v>
      </c>
      <c r="G3131" t="s">
        <v>13</v>
      </c>
      <c r="H3131" t="s">
        <v>13</v>
      </c>
      <c r="I3131" s="1">
        <f>IF(ISBLANK(Hoja1!I3131),AVERAGE(Hoja1!$I$2:$I$5001),Hoja1!I3131)</f>
        <v>63</v>
      </c>
      <c r="J3131">
        <f t="shared" si="144"/>
        <v>0</v>
      </c>
      <c r="K3131" t="str">
        <f t="shared" si="145"/>
        <v>0-400k</v>
      </c>
      <c r="L3131" t="str">
        <f t="shared" si="146"/>
        <v>61-75</v>
      </c>
    </row>
    <row r="3132" spans="1:12" x14ac:dyDescent="0.25">
      <c r="A3132">
        <v>3131</v>
      </c>
      <c r="B3132" t="s">
        <v>9</v>
      </c>
      <c r="C3132">
        <f>IF(ISBLANK(Hoja1!C3132),AVERAGE(Hoja1!$C$2:$C$5001),Hoja1!C3132)</f>
        <v>153968</v>
      </c>
      <c r="D3132" t="str">
        <f>IF(ISBLANK(Hoja1!D3132),"ASALARIADO",Hoja1!D3132)</f>
        <v>ASALARIADO</v>
      </c>
      <c r="E3132" t="s">
        <v>16</v>
      </c>
      <c r="F3132" t="s">
        <v>12</v>
      </c>
      <c r="G3132" t="s">
        <v>13</v>
      </c>
      <c r="H3132" t="s">
        <v>13</v>
      </c>
      <c r="I3132" s="1">
        <f>IF(ISBLANK(Hoja1!I3132),AVERAGE(Hoja1!$I$2:$I$5001),Hoja1!I3132)</f>
        <v>42</v>
      </c>
      <c r="J3132">
        <f t="shared" si="144"/>
        <v>0</v>
      </c>
      <c r="K3132" t="str">
        <f t="shared" si="145"/>
        <v>0-400k</v>
      </c>
      <c r="L3132" t="str">
        <f t="shared" si="146"/>
        <v>31-45</v>
      </c>
    </row>
    <row r="3133" spans="1:12" x14ac:dyDescent="0.25">
      <c r="A3133">
        <v>3132</v>
      </c>
      <c r="B3133" t="s">
        <v>9</v>
      </c>
      <c r="C3133">
        <f>IF(ISBLANK(Hoja1!C3133),AVERAGE(Hoja1!$C$2:$C$5001),Hoja1!C3133)</f>
        <v>352314</v>
      </c>
      <c r="D3133" t="str">
        <f>IF(ISBLANK(Hoja1!D3133),"ASALARIADO",Hoja1!D3133)</f>
        <v>TRABAJADOR INDEPENDIENTE</v>
      </c>
      <c r="E3133" t="s">
        <v>16</v>
      </c>
      <c r="F3133" t="s">
        <v>12</v>
      </c>
      <c r="G3133" t="s">
        <v>13</v>
      </c>
      <c r="H3133" t="s">
        <v>12</v>
      </c>
      <c r="I3133" s="1">
        <f>IF(ISBLANK(Hoja1!I3133),AVERAGE(Hoja1!$I$2:$I$5001),Hoja1!I3133)</f>
        <v>37</v>
      </c>
      <c r="J3133">
        <f t="shared" si="144"/>
        <v>1</v>
      </c>
      <c r="K3133" t="str">
        <f t="shared" si="145"/>
        <v>0-400k</v>
      </c>
      <c r="L3133" t="str">
        <f t="shared" si="146"/>
        <v>31-45</v>
      </c>
    </row>
    <row r="3134" spans="1:12" x14ac:dyDescent="0.25">
      <c r="A3134">
        <v>3133</v>
      </c>
      <c r="B3134" t="s">
        <v>9</v>
      </c>
      <c r="C3134">
        <f>IF(ISBLANK(Hoja1!C3134),AVERAGE(Hoja1!$C$2:$C$5001),Hoja1!C3134)</f>
        <v>1389242.41</v>
      </c>
      <c r="D3134" t="str">
        <f>IF(ISBLANK(Hoja1!D3134),"ASALARIADO",Hoja1!D3134)</f>
        <v>ASALARIADO</v>
      </c>
      <c r="E3134" t="s">
        <v>16</v>
      </c>
      <c r="F3134" t="s">
        <v>12</v>
      </c>
      <c r="G3134" t="s">
        <v>13</v>
      </c>
      <c r="H3134" t="s">
        <v>13</v>
      </c>
      <c r="I3134" s="1">
        <f>IF(ISBLANK(Hoja1!I3134),AVERAGE(Hoja1!$I$2:$I$5001),Hoja1!I3134)</f>
        <v>45</v>
      </c>
      <c r="J3134">
        <f t="shared" si="144"/>
        <v>0</v>
      </c>
      <c r="K3134" t="str">
        <f t="shared" si="145"/>
        <v>1.2M-2M</v>
      </c>
      <c r="L3134" t="str">
        <f t="shared" si="146"/>
        <v>31-45</v>
      </c>
    </row>
    <row r="3135" spans="1:12" x14ac:dyDescent="0.25">
      <c r="A3135">
        <v>3134</v>
      </c>
      <c r="B3135" t="s">
        <v>9</v>
      </c>
      <c r="C3135">
        <f>IF(ISBLANK(Hoja1!C3135),AVERAGE(Hoja1!$C$2:$C$5001),Hoja1!C3135)</f>
        <v>376977.2</v>
      </c>
      <c r="D3135" t="str">
        <f>IF(ISBLANK(Hoja1!D3135),"ASALARIADO",Hoja1!D3135)</f>
        <v>ASALARIADO</v>
      </c>
      <c r="E3135" t="s">
        <v>11</v>
      </c>
      <c r="F3135" t="s">
        <v>12</v>
      </c>
      <c r="G3135" t="s">
        <v>13</v>
      </c>
      <c r="H3135" t="s">
        <v>13</v>
      </c>
      <c r="I3135" s="1">
        <f>IF(ISBLANK(Hoja1!I3135),AVERAGE(Hoja1!$I$2:$I$5001),Hoja1!I3135)</f>
        <v>47</v>
      </c>
      <c r="J3135">
        <f t="shared" si="144"/>
        <v>0</v>
      </c>
      <c r="K3135" t="str">
        <f t="shared" si="145"/>
        <v>0-400k</v>
      </c>
      <c r="L3135" t="str">
        <f t="shared" si="146"/>
        <v>46-60</v>
      </c>
    </row>
    <row r="3136" spans="1:12" x14ac:dyDescent="0.25">
      <c r="A3136">
        <v>3135</v>
      </c>
      <c r="B3136" t="s">
        <v>9</v>
      </c>
      <c r="C3136">
        <f>IF(ISBLANK(Hoja1!C3136),AVERAGE(Hoja1!$C$2:$C$5001),Hoja1!C3136)</f>
        <v>350955</v>
      </c>
      <c r="D3136" t="str">
        <f>IF(ISBLANK(Hoja1!D3136),"ASALARIADO",Hoja1!D3136)</f>
        <v>ASALARIADO</v>
      </c>
      <c r="E3136" t="s">
        <v>16</v>
      </c>
      <c r="F3136" t="s">
        <v>12</v>
      </c>
      <c r="G3136" t="s">
        <v>13</v>
      </c>
      <c r="H3136" t="s">
        <v>13</v>
      </c>
      <c r="I3136" s="1">
        <f>IF(ISBLANK(Hoja1!I3136),AVERAGE(Hoja1!$I$2:$I$5001),Hoja1!I3136)</f>
        <v>41</v>
      </c>
      <c r="J3136">
        <f t="shared" si="144"/>
        <v>0</v>
      </c>
      <c r="K3136" t="str">
        <f t="shared" si="145"/>
        <v>0-400k</v>
      </c>
      <c r="L3136" t="str">
        <f t="shared" si="146"/>
        <v>31-45</v>
      </c>
    </row>
    <row r="3137" spans="1:12" x14ac:dyDescent="0.25">
      <c r="A3137">
        <v>3136</v>
      </c>
      <c r="B3137" t="s">
        <v>15</v>
      </c>
      <c r="C3137">
        <f>IF(ISBLANK(Hoja1!C3137),AVERAGE(Hoja1!$C$2:$C$5001),Hoja1!C3137)</f>
        <v>1275143</v>
      </c>
      <c r="D3137" t="str">
        <f>IF(ISBLANK(Hoja1!D3137),"ASALARIADO",Hoja1!D3137)</f>
        <v>ASALARIADO</v>
      </c>
      <c r="E3137" t="s">
        <v>16</v>
      </c>
      <c r="F3137" t="s">
        <v>12</v>
      </c>
      <c r="G3137" t="s">
        <v>13</v>
      </c>
      <c r="H3137" t="s">
        <v>13</v>
      </c>
      <c r="I3137" s="1">
        <f>IF(ISBLANK(Hoja1!I3137),AVERAGE(Hoja1!$I$2:$I$5001),Hoja1!I3137)</f>
        <v>53</v>
      </c>
      <c r="J3137">
        <f t="shared" si="144"/>
        <v>0</v>
      </c>
      <c r="K3137" t="str">
        <f t="shared" si="145"/>
        <v>1.2M-2M</v>
      </c>
      <c r="L3137" t="str">
        <f t="shared" si="146"/>
        <v>46-60</v>
      </c>
    </row>
    <row r="3138" spans="1:12" x14ac:dyDescent="0.25">
      <c r="A3138">
        <v>3137</v>
      </c>
      <c r="B3138" t="s">
        <v>15</v>
      </c>
      <c r="C3138">
        <f>IF(ISBLANK(Hoja1!C3138),AVERAGE(Hoja1!$C$2:$C$5001),Hoja1!C3138)</f>
        <v>666437.5</v>
      </c>
      <c r="D3138" t="str">
        <f>IF(ISBLANK(Hoja1!D3138),"ASALARIADO",Hoja1!D3138)</f>
        <v>ASALARIADO</v>
      </c>
      <c r="E3138" t="s">
        <v>11</v>
      </c>
      <c r="F3138" t="s">
        <v>12</v>
      </c>
      <c r="G3138" t="s">
        <v>13</v>
      </c>
      <c r="H3138" t="s">
        <v>13</v>
      </c>
      <c r="I3138" s="1">
        <f>IF(ISBLANK(Hoja1!I3138),AVERAGE(Hoja1!$I$2:$I$5001),Hoja1!I3138)</f>
        <v>26</v>
      </c>
      <c r="J3138">
        <f t="shared" si="144"/>
        <v>0</v>
      </c>
      <c r="K3138" t="str">
        <f t="shared" si="145"/>
        <v>400k-800k</v>
      </c>
      <c r="L3138" t="str">
        <f t="shared" si="146"/>
        <v>18-30</v>
      </c>
    </row>
    <row r="3139" spans="1:12" x14ac:dyDescent="0.25">
      <c r="A3139">
        <v>3138</v>
      </c>
      <c r="B3139" t="s">
        <v>9</v>
      </c>
      <c r="C3139">
        <f>IF(ISBLANK(Hoja1!C3139),AVERAGE(Hoja1!$C$2:$C$5001),Hoja1!C3139)</f>
        <v>10652</v>
      </c>
      <c r="D3139" t="str">
        <f>IF(ISBLANK(Hoja1!D3139),"ASALARIADO",Hoja1!D3139)</f>
        <v>ASALARIADO</v>
      </c>
      <c r="E3139" t="s">
        <v>16</v>
      </c>
      <c r="F3139" t="s">
        <v>12</v>
      </c>
      <c r="G3139" t="s">
        <v>12</v>
      </c>
      <c r="H3139" t="s">
        <v>13</v>
      </c>
      <c r="I3139" s="1">
        <f>IF(ISBLANK(Hoja1!I3139),AVERAGE(Hoja1!$I$2:$I$5001),Hoja1!I3139)</f>
        <v>23</v>
      </c>
      <c r="J3139">
        <f t="shared" ref="J3139:J3202" si="147">IF(H3139="SI",1,0)</f>
        <v>0</v>
      </c>
      <c r="K3139" t="str">
        <f t="shared" ref="K3139:K3202" si="148">IF(C3139&lt;=400000,"0-400k",IF(C3139&lt;=800000,"400k-800k",IF(C3139&lt;=1200000,"800k-1.2M",IF(C3139&lt;=2000000,"1.2M-2M","2M+"))))</f>
        <v>0-400k</v>
      </c>
      <c r="L3139" t="str">
        <f t="shared" ref="L3139:L3202" si="149">IF(I3139&lt;=30,"18-30",IF(I3139&lt;=45,"31-45",IF(I3139&lt;=60,"46-60",IF(I3139&lt;=75,"61-75","76-100+"))))</f>
        <v>18-30</v>
      </c>
    </row>
    <row r="3140" spans="1:12" x14ac:dyDescent="0.25">
      <c r="A3140">
        <v>3139</v>
      </c>
      <c r="B3140" t="s">
        <v>9</v>
      </c>
      <c r="C3140">
        <f>IF(ISBLANK(Hoja1!C3140),AVERAGE(Hoja1!$C$2:$C$5001),Hoja1!C3140)</f>
        <v>698559.5</v>
      </c>
      <c r="D3140" t="str">
        <f>IF(ISBLANK(Hoja1!D3140),"ASALARIADO",Hoja1!D3140)</f>
        <v>ASALARIADO</v>
      </c>
      <c r="E3140" t="s">
        <v>11</v>
      </c>
      <c r="F3140" t="s">
        <v>12</v>
      </c>
      <c r="G3140" t="s">
        <v>13</v>
      </c>
      <c r="H3140" t="s">
        <v>13</v>
      </c>
      <c r="I3140" s="1">
        <f>IF(ISBLANK(Hoja1!I3140),AVERAGE(Hoja1!$I$2:$I$5001),Hoja1!I3140)</f>
        <v>31</v>
      </c>
      <c r="J3140">
        <f t="shared" si="147"/>
        <v>0</v>
      </c>
      <c r="K3140" t="str">
        <f t="shared" si="148"/>
        <v>400k-800k</v>
      </c>
      <c r="L3140" t="str">
        <f t="shared" si="149"/>
        <v>31-45</v>
      </c>
    </row>
    <row r="3141" spans="1:12" x14ac:dyDescent="0.25">
      <c r="A3141">
        <v>3140</v>
      </c>
      <c r="B3141" t="s">
        <v>15</v>
      </c>
      <c r="C3141">
        <f>IF(ISBLANK(Hoja1!C3141),AVERAGE(Hoja1!$C$2:$C$5001),Hoja1!C3141)</f>
        <v>150000</v>
      </c>
      <c r="D3141" t="str">
        <f>IF(ISBLANK(Hoja1!D3141),"ASALARIADO",Hoja1!D3141)</f>
        <v>ASALARIADO</v>
      </c>
      <c r="E3141" t="s">
        <v>16</v>
      </c>
      <c r="F3141" t="s">
        <v>12</v>
      </c>
      <c r="G3141" t="s">
        <v>13</v>
      </c>
      <c r="H3141" t="s">
        <v>13</v>
      </c>
      <c r="I3141" s="1">
        <f>IF(ISBLANK(Hoja1!I3141),AVERAGE(Hoja1!$I$2:$I$5001),Hoja1!I3141)</f>
        <v>21</v>
      </c>
      <c r="J3141">
        <f t="shared" si="147"/>
        <v>0</v>
      </c>
      <c r="K3141" t="str">
        <f t="shared" si="148"/>
        <v>0-400k</v>
      </c>
      <c r="L3141" t="str">
        <f t="shared" si="149"/>
        <v>18-30</v>
      </c>
    </row>
    <row r="3142" spans="1:12" x14ac:dyDescent="0.25">
      <c r="A3142">
        <v>3141</v>
      </c>
      <c r="B3142" t="s">
        <v>15</v>
      </c>
      <c r="C3142">
        <f>IF(ISBLANK(Hoja1!C3142),AVERAGE(Hoja1!$C$2:$C$5001),Hoja1!C3142)</f>
        <v>406159.28</v>
      </c>
      <c r="D3142" t="str">
        <f>IF(ISBLANK(Hoja1!D3142),"ASALARIADO",Hoja1!D3142)</f>
        <v>ASALARIADO</v>
      </c>
      <c r="E3142" t="s">
        <v>16</v>
      </c>
      <c r="F3142" t="s">
        <v>12</v>
      </c>
      <c r="G3142" t="s">
        <v>13</v>
      </c>
      <c r="H3142" t="s">
        <v>13</v>
      </c>
      <c r="I3142" s="1">
        <f>IF(ISBLANK(Hoja1!I3142),AVERAGE(Hoja1!$I$2:$I$5001),Hoja1!I3142)</f>
        <v>25</v>
      </c>
      <c r="J3142">
        <f t="shared" si="147"/>
        <v>0</v>
      </c>
      <c r="K3142" t="str">
        <f t="shared" si="148"/>
        <v>400k-800k</v>
      </c>
      <c r="L3142" t="str">
        <f t="shared" si="149"/>
        <v>18-30</v>
      </c>
    </row>
    <row r="3143" spans="1:12" x14ac:dyDescent="0.25">
      <c r="A3143">
        <v>3142</v>
      </c>
      <c r="B3143" t="s">
        <v>15</v>
      </c>
      <c r="C3143">
        <f>IF(ISBLANK(Hoja1!C3143),AVERAGE(Hoja1!$C$2:$C$5001),Hoja1!C3143)</f>
        <v>801190.2</v>
      </c>
      <c r="D3143" t="str">
        <f>IF(ISBLANK(Hoja1!D3143),"ASALARIADO",Hoja1!D3143)</f>
        <v>ASALARIADO</v>
      </c>
      <c r="E3143" t="s">
        <v>16</v>
      </c>
      <c r="F3143" t="s">
        <v>12</v>
      </c>
      <c r="G3143" t="s">
        <v>13</v>
      </c>
      <c r="H3143" t="s">
        <v>13</v>
      </c>
      <c r="I3143" s="1">
        <f>IF(ISBLANK(Hoja1!I3143),AVERAGE(Hoja1!$I$2:$I$5001),Hoja1!I3143)</f>
        <v>43</v>
      </c>
      <c r="J3143">
        <f t="shared" si="147"/>
        <v>0</v>
      </c>
      <c r="K3143" t="str">
        <f t="shared" si="148"/>
        <v>800k-1.2M</v>
      </c>
      <c r="L3143" t="str">
        <f t="shared" si="149"/>
        <v>31-45</v>
      </c>
    </row>
    <row r="3144" spans="1:12" x14ac:dyDescent="0.25">
      <c r="A3144">
        <v>3143</v>
      </c>
      <c r="B3144" t="s">
        <v>9</v>
      </c>
      <c r="C3144">
        <f>IF(ISBLANK(Hoja1!C3144),AVERAGE(Hoja1!$C$2:$C$5001),Hoja1!C3144)</f>
        <v>980353.5</v>
      </c>
      <c r="D3144" t="str">
        <f>IF(ISBLANK(Hoja1!D3144),"ASALARIADO",Hoja1!D3144)</f>
        <v>ASALARIADO</v>
      </c>
      <c r="E3144" t="s">
        <v>11</v>
      </c>
      <c r="F3144" t="s">
        <v>12</v>
      </c>
      <c r="G3144" t="s">
        <v>13</v>
      </c>
      <c r="H3144" t="s">
        <v>13</v>
      </c>
      <c r="I3144" s="1">
        <f>IF(ISBLANK(Hoja1!I3144),AVERAGE(Hoja1!$I$2:$I$5001),Hoja1!I3144)</f>
        <v>34</v>
      </c>
      <c r="J3144">
        <f t="shared" si="147"/>
        <v>0</v>
      </c>
      <c r="K3144" t="str">
        <f t="shared" si="148"/>
        <v>800k-1.2M</v>
      </c>
      <c r="L3144" t="str">
        <f t="shared" si="149"/>
        <v>31-45</v>
      </c>
    </row>
    <row r="3145" spans="1:12" x14ac:dyDescent="0.25">
      <c r="A3145">
        <v>3144</v>
      </c>
      <c r="B3145" t="s">
        <v>9</v>
      </c>
      <c r="C3145">
        <f>IF(ISBLANK(Hoja1!C3145),AVERAGE(Hoja1!$C$2:$C$5001),Hoja1!C3145)</f>
        <v>847403.34</v>
      </c>
      <c r="D3145" t="str">
        <f>IF(ISBLANK(Hoja1!D3145),"ASALARIADO",Hoja1!D3145)</f>
        <v>ASALARIADO</v>
      </c>
      <c r="E3145" t="s">
        <v>16</v>
      </c>
      <c r="F3145" t="s">
        <v>12</v>
      </c>
      <c r="G3145" t="s">
        <v>13</v>
      </c>
      <c r="H3145" t="s">
        <v>13</v>
      </c>
      <c r="I3145" s="1">
        <f>IF(ISBLANK(Hoja1!I3145),AVERAGE(Hoja1!$I$2:$I$5001),Hoja1!I3145)</f>
        <v>45</v>
      </c>
      <c r="J3145">
        <f t="shared" si="147"/>
        <v>0</v>
      </c>
      <c r="K3145" t="str">
        <f t="shared" si="148"/>
        <v>800k-1.2M</v>
      </c>
      <c r="L3145" t="str">
        <f t="shared" si="149"/>
        <v>31-45</v>
      </c>
    </row>
    <row r="3146" spans="1:12" x14ac:dyDescent="0.25">
      <c r="A3146">
        <v>3145</v>
      </c>
      <c r="B3146" t="s">
        <v>9</v>
      </c>
      <c r="C3146">
        <f>IF(ISBLANK(Hoja1!C3146),AVERAGE(Hoja1!$C$2:$C$5001),Hoja1!C3146)</f>
        <v>295505</v>
      </c>
      <c r="D3146" t="str">
        <f>IF(ISBLANK(Hoja1!D3146),"ASALARIADO",Hoja1!D3146)</f>
        <v>ASALARIADO</v>
      </c>
      <c r="E3146" t="s">
        <v>16</v>
      </c>
      <c r="F3146" t="s">
        <v>12</v>
      </c>
      <c r="G3146" t="s">
        <v>13</v>
      </c>
      <c r="H3146" t="s">
        <v>13</v>
      </c>
      <c r="I3146" s="1">
        <f>IF(ISBLANK(Hoja1!I3146),AVERAGE(Hoja1!$I$2:$I$5001),Hoja1!I3146)</f>
        <v>36</v>
      </c>
      <c r="J3146">
        <f t="shared" si="147"/>
        <v>0</v>
      </c>
      <c r="K3146" t="str">
        <f t="shared" si="148"/>
        <v>0-400k</v>
      </c>
      <c r="L3146" t="str">
        <f t="shared" si="149"/>
        <v>31-45</v>
      </c>
    </row>
    <row r="3147" spans="1:12" x14ac:dyDescent="0.25">
      <c r="A3147">
        <v>3146</v>
      </c>
      <c r="B3147" t="s">
        <v>9</v>
      </c>
      <c r="C3147">
        <f>IF(ISBLANK(Hoja1!C3147),AVERAGE(Hoja1!$C$2:$C$5001),Hoja1!C3147)</f>
        <v>297046</v>
      </c>
      <c r="D3147" t="str">
        <f>IF(ISBLANK(Hoja1!D3147),"ASALARIADO",Hoja1!D3147)</f>
        <v>ASEGURADO VOLUNTARIO</v>
      </c>
      <c r="E3147" t="s">
        <v>16</v>
      </c>
      <c r="F3147" t="s">
        <v>12</v>
      </c>
      <c r="G3147" t="s">
        <v>13</v>
      </c>
      <c r="H3147" t="s">
        <v>13</v>
      </c>
      <c r="I3147" s="1">
        <f>IF(ISBLANK(Hoja1!I3147),AVERAGE(Hoja1!$I$2:$I$5001),Hoja1!I3147)</f>
        <v>25</v>
      </c>
      <c r="J3147">
        <f t="shared" si="147"/>
        <v>0</v>
      </c>
      <c r="K3147" t="str">
        <f t="shared" si="148"/>
        <v>0-400k</v>
      </c>
      <c r="L3147" t="str">
        <f t="shared" si="149"/>
        <v>18-30</v>
      </c>
    </row>
    <row r="3148" spans="1:12" x14ac:dyDescent="0.25">
      <c r="A3148">
        <v>3147</v>
      </c>
      <c r="B3148" t="s">
        <v>15</v>
      </c>
      <c r="C3148">
        <f>IF(ISBLANK(Hoja1!C3148),AVERAGE(Hoja1!$C$2:$C$5001),Hoja1!C3148)</f>
        <v>457220</v>
      </c>
      <c r="D3148" t="str">
        <f>IF(ISBLANK(Hoja1!D3148),"ASALARIADO",Hoja1!D3148)</f>
        <v>ASALARIADO</v>
      </c>
      <c r="E3148" t="s">
        <v>11</v>
      </c>
      <c r="F3148" t="s">
        <v>12</v>
      </c>
      <c r="G3148" t="s">
        <v>13</v>
      </c>
      <c r="H3148" t="s">
        <v>13</v>
      </c>
      <c r="I3148" s="1">
        <f>IF(ISBLANK(Hoja1!I3148),AVERAGE(Hoja1!$I$2:$I$5001),Hoja1!I3148)</f>
        <v>25</v>
      </c>
      <c r="J3148">
        <f t="shared" si="147"/>
        <v>0</v>
      </c>
      <c r="K3148" t="str">
        <f t="shared" si="148"/>
        <v>400k-800k</v>
      </c>
      <c r="L3148" t="str">
        <f t="shared" si="149"/>
        <v>18-30</v>
      </c>
    </row>
    <row r="3149" spans="1:12" x14ac:dyDescent="0.25">
      <c r="A3149">
        <v>3148</v>
      </c>
      <c r="B3149" t="s">
        <v>9</v>
      </c>
      <c r="C3149">
        <f>IF(ISBLANK(Hoja1!C3149),AVERAGE(Hoja1!$C$2:$C$5001),Hoja1!C3149)</f>
        <v>458557</v>
      </c>
      <c r="D3149" t="str">
        <f>IF(ISBLANK(Hoja1!D3149),"ASALARIADO",Hoja1!D3149)</f>
        <v>TRABAJADOR INDEPENDIENTE</v>
      </c>
      <c r="E3149" t="s">
        <v>16</v>
      </c>
      <c r="F3149" t="s">
        <v>12</v>
      </c>
      <c r="G3149" t="s">
        <v>13</v>
      </c>
      <c r="H3149" t="s">
        <v>12</v>
      </c>
      <c r="I3149" s="1">
        <f>IF(ISBLANK(Hoja1!I3149),AVERAGE(Hoja1!$I$2:$I$5001),Hoja1!I3149)</f>
        <v>33</v>
      </c>
      <c r="J3149">
        <f t="shared" si="147"/>
        <v>1</v>
      </c>
      <c r="K3149" t="str">
        <f t="shared" si="148"/>
        <v>400k-800k</v>
      </c>
      <c r="L3149" t="str">
        <f t="shared" si="149"/>
        <v>31-45</v>
      </c>
    </row>
    <row r="3150" spans="1:12" x14ac:dyDescent="0.25">
      <c r="A3150">
        <v>3149</v>
      </c>
      <c r="B3150" t="s">
        <v>15</v>
      </c>
      <c r="C3150">
        <f>IF(ISBLANK(Hoja1!C3150),AVERAGE(Hoja1!$C$2:$C$5001),Hoja1!C3150)</f>
        <v>308439</v>
      </c>
      <c r="D3150" t="str">
        <f>IF(ISBLANK(Hoja1!D3150),"ASALARIADO",Hoja1!D3150)</f>
        <v>TRABAJADOR INDEPENDIENTE</v>
      </c>
      <c r="E3150" t="s">
        <v>16</v>
      </c>
      <c r="F3150" t="s">
        <v>12</v>
      </c>
      <c r="G3150" t="s">
        <v>13</v>
      </c>
      <c r="H3150" t="s">
        <v>12</v>
      </c>
      <c r="I3150" s="1">
        <f>IF(ISBLANK(Hoja1!I3150),AVERAGE(Hoja1!$I$2:$I$5001),Hoja1!I3150)</f>
        <v>31</v>
      </c>
      <c r="J3150">
        <f t="shared" si="147"/>
        <v>1</v>
      </c>
      <c r="K3150" t="str">
        <f t="shared" si="148"/>
        <v>0-400k</v>
      </c>
      <c r="L3150" t="str">
        <f t="shared" si="149"/>
        <v>31-45</v>
      </c>
    </row>
    <row r="3151" spans="1:12" x14ac:dyDescent="0.25">
      <c r="A3151">
        <v>3150</v>
      </c>
      <c r="B3151" t="s">
        <v>15</v>
      </c>
      <c r="C3151">
        <f>IF(ISBLANK(Hoja1!C3151),AVERAGE(Hoja1!$C$2:$C$5001),Hoja1!C3151)</f>
        <v>456605</v>
      </c>
      <c r="D3151" t="str">
        <f>IF(ISBLANK(Hoja1!D3151),"ASALARIADO",Hoja1!D3151)</f>
        <v>PENSIONADOS EN SU PROPIO SISTEMA</v>
      </c>
      <c r="E3151" t="s">
        <v>11</v>
      </c>
      <c r="F3151" t="s">
        <v>12</v>
      </c>
      <c r="G3151" t="s">
        <v>13</v>
      </c>
      <c r="H3151" t="s">
        <v>13</v>
      </c>
      <c r="I3151" s="1">
        <f>IF(ISBLANK(Hoja1!I3151),AVERAGE(Hoja1!$I$2:$I$5001),Hoja1!I3151)</f>
        <v>67</v>
      </c>
      <c r="J3151">
        <f t="shared" si="147"/>
        <v>0</v>
      </c>
      <c r="K3151" t="str">
        <f t="shared" si="148"/>
        <v>400k-800k</v>
      </c>
      <c r="L3151" t="str">
        <f t="shared" si="149"/>
        <v>61-75</v>
      </c>
    </row>
    <row r="3152" spans="1:12" x14ac:dyDescent="0.25">
      <c r="A3152">
        <v>3151</v>
      </c>
      <c r="B3152" t="s">
        <v>15</v>
      </c>
      <c r="C3152">
        <f>IF(ISBLANK(Hoja1!C3152),AVERAGE(Hoja1!$C$2:$C$5001),Hoja1!C3152)</f>
        <v>1542959.58</v>
      </c>
      <c r="D3152" t="str">
        <f>IF(ISBLANK(Hoja1!D3152),"ASALARIADO",Hoja1!D3152)</f>
        <v>ASALARIADO</v>
      </c>
      <c r="E3152" t="s">
        <v>16</v>
      </c>
      <c r="F3152" t="s">
        <v>12</v>
      </c>
      <c r="G3152" t="s">
        <v>13</v>
      </c>
      <c r="H3152" t="s">
        <v>13</v>
      </c>
      <c r="I3152" s="1">
        <f>IF(ISBLANK(Hoja1!I3152),AVERAGE(Hoja1!$I$2:$I$5001),Hoja1!I3152)</f>
        <v>58</v>
      </c>
      <c r="J3152">
        <f t="shared" si="147"/>
        <v>0</v>
      </c>
      <c r="K3152" t="str">
        <f t="shared" si="148"/>
        <v>1.2M-2M</v>
      </c>
      <c r="L3152" t="str">
        <f t="shared" si="149"/>
        <v>46-60</v>
      </c>
    </row>
    <row r="3153" spans="1:12" x14ac:dyDescent="0.25">
      <c r="A3153">
        <v>3152</v>
      </c>
      <c r="B3153" t="s">
        <v>9</v>
      </c>
      <c r="C3153">
        <f>IF(ISBLANK(Hoja1!C3153),AVERAGE(Hoja1!$C$2:$C$5001),Hoja1!C3153)</f>
        <v>297046</v>
      </c>
      <c r="D3153" t="str">
        <f>IF(ISBLANK(Hoja1!D3153),"ASALARIADO",Hoja1!D3153)</f>
        <v>TRABAJADOR INDEPENDIENTE</v>
      </c>
      <c r="E3153" t="s">
        <v>16</v>
      </c>
      <c r="F3153" t="s">
        <v>12</v>
      </c>
      <c r="G3153" t="s">
        <v>13</v>
      </c>
      <c r="H3153" t="s">
        <v>13</v>
      </c>
      <c r="I3153" s="1">
        <f>IF(ISBLANK(Hoja1!I3153),AVERAGE(Hoja1!$I$2:$I$5001),Hoja1!I3153)</f>
        <v>52</v>
      </c>
      <c r="J3153">
        <f t="shared" si="147"/>
        <v>0</v>
      </c>
      <c r="K3153" t="str">
        <f t="shared" si="148"/>
        <v>0-400k</v>
      </c>
      <c r="L3153" t="str">
        <f t="shared" si="149"/>
        <v>46-60</v>
      </c>
    </row>
    <row r="3154" spans="1:12" x14ac:dyDescent="0.25">
      <c r="A3154">
        <v>3153</v>
      </c>
      <c r="B3154" t="s">
        <v>9</v>
      </c>
      <c r="C3154">
        <f>IF(ISBLANK(Hoja1!C3154),AVERAGE(Hoja1!$C$2:$C$5001),Hoja1!C3154)</f>
        <v>433254</v>
      </c>
      <c r="D3154" t="str">
        <f>IF(ISBLANK(Hoja1!D3154),"ASALARIADO",Hoja1!D3154)</f>
        <v>TRABAJADOR INDEPENDIENTE</v>
      </c>
      <c r="E3154" t="s">
        <v>16</v>
      </c>
      <c r="F3154" t="s">
        <v>12</v>
      </c>
      <c r="G3154" t="s">
        <v>13</v>
      </c>
      <c r="H3154" t="s">
        <v>12</v>
      </c>
      <c r="I3154" s="1">
        <f>IF(ISBLANK(Hoja1!I3154),AVERAGE(Hoja1!$I$2:$I$5001),Hoja1!I3154)</f>
        <v>59</v>
      </c>
      <c r="J3154">
        <f t="shared" si="147"/>
        <v>1</v>
      </c>
      <c r="K3154" t="str">
        <f t="shared" si="148"/>
        <v>400k-800k</v>
      </c>
      <c r="L3154" t="str">
        <f t="shared" si="149"/>
        <v>46-60</v>
      </c>
    </row>
    <row r="3155" spans="1:12" x14ac:dyDescent="0.25">
      <c r="A3155">
        <v>3154</v>
      </c>
      <c r="B3155" t="s">
        <v>9</v>
      </c>
      <c r="C3155">
        <f>IF(ISBLANK(Hoja1!C3155),AVERAGE(Hoja1!$C$2:$C$5001),Hoja1!C3155)</f>
        <v>471223.1</v>
      </c>
      <c r="D3155" t="str">
        <f>IF(ISBLANK(Hoja1!D3155),"ASALARIADO",Hoja1!D3155)</f>
        <v>ASALARIADO</v>
      </c>
      <c r="E3155" t="s">
        <v>16</v>
      </c>
      <c r="F3155" t="s">
        <v>12</v>
      </c>
      <c r="G3155" t="s">
        <v>13</v>
      </c>
      <c r="H3155" t="s">
        <v>13</v>
      </c>
      <c r="I3155" s="1">
        <f>IF(ISBLANK(Hoja1!I3155),AVERAGE(Hoja1!$I$2:$I$5001),Hoja1!I3155)</f>
        <v>23</v>
      </c>
      <c r="J3155">
        <f t="shared" si="147"/>
        <v>0</v>
      </c>
      <c r="K3155" t="str">
        <f t="shared" si="148"/>
        <v>400k-800k</v>
      </c>
      <c r="L3155" t="str">
        <f t="shared" si="149"/>
        <v>18-30</v>
      </c>
    </row>
    <row r="3156" spans="1:12" x14ac:dyDescent="0.25">
      <c r="A3156">
        <v>3155</v>
      </c>
      <c r="B3156" t="s">
        <v>15</v>
      </c>
      <c r="C3156">
        <f>IF(ISBLANK(Hoja1!C3156),AVERAGE(Hoja1!$C$2:$C$5001),Hoja1!C3156)</f>
        <v>532710.84</v>
      </c>
      <c r="D3156" t="str">
        <f>IF(ISBLANK(Hoja1!D3156),"ASALARIADO",Hoja1!D3156)</f>
        <v>ASALARIADO</v>
      </c>
      <c r="E3156" t="s">
        <v>11</v>
      </c>
      <c r="F3156" t="s">
        <v>12</v>
      </c>
      <c r="G3156" t="s">
        <v>13</v>
      </c>
      <c r="H3156" t="s">
        <v>13</v>
      </c>
      <c r="I3156" s="1">
        <f>IF(ISBLANK(Hoja1!I3156),AVERAGE(Hoja1!$I$2:$I$5001),Hoja1!I3156)</f>
        <v>44</v>
      </c>
      <c r="J3156">
        <f t="shared" si="147"/>
        <v>0</v>
      </c>
      <c r="K3156" t="str">
        <f t="shared" si="148"/>
        <v>400k-800k</v>
      </c>
      <c r="L3156" t="str">
        <f t="shared" si="149"/>
        <v>31-45</v>
      </c>
    </row>
    <row r="3157" spans="1:12" x14ac:dyDescent="0.25">
      <c r="A3157">
        <v>3156</v>
      </c>
      <c r="B3157" t="s">
        <v>9</v>
      </c>
      <c r="C3157">
        <f>IF(ISBLANK(Hoja1!C3157),AVERAGE(Hoja1!$C$2:$C$5001),Hoja1!C3157)</f>
        <v>800000</v>
      </c>
      <c r="D3157" t="str">
        <f>IF(ISBLANK(Hoja1!D3157),"ASALARIADO",Hoja1!D3157)</f>
        <v>ASALARIADO</v>
      </c>
      <c r="E3157" t="s">
        <v>16</v>
      </c>
      <c r="F3157" t="s">
        <v>12</v>
      </c>
      <c r="G3157" t="s">
        <v>13</v>
      </c>
      <c r="H3157" t="s">
        <v>13</v>
      </c>
      <c r="I3157" s="1">
        <f>IF(ISBLANK(Hoja1!I3157),AVERAGE(Hoja1!$I$2:$I$5001),Hoja1!I3157)</f>
        <v>35</v>
      </c>
      <c r="J3157">
        <f t="shared" si="147"/>
        <v>0</v>
      </c>
      <c r="K3157" t="str">
        <f t="shared" si="148"/>
        <v>400k-800k</v>
      </c>
      <c r="L3157" t="str">
        <f t="shared" si="149"/>
        <v>31-45</v>
      </c>
    </row>
    <row r="3158" spans="1:12" x14ac:dyDescent="0.25">
      <c r="A3158">
        <v>3157</v>
      </c>
      <c r="B3158" t="s">
        <v>15</v>
      </c>
      <c r="C3158">
        <f>IF(ISBLANK(Hoja1!C3158),AVERAGE(Hoja1!$C$2:$C$5001),Hoja1!C3158)</f>
        <v>2467875.73</v>
      </c>
      <c r="D3158" t="str">
        <f>IF(ISBLANK(Hoja1!D3158),"ASALARIADO",Hoja1!D3158)</f>
        <v>ASALARIADO</v>
      </c>
      <c r="E3158" t="s">
        <v>11</v>
      </c>
      <c r="F3158" t="s">
        <v>12</v>
      </c>
      <c r="G3158" t="s">
        <v>13</v>
      </c>
      <c r="H3158" t="s">
        <v>13</v>
      </c>
      <c r="I3158" s="1">
        <f>IF(ISBLANK(Hoja1!I3158),AVERAGE(Hoja1!$I$2:$I$5001),Hoja1!I3158)</f>
        <v>31</v>
      </c>
      <c r="J3158">
        <f t="shared" si="147"/>
        <v>0</v>
      </c>
      <c r="K3158" t="str">
        <f t="shared" si="148"/>
        <v>2M+</v>
      </c>
      <c r="L3158" t="str">
        <f t="shared" si="149"/>
        <v>31-45</v>
      </c>
    </row>
    <row r="3159" spans="1:12" x14ac:dyDescent="0.25">
      <c r="A3159">
        <v>3158</v>
      </c>
      <c r="B3159" t="s">
        <v>15</v>
      </c>
      <c r="C3159">
        <f>IF(ISBLANK(Hoja1!C3159),AVERAGE(Hoja1!$C$2:$C$5001),Hoja1!C3159)</f>
        <v>384515.19</v>
      </c>
      <c r="D3159" t="str">
        <f>IF(ISBLANK(Hoja1!D3159),"ASALARIADO",Hoja1!D3159)</f>
        <v>ASALARIADO</v>
      </c>
      <c r="E3159" t="s">
        <v>16</v>
      </c>
      <c r="F3159" t="s">
        <v>12</v>
      </c>
      <c r="G3159" t="s">
        <v>13</v>
      </c>
      <c r="H3159" t="s">
        <v>13</v>
      </c>
      <c r="I3159" s="1">
        <f>IF(ISBLANK(Hoja1!I3159),AVERAGE(Hoja1!$I$2:$I$5001),Hoja1!I3159)</f>
        <v>26</v>
      </c>
      <c r="J3159">
        <f t="shared" si="147"/>
        <v>0</v>
      </c>
      <c r="K3159" t="str">
        <f t="shared" si="148"/>
        <v>0-400k</v>
      </c>
      <c r="L3159" t="str">
        <f t="shared" si="149"/>
        <v>18-30</v>
      </c>
    </row>
    <row r="3160" spans="1:12" x14ac:dyDescent="0.25">
      <c r="A3160">
        <v>3159</v>
      </c>
      <c r="B3160" t="s">
        <v>9</v>
      </c>
      <c r="C3160">
        <f>IF(ISBLANK(Hoja1!C3160),AVERAGE(Hoja1!$C$2:$C$5001),Hoja1!C3160)</f>
        <v>784810.69</v>
      </c>
      <c r="D3160" t="str">
        <f>IF(ISBLANK(Hoja1!D3160),"ASALARIADO",Hoja1!D3160)</f>
        <v>ASALARIADO</v>
      </c>
      <c r="E3160" t="s">
        <v>11</v>
      </c>
      <c r="F3160" t="s">
        <v>12</v>
      </c>
      <c r="G3160" t="s">
        <v>13</v>
      </c>
      <c r="H3160" t="s">
        <v>13</v>
      </c>
      <c r="I3160" s="1">
        <f>IF(ISBLANK(Hoja1!I3160),AVERAGE(Hoja1!$I$2:$I$5001),Hoja1!I3160)</f>
        <v>35</v>
      </c>
      <c r="J3160">
        <f t="shared" si="147"/>
        <v>0</v>
      </c>
      <c r="K3160" t="str">
        <f t="shared" si="148"/>
        <v>400k-800k</v>
      </c>
      <c r="L3160" t="str">
        <f t="shared" si="149"/>
        <v>31-45</v>
      </c>
    </row>
    <row r="3161" spans="1:12" x14ac:dyDescent="0.25">
      <c r="A3161">
        <v>3160</v>
      </c>
      <c r="B3161" t="s">
        <v>15</v>
      </c>
      <c r="C3161">
        <f>IF(ISBLANK(Hoja1!C3161),AVERAGE(Hoja1!$C$2:$C$5001),Hoja1!C3161)</f>
        <v>532793</v>
      </c>
      <c r="D3161" t="str">
        <f>IF(ISBLANK(Hoja1!D3161),"ASALARIADO",Hoja1!D3161)</f>
        <v>ASALARIADO</v>
      </c>
      <c r="E3161" t="s">
        <v>16</v>
      </c>
      <c r="F3161" t="s">
        <v>12</v>
      </c>
      <c r="G3161" t="s">
        <v>13</v>
      </c>
      <c r="H3161" t="s">
        <v>13</v>
      </c>
      <c r="I3161" s="1">
        <f>IF(ISBLANK(Hoja1!I3161),AVERAGE(Hoja1!$I$2:$I$5001),Hoja1!I3161)</f>
        <v>47</v>
      </c>
      <c r="J3161">
        <f t="shared" si="147"/>
        <v>0</v>
      </c>
      <c r="K3161" t="str">
        <f t="shared" si="148"/>
        <v>400k-800k</v>
      </c>
      <c r="L3161" t="str">
        <f t="shared" si="149"/>
        <v>46-60</v>
      </c>
    </row>
    <row r="3162" spans="1:12" x14ac:dyDescent="0.25">
      <c r="A3162">
        <v>3161</v>
      </c>
      <c r="B3162" t="s">
        <v>9</v>
      </c>
      <c r="C3162">
        <f>IF(ISBLANK(Hoja1!C3162),AVERAGE(Hoja1!$C$2:$C$5001),Hoja1!C3162)</f>
        <v>388390</v>
      </c>
      <c r="D3162" t="str">
        <f>IF(ISBLANK(Hoja1!D3162),"ASALARIADO",Hoja1!D3162)</f>
        <v>ASALARIADO</v>
      </c>
      <c r="E3162" t="s">
        <v>16</v>
      </c>
      <c r="F3162" t="s">
        <v>12</v>
      </c>
      <c r="G3162" t="s">
        <v>13</v>
      </c>
      <c r="H3162" t="s">
        <v>13</v>
      </c>
      <c r="I3162" s="1">
        <f>IF(ISBLANK(Hoja1!I3162),AVERAGE(Hoja1!$I$2:$I$5001),Hoja1!I3162)</f>
        <v>55</v>
      </c>
      <c r="J3162">
        <f t="shared" si="147"/>
        <v>0</v>
      </c>
      <c r="K3162" t="str">
        <f t="shared" si="148"/>
        <v>0-400k</v>
      </c>
      <c r="L3162" t="str">
        <f t="shared" si="149"/>
        <v>46-60</v>
      </c>
    </row>
    <row r="3163" spans="1:12" x14ac:dyDescent="0.25">
      <c r="A3163">
        <v>3162</v>
      </c>
      <c r="B3163" t="s">
        <v>15</v>
      </c>
      <c r="C3163">
        <f>IF(ISBLANK(Hoja1!C3163),AVERAGE(Hoja1!$C$2:$C$5001),Hoja1!C3163)</f>
        <v>410367</v>
      </c>
      <c r="D3163" t="str">
        <f>IF(ISBLANK(Hoja1!D3163),"ASALARIADO",Hoja1!D3163)</f>
        <v>ASALARIADO</v>
      </c>
      <c r="E3163" t="s">
        <v>16</v>
      </c>
      <c r="F3163" t="s">
        <v>12</v>
      </c>
      <c r="G3163" t="s">
        <v>13</v>
      </c>
      <c r="H3163" t="s">
        <v>13</v>
      </c>
      <c r="I3163" s="1">
        <f>IF(ISBLANK(Hoja1!I3163),AVERAGE(Hoja1!$I$2:$I$5001),Hoja1!I3163)</f>
        <v>38</v>
      </c>
      <c r="J3163">
        <f t="shared" si="147"/>
        <v>0</v>
      </c>
      <c r="K3163" t="str">
        <f t="shared" si="148"/>
        <v>400k-800k</v>
      </c>
      <c r="L3163" t="str">
        <f t="shared" si="149"/>
        <v>31-45</v>
      </c>
    </row>
    <row r="3164" spans="1:12" x14ac:dyDescent="0.25">
      <c r="A3164">
        <v>3163</v>
      </c>
      <c r="B3164" t="s">
        <v>9</v>
      </c>
      <c r="C3164">
        <f>IF(ISBLANK(Hoja1!C3164),AVERAGE(Hoja1!$C$2:$C$5001),Hoja1!C3164)</f>
        <v>1583534</v>
      </c>
      <c r="D3164" t="str">
        <f>IF(ISBLANK(Hoja1!D3164),"ASALARIADO",Hoja1!D3164)</f>
        <v>ASALARIADO</v>
      </c>
      <c r="E3164" t="s">
        <v>11</v>
      </c>
      <c r="F3164" t="s">
        <v>12</v>
      </c>
      <c r="G3164" t="s">
        <v>13</v>
      </c>
      <c r="H3164" t="s">
        <v>13</v>
      </c>
      <c r="I3164" s="1">
        <f>IF(ISBLANK(Hoja1!I3164),AVERAGE(Hoja1!$I$2:$I$5001),Hoja1!I3164)</f>
        <v>59</v>
      </c>
      <c r="J3164">
        <f t="shared" si="147"/>
        <v>0</v>
      </c>
      <c r="K3164" t="str">
        <f t="shared" si="148"/>
        <v>1.2M-2M</v>
      </c>
      <c r="L3164" t="str">
        <f t="shared" si="149"/>
        <v>46-60</v>
      </c>
    </row>
    <row r="3165" spans="1:12" x14ac:dyDescent="0.25">
      <c r="A3165">
        <v>3164</v>
      </c>
      <c r="B3165" t="s">
        <v>9</v>
      </c>
      <c r="C3165">
        <f>IF(ISBLANK(Hoja1!C3165),AVERAGE(Hoja1!$C$2:$C$5001),Hoja1!C3165)</f>
        <v>356455</v>
      </c>
      <c r="D3165" t="str">
        <f>IF(ISBLANK(Hoja1!D3165),"ASALARIADO",Hoja1!D3165)</f>
        <v>TRABAJADOR INDEPENDIENTE</v>
      </c>
      <c r="E3165" t="s">
        <v>16</v>
      </c>
      <c r="F3165" t="s">
        <v>12</v>
      </c>
      <c r="G3165" t="s">
        <v>13</v>
      </c>
      <c r="H3165" t="s">
        <v>12</v>
      </c>
      <c r="I3165" s="1">
        <f>IF(ISBLANK(Hoja1!I3165),AVERAGE(Hoja1!$I$2:$I$5001),Hoja1!I3165)</f>
        <v>36</v>
      </c>
      <c r="J3165">
        <f t="shared" si="147"/>
        <v>1</v>
      </c>
      <c r="K3165" t="str">
        <f t="shared" si="148"/>
        <v>0-400k</v>
      </c>
      <c r="L3165" t="str">
        <f t="shared" si="149"/>
        <v>31-45</v>
      </c>
    </row>
    <row r="3166" spans="1:12" x14ac:dyDescent="0.25">
      <c r="A3166">
        <v>3165</v>
      </c>
      <c r="B3166" t="s">
        <v>15</v>
      </c>
      <c r="C3166">
        <f>IF(ISBLANK(Hoja1!C3166),AVERAGE(Hoja1!$C$2:$C$5001),Hoja1!C3166)</f>
        <v>125727.03999999999</v>
      </c>
      <c r="D3166" t="str">
        <f>IF(ISBLANK(Hoja1!D3166),"ASALARIADO",Hoja1!D3166)</f>
        <v>PENSIONADOS EN SU PROPIO SISTEMA</v>
      </c>
      <c r="E3166" t="s">
        <v>11</v>
      </c>
      <c r="F3166" t="s">
        <v>12</v>
      </c>
      <c r="G3166" t="s">
        <v>13</v>
      </c>
      <c r="H3166" t="s">
        <v>13</v>
      </c>
      <c r="I3166" s="1">
        <f>IF(ISBLANK(Hoja1!I3166),AVERAGE(Hoja1!$I$2:$I$5001),Hoja1!I3166)</f>
        <v>73</v>
      </c>
      <c r="J3166">
        <f t="shared" si="147"/>
        <v>0</v>
      </c>
      <c r="K3166" t="str">
        <f t="shared" si="148"/>
        <v>0-400k</v>
      </c>
      <c r="L3166" t="str">
        <f t="shared" si="149"/>
        <v>61-75</v>
      </c>
    </row>
    <row r="3167" spans="1:12" x14ac:dyDescent="0.25">
      <c r="A3167">
        <v>3166</v>
      </c>
      <c r="B3167" t="s">
        <v>9</v>
      </c>
      <c r="C3167">
        <f>IF(ISBLANK(Hoja1!C3167),AVERAGE(Hoja1!$C$2:$C$5001),Hoja1!C3167)</f>
        <v>268811.75</v>
      </c>
      <c r="D3167" t="str">
        <f>IF(ISBLANK(Hoja1!D3167),"ASALARIADO",Hoja1!D3167)</f>
        <v>ASALARIADO</v>
      </c>
      <c r="E3167" t="s">
        <v>11</v>
      </c>
      <c r="F3167" t="s">
        <v>12</v>
      </c>
      <c r="G3167" t="s">
        <v>13</v>
      </c>
      <c r="H3167" t="s">
        <v>13</v>
      </c>
      <c r="I3167" s="1">
        <f>IF(ISBLANK(Hoja1!I3167),AVERAGE(Hoja1!$I$2:$I$5001),Hoja1!I3167)</f>
        <v>33</v>
      </c>
      <c r="J3167">
        <f t="shared" si="147"/>
        <v>0</v>
      </c>
      <c r="K3167" t="str">
        <f t="shared" si="148"/>
        <v>0-400k</v>
      </c>
      <c r="L3167" t="str">
        <f t="shared" si="149"/>
        <v>31-45</v>
      </c>
    </row>
    <row r="3168" spans="1:12" x14ac:dyDescent="0.25">
      <c r="A3168">
        <v>3167</v>
      </c>
      <c r="B3168" t="s">
        <v>9</v>
      </c>
      <c r="C3168">
        <f>IF(ISBLANK(Hoja1!C3168),AVERAGE(Hoja1!$C$2:$C$5001),Hoja1!C3168)</f>
        <v>406824</v>
      </c>
      <c r="D3168" t="str">
        <f>IF(ISBLANK(Hoja1!D3168),"ASALARIADO",Hoja1!D3168)</f>
        <v>ASALARIADO</v>
      </c>
      <c r="E3168" t="s">
        <v>16</v>
      </c>
      <c r="F3168" t="s">
        <v>12</v>
      </c>
      <c r="G3168" t="s">
        <v>13</v>
      </c>
      <c r="H3168" t="s">
        <v>13</v>
      </c>
      <c r="I3168" s="1">
        <f>IF(ISBLANK(Hoja1!I3168),AVERAGE(Hoja1!$I$2:$I$5001),Hoja1!I3168)</f>
        <v>25</v>
      </c>
      <c r="J3168">
        <f t="shared" si="147"/>
        <v>0</v>
      </c>
      <c r="K3168" t="str">
        <f t="shared" si="148"/>
        <v>400k-800k</v>
      </c>
      <c r="L3168" t="str">
        <f t="shared" si="149"/>
        <v>18-30</v>
      </c>
    </row>
    <row r="3169" spans="1:12" x14ac:dyDescent="0.25">
      <c r="A3169">
        <v>3168</v>
      </c>
      <c r="B3169" t="s">
        <v>9</v>
      </c>
      <c r="C3169">
        <f>IF(ISBLANK(Hoja1!C3169),AVERAGE(Hoja1!$C$2:$C$5001),Hoja1!C3169)</f>
        <v>1872119</v>
      </c>
      <c r="D3169" t="str">
        <f>IF(ISBLANK(Hoja1!D3169),"ASALARIADO",Hoja1!D3169)</f>
        <v>ASALARIADO</v>
      </c>
      <c r="E3169" t="s">
        <v>11</v>
      </c>
      <c r="F3169" t="s">
        <v>12</v>
      </c>
      <c r="G3169" t="s">
        <v>13</v>
      </c>
      <c r="H3169" t="s">
        <v>13</v>
      </c>
      <c r="I3169" s="1">
        <f>IF(ISBLANK(Hoja1!I3169),AVERAGE(Hoja1!$I$2:$I$5001),Hoja1!I3169)</f>
        <v>37</v>
      </c>
      <c r="J3169">
        <f t="shared" si="147"/>
        <v>0</v>
      </c>
      <c r="K3169" t="str">
        <f t="shared" si="148"/>
        <v>1.2M-2M</v>
      </c>
      <c r="L3169" t="str">
        <f t="shared" si="149"/>
        <v>31-45</v>
      </c>
    </row>
    <row r="3170" spans="1:12" x14ac:dyDescent="0.25">
      <c r="A3170">
        <v>3169</v>
      </c>
      <c r="B3170" t="s">
        <v>9</v>
      </c>
      <c r="C3170">
        <f>IF(ISBLANK(Hoja1!C3170),AVERAGE(Hoja1!$C$2:$C$5001),Hoja1!C3170)</f>
        <v>1562879</v>
      </c>
      <c r="D3170" t="str">
        <f>IF(ISBLANK(Hoja1!D3170),"ASALARIADO",Hoja1!D3170)</f>
        <v>ASALARIADO</v>
      </c>
      <c r="E3170" t="s">
        <v>11</v>
      </c>
      <c r="F3170" t="s">
        <v>12</v>
      </c>
      <c r="G3170" t="s">
        <v>13</v>
      </c>
      <c r="H3170" t="s">
        <v>12</v>
      </c>
      <c r="I3170" s="1">
        <f>IF(ISBLANK(Hoja1!I3170),AVERAGE(Hoja1!$I$2:$I$5001),Hoja1!I3170)</f>
        <v>42</v>
      </c>
      <c r="J3170">
        <f t="shared" si="147"/>
        <v>1</v>
      </c>
      <c r="K3170" t="str">
        <f t="shared" si="148"/>
        <v>1.2M-2M</v>
      </c>
      <c r="L3170" t="str">
        <f t="shared" si="149"/>
        <v>31-45</v>
      </c>
    </row>
    <row r="3171" spans="1:12" x14ac:dyDescent="0.25">
      <c r="A3171">
        <v>3170</v>
      </c>
      <c r="B3171" t="s">
        <v>15</v>
      </c>
      <c r="C3171">
        <f>IF(ISBLANK(Hoja1!C3171),AVERAGE(Hoja1!$C$2:$C$5001),Hoja1!C3171)</f>
        <v>501500</v>
      </c>
      <c r="D3171" t="str">
        <f>IF(ISBLANK(Hoja1!D3171),"ASALARIADO",Hoja1!D3171)</f>
        <v>ASALARIADO</v>
      </c>
      <c r="E3171" t="s">
        <v>16</v>
      </c>
      <c r="F3171" t="s">
        <v>12</v>
      </c>
      <c r="G3171" t="s">
        <v>13</v>
      </c>
      <c r="H3171" t="s">
        <v>12</v>
      </c>
      <c r="I3171" s="1">
        <f>IF(ISBLANK(Hoja1!I3171),AVERAGE(Hoja1!$I$2:$I$5001),Hoja1!I3171)</f>
        <v>55</v>
      </c>
      <c r="J3171">
        <f t="shared" si="147"/>
        <v>1</v>
      </c>
      <c r="K3171" t="str">
        <f t="shared" si="148"/>
        <v>400k-800k</v>
      </c>
      <c r="L3171" t="str">
        <f t="shared" si="149"/>
        <v>46-60</v>
      </c>
    </row>
    <row r="3172" spans="1:12" x14ac:dyDescent="0.25">
      <c r="A3172">
        <v>3171</v>
      </c>
      <c r="B3172" t="s">
        <v>15</v>
      </c>
      <c r="C3172">
        <f>IF(ISBLANK(Hoja1!C3172),AVERAGE(Hoja1!$C$2:$C$5001),Hoja1!C3172)</f>
        <v>458371</v>
      </c>
      <c r="D3172" t="str">
        <f>IF(ISBLANK(Hoja1!D3172),"ASALARIADO",Hoja1!D3172)</f>
        <v>ASALARIADO</v>
      </c>
      <c r="E3172" t="s">
        <v>11</v>
      </c>
      <c r="F3172" t="s">
        <v>12</v>
      </c>
      <c r="G3172" t="s">
        <v>13</v>
      </c>
      <c r="H3172" t="s">
        <v>12</v>
      </c>
      <c r="I3172" s="1">
        <f>IF(ISBLANK(Hoja1!I3172),AVERAGE(Hoja1!$I$2:$I$5001),Hoja1!I3172)</f>
        <v>43</v>
      </c>
      <c r="J3172">
        <f t="shared" si="147"/>
        <v>1</v>
      </c>
      <c r="K3172" t="str">
        <f t="shared" si="148"/>
        <v>400k-800k</v>
      </c>
      <c r="L3172" t="str">
        <f t="shared" si="149"/>
        <v>31-45</v>
      </c>
    </row>
    <row r="3173" spans="1:12" x14ac:dyDescent="0.25">
      <c r="A3173">
        <v>3172</v>
      </c>
      <c r="B3173" t="s">
        <v>15</v>
      </c>
      <c r="C3173">
        <f>IF(ISBLANK(Hoja1!C3173),AVERAGE(Hoja1!$C$2:$C$5001),Hoja1!C3173)</f>
        <v>466740</v>
      </c>
      <c r="D3173" t="str">
        <f>IF(ISBLANK(Hoja1!D3173),"ASALARIADO",Hoja1!D3173)</f>
        <v>ASALARIADO</v>
      </c>
      <c r="E3173" t="s">
        <v>11</v>
      </c>
      <c r="F3173" t="s">
        <v>12</v>
      </c>
      <c r="G3173" t="s">
        <v>13</v>
      </c>
      <c r="H3173" t="s">
        <v>12</v>
      </c>
      <c r="I3173" s="1">
        <f>IF(ISBLANK(Hoja1!I3173),AVERAGE(Hoja1!$I$2:$I$5001),Hoja1!I3173)</f>
        <v>30</v>
      </c>
      <c r="J3173">
        <f t="shared" si="147"/>
        <v>1</v>
      </c>
      <c r="K3173" t="str">
        <f t="shared" si="148"/>
        <v>400k-800k</v>
      </c>
      <c r="L3173" t="str">
        <f t="shared" si="149"/>
        <v>18-30</v>
      </c>
    </row>
    <row r="3174" spans="1:12" x14ac:dyDescent="0.25">
      <c r="A3174">
        <v>3173</v>
      </c>
      <c r="B3174" t="s">
        <v>9</v>
      </c>
      <c r="C3174">
        <f>IF(ISBLANK(Hoja1!C3174),AVERAGE(Hoja1!$C$2:$C$5001),Hoja1!C3174)</f>
        <v>416721.88</v>
      </c>
      <c r="D3174" t="str">
        <f>IF(ISBLANK(Hoja1!D3174),"ASALARIADO",Hoja1!D3174)</f>
        <v>ASALARIADO</v>
      </c>
      <c r="E3174" t="s">
        <v>16</v>
      </c>
      <c r="F3174" t="s">
        <v>12</v>
      </c>
      <c r="G3174" t="s">
        <v>13</v>
      </c>
      <c r="H3174" t="s">
        <v>13</v>
      </c>
      <c r="I3174" s="1">
        <f>IF(ISBLANK(Hoja1!I3174),AVERAGE(Hoja1!$I$2:$I$5001),Hoja1!I3174)</f>
        <v>29</v>
      </c>
      <c r="J3174">
        <f t="shared" si="147"/>
        <v>0</v>
      </c>
      <c r="K3174" t="str">
        <f t="shared" si="148"/>
        <v>400k-800k</v>
      </c>
      <c r="L3174" t="str">
        <f t="shared" si="149"/>
        <v>18-30</v>
      </c>
    </row>
    <row r="3175" spans="1:12" x14ac:dyDescent="0.25">
      <c r="A3175">
        <v>3174</v>
      </c>
      <c r="B3175" t="s">
        <v>9</v>
      </c>
      <c r="C3175">
        <f>IF(ISBLANK(Hoja1!C3175),AVERAGE(Hoja1!$C$2:$C$5001),Hoja1!C3175)</f>
        <v>518642.73</v>
      </c>
      <c r="D3175" t="str">
        <f>IF(ISBLANK(Hoja1!D3175),"ASALARIADO",Hoja1!D3175)</f>
        <v>ASALARIADO</v>
      </c>
      <c r="E3175" t="s">
        <v>16</v>
      </c>
      <c r="F3175" t="s">
        <v>12</v>
      </c>
      <c r="G3175" t="s">
        <v>12</v>
      </c>
      <c r="H3175" t="s">
        <v>13</v>
      </c>
      <c r="I3175" s="1">
        <f>IF(ISBLANK(Hoja1!I3175),AVERAGE(Hoja1!$I$2:$I$5001),Hoja1!I3175)</f>
        <v>40</v>
      </c>
      <c r="J3175">
        <f t="shared" si="147"/>
        <v>0</v>
      </c>
      <c r="K3175" t="str">
        <f t="shared" si="148"/>
        <v>400k-800k</v>
      </c>
      <c r="L3175" t="str">
        <f t="shared" si="149"/>
        <v>31-45</v>
      </c>
    </row>
    <row r="3176" spans="1:12" x14ac:dyDescent="0.25">
      <c r="A3176">
        <v>3175</v>
      </c>
      <c r="B3176" t="s">
        <v>9</v>
      </c>
      <c r="C3176">
        <f>IF(ISBLANK(Hoja1!C3176),AVERAGE(Hoja1!$C$2:$C$5001),Hoja1!C3176)</f>
        <v>297046</v>
      </c>
      <c r="D3176" t="str">
        <f>IF(ISBLANK(Hoja1!D3176),"ASALARIADO",Hoja1!D3176)</f>
        <v>TRABAJADOR INDEPENDIENTE</v>
      </c>
      <c r="E3176" t="s">
        <v>16</v>
      </c>
      <c r="F3176" t="s">
        <v>12</v>
      </c>
      <c r="G3176" t="s">
        <v>12</v>
      </c>
      <c r="H3176" t="s">
        <v>12</v>
      </c>
      <c r="I3176" s="1">
        <f>IF(ISBLANK(Hoja1!I3176),AVERAGE(Hoja1!$I$2:$I$5001),Hoja1!I3176)</f>
        <v>36</v>
      </c>
      <c r="J3176">
        <f t="shared" si="147"/>
        <v>1</v>
      </c>
      <c r="K3176" t="str">
        <f t="shared" si="148"/>
        <v>0-400k</v>
      </c>
      <c r="L3176" t="str">
        <f t="shared" si="149"/>
        <v>31-45</v>
      </c>
    </row>
    <row r="3177" spans="1:12" x14ac:dyDescent="0.25">
      <c r="A3177">
        <v>3176</v>
      </c>
      <c r="B3177" t="s">
        <v>9</v>
      </c>
      <c r="C3177">
        <f>IF(ISBLANK(Hoja1!C3177),AVERAGE(Hoja1!$C$2:$C$5001),Hoja1!C3177)</f>
        <v>326749</v>
      </c>
      <c r="D3177" t="str">
        <f>IF(ISBLANK(Hoja1!D3177),"ASALARIADO",Hoja1!D3177)</f>
        <v>TRABAJADOR INDEPENDIENTE</v>
      </c>
      <c r="E3177" t="s">
        <v>16</v>
      </c>
      <c r="F3177" t="s">
        <v>12</v>
      </c>
      <c r="G3177" t="s">
        <v>13</v>
      </c>
      <c r="H3177" t="s">
        <v>12</v>
      </c>
      <c r="I3177" s="1">
        <f>IF(ISBLANK(Hoja1!I3177),AVERAGE(Hoja1!$I$2:$I$5001),Hoja1!I3177)</f>
        <v>50</v>
      </c>
      <c r="J3177">
        <f t="shared" si="147"/>
        <v>1</v>
      </c>
      <c r="K3177" t="str">
        <f t="shared" si="148"/>
        <v>0-400k</v>
      </c>
      <c r="L3177" t="str">
        <f t="shared" si="149"/>
        <v>46-60</v>
      </c>
    </row>
    <row r="3178" spans="1:12" x14ac:dyDescent="0.25">
      <c r="A3178">
        <v>3177</v>
      </c>
      <c r="B3178" t="s">
        <v>15</v>
      </c>
      <c r="C3178">
        <f>IF(ISBLANK(Hoja1!C3178),AVERAGE(Hoja1!$C$2:$C$5001),Hoja1!C3178)</f>
        <v>703520.79</v>
      </c>
      <c r="D3178" t="str">
        <f>IF(ISBLANK(Hoja1!D3178),"ASALARIADO",Hoja1!D3178)</f>
        <v>ASALARIADO</v>
      </c>
      <c r="E3178" t="s">
        <v>16</v>
      </c>
      <c r="F3178" t="s">
        <v>12</v>
      </c>
      <c r="G3178" t="s">
        <v>13</v>
      </c>
      <c r="H3178" t="s">
        <v>13</v>
      </c>
      <c r="I3178" s="1">
        <f>IF(ISBLANK(Hoja1!I3178),AVERAGE(Hoja1!$I$2:$I$5001),Hoja1!I3178)</f>
        <v>36</v>
      </c>
      <c r="J3178">
        <f t="shared" si="147"/>
        <v>0</v>
      </c>
      <c r="K3178" t="str">
        <f t="shared" si="148"/>
        <v>400k-800k</v>
      </c>
      <c r="L3178" t="str">
        <f t="shared" si="149"/>
        <v>31-45</v>
      </c>
    </row>
    <row r="3179" spans="1:12" x14ac:dyDescent="0.25">
      <c r="A3179">
        <v>3178</v>
      </c>
      <c r="B3179" t="s">
        <v>9</v>
      </c>
      <c r="C3179">
        <f>IF(ISBLANK(Hoja1!C3179),AVERAGE(Hoja1!$C$2:$C$5001),Hoja1!C3179)</f>
        <v>360000</v>
      </c>
      <c r="D3179" t="str">
        <f>IF(ISBLANK(Hoja1!D3179),"ASALARIADO",Hoja1!D3179)</f>
        <v>ASALARIADO</v>
      </c>
      <c r="E3179" t="s">
        <v>16</v>
      </c>
      <c r="F3179" t="s">
        <v>12</v>
      </c>
      <c r="G3179" t="s">
        <v>13</v>
      </c>
      <c r="H3179" t="s">
        <v>13</v>
      </c>
      <c r="I3179" s="1">
        <f>IF(ISBLANK(Hoja1!I3179),AVERAGE(Hoja1!$I$2:$I$5001),Hoja1!I3179)</f>
        <v>23</v>
      </c>
      <c r="J3179">
        <f t="shared" si="147"/>
        <v>0</v>
      </c>
      <c r="K3179" t="str">
        <f t="shared" si="148"/>
        <v>0-400k</v>
      </c>
      <c r="L3179" t="str">
        <f t="shared" si="149"/>
        <v>18-30</v>
      </c>
    </row>
    <row r="3180" spans="1:12" x14ac:dyDescent="0.25">
      <c r="A3180">
        <v>3179</v>
      </c>
      <c r="B3180" t="s">
        <v>15</v>
      </c>
      <c r="C3180">
        <f>IF(ISBLANK(Hoja1!C3180),AVERAGE(Hoja1!$C$2:$C$5001),Hoja1!C3180)</f>
        <v>1251585</v>
      </c>
      <c r="D3180" t="str">
        <f>IF(ISBLANK(Hoja1!D3180),"ASALARIADO",Hoja1!D3180)</f>
        <v>ASALARIADO</v>
      </c>
      <c r="E3180" t="s">
        <v>11</v>
      </c>
      <c r="F3180" t="s">
        <v>12</v>
      </c>
      <c r="G3180" t="s">
        <v>13</v>
      </c>
      <c r="H3180" t="s">
        <v>12</v>
      </c>
      <c r="I3180" s="1">
        <f>IF(ISBLANK(Hoja1!I3180),AVERAGE(Hoja1!$I$2:$I$5001),Hoja1!I3180)</f>
        <v>50</v>
      </c>
      <c r="J3180">
        <f t="shared" si="147"/>
        <v>1</v>
      </c>
      <c r="K3180" t="str">
        <f t="shared" si="148"/>
        <v>1.2M-2M</v>
      </c>
      <c r="L3180" t="str">
        <f t="shared" si="149"/>
        <v>46-60</v>
      </c>
    </row>
    <row r="3181" spans="1:12" x14ac:dyDescent="0.25">
      <c r="A3181">
        <v>3180</v>
      </c>
      <c r="B3181" t="s">
        <v>15</v>
      </c>
      <c r="C3181">
        <f>IF(ISBLANK(Hoja1!C3181),AVERAGE(Hoja1!$C$2:$C$5001),Hoja1!C3181)</f>
        <v>278030</v>
      </c>
      <c r="D3181" t="str">
        <f>IF(ISBLANK(Hoja1!D3181),"ASALARIADO",Hoja1!D3181)</f>
        <v>CONVENIOS ESPECIALES DE TRABAJADORES INDEPENDIENTES</v>
      </c>
      <c r="E3181" t="s">
        <v>16</v>
      </c>
      <c r="F3181" t="s">
        <v>12</v>
      </c>
      <c r="G3181" t="s">
        <v>13</v>
      </c>
      <c r="H3181" t="s">
        <v>13</v>
      </c>
      <c r="I3181" s="1">
        <f>IF(ISBLANK(Hoja1!I3181),AVERAGE(Hoja1!$I$2:$I$5001),Hoja1!I3181)</f>
        <v>35</v>
      </c>
      <c r="J3181">
        <f t="shared" si="147"/>
        <v>0</v>
      </c>
      <c r="K3181" t="str">
        <f t="shared" si="148"/>
        <v>0-400k</v>
      </c>
      <c r="L3181" t="str">
        <f t="shared" si="149"/>
        <v>31-45</v>
      </c>
    </row>
    <row r="3182" spans="1:12" x14ac:dyDescent="0.25">
      <c r="A3182">
        <v>3181</v>
      </c>
      <c r="B3182" t="s">
        <v>15</v>
      </c>
      <c r="C3182">
        <f>IF(ISBLANK(Hoja1!C3182),AVERAGE(Hoja1!$C$2:$C$5001),Hoja1!C3182)</f>
        <v>473621</v>
      </c>
      <c r="D3182" t="str">
        <f>IF(ISBLANK(Hoja1!D3182),"ASALARIADO",Hoja1!D3182)</f>
        <v>ASALARIADO</v>
      </c>
      <c r="E3182" t="s">
        <v>11</v>
      </c>
      <c r="F3182" t="s">
        <v>12</v>
      </c>
      <c r="G3182" t="s">
        <v>13</v>
      </c>
      <c r="H3182" t="s">
        <v>12</v>
      </c>
      <c r="I3182" s="1">
        <f>IF(ISBLANK(Hoja1!I3182),AVERAGE(Hoja1!$I$2:$I$5001),Hoja1!I3182)</f>
        <v>48</v>
      </c>
      <c r="J3182">
        <f t="shared" si="147"/>
        <v>1</v>
      </c>
      <c r="K3182" t="str">
        <f t="shared" si="148"/>
        <v>400k-800k</v>
      </c>
      <c r="L3182" t="str">
        <f t="shared" si="149"/>
        <v>46-60</v>
      </c>
    </row>
    <row r="3183" spans="1:12" x14ac:dyDescent="0.25">
      <c r="A3183">
        <v>3182</v>
      </c>
      <c r="B3183" t="s">
        <v>9</v>
      </c>
      <c r="C3183">
        <f>IF(ISBLANK(Hoja1!C3183),AVERAGE(Hoja1!$C$2:$C$5001),Hoja1!C3183)</f>
        <v>559000</v>
      </c>
      <c r="D3183" t="str">
        <f>IF(ISBLANK(Hoja1!D3183),"ASALARIADO",Hoja1!D3183)</f>
        <v>ASALARIADO</v>
      </c>
      <c r="E3183" t="s">
        <v>16</v>
      </c>
      <c r="F3183" t="s">
        <v>12</v>
      </c>
      <c r="G3183" t="s">
        <v>13</v>
      </c>
      <c r="H3183" t="s">
        <v>13</v>
      </c>
      <c r="I3183" s="1">
        <f>IF(ISBLANK(Hoja1!I3183),AVERAGE(Hoja1!$I$2:$I$5001),Hoja1!I3183)</f>
        <v>33</v>
      </c>
      <c r="J3183">
        <f t="shared" si="147"/>
        <v>0</v>
      </c>
      <c r="K3183" t="str">
        <f t="shared" si="148"/>
        <v>400k-800k</v>
      </c>
      <c r="L3183" t="str">
        <f t="shared" si="149"/>
        <v>31-45</v>
      </c>
    </row>
    <row r="3184" spans="1:12" x14ac:dyDescent="0.25">
      <c r="A3184">
        <v>3183</v>
      </c>
      <c r="B3184" t="s">
        <v>9</v>
      </c>
      <c r="C3184">
        <f>IF(ISBLANK(Hoja1!C3184),AVERAGE(Hoja1!$C$2:$C$5001),Hoja1!C3184)</f>
        <v>484144</v>
      </c>
      <c r="D3184" t="str">
        <f>IF(ISBLANK(Hoja1!D3184),"ASALARIADO",Hoja1!D3184)</f>
        <v>ASALARIADO</v>
      </c>
      <c r="E3184" t="s">
        <v>16</v>
      </c>
      <c r="F3184" t="s">
        <v>12</v>
      </c>
      <c r="G3184" t="s">
        <v>13</v>
      </c>
      <c r="H3184" t="s">
        <v>13</v>
      </c>
      <c r="I3184" s="1">
        <f>IF(ISBLANK(Hoja1!I3184),AVERAGE(Hoja1!$I$2:$I$5001),Hoja1!I3184)</f>
        <v>46</v>
      </c>
      <c r="J3184">
        <f t="shared" si="147"/>
        <v>0</v>
      </c>
      <c r="K3184" t="str">
        <f t="shared" si="148"/>
        <v>400k-800k</v>
      </c>
      <c r="L3184" t="str">
        <f t="shared" si="149"/>
        <v>46-60</v>
      </c>
    </row>
    <row r="3185" spans="1:12" x14ac:dyDescent="0.25">
      <c r="A3185">
        <v>3184</v>
      </c>
      <c r="B3185" t="s">
        <v>15</v>
      </c>
      <c r="C3185">
        <f>IF(ISBLANK(Hoja1!C3185),AVERAGE(Hoja1!$C$2:$C$5001),Hoja1!C3185)</f>
        <v>278030</v>
      </c>
      <c r="D3185" t="str">
        <f>IF(ISBLANK(Hoja1!D3185),"ASALARIADO",Hoja1!D3185)</f>
        <v>ASEGURADO VOLUNTARIO</v>
      </c>
      <c r="E3185" t="s">
        <v>16</v>
      </c>
      <c r="F3185" t="s">
        <v>12</v>
      </c>
      <c r="G3185" t="s">
        <v>13</v>
      </c>
      <c r="H3185" t="s">
        <v>13</v>
      </c>
      <c r="I3185" s="1">
        <f>IF(ISBLANK(Hoja1!I3185),AVERAGE(Hoja1!$I$2:$I$5001),Hoja1!I3185)</f>
        <v>26</v>
      </c>
      <c r="J3185">
        <f t="shared" si="147"/>
        <v>0</v>
      </c>
      <c r="K3185" t="str">
        <f t="shared" si="148"/>
        <v>0-400k</v>
      </c>
      <c r="L3185" t="str">
        <f t="shared" si="149"/>
        <v>18-30</v>
      </c>
    </row>
    <row r="3186" spans="1:12" x14ac:dyDescent="0.25">
      <c r="A3186">
        <v>3185</v>
      </c>
      <c r="B3186" t="s">
        <v>9</v>
      </c>
      <c r="C3186">
        <f>IF(ISBLANK(Hoja1!C3186),AVERAGE(Hoja1!$C$2:$C$5001),Hoja1!C3186)</f>
        <v>1000000</v>
      </c>
      <c r="D3186" t="str">
        <f>IF(ISBLANK(Hoja1!D3186),"ASALARIADO",Hoja1!D3186)</f>
        <v>ASALARIADO</v>
      </c>
      <c r="E3186" t="s">
        <v>16</v>
      </c>
      <c r="F3186" t="s">
        <v>12</v>
      </c>
      <c r="G3186" t="s">
        <v>13</v>
      </c>
      <c r="H3186" t="s">
        <v>13</v>
      </c>
      <c r="I3186" s="1">
        <f>IF(ISBLANK(Hoja1!I3186),AVERAGE(Hoja1!$I$2:$I$5001),Hoja1!I3186)</f>
        <v>24</v>
      </c>
      <c r="J3186">
        <f t="shared" si="147"/>
        <v>0</v>
      </c>
      <c r="K3186" t="str">
        <f t="shared" si="148"/>
        <v>800k-1.2M</v>
      </c>
      <c r="L3186" t="str">
        <f t="shared" si="149"/>
        <v>18-30</v>
      </c>
    </row>
    <row r="3187" spans="1:12" x14ac:dyDescent="0.25">
      <c r="A3187">
        <v>3186</v>
      </c>
      <c r="B3187" t="s">
        <v>9</v>
      </c>
      <c r="C3187">
        <f>IF(ISBLANK(Hoja1!C3187),AVERAGE(Hoja1!$C$2:$C$5001),Hoja1!C3187)</f>
        <v>532896.9</v>
      </c>
      <c r="D3187" t="str">
        <f>IF(ISBLANK(Hoja1!D3187),"ASALARIADO",Hoja1!D3187)</f>
        <v>ASALARIADO</v>
      </c>
      <c r="E3187" t="s">
        <v>11</v>
      </c>
      <c r="F3187" t="s">
        <v>12</v>
      </c>
      <c r="G3187" t="s">
        <v>13</v>
      </c>
      <c r="H3187" t="s">
        <v>13</v>
      </c>
      <c r="I3187" s="1">
        <f>IF(ISBLANK(Hoja1!I3187),AVERAGE(Hoja1!$I$2:$I$5001),Hoja1!I3187)</f>
        <v>35</v>
      </c>
      <c r="J3187">
        <f t="shared" si="147"/>
        <v>0</v>
      </c>
      <c r="K3187" t="str">
        <f t="shared" si="148"/>
        <v>400k-800k</v>
      </c>
      <c r="L3187" t="str">
        <f t="shared" si="149"/>
        <v>31-45</v>
      </c>
    </row>
    <row r="3188" spans="1:12" x14ac:dyDescent="0.25">
      <c r="A3188">
        <v>3187</v>
      </c>
      <c r="B3188" t="s">
        <v>9</v>
      </c>
      <c r="C3188">
        <f>IF(ISBLANK(Hoja1!C3188),AVERAGE(Hoja1!$C$2:$C$5001),Hoja1!C3188)</f>
        <v>914404.3</v>
      </c>
      <c r="D3188" t="str">
        <f>IF(ISBLANK(Hoja1!D3188),"ASALARIADO",Hoja1!D3188)</f>
        <v>ASALARIADO</v>
      </c>
      <c r="E3188" t="s">
        <v>16</v>
      </c>
      <c r="F3188" t="s">
        <v>12</v>
      </c>
      <c r="G3188" t="s">
        <v>13</v>
      </c>
      <c r="H3188" t="s">
        <v>13</v>
      </c>
      <c r="I3188" s="1">
        <f>IF(ISBLANK(Hoja1!I3188),AVERAGE(Hoja1!$I$2:$I$5001),Hoja1!I3188)</f>
        <v>29</v>
      </c>
      <c r="J3188">
        <f t="shared" si="147"/>
        <v>0</v>
      </c>
      <c r="K3188" t="str">
        <f t="shared" si="148"/>
        <v>800k-1.2M</v>
      </c>
      <c r="L3188" t="str">
        <f t="shared" si="149"/>
        <v>18-30</v>
      </c>
    </row>
    <row r="3189" spans="1:12" x14ac:dyDescent="0.25">
      <c r="A3189">
        <v>3188</v>
      </c>
      <c r="B3189" t="s">
        <v>9</v>
      </c>
      <c r="C3189">
        <f>IF(ISBLANK(Hoja1!C3189),AVERAGE(Hoja1!$C$2:$C$5001),Hoja1!C3189)</f>
        <v>680960</v>
      </c>
      <c r="D3189" t="str">
        <f>IF(ISBLANK(Hoja1!D3189),"ASALARIADO",Hoja1!D3189)</f>
        <v>ASALARIADO</v>
      </c>
      <c r="E3189" t="s">
        <v>11</v>
      </c>
      <c r="F3189" t="s">
        <v>12</v>
      </c>
      <c r="G3189" t="s">
        <v>13</v>
      </c>
      <c r="H3189" t="s">
        <v>13</v>
      </c>
      <c r="I3189" s="1">
        <f>IF(ISBLANK(Hoja1!I3189),AVERAGE(Hoja1!$I$2:$I$5001),Hoja1!I3189)</f>
        <v>32</v>
      </c>
      <c r="J3189">
        <f t="shared" si="147"/>
        <v>0</v>
      </c>
      <c r="K3189" t="str">
        <f t="shared" si="148"/>
        <v>400k-800k</v>
      </c>
      <c r="L3189" t="str">
        <f t="shared" si="149"/>
        <v>31-45</v>
      </c>
    </row>
    <row r="3190" spans="1:12" x14ac:dyDescent="0.25">
      <c r="A3190">
        <v>3189</v>
      </c>
      <c r="B3190" t="s">
        <v>9</v>
      </c>
      <c r="C3190">
        <f>IF(ISBLANK(Hoja1!C3190),AVERAGE(Hoja1!$C$2:$C$5001),Hoja1!C3190)</f>
        <v>409256.03</v>
      </c>
      <c r="D3190" t="str">
        <f>IF(ISBLANK(Hoja1!D3190),"ASALARIADO",Hoja1!D3190)</f>
        <v>ASALARIADO</v>
      </c>
      <c r="E3190" t="s">
        <v>16</v>
      </c>
      <c r="F3190" t="s">
        <v>12</v>
      </c>
      <c r="G3190" t="s">
        <v>13</v>
      </c>
      <c r="H3190" t="s">
        <v>13</v>
      </c>
      <c r="I3190" s="1">
        <f>IF(ISBLANK(Hoja1!I3190),AVERAGE(Hoja1!$I$2:$I$5001),Hoja1!I3190)</f>
        <v>34</v>
      </c>
      <c r="J3190">
        <f t="shared" si="147"/>
        <v>0</v>
      </c>
      <c r="K3190" t="str">
        <f t="shared" si="148"/>
        <v>400k-800k</v>
      </c>
      <c r="L3190" t="str">
        <f t="shared" si="149"/>
        <v>31-45</v>
      </c>
    </row>
    <row r="3191" spans="1:12" x14ac:dyDescent="0.25">
      <c r="A3191">
        <v>3190</v>
      </c>
      <c r="B3191" t="s">
        <v>15</v>
      </c>
      <c r="C3191">
        <f>IF(ISBLANK(Hoja1!C3191),AVERAGE(Hoja1!$C$2:$C$5001),Hoja1!C3191)</f>
        <v>297045</v>
      </c>
      <c r="D3191" t="str">
        <f>IF(ISBLANK(Hoja1!D3191),"ASALARIADO",Hoja1!D3191)</f>
        <v>TRABAJADOR INDEPENDIENTE</v>
      </c>
      <c r="E3191" t="s">
        <v>16</v>
      </c>
      <c r="F3191" t="s">
        <v>12</v>
      </c>
      <c r="G3191" t="s">
        <v>13</v>
      </c>
      <c r="H3191" t="s">
        <v>13</v>
      </c>
      <c r="I3191" s="1">
        <f>IF(ISBLANK(Hoja1!I3191),AVERAGE(Hoja1!$I$2:$I$5001),Hoja1!I3191)</f>
        <v>39</v>
      </c>
      <c r="J3191">
        <f t="shared" si="147"/>
        <v>0</v>
      </c>
      <c r="K3191" t="str">
        <f t="shared" si="148"/>
        <v>0-400k</v>
      </c>
      <c r="L3191" t="str">
        <f t="shared" si="149"/>
        <v>31-45</v>
      </c>
    </row>
    <row r="3192" spans="1:12" x14ac:dyDescent="0.25">
      <c r="A3192">
        <v>3191</v>
      </c>
      <c r="B3192" t="s">
        <v>9</v>
      </c>
      <c r="C3192">
        <f>IF(ISBLANK(Hoja1!C3192),AVERAGE(Hoja1!$C$2:$C$5001),Hoja1!C3192)</f>
        <v>278030</v>
      </c>
      <c r="D3192" t="str">
        <f>IF(ISBLANK(Hoja1!D3192),"ASALARIADO",Hoja1!D3192)</f>
        <v>CONVENIOS ESPECIALES DE TRABAJADORES INDEPENDIENTES</v>
      </c>
      <c r="E3192" t="s">
        <v>16</v>
      </c>
      <c r="F3192" t="s">
        <v>12</v>
      </c>
      <c r="G3192" t="s">
        <v>13</v>
      </c>
      <c r="H3192" t="s">
        <v>13</v>
      </c>
      <c r="I3192" s="1">
        <f>IF(ISBLANK(Hoja1!I3192),AVERAGE(Hoja1!$I$2:$I$5001),Hoja1!I3192)</f>
        <v>45</v>
      </c>
      <c r="J3192">
        <f t="shared" si="147"/>
        <v>0</v>
      </c>
      <c r="K3192" t="str">
        <f t="shared" si="148"/>
        <v>0-400k</v>
      </c>
      <c r="L3192" t="str">
        <f t="shared" si="149"/>
        <v>31-45</v>
      </c>
    </row>
    <row r="3193" spans="1:12" x14ac:dyDescent="0.25">
      <c r="A3193">
        <v>3192</v>
      </c>
      <c r="B3193" t="s">
        <v>9</v>
      </c>
      <c r="C3193">
        <f>IF(ISBLANK(Hoja1!C3193),AVERAGE(Hoja1!$C$2:$C$5001),Hoja1!C3193)</f>
        <v>762359.6</v>
      </c>
      <c r="D3193" t="str">
        <f>IF(ISBLANK(Hoja1!D3193),"ASALARIADO",Hoja1!D3193)</f>
        <v>ASALARIADO</v>
      </c>
      <c r="E3193" t="s">
        <v>16</v>
      </c>
      <c r="F3193" t="s">
        <v>12</v>
      </c>
      <c r="G3193" t="s">
        <v>13</v>
      </c>
      <c r="H3193" t="s">
        <v>13</v>
      </c>
      <c r="I3193" s="1">
        <f>IF(ISBLANK(Hoja1!I3193),AVERAGE(Hoja1!$I$2:$I$5001),Hoja1!I3193)</f>
        <v>34</v>
      </c>
      <c r="J3193">
        <f t="shared" si="147"/>
        <v>0</v>
      </c>
      <c r="K3193" t="str">
        <f t="shared" si="148"/>
        <v>400k-800k</v>
      </c>
      <c r="L3193" t="str">
        <f t="shared" si="149"/>
        <v>31-45</v>
      </c>
    </row>
    <row r="3194" spans="1:12" x14ac:dyDescent="0.25">
      <c r="A3194">
        <v>3193</v>
      </c>
      <c r="B3194" t="s">
        <v>15</v>
      </c>
      <c r="C3194">
        <f>IF(ISBLANK(Hoja1!C3194),AVERAGE(Hoja1!$C$2:$C$5001),Hoja1!C3194)</f>
        <v>639148</v>
      </c>
      <c r="D3194" t="str">
        <f>IF(ISBLANK(Hoja1!D3194),"ASALARIADO",Hoja1!D3194)</f>
        <v>TRABAJADOR INDEPENDIENTE</v>
      </c>
      <c r="E3194" t="s">
        <v>16</v>
      </c>
      <c r="F3194" t="s">
        <v>12</v>
      </c>
      <c r="G3194" t="s">
        <v>13</v>
      </c>
      <c r="H3194" t="s">
        <v>12</v>
      </c>
      <c r="I3194" s="1">
        <f>IF(ISBLANK(Hoja1!I3194),AVERAGE(Hoja1!$I$2:$I$5001),Hoja1!I3194)</f>
        <v>74</v>
      </c>
      <c r="J3194">
        <f t="shared" si="147"/>
        <v>1</v>
      </c>
      <c r="K3194" t="str">
        <f t="shared" si="148"/>
        <v>400k-800k</v>
      </c>
      <c r="L3194" t="str">
        <f t="shared" si="149"/>
        <v>61-75</v>
      </c>
    </row>
    <row r="3195" spans="1:12" x14ac:dyDescent="0.25">
      <c r="A3195">
        <v>3194</v>
      </c>
      <c r="B3195" t="s">
        <v>9</v>
      </c>
      <c r="C3195">
        <f>IF(ISBLANK(Hoja1!C3195),AVERAGE(Hoja1!$C$2:$C$5001),Hoja1!C3195)</f>
        <v>410495.2</v>
      </c>
      <c r="D3195" t="str">
        <f>IF(ISBLANK(Hoja1!D3195),"ASALARIADO",Hoja1!D3195)</f>
        <v>ASALARIADO</v>
      </c>
      <c r="E3195" t="s">
        <v>16</v>
      </c>
      <c r="F3195" t="s">
        <v>12</v>
      </c>
      <c r="G3195" t="s">
        <v>12</v>
      </c>
      <c r="H3195" t="s">
        <v>12</v>
      </c>
      <c r="I3195" s="1">
        <f>IF(ISBLANK(Hoja1!I3195),AVERAGE(Hoja1!$I$2:$I$5001),Hoja1!I3195)</f>
        <v>29</v>
      </c>
      <c r="J3195">
        <f t="shared" si="147"/>
        <v>1</v>
      </c>
      <c r="K3195" t="str">
        <f t="shared" si="148"/>
        <v>400k-800k</v>
      </c>
      <c r="L3195" t="str">
        <f t="shared" si="149"/>
        <v>18-30</v>
      </c>
    </row>
    <row r="3196" spans="1:12" x14ac:dyDescent="0.25">
      <c r="A3196">
        <v>3195</v>
      </c>
      <c r="B3196" t="s">
        <v>15</v>
      </c>
      <c r="C3196">
        <f>IF(ISBLANK(Hoja1!C3196),AVERAGE(Hoja1!$C$2:$C$5001),Hoja1!C3196)</f>
        <v>504218.48</v>
      </c>
      <c r="D3196" t="str">
        <f>IF(ISBLANK(Hoja1!D3196),"ASALARIADO",Hoja1!D3196)</f>
        <v>ASALARIADO</v>
      </c>
      <c r="E3196" t="s">
        <v>16</v>
      </c>
      <c r="F3196" t="s">
        <v>12</v>
      </c>
      <c r="G3196" t="s">
        <v>12</v>
      </c>
      <c r="H3196" t="s">
        <v>13</v>
      </c>
      <c r="I3196" s="1">
        <f>IF(ISBLANK(Hoja1!I3196),AVERAGE(Hoja1!$I$2:$I$5001),Hoja1!I3196)</f>
        <v>49</v>
      </c>
      <c r="J3196">
        <f t="shared" si="147"/>
        <v>0</v>
      </c>
      <c r="K3196" t="str">
        <f t="shared" si="148"/>
        <v>400k-800k</v>
      </c>
      <c r="L3196" t="str">
        <f t="shared" si="149"/>
        <v>46-60</v>
      </c>
    </row>
    <row r="3197" spans="1:12" x14ac:dyDescent="0.25">
      <c r="A3197">
        <v>3196</v>
      </c>
      <c r="B3197" t="s">
        <v>9</v>
      </c>
      <c r="C3197">
        <f>IF(ISBLANK(Hoja1!C3197),AVERAGE(Hoja1!$C$2:$C$5001),Hoja1!C3197)</f>
        <v>660746</v>
      </c>
      <c r="D3197" t="str">
        <f>IF(ISBLANK(Hoja1!D3197),"ASALARIADO",Hoja1!D3197)</f>
        <v>ASALARIADO</v>
      </c>
      <c r="E3197" t="s">
        <v>11</v>
      </c>
      <c r="F3197" t="s">
        <v>12</v>
      </c>
      <c r="G3197" t="s">
        <v>13</v>
      </c>
      <c r="H3197" t="s">
        <v>13</v>
      </c>
      <c r="I3197" s="1">
        <f>IF(ISBLANK(Hoja1!I3197),AVERAGE(Hoja1!$I$2:$I$5001),Hoja1!I3197)</f>
        <v>35</v>
      </c>
      <c r="J3197">
        <f t="shared" si="147"/>
        <v>0</v>
      </c>
      <c r="K3197" t="str">
        <f t="shared" si="148"/>
        <v>400k-800k</v>
      </c>
      <c r="L3197" t="str">
        <f t="shared" si="149"/>
        <v>31-45</v>
      </c>
    </row>
    <row r="3198" spans="1:12" x14ac:dyDescent="0.25">
      <c r="A3198">
        <v>3197</v>
      </c>
      <c r="B3198" t="s">
        <v>15</v>
      </c>
      <c r="C3198">
        <f>IF(ISBLANK(Hoja1!C3198),AVERAGE(Hoja1!$C$2:$C$5001),Hoja1!C3198)</f>
        <v>874538.66</v>
      </c>
      <c r="D3198" t="str">
        <f>IF(ISBLANK(Hoja1!D3198),"ASALARIADO",Hoja1!D3198)</f>
        <v>ASALARIADO</v>
      </c>
      <c r="E3198" t="s">
        <v>16</v>
      </c>
      <c r="F3198" t="s">
        <v>12</v>
      </c>
      <c r="G3198" t="s">
        <v>13</v>
      </c>
      <c r="H3198" t="s">
        <v>13</v>
      </c>
      <c r="I3198" s="1">
        <f>IF(ISBLANK(Hoja1!I3198),AVERAGE(Hoja1!$I$2:$I$5001),Hoja1!I3198)</f>
        <v>40</v>
      </c>
      <c r="J3198">
        <f t="shared" si="147"/>
        <v>0</v>
      </c>
      <c r="K3198" t="str">
        <f t="shared" si="148"/>
        <v>800k-1.2M</v>
      </c>
      <c r="L3198" t="str">
        <f t="shared" si="149"/>
        <v>31-45</v>
      </c>
    </row>
    <row r="3199" spans="1:12" x14ac:dyDescent="0.25">
      <c r="A3199">
        <v>3198</v>
      </c>
      <c r="B3199" t="s">
        <v>15</v>
      </c>
      <c r="C3199">
        <f>IF(ISBLANK(Hoja1!C3199),AVERAGE(Hoja1!$C$2:$C$5001),Hoja1!C3199)</f>
        <v>346062</v>
      </c>
      <c r="D3199" t="str">
        <f>IF(ISBLANK(Hoja1!D3199),"ASALARIADO",Hoja1!D3199)</f>
        <v>ASEGURADO VOLUNTARIO</v>
      </c>
      <c r="E3199" t="s">
        <v>16</v>
      </c>
      <c r="F3199" t="s">
        <v>12</v>
      </c>
      <c r="G3199" t="s">
        <v>13</v>
      </c>
      <c r="H3199" t="s">
        <v>13</v>
      </c>
      <c r="I3199" s="1">
        <f>IF(ISBLANK(Hoja1!I3199),AVERAGE(Hoja1!$I$2:$I$5001),Hoja1!I3199)</f>
        <v>43</v>
      </c>
      <c r="J3199">
        <f t="shared" si="147"/>
        <v>0</v>
      </c>
      <c r="K3199" t="str">
        <f t="shared" si="148"/>
        <v>0-400k</v>
      </c>
      <c r="L3199" t="str">
        <f t="shared" si="149"/>
        <v>31-45</v>
      </c>
    </row>
    <row r="3200" spans="1:12" x14ac:dyDescent="0.25">
      <c r="A3200">
        <v>3199</v>
      </c>
      <c r="B3200" t="s">
        <v>15</v>
      </c>
      <c r="C3200">
        <f>IF(ISBLANK(Hoja1!C3200),AVERAGE(Hoja1!$C$2:$C$5001),Hoja1!C3200)</f>
        <v>641782.9</v>
      </c>
      <c r="D3200" t="str">
        <f>IF(ISBLANK(Hoja1!D3200),"ASALARIADO",Hoja1!D3200)</f>
        <v>ASALARIADO</v>
      </c>
      <c r="E3200" t="s">
        <v>11</v>
      </c>
      <c r="F3200" t="s">
        <v>12</v>
      </c>
      <c r="G3200" t="s">
        <v>12</v>
      </c>
      <c r="H3200" t="s">
        <v>13</v>
      </c>
      <c r="I3200" s="1">
        <f>IF(ISBLANK(Hoja1!I3200),AVERAGE(Hoja1!$I$2:$I$5001),Hoja1!I3200)</f>
        <v>55</v>
      </c>
      <c r="J3200">
        <f t="shared" si="147"/>
        <v>0</v>
      </c>
      <c r="K3200" t="str">
        <f t="shared" si="148"/>
        <v>400k-800k</v>
      </c>
      <c r="L3200" t="str">
        <f t="shared" si="149"/>
        <v>46-60</v>
      </c>
    </row>
    <row r="3201" spans="1:12" x14ac:dyDescent="0.25">
      <c r="A3201">
        <v>3200</v>
      </c>
      <c r="B3201" t="s">
        <v>15</v>
      </c>
      <c r="C3201">
        <f>IF(ISBLANK(Hoja1!C3201),AVERAGE(Hoja1!$C$2:$C$5001),Hoja1!C3201)</f>
        <v>359544.27</v>
      </c>
      <c r="D3201" t="str">
        <f>IF(ISBLANK(Hoja1!D3201),"ASALARIADO",Hoja1!D3201)</f>
        <v>CONVENIOS ESPECIALES DE ASEGURADOS VOLUNTARIOS</v>
      </c>
      <c r="E3201" t="s">
        <v>16</v>
      </c>
      <c r="F3201" t="s">
        <v>12</v>
      </c>
      <c r="G3201" t="s">
        <v>12</v>
      </c>
      <c r="H3201" t="s">
        <v>13</v>
      </c>
      <c r="I3201" s="1">
        <f>IF(ISBLANK(Hoja1!I3201),AVERAGE(Hoja1!$I$2:$I$5001),Hoja1!I3201)</f>
        <v>32</v>
      </c>
      <c r="J3201">
        <f t="shared" si="147"/>
        <v>0</v>
      </c>
      <c r="K3201" t="str">
        <f t="shared" si="148"/>
        <v>0-400k</v>
      </c>
      <c r="L3201" t="str">
        <f t="shared" si="149"/>
        <v>31-45</v>
      </c>
    </row>
    <row r="3202" spans="1:12" x14ac:dyDescent="0.25">
      <c r="A3202">
        <v>3201</v>
      </c>
      <c r="B3202" t="s">
        <v>9</v>
      </c>
      <c r="C3202">
        <f>IF(ISBLANK(Hoja1!C3202),AVERAGE(Hoja1!$C$2:$C$5001),Hoja1!C3202)</f>
        <v>326704.05</v>
      </c>
      <c r="D3202" t="str">
        <f>IF(ISBLANK(Hoja1!D3202),"ASALARIADO",Hoja1!D3202)</f>
        <v>ASALARIADO</v>
      </c>
      <c r="E3202" t="s">
        <v>11</v>
      </c>
      <c r="F3202" t="s">
        <v>12</v>
      </c>
      <c r="G3202" t="s">
        <v>13</v>
      </c>
      <c r="H3202" t="s">
        <v>13</v>
      </c>
      <c r="I3202" s="1">
        <f>IF(ISBLANK(Hoja1!I3202),AVERAGE(Hoja1!$I$2:$I$5001),Hoja1!I3202)</f>
        <v>33</v>
      </c>
      <c r="J3202">
        <f t="shared" si="147"/>
        <v>0</v>
      </c>
      <c r="K3202" t="str">
        <f t="shared" si="148"/>
        <v>0-400k</v>
      </c>
      <c r="L3202" t="str">
        <f t="shared" si="149"/>
        <v>31-45</v>
      </c>
    </row>
    <row r="3203" spans="1:12" x14ac:dyDescent="0.25">
      <c r="A3203">
        <v>3202</v>
      </c>
      <c r="B3203" t="s">
        <v>9</v>
      </c>
      <c r="C3203">
        <f>IF(ISBLANK(Hoja1!C3203),AVERAGE(Hoja1!$C$2:$C$5001),Hoja1!C3203)</f>
        <v>300018</v>
      </c>
      <c r="D3203" t="str">
        <f>IF(ISBLANK(Hoja1!D3203),"ASALARIADO",Hoja1!D3203)</f>
        <v>ASEGURADO VOLUNTARIO</v>
      </c>
      <c r="E3203" t="s">
        <v>16</v>
      </c>
      <c r="F3203" t="s">
        <v>12</v>
      </c>
      <c r="G3203" t="s">
        <v>13</v>
      </c>
      <c r="H3203" t="s">
        <v>13</v>
      </c>
      <c r="I3203" s="1">
        <f>IF(ISBLANK(Hoja1!I3203),AVERAGE(Hoja1!$I$2:$I$5001),Hoja1!I3203)</f>
        <v>85</v>
      </c>
      <c r="J3203">
        <f t="shared" ref="J3203:J3266" si="150">IF(H3203="SI",1,0)</f>
        <v>0</v>
      </c>
      <c r="K3203" t="str">
        <f t="shared" ref="K3203:K3266" si="151">IF(C3203&lt;=400000,"0-400k",IF(C3203&lt;=800000,"400k-800k",IF(C3203&lt;=1200000,"800k-1.2M",IF(C3203&lt;=2000000,"1.2M-2M","2M+"))))</f>
        <v>0-400k</v>
      </c>
      <c r="L3203" t="str">
        <f t="shared" ref="L3203:L3266" si="152">IF(I3203&lt;=30,"18-30",IF(I3203&lt;=45,"31-45",IF(I3203&lt;=60,"46-60",IF(I3203&lt;=75,"61-75","76-100+"))))</f>
        <v>76-100+</v>
      </c>
    </row>
    <row r="3204" spans="1:12" x14ac:dyDescent="0.25">
      <c r="A3204">
        <v>3203</v>
      </c>
      <c r="B3204" t="s">
        <v>9</v>
      </c>
      <c r="C3204">
        <f>IF(ISBLANK(Hoja1!C3204),AVERAGE(Hoja1!$C$2:$C$5001),Hoja1!C3204)</f>
        <v>1160637.07</v>
      </c>
      <c r="D3204" t="str">
        <f>IF(ISBLANK(Hoja1!D3204),"ASALARIADO",Hoja1!D3204)</f>
        <v>ASALARIADO</v>
      </c>
      <c r="E3204" t="s">
        <v>16</v>
      </c>
      <c r="F3204" t="s">
        <v>12</v>
      </c>
      <c r="G3204" t="s">
        <v>13</v>
      </c>
      <c r="H3204" t="s">
        <v>12</v>
      </c>
      <c r="I3204" s="1">
        <f>IF(ISBLANK(Hoja1!I3204),AVERAGE(Hoja1!$I$2:$I$5001),Hoja1!I3204)</f>
        <v>29</v>
      </c>
      <c r="J3204">
        <f t="shared" si="150"/>
        <v>1</v>
      </c>
      <c r="K3204" t="str">
        <f t="shared" si="151"/>
        <v>800k-1.2M</v>
      </c>
      <c r="L3204" t="str">
        <f t="shared" si="152"/>
        <v>18-30</v>
      </c>
    </row>
    <row r="3205" spans="1:12" x14ac:dyDescent="0.25">
      <c r="A3205">
        <v>3204</v>
      </c>
      <c r="B3205" t="s">
        <v>9</v>
      </c>
      <c r="C3205">
        <f>IF(ISBLANK(Hoja1!C3205),AVERAGE(Hoja1!$C$2:$C$5001),Hoja1!C3205)</f>
        <v>367220</v>
      </c>
      <c r="D3205" t="str">
        <f>IF(ISBLANK(Hoja1!D3205),"ASALARIADO",Hoja1!D3205)</f>
        <v>ASALARIADO</v>
      </c>
      <c r="E3205" t="s">
        <v>16</v>
      </c>
      <c r="F3205" t="s">
        <v>12</v>
      </c>
      <c r="G3205" t="s">
        <v>12</v>
      </c>
      <c r="H3205" t="s">
        <v>13</v>
      </c>
      <c r="I3205" s="1">
        <f>IF(ISBLANK(Hoja1!I3205),AVERAGE(Hoja1!$I$2:$I$5001),Hoja1!I3205)</f>
        <v>25</v>
      </c>
      <c r="J3205">
        <f t="shared" si="150"/>
        <v>0</v>
      </c>
      <c r="K3205" t="str">
        <f t="shared" si="151"/>
        <v>0-400k</v>
      </c>
      <c r="L3205" t="str">
        <f t="shared" si="152"/>
        <v>18-30</v>
      </c>
    </row>
    <row r="3206" spans="1:12" x14ac:dyDescent="0.25">
      <c r="A3206">
        <v>3205</v>
      </c>
      <c r="B3206" t="s">
        <v>9</v>
      </c>
      <c r="C3206">
        <f>IF(ISBLANK(Hoja1!C3206),AVERAGE(Hoja1!$C$2:$C$5001),Hoja1!C3206)</f>
        <v>450886</v>
      </c>
      <c r="D3206" t="str">
        <f>IF(ISBLANK(Hoja1!D3206),"ASALARIADO",Hoja1!D3206)</f>
        <v>TRABAJADOR INDEPENDIENTE</v>
      </c>
      <c r="E3206" t="s">
        <v>16</v>
      </c>
      <c r="F3206" t="s">
        <v>12</v>
      </c>
      <c r="G3206" t="s">
        <v>12</v>
      </c>
      <c r="H3206" t="s">
        <v>12</v>
      </c>
      <c r="I3206" s="1">
        <f>IF(ISBLANK(Hoja1!I3206),AVERAGE(Hoja1!$I$2:$I$5001),Hoja1!I3206)</f>
        <v>45</v>
      </c>
      <c r="J3206">
        <f t="shared" si="150"/>
        <v>1</v>
      </c>
      <c r="K3206" t="str">
        <f t="shared" si="151"/>
        <v>400k-800k</v>
      </c>
      <c r="L3206" t="str">
        <f t="shared" si="152"/>
        <v>31-45</v>
      </c>
    </row>
    <row r="3207" spans="1:12" x14ac:dyDescent="0.25">
      <c r="A3207">
        <v>3206</v>
      </c>
      <c r="B3207" t="s">
        <v>15</v>
      </c>
      <c r="C3207">
        <f>IF(ISBLANK(Hoja1!C3207),AVERAGE(Hoja1!$C$2:$C$5001),Hoja1!C3207)</f>
        <v>80000</v>
      </c>
      <c r="D3207" t="str">
        <f>IF(ISBLANK(Hoja1!D3207),"ASALARIADO",Hoja1!D3207)</f>
        <v>ASALARIADO</v>
      </c>
      <c r="E3207" t="s">
        <v>16</v>
      </c>
      <c r="F3207" t="s">
        <v>12</v>
      </c>
      <c r="G3207" t="s">
        <v>13</v>
      </c>
      <c r="H3207" t="s">
        <v>13</v>
      </c>
      <c r="I3207" s="1">
        <f>IF(ISBLANK(Hoja1!I3207),AVERAGE(Hoja1!$I$2:$I$5001),Hoja1!I3207)</f>
        <v>44</v>
      </c>
      <c r="J3207">
        <f t="shared" si="150"/>
        <v>0</v>
      </c>
      <c r="K3207" t="str">
        <f t="shared" si="151"/>
        <v>0-400k</v>
      </c>
      <c r="L3207" t="str">
        <f t="shared" si="152"/>
        <v>31-45</v>
      </c>
    </row>
    <row r="3208" spans="1:12" x14ac:dyDescent="0.25">
      <c r="A3208">
        <v>3207</v>
      </c>
      <c r="B3208" t="s">
        <v>9</v>
      </c>
      <c r="C3208">
        <f>IF(ISBLANK(Hoja1!C3208),AVERAGE(Hoja1!$C$2:$C$5001),Hoja1!C3208)</f>
        <v>297046</v>
      </c>
      <c r="D3208" t="str">
        <f>IF(ISBLANK(Hoja1!D3208),"ASALARIADO",Hoja1!D3208)</f>
        <v>TRABAJADOR INDEPENDIENTE</v>
      </c>
      <c r="E3208" t="s">
        <v>16</v>
      </c>
      <c r="F3208" t="s">
        <v>12</v>
      </c>
      <c r="G3208" t="s">
        <v>12</v>
      </c>
      <c r="H3208" t="s">
        <v>12</v>
      </c>
      <c r="I3208" s="1">
        <f>IF(ISBLANK(Hoja1!I3208),AVERAGE(Hoja1!$I$2:$I$5001),Hoja1!I3208)</f>
        <v>50</v>
      </c>
      <c r="J3208">
        <f t="shared" si="150"/>
        <v>1</v>
      </c>
      <c r="K3208" t="str">
        <f t="shared" si="151"/>
        <v>0-400k</v>
      </c>
      <c r="L3208" t="str">
        <f t="shared" si="152"/>
        <v>46-60</v>
      </c>
    </row>
    <row r="3209" spans="1:12" x14ac:dyDescent="0.25">
      <c r="A3209">
        <v>3208</v>
      </c>
      <c r="B3209" t="s">
        <v>15</v>
      </c>
      <c r="C3209">
        <f>IF(ISBLANK(Hoja1!C3209),AVERAGE(Hoja1!$C$2:$C$5001),Hoja1!C3209)</f>
        <v>280000</v>
      </c>
      <c r="D3209" t="str">
        <f>IF(ISBLANK(Hoja1!D3209),"ASALARIADO",Hoja1!D3209)</f>
        <v>ASALARIADO</v>
      </c>
      <c r="E3209" t="s">
        <v>16</v>
      </c>
      <c r="F3209" t="s">
        <v>12</v>
      </c>
      <c r="G3209" t="s">
        <v>12</v>
      </c>
      <c r="H3209" t="s">
        <v>12</v>
      </c>
      <c r="I3209" s="1">
        <f>IF(ISBLANK(Hoja1!I3209),AVERAGE(Hoja1!$I$2:$I$5001),Hoja1!I3209)</f>
        <v>44</v>
      </c>
      <c r="J3209">
        <f t="shared" si="150"/>
        <v>1</v>
      </c>
      <c r="K3209" t="str">
        <f t="shared" si="151"/>
        <v>0-400k</v>
      </c>
      <c r="L3209" t="str">
        <f t="shared" si="152"/>
        <v>31-45</v>
      </c>
    </row>
    <row r="3210" spans="1:12" x14ac:dyDescent="0.25">
      <c r="A3210">
        <v>3209</v>
      </c>
      <c r="B3210" t="s">
        <v>15</v>
      </c>
      <c r="C3210">
        <f>IF(ISBLANK(Hoja1!C3210),AVERAGE(Hoja1!$C$2:$C$5001),Hoja1!C3210)</f>
        <v>575000</v>
      </c>
      <c r="D3210" t="str">
        <f>IF(ISBLANK(Hoja1!D3210),"ASALARIADO",Hoja1!D3210)</f>
        <v>ASALARIADO</v>
      </c>
      <c r="E3210" t="s">
        <v>16</v>
      </c>
      <c r="F3210" t="s">
        <v>12</v>
      </c>
      <c r="G3210" t="s">
        <v>13</v>
      </c>
      <c r="H3210" t="s">
        <v>12</v>
      </c>
      <c r="I3210" s="1">
        <f>IF(ISBLANK(Hoja1!I3210),AVERAGE(Hoja1!$I$2:$I$5001),Hoja1!I3210)</f>
        <v>21</v>
      </c>
      <c r="J3210">
        <f t="shared" si="150"/>
        <v>1</v>
      </c>
      <c r="K3210" t="str">
        <f t="shared" si="151"/>
        <v>400k-800k</v>
      </c>
      <c r="L3210" t="str">
        <f t="shared" si="152"/>
        <v>18-30</v>
      </c>
    </row>
    <row r="3211" spans="1:12" x14ac:dyDescent="0.25">
      <c r="A3211">
        <v>3210</v>
      </c>
      <c r="B3211" t="s">
        <v>9</v>
      </c>
      <c r="C3211">
        <f>IF(ISBLANK(Hoja1!C3211),AVERAGE(Hoja1!$C$2:$C$5001),Hoja1!C3211)</f>
        <v>356455</v>
      </c>
      <c r="D3211" t="str">
        <f>IF(ISBLANK(Hoja1!D3211),"ASALARIADO",Hoja1!D3211)</f>
        <v>TRABAJADOR INDEPENDIENTE</v>
      </c>
      <c r="E3211" t="s">
        <v>16</v>
      </c>
      <c r="F3211" t="s">
        <v>12</v>
      </c>
      <c r="G3211" t="s">
        <v>13</v>
      </c>
      <c r="H3211" t="s">
        <v>12</v>
      </c>
      <c r="I3211" s="1">
        <f>IF(ISBLANK(Hoja1!I3211),AVERAGE(Hoja1!$I$2:$I$5001),Hoja1!I3211)</f>
        <v>50</v>
      </c>
      <c r="J3211">
        <f t="shared" si="150"/>
        <v>1</v>
      </c>
      <c r="K3211" t="str">
        <f t="shared" si="151"/>
        <v>0-400k</v>
      </c>
      <c r="L3211" t="str">
        <f t="shared" si="152"/>
        <v>46-60</v>
      </c>
    </row>
    <row r="3212" spans="1:12" x14ac:dyDescent="0.25">
      <c r="A3212">
        <v>3211</v>
      </c>
      <c r="B3212" t="s">
        <v>9</v>
      </c>
      <c r="C3212">
        <f>IF(ISBLANK(Hoja1!C3212),AVERAGE(Hoja1!$C$2:$C$5001),Hoja1!C3212)</f>
        <v>1250882.3500000001</v>
      </c>
      <c r="D3212" t="str">
        <f>IF(ISBLANK(Hoja1!D3212),"ASALARIADO",Hoja1!D3212)</f>
        <v>ASALARIADO</v>
      </c>
      <c r="E3212" t="s">
        <v>11</v>
      </c>
      <c r="F3212" t="s">
        <v>12</v>
      </c>
      <c r="G3212" t="s">
        <v>13</v>
      </c>
      <c r="H3212" t="s">
        <v>13</v>
      </c>
      <c r="I3212" s="1">
        <f>IF(ISBLANK(Hoja1!I3212),AVERAGE(Hoja1!$I$2:$I$5001),Hoja1!I3212)</f>
        <v>30</v>
      </c>
      <c r="J3212">
        <f t="shared" si="150"/>
        <v>0</v>
      </c>
      <c r="K3212" t="str">
        <f t="shared" si="151"/>
        <v>1.2M-2M</v>
      </c>
      <c r="L3212" t="str">
        <f t="shared" si="152"/>
        <v>18-30</v>
      </c>
    </row>
    <row r="3213" spans="1:12" x14ac:dyDescent="0.25">
      <c r="A3213">
        <v>3212</v>
      </c>
      <c r="B3213" t="s">
        <v>9</v>
      </c>
      <c r="C3213">
        <f>IF(ISBLANK(Hoja1!C3213),AVERAGE(Hoja1!$C$2:$C$5001),Hoja1!C3213)</f>
        <v>1065177</v>
      </c>
      <c r="D3213" t="str">
        <f>IF(ISBLANK(Hoja1!D3213),"ASALARIADO",Hoja1!D3213)</f>
        <v>ASEGURADO VOLUNTARIO</v>
      </c>
      <c r="E3213" t="s">
        <v>16</v>
      </c>
      <c r="F3213" t="s">
        <v>12</v>
      </c>
      <c r="G3213" t="s">
        <v>13</v>
      </c>
      <c r="H3213" t="s">
        <v>13</v>
      </c>
      <c r="I3213" s="1">
        <f>IF(ISBLANK(Hoja1!I3213),AVERAGE(Hoja1!$I$2:$I$5001),Hoja1!I3213)</f>
        <v>59</v>
      </c>
      <c r="J3213">
        <f t="shared" si="150"/>
        <v>0</v>
      </c>
      <c r="K3213" t="str">
        <f t="shared" si="151"/>
        <v>800k-1.2M</v>
      </c>
      <c r="L3213" t="str">
        <f t="shared" si="152"/>
        <v>46-60</v>
      </c>
    </row>
    <row r="3214" spans="1:12" x14ac:dyDescent="0.25">
      <c r="A3214">
        <v>3213</v>
      </c>
      <c r="B3214" t="s">
        <v>9</v>
      </c>
      <c r="C3214">
        <f>IF(ISBLANK(Hoja1!C3214),AVERAGE(Hoja1!$C$2:$C$5001),Hoja1!C3214)</f>
        <v>285000</v>
      </c>
      <c r="D3214" t="str">
        <f>IF(ISBLANK(Hoja1!D3214),"ASALARIADO",Hoja1!D3214)</f>
        <v>ASALARIADO</v>
      </c>
      <c r="E3214" t="s">
        <v>16</v>
      </c>
      <c r="F3214" t="s">
        <v>12</v>
      </c>
      <c r="G3214" t="s">
        <v>13</v>
      </c>
      <c r="H3214" t="s">
        <v>12</v>
      </c>
      <c r="I3214" s="1">
        <f>IF(ISBLANK(Hoja1!I3214),AVERAGE(Hoja1!$I$2:$I$5001),Hoja1!I3214)</f>
        <v>51</v>
      </c>
      <c r="J3214">
        <f t="shared" si="150"/>
        <v>1</v>
      </c>
      <c r="K3214" t="str">
        <f t="shared" si="151"/>
        <v>0-400k</v>
      </c>
      <c r="L3214" t="str">
        <f t="shared" si="152"/>
        <v>46-60</v>
      </c>
    </row>
    <row r="3215" spans="1:12" x14ac:dyDescent="0.25">
      <c r="A3215">
        <v>3214</v>
      </c>
      <c r="B3215" t="s">
        <v>15</v>
      </c>
      <c r="C3215">
        <f>IF(ISBLANK(Hoja1!C3215),AVERAGE(Hoja1!$C$2:$C$5001),Hoja1!C3215)</f>
        <v>1279275</v>
      </c>
      <c r="D3215" t="str">
        <f>IF(ISBLANK(Hoja1!D3215),"ASALARIADO",Hoja1!D3215)</f>
        <v>ASALARIADO</v>
      </c>
      <c r="E3215" t="s">
        <v>11</v>
      </c>
      <c r="F3215" t="s">
        <v>12</v>
      </c>
      <c r="G3215" t="s">
        <v>13</v>
      </c>
      <c r="H3215" t="s">
        <v>13</v>
      </c>
      <c r="I3215" s="1">
        <f>IF(ISBLANK(Hoja1!I3215),AVERAGE(Hoja1!$I$2:$I$5001),Hoja1!I3215)</f>
        <v>31</v>
      </c>
      <c r="J3215">
        <f t="shared" si="150"/>
        <v>0</v>
      </c>
      <c r="K3215" t="str">
        <f t="shared" si="151"/>
        <v>1.2M-2M</v>
      </c>
      <c r="L3215" t="str">
        <f t="shared" si="152"/>
        <v>31-45</v>
      </c>
    </row>
    <row r="3216" spans="1:12" x14ac:dyDescent="0.25">
      <c r="A3216">
        <v>3215</v>
      </c>
      <c r="B3216" t="s">
        <v>15</v>
      </c>
      <c r="C3216">
        <f>IF(ISBLANK(Hoja1!C3216),AVERAGE(Hoja1!$C$2:$C$5001),Hoja1!C3216)</f>
        <v>563332</v>
      </c>
      <c r="D3216" t="str">
        <f>IF(ISBLANK(Hoja1!D3216),"ASALARIADO",Hoja1!D3216)</f>
        <v>ASALARIADO</v>
      </c>
      <c r="E3216" t="s">
        <v>16</v>
      </c>
      <c r="F3216" t="s">
        <v>12</v>
      </c>
      <c r="G3216" t="s">
        <v>13</v>
      </c>
      <c r="H3216" t="s">
        <v>13</v>
      </c>
      <c r="I3216" s="1">
        <f>IF(ISBLANK(Hoja1!I3216),AVERAGE(Hoja1!$I$2:$I$5001),Hoja1!I3216)</f>
        <v>34</v>
      </c>
      <c r="J3216">
        <f t="shared" si="150"/>
        <v>0</v>
      </c>
      <c r="K3216" t="str">
        <f t="shared" si="151"/>
        <v>400k-800k</v>
      </c>
      <c r="L3216" t="str">
        <f t="shared" si="152"/>
        <v>31-45</v>
      </c>
    </row>
    <row r="3217" spans="1:12" x14ac:dyDescent="0.25">
      <c r="A3217">
        <v>3216</v>
      </c>
      <c r="B3217" t="s">
        <v>15</v>
      </c>
      <c r="C3217">
        <f>IF(ISBLANK(Hoja1!C3217),AVERAGE(Hoja1!$C$2:$C$5001),Hoja1!C3217)</f>
        <v>450886</v>
      </c>
      <c r="D3217" t="str">
        <f>IF(ISBLANK(Hoja1!D3217),"ASALARIADO",Hoja1!D3217)</f>
        <v>ASEGURADO VOLUNTARIO</v>
      </c>
      <c r="E3217" t="s">
        <v>16</v>
      </c>
      <c r="F3217" t="s">
        <v>12</v>
      </c>
      <c r="G3217" t="s">
        <v>12</v>
      </c>
      <c r="H3217" t="s">
        <v>13</v>
      </c>
      <c r="I3217" s="1">
        <f>IF(ISBLANK(Hoja1!I3217),AVERAGE(Hoja1!$I$2:$I$5001),Hoja1!I3217)</f>
        <v>95</v>
      </c>
      <c r="J3217">
        <f t="shared" si="150"/>
        <v>0</v>
      </c>
      <c r="K3217" t="str">
        <f t="shared" si="151"/>
        <v>400k-800k</v>
      </c>
      <c r="L3217" t="str">
        <f t="shared" si="152"/>
        <v>76-100+</v>
      </c>
    </row>
    <row r="3218" spans="1:12" x14ac:dyDescent="0.25">
      <c r="A3218">
        <v>3217</v>
      </c>
      <c r="B3218" t="s">
        <v>9</v>
      </c>
      <c r="C3218">
        <f>IF(ISBLANK(Hoja1!C3218),AVERAGE(Hoja1!$C$2:$C$5001),Hoja1!C3218)</f>
        <v>58985</v>
      </c>
      <c r="D3218" t="str">
        <f>IF(ISBLANK(Hoja1!D3218),"ASALARIADO",Hoja1!D3218)</f>
        <v>ASALARIADO</v>
      </c>
      <c r="E3218" t="s">
        <v>16</v>
      </c>
      <c r="F3218" t="s">
        <v>12</v>
      </c>
      <c r="G3218" t="s">
        <v>13</v>
      </c>
      <c r="H3218" t="s">
        <v>12</v>
      </c>
      <c r="I3218" s="1">
        <f>IF(ISBLANK(Hoja1!I3218),AVERAGE(Hoja1!$I$2:$I$5001),Hoja1!I3218)</f>
        <v>45</v>
      </c>
      <c r="J3218">
        <f t="shared" si="150"/>
        <v>1</v>
      </c>
      <c r="K3218" t="str">
        <f t="shared" si="151"/>
        <v>0-400k</v>
      </c>
      <c r="L3218" t="str">
        <f t="shared" si="152"/>
        <v>31-45</v>
      </c>
    </row>
    <row r="3219" spans="1:12" x14ac:dyDescent="0.25">
      <c r="A3219">
        <v>3218</v>
      </c>
      <c r="B3219" t="s">
        <v>9</v>
      </c>
      <c r="C3219">
        <f>IF(ISBLANK(Hoja1!C3219),AVERAGE(Hoja1!$C$2:$C$5001),Hoja1!C3219)</f>
        <v>278030</v>
      </c>
      <c r="D3219" t="str">
        <f>IF(ISBLANK(Hoja1!D3219),"ASALARIADO",Hoja1!D3219)</f>
        <v>CONVENIOS ESPECIALES DE TRABAJADORES INDEPENDIENTES</v>
      </c>
      <c r="E3219" t="s">
        <v>16</v>
      </c>
      <c r="F3219" t="s">
        <v>12</v>
      </c>
      <c r="G3219" t="s">
        <v>13</v>
      </c>
      <c r="H3219" t="s">
        <v>13</v>
      </c>
      <c r="I3219" s="1">
        <f>IF(ISBLANK(Hoja1!I3219),AVERAGE(Hoja1!$I$2:$I$5001),Hoja1!I3219)</f>
        <v>35</v>
      </c>
      <c r="J3219">
        <f t="shared" si="150"/>
        <v>0</v>
      </c>
      <c r="K3219" t="str">
        <f t="shared" si="151"/>
        <v>0-400k</v>
      </c>
      <c r="L3219" t="str">
        <f t="shared" si="152"/>
        <v>31-45</v>
      </c>
    </row>
    <row r="3220" spans="1:12" x14ac:dyDescent="0.25">
      <c r="A3220">
        <v>3219</v>
      </c>
      <c r="B3220" t="s">
        <v>9</v>
      </c>
      <c r="C3220">
        <f>IF(ISBLANK(Hoja1!C3220),AVERAGE(Hoja1!$C$2:$C$5001),Hoja1!C3220)</f>
        <v>347737.5</v>
      </c>
      <c r="D3220" t="str">
        <f>IF(ISBLANK(Hoja1!D3220),"ASALARIADO",Hoja1!D3220)</f>
        <v>ASALARIADO</v>
      </c>
      <c r="E3220" t="s">
        <v>16</v>
      </c>
      <c r="F3220" t="s">
        <v>12</v>
      </c>
      <c r="G3220" t="s">
        <v>13</v>
      </c>
      <c r="H3220" t="s">
        <v>13</v>
      </c>
      <c r="I3220" s="1">
        <f>IF(ISBLANK(Hoja1!I3220),AVERAGE(Hoja1!$I$2:$I$5001),Hoja1!I3220)</f>
        <v>27</v>
      </c>
      <c r="J3220">
        <f t="shared" si="150"/>
        <v>0</v>
      </c>
      <c r="K3220" t="str">
        <f t="shared" si="151"/>
        <v>0-400k</v>
      </c>
      <c r="L3220" t="str">
        <f t="shared" si="152"/>
        <v>18-30</v>
      </c>
    </row>
    <row r="3221" spans="1:12" x14ac:dyDescent="0.25">
      <c r="A3221">
        <v>3220</v>
      </c>
      <c r="B3221" t="s">
        <v>15</v>
      </c>
      <c r="C3221">
        <f>IF(ISBLANK(Hoja1!C3221),AVERAGE(Hoja1!$C$2:$C$5001),Hoja1!C3221)</f>
        <v>455206.04</v>
      </c>
      <c r="D3221" t="str">
        <f>IF(ISBLANK(Hoja1!D3221),"ASALARIADO",Hoja1!D3221)</f>
        <v>ASALARIADO</v>
      </c>
      <c r="E3221" t="s">
        <v>16</v>
      </c>
      <c r="F3221" t="s">
        <v>12</v>
      </c>
      <c r="G3221" t="s">
        <v>13</v>
      </c>
      <c r="H3221" t="s">
        <v>13</v>
      </c>
      <c r="I3221" s="1">
        <f>IF(ISBLANK(Hoja1!I3221),AVERAGE(Hoja1!$I$2:$I$5001),Hoja1!I3221)</f>
        <v>32</v>
      </c>
      <c r="J3221">
        <f t="shared" si="150"/>
        <v>0</v>
      </c>
      <c r="K3221" t="str">
        <f t="shared" si="151"/>
        <v>400k-800k</v>
      </c>
      <c r="L3221" t="str">
        <f t="shared" si="152"/>
        <v>31-45</v>
      </c>
    </row>
    <row r="3222" spans="1:12" x14ac:dyDescent="0.25">
      <c r="A3222">
        <v>3221</v>
      </c>
      <c r="B3222" t="s">
        <v>15</v>
      </c>
      <c r="C3222">
        <f>IF(ISBLANK(Hoja1!C3222),AVERAGE(Hoja1!$C$2:$C$5001),Hoja1!C3222)</f>
        <v>339794.4</v>
      </c>
      <c r="D3222" t="str">
        <f>IF(ISBLANK(Hoja1!D3222),"ASALARIADO",Hoja1!D3222)</f>
        <v>ASALARIADO</v>
      </c>
      <c r="E3222" t="s">
        <v>11</v>
      </c>
      <c r="F3222" t="s">
        <v>12</v>
      </c>
      <c r="G3222" t="s">
        <v>13</v>
      </c>
      <c r="H3222" t="s">
        <v>13</v>
      </c>
      <c r="I3222" s="1">
        <f>IF(ISBLANK(Hoja1!I3222),AVERAGE(Hoja1!$I$2:$I$5001),Hoja1!I3222)</f>
        <v>46</v>
      </c>
      <c r="J3222">
        <f t="shared" si="150"/>
        <v>0</v>
      </c>
      <c r="K3222" t="str">
        <f t="shared" si="151"/>
        <v>0-400k</v>
      </c>
      <c r="L3222" t="str">
        <f t="shared" si="152"/>
        <v>46-60</v>
      </c>
    </row>
    <row r="3223" spans="1:12" x14ac:dyDescent="0.25">
      <c r="A3223">
        <v>3222</v>
      </c>
      <c r="B3223" t="s">
        <v>15</v>
      </c>
      <c r="C3223">
        <f>IF(ISBLANK(Hoja1!C3223),AVERAGE(Hoja1!$C$2:$C$5001),Hoja1!C3223)</f>
        <v>445821</v>
      </c>
      <c r="D3223" t="str">
        <f>IF(ISBLANK(Hoja1!D3223),"ASALARIADO",Hoja1!D3223)</f>
        <v>TRABAJADOR INDEPENDIENTE</v>
      </c>
      <c r="E3223" t="s">
        <v>16</v>
      </c>
      <c r="F3223" t="s">
        <v>12</v>
      </c>
      <c r="G3223" t="s">
        <v>13</v>
      </c>
      <c r="H3223" t="s">
        <v>13</v>
      </c>
      <c r="I3223" s="1">
        <f>IF(ISBLANK(Hoja1!I3223),AVERAGE(Hoja1!$I$2:$I$5001),Hoja1!I3223)</f>
        <v>63</v>
      </c>
      <c r="J3223">
        <f t="shared" si="150"/>
        <v>0</v>
      </c>
      <c r="K3223" t="str">
        <f t="shared" si="151"/>
        <v>400k-800k</v>
      </c>
      <c r="L3223" t="str">
        <f t="shared" si="152"/>
        <v>61-75</v>
      </c>
    </row>
    <row r="3224" spans="1:12" x14ac:dyDescent="0.25">
      <c r="A3224">
        <v>3223</v>
      </c>
      <c r="B3224" t="s">
        <v>9</v>
      </c>
      <c r="C3224">
        <f>IF(ISBLANK(Hoja1!C3224),AVERAGE(Hoja1!$C$2:$C$5001),Hoja1!C3224)</f>
        <v>326322</v>
      </c>
      <c r="D3224" t="str">
        <f>IF(ISBLANK(Hoja1!D3224),"ASALARIADO",Hoja1!D3224)</f>
        <v>ASALARIADO</v>
      </c>
      <c r="E3224" t="s">
        <v>16</v>
      </c>
      <c r="F3224" t="s">
        <v>12</v>
      </c>
      <c r="G3224" t="s">
        <v>13</v>
      </c>
      <c r="H3224" t="s">
        <v>13</v>
      </c>
      <c r="I3224" s="1">
        <f>IF(ISBLANK(Hoja1!I3224),AVERAGE(Hoja1!$I$2:$I$5001),Hoja1!I3224)</f>
        <v>57</v>
      </c>
      <c r="J3224">
        <f t="shared" si="150"/>
        <v>0</v>
      </c>
      <c r="K3224" t="str">
        <f t="shared" si="151"/>
        <v>0-400k</v>
      </c>
      <c r="L3224" t="str">
        <f t="shared" si="152"/>
        <v>46-60</v>
      </c>
    </row>
    <row r="3225" spans="1:12" x14ac:dyDescent="0.25">
      <c r="A3225">
        <v>3224</v>
      </c>
      <c r="B3225" t="s">
        <v>9</v>
      </c>
      <c r="C3225">
        <f>IF(ISBLANK(Hoja1!C3225),AVERAGE(Hoja1!$C$2:$C$5001),Hoja1!C3225)</f>
        <v>278030</v>
      </c>
      <c r="D3225" t="str">
        <f>IF(ISBLANK(Hoja1!D3225),"ASALARIADO",Hoja1!D3225)</f>
        <v>CONVENIOS ESPECIALES DE TRABAJADORES INDEPENDIENTES</v>
      </c>
      <c r="E3225" t="s">
        <v>16</v>
      </c>
      <c r="F3225" t="s">
        <v>12</v>
      </c>
      <c r="G3225" t="s">
        <v>13</v>
      </c>
      <c r="H3225" t="s">
        <v>13</v>
      </c>
      <c r="I3225" s="1">
        <f>IF(ISBLANK(Hoja1!I3225),AVERAGE(Hoja1!$I$2:$I$5001),Hoja1!I3225)</f>
        <v>57</v>
      </c>
      <c r="J3225">
        <f t="shared" si="150"/>
        <v>0</v>
      </c>
      <c r="K3225" t="str">
        <f t="shared" si="151"/>
        <v>0-400k</v>
      </c>
      <c r="L3225" t="str">
        <f t="shared" si="152"/>
        <v>46-60</v>
      </c>
    </row>
    <row r="3226" spans="1:12" x14ac:dyDescent="0.25">
      <c r="A3226">
        <v>3225</v>
      </c>
      <c r="B3226" t="s">
        <v>9</v>
      </c>
      <c r="C3226">
        <f>IF(ISBLANK(Hoja1!C3226),AVERAGE(Hoja1!$C$2:$C$5001),Hoja1!C3226)</f>
        <v>300018</v>
      </c>
      <c r="D3226" t="str">
        <f>IF(ISBLANK(Hoja1!D3226),"ASALARIADO",Hoja1!D3226)</f>
        <v>ASEGURADO VOLUNTARIO</v>
      </c>
      <c r="E3226" t="s">
        <v>16</v>
      </c>
      <c r="F3226" t="s">
        <v>12</v>
      </c>
      <c r="G3226" t="s">
        <v>13</v>
      </c>
      <c r="H3226" t="s">
        <v>13</v>
      </c>
      <c r="I3226" s="1">
        <f>IF(ISBLANK(Hoja1!I3226),AVERAGE(Hoja1!$I$2:$I$5001),Hoja1!I3226)</f>
        <v>60</v>
      </c>
      <c r="J3226">
        <f t="shared" si="150"/>
        <v>0</v>
      </c>
      <c r="K3226" t="str">
        <f t="shared" si="151"/>
        <v>0-400k</v>
      </c>
      <c r="L3226" t="str">
        <f t="shared" si="152"/>
        <v>46-60</v>
      </c>
    </row>
    <row r="3227" spans="1:12" x14ac:dyDescent="0.25">
      <c r="A3227">
        <v>3226</v>
      </c>
      <c r="B3227" t="s">
        <v>15</v>
      </c>
      <c r="C3227">
        <f>IF(ISBLANK(Hoja1!C3227),AVERAGE(Hoja1!$C$2:$C$5001),Hoja1!C3227)</f>
        <v>420214.94</v>
      </c>
      <c r="D3227" t="str">
        <f>IF(ISBLANK(Hoja1!D3227),"ASALARIADO",Hoja1!D3227)</f>
        <v>ASALARIADO</v>
      </c>
      <c r="E3227" t="s">
        <v>16</v>
      </c>
      <c r="F3227" t="s">
        <v>12</v>
      </c>
      <c r="G3227" t="s">
        <v>13</v>
      </c>
      <c r="H3227" t="s">
        <v>13</v>
      </c>
      <c r="I3227" s="1">
        <f>IF(ISBLANK(Hoja1!I3227),AVERAGE(Hoja1!$I$2:$I$5001),Hoja1!I3227)</f>
        <v>34</v>
      </c>
      <c r="J3227">
        <f t="shared" si="150"/>
        <v>0</v>
      </c>
      <c r="K3227" t="str">
        <f t="shared" si="151"/>
        <v>400k-800k</v>
      </c>
      <c r="L3227" t="str">
        <f t="shared" si="152"/>
        <v>31-45</v>
      </c>
    </row>
    <row r="3228" spans="1:12" x14ac:dyDescent="0.25">
      <c r="A3228">
        <v>3227</v>
      </c>
      <c r="B3228" t="s">
        <v>9</v>
      </c>
      <c r="C3228">
        <f>IF(ISBLANK(Hoja1!C3228),AVERAGE(Hoja1!$C$2:$C$5001),Hoja1!C3228)</f>
        <v>202396.55</v>
      </c>
      <c r="D3228" t="str">
        <f>IF(ISBLANK(Hoja1!D3228),"ASALARIADO",Hoja1!D3228)</f>
        <v>ASALARIADO</v>
      </c>
      <c r="E3228" t="s">
        <v>16</v>
      </c>
      <c r="F3228" t="s">
        <v>12</v>
      </c>
      <c r="G3228" t="s">
        <v>13</v>
      </c>
      <c r="H3228" t="s">
        <v>13</v>
      </c>
      <c r="I3228" s="1">
        <f>IF(ISBLANK(Hoja1!I3228),AVERAGE(Hoja1!$I$2:$I$5001),Hoja1!I3228)</f>
        <v>22</v>
      </c>
      <c r="J3228">
        <f t="shared" si="150"/>
        <v>0</v>
      </c>
      <c r="K3228" t="str">
        <f t="shared" si="151"/>
        <v>0-400k</v>
      </c>
      <c r="L3228" t="str">
        <f t="shared" si="152"/>
        <v>18-30</v>
      </c>
    </row>
    <row r="3229" spans="1:12" x14ac:dyDescent="0.25">
      <c r="A3229">
        <v>3228</v>
      </c>
      <c r="B3229" t="s">
        <v>9</v>
      </c>
      <c r="C3229">
        <f>IF(ISBLANK(Hoja1!C3229),AVERAGE(Hoja1!$C$2:$C$5001),Hoja1!C3229)</f>
        <v>1000025.21</v>
      </c>
      <c r="D3229" t="str">
        <f>IF(ISBLANK(Hoja1!D3229),"ASALARIADO",Hoja1!D3229)</f>
        <v>PENSIONADOS EN SU PROPIO SISTEMA</v>
      </c>
      <c r="E3229" t="s">
        <v>11</v>
      </c>
      <c r="F3229" t="s">
        <v>12</v>
      </c>
      <c r="G3229" t="s">
        <v>13</v>
      </c>
      <c r="H3229" t="s">
        <v>13</v>
      </c>
      <c r="I3229" s="1">
        <f>IF(ISBLANK(Hoja1!I3229),AVERAGE(Hoja1!$I$2:$I$5001),Hoja1!I3229)</f>
        <v>67</v>
      </c>
      <c r="J3229">
        <f t="shared" si="150"/>
        <v>0</v>
      </c>
      <c r="K3229" t="str">
        <f t="shared" si="151"/>
        <v>800k-1.2M</v>
      </c>
      <c r="L3229" t="str">
        <f t="shared" si="152"/>
        <v>61-75</v>
      </c>
    </row>
    <row r="3230" spans="1:12" x14ac:dyDescent="0.25">
      <c r="A3230">
        <v>3229</v>
      </c>
      <c r="B3230" t="s">
        <v>9</v>
      </c>
      <c r="C3230">
        <f>IF(ISBLANK(Hoja1!C3230),AVERAGE(Hoja1!$C$2:$C$5001),Hoja1!C3230)</f>
        <v>924499</v>
      </c>
      <c r="D3230" t="str">
        <f>IF(ISBLANK(Hoja1!D3230),"ASALARIADO",Hoja1!D3230)</f>
        <v>ASALARIADO</v>
      </c>
      <c r="E3230" t="s">
        <v>11</v>
      </c>
      <c r="F3230" t="s">
        <v>12</v>
      </c>
      <c r="G3230" t="s">
        <v>13</v>
      </c>
      <c r="H3230" t="s">
        <v>13</v>
      </c>
      <c r="I3230" s="1">
        <f>IF(ISBLANK(Hoja1!I3230),AVERAGE(Hoja1!$I$2:$I$5001),Hoja1!I3230)</f>
        <v>42</v>
      </c>
      <c r="J3230">
        <f t="shared" si="150"/>
        <v>0</v>
      </c>
      <c r="K3230" t="str">
        <f t="shared" si="151"/>
        <v>800k-1.2M</v>
      </c>
      <c r="L3230" t="str">
        <f t="shared" si="152"/>
        <v>31-45</v>
      </c>
    </row>
    <row r="3231" spans="1:12" x14ac:dyDescent="0.25">
      <c r="A3231">
        <v>3230</v>
      </c>
      <c r="B3231" t="s">
        <v>9</v>
      </c>
      <c r="C3231">
        <f>IF(ISBLANK(Hoja1!C3231),AVERAGE(Hoja1!$C$2:$C$5001),Hoja1!C3231)</f>
        <v>336000</v>
      </c>
      <c r="D3231" t="str">
        <f>IF(ISBLANK(Hoja1!D3231),"ASALARIADO",Hoja1!D3231)</f>
        <v>ASALARIADO</v>
      </c>
      <c r="E3231" t="s">
        <v>16</v>
      </c>
      <c r="F3231" t="s">
        <v>12</v>
      </c>
      <c r="G3231" t="s">
        <v>13</v>
      </c>
      <c r="H3231" t="s">
        <v>12</v>
      </c>
      <c r="I3231" s="1">
        <f>IF(ISBLANK(Hoja1!I3231),AVERAGE(Hoja1!$I$2:$I$5001),Hoja1!I3231)</f>
        <v>39</v>
      </c>
      <c r="J3231">
        <f t="shared" si="150"/>
        <v>1</v>
      </c>
      <c r="K3231" t="str">
        <f t="shared" si="151"/>
        <v>0-400k</v>
      </c>
      <c r="L3231" t="str">
        <f t="shared" si="152"/>
        <v>31-45</v>
      </c>
    </row>
    <row r="3232" spans="1:12" x14ac:dyDescent="0.25">
      <c r="A3232">
        <v>3231</v>
      </c>
      <c r="B3232" t="s">
        <v>9</v>
      </c>
      <c r="C3232">
        <f>IF(ISBLANK(Hoja1!C3232),AVERAGE(Hoja1!$C$2:$C$5001),Hoja1!C3232)</f>
        <v>278030</v>
      </c>
      <c r="D3232" t="str">
        <f>IF(ISBLANK(Hoja1!D3232),"ASALARIADO",Hoja1!D3232)</f>
        <v>CONVENIOS ESPECIALES DE TRABAJADORES INDEPENDIENTES</v>
      </c>
      <c r="E3232" t="s">
        <v>16</v>
      </c>
      <c r="F3232" t="s">
        <v>12</v>
      </c>
      <c r="G3232" t="s">
        <v>13</v>
      </c>
      <c r="H3232" t="s">
        <v>13</v>
      </c>
      <c r="I3232" s="1">
        <f>IF(ISBLANK(Hoja1!I3232),AVERAGE(Hoja1!$I$2:$I$5001),Hoja1!I3232)</f>
        <v>89</v>
      </c>
      <c r="J3232">
        <f t="shared" si="150"/>
        <v>0</v>
      </c>
      <c r="K3232" t="str">
        <f t="shared" si="151"/>
        <v>0-400k</v>
      </c>
      <c r="L3232" t="str">
        <f t="shared" si="152"/>
        <v>76-100+</v>
      </c>
    </row>
    <row r="3233" spans="1:12" x14ac:dyDescent="0.25">
      <c r="A3233">
        <v>3232</v>
      </c>
      <c r="B3233" t="s">
        <v>9</v>
      </c>
      <c r="C3233">
        <f>IF(ISBLANK(Hoja1!C3233),AVERAGE(Hoja1!$C$2:$C$5001),Hoja1!C3233)</f>
        <v>1529457.14</v>
      </c>
      <c r="D3233" t="str">
        <f>IF(ISBLANK(Hoja1!D3233),"ASALARIADO",Hoja1!D3233)</f>
        <v>ASALARIADO</v>
      </c>
      <c r="E3233" t="s">
        <v>16</v>
      </c>
      <c r="F3233" t="s">
        <v>12</v>
      </c>
      <c r="G3233" t="s">
        <v>13</v>
      </c>
      <c r="H3233" t="s">
        <v>13</v>
      </c>
      <c r="I3233" s="1">
        <f>IF(ISBLANK(Hoja1!I3233),AVERAGE(Hoja1!$I$2:$I$5001),Hoja1!I3233)</f>
        <v>32</v>
      </c>
      <c r="J3233">
        <f t="shared" si="150"/>
        <v>0</v>
      </c>
      <c r="K3233" t="str">
        <f t="shared" si="151"/>
        <v>1.2M-2M</v>
      </c>
      <c r="L3233" t="str">
        <f t="shared" si="152"/>
        <v>31-45</v>
      </c>
    </row>
    <row r="3234" spans="1:12" x14ac:dyDescent="0.25">
      <c r="A3234">
        <v>3233</v>
      </c>
      <c r="B3234" t="s">
        <v>9</v>
      </c>
      <c r="C3234">
        <f>IF(ISBLANK(Hoja1!C3234),AVERAGE(Hoja1!$C$2:$C$5001),Hoja1!C3234)</f>
        <v>297046</v>
      </c>
      <c r="D3234" t="str">
        <f>IF(ISBLANK(Hoja1!D3234),"ASALARIADO",Hoja1!D3234)</f>
        <v>TRABAJADOR INDEPENDIENTE</v>
      </c>
      <c r="E3234" t="s">
        <v>16</v>
      </c>
      <c r="F3234" t="s">
        <v>12</v>
      </c>
      <c r="G3234" t="s">
        <v>13</v>
      </c>
      <c r="H3234" t="s">
        <v>12</v>
      </c>
      <c r="I3234" s="1">
        <f>IF(ISBLANK(Hoja1!I3234),AVERAGE(Hoja1!$I$2:$I$5001),Hoja1!I3234)</f>
        <v>59</v>
      </c>
      <c r="J3234">
        <f t="shared" si="150"/>
        <v>1</v>
      </c>
      <c r="K3234" t="str">
        <f t="shared" si="151"/>
        <v>0-400k</v>
      </c>
      <c r="L3234" t="str">
        <f t="shared" si="152"/>
        <v>46-60</v>
      </c>
    </row>
    <row r="3235" spans="1:12" x14ac:dyDescent="0.25">
      <c r="A3235">
        <v>3234</v>
      </c>
      <c r="B3235" t="s">
        <v>9</v>
      </c>
      <c r="C3235">
        <f>IF(ISBLANK(Hoja1!C3235),AVERAGE(Hoja1!$C$2:$C$5001),Hoja1!C3235)</f>
        <v>358640</v>
      </c>
      <c r="D3235" t="str">
        <f>IF(ISBLANK(Hoja1!D3235),"ASALARIADO",Hoja1!D3235)</f>
        <v>TRABAJADOR INDEPENDIENTE</v>
      </c>
      <c r="E3235" t="s">
        <v>16</v>
      </c>
      <c r="F3235" t="s">
        <v>12</v>
      </c>
      <c r="G3235" t="s">
        <v>13</v>
      </c>
      <c r="H3235" t="s">
        <v>12</v>
      </c>
      <c r="I3235" s="1">
        <f>IF(ISBLANK(Hoja1!I3235),AVERAGE(Hoja1!$I$2:$I$5001),Hoja1!I3235)</f>
        <v>63</v>
      </c>
      <c r="J3235">
        <f t="shared" si="150"/>
        <v>1</v>
      </c>
      <c r="K3235" t="str">
        <f t="shared" si="151"/>
        <v>0-400k</v>
      </c>
      <c r="L3235" t="str">
        <f t="shared" si="152"/>
        <v>61-75</v>
      </c>
    </row>
    <row r="3236" spans="1:12" x14ac:dyDescent="0.25">
      <c r="A3236">
        <v>3235</v>
      </c>
      <c r="B3236" t="s">
        <v>9</v>
      </c>
      <c r="C3236">
        <f>IF(ISBLANK(Hoja1!C3236),AVERAGE(Hoja1!$C$2:$C$5001),Hoja1!C3236)</f>
        <v>414416</v>
      </c>
      <c r="D3236" t="str">
        <f>IF(ISBLANK(Hoja1!D3236),"ASALARIADO",Hoja1!D3236)</f>
        <v>ASALARIADO</v>
      </c>
      <c r="E3236" t="s">
        <v>16</v>
      </c>
      <c r="F3236" t="s">
        <v>12</v>
      </c>
      <c r="G3236" t="s">
        <v>13</v>
      </c>
      <c r="H3236" t="s">
        <v>13</v>
      </c>
      <c r="I3236" s="1">
        <f>IF(ISBLANK(Hoja1!I3236),AVERAGE(Hoja1!$I$2:$I$5001),Hoja1!I3236)</f>
        <v>61</v>
      </c>
      <c r="J3236">
        <f t="shared" si="150"/>
        <v>0</v>
      </c>
      <c r="K3236" t="str">
        <f t="shared" si="151"/>
        <v>400k-800k</v>
      </c>
      <c r="L3236" t="str">
        <f t="shared" si="152"/>
        <v>61-75</v>
      </c>
    </row>
    <row r="3237" spans="1:12" x14ac:dyDescent="0.25">
      <c r="A3237">
        <v>3236</v>
      </c>
      <c r="B3237" t="s">
        <v>15</v>
      </c>
      <c r="C3237">
        <f>IF(ISBLANK(Hoja1!C3237),AVERAGE(Hoja1!$C$2:$C$5001),Hoja1!C3237)</f>
        <v>347256</v>
      </c>
      <c r="D3237" t="str">
        <f>IF(ISBLANK(Hoja1!D3237),"ASALARIADO",Hoja1!D3237)</f>
        <v>ASALARIADO</v>
      </c>
      <c r="E3237" t="s">
        <v>11</v>
      </c>
      <c r="F3237" t="s">
        <v>12</v>
      </c>
      <c r="G3237" t="s">
        <v>13</v>
      </c>
      <c r="H3237" t="s">
        <v>12</v>
      </c>
      <c r="I3237" s="1">
        <f>IF(ISBLANK(Hoja1!I3237),AVERAGE(Hoja1!$I$2:$I$5001),Hoja1!I3237)</f>
        <v>47</v>
      </c>
      <c r="J3237">
        <f t="shared" si="150"/>
        <v>1</v>
      </c>
      <c r="K3237" t="str">
        <f t="shared" si="151"/>
        <v>0-400k</v>
      </c>
      <c r="L3237" t="str">
        <f t="shared" si="152"/>
        <v>46-60</v>
      </c>
    </row>
    <row r="3238" spans="1:12" x14ac:dyDescent="0.25">
      <c r="A3238">
        <v>3237</v>
      </c>
      <c r="B3238" t="s">
        <v>9</v>
      </c>
      <c r="C3238">
        <f>IF(ISBLANK(Hoja1!C3238),AVERAGE(Hoja1!$C$2:$C$5001),Hoja1!C3238)</f>
        <v>1119534</v>
      </c>
      <c r="D3238" t="str">
        <f>IF(ISBLANK(Hoja1!D3238),"ASALARIADO",Hoja1!D3238)</f>
        <v>TRABAJADOR INDEPENDIENTE</v>
      </c>
      <c r="E3238" t="s">
        <v>16</v>
      </c>
      <c r="F3238" t="s">
        <v>12</v>
      </c>
      <c r="G3238" t="s">
        <v>13</v>
      </c>
      <c r="H3238" t="s">
        <v>13</v>
      </c>
      <c r="I3238" s="1">
        <f>IF(ISBLANK(Hoja1!I3238),AVERAGE(Hoja1!$I$2:$I$5001),Hoja1!I3238)</f>
        <v>71</v>
      </c>
      <c r="J3238">
        <f t="shared" si="150"/>
        <v>0</v>
      </c>
      <c r="K3238" t="str">
        <f t="shared" si="151"/>
        <v>800k-1.2M</v>
      </c>
      <c r="L3238" t="str">
        <f t="shared" si="152"/>
        <v>61-75</v>
      </c>
    </row>
    <row r="3239" spans="1:12" x14ac:dyDescent="0.25">
      <c r="A3239">
        <v>3238</v>
      </c>
      <c r="B3239" t="s">
        <v>15</v>
      </c>
      <c r="C3239">
        <f>IF(ISBLANK(Hoja1!C3239),AVERAGE(Hoja1!$C$2:$C$5001),Hoja1!C3239)</f>
        <v>346666.67</v>
      </c>
      <c r="D3239" t="str">
        <f>IF(ISBLANK(Hoja1!D3239),"ASALARIADO",Hoja1!D3239)</f>
        <v>ASALARIADO</v>
      </c>
      <c r="E3239" t="s">
        <v>16</v>
      </c>
      <c r="F3239" t="s">
        <v>12</v>
      </c>
      <c r="G3239" t="s">
        <v>13</v>
      </c>
      <c r="H3239" t="s">
        <v>13</v>
      </c>
      <c r="I3239" s="1">
        <f>IF(ISBLANK(Hoja1!I3239),AVERAGE(Hoja1!$I$2:$I$5001),Hoja1!I3239)</f>
        <v>38</v>
      </c>
      <c r="J3239">
        <f t="shared" si="150"/>
        <v>0</v>
      </c>
      <c r="K3239" t="str">
        <f t="shared" si="151"/>
        <v>0-400k</v>
      </c>
      <c r="L3239" t="str">
        <f t="shared" si="152"/>
        <v>31-45</v>
      </c>
    </row>
    <row r="3240" spans="1:12" x14ac:dyDescent="0.25">
      <c r="A3240">
        <v>3239</v>
      </c>
      <c r="B3240" t="s">
        <v>9</v>
      </c>
      <c r="C3240">
        <f>IF(ISBLANK(Hoja1!C3240),AVERAGE(Hoja1!$C$2:$C$5001),Hoja1!C3240)</f>
        <v>594092</v>
      </c>
      <c r="D3240" t="str">
        <f>IF(ISBLANK(Hoja1!D3240),"ASALARIADO",Hoja1!D3240)</f>
        <v>TRABAJADOR INDEPENDIENTE</v>
      </c>
      <c r="E3240" t="s">
        <v>16</v>
      </c>
      <c r="F3240" t="s">
        <v>12</v>
      </c>
      <c r="G3240" t="s">
        <v>13</v>
      </c>
      <c r="H3240" t="s">
        <v>12</v>
      </c>
      <c r="I3240" s="1">
        <f>IF(ISBLANK(Hoja1!I3240),AVERAGE(Hoja1!$I$2:$I$5001),Hoja1!I3240)</f>
        <v>39</v>
      </c>
      <c r="J3240">
        <f t="shared" si="150"/>
        <v>1</v>
      </c>
      <c r="K3240" t="str">
        <f t="shared" si="151"/>
        <v>400k-800k</v>
      </c>
      <c r="L3240" t="str">
        <f t="shared" si="152"/>
        <v>31-45</v>
      </c>
    </row>
    <row r="3241" spans="1:12" x14ac:dyDescent="0.25">
      <c r="A3241">
        <v>3240</v>
      </c>
      <c r="B3241" t="s">
        <v>15</v>
      </c>
      <c r="C3241">
        <f>IF(ISBLANK(Hoja1!C3241),AVERAGE(Hoja1!$C$2:$C$5001),Hoja1!C3241)</f>
        <v>175000</v>
      </c>
      <c r="D3241" t="str">
        <f>IF(ISBLANK(Hoja1!D3241),"ASALARIADO",Hoja1!D3241)</f>
        <v>ASALARIADO</v>
      </c>
      <c r="E3241" t="s">
        <v>16</v>
      </c>
      <c r="F3241" t="s">
        <v>12</v>
      </c>
      <c r="G3241" t="s">
        <v>13</v>
      </c>
      <c r="H3241" t="s">
        <v>13</v>
      </c>
      <c r="I3241" s="1">
        <f>IF(ISBLANK(Hoja1!I3241),AVERAGE(Hoja1!$I$2:$I$5001),Hoja1!I3241)</f>
        <v>31</v>
      </c>
      <c r="J3241">
        <f t="shared" si="150"/>
        <v>0</v>
      </c>
      <c r="K3241" t="str">
        <f t="shared" si="151"/>
        <v>0-400k</v>
      </c>
      <c r="L3241" t="str">
        <f t="shared" si="152"/>
        <v>31-45</v>
      </c>
    </row>
    <row r="3242" spans="1:12" x14ac:dyDescent="0.25">
      <c r="A3242">
        <v>3241</v>
      </c>
      <c r="B3242" t="s">
        <v>15</v>
      </c>
      <c r="C3242">
        <f>IF(ISBLANK(Hoja1!C3242),AVERAGE(Hoja1!$C$2:$C$5001),Hoja1!C3242)</f>
        <v>2214734.2999999998</v>
      </c>
      <c r="D3242" t="str">
        <f>IF(ISBLANK(Hoja1!D3242),"ASALARIADO",Hoja1!D3242)</f>
        <v>ASALARIADO</v>
      </c>
      <c r="E3242" t="s">
        <v>11</v>
      </c>
      <c r="F3242" t="s">
        <v>12</v>
      </c>
      <c r="G3242" t="s">
        <v>13</v>
      </c>
      <c r="H3242" t="s">
        <v>13</v>
      </c>
      <c r="I3242" s="1">
        <f>IF(ISBLANK(Hoja1!I3242),AVERAGE(Hoja1!$I$2:$I$5001),Hoja1!I3242)</f>
        <v>54</v>
      </c>
      <c r="J3242">
        <f t="shared" si="150"/>
        <v>0</v>
      </c>
      <c r="K3242" t="str">
        <f t="shared" si="151"/>
        <v>2M+</v>
      </c>
      <c r="L3242" t="str">
        <f t="shared" si="152"/>
        <v>46-60</v>
      </c>
    </row>
    <row r="3243" spans="1:12" x14ac:dyDescent="0.25">
      <c r="A3243">
        <v>3242</v>
      </c>
      <c r="B3243" t="s">
        <v>15</v>
      </c>
      <c r="C3243">
        <f>IF(ISBLANK(Hoja1!C3243),AVERAGE(Hoja1!$C$2:$C$5001),Hoja1!C3243)</f>
        <v>657562.5</v>
      </c>
      <c r="D3243" t="str">
        <f>IF(ISBLANK(Hoja1!D3243),"ASALARIADO",Hoja1!D3243)</f>
        <v>ASALARIADO</v>
      </c>
      <c r="E3243" t="s">
        <v>11</v>
      </c>
      <c r="F3243" t="s">
        <v>12</v>
      </c>
      <c r="G3243" t="s">
        <v>13</v>
      </c>
      <c r="H3243" t="s">
        <v>13</v>
      </c>
      <c r="I3243" s="1">
        <f>IF(ISBLANK(Hoja1!I3243),AVERAGE(Hoja1!$I$2:$I$5001),Hoja1!I3243)</f>
        <v>27</v>
      </c>
      <c r="J3243">
        <f t="shared" si="150"/>
        <v>0</v>
      </c>
      <c r="K3243" t="str">
        <f t="shared" si="151"/>
        <v>400k-800k</v>
      </c>
      <c r="L3243" t="str">
        <f t="shared" si="152"/>
        <v>18-30</v>
      </c>
    </row>
    <row r="3244" spans="1:12" x14ac:dyDescent="0.25">
      <c r="A3244">
        <v>3243</v>
      </c>
      <c r="B3244" t="s">
        <v>9</v>
      </c>
      <c r="C3244">
        <f>IF(ISBLANK(Hoja1!C3244),AVERAGE(Hoja1!$C$2:$C$5001),Hoja1!C3244)</f>
        <v>297502</v>
      </c>
      <c r="D3244" t="str">
        <f>IF(ISBLANK(Hoja1!D3244),"ASALARIADO",Hoja1!D3244)</f>
        <v>ASEGURADO VOLUNTARIO</v>
      </c>
      <c r="E3244" t="s">
        <v>16</v>
      </c>
      <c r="F3244" t="s">
        <v>12</v>
      </c>
      <c r="G3244" t="s">
        <v>13</v>
      </c>
      <c r="H3244" t="s">
        <v>13</v>
      </c>
      <c r="I3244" s="1">
        <f>IF(ISBLANK(Hoja1!I3244),AVERAGE(Hoja1!$I$2:$I$5001),Hoja1!I3244)</f>
        <v>67</v>
      </c>
      <c r="J3244">
        <f t="shared" si="150"/>
        <v>0</v>
      </c>
      <c r="K3244" t="str">
        <f t="shared" si="151"/>
        <v>0-400k</v>
      </c>
      <c r="L3244" t="str">
        <f t="shared" si="152"/>
        <v>61-75</v>
      </c>
    </row>
    <row r="3245" spans="1:12" x14ac:dyDescent="0.25">
      <c r="A3245">
        <v>3244</v>
      </c>
      <c r="B3245" t="s">
        <v>9</v>
      </c>
      <c r="C3245">
        <f>IF(ISBLANK(Hoja1!C3245),AVERAGE(Hoja1!$C$2:$C$5001),Hoja1!C3245)</f>
        <v>422231</v>
      </c>
      <c r="D3245" t="str">
        <f>IF(ISBLANK(Hoja1!D3245),"ASALARIADO",Hoja1!D3245)</f>
        <v>ASALARIADO</v>
      </c>
      <c r="E3245" t="s">
        <v>11</v>
      </c>
      <c r="F3245" t="s">
        <v>12</v>
      </c>
      <c r="G3245" t="s">
        <v>13</v>
      </c>
      <c r="H3245" t="s">
        <v>13</v>
      </c>
      <c r="I3245" s="1">
        <f>IF(ISBLANK(Hoja1!I3245),AVERAGE(Hoja1!$I$2:$I$5001),Hoja1!I3245)</f>
        <v>49</v>
      </c>
      <c r="J3245">
        <f t="shared" si="150"/>
        <v>0</v>
      </c>
      <c r="K3245" t="str">
        <f t="shared" si="151"/>
        <v>400k-800k</v>
      </c>
      <c r="L3245" t="str">
        <f t="shared" si="152"/>
        <v>46-60</v>
      </c>
    </row>
    <row r="3246" spans="1:12" x14ac:dyDescent="0.25">
      <c r="A3246">
        <v>3245</v>
      </c>
      <c r="B3246" t="s">
        <v>15</v>
      </c>
      <c r="C3246">
        <f>IF(ISBLANK(Hoja1!C3246),AVERAGE(Hoja1!$C$2:$C$5001),Hoja1!C3246)</f>
        <v>500937.8</v>
      </c>
      <c r="D3246" t="str">
        <f>IF(ISBLANK(Hoja1!D3246),"ASALARIADO",Hoja1!D3246)</f>
        <v>ASALARIADO</v>
      </c>
      <c r="E3246" t="s">
        <v>16</v>
      </c>
      <c r="F3246" t="s">
        <v>12</v>
      </c>
      <c r="G3246" t="s">
        <v>13</v>
      </c>
      <c r="H3246" t="s">
        <v>13</v>
      </c>
      <c r="I3246" s="1">
        <f>IF(ISBLANK(Hoja1!I3246),AVERAGE(Hoja1!$I$2:$I$5001),Hoja1!I3246)</f>
        <v>50</v>
      </c>
      <c r="J3246">
        <f t="shared" si="150"/>
        <v>0</v>
      </c>
      <c r="K3246" t="str">
        <f t="shared" si="151"/>
        <v>400k-800k</v>
      </c>
      <c r="L3246" t="str">
        <f t="shared" si="152"/>
        <v>46-60</v>
      </c>
    </row>
    <row r="3247" spans="1:12" x14ac:dyDescent="0.25">
      <c r="A3247">
        <v>3246</v>
      </c>
      <c r="B3247" t="s">
        <v>9</v>
      </c>
      <c r="C3247">
        <f>IF(ISBLANK(Hoja1!C3247),AVERAGE(Hoja1!$C$2:$C$5001),Hoja1!C3247)</f>
        <v>278031</v>
      </c>
      <c r="D3247" t="str">
        <f>IF(ISBLANK(Hoja1!D3247),"ASALARIADO",Hoja1!D3247)</f>
        <v>TRABAJADOR INDEPENDIENTE</v>
      </c>
      <c r="E3247" t="s">
        <v>16</v>
      </c>
      <c r="F3247" t="s">
        <v>12</v>
      </c>
      <c r="G3247" t="s">
        <v>13</v>
      </c>
      <c r="H3247" t="s">
        <v>13</v>
      </c>
      <c r="I3247" s="1">
        <f>IF(ISBLANK(Hoja1!I3247),AVERAGE(Hoja1!$I$2:$I$5001),Hoja1!I3247)</f>
        <v>42</v>
      </c>
      <c r="J3247">
        <f t="shared" si="150"/>
        <v>0</v>
      </c>
      <c r="K3247" t="str">
        <f t="shared" si="151"/>
        <v>0-400k</v>
      </c>
      <c r="L3247" t="str">
        <f t="shared" si="152"/>
        <v>31-45</v>
      </c>
    </row>
    <row r="3248" spans="1:12" x14ac:dyDescent="0.25">
      <c r="A3248">
        <v>3247</v>
      </c>
      <c r="B3248" t="s">
        <v>9</v>
      </c>
      <c r="C3248">
        <f>IF(ISBLANK(Hoja1!C3248),AVERAGE(Hoja1!$C$2:$C$5001),Hoja1!C3248)</f>
        <v>180000</v>
      </c>
      <c r="D3248" t="str">
        <f>IF(ISBLANK(Hoja1!D3248),"ASALARIADO",Hoja1!D3248)</f>
        <v>ASALARIADO</v>
      </c>
      <c r="E3248" t="s">
        <v>16</v>
      </c>
      <c r="F3248" t="s">
        <v>12</v>
      </c>
      <c r="G3248" t="s">
        <v>13</v>
      </c>
      <c r="H3248" t="s">
        <v>12</v>
      </c>
      <c r="I3248" s="1">
        <f>IF(ISBLANK(Hoja1!I3248),AVERAGE(Hoja1!$I$2:$I$5001),Hoja1!I3248)</f>
        <v>41</v>
      </c>
      <c r="J3248">
        <f t="shared" si="150"/>
        <v>1</v>
      </c>
      <c r="K3248" t="str">
        <f t="shared" si="151"/>
        <v>0-400k</v>
      </c>
      <c r="L3248" t="str">
        <f t="shared" si="152"/>
        <v>31-45</v>
      </c>
    </row>
    <row r="3249" spans="1:12" x14ac:dyDescent="0.25">
      <c r="A3249">
        <v>3248</v>
      </c>
      <c r="B3249" t="s">
        <v>9</v>
      </c>
      <c r="C3249">
        <f>IF(ISBLANK(Hoja1!C3249),AVERAGE(Hoja1!$C$2:$C$5001),Hoja1!C3249)</f>
        <v>194000</v>
      </c>
      <c r="D3249" t="str">
        <f>IF(ISBLANK(Hoja1!D3249),"ASALARIADO",Hoja1!D3249)</f>
        <v>ASALARIADO</v>
      </c>
      <c r="E3249" t="s">
        <v>16</v>
      </c>
      <c r="F3249" t="s">
        <v>12</v>
      </c>
      <c r="G3249" t="s">
        <v>13</v>
      </c>
      <c r="H3249" t="s">
        <v>13</v>
      </c>
      <c r="I3249" s="1">
        <f>IF(ISBLANK(Hoja1!I3249),AVERAGE(Hoja1!$I$2:$I$5001),Hoja1!I3249)</f>
        <v>57</v>
      </c>
      <c r="J3249">
        <f t="shared" si="150"/>
        <v>0</v>
      </c>
      <c r="K3249" t="str">
        <f t="shared" si="151"/>
        <v>0-400k</v>
      </c>
      <c r="L3249" t="str">
        <f t="shared" si="152"/>
        <v>46-60</v>
      </c>
    </row>
    <row r="3250" spans="1:12" x14ac:dyDescent="0.25">
      <c r="A3250">
        <v>3249</v>
      </c>
      <c r="B3250" t="s">
        <v>9</v>
      </c>
      <c r="C3250">
        <f>IF(ISBLANK(Hoja1!C3250),AVERAGE(Hoja1!$C$2:$C$5001),Hoja1!C3250)</f>
        <v>606313.31000000006</v>
      </c>
      <c r="D3250" t="str">
        <f>IF(ISBLANK(Hoja1!D3250),"ASALARIADO",Hoja1!D3250)</f>
        <v>PENSIONADOS EN SU PROPIO SISTEMA</v>
      </c>
      <c r="E3250" t="s">
        <v>11</v>
      </c>
      <c r="F3250" t="s">
        <v>12</v>
      </c>
      <c r="G3250" t="s">
        <v>13</v>
      </c>
      <c r="H3250" t="s">
        <v>13</v>
      </c>
      <c r="I3250" s="1">
        <f>IF(ISBLANK(Hoja1!I3250),AVERAGE(Hoja1!$I$2:$I$5001),Hoja1!I3250)</f>
        <v>62</v>
      </c>
      <c r="J3250">
        <f t="shared" si="150"/>
        <v>0</v>
      </c>
      <c r="K3250" t="str">
        <f t="shared" si="151"/>
        <v>400k-800k</v>
      </c>
      <c r="L3250" t="str">
        <f t="shared" si="152"/>
        <v>61-75</v>
      </c>
    </row>
    <row r="3251" spans="1:12" x14ac:dyDescent="0.25">
      <c r="A3251">
        <v>3250</v>
      </c>
      <c r="B3251" t="s">
        <v>9</v>
      </c>
      <c r="C3251">
        <f>IF(ISBLANK(Hoja1!C3251),AVERAGE(Hoja1!$C$2:$C$5001),Hoja1!C3251)</f>
        <v>556116.75</v>
      </c>
      <c r="D3251" t="str">
        <f>IF(ISBLANK(Hoja1!D3251),"ASALARIADO",Hoja1!D3251)</f>
        <v>ASALARIADO</v>
      </c>
      <c r="E3251" t="s">
        <v>16</v>
      </c>
      <c r="F3251" t="s">
        <v>12</v>
      </c>
      <c r="G3251" t="s">
        <v>13</v>
      </c>
      <c r="H3251" t="s">
        <v>13</v>
      </c>
      <c r="I3251" s="1">
        <f>IF(ISBLANK(Hoja1!I3251),AVERAGE(Hoja1!$I$2:$I$5001),Hoja1!I3251)</f>
        <v>52</v>
      </c>
      <c r="J3251">
        <f t="shared" si="150"/>
        <v>0</v>
      </c>
      <c r="K3251" t="str">
        <f t="shared" si="151"/>
        <v>400k-800k</v>
      </c>
      <c r="L3251" t="str">
        <f t="shared" si="152"/>
        <v>46-60</v>
      </c>
    </row>
    <row r="3252" spans="1:12" x14ac:dyDescent="0.25">
      <c r="A3252">
        <v>3251</v>
      </c>
      <c r="B3252" t="s">
        <v>9</v>
      </c>
      <c r="C3252">
        <f>IF(ISBLANK(Hoja1!C3252),AVERAGE(Hoja1!$C$2:$C$5001),Hoja1!C3252)</f>
        <v>1106966.42</v>
      </c>
      <c r="D3252" t="str">
        <f>IF(ISBLANK(Hoja1!D3252),"ASALARIADO",Hoja1!D3252)</f>
        <v>ASALARIADO</v>
      </c>
      <c r="E3252" t="s">
        <v>11</v>
      </c>
      <c r="F3252" t="s">
        <v>12</v>
      </c>
      <c r="G3252" t="s">
        <v>13</v>
      </c>
      <c r="H3252" t="s">
        <v>13</v>
      </c>
      <c r="I3252" s="1">
        <f>IF(ISBLANK(Hoja1!I3252),AVERAGE(Hoja1!$I$2:$I$5001),Hoja1!I3252)</f>
        <v>36</v>
      </c>
      <c r="J3252">
        <f t="shared" si="150"/>
        <v>0</v>
      </c>
      <c r="K3252" t="str">
        <f t="shared" si="151"/>
        <v>800k-1.2M</v>
      </c>
      <c r="L3252" t="str">
        <f t="shared" si="152"/>
        <v>31-45</v>
      </c>
    </row>
    <row r="3253" spans="1:12" x14ac:dyDescent="0.25">
      <c r="A3253">
        <v>3252</v>
      </c>
      <c r="B3253" t="s">
        <v>9</v>
      </c>
      <c r="C3253">
        <f>IF(ISBLANK(Hoja1!C3253),AVERAGE(Hoja1!$C$2:$C$5001),Hoja1!C3253)</f>
        <v>415064.04</v>
      </c>
      <c r="D3253" t="str">
        <f>IF(ISBLANK(Hoja1!D3253),"ASALARIADO",Hoja1!D3253)</f>
        <v>ASALARIADO</v>
      </c>
      <c r="E3253" t="s">
        <v>16</v>
      </c>
      <c r="F3253" t="s">
        <v>12</v>
      </c>
      <c r="G3253" t="s">
        <v>13</v>
      </c>
      <c r="H3253" t="s">
        <v>13</v>
      </c>
      <c r="I3253" s="1">
        <f>IF(ISBLANK(Hoja1!I3253),AVERAGE(Hoja1!$I$2:$I$5001),Hoja1!I3253)</f>
        <v>24</v>
      </c>
      <c r="J3253">
        <f t="shared" si="150"/>
        <v>0</v>
      </c>
      <c r="K3253" t="str">
        <f t="shared" si="151"/>
        <v>400k-800k</v>
      </c>
      <c r="L3253" t="str">
        <f t="shared" si="152"/>
        <v>18-30</v>
      </c>
    </row>
    <row r="3254" spans="1:12" x14ac:dyDescent="0.25">
      <c r="A3254">
        <v>3253</v>
      </c>
      <c r="B3254" t="s">
        <v>9</v>
      </c>
      <c r="C3254">
        <f>IF(ISBLANK(Hoja1!C3254),AVERAGE(Hoja1!$C$2:$C$5001),Hoja1!C3254)</f>
        <v>500700</v>
      </c>
      <c r="D3254" t="str">
        <f>IF(ISBLANK(Hoja1!D3254),"ASALARIADO",Hoja1!D3254)</f>
        <v>ASALARIADO</v>
      </c>
      <c r="E3254" t="s">
        <v>16</v>
      </c>
      <c r="F3254" t="s">
        <v>12</v>
      </c>
      <c r="G3254" t="s">
        <v>13</v>
      </c>
      <c r="H3254" t="s">
        <v>13</v>
      </c>
      <c r="I3254" s="1">
        <f>IF(ISBLANK(Hoja1!I3254),AVERAGE(Hoja1!$I$2:$I$5001),Hoja1!I3254)</f>
        <v>50</v>
      </c>
      <c r="J3254">
        <f t="shared" si="150"/>
        <v>0</v>
      </c>
      <c r="K3254" t="str">
        <f t="shared" si="151"/>
        <v>400k-800k</v>
      </c>
      <c r="L3254" t="str">
        <f t="shared" si="152"/>
        <v>46-60</v>
      </c>
    </row>
    <row r="3255" spans="1:12" x14ac:dyDescent="0.25">
      <c r="A3255">
        <v>3254</v>
      </c>
      <c r="B3255" t="s">
        <v>15</v>
      </c>
      <c r="C3255">
        <f>IF(ISBLANK(Hoja1!C3255),AVERAGE(Hoja1!$C$2:$C$5001),Hoja1!C3255)</f>
        <v>1585515</v>
      </c>
      <c r="D3255" t="str">
        <f>IF(ISBLANK(Hoja1!D3255),"ASALARIADO",Hoja1!D3255)</f>
        <v>ASALARIADO</v>
      </c>
      <c r="E3255" t="s">
        <v>11</v>
      </c>
      <c r="F3255" t="s">
        <v>12</v>
      </c>
      <c r="G3255" t="s">
        <v>13</v>
      </c>
      <c r="H3255" t="s">
        <v>13</v>
      </c>
      <c r="I3255" s="1">
        <f>IF(ISBLANK(Hoja1!I3255),AVERAGE(Hoja1!$I$2:$I$5001),Hoja1!I3255)</f>
        <v>61</v>
      </c>
      <c r="J3255">
        <f t="shared" si="150"/>
        <v>0</v>
      </c>
      <c r="K3255" t="str">
        <f t="shared" si="151"/>
        <v>1.2M-2M</v>
      </c>
      <c r="L3255" t="str">
        <f t="shared" si="152"/>
        <v>61-75</v>
      </c>
    </row>
    <row r="3256" spans="1:12" x14ac:dyDescent="0.25">
      <c r="A3256">
        <v>3255</v>
      </c>
      <c r="B3256" t="s">
        <v>9</v>
      </c>
      <c r="C3256">
        <f>IF(ISBLANK(Hoja1!C3256),AVERAGE(Hoja1!$C$2:$C$5001),Hoja1!C3256)</f>
        <v>567425</v>
      </c>
      <c r="D3256" t="str">
        <f>IF(ISBLANK(Hoja1!D3256),"ASALARIADO",Hoja1!D3256)</f>
        <v>ASALARIADO</v>
      </c>
      <c r="E3256" t="s">
        <v>11</v>
      </c>
      <c r="F3256" t="s">
        <v>12</v>
      </c>
      <c r="G3256" t="s">
        <v>13</v>
      </c>
      <c r="H3256" t="s">
        <v>13</v>
      </c>
      <c r="I3256" s="1">
        <f>IF(ISBLANK(Hoja1!I3256),AVERAGE(Hoja1!$I$2:$I$5001),Hoja1!I3256)</f>
        <v>35</v>
      </c>
      <c r="J3256">
        <f t="shared" si="150"/>
        <v>0</v>
      </c>
      <c r="K3256" t="str">
        <f t="shared" si="151"/>
        <v>400k-800k</v>
      </c>
      <c r="L3256" t="str">
        <f t="shared" si="152"/>
        <v>31-45</v>
      </c>
    </row>
    <row r="3257" spans="1:12" x14ac:dyDescent="0.25">
      <c r="A3257">
        <v>3256</v>
      </c>
      <c r="B3257" t="s">
        <v>9</v>
      </c>
      <c r="C3257">
        <f>IF(ISBLANK(Hoja1!C3257),AVERAGE(Hoja1!$C$2:$C$5001),Hoja1!C3257)</f>
        <v>3623771</v>
      </c>
      <c r="D3257" t="str">
        <f>IF(ISBLANK(Hoja1!D3257),"ASALARIADO",Hoja1!D3257)</f>
        <v>ASALARIADO</v>
      </c>
      <c r="E3257" t="s">
        <v>11</v>
      </c>
      <c r="F3257" t="s">
        <v>12</v>
      </c>
      <c r="G3257" t="s">
        <v>13</v>
      </c>
      <c r="H3257" t="s">
        <v>13</v>
      </c>
      <c r="I3257" s="1">
        <f>IF(ISBLANK(Hoja1!I3257),AVERAGE(Hoja1!$I$2:$I$5001),Hoja1!I3257)</f>
        <v>60</v>
      </c>
      <c r="J3257">
        <f t="shared" si="150"/>
        <v>0</v>
      </c>
      <c r="K3257" t="str">
        <f t="shared" si="151"/>
        <v>2M+</v>
      </c>
      <c r="L3257" t="str">
        <f t="shared" si="152"/>
        <v>46-60</v>
      </c>
    </row>
    <row r="3258" spans="1:12" x14ac:dyDescent="0.25">
      <c r="A3258">
        <v>3257</v>
      </c>
      <c r="B3258" t="s">
        <v>15</v>
      </c>
      <c r="C3258">
        <f>IF(ISBLANK(Hoja1!C3258),AVERAGE(Hoja1!$C$2:$C$5001),Hoja1!C3258)</f>
        <v>310124</v>
      </c>
      <c r="D3258" t="str">
        <f>IF(ISBLANK(Hoja1!D3258),"ASALARIADO",Hoja1!D3258)</f>
        <v>TRABAJADOR INDEPENDIENTE</v>
      </c>
      <c r="E3258" t="s">
        <v>16</v>
      </c>
      <c r="F3258" t="s">
        <v>12</v>
      </c>
      <c r="G3258" t="s">
        <v>13</v>
      </c>
      <c r="H3258" t="s">
        <v>13</v>
      </c>
      <c r="I3258" s="1">
        <f>IF(ISBLANK(Hoja1!I3258),AVERAGE(Hoja1!$I$2:$I$5001),Hoja1!I3258)</f>
        <v>48</v>
      </c>
      <c r="J3258">
        <f t="shared" si="150"/>
        <v>0</v>
      </c>
      <c r="K3258" t="str">
        <f t="shared" si="151"/>
        <v>0-400k</v>
      </c>
      <c r="L3258" t="str">
        <f t="shared" si="152"/>
        <v>46-60</v>
      </c>
    </row>
    <row r="3259" spans="1:12" x14ac:dyDescent="0.25">
      <c r="A3259">
        <v>3258</v>
      </c>
      <c r="B3259" t="s">
        <v>9</v>
      </c>
      <c r="C3259">
        <f>IF(ISBLANK(Hoja1!C3259),AVERAGE(Hoja1!$C$2:$C$5001),Hoja1!C3259)</f>
        <v>559014.66</v>
      </c>
      <c r="D3259" t="str">
        <f>IF(ISBLANK(Hoja1!D3259),"ASALARIADO",Hoja1!D3259)</f>
        <v>ASALARIADO</v>
      </c>
      <c r="E3259" t="s">
        <v>16</v>
      </c>
      <c r="F3259" t="s">
        <v>12</v>
      </c>
      <c r="G3259" t="s">
        <v>13</v>
      </c>
      <c r="H3259" t="s">
        <v>12</v>
      </c>
      <c r="I3259" s="1">
        <f>IF(ISBLANK(Hoja1!I3259),AVERAGE(Hoja1!$I$2:$I$5001),Hoja1!I3259)</f>
        <v>44</v>
      </c>
      <c r="J3259">
        <f t="shared" si="150"/>
        <v>1</v>
      </c>
      <c r="K3259" t="str">
        <f t="shared" si="151"/>
        <v>400k-800k</v>
      </c>
      <c r="L3259" t="str">
        <f t="shared" si="152"/>
        <v>31-45</v>
      </c>
    </row>
    <row r="3260" spans="1:12" x14ac:dyDescent="0.25">
      <c r="A3260">
        <v>3259</v>
      </c>
      <c r="B3260" t="s">
        <v>9</v>
      </c>
      <c r="C3260">
        <f>IF(ISBLANK(Hoja1!C3260),AVERAGE(Hoja1!$C$2:$C$5001),Hoja1!C3260)</f>
        <v>150000</v>
      </c>
      <c r="D3260" t="str">
        <f>IF(ISBLANK(Hoja1!D3260),"ASALARIADO",Hoja1!D3260)</f>
        <v>ASALARIADO</v>
      </c>
      <c r="E3260" t="s">
        <v>16</v>
      </c>
      <c r="F3260" t="s">
        <v>12</v>
      </c>
      <c r="G3260" t="s">
        <v>13</v>
      </c>
      <c r="H3260" t="s">
        <v>13</v>
      </c>
      <c r="I3260" s="1">
        <f>IF(ISBLANK(Hoja1!I3260),AVERAGE(Hoja1!$I$2:$I$5001),Hoja1!I3260)</f>
        <v>24</v>
      </c>
      <c r="J3260">
        <f t="shared" si="150"/>
        <v>0</v>
      </c>
      <c r="K3260" t="str">
        <f t="shared" si="151"/>
        <v>0-400k</v>
      </c>
      <c r="L3260" t="str">
        <f t="shared" si="152"/>
        <v>18-30</v>
      </c>
    </row>
    <row r="3261" spans="1:12" x14ac:dyDescent="0.25">
      <c r="A3261">
        <v>3260</v>
      </c>
      <c r="B3261" t="s">
        <v>9</v>
      </c>
      <c r="C3261">
        <f>IF(ISBLANK(Hoja1!C3261),AVERAGE(Hoja1!$C$2:$C$5001),Hoja1!C3261)</f>
        <v>280000</v>
      </c>
      <c r="D3261" t="str">
        <f>IF(ISBLANK(Hoja1!D3261),"ASALARIADO",Hoja1!D3261)</f>
        <v>ASALARIADO</v>
      </c>
      <c r="E3261" t="s">
        <v>16</v>
      </c>
      <c r="F3261" t="s">
        <v>12</v>
      </c>
      <c r="G3261" t="s">
        <v>13</v>
      </c>
      <c r="H3261" t="s">
        <v>13</v>
      </c>
      <c r="I3261" s="1">
        <f>IF(ISBLANK(Hoja1!I3261),AVERAGE(Hoja1!$I$2:$I$5001),Hoja1!I3261)</f>
        <v>40</v>
      </c>
      <c r="J3261">
        <f t="shared" si="150"/>
        <v>0</v>
      </c>
      <c r="K3261" t="str">
        <f t="shared" si="151"/>
        <v>0-400k</v>
      </c>
      <c r="L3261" t="str">
        <f t="shared" si="152"/>
        <v>31-45</v>
      </c>
    </row>
    <row r="3262" spans="1:12" x14ac:dyDescent="0.25">
      <c r="A3262">
        <v>3261</v>
      </c>
      <c r="B3262" t="s">
        <v>9</v>
      </c>
      <c r="C3262">
        <f>IF(ISBLANK(Hoja1!C3262),AVERAGE(Hoja1!$C$2:$C$5001),Hoja1!C3262)</f>
        <v>2667169.88</v>
      </c>
      <c r="D3262" t="str">
        <f>IF(ISBLANK(Hoja1!D3262),"ASALARIADO",Hoja1!D3262)</f>
        <v>ASALARIADO</v>
      </c>
      <c r="E3262" t="s">
        <v>11</v>
      </c>
      <c r="F3262" t="s">
        <v>12</v>
      </c>
      <c r="G3262" t="s">
        <v>13</v>
      </c>
      <c r="H3262" t="s">
        <v>13</v>
      </c>
      <c r="I3262" s="1">
        <f>IF(ISBLANK(Hoja1!I3262),AVERAGE(Hoja1!$I$2:$I$5001),Hoja1!I3262)</f>
        <v>31</v>
      </c>
      <c r="J3262">
        <f t="shared" si="150"/>
        <v>0</v>
      </c>
      <c r="K3262" t="str">
        <f t="shared" si="151"/>
        <v>2M+</v>
      </c>
      <c r="L3262" t="str">
        <f t="shared" si="152"/>
        <v>31-45</v>
      </c>
    </row>
    <row r="3263" spans="1:12" x14ac:dyDescent="0.25">
      <c r="A3263">
        <v>3262</v>
      </c>
      <c r="B3263" t="s">
        <v>9</v>
      </c>
      <c r="C3263">
        <f>IF(ISBLANK(Hoja1!C3263),AVERAGE(Hoja1!$C$2:$C$5001),Hoja1!C3263)</f>
        <v>315617</v>
      </c>
      <c r="D3263" t="str">
        <f>IF(ISBLANK(Hoja1!D3263),"ASALARIADO",Hoja1!D3263)</f>
        <v>ASEGURADO VOLUNTARIO</v>
      </c>
      <c r="E3263" t="s">
        <v>16</v>
      </c>
      <c r="F3263" t="s">
        <v>12</v>
      </c>
      <c r="G3263" t="s">
        <v>13</v>
      </c>
      <c r="H3263" t="s">
        <v>13</v>
      </c>
      <c r="I3263" s="1">
        <f>IF(ISBLANK(Hoja1!I3263),AVERAGE(Hoja1!$I$2:$I$5001),Hoja1!I3263)</f>
        <v>44</v>
      </c>
      <c r="J3263">
        <f t="shared" si="150"/>
        <v>0</v>
      </c>
      <c r="K3263" t="str">
        <f t="shared" si="151"/>
        <v>0-400k</v>
      </c>
      <c r="L3263" t="str">
        <f t="shared" si="152"/>
        <v>31-45</v>
      </c>
    </row>
    <row r="3264" spans="1:12" x14ac:dyDescent="0.25">
      <c r="A3264">
        <v>3263</v>
      </c>
      <c r="B3264" t="s">
        <v>15</v>
      </c>
      <c r="C3264">
        <f>IF(ISBLANK(Hoja1!C3264),AVERAGE(Hoja1!$C$2:$C$5001),Hoja1!C3264)</f>
        <v>446610.91</v>
      </c>
      <c r="D3264" t="str">
        <f>IF(ISBLANK(Hoja1!D3264),"ASALARIADO",Hoja1!D3264)</f>
        <v>ASALARIADO</v>
      </c>
      <c r="E3264" t="s">
        <v>16</v>
      </c>
      <c r="F3264" t="s">
        <v>12</v>
      </c>
      <c r="G3264" t="s">
        <v>13</v>
      </c>
      <c r="H3264" t="s">
        <v>13</v>
      </c>
      <c r="I3264" s="1">
        <f>IF(ISBLANK(Hoja1!I3264),AVERAGE(Hoja1!$I$2:$I$5001),Hoja1!I3264)</f>
        <v>23</v>
      </c>
      <c r="J3264">
        <f t="shared" si="150"/>
        <v>0</v>
      </c>
      <c r="K3264" t="str">
        <f t="shared" si="151"/>
        <v>400k-800k</v>
      </c>
      <c r="L3264" t="str">
        <f t="shared" si="152"/>
        <v>18-30</v>
      </c>
    </row>
    <row r="3265" spans="1:12" x14ac:dyDescent="0.25">
      <c r="A3265">
        <v>3264</v>
      </c>
      <c r="B3265" t="s">
        <v>9</v>
      </c>
      <c r="C3265">
        <f>IF(ISBLANK(Hoja1!C3265),AVERAGE(Hoja1!$C$2:$C$5001),Hoja1!C3265)</f>
        <v>549000</v>
      </c>
      <c r="D3265" t="str">
        <f>IF(ISBLANK(Hoja1!D3265),"ASALARIADO",Hoja1!D3265)</f>
        <v>ASALARIADO</v>
      </c>
      <c r="E3265" t="s">
        <v>16</v>
      </c>
      <c r="F3265" t="s">
        <v>12</v>
      </c>
      <c r="G3265" t="s">
        <v>13</v>
      </c>
      <c r="H3265" t="s">
        <v>13</v>
      </c>
      <c r="I3265" s="1">
        <f>IF(ISBLANK(Hoja1!I3265),AVERAGE(Hoja1!$I$2:$I$5001),Hoja1!I3265)</f>
        <v>35</v>
      </c>
      <c r="J3265">
        <f t="shared" si="150"/>
        <v>0</v>
      </c>
      <c r="K3265" t="str">
        <f t="shared" si="151"/>
        <v>400k-800k</v>
      </c>
      <c r="L3265" t="str">
        <f t="shared" si="152"/>
        <v>31-45</v>
      </c>
    </row>
    <row r="3266" spans="1:12" x14ac:dyDescent="0.25">
      <c r="A3266">
        <v>3265</v>
      </c>
      <c r="B3266" t="s">
        <v>15</v>
      </c>
      <c r="C3266">
        <f>IF(ISBLANK(Hoja1!C3266),AVERAGE(Hoja1!$C$2:$C$5001),Hoja1!C3266)</f>
        <v>370123</v>
      </c>
      <c r="D3266" t="str">
        <f>IF(ISBLANK(Hoja1!D3266),"ASALARIADO",Hoja1!D3266)</f>
        <v>ASEGURADO VOLUNTARIO</v>
      </c>
      <c r="E3266" t="s">
        <v>16</v>
      </c>
      <c r="F3266" t="s">
        <v>12</v>
      </c>
      <c r="G3266" t="s">
        <v>13</v>
      </c>
      <c r="H3266" t="s">
        <v>13</v>
      </c>
      <c r="I3266" s="1">
        <f>IF(ISBLANK(Hoja1!I3266),AVERAGE(Hoja1!$I$2:$I$5001),Hoja1!I3266)</f>
        <v>53</v>
      </c>
      <c r="J3266">
        <f t="shared" si="150"/>
        <v>0</v>
      </c>
      <c r="K3266" t="str">
        <f t="shared" si="151"/>
        <v>0-400k</v>
      </c>
      <c r="L3266" t="str">
        <f t="shared" si="152"/>
        <v>46-60</v>
      </c>
    </row>
    <row r="3267" spans="1:12" x14ac:dyDescent="0.25">
      <c r="A3267">
        <v>3266</v>
      </c>
      <c r="B3267" t="s">
        <v>9</v>
      </c>
      <c r="C3267">
        <f>IF(ISBLANK(Hoja1!C3267),AVERAGE(Hoja1!$C$2:$C$5001),Hoja1!C3267)</f>
        <v>5412755.4900000002</v>
      </c>
      <c r="D3267" t="str">
        <f>IF(ISBLANK(Hoja1!D3267),"ASALARIADO",Hoja1!D3267)</f>
        <v>ASALARIADO</v>
      </c>
      <c r="E3267" t="s">
        <v>16</v>
      </c>
      <c r="F3267" t="s">
        <v>12</v>
      </c>
      <c r="G3267" t="s">
        <v>13</v>
      </c>
      <c r="H3267" t="s">
        <v>13</v>
      </c>
      <c r="I3267" s="1">
        <f>IF(ISBLANK(Hoja1!I3267),AVERAGE(Hoja1!$I$2:$I$5001),Hoja1!I3267)</f>
        <v>34</v>
      </c>
      <c r="J3267">
        <f t="shared" ref="J3267:J3330" si="153">IF(H3267="SI",1,0)</f>
        <v>0</v>
      </c>
      <c r="K3267" t="str">
        <f t="shared" ref="K3267:K3330" si="154">IF(C3267&lt;=400000,"0-400k",IF(C3267&lt;=800000,"400k-800k",IF(C3267&lt;=1200000,"800k-1.2M",IF(C3267&lt;=2000000,"1.2M-2M","2M+"))))</f>
        <v>2M+</v>
      </c>
      <c r="L3267" t="str">
        <f t="shared" ref="L3267:L3330" si="155">IF(I3267&lt;=30,"18-30",IF(I3267&lt;=45,"31-45",IF(I3267&lt;=60,"46-60",IF(I3267&lt;=75,"61-75","76-100+"))))</f>
        <v>31-45</v>
      </c>
    </row>
    <row r="3268" spans="1:12" x14ac:dyDescent="0.25">
      <c r="A3268">
        <v>3267</v>
      </c>
      <c r="B3268" t="s">
        <v>9</v>
      </c>
      <c r="C3268">
        <f>IF(ISBLANK(Hoja1!C3268),AVERAGE(Hoja1!$C$2:$C$5001),Hoja1!C3268)</f>
        <v>271250</v>
      </c>
      <c r="D3268" t="str">
        <f>IF(ISBLANK(Hoja1!D3268),"ASALARIADO",Hoja1!D3268)</f>
        <v>ASALARIADO</v>
      </c>
      <c r="E3268" t="s">
        <v>16</v>
      </c>
      <c r="F3268" t="s">
        <v>12</v>
      </c>
      <c r="G3268" t="s">
        <v>13</v>
      </c>
      <c r="H3268" t="s">
        <v>12</v>
      </c>
      <c r="I3268" s="1">
        <f>IF(ISBLANK(Hoja1!I3268),AVERAGE(Hoja1!$I$2:$I$5001),Hoja1!I3268)</f>
        <v>19</v>
      </c>
      <c r="J3268">
        <f t="shared" si="153"/>
        <v>1</v>
      </c>
      <c r="K3268" t="str">
        <f t="shared" si="154"/>
        <v>0-400k</v>
      </c>
      <c r="L3268" t="str">
        <f t="shared" si="155"/>
        <v>18-30</v>
      </c>
    </row>
    <row r="3269" spans="1:12" x14ac:dyDescent="0.25">
      <c r="A3269">
        <v>3268</v>
      </c>
      <c r="B3269" t="s">
        <v>15</v>
      </c>
      <c r="C3269">
        <f>IF(ISBLANK(Hoja1!C3269),AVERAGE(Hoja1!$C$2:$C$5001),Hoja1!C3269)</f>
        <v>300018</v>
      </c>
      <c r="D3269" t="str">
        <f>IF(ISBLANK(Hoja1!D3269),"ASALARIADO",Hoja1!D3269)</f>
        <v>ASEGURADO VOLUNTARIO</v>
      </c>
      <c r="E3269" t="s">
        <v>16</v>
      </c>
      <c r="F3269" t="s">
        <v>12</v>
      </c>
      <c r="G3269" t="s">
        <v>13</v>
      </c>
      <c r="H3269" t="s">
        <v>13</v>
      </c>
      <c r="I3269" s="1">
        <f>IF(ISBLANK(Hoja1!I3269),AVERAGE(Hoja1!$I$2:$I$5001),Hoja1!I3269)</f>
        <v>57</v>
      </c>
      <c r="J3269">
        <f t="shared" si="153"/>
        <v>0</v>
      </c>
      <c r="K3269" t="str">
        <f t="shared" si="154"/>
        <v>0-400k</v>
      </c>
      <c r="L3269" t="str">
        <f t="shared" si="155"/>
        <v>46-60</v>
      </c>
    </row>
    <row r="3270" spans="1:12" x14ac:dyDescent="0.25">
      <c r="A3270">
        <v>3269</v>
      </c>
      <c r="B3270" t="s">
        <v>9</v>
      </c>
      <c r="C3270">
        <f>IF(ISBLANK(Hoja1!C3270),AVERAGE(Hoja1!$C$2:$C$5001),Hoja1!C3270)</f>
        <v>516873</v>
      </c>
      <c r="D3270" t="str">
        <f>IF(ISBLANK(Hoja1!D3270),"ASALARIADO",Hoja1!D3270)</f>
        <v>TRABAJADOR INDEPENDIENTE</v>
      </c>
      <c r="E3270" t="s">
        <v>16</v>
      </c>
      <c r="F3270" t="s">
        <v>12</v>
      </c>
      <c r="G3270" t="s">
        <v>13</v>
      </c>
      <c r="H3270" t="s">
        <v>13</v>
      </c>
      <c r="I3270" s="1">
        <f>IF(ISBLANK(Hoja1!I3270),AVERAGE(Hoja1!$I$2:$I$5001),Hoja1!I3270)</f>
        <v>38</v>
      </c>
      <c r="J3270">
        <f t="shared" si="153"/>
        <v>0</v>
      </c>
      <c r="K3270" t="str">
        <f t="shared" si="154"/>
        <v>400k-800k</v>
      </c>
      <c r="L3270" t="str">
        <f t="shared" si="155"/>
        <v>31-45</v>
      </c>
    </row>
    <row r="3271" spans="1:12" x14ac:dyDescent="0.25">
      <c r="A3271">
        <v>3270</v>
      </c>
      <c r="B3271" t="s">
        <v>9</v>
      </c>
      <c r="C3271">
        <f>IF(ISBLANK(Hoja1!C3271),AVERAGE(Hoja1!$C$2:$C$5001),Hoja1!C3271)</f>
        <v>678863</v>
      </c>
      <c r="D3271" t="str">
        <f>IF(ISBLANK(Hoja1!D3271),"ASALARIADO",Hoja1!D3271)</f>
        <v>PENSIONADOS EN SU PROPIO SISTEMA</v>
      </c>
      <c r="E3271" t="s">
        <v>11</v>
      </c>
      <c r="F3271" t="s">
        <v>12</v>
      </c>
      <c r="G3271" t="s">
        <v>13</v>
      </c>
      <c r="H3271" t="s">
        <v>13</v>
      </c>
      <c r="I3271" s="1">
        <f>IF(ISBLANK(Hoja1!I3271),AVERAGE(Hoja1!$I$2:$I$5001),Hoja1!I3271)</f>
        <v>79</v>
      </c>
      <c r="J3271">
        <f t="shared" si="153"/>
        <v>0</v>
      </c>
      <c r="K3271" t="str">
        <f t="shared" si="154"/>
        <v>400k-800k</v>
      </c>
      <c r="L3271" t="str">
        <f t="shared" si="155"/>
        <v>76-100+</v>
      </c>
    </row>
    <row r="3272" spans="1:12" x14ac:dyDescent="0.25">
      <c r="A3272">
        <v>3271</v>
      </c>
      <c r="B3272" t="s">
        <v>9</v>
      </c>
      <c r="C3272">
        <f>IF(ISBLANK(Hoja1!C3272),AVERAGE(Hoja1!$C$2:$C$5001),Hoja1!C3272)</f>
        <v>362964</v>
      </c>
      <c r="D3272" t="str">
        <f>IF(ISBLANK(Hoja1!D3272),"ASALARIADO",Hoja1!D3272)</f>
        <v>TRABAJADOR INDEPENDIENTE</v>
      </c>
      <c r="E3272" t="s">
        <v>16</v>
      </c>
      <c r="F3272" t="s">
        <v>12</v>
      </c>
      <c r="G3272" t="s">
        <v>13</v>
      </c>
      <c r="H3272" t="s">
        <v>12</v>
      </c>
      <c r="I3272" s="1">
        <f>IF(ISBLANK(Hoja1!I3272),AVERAGE(Hoja1!$I$2:$I$5001),Hoja1!I3272)</f>
        <v>52</v>
      </c>
      <c r="J3272">
        <f t="shared" si="153"/>
        <v>1</v>
      </c>
      <c r="K3272" t="str">
        <f t="shared" si="154"/>
        <v>0-400k</v>
      </c>
      <c r="L3272" t="str">
        <f t="shared" si="155"/>
        <v>46-60</v>
      </c>
    </row>
    <row r="3273" spans="1:12" x14ac:dyDescent="0.25">
      <c r="A3273">
        <v>3272</v>
      </c>
      <c r="B3273" t="s">
        <v>9</v>
      </c>
      <c r="C3273">
        <f>IF(ISBLANK(Hoja1!C3273),AVERAGE(Hoja1!$C$2:$C$5001),Hoja1!C3273)</f>
        <v>639148</v>
      </c>
      <c r="D3273" t="str">
        <f>IF(ISBLANK(Hoja1!D3273),"ASALARIADO",Hoja1!D3273)</f>
        <v>TRABAJADOR INDEPENDIENTE</v>
      </c>
      <c r="E3273" t="s">
        <v>16</v>
      </c>
      <c r="F3273" t="s">
        <v>12</v>
      </c>
      <c r="G3273" t="s">
        <v>13</v>
      </c>
      <c r="H3273" t="s">
        <v>12</v>
      </c>
      <c r="I3273" s="1">
        <f>IF(ISBLANK(Hoja1!I3273),AVERAGE(Hoja1!$I$2:$I$5001),Hoja1!I3273)</f>
        <v>43</v>
      </c>
      <c r="J3273">
        <f t="shared" si="153"/>
        <v>1</v>
      </c>
      <c r="K3273" t="str">
        <f t="shared" si="154"/>
        <v>400k-800k</v>
      </c>
      <c r="L3273" t="str">
        <f t="shared" si="155"/>
        <v>31-45</v>
      </c>
    </row>
    <row r="3274" spans="1:12" x14ac:dyDescent="0.25">
      <c r="A3274">
        <v>3273</v>
      </c>
      <c r="B3274" t="s">
        <v>15</v>
      </c>
      <c r="C3274">
        <f>IF(ISBLANK(Hoja1!C3274),AVERAGE(Hoja1!$C$2:$C$5001),Hoja1!C3274)</f>
        <v>100000</v>
      </c>
      <c r="D3274" t="str">
        <f>IF(ISBLANK(Hoja1!D3274),"ASALARIADO",Hoja1!D3274)</f>
        <v>ASALARIADO</v>
      </c>
      <c r="E3274" t="s">
        <v>16</v>
      </c>
      <c r="F3274" t="s">
        <v>12</v>
      </c>
      <c r="G3274" t="s">
        <v>12</v>
      </c>
      <c r="H3274" t="s">
        <v>13</v>
      </c>
      <c r="I3274" s="1">
        <f>IF(ISBLANK(Hoja1!I3274),AVERAGE(Hoja1!$I$2:$I$5001),Hoja1!I3274)</f>
        <v>30</v>
      </c>
      <c r="J3274">
        <f t="shared" si="153"/>
        <v>0</v>
      </c>
      <c r="K3274" t="str">
        <f t="shared" si="154"/>
        <v>0-400k</v>
      </c>
      <c r="L3274" t="str">
        <f t="shared" si="155"/>
        <v>18-30</v>
      </c>
    </row>
    <row r="3275" spans="1:12" x14ac:dyDescent="0.25">
      <c r="A3275">
        <v>3274</v>
      </c>
      <c r="B3275" t="s">
        <v>15</v>
      </c>
      <c r="C3275">
        <f>IF(ISBLANK(Hoja1!C3275),AVERAGE(Hoja1!$C$2:$C$5001),Hoja1!C3275)</f>
        <v>1160614</v>
      </c>
      <c r="D3275" t="str">
        <f>IF(ISBLANK(Hoja1!D3275),"ASALARIADO",Hoja1!D3275)</f>
        <v>PENSIONADOS EN SU PROPIO SISTEMA</v>
      </c>
      <c r="E3275" t="s">
        <v>11</v>
      </c>
      <c r="F3275" t="s">
        <v>12</v>
      </c>
      <c r="G3275" t="s">
        <v>13</v>
      </c>
      <c r="H3275" t="s">
        <v>13</v>
      </c>
      <c r="I3275" s="1">
        <f>IF(ISBLANK(Hoja1!I3275),AVERAGE(Hoja1!$I$2:$I$5001),Hoja1!I3275)</f>
        <v>65</v>
      </c>
      <c r="J3275">
        <f t="shared" si="153"/>
        <v>0</v>
      </c>
      <c r="K3275" t="str">
        <f t="shared" si="154"/>
        <v>800k-1.2M</v>
      </c>
      <c r="L3275" t="str">
        <f t="shared" si="155"/>
        <v>61-75</v>
      </c>
    </row>
    <row r="3276" spans="1:12" x14ac:dyDescent="0.25">
      <c r="A3276">
        <v>3275</v>
      </c>
      <c r="B3276" t="s">
        <v>9</v>
      </c>
      <c r="C3276">
        <f>IF(ISBLANK(Hoja1!C3276),AVERAGE(Hoja1!$C$2:$C$5001),Hoja1!C3276)</f>
        <v>298018</v>
      </c>
      <c r="D3276" t="str">
        <f>IF(ISBLANK(Hoja1!D3276),"ASALARIADO",Hoja1!D3276)</f>
        <v>TRABAJADOR INDEPENDIENTE</v>
      </c>
      <c r="E3276" t="s">
        <v>16</v>
      </c>
      <c r="F3276" t="s">
        <v>12</v>
      </c>
      <c r="G3276" t="s">
        <v>12</v>
      </c>
      <c r="H3276" t="s">
        <v>12</v>
      </c>
      <c r="I3276" s="1">
        <f>IF(ISBLANK(Hoja1!I3276),AVERAGE(Hoja1!$I$2:$I$5001),Hoja1!I3276)</f>
        <v>43</v>
      </c>
      <c r="J3276">
        <f t="shared" si="153"/>
        <v>1</v>
      </c>
      <c r="K3276" t="str">
        <f t="shared" si="154"/>
        <v>0-400k</v>
      </c>
      <c r="L3276" t="str">
        <f t="shared" si="155"/>
        <v>31-45</v>
      </c>
    </row>
    <row r="3277" spans="1:12" x14ac:dyDescent="0.25">
      <c r="A3277">
        <v>3276</v>
      </c>
      <c r="B3277" t="s">
        <v>9</v>
      </c>
      <c r="C3277">
        <f>IF(ISBLANK(Hoja1!C3277),AVERAGE(Hoja1!$C$2:$C$5001),Hoja1!C3277)</f>
        <v>278030.99</v>
      </c>
      <c r="D3277" t="str">
        <f>IF(ISBLANK(Hoja1!D3277),"ASALARIADO",Hoja1!D3277)</f>
        <v>CONVENIOS ESPECIALES DE TRABAJADORES INDEPENDIENTES</v>
      </c>
      <c r="E3277" t="s">
        <v>16</v>
      </c>
      <c r="F3277" t="s">
        <v>12</v>
      </c>
      <c r="G3277" t="s">
        <v>13</v>
      </c>
      <c r="H3277" t="s">
        <v>13</v>
      </c>
      <c r="I3277" s="1">
        <f>IF(ISBLANK(Hoja1!I3277),AVERAGE(Hoja1!$I$2:$I$5001),Hoja1!I3277)</f>
        <v>25</v>
      </c>
      <c r="J3277">
        <f t="shared" si="153"/>
        <v>0</v>
      </c>
      <c r="K3277" t="str">
        <f t="shared" si="154"/>
        <v>0-400k</v>
      </c>
      <c r="L3277" t="str">
        <f t="shared" si="155"/>
        <v>18-30</v>
      </c>
    </row>
    <row r="3278" spans="1:12" x14ac:dyDescent="0.25">
      <c r="A3278">
        <v>3277</v>
      </c>
      <c r="B3278" t="s">
        <v>9</v>
      </c>
      <c r="C3278">
        <f>IF(ISBLANK(Hoja1!C3278),AVERAGE(Hoja1!$C$2:$C$5001),Hoja1!C3278)</f>
        <v>1718999.67</v>
      </c>
      <c r="D3278" t="str">
        <f>IF(ISBLANK(Hoja1!D3278),"ASALARIADO",Hoja1!D3278)</f>
        <v>ASALARIADO</v>
      </c>
      <c r="E3278" t="s">
        <v>16</v>
      </c>
      <c r="F3278" t="s">
        <v>12</v>
      </c>
      <c r="G3278" t="s">
        <v>12</v>
      </c>
      <c r="H3278" t="s">
        <v>13</v>
      </c>
      <c r="I3278" s="1">
        <f>IF(ISBLANK(Hoja1!I3278),AVERAGE(Hoja1!$I$2:$I$5001),Hoja1!I3278)</f>
        <v>32</v>
      </c>
      <c r="J3278">
        <f t="shared" si="153"/>
        <v>0</v>
      </c>
      <c r="K3278" t="str">
        <f t="shared" si="154"/>
        <v>1.2M-2M</v>
      </c>
      <c r="L3278" t="str">
        <f t="shared" si="155"/>
        <v>31-45</v>
      </c>
    </row>
    <row r="3279" spans="1:12" x14ac:dyDescent="0.25">
      <c r="A3279">
        <v>3278</v>
      </c>
      <c r="B3279" t="s">
        <v>9</v>
      </c>
      <c r="C3279">
        <f>IF(ISBLANK(Hoja1!C3279),AVERAGE(Hoja1!$C$2:$C$5001),Hoja1!C3279)</f>
        <v>358468.86</v>
      </c>
      <c r="D3279" t="str">
        <f>IF(ISBLANK(Hoja1!D3279),"ASALARIADO",Hoja1!D3279)</f>
        <v>ASALARIADO</v>
      </c>
      <c r="E3279" t="s">
        <v>16</v>
      </c>
      <c r="F3279" t="s">
        <v>12</v>
      </c>
      <c r="G3279" t="s">
        <v>13</v>
      </c>
      <c r="H3279" t="s">
        <v>13</v>
      </c>
      <c r="I3279" s="1">
        <f>IF(ISBLANK(Hoja1!I3279),AVERAGE(Hoja1!$I$2:$I$5001),Hoja1!I3279)</f>
        <v>52</v>
      </c>
      <c r="J3279">
        <f t="shared" si="153"/>
        <v>0</v>
      </c>
      <c r="K3279" t="str">
        <f t="shared" si="154"/>
        <v>0-400k</v>
      </c>
      <c r="L3279" t="str">
        <f t="shared" si="155"/>
        <v>46-60</v>
      </c>
    </row>
    <row r="3280" spans="1:12" x14ac:dyDescent="0.25">
      <c r="A3280">
        <v>3279</v>
      </c>
      <c r="B3280" t="s">
        <v>9</v>
      </c>
      <c r="C3280">
        <f>IF(ISBLANK(Hoja1!C3280),AVERAGE(Hoja1!$C$2:$C$5001),Hoja1!C3280)</f>
        <v>439167</v>
      </c>
      <c r="D3280" t="str">
        <f>IF(ISBLANK(Hoja1!D3280),"ASALARIADO",Hoja1!D3280)</f>
        <v>ASALARIADO</v>
      </c>
      <c r="E3280" t="s">
        <v>16</v>
      </c>
      <c r="F3280" t="s">
        <v>12</v>
      </c>
      <c r="G3280" t="s">
        <v>13</v>
      </c>
      <c r="H3280" t="s">
        <v>13</v>
      </c>
      <c r="I3280" s="1">
        <f>IF(ISBLANK(Hoja1!I3280),AVERAGE(Hoja1!$I$2:$I$5001),Hoja1!I3280)</f>
        <v>44</v>
      </c>
      <c r="J3280">
        <f t="shared" si="153"/>
        <v>0</v>
      </c>
      <c r="K3280" t="str">
        <f t="shared" si="154"/>
        <v>400k-800k</v>
      </c>
      <c r="L3280" t="str">
        <f t="shared" si="155"/>
        <v>31-45</v>
      </c>
    </row>
    <row r="3281" spans="1:12" x14ac:dyDescent="0.25">
      <c r="A3281">
        <v>3280</v>
      </c>
      <c r="B3281" t="s">
        <v>9</v>
      </c>
      <c r="C3281">
        <f>IF(ISBLANK(Hoja1!C3281),AVERAGE(Hoja1!$C$2:$C$5001),Hoja1!C3281)</f>
        <v>639148</v>
      </c>
      <c r="D3281" t="str">
        <f>IF(ISBLANK(Hoja1!D3281),"ASALARIADO",Hoja1!D3281)</f>
        <v>TRABAJADOR INDEPENDIENTE</v>
      </c>
      <c r="E3281" t="s">
        <v>16</v>
      </c>
      <c r="F3281" t="s">
        <v>12</v>
      </c>
      <c r="G3281" t="s">
        <v>13</v>
      </c>
      <c r="H3281" t="s">
        <v>13</v>
      </c>
      <c r="I3281" s="1">
        <f>IF(ISBLANK(Hoja1!I3281),AVERAGE(Hoja1!$I$2:$I$5001),Hoja1!I3281)</f>
        <v>54</v>
      </c>
      <c r="J3281">
        <f t="shared" si="153"/>
        <v>0</v>
      </c>
      <c r="K3281" t="str">
        <f t="shared" si="154"/>
        <v>400k-800k</v>
      </c>
      <c r="L3281" t="str">
        <f t="shared" si="155"/>
        <v>46-60</v>
      </c>
    </row>
    <row r="3282" spans="1:12" x14ac:dyDescent="0.25">
      <c r="A3282">
        <v>3281</v>
      </c>
      <c r="B3282" t="s">
        <v>9</v>
      </c>
      <c r="C3282">
        <f>IF(ISBLANK(Hoja1!C3282),AVERAGE(Hoja1!$C$2:$C$5001),Hoja1!C3282)</f>
        <v>589824.6</v>
      </c>
      <c r="D3282" t="str">
        <f>IF(ISBLANK(Hoja1!D3282),"ASALARIADO",Hoja1!D3282)</f>
        <v>ASALARIADO</v>
      </c>
      <c r="E3282" t="s">
        <v>16</v>
      </c>
      <c r="F3282" t="s">
        <v>12</v>
      </c>
      <c r="G3282" t="s">
        <v>13</v>
      </c>
      <c r="H3282" t="s">
        <v>13</v>
      </c>
      <c r="I3282" s="1">
        <f>IF(ISBLANK(Hoja1!I3282),AVERAGE(Hoja1!$I$2:$I$5001),Hoja1!I3282)</f>
        <v>33</v>
      </c>
      <c r="J3282">
        <f t="shared" si="153"/>
        <v>0</v>
      </c>
      <c r="K3282" t="str">
        <f t="shared" si="154"/>
        <v>400k-800k</v>
      </c>
      <c r="L3282" t="str">
        <f t="shared" si="155"/>
        <v>31-45</v>
      </c>
    </row>
    <row r="3283" spans="1:12" x14ac:dyDescent="0.25">
      <c r="A3283">
        <v>3282</v>
      </c>
      <c r="B3283" t="s">
        <v>15</v>
      </c>
      <c r="C3283">
        <f>IF(ISBLANK(Hoja1!C3283),AVERAGE(Hoja1!$C$2:$C$5001),Hoja1!C3283)</f>
        <v>264315.09999999998</v>
      </c>
      <c r="D3283" t="str">
        <f>IF(ISBLANK(Hoja1!D3283),"ASALARIADO",Hoja1!D3283)</f>
        <v>ASALARIADO</v>
      </c>
      <c r="E3283" t="s">
        <v>16</v>
      </c>
      <c r="F3283" t="s">
        <v>12</v>
      </c>
      <c r="G3283" t="s">
        <v>13</v>
      </c>
      <c r="H3283" t="s">
        <v>13</v>
      </c>
      <c r="I3283" s="1">
        <f>IF(ISBLANK(Hoja1!I3283),AVERAGE(Hoja1!$I$2:$I$5001),Hoja1!I3283)</f>
        <v>23</v>
      </c>
      <c r="J3283">
        <f t="shared" si="153"/>
        <v>0</v>
      </c>
      <c r="K3283" t="str">
        <f t="shared" si="154"/>
        <v>0-400k</v>
      </c>
      <c r="L3283" t="str">
        <f t="shared" si="155"/>
        <v>18-30</v>
      </c>
    </row>
    <row r="3284" spans="1:12" x14ac:dyDescent="0.25">
      <c r="A3284">
        <v>3283</v>
      </c>
      <c r="B3284" t="s">
        <v>9</v>
      </c>
      <c r="C3284">
        <f>IF(ISBLANK(Hoja1!C3284),AVERAGE(Hoja1!$C$2:$C$5001),Hoja1!C3284)</f>
        <v>939801.74</v>
      </c>
      <c r="D3284" t="str">
        <f>IF(ISBLANK(Hoja1!D3284),"ASALARIADO",Hoja1!D3284)</f>
        <v>ASALARIADO</v>
      </c>
      <c r="E3284" t="s">
        <v>11</v>
      </c>
      <c r="F3284" t="s">
        <v>12</v>
      </c>
      <c r="G3284" t="s">
        <v>13</v>
      </c>
      <c r="H3284" t="s">
        <v>13</v>
      </c>
      <c r="I3284" s="1">
        <f>IF(ISBLANK(Hoja1!I3284),AVERAGE(Hoja1!$I$2:$I$5001),Hoja1!I3284)</f>
        <v>34</v>
      </c>
      <c r="J3284">
        <f t="shared" si="153"/>
        <v>0</v>
      </c>
      <c r="K3284" t="str">
        <f t="shared" si="154"/>
        <v>800k-1.2M</v>
      </c>
      <c r="L3284" t="str">
        <f t="shared" si="155"/>
        <v>31-45</v>
      </c>
    </row>
    <row r="3285" spans="1:12" x14ac:dyDescent="0.25">
      <c r="A3285">
        <v>3284</v>
      </c>
      <c r="B3285" t="s">
        <v>9</v>
      </c>
      <c r="C3285">
        <f>IF(ISBLANK(Hoja1!C3285),AVERAGE(Hoja1!$C$2:$C$5001),Hoja1!C3285)</f>
        <v>297045</v>
      </c>
      <c r="D3285" t="str">
        <f>IF(ISBLANK(Hoja1!D3285),"ASALARIADO",Hoja1!D3285)</f>
        <v>ASEGURADO VOLUNTARIO</v>
      </c>
      <c r="E3285" t="s">
        <v>16</v>
      </c>
      <c r="F3285" t="s">
        <v>12</v>
      </c>
      <c r="G3285" t="s">
        <v>12</v>
      </c>
      <c r="H3285" t="s">
        <v>13</v>
      </c>
      <c r="I3285" s="1">
        <f>IF(ISBLANK(Hoja1!I3285),AVERAGE(Hoja1!$I$2:$I$5001),Hoja1!I3285)</f>
        <v>61</v>
      </c>
      <c r="J3285">
        <f t="shared" si="153"/>
        <v>0</v>
      </c>
      <c r="K3285" t="str">
        <f t="shared" si="154"/>
        <v>0-400k</v>
      </c>
      <c r="L3285" t="str">
        <f t="shared" si="155"/>
        <v>61-75</v>
      </c>
    </row>
    <row r="3286" spans="1:12" x14ac:dyDescent="0.25">
      <c r="A3286">
        <v>3285</v>
      </c>
      <c r="B3286" t="s">
        <v>15</v>
      </c>
      <c r="C3286">
        <f>IF(ISBLANK(Hoja1!C3286),AVERAGE(Hoja1!$C$2:$C$5001),Hoja1!C3286)</f>
        <v>996628.96</v>
      </c>
      <c r="D3286" t="str">
        <f>IF(ISBLANK(Hoja1!D3286),"ASALARIADO",Hoja1!D3286)</f>
        <v>ASALARIADO</v>
      </c>
      <c r="E3286" t="s">
        <v>11</v>
      </c>
      <c r="F3286" t="s">
        <v>12</v>
      </c>
      <c r="G3286" t="s">
        <v>13</v>
      </c>
      <c r="H3286" t="s">
        <v>13</v>
      </c>
      <c r="I3286" s="1">
        <f>IF(ISBLANK(Hoja1!I3286),AVERAGE(Hoja1!$I$2:$I$5001),Hoja1!I3286)</f>
        <v>34</v>
      </c>
      <c r="J3286">
        <f t="shared" si="153"/>
        <v>0</v>
      </c>
      <c r="K3286" t="str">
        <f t="shared" si="154"/>
        <v>800k-1.2M</v>
      </c>
      <c r="L3286" t="str">
        <f t="shared" si="155"/>
        <v>31-45</v>
      </c>
    </row>
    <row r="3287" spans="1:12" x14ac:dyDescent="0.25">
      <c r="A3287">
        <v>3286</v>
      </c>
      <c r="B3287" t="s">
        <v>9</v>
      </c>
      <c r="C3287">
        <f>IF(ISBLANK(Hoja1!C3287),AVERAGE(Hoja1!$C$2:$C$5001),Hoja1!C3287)</f>
        <v>600000</v>
      </c>
      <c r="D3287" t="str">
        <f>IF(ISBLANK(Hoja1!D3287),"ASALARIADO",Hoja1!D3287)</f>
        <v>ASALARIADO</v>
      </c>
      <c r="E3287" t="s">
        <v>16</v>
      </c>
      <c r="F3287" t="s">
        <v>12</v>
      </c>
      <c r="G3287" t="s">
        <v>13</v>
      </c>
      <c r="H3287" t="s">
        <v>13</v>
      </c>
      <c r="I3287" s="1">
        <f>IF(ISBLANK(Hoja1!I3287),AVERAGE(Hoja1!$I$2:$I$5001),Hoja1!I3287)</f>
        <v>48</v>
      </c>
      <c r="J3287">
        <f t="shared" si="153"/>
        <v>0</v>
      </c>
      <c r="K3287" t="str">
        <f t="shared" si="154"/>
        <v>400k-800k</v>
      </c>
      <c r="L3287" t="str">
        <f t="shared" si="155"/>
        <v>46-60</v>
      </c>
    </row>
    <row r="3288" spans="1:12" x14ac:dyDescent="0.25">
      <c r="A3288">
        <v>3287</v>
      </c>
      <c r="B3288" t="s">
        <v>9</v>
      </c>
      <c r="C3288">
        <f>IF(ISBLANK(Hoja1!C3288),AVERAGE(Hoja1!$C$2:$C$5001),Hoja1!C3288)</f>
        <v>193800</v>
      </c>
      <c r="D3288" t="str">
        <f>IF(ISBLANK(Hoja1!D3288),"ASALARIADO",Hoja1!D3288)</f>
        <v>ASALARIADO</v>
      </c>
      <c r="E3288" t="s">
        <v>16</v>
      </c>
      <c r="F3288" t="s">
        <v>12</v>
      </c>
      <c r="G3288" t="s">
        <v>13</v>
      </c>
      <c r="H3288" t="s">
        <v>13</v>
      </c>
      <c r="I3288" s="1">
        <f>IF(ISBLANK(Hoja1!I3288),AVERAGE(Hoja1!$I$2:$I$5001),Hoja1!I3288)</f>
        <v>28</v>
      </c>
      <c r="J3288">
        <f t="shared" si="153"/>
        <v>0</v>
      </c>
      <c r="K3288" t="str">
        <f t="shared" si="154"/>
        <v>0-400k</v>
      </c>
      <c r="L3288" t="str">
        <f t="shared" si="155"/>
        <v>18-30</v>
      </c>
    </row>
    <row r="3289" spans="1:12" x14ac:dyDescent="0.25">
      <c r="A3289">
        <v>3288</v>
      </c>
      <c r="B3289" t="s">
        <v>9</v>
      </c>
      <c r="C3289">
        <f>IF(ISBLANK(Hoja1!C3289),AVERAGE(Hoja1!$C$2:$C$5001),Hoja1!C3289)</f>
        <v>278030</v>
      </c>
      <c r="D3289" t="str">
        <f>IF(ISBLANK(Hoja1!D3289),"ASALARIADO",Hoja1!D3289)</f>
        <v>CONVENIOS ESPECIALES DE TRABAJADORES INDEPENDIENTES</v>
      </c>
      <c r="E3289" t="s">
        <v>16</v>
      </c>
      <c r="F3289" t="s">
        <v>12</v>
      </c>
      <c r="G3289" t="s">
        <v>13</v>
      </c>
      <c r="H3289" t="s">
        <v>13</v>
      </c>
      <c r="I3289" s="1">
        <f>IF(ISBLANK(Hoja1!I3289),AVERAGE(Hoja1!$I$2:$I$5001),Hoja1!I3289)</f>
        <v>30</v>
      </c>
      <c r="J3289">
        <f t="shared" si="153"/>
        <v>0</v>
      </c>
      <c r="K3289" t="str">
        <f t="shared" si="154"/>
        <v>0-400k</v>
      </c>
      <c r="L3289" t="str">
        <f t="shared" si="155"/>
        <v>18-30</v>
      </c>
    </row>
    <row r="3290" spans="1:12" x14ac:dyDescent="0.25">
      <c r="A3290">
        <v>3289</v>
      </c>
      <c r="B3290" t="s">
        <v>9</v>
      </c>
      <c r="C3290">
        <f>IF(ISBLANK(Hoja1!C3290),AVERAGE(Hoja1!$C$2:$C$5001),Hoja1!C3290)</f>
        <v>538043.07999999996</v>
      </c>
      <c r="D3290" t="str">
        <f>IF(ISBLANK(Hoja1!D3290),"ASALARIADO",Hoja1!D3290)</f>
        <v>ASALARIADO</v>
      </c>
      <c r="E3290" t="s">
        <v>16</v>
      </c>
      <c r="F3290" t="s">
        <v>12</v>
      </c>
      <c r="G3290" t="s">
        <v>13</v>
      </c>
      <c r="H3290" t="s">
        <v>13</v>
      </c>
      <c r="I3290" s="1">
        <f>IF(ISBLANK(Hoja1!I3290),AVERAGE(Hoja1!$I$2:$I$5001),Hoja1!I3290)</f>
        <v>45</v>
      </c>
      <c r="J3290">
        <f t="shared" si="153"/>
        <v>0</v>
      </c>
      <c r="K3290" t="str">
        <f t="shared" si="154"/>
        <v>400k-800k</v>
      </c>
      <c r="L3290" t="str">
        <f t="shared" si="155"/>
        <v>31-45</v>
      </c>
    </row>
    <row r="3291" spans="1:12" x14ac:dyDescent="0.25">
      <c r="A3291">
        <v>3290</v>
      </c>
      <c r="B3291" t="s">
        <v>15</v>
      </c>
      <c r="C3291">
        <f>IF(ISBLANK(Hoja1!C3291),AVERAGE(Hoja1!$C$2:$C$5001),Hoja1!C3291)</f>
        <v>465000</v>
      </c>
      <c r="D3291" t="str">
        <f>IF(ISBLANK(Hoja1!D3291),"ASALARIADO",Hoja1!D3291)</f>
        <v>ASALARIADO</v>
      </c>
      <c r="E3291" t="s">
        <v>16</v>
      </c>
      <c r="F3291" t="s">
        <v>12</v>
      </c>
      <c r="G3291" t="s">
        <v>13</v>
      </c>
      <c r="H3291" t="s">
        <v>12</v>
      </c>
      <c r="I3291" s="1">
        <f>IF(ISBLANK(Hoja1!I3291),AVERAGE(Hoja1!$I$2:$I$5001),Hoja1!I3291)</f>
        <v>28</v>
      </c>
      <c r="J3291">
        <f t="shared" si="153"/>
        <v>1</v>
      </c>
      <c r="K3291" t="str">
        <f t="shared" si="154"/>
        <v>400k-800k</v>
      </c>
      <c r="L3291" t="str">
        <f t="shared" si="155"/>
        <v>18-30</v>
      </c>
    </row>
    <row r="3292" spans="1:12" x14ac:dyDescent="0.25">
      <c r="A3292">
        <v>3291</v>
      </c>
      <c r="B3292" t="s">
        <v>9</v>
      </c>
      <c r="C3292">
        <f>IF(ISBLANK(Hoja1!C3292),AVERAGE(Hoja1!$C$2:$C$5001),Hoja1!C3292)</f>
        <v>318610</v>
      </c>
      <c r="D3292" t="str">
        <f>IF(ISBLANK(Hoja1!D3292),"ASALARIADO",Hoja1!D3292)</f>
        <v>TRABAJADOR INDEPENDIENTE</v>
      </c>
      <c r="E3292" t="s">
        <v>16</v>
      </c>
      <c r="F3292" t="s">
        <v>12</v>
      </c>
      <c r="G3292" t="s">
        <v>13</v>
      </c>
      <c r="H3292" t="s">
        <v>13</v>
      </c>
      <c r="I3292" s="1">
        <f>IF(ISBLANK(Hoja1!I3292),AVERAGE(Hoja1!$I$2:$I$5001),Hoja1!I3292)</f>
        <v>44</v>
      </c>
      <c r="J3292">
        <f t="shared" si="153"/>
        <v>0</v>
      </c>
      <c r="K3292" t="str">
        <f t="shared" si="154"/>
        <v>0-400k</v>
      </c>
      <c r="L3292" t="str">
        <f t="shared" si="155"/>
        <v>31-45</v>
      </c>
    </row>
    <row r="3293" spans="1:12" x14ac:dyDescent="0.25">
      <c r="A3293">
        <v>3292</v>
      </c>
      <c r="B3293" t="s">
        <v>15</v>
      </c>
      <c r="C3293">
        <f>IF(ISBLANK(Hoja1!C3293),AVERAGE(Hoja1!$C$2:$C$5001),Hoja1!C3293)</f>
        <v>272000</v>
      </c>
      <c r="D3293" t="str">
        <f>IF(ISBLANK(Hoja1!D3293),"ASALARIADO",Hoja1!D3293)</f>
        <v>ASALARIADO</v>
      </c>
      <c r="E3293" t="s">
        <v>16</v>
      </c>
      <c r="F3293" t="s">
        <v>12</v>
      </c>
      <c r="G3293" t="s">
        <v>13</v>
      </c>
      <c r="H3293" t="s">
        <v>13</v>
      </c>
      <c r="I3293" s="1">
        <f>IF(ISBLANK(Hoja1!I3293),AVERAGE(Hoja1!$I$2:$I$5001),Hoja1!I3293)</f>
        <v>60</v>
      </c>
      <c r="J3293">
        <f t="shared" si="153"/>
        <v>0</v>
      </c>
      <c r="K3293" t="str">
        <f t="shared" si="154"/>
        <v>0-400k</v>
      </c>
      <c r="L3293" t="str">
        <f t="shared" si="155"/>
        <v>46-60</v>
      </c>
    </row>
    <row r="3294" spans="1:12" x14ac:dyDescent="0.25">
      <c r="A3294">
        <v>3293</v>
      </c>
      <c r="B3294" t="s">
        <v>15</v>
      </c>
      <c r="C3294">
        <f>IF(ISBLANK(Hoja1!C3294),AVERAGE(Hoja1!$C$2:$C$5001),Hoja1!C3294)</f>
        <v>2588242.2000000002</v>
      </c>
      <c r="D3294" t="str">
        <f>IF(ISBLANK(Hoja1!D3294),"ASALARIADO",Hoja1!D3294)</f>
        <v>ASALARIADO</v>
      </c>
      <c r="E3294" t="s">
        <v>11</v>
      </c>
      <c r="F3294" t="s">
        <v>12</v>
      </c>
      <c r="G3294" t="s">
        <v>13</v>
      </c>
      <c r="H3294" t="s">
        <v>13</v>
      </c>
      <c r="I3294" s="1">
        <f>IF(ISBLANK(Hoja1!I3294),AVERAGE(Hoja1!$I$2:$I$5001),Hoja1!I3294)</f>
        <v>32</v>
      </c>
      <c r="J3294">
        <f t="shared" si="153"/>
        <v>0</v>
      </c>
      <c r="K3294" t="str">
        <f t="shared" si="154"/>
        <v>2M+</v>
      </c>
      <c r="L3294" t="str">
        <f t="shared" si="155"/>
        <v>31-45</v>
      </c>
    </row>
    <row r="3295" spans="1:12" x14ac:dyDescent="0.25">
      <c r="A3295">
        <v>3294</v>
      </c>
      <c r="B3295" t="s">
        <v>15</v>
      </c>
      <c r="C3295">
        <f>IF(ISBLANK(Hoja1!C3295),AVERAGE(Hoja1!$C$2:$C$5001),Hoja1!C3295)</f>
        <v>302470</v>
      </c>
      <c r="D3295" t="str">
        <f>IF(ISBLANK(Hoja1!D3295),"ASALARIADO",Hoja1!D3295)</f>
        <v>TRABAJADOR INDEPENDIENTE</v>
      </c>
      <c r="E3295" t="s">
        <v>16</v>
      </c>
      <c r="F3295" t="s">
        <v>12</v>
      </c>
      <c r="G3295" t="s">
        <v>13</v>
      </c>
      <c r="H3295" t="s">
        <v>13</v>
      </c>
      <c r="I3295" s="1">
        <f>IF(ISBLANK(Hoja1!I3295),AVERAGE(Hoja1!$I$2:$I$5001),Hoja1!I3295)</f>
        <v>28</v>
      </c>
      <c r="J3295">
        <f t="shared" si="153"/>
        <v>0</v>
      </c>
      <c r="K3295" t="str">
        <f t="shared" si="154"/>
        <v>0-400k</v>
      </c>
      <c r="L3295" t="str">
        <f t="shared" si="155"/>
        <v>18-30</v>
      </c>
    </row>
    <row r="3296" spans="1:12" x14ac:dyDescent="0.25">
      <c r="A3296">
        <v>3295</v>
      </c>
      <c r="B3296" t="s">
        <v>9</v>
      </c>
      <c r="C3296">
        <f>IF(ISBLANK(Hoja1!C3296),AVERAGE(Hoja1!$C$2:$C$5001),Hoja1!C3296)</f>
        <v>300018</v>
      </c>
      <c r="D3296" t="str">
        <f>IF(ISBLANK(Hoja1!D3296),"ASALARIADO",Hoja1!D3296)</f>
        <v>ASEGURADO VOLUNTARIO</v>
      </c>
      <c r="E3296" t="s">
        <v>16</v>
      </c>
      <c r="F3296" t="s">
        <v>13</v>
      </c>
      <c r="G3296" t="s">
        <v>13</v>
      </c>
      <c r="H3296" t="s">
        <v>13</v>
      </c>
      <c r="I3296" s="1">
        <f>IF(ISBLANK(Hoja1!I3296),AVERAGE(Hoja1!$I$2:$I$5001),Hoja1!I3296)</f>
        <v>85</v>
      </c>
      <c r="J3296">
        <f t="shared" si="153"/>
        <v>0</v>
      </c>
      <c r="K3296" t="str">
        <f t="shared" si="154"/>
        <v>0-400k</v>
      </c>
      <c r="L3296" t="str">
        <f t="shared" si="155"/>
        <v>76-100+</v>
      </c>
    </row>
    <row r="3297" spans="1:12" x14ac:dyDescent="0.25">
      <c r="A3297">
        <v>3296</v>
      </c>
      <c r="B3297" t="s">
        <v>15</v>
      </c>
      <c r="C3297">
        <f>IF(ISBLANK(Hoja1!C3297),AVERAGE(Hoja1!$C$2:$C$5001),Hoja1!C3297)</f>
        <v>509509</v>
      </c>
      <c r="D3297" t="str">
        <f>IF(ISBLANK(Hoja1!D3297),"ASALARIADO",Hoja1!D3297)</f>
        <v>TRABAJADOR INDEPENDIENTE</v>
      </c>
      <c r="E3297" t="s">
        <v>16</v>
      </c>
      <c r="F3297" t="s">
        <v>12</v>
      </c>
      <c r="G3297" t="s">
        <v>13</v>
      </c>
      <c r="H3297" t="s">
        <v>12</v>
      </c>
      <c r="I3297" s="1">
        <f>IF(ISBLANK(Hoja1!I3297),AVERAGE(Hoja1!$I$2:$I$5001),Hoja1!I3297)</f>
        <v>36</v>
      </c>
      <c r="J3297">
        <f t="shared" si="153"/>
        <v>1</v>
      </c>
      <c r="K3297" t="str">
        <f t="shared" si="154"/>
        <v>400k-800k</v>
      </c>
      <c r="L3297" t="str">
        <f t="shared" si="155"/>
        <v>31-45</v>
      </c>
    </row>
    <row r="3298" spans="1:12" x14ac:dyDescent="0.25">
      <c r="A3298">
        <v>3297</v>
      </c>
      <c r="B3298" t="s">
        <v>9</v>
      </c>
      <c r="C3298">
        <f>IF(ISBLANK(Hoja1!C3298),AVERAGE(Hoja1!$C$2:$C$5001),Hoja1!C3298)</f>
        <v>25000</v>
      </c>
      <c r="D3298" t="str">
        <f>IF(ISBLANK(Hoja1!D3298),"ASALARIADO",Hoja1!D3298)</f>
        <v>ASALARIADO</v>
      </c>
      <c r="E3298" t="s">
        <v>16</v>
      </c>
      <c r="F3298" t="s">
        <v>12</v>
      </c>
      <c r="G3298" t="s">
        <v>13</v>
      </c>
      <c r="H3298" t="s">
        <v>13</v>
      </c>
      <c r="I3298" s="1">
        <f>IF(ISBLANK(Hoja1!I3298),AVERAGE(Hoja1!$I$2:$I$5001),Hoja1!I3298)</f>
        <v>27</v>
      </c>
      <c r="J3298">
        <f t="shared" si="153"/>
        <v>0</v>
      </c>
      <c r="K3298" t="str">
        <f t="shared" si="154"/>
        <v>0-400k</v>
      </c>
      <c r="L3298" t="str">
        <f t="shared" si="155"/>
        <v>18-30</v>
      </c>
    </row>
    <row r="3299" spans="1:12" x14ac:dyDescent="0.25">
      <c r="A3299">
        <v>3298</v>
      </c>
      <c r="B3299" t="s">
        <v>15</v>
      </c>
      <c r="C3299">
        <f>IF(ISBLANK(Hoja1!C3299),AVERAGE(Hoja1!$C$2:$C$5001),Hoja1!C3299)</f>
        <v>355022.46</v>
      </c>
      <c r="D3299" t="str">
        <f>IF(ISBLANK(Hoja1!D3299),"ASALARIADO",Hoja1!D3299)</f>
        <v>ASALARIADO</v>
      </c>
      <c r="E3299" t="s">
        <v>16</v>
      </c>
      <c r="F3299" t="s">
        <v>12</v>
      </c>
      <c r="G3299" t="s">
        <v>13</v>
      </c>
      <c r="H3299" t="s">
        <v>13</v>
      </c>
      <c r="I3299" s="1">
        <f>IF(ISBLANK(Hoja1!I3299),AVERAGE(Hoja1!$I$2:$I$5001),Hoja1!I3299)</f>
        <v>37</v>
      </c>
      <c r="J3299">
        <f t="shared" si="153"/>
        <v>0</v>
      </c>
      <c r="K3299" t="str">
        <f t="shared" si="154"/>
        <v>0-400k</v>
      </c>
      <c r="L3299" t="str">
        <f t="shared" si="155"/>
        <v>31-45</v>
      </c>
    </row>
    <row r="3300" spans="1:12" x14ac:dyDescent="0.25">
      <c r="A3300">
        <v>3299</v>
      </c>
      <c r="B3300" t="s">
        <v>15</v>
      </c>
      <c r="C3300">
        <f>IF(ISBLANK(Hoja1!C3300),AVERAGE(Hoja1!$C$2:$C$5001),Hoja1!C3300)</f>
        <v>727896.34</v>
      </c>
      <c r="D3300" t="str">
        <f>IF(ISBLANK(Hoja1!D3300),"ASALARIADO",Hoja1!D3300)</f>
        <v>ASALARIADO</v>
      </c>
      <c r="E3300" t="s">
        <v>11</v>
      </c>
      <c r="F3300" t="s">
        <v>12</v>
      </c>
      <c r="G3300" t="s">
        <v>13</v>
      </c>
      <c r="H3300" t="s">
        <v>13</v>
      </c>
      <c r="I3300" s="1">
        <f>IF(ISBLANK(Hoja1!I3300),AVERAGE(Hoja1!$I$2:$I$5001),Hoja1!I3300)</f>
        <v>28</v>
      </c>
      <c r="J3300">
        <f t="shared" si="153"/>
        <v>0</v>
      </c>
      <c r="K3300" t="str">
        <f t="shared" si="154"/>
        <v>400k-800k</v>
      </c>
      <c r="L3300" t="str">
        <f t="shared" si="155"/>
        <v>18-30</v>
      </c>
    </row>
    <row r="3301" spans="1:12" x14ac:dyDescent="0.25">
      <c r="A3301">
        <v>3300</v>
      </c>
      <c r="B3301" t="s">
        <v>9</v>
      </c>
      <c r="C3301">
        <f>IF(ISBLANK(Hoja1!C3301),AVERAGE(Hoja1!$C$2:$C$5001),Hoja1!C3301)</f>
        <v>343393</v>
      </c>
      <c r="D3301" t="str">
        <f>IF(ISBLANK(Hoja1!D3301),"ASALARIADO",Hoja1!D3301)</f>
        <v>ASALARIADO</v>
      </c>
      <c r="E3301" t="s">
        <v>16</v>
      </c>
      <c r="F3301" t="s">
        <v>12</v>
      </c>
      <c r="G3301" t="s">
        <v>13</v>
      </c>
      <c r="H3301" t="s">
        <v>13</v>
      </c>
      <c r="I3301" s="1">
        <f>IF(ISBLANK(Hoja1!I3301),AVERAGE(Hoja1!$I$2:$I$5001),Hoja1!I3301)</f>
        <v>37</v>
      </c>
      <c r="J3301">
        <f t="shared" si="153"/>
        <v>0</v>
      </c>
      <c r="K3301" t="str">
        <f t="shared" si="154"/>
        <v>0-400k</v>
      </c>
      <c r="L3301" t="str">
        <f t="shared" si="155"/>
        <v>31-45</v>
      </c>
    </row>
    <row r="3302" spans="1:12" x14ac:dyDescent="0.25">
      <c r="A3302">
        <v>3301</v>
      </c>
      <c r="B3302" t="s">
        <v>15</v>
      </c>
      <c r="C3302">
        <f>IF(ISBLANK(Hoja1!C3302),AVERAGE(Hoja1!$C$2:$C$5001),Hoja1!C3302)</f>
        <v>296610</v>
      </c>
      <c r="D3302" t="str">
        <f>IF(ISBLANK(Hoja1!D3302),"ASALARIADO",Hoja1!D3302)</f>
        <v>ASEGURADO VOLUNTARIO</v>
      </c>
      <c r="E3302" t="s">
        <v>16</v>
      </c>
      <c r="F3302" t="s">
        <v>12</v>
      </c>
      <c r="G3302" t="s">
        <v>13</v>
      </c>
      <c r="H3302" t="s">
        <v>13</v>
      </c>
      <c r="I3302" s="1">
        <f>IF(ISBLANK(Hoja1!I3302),AVERAGE(Hoja1!$I$2:$I$5001),Hoja1!I3302)</f>
        <v>22</v>
      </c>
      <c r="J3302">
        <f t="shared" si="153"/>
        <v>0</v>
      </c>
      <c r="K3302" t="str">
        <f t="shared" si="154"/>
        <v>0-400k</v>
      </c>
      <c r="L3302" t="str">
        <f t="shared" si="155"/>
        <v>18-30</v>
      </c>
    </row>
    <row r="3303" spans="1:12" x14ac:dyDescent="0.25">
      <c r="A3303">
        <v>3302</v>
      </c>
      <c r="B3303" t="s">
        <v>9</v>
      </c>
      <c r="C3303">
        <f>IF(ISBLANK(Hoja1!C3303),AVERAGE(Hoja1!$C$2:$C$5001),Hoja1!C3303)</f>
        <v>1309556</v>
      </c>
      <c r="D3303" t="str">
        <f>IF(ISBLANK(Hoja1!D3303),"ASALARIADO",Hoja1!D3303)</f>
        <v>PENSIONADOS EN SU PROPIO SISTEMA</v>
      </c>
      <c r="E3303" t="s">
        <v>11</v>
      </c>
      <c r="F3303" t="s">
        <v>12</v>
      </c>
      <c r="G3303" t="s">
        <v>13</v>
      </c>
      <c r="H3303" t="s">
        <v>13</v>
      </c>
      <c r="I3303" s="1">
        <f>IF(ISBLANK(Hoja1!I3303),AVERAGE(Hoja1!$I$2:$I$5001),Hoja1!I3303)</f>
        <v>55</v>
      </c>
      <c r="J3303">
        <f t="shared" si="153"/>
        <v>0</v>
      </c>
      <c r="K3303" t="str">
        <f t="shared" si="154"/>
        <v>1.2M-2M</v>
      </c>
      <c r="L3303" t="str">
        <f t="shared" si="155"/>
        <v>46-60</v>
      </c>
    </row>
    <row r="3304" spans="1:12" x14ac:dyDescent="0.25">
      <c r="A3304">
        <v>3303</v>
      </c>
      <c r="B3304" t="s">
        <v>9</v>
      </c>
      <c r="C3304">
        <f>IF(ISBLANK(Hoja1!C3304),AVERAGE(Hoja1!$C$2:$C$5001),Hoja1!C3304)</f>
        <v>278030.99</v>
      </c>
      <c r="D3304" t="str">
        <f>IF(ISBLANK(Hoja1!D3304),"ASALARIADO",Hoja1!D3304)</f>
        <v>CONVENIOS ESPECIALES DE TRABAJADORES INDEPENDIENTES</v>
      </c>
      <c r="E3304" t="s">
        <v>16</v>
      </c>
      <c r="F3304" t="s">
        <v>12</v>
      </c>
      <c r="G3304" t="s">
        <v>13</v>
      </c>
      <c r="H3304" t="s">
        <v>13</v>
      </c>
      <c r="I3304" s="1">
        <f>IF(ISBLANK(Hoja1!I3304),AVERAGE(Hoja1!$I$2:$I$5001),Hoja1!I3304)</f>
        <v>64</v>
      </c>
      <c r="J3304">
        <f t="shared" si="153"/>
        <v>0</v>
      </c>
      <c r="K3304" t="str">
        <f t="shared" si="154"/>
        <v>0-400k</v>
      </c>
      <c r="L3304" t="str">
        <f t="shared" si="155"/>
        <v>61-75</v>
      </c>
    </row>
    <row r="3305" spans="1:12" x14ac:dyDescent="0.25">
      <c r="A3305">
        <v>3304</v>
      </c>
      <c r="B3305" t="s">
        <v>9</v>
      </c>
      <c r="C3305">
        <f>IF(ISBLANK(Hoja1!C3305),AVERAGE(Hoja1!$C$2:$C$5001),Hoja1!C3305)</f>
        <v>184600</v>
      </c>
      <c r="D3305" t="str">
        <f>IF(ISBLANK(Hoja1!D3305),"ASALARIADO",Hoja1!D3305)</f>
        <v>ASALARIADO</v>
      </c>
      <c r="E3305" t="s">
        <v>16</v>
      </c>
      <c r="F3305" t="s">
        <v>12</v>
      </c>
      <c r="G3305" t="s">
        <v>13</v>
      </c>
      <c r="H3305" t="s">
        <v>13</v>
      </c>
      <c r="I3305" s="1">
        <f>IF(ISBLANK(Hoja1!I3305),AVERAGE(Hoja1!$I$2:$I$5001),Hoja1!I3305)</f>
        <v>35</v>
      </c>
      <c r="J3305">
        <f t="shared" si="153"/>
        <v>0</v>
      </c>
      <c r="K3305" t="str">
        <f t="shared" si="154"/>
        <v>0-400k</v>
      </c>
      <c r="L3305" t="str">
        <f t="shared" si="155"/>
        <v>31-45</v>
      </c>
    </row>
    <row r="3306" spans="1:12" x14ac:dyDescent="0.25">
      <c r="A3306">
        <v>3305</v>
      </c>
      <c r="B3306" t="s">
        <v>15</v>
      </c>
      <c r="C3306">
        <f>IF(ISBLANK(Hoja1!C3306),AVERAGE(Hoja1!$C$2:$C$5001),Hoja1!C3306)</f>
        <v>1437897</v>
      </c>
      <c r="D3306" t="str">
        <f>IF(ISBLANK(Hoja1!D3306),"ASALARIADO",Hoja1!D3306)</f>
        <v>ASALARIADO</v>
      </c>
      <c r="E3306" t="s">
        <v>11</v>
      </c>
      <c r="F3306" t="s">
        <v>12</v>
      </c>
      <c r="G3306" t="s">
        <v>13</v>
      </c>
      <c r="H3306" t="s">
        <v>13</v>
      </c>
      <c r="I3306" s="1">
        <f>IF(ISBLANK(Hoja1!I3306),AVERAGE(Hoja1!$I$2:$I$5001),Hoja1!I3306)</f>
        <v>59</v>
      </c>
      <c r="J3306">
        <f t="shared" si="153"/>
        <v>0</v>
      </c>
      <c r="K3306" t="str">
        <f t="shared" si="154"/>
        <v>1.2M-2M</v>
      </c>
      <c r="L3306" t="str">
        <f t="shared" si="155"/>
        <v>46-60</v>
      </c>
    </row>
    <row r="3307" spans="1:12" x14ac:dyDescent="0.25">
      <c r="A3307">
        <v>3306</v>
      </c>
      <c r="B3307" t="s">
        <v>9</v>
      </c>
      <c r="C3307">
        <f>IF(ISBLANK(Hoja1!C3307),AVERAGE(Hoja1!$C$2:$C$5001),Hoja1!C3307)</f>
        <v>298000</v>
      </c>
      <c r="D3307" t="str">
        <f>IF(ISBLANK(Hoja1!D3307),"ASALARIADO",Hoja1!D3307)</f>
        <v>ASALARIADO</v>
      </c>
      <c r="E3307" t="s">
        <v>16</v>
      </c>
      <c r="F3307" t="s">
        <v>12</v>
      </c>
      <c r="G3307" t="s">
        <v>13</v>
      </c>
      <c r="H3307" t="s">
        <v>13</v>
      </c>
      <c r="I3307" s="1">
        <f>IF(ISBLANK(Hoja1!I3307),AVERAGE(Hoja1!$I$2:$I$5001),Hoja1!I3307)</f>
        <v>31</v>
      </c>
      <c r="J3307">
        <f t="shared" si="153"/>
        <v>0</v>
      </c>
      <c r="K3307" t="str">
        <f t="shared" si="154"/>
        <v>0-400k</v>
      </c>
      <c r="L3307" t="str">
        <f t="shared" si="155"/>
        <v>31-45</v>
      </c>
    </row>
    <row r="3308" spans="1:12" x14ac:dyDescent="0.25">
      <c r="A3308">
        <v>3307</v>
      </c>
      <c r="B3308" t="s">
        <v>9</v>
      </c>
      <c r="C3308">
        <f>IF(ISBLANK(Hoja1!C3308),AVERAGE(Hoja1!$C$2:$C$5001),Hoja1!C3308)</f>
        <v>324750</v>
      </c>
      <c r="D3308" t="str">
        <f>IF(ISBLANK(Hoja1!D3308),"ASALARIADO",Hoja1!D3308)</f>
        <v>ASALARIADO</v>
      </c>
      <c r="E3308" t="s">
        <v>16</v>
      </c>
      <c r="F3308" t="s">
        <v>12</v>
      </c>
      <c r="G3308" t="s">
        <v>13</v>
      </c>
      <c r="H3308" t="s">
        <v>13</v>
      </c>
      <c r="I3308" s="1">
        <f>IF(ISBLANK(Hoja1!I3308),AVERAGE(Hoja1!$I$2:$I$5001),Hoja1!I3308)</f>
        <v>33</v>
      </c>
      <c r="J3308">
        <f t="shared" si="153"/>
        <v>0</v>
      </c>
      <c r="K3308" t="str">
        <f t="shared" si="154"/>
        <v>0-400k</v>
      </c>
      <c r="L3308" t="str">
        <f t="shared" si="155"/>
        <v>31-45</v>
      </c>
    </row>
    <row r="3309" spans="1:12" x14ac:dyDescent="0.25">
      <c r="A3309">
        <v>3308</v>
      </c>
      <c r="B3309" t="s">
        <v>15</v>
      </c>
      <c r="C3309">
        <f>IF(ISBLANK(Hoja1!C3309),AVERAGE(Hoja1!$C$2:$C$5001),Hoja1!C3309)</f>
        <v>1120416.72</v>
      </c>
      <c r="D3309" t="str">
        <f>IF(ISBLANK(Hoja1!D3309),"ASALARIADO",Hoja1!D3309)</f>
        <v>ASALARIADO</v>
      </c>
      <c r="E3309" t="s">
        <v>16</v>
      </c>
      <c r="F3309" t="s">
        <v>12</v>
      </c>
      <c r="G3309" t="s">
        <v>13</v>
      </c>
      <c r="H3309" t="s">
        <v>13</v>
      </c>
      <c r="I3309" s="1">
        <f>IF(ISBLANK(Hoja1!I3309),AVERAGE(Hoja1!$I$2:$I$5001),Hoja1!I3309)</f>
        <v>33</v>
      </c>
      <c r="J3309">
        <f t="shared" si="153"/>
        <v>0</v>
      </c>
      <c r="K3309" t="str">
        <f t="shared" si="154"/>
        <v>800k-1.2M</v>
      </c>
      <c r="L3309" t="str">
        <f t="shared" si="155"/>
        <v>31-45</v>
      </c>
    </row>
    <row r="3310" spans="1:12" x14ac:dyDescent="0.25">
      <c r="A3310">
        <v>3309</v>
      </c>
      <c r="B3310" t="s">
        <v>9</v>
      </c>
      <c r="C3310">
        <f>IF(ISBLANK(Hoja1!C3310),AVERAGE(Hoja1!$C$2:$C$5001),Hoja1!C3310)</f>
        <v>484940</v>
      </c>
      <c r="D3310" t="str">
        <f>IF(ISBLANK(Hoja1!D3310),"ASALARIADO",Hoja1!D3310)</f>
        <v>TRABAJADOR INDEPENDIENTE</v>
      </c>
      <c r="E3310" t="s">
        <v>16</v>
      </c>
      <c r="F3310" t="s">
        <v>12</v>
      </c>
      <c r="G3310" t="s">
        <v>13</v>
      </c>
      <c r="H3310" t="s">
        <v>12</v>
      </c>
      <c r="I3310" s="1">
        <f>IF(ISBLANK(Hoja1!I3310),AVERAGE(Hoja1!$I$2:$I$5001),Hoja1!I3310)</f>
        <v>33</v>
      </c>
      <c r="J3310">
        <f t="shared" si="153"/>
        <v>1</v>
      </c>
      <c r="K3310" t="str">
        <f t="shared" si="154"/>
        <v>400k-800k</v>
      </c>
      <c r="L3310" t="str">
        <f t="shared" si="155"/>
        <v>31-45</v>
      </c>
    </row>
    <row r="3311" spans="1:12" x14ac:dyDescent="0.25">
      <c r="A3311">
        <v>3310</v>
      </c>
      <c r="B3311" t="s">
        <v>15</v>
      </c>
      <c r="C3311">
        <f>IF(ISBLANK(Hoja1!C3311),AVERAGE(Hoja1!$C$2:$C$5001),Hoja1!C3311)</f>
        <v>467175.25</v>
      </c>
      <c r="D3311" t="str">
        <f>IF(ISBLANK(Hoja1!D3311),"ASALARIADO",Hoja1!D3311)</f>
        <v>ASALARIADO</v>
      </c>
      <c r="E3311" t="s">
        <v>16</v>
      </c>
      <c r="F3311" t="s">
        <v>12</v>
      </c>
      <c r="G3311" t="s">
        <v>13</v>
      </c>
      <c r="H3311" t="s">
        <v>13</v>
      </c>
      <c r="I3311" s="1">
        <f>IF(ISBLANK(Hoja1!I3311),AVERAGE(Hoja1!$I$2:$I$5001),Hoja1!I3311)</f>
        <v>28</v>
      </c>
      <c r="J3311">
        <f t="shared" si="153"/>
        <v>0</v>
      </c>
      <c r="K3311" t="str">
        <f t="shared" si="154"/>
        <v>400k-800k</v>
      </c>
      <c r="L3311" t="str">
        <f t="shared" si="155"/>
        <v>18-30</v>
      </c>
    </row>
    <row r="3312" spans="1:12" x14ac:dyDescent="0.25">
      <c r="A3312">
        <v>3311</v>
      </c>
      <c r="B3312" t="s">
        <v>15</v>
      </c>
      <c r="C3312">
        <f>IF(ISBLANK(Hoja1!C3312),AVERAGE(Hoja1!$C$2:$C$5001),Hoja1!C3312)</f>
        <v>405000</v>
      </c>
      <c r="D3312" t="str">
        <f>IF(ISBLANK(Hoja1!D3312),"ASALARIADO",Hoja1!D3312)</f>
        <v>ASALARIADO</v>
      </c>
      <c r="E3312" t="s">
        <v>16</v>
      </c>
      <c r="F3312" t="s">
        <v>12</v>
      </c>
      <c r="G3312" t="s">
        <v>13</v>
      </c>
      <c r="H3312" t="s">
        <v>13</v>
      </c>
      <c r="I3312" s="1">
        <f>IF(ISBLANK(Hoja1!I3312),AVERAGE(Hoja1!$I$2:$I$5001),Hoja1!I3312)</f>
        <v>41</v>
      </c>
      <c r="J3312">
        <f t="shared" si="153"/>
        <v>0</v>
      </c>
      <c r="K3312" t="str">
        <f t="shared" si="154"/>
        <v>400k-800k</v>
      </c>
      <c r="L3312" t="str">
        <f t="shared" si="155"/>
        <v>31-45</v>
      </c>
    </row>
    <row r="3313" spans="1:12" x14ac:dyDescent="0.25">
      <c r="A3313">
        <v>3312</v>
      </c>
      <c r="B3313" t="s">
        <v>9</v>
      </c>
      <c r="C3313">
        <f>IF(ISBLANK(Hoja1!C3313),AVERAGE(Hoja1!$C$2:$C$5001),Hoja1!C3313)</f>
        <v>597549.97</v>
      </c>
      <c r="D3313" t="str">
        <f>IF(ISBLANK(Hoja1!D3313),"ASALARIADO",Hoja1!D3313)</f>
        <v>ASALARIADO</v>
      </c>
      <c r="E3313" t="s">
        <v>16</v>
      </c>
      <c r="F3313" t="s">
        <v>12</v>
      </c>
      <c r="G3313" t="s">
        <v>13</v>
      </c>
      <c r="H3313" t="s">
        <v>13</v>
      </c>
      <c r="I3313" s="1">
        <f>IF(ISBLANK(Hoja1!I3313),AVERAGE(Hoja1!$I$2:$I$5001),Hoja1!I3313)</f>
        <v>25</v>
      </c>
      <c r="J3313">
        <f t="shared" si="153"/>
        <v>0</v>
      </c>
      <c r="K3313" t="str">
        <f t="shared" si="154"/>
        <v>400k-800k</v>
      </c>
      <c r="L3313" t="str">
        <f t="shared" si="155"/>
        <v>18-30</v>
      </c>
    </row>
    <row r="3314" spans="1:12" x14ac:dyDescent="0.25">
      <c r="A3314">
        <v>3313</v>
      </c>
      <c r="B3314" t="s">
        <v>15</v>
      </c>
      <c r="C3314">
        <f>IF(ISBLANK(Hoja1!C3314),AVERAGE(Hoja1!$C$2:$C$5001),Hoja1!C3314)</f>
        <v>643308</v>
      </c>
      <c r="D3314" t="str">
        <f>IF(ISBLANK(Hoja1!D3314),"ASALARIADO",Hoja1!D3314)</f>
        <v>PENSIONADOS EN SU PROPIO SISTEMA</v>
      </c>
      <c r="E3314" t="s">
        <v>11</v>
      </c>
      <c r="F3314" t="s">
        <v>12</v>
      </c>
      <c r="G3314" t="s">
        <v>13</v>
      </c>
      <c r="H3314" t="s">
        <v>13</v>
      </c>
      <c r="I3314" s="1">
        <f>IF(ISBLANK(Hoja1!I3314),AVERAGE(Hoja1!$I$2:$I$5001),Hoja1!I3314)</f>
        <v>74</v>
      </c>
      <c r="J3314">
        <f t="shared" si="153"/>
        <v>0</v>
      </c>
      <c r="K3314" t="str">
        <f t="shared" si="154"/>
        <v>400k-800k</v>
      </c>
      <c r="L3314" t="str">
        <f t="shared" si="155"/>
        <v>61-75</v>
      </c>
    </row>
    <row r="3315" spans="1:12" x14ac:dyDescent="0.25">
      <c r="A3315">
        <v>3314</v>
      </c>
      <c r="B3315" t="s">
        <v>15</v>
      </c>
      <c r="C3315">
        <f>IF(ISBLANK(Hoja1!C3315),AVERAGE(Hoja1!$C$2:$C$5001),Hoja1!C3315)</f>
        <v>510866</v>
      </c>
      <c r="D3315" t="str">
        <f>IF(ISBLANK(Hoja1!D3315),"ASALARIADO",Hoja1!D3315)</f>
        <v>ASALARIADO</v>
      </c>
      <c r="E3315" t="s">
        <v>16</v>
      </c>
      <c r="F3315" t="s">
        <v>12</v>
      </c>
      <c r="G3315" t="s">
        <v>13</v>
      </c>
      <c r="H3315" t="s">
        <v>13</v>
      </c>
      <c r="I3315" s="1">
        <f>IF(ISBLANK(Hoja1!I3315),AVERAGE(Hoja1!$I$2:$I$5001),Hoja1!I3315)</f>
        <v>26</v>
      </c>
      <c r="J3315">
        <f t="shared" si="153"/>
        <v>0</v>
      </c>
      <c r="K3315" t="str">
        <f t="shared" si="154"/>
        <v>400k-800k</v>
      </c>
      <c r="L3315" t="str">
        <f t="shared" si="155"/>
        <v>18-30</v>
      </c>
    </row>
    <row r="3316" spans="1:12" x14ac:dyDescent="0.25">
      <c r="A3316">
        <v>3315</v>
      </c>
      <c r="B3316" t="s">
        <v>9</v>
      </c>
      <c r="C3316">
        <f>IF(ISBLANK(Hoja1!C3316),AVERAGE(Hoja1!$C$2:$C$5001),Hoja1!C3316)</f>
        <v>297046</v>
      </c>
      <c r="D3316" t="str">
        <f>IF(ISBLANK(Hoja1!D3316),"ASALARIADO",Hoja1!D3316)</f>
        <v>ASEGURADO VOLUNTARIO</v>
      </c>
      <c r="E3316" t="s">
        <v>16</v>
      </c>
      <c r="F3316" t="s">
        <v>12</v>
      </c>
      <c r="G3316" t="s">
        <v>13</v>
      </c>
      <c r="H3316" t="s">
        <v>13</v>
      </c>
      <c r="I3316" s="1">
        <f>IF(ISBLANK(Hoja1!I3316),AVERAGE(Hoja1!$I$2:$I$5001),Hoja1!I3316)</f>
        <v>36</v>
      </c>
      <c r="J3316">
        <f t="shared" si="153"/>
        <v>0</v>
      </c>
      <c r="K3316" t="str">
        <f t="shared" si="154"/>
        <v>0-400k</v>
      </c>
      <c r="L3316" t="str">
        <f t="shared" si="155"/>
        <v>31-45</v>
      </c>
    </row>
    <row r="3317" spans="1:12" x14ac:dyDescent="0.25">
      <c r="A3317">
        <v>3316</v>
      </c>
      <c r="B3317" t="s">
        <v>15</v>
      </c>
      <c r="C3317">
        <f>IF(ISBLANK(Hoja1!C3317),AVERAGE(Hoja1!$C$2:$C$5001),Hoja1!C3317)</f>
        <v>688499</v>
      </c>
      <c r="D3317" t="str">
        <f>IF(ISBLANK(Hoja1!D3317),"ASALARIADO",Hoja1!D3317)</f>
        <v>ASALARIADO</v>
      </c>
      <c r="E3317" t="s">
        <v>16</v>
      </c>
      <c r="F3317" t="s">
        <v>12</v>
      </c>
      <c r="G3317" t="s">
        <v>13</v>
      </c>
      <c r="H3317" t="s">
        <v>13</v>
      </c>
      <c r="I3317" s="1">
        <f>IF(ISBLANK(Hoja1!I3317),AVERAGE(Hoja1!$I$2:$I$5001),Hoja1!I3317)</f>
        <v>32</v>
      </c>
      <c r="J3317">
        <f t="shared" si="153"/>
        <v>0</v>
      </c>
      <c r="K3317" t="str">
        <f t="shared" si="154"/>
        <v>400k-800k</v>
      </c>
      <c r="L3317" t="str">
        <f t="shared" si="155"/>
        <v>31-45</v>
      </c>
    </row>
    <row r="3318" spans="1:12" x14ac:dyDescent="0.25">
      <c r="A3318">
        <v>3317</v>
      </c>
      <c r="B3318" t="s">
        <v>9</v>
      </c>
      <c r="C3318">
        <f>IF(ISBLANK(Hoja1!C3318),AVERAGE(Hoja1!$C$2:$C$5001),Hoja1!C3318)</f>
        <v>310253.48</v>
      </c>
      <c r="D3318" t="str">
        <f>IF(ISBLANK(Hoja1!D3318),"ASALARIADO",Hoja1!D3318)</f>
        <v>ASALARIADO</v>
      </c>
      <c r="E3318" t="s">
        <v>16</v>
      </c>
      <c r="F3318" t="s">
        <v>12</v>
      </c>
      <c r="G3318" t="s">
        <v>13</v>
      </c>
      <c r="H3318" t="s">
        <v>13</v>
      </c>
      <c r="I3318" s="1">
        <f>IF(ISBLANK(Hoja1!I3318),AVERAGE(Hoja1!$I$2:$I$5001),Hoja1!I3318)</f>
        <v>59</v>
      </c>
      <c r="J3318">
        <f t="shared" si="153"/>
        <v>0</v>
      </c>
      <c r="K3318" t="str">
        <f t="shared" si="154"/>
        <v>0-400k</v>
      </c>
      <c r="L3318" t="str">
        <f t="shared" si="155"/>
        <v>46-60</v>
      </c>
    </row>
    <row r="3319" spans="1:12" x14ac:dyDescent="0.25">
      <c r="A3319">
        <v>3318</v>
      </c>
      <c r="B3319" t="s">
        <v>15</v>
      </c>
      <c r="C3319">
        <f>IF(ISBLANK(Hoja1!C3319),AVERAGE(Hoja1!$C$2:$C$5001),Hoja1!C3319)</f>
        <v>297046</v>
      </c>
      <c r="D3319" t="str">
        <f>IF(ISBLANK(Hoja1!D3319),"ASALARIADO",Hoja1!D3319)</f>
        <v>ASEGURADO VOLUNTARIO</v>
      </c>
      <c r="E3319" t="s">
        <v>16</v>
      </c>
      <c r="F3319" t="s">
        <v>12</v>
      </c>
      <c r="G3319" t="s">
        <v>13</v>
      </c>
      <c r="H3319" t="s">
        <v>13</v>
      </c>
      <c r="I3319" s="1">
        <f>IF(ISBLANK(Hoja1!I3319),AVERAGE(Hoja1!$I$2:$I$5001),Hoja1!I3319)</f>
        <v>57</v>
      </c>
      <c r="J3319">
        <f t="shared" si="153"/>
        <v>0</v>
      </c>
      <c r="K3319" t="str">
        <f t="shared" si="154"/>
        <v>0-400k</v>
      </c>
      <c r="L3319" t="str">
        <f t="shared" si="155"/>
        <v>46-60</v>
      </c>
    </row>
    <row r="3320" spans="1:12" x14ac:dyDescent="0.25">
      <c r="A3320">
        <v>3319</v>
      </c>
      <c r="B3320" t="s">
        <v>9</v>
      </c>
      <c r="C3320">
        <f>IF(ISBLANK(Hoja1!C3320),AVERAGE(Hoja1!$C$2:$C$5001),Hoja1!C3320)</f>
        <v>877095.21</v>
      </c>
      <c r="D3320" t="str">
        <f>IF(ISBLANK(Hoja1!D3320),"ASALARIADO",Hoja1!D3320)</f>
        <v>ASALARIADO</v>
      </c>
      <c r="E3320" t="s">
        <v>16</v>
      </c>
      <c r="F3320" t="s">
        <v>12</v>
      </c>
      <c r="G3320" t="s">
        <v>13</v>
      </c>
      <c r="H3320" t="s">
        <v>13</v>
      </c>
      <c r="I3320" s="1">
        <f>IF(ISBLANK(Hoja1!I3320),AVERAGE(Hoja1!$I$2:$I$5001),Hoja1!I3320)</f>
        <v>43</v>
      </c>
      <c r="J3320">
        <f t="shared" si="153"/>
        <v>0</v>
      </c>
      <c r="K3320" t="str">
        <f t="shared" si="154"/>
        <v>800k-1.2M</v>
      </c>
      <c r="L3320" t="str">
        <f t="shared" si="155"/>
        <v>31-45</v>
      </c>
    </row>
    <row r="3321" spans="1:12" x14ac:dyDescent="0.25">
      <c r="A3321">
        <v>3320</v>
      </c>
      <c r="B3321" t="s">
        <v>9</v>
      </c>
      <c r="C3321">
        <f>IF(ISBLANK(Hoja1!C3321),AVERAGE(Hoja1!$C$2:$C$5001),Hoja1!C3321)</f>
        <v>689245.69</v>
      </c>
      <c r="D3321" t="str">
        <f>IF(ISBLANK(Hoja1!D3321),"ASALARIADO",Hoja1!D3321)</f>
        <v>ASALARIADO</v>
      </c>
      <c r="E3321" t="s">
        <v>16</v>
      </c>
      <c r="F3321" t="s">
        <v>12</v>
      </c>
      <c r="G3321" t="s">
        <v>13</v>
      </c>
      <c r="H3321" t="s">
        <v>13</v>
      </c>
      <c r="I3321" s="1">
        <f>IF(ISBLANK(Hoja1!I3321),AVERAGE(Hoja1!$I$2:$I$5001),Hoja1!I3321)</f>
        <v>38</v>
      </c>
      <c r="J3321">
        <f t="shared" si="153"/>
        <v>0</v>
      </c>
      <c r="K3321" t="str">
        <f t="shared" si="154"/>
        <v>400k-800k</v>
      </c>
      <c r="L3321" t="str">
        <f t="shared" si="155"/>
        <v>31-45</v>
      </c>
    </row>
    <row r="3322" spans="1:12" x14ac:dyDescent="0.25">
      <c r="A3322">
        <v>3321</v>
      </c>
      <c r="B3322" t="s">
        <v>15</v>
      </c>
      <c r="C3322">
        <f>IF(ISBLANK(Hoja1!C3322),AVERAGE(Hoja1!$C$2:$C$5001),Hoja1!C3322)</f>
        <v>1314275</v>
      </c>
      <c r="D3322" t="str">
        <f>IF(ISBLANK(Hoja1!D3322),"ASALARIADO",Hoja1!D3322)</f>
        <v>ASALARIADO</v>
      </c>
      <c r="E3322" t="s">
        <v>11</v>
      </c>
      <c r="F3322" t="s">
        <v>12</v>
      </c>
      <c r="G3322" t="s">
        <v>13</v>
      </c>
      <c r="H3322" t="s">
        <v>13</v>
      </c>
      <c r="I3322" s="1">
        <f>IF(ISBLANK(Hoja1!I3322),AVERAGE(Hoja1!$I$2:$I$5001),Hoja1!I3322)</f>
        <v>46</v>
      </c>
      <c r="J3322">
        <f t="shared" si="153"/>
        <v>0</v>
      </c>
      <c r="K3322" t="str">
        <f t="shared" si="154"/>
        <v>1.2M-2M</v>
      </c>
      <c r="L3322" t="str">
        <f t="shared" si="155"/>
        <v>46-60</v>
      </c>
    </row>
    <row r="3323" spans="1:12" x14ac:dyDescent="0.25">
      <c r="A3323">
        <v>3322</v>
      </c>
      <c r="B3323" t="s">
        <v>15</v>
      </c>
      <c r="C3323">
        <f>IF(ISBLANK(Hoja1!C3323),AVERAGE(Hoja1!$C$2:$C$5001),Hoja1!C3323)</f>
        <v>540083</v>
      </c>
      <c r="D3323" t="str">
        <f>IF(ISBLANK(Hoja1!D3323),"ASALARIADO",Hoja1!D3323)</f>
        <v>ASEGURADO VOLUNTARIO</v>
      </c>
      <c r="E3323" t="s">
        <v>16</v>
      </c>
      <c r="F3323" t="s">
        <v>13</v>
      </c>
      <c r="G3323" t="s">
        <v>12</v>
      </c>
      <c r="H3323" t="s">
        <v>12</v>
      </c>
      <c r="I3323" s="1">
        <f>IF(ISBLANK(Hoja1!I3323),AVERAGE(Hoja1!$I$2:$I$5001),Hoja1!I3323)</f>
        <v>73</v>
      </c>
      <c r="J3323">
        <f t="shared" si="153"/>
        <v>1</v>
      </c>
      <c r="K3323" t="str">
        <f t="shared" si="154"/>
        <v>400k-800k</v>
      </c>
      <c r="L3323" t="str">
        <f t="shared" si="155"/>
        <v>61-75</v>
      </c>
    </row>
    <row r="3324" spans="1:12" x14ac:dyDescent="0.25">
      <c r="A3324">
        <v>3323</v>
      </c>
      <c r="B3324" t="s">
        <v>9</v>
      </c>
      <c r="C3324">
        <f>IF(ISBLANK(Hoja1!C3324),AVERAGE(Hoja1!$C$2:$C$5001),Hoja1!C3324)</f>
        <v>609663</v>
      </c>
      <c r="D3324" t="str">
        <f>IF(ISBLANK(Hoja1!D3324),"ASALARIADO",Hoja1!D3324)</f>
        <v>ASALARIADO</v>
      </c>
      <c r="E3324" t="s">
        <v>16</v>
      </c>
      <c r="F3324" t="s">
        <v>12</v>
      </c>
      <c r="G3324" t="s">
        <v>13</v>
      </c>
      <c r="H3324" t="s">
        <v>12</v>
      </c>
      <c r="I3324" s="1">
        <f>IF(ISBLANK(Hoja1!I3324),AVERAGE(Hoja1!$I$2:$I$5001),Hoja1!I3324)</f>
        <v>41</v>
      </c>
      <c r="J3324">
        <f t="shared" si="153"/>
        <v>1</v>
      </c>
      <c r="K3324" t="str">
        <f t="shared" si="154"/>
        <v>400k-800k</v>
      </c>
      <c r="L3324" t="str">
        <f t="shared" si="155"/>
        <v>31-45</v>
      </c>
    </row>
    <row r="3325" spans="1:12" x14ac:dyDescent="0.25">
      <c r="A3325">
        <v>3324</v>
      </c>
      <c r="B3325" t="s">
        <v>9</v>
      </c>
      <c r="C3325">
        <f>IF(ISBLANK(Hoja1!C3325),AVERAGE(Hoja1!$C$2:$C$5001),Hoja1!C3325)</f>
        <v>727926.26</v>
      </c>
      <c r="D3325" t="str">
        <f>IF(ISBLANK(Hoja1!D3325),"ASALARIADO",Hoja1!D3325)</f>
        <v>ASALARIADO</v>
      </c>
      <c r="E3325" t="s">
        <v>16</v>
      </c>
      <c r="F3325" t="s">
        <v>12</v>
      </c>
      <c r="G3325" t="s">
        <v>13</v>
      </c>
      <c r="H3325" t="s">
        <v>13</v>
      </c>
      <c r="I3325" s="1">
        <f>IF(ISBLANK(Hoja1!I3325),AVERAGE(Hoja1!$I$2:$I$5001),Hoja1!I3325)</f>
        <v>48</v>
      </c>
      <c r="J3325">
        <f t="shared" si="153"/>
        <v>0</v>
      </c>
      <c r="K3325" t="str">
        <f t="shared" si="154"/>
        <v>400k-800k</v>
      </c>
      <c r="L3325" t="str">
        <f t="shared" si="155"/>
        <v>46-60</v>
      </c>
    </row>
    <row r="3326" spans="1:12" x14ac:dyDescent="0.25">
      <c r="A3326">
        <v>3325</v>
      </c>
      <c r="B3326" t="s">
        <v>15</v>
      </c>
      <c r="C3326">
        <f>IF(ISBLANK(Hoja1!C3326),AVERAGE(Hoja1!$C$2:$C$5001),Hoja1!C3326)</f>
        <v>1632331</v>
      </c>
      <c r="D3326" t="str">
        <f>IF(ISBLANK(Hoja1!D3326),"ASALARIADO",Hoja1!D3326)</f>
        <v>ASALARIADO</v>
      </c>
      <c r="E3326" t="s">
        <v>11</v>
      </c>
      <c r="F3326" t="s">
        <v>12</v>
      </c>
      <c r="G3326" t="s">
        <v>13</v>
      </c>
      <c r="H3326" t="s">
        <v>13</v>
      </c>
      <c r="I3326" s="1">
        <f>IF(ISBLANK(Hoja1!I3326),AVERAGE(Hoja1!$I$2:$I$5001),Hoja1!I3326)</f>
        <v>44</v>
      </c>
      <c r="J3326">
        <f t="shared" si="153"/>
        <v>0</v>
      </c>
      <c r="K3326" t="str">
        <f t="shared" si="154"/>
        <v>1.2M-2M</v>
      </c>
      <c r="L3326" t="str">
        <f t="shared" si="155"/>
        <v>31-45</v>
      </c>
    </row>
    <row r="3327" spans="1:12" x14ac:dyDescent="0.25">
      <c r="A3327">
        <v>3326</v>
      </c>
      <c r="B3327" t="s">
        <v>9</v>
      </c>
      <c r="C3327">
        <f>IF(ISBLANK(Hoja1!C3327),AVERAGE(Hoja1!$C$2:$C$5001),Hoja1!C3327)</f>
        <v>444937.63</v>
      </c>
      <c r="D3327" t="str">
        <f>IF(ISBLANK(Hoja1!D3327),"ASALARIADO",Hoja1!D3327)</f>
        <v>ASALARIADO</v>
      </c>
      <c r="E3327" t="s">
        <v>16</v>
      </c>
      <c r="F3327" t="s">
        <v>12</v>
      </c>
      <c r="G3327" t="s">
        <v>12</v>
      </c>
      <c r="H3327" t="s">
        <v>13</v>
      </c>
      <c r="I3327" s="1">
        <f>IF(ISBLANK(Hoja1!I3327),AVERAGE(Hoja1!$I$2:$I$5001),Hoja1!I3327)</f>
        <v>48</v>
      </c>
      <c r="J3327">
        <f t="shared" si="153"/>
        <v>0</v>
      </c>
      <c r="K3327" t="str">
        <f t="shared" si="154"/>
        <v>400k-800k</v>
      </c>
      <c r="L3327" t="str">
        <f t="shared" si="155"/>
        <v>46-60</v>
      </c>
    </row>
    <row r="3328" spans="1:12" x14ac:dyDescent="0.25">
      <c r="A3328">
        <v>3327</v>
      </c>
      <c r="B3328" t="s">
        <v>9</v>
      </c>
      <c r="C3328">
        <f>IF(ISBLANK(Hoja1!C3328),AVERAGE(Hoja1!$C$2:$C$5001),Hoja1!C3328)</f>
        <v>185956</v>
      </c>
      <c r="D3328" t="str">
        <f>IF(ISBLANK(Hoja1!D3328),"ASALARIADO",Hoja1!D3328)</f>
        <v>ASALARIADO</v>
      </c>
      <c r="E3328" t="s">
        <v>16</v>
      </c>
      <c r="F3328" t="s">
        <v>12</v>
      </c>
      <c r="G3328" t="s">
        <v>13</v>
      </c>
      <c r="H3328" t="s">
        <v>13</v>
      </c>
      <c r="I3328" s="1">
        <f>IF(ISBLANK(Hoja1!I3328),AVERAGE(Hoja1!$I$2:$I$5001),Hoja1!I3328)</f>
        <v>64</v>
      </c>
      <c r="J3328">
        <f t="shared" si="153"/>
        <v>0</v>
      </c>
      <c r="K3328" t="str">
        <f t="shared" si="154"/>
        <v>0-400k</v>
      </c>
      <c r="L3328" t="str">
        <f t="shared" si="155"/>
        <v>61-75</v>
      </c>
    </row>
    <row r="3329" spans="1:12" x14ac:dyDescent="0.25">
      <c r="A3329">
        <v>3328</v>
      </c>
      <c r="B3329" t="s">
        <v>9</v>
      </c>
      <c r="C3329">
        <f>IF(ISBLANK(Hoja1!C3329),AVERAGE(Hoja1!$C$2:$C$5001),Hoja1!C3329)</f>
        <v>121368.02</v>
      </c>
      <c r="D3329" t="str">
        <f>IF(ISBLANK(Hoja1!D3329),"ASALARIADO",Hoja1!D3329)</f>
        <v>ASALARIADO</v>
      </c>
      <c r="E3329" t="s">
        <v>16</v>
      </c>
      <c r="F3329" t="s">
        <v>12</v>
      </c>
      <c r="G3329" t="s">
        <v>13</v>
      </c>
      <c r="H3329" t="s">
        <v>13</v>
      </c>
      <c r="I3329" s="1">
        <f>IF(ISBLANK(Hoja1!I3329),AVERAGE(Hoja1!$I$2:$I$5001),Hoja1!I3329)</f>
        <v>26</v>
      </c>
      <c r="J3329">
        <f t="shared" si="153"/>
        <v>0</v>
      </c>
      <c r="K3329" t="str">
        <f t="shared" si="154"/>
        <v>0-400k</v>
      </c>
      <c r="L3329" t="str">
        <f t="shared" si="155"/>
        <v>18-30</v>
      </c>
    </row>
    <row r="3330" spans="1:12" x14ac:dyDescent="0.25">
      <c r="A3330">
        <v>3329</v>
      </c>
      <c r="B3330" t="s">
        <v>9</v>
      </c>
      <c r="C3330">
        <f>IF(ISBLANK(Hoja1!C3330),AVERAGE(Hoja1!$C$2:$C$5001),Hoja1!C3330)</f>
        <v>532800</v>
      </c>
      <c r="D3330" t="str">
        <f>IF(ISBLANK(Hoja1!D3330),"ASALARIADO",Hoja1!D3330)</f>
        <v>ASALARIADO</v>
      </c>
      <c r="E3330" t="s">
        <v>16</v>
      </c>
      <c r="F3330" t="s">
        <v>12</v>
      </c>
      <c r="G3330" t="s">
        <v>13</v>
      </c>
      <c r="H3330" t="s">
        <v>13</v>
      </c>
      <c r="I3330" s="1">
        <f>IF(ISBLANK(Hoja1!I3330),AVERAGE(Hoja1!$I$2:$I$5001),Hoja1!I3330)</f>
        <v>31</v>
      </c>
      <c r="J3330">
        <f t="shared" si="153"/>
        <v>0</v>
      </c>
      <c r="K3330" t="str">
        <f t="shared" si="154"/>
        <v>400k-800k</v>
      </c>
      <c r="L3330" t="str">
        <f t="shared" si="155"/>
        <v>31-45</v>
      </c>
    </row>
    <row r="3331" spans="1:12" x14ac:dyDescent="0.25">
      <c r="A3331">
        <v>3330</v>
      </c>
      <c r="B3331" t="s">
        <v>9</v>
      </c>
      <c r="C3331">
        <f>IF(ISBLANK(Hoja1!C3331),AVERAGE(Hoja1!$C$2:$C$5001),Hoja1!C3331)</f>
        <v>1066381.08</v>
      </c>
      <c r="D3331" t="str">
        <f>IF(ISBLANK(Hoja1!D3331),"ASALARIADO",Hoja1!D3331)</f>
        <v>ASALARIADO</v>
      </c>
      <c r="E3331" t="s">
        <v>16</v>
      </c>
      <c r="F3331" t="s">
        <v>12</v>
      </c>
      <c r="G3331" t="s">
        <v>13</v>
      </c>
      <c r="H3331" t="s">
        <v>13</v>
      </c>
      <c r="I3331" s="1">
        <f>IF(ISBLANK(Hoja1!I3331),AVERAGE(Hoja1!$I$2:$I$5001),Hoja1!I3331)</f>
        <v>29</v>
      </c>
      <c r="J3331">
        <f t="shared" ref="J3331:J3394" si="156">IF(H3331="SI",1,0)</f>
        <v>0</v>
      </c>
      <c r="K3331" t="str">
        <f t="shared" ref="K3331:K3394" si="157">IF(C3331&lt;=400000,"0-400k",IF(C3331&lt;=800000,"400k-800k",IF(C3331&lt;=1200000,"800k-1.2M",IF(C3331&lt;=2000000,"1.2M-2M","2M+"))))</f>
        <v>800k-1.2M</v>
      </c>
      <c r="L3331" t="str">
        <f t="shared" ref="L3331:L3394" si="158">IF(I3331&lt;=30,"18-30",IF(I3331&lt;=45,"31-45",IF(I3331&lt;=60,"46-60",IF(I3331&lt;=75,"61-75","76-100+"))))</f>
        <v>18-30</v>
      </c>
    </row>
    <row r="3332" spans="1:12" x14ac:dyDescent="0.25">
      <c r="A3332">
        <v>3331</v>
      </c>
      <c r="B3332" t="s">
        <v>9</v>
      </c>
      <c r="C3332">
        <f>IF(ISBLANK(Hoja1!C3332),AVERAGE(Hoja1!$C$2:$C$5001),Hoja1!C3332)</f>
        <v>280000</v>
      </c>
      <c r="D3332" t="str">
        <f>IF(ISBLANK(Hoja1!D3332),"ASALARIADO",Hoja1!D3332)</f>
        <v>TRABAJADOR INDEPENDIENTE</v>
      </c>
      <c r="E3332" t="s">
        <v>16</v>
      </c>
      <c r="F3332" t="s">
        <v>12</v>
      </c>
      <c r="G3332" t="s">
        <v>13</v>
      </c>
      <c r="H3332" t="s">
        <v>13</v>
      </c>
      <c r="I3332" s="1">
        <f>IF(ISBLANK(Hoja1!I3332),AVERAGE(Hoja1!$I$2:$I$5001),Hoja1!I3332)</f>
        <v>40</v>
      </c>
      <c r="J3332">
        <f t="shared" si="156"/>
        <v>0</v>
      </c>
      <c r="K3332" t="str">
        <f t="shared" si="157"/>
        <v>0-400k</v>
      </c>
      <c r="L3332" t="str">
        <f t="shared" si="158"/>
        <v>31-45</v>
      </c>
    </row>
    <row r="3333" spans="1:12" x14ac:dyDescent="0.25">
      <c r="A3333">
        <v>3332</v>
      </c>
      <c r="B3333" t="s">
        <v>9</v>
      </c>
      <c r="C3333">
        <f>IF(ISBLANK(Hoja1!C3333),AVERAGE(Hoja1!$C$2:$C$5001),Hoja1!C3333)</f>
        <v>342225.26</v>
      </c>
      <c r="D3333" t="str">
        <f>IF(ISBLANK(Hoja1!D3333),"ASALARIADO",Hoja1!D3333)</f>
        <v>ASALARIADO</v>
      </c>
      <c r="E3333" t="s">
        <v>16</v>
      </c>
      <c r="F3333" t="s">
        <v>12</v>
      </c>
      <c r="G3333" t="s">
        <v>13</v>
      </c>
      <c r="H3333" t="s">
        <v>13</v>
      </c>
      <c r="I3333" s="1">
        <f>IF(ISBLANK(Hoja1!I3333),AVERAGE(Hoja1!$I$2:$I$5001),Hoja1!I3333)</f>
        <v>44</v>
      </c>
      <c r="J3333">
        <f t="shared" si="156"/>
        <v>0</v>
      </c>
      <c r="K3333" t="str">
        <f t="shared" si="157"/>
        <v>0-400k</v>
      </c>
      <c r="L3333" t="str">
        <f t="shared" si="158"/>
        <v>31-45</v>
      </c>
    </row>
    <row r="3334" spans="1:12" x14ac:dyDescent="0.25">
      <c r="A3334">
        <v>3333</v>
      </c>
      <c r="B3334" t="s">
        <v>15</v>
      </c>
      <c r="C3334">
        <f>IF(ISBLANK(Hoja1!C3334),AVERAGE(Hoja1!$C$2:$C$5001),Hoja1!C3334)</f>
        <v>535736.47</v>
      </c>
      <c r="D3334" t="str">
        <f>IF(ISBLANK(Hoja1!D3334),"ASALARIADO",Hoja1!D3334)</f>
        <v>ASALARIADO</v>
      </c>
      <c r="E3334" t="s">
        <v>16</v>
      </c>
      <c r="F3334" t="s">
        <v>12</v>
      </c>
      <c r="G3334" t="s">
        <v>13</v>
      </c>
      <c r="H3334" t="s">
        <v>13</v>
      </c>
      <c r="I3334" s="1">
        <f>IF(ISBLANK(Hoja1!I3334),AVERAGE(Hoja1!$I$2:$I$5001),Hoja1!I3334)</f>
        <v>35</v>
      </c>
      <c r="J3334">
        <f t="shared" si="156"/>
        <v>0</v>
      </c>
      <c r="K3334" t="str">
        <f t="shared" si="157"/>
        <v>400k-800k</v>
      </c>
      <c r="L3334" t="str">
        <f t="shared" si="158"/>
        <v>31-45</v>
      </c>
    </row>
    <row r="3335" spans="1:12" x14ac:dyDescent="0.25">
      <c r="A3335">
        <v>3334</v>
      </c>
      <c r="B3335" t="s">
        <v>9</v>
      </c>
      <c r="C3335">
        <f>IF(ISBLANK(Hoja1!C3335),AVERAGE(Hoja1!$C$2:$C$5001),Hoja1!C3335)</f>
        <v>288313.38</v>
      </c>
      <c r="D3335" t="str">
        <f>IF(ISBLANK(Hoja1!D3335),"ASALARIADO",Hoja1!D3335)</f>
        <v>ASALARIADO</v>
      </c>
      <c r="E3335" t="s">
        <v>16</v>
      </c>
      <c r="F3335" t="s">
        <v>12</v>
      </c>
      <c r="G3335" t="s">
        <v>13</v>
      </c>
      <c r="H3335" t="s">
        <v>13</v>
      </c>
      <c r="I3335" s="1">
        <f>IF(ISBLANK(Hoja1!I3335),AVERAGE(Hoja1!$I$2:$I$5001),Hoja1!I3335)</f>
        <v>57</v>
      </c>
      <c r="J3335">
        <f t="shared" si="156"/>
        <v>0</v>
      </c>
      <c r="K3335" t="str">
        <f t="shared" si="157"/>
        <v>0-400k</v>
      </c>
      <c r="L3335" t="str">
        <f t="shared" si="158"/>
        <v>46-60</v>
      </c>
    </row>
    <row r="3336" spans="1:12" x14ac:dyDescent="0.25">
      <c r="A3336">
        <v>3335</v>
      </c>
      <c r="B3336" t="s">
        <v>9</v>
      </c>
      <c r="C3336">
        <f>IF(ISBLANK(Hoja1!C3336),AVERAGE(Hoja1!$C$2:$C$5001),Hoja1!C3336)</f>
        <v>1374999.99</v>
      </c>
      <c r="D3336" t="str">
        <f>IF(ISBLANK(Hoja1!D3336),"ASALARIADO",Hoja1!D3336)</f>
        <v>ASALARIADO</v>
      </c>
      <c r="E3336" t="s">
        <v>16</v>
      </c>
      <c r="F3336" t="s">
        <v>12</v>
      </c>
      <c r="G3336" t="s">
        <v>12</v>
      </c>
      <c r="H3336" t="s">
        <v>13</v>
      </c>
      <c r="I3336" s="1">
        <f>IF(ISBLANK(Hoja1!I3336),AVERAGE(Hoja1!$I$2:$I$5001),Hoja1!I3336)</f>
        <v>37</v>
      </c>
      <c r="J3336">
        <f t="shared" si="156"/>
        <v>0</v>
      </c>
      <c r="K3336" t="str">
        <f t="shared" si="157"/>
        <v>1.2M-2M</v>
      </c>
      <c r="L3336" t="str">
        <f t="shared" si="158"/>
        <v>31-45</v>
      </c>
    </row>
    <row r="3337" spans="1:12" x14ac:dyDescent="0.25">
      <c r="A3337">
        <v>3336</v>
      </c>
      <c r="B3337" t="s">
        <v>15</v>
      </c>
      <c r="C3337">
        <f>IF(ISBLANK(Hoja1!C3337),AVERAGE(Hoja1!$C$2:$C$5001),Hoja1!C3337)</f>
        <v>748465</v>
      </c>
      <c r="D3337" t="str">
        <f>IF(ISBLANK(Hoja1!D3337),"ASALARIADO",Hoja1!D3337)</f>
        <v>ASALARIADO</v>
      </c>
      <c r="E3337" t="s">
        <v>11</v>
      </c>
      <c r="F3337" t="s">
        <v>12</v>
      </c>
      <c r="G3337" t="s">
        <v>13</v>
      </c>
      <c r="H3337" t="s">
        <v>13</v>
      </c>
      <c r="I3337" s="1">
        <f>IF(ISBLANK(Hoja1!I3337),AVERAGE(Hoja1!$I$2:$I$5001),Hoja1!I3337)</f>
        <v>40</v>
      </c>
      <c r="J3337">
        <f t="shared" si="156"/>
        <v>0</v>
      </c>
      <c r="K3337" t="str">
        <f t="shared" si="157"/>
        <v>400k-800k</v>
      </c>
      <c r="L3337" t="str">
        <f t="shared" si="158"/>
        <v>31-45</v>
      </c>
    </row>
    <row r="3338" spans="1:12" x14ac:dyDescent="0.25">
      <c r="A3338">
        <v>3337</v>
      </c>
      <c r="B3338" t="s">
        <v>15</v>
      </c>
      <c r="C3338">
        <f>IF(ISBLANK(Hoja1!C3338),AVERAGE(Hoja1!$C$2:$C$5001),Hoja1!C3338)</f>
        <v>235768.2</v>
      </c>
      <c r="D3338" t="str">
        <f>IF(ISBLANK(Hoja1!D3338),"ASALARIADO",Hoja1!D3338)</f>
        <v>ASALARIADO</v>
      </c>
      <c r="E3338" t="s">
        <v>11</v>
      </c>
      <c r="F3338" t="s">
        <v>12</v>
      </c>
      <c r="G3338" t="s">
        <v>13</v>
      </c>
      <c r="H3338" t="s">
        <v>13</v>
      </c>
      <c r="I3338" s="1">
        <f>IF(ISBLANK(Hoja1!I3338),AVERAGE(Hoja1!$I$2:$I$5001),Hoja1!I3338)</f>
        <v>47</v>
      </c>
      <c r="J3338">
        <f t="shared" si="156"/>
        <v>0</v>
      </c>
      <c r="K3338" t="str">
        <f t="shared" si="157"/>
        <v>0-400k</v>
      </c>
      <c r="L3338" t="str">
        <f t="shared" si="158"/>
        <v>46-60</v>
      </c>
    </row>
    <row r="3339" spans="1:12" x14ac:dyDescent="0.25">
      <c r="A3339">
        <v>3338</v>
      </c>
      <c r="B3339" t="s">
        <v>9</v>
      </c>
      <c r="C3339">
        <f>IF(ISBLANK(Hoja1!C3339),AVERAGE(Hoja1!$C$2:$C$5001),Hoja1!C3339)</f>
        <v>11200</v>
      </c>
      <c r="D3339" t="str">
        <f>IF(ISBLANK(Hoja1!D3339),"ASALARIADO",Hoja1!D3339)</f>
        <v>ASALARIADO</v>
      </c>
      <c r="E3339" t="s">
        <v>16</v>
      </c>
      <c r="F3339" t="s">
        <v>12</v>
      </c>
      <c r="G3339" t="s">
        <v>12</v>
      </c>
      <c r="H3339" t="s">
        <v>12</v>
      </c>
      <c r="I3339" s="1">
        <f>IF(ISBLANK(Hoja1!I3339),AVERAGE(Hoja1!$I$2:$I$5001),Hoja1!I3339)</f>
        <v>24</v>
      </c>
      <c r="J3339">
        <f t="shared" si="156"/>
        <v>1</v>
      </c>
      <c r="K3339" t="str">
        <f t="shared" si="157"/>
        <v>0-400k</v>
      </c>
      <c r="L3339" t="str">
        <f t="shared" si="158"/>
        <v>18-30</v>
      </c>
    </row>
    <row r="3340" spans="1:12" x14ac:dyDescent="0.25">
      <c r="A3340">
        <v>3339</v>
      </c>
      <c r="B3340" t="s">
        <v>9</v>
      </c>
      <c r="C3340">
        <f>IF(ISBLANK(Hoja1!C3340),AVERAGE(Hoja1!$C$2:$C$5001),Hoja1!C3340)</f>
        <v>377425.93</v>
      </c>
      <c r="D3340" t="str">
        <f>IF(ISBLANK(Hoja1!D3340),"ASALARIADO",Hoja1!D3340)</f>
        <v>ASALARIADO</v>
      </c>
      <c r="E3340" t="s">
        <v>16</v>
      </c>
      <c r="F3340" t="s">
        <v>12</v>
      </c>
      <c r="G3340" t="s">
        <v>13</v>
      </c>
      <c r="H3340" t="s">
        <v>13</v>
      </c>
      <c r="I3340" s="1">
        <f>IF(ISBLANK(Hoja1!I3340),AVERAGE(Hoja1!$I$2:$I$5001),Hoja1!I3340)</f>
        <v>54</v>
      </c>
      <c r="J3340">
        <f t="shared" si="156"/>
        <v>0</v>
      </c>
      <c r="K3340" t="str">
        <f t="shared" si="157"/>
        <v>0-400k</v>
      </c>
      <c r="L3340" t="str">
        <f t="shared" si="158"/>
        <v>46-60</v>
      </c>
    </row>
    <row r="3341" spans="1:12" x14ac:dyDescent="0.25">
      <c r="A3341">
        <v>3340</v>
      </c>
      <c r="B3341" t="s">
        <v>9</v>
      </c>
      <c r="C3341">
        <f>IF(ISBLANK(Hoja1!C3341),AVERAGE(Hoja1!$C$2:$C$5001),Hoja1!C3341)</f>
        <v>297044</v>
      </c>
      <c r="D3341" t="str">
        <f>IF(ISBLANK(Hoja1!D3341),"ASALARIADO",Hoja1!D3341)</f>
        <v>ASEGURADO VOLUNTARIO</v>
      </c>
      <c r="E3341" t="s">
        <v>16</v>
      </c>
      <c r="F3341" t="s">
        <v>12</v>
      </c>
      <c r="G3341" t="s">
        <v>12</v>
      </c>
      <c r="H3341" t="s">
        <v>13</v>
      </c>
      <c r="I3341" s="1">
        <f>IF(ISBLANK(Hoja1!I3341),AVERAGE(Hoja1!$I$2:$I$5001),Hoja1!I3341)</f>
        <v>55</v>
      </c>
      <c r="J3341">
        <f t="shared" si="156"/>
        <v>0</v>
      </c>
      <c r="K3341" t="str">
        <f t="shared" si="157"/>
        <v>0-400k</v>
      </c>
      <c r="L3341" t="str">
        <f t="shared" si="158"/>
        <v>46-60</v>
      </c>
    </row>
    <row r="3342" spans="1:12" x14ac:dyDescent="0.25">
      <c r="A3342">
        <v>3341</v>
      </c>
      <c r="B3342" t="s">
        <v>9</v>
      </c>
      <c r="C3342">
        <f>IF(ISBLANK(Hoja1!C3342),AVERAGE(Hoja1!$C$2:$C$5001),Hoja1!C3342)</f>
        <v>85221.33</v>
      </c>
      <c r="D3342" t="str">
        <f>IF(ISBLANK(Hoja1!D3342),"ASALARIADO",Hoja1!D3342)</f>
        <v>ASALARIADO</v>
      </c>
      <c r="E3342" t="s">
        <v>16</v>
      </c>
      <c r="F3342" t="s">
        <v>12</v>
      </c>
      <c r="G3342" t="s">
        <v>13</v>
      </c>
      <c r="H3342" t="s">
        <v>13</v>
      </c>
      <c r="I3342" s="1">
        <f>IF(ISBLANK(Hoja1!I3342),AVERAGE(Hoja1!$I$2:$I$5001),Hoja1!I3342)</f>
        <v>52</v>
      </c>
      <c r="J3342">
        <f t="shared" si="156"/>
        <v>0</v>
      </c>
      <c r="K3342" t="str">
        <f t="shared" si="157"/>
        <v>0-400k</v>
      </c>
      <c r="L3342" t="str">
        <f t="shared" si="158"/>
        <v>46-60</v>
      </c>
    </row>
    <row r="3343" spans="1:12" x14ac:dyDescent="0.25">
      <c r="A3343">
        <v>3342</v>
      </c>
      <c r="B3343" t="s">
        <v>9</v>
      </c>
      <c r="C3343">
        <f>IF(ISBLANK(Hoja1!C3343),AVERAGE(Hoja1!$C$2:$C$5001),Hoja1!C3343)</f>
        <v>297046</v>
      </c>
      <c r="D3343" t="str">
        <f>IF(ISBLANK(Hoja1!D3343),"ASALARIADO",Hoja1!D3343)</f>
        <v>TRABAJADOR INDEPENDIENTE</v>
      </c>
      <c r="E3343" t="s">
        <v>16</v>
      </c>
      <c r="F3343" t="s">
        <v>12</v>
      </c>
      <c r="G3343" t="s">
        <v>13</v>
      </c>
      <c r="H3343" t="s">
        <v>13</v>
      </c>
      <c r="I3343" s="1">
        <f>IF(ISBLANK(Hoja1!I3343),AVERAGE(Hoja1!$I$2:$I$5001),Hoja1!I3343)</f>
        <v>59</v>
      </c>
      <c r="J3343">
        <f t="shared" si="156"/>
        <v>0</v>
      </c>
      <c r="K3343" t="str">
        <f t="shared" si="157"/>
        <v>0-400k</v>
      </c>
      <c r="L3343" t="str">
        <f t="shared" si="158"/>
        <v>46-60</v>
      </c>
    </row>
    <row r="3344" spans="1:12" x14ac:dyDescent="0.25">
      <c r="A3344">
        <v>3343</v>
      </c>
      <c r="B3344" t="s">
        <v>9</v>
      </c>
      <c r="C3344">
        <f>IF(ISBLANK(Hoja1!C3344),AVERAGE(Hoja1!$C$2:$C$5001),Hoja1!C3344)</f>
        <v>280000</v>
      </c>
      <c r="D3344" t="str">
        <f>IF(ISBLANK(Hoja1!D3344),"ASALARIADO",Hoja1!D3344)</f>
        <v>ASALARIADO</v>
      </c>
      <c r="E3344" t="s">
        <v>16</v>
      </c>
      <c r="F3344" t="s">
        <v>12</v>
      </c>
      <c r="G3344" t="s">
        <v>13</v>
      </c>
      <c r="H3344" t="s">
        <v>13</v>
      </c>
      <c r="I3344" s="1">
        <f>IF(ISBLANK(Hoja1!I3344),AVERAGE(Hoja1!$I$2:$I$5001),Hoja1!I3344)</f>
        <v>70</v>
      </c>
      <c r="J3344">
        <f t="shared" si="156"/>
        <v>0</v>
      </c>
      <c r="K3344" t="str">
        <f t="shared" si="157"/>
        <v>0-400k</v>
      </c>
      <c r="L3344" t="str">
        <f t="shared" si="158"/>
        <v>61-75</v>
      </c>
    </row>
    <row r="3345" spans="1:12" x14ac:dyDescent="0.25">
      <c r="A3345">
        <v>3344</v>
      </c>
      <c r="B3345" t="s">
        <v>9</v>
      </c>
      <c r="C3345">
        <f>IF(ISBLANK(Hoja1!C3345),AVERAGE(Hoja1!$C$2:$C$5001),Hoja1!C3345)</f>
        <v>400000</v>
      </c>
      <c r="D3345" t="str">
        <f>IF(ISBLANK(Hoja1!D3345),"ASALARIADO",Hoja1!D3345)</f>
        <v>ASALARIADO</v>
      </c>
      <c r="E3345" t="s">
        <v>16</v>
      </c>
      <c r="F3345" t="s">
        <v>12</v>
      </c>
      <c r="G3345" t="s">
        <v>13</v>
      </c>
      <c r="H3345" t="s">
        <v>13</v>
      </c>
      <c r="I3345" s="1">
        <f>IF(ISBLANK(Hoja1!I3345),AVERAGE(Hoja1!$I$2:$I$5001),Hoja1!I3345)</f>
        <v>47</v>
      </c>
      <c r="J3345">
        <f t="shared" si="156"/>
        <v>0</v>
      </c>
      <c r="K3345" t="str">
        <f t="shared" si="157"/>
        <v>0-400k</v>
      </c>
      <c r="L3345" t="str">
        <f t="shared" si="158"/>
        <v>46-60</v>
      </c>
    </row>
    <row r="3346" spans="1:12" x14ac:dyDescent="0.25">
      <c r="A3346">
        <v>3345</v>
      </c>
      <c r="B3346" t="s">
        <v>9</v>
      </c>
      <c r="C3346">
        <f>IF(ISBLANK(Hoja1!C3346),AVERAGE(Hoja1!$C$2:$C$5001),Hoja1!C3346)</f>
        <v>664950.56000000006</v>
      </c>
      <c r="D3346" t="str">
        <f>IF(ISBLANK(Hoja1!D3346),"ASALARIADO",Hoja1!D3346)</f>
        <v>ASALARIADO</v>
      </c>
      <c r="E3346" t="s">
        <v>16</v>
      </c>
      <c r="F3346" t="s">
        <v>12</v>
      </c>
      <c r="G3346" t="s">
        <v>12</v>
      </c>
      <c r="H3346" t="s">
        <v>13</v>
      </c>
      <c r="I3346" s="1">
        <f>IF(ISBLANK(Hoja1!I3346),AVERAGE(Hoja1!$I$2:$I$5001),Hoja1!I3346)</f>
        <v>38</v>
      </c>
      <c r="J3346">
        <f t="shared" si="156"/>
        <v>0</v>
      </c>
      <c r="K3346" t="str">
        <f t="shared" si="157"/>
        <v>400k-800k</v>
      </c>
      <c r="L3346" t="str">
        <f t="shared" si="158"/>
        <v>31-45</v>
      </c>
    </row>
    <row r="3347" spans="1:12" x14ac:dyDescent="0.25">
      <c r="A3347">
        <v>3346</v>
      </c>
      <c r="B3347" t="s">
        <v>15</v>
      </c>
      <c r="C3347">
        <f>IF(ISBLANK(Hoja1!C3347),AVERAGE(Hoja1!$C$2:$C$5001),Hoja1!C3347)</f>
        <v>580000</v>
      </c>
      <c r="D3347" t="str">
        <f>IF(ISBLANK(Hoja1!D3347),"ASALARIADO",Hoja1!D3347)</f>
        <v>ASALARIADO</v>
      </c>
      <c r="E3347" t="s">
        <v>16</v>
      </c>
      <c r="F3347" t="s">
        <v>12</v>
      </c>
      <c r="G3347" t="s">
        <v>13</v>
      </c>
      <c r="H3347" t="s">
        <v>13</v>
      </c>
      <c r="I3347" s="1">
        <f>IF(ISBLANK(Hoja1!I3347),AVERAGE(Hoja1!$I$2:$I$5001),Hoja1!I3347)</f>
        <v>25</v>
      </c>
      <c r="J3347">
        <f t="shared" si="156"/>
        <v>0</v>
      </c>
      <c r="K3347" t="str">
        <f t="shared" si="157"/>
        <v>400k-800k</v>
      </c>
      <c r="L3347" t="str">
        <f t="shared" si="158"/>
        <v>18-30</v>
      </c>
    </row>
    <row r="3348" spans="1:12" x14ac:dyDescent="0.25">
      <c r="A3348">
        <v>3347</v>
      </c>
      <c r="B3348" t="s">
        <v>15</v>
      </c>
      <c r="C3348">
        <f>IF(ISBLANK(Hoja1!C3348),AVERAGE(Hoja1!$C$2:$C$5001),Hoja1!C3348)</f>
        <v>183760</v>
      </c>
      <c r="D3348" t="str">
        <f>IF(ISBLANK(Hoja1!D3348),"ASALARIADO",Hoja1!D3348)</f>
        <v>ASALARIADO</v>
      </c>
      <c r="E3348" t="s">
        <v>16</v>
      </c>
      <c r="F3348" t="s">
        <v>12</v>
      </c>
      <c r="G3348" t="s">
        <v>12</v>
      </c>
      <c r="H3348" t="s">
        <v>13</v>
      </c>
      <c r="I3348" s="1">
        <f>IF(ISBLANK(Hoja1!I3348),AVERAGE(Hoja1!$I$2:$I$5001),Hoja1!I3348)</f>
        <v>53</v>
      </c>
      <c r="J3348">
        <f t="shared" si="156"/>
        <v>0</v>
      </c>
      <c r="K3348" t="str">
        <f t="shared" si="157"/>
        <v>0-400k</v>
      </c>
      <c r="L3348" t="str">
        <f t="shared" si="158"/>
        <v>46-60</v>
      </c>
    </row>
    <row r="3349" spans="1:12" x14ac:dyDescent="0.25">
      <c r="A3349">
        <v>3348</v>
      </c>
      <c r="B3349" t="s">
        <v>15</v>
      </c>
      <c r="C3349">
        <f>IF(ISBLANK(Hoja1!C3349),AVERAGE(Hoja1!$C$2:$C$5001),Hoja1!C3349)</f>
        <v>591000</v>
      </c>
      <c r="D3349" t="str">
        <f>IF(ISBLANK(Hoja1!D3349),"ASALARIADO",Hoja1!D3349)</f>
        <v>ASALARIADO</v>
      </c>
      <c r="E3349" t="s">
        <v>16</v>
      </c>
      <c r="F3349" t="s">
        <v>12</v>
      </c>
      <c r="G3349" t="s">
        <v>13</v>
      </c>
      <c r="H3349" t="s">
        <v>13</v>
      </c>
      <c r="I3349" s="1">
        <f>IF(ISBLANK(Hoja1!I3349),AVERAGE(Hoja1!$I$2:$I$5001),Hoja1!I3349)</f>
        <v>45</v>
      </c>
      <c r="J3349">
        <f t="shared" si="156"/>
        <v>0</v>
      </c>
      <c r="K3349" t="str">
        <f t="shared" si="157"/>
        <v>400k-800k</v>
      </c>
      <c r="L3349" t="str">
        <f t="shared" si="158"/>
        <v>31-45</v>
      </c>
    </row>
    <row r="3350" spans="1:12" x14ac:dyDescent="0.25">
      <c r="A3350">
        <v>3349</v>
      </c>
      <c r="B3350" t="s">
        <v>9</v>
      </c>
      <c r="C3350">
        <f>IF(ISBLANK(Hoja1!C3350),AVERAGE(Hoja1!$C$2:$C$5001),Hoja1!C3350)</f>
        <v>1461023.23</v>
      </c>
      <c r="D3350" t="str">
        <f>IF(ISBLANK(Hoja1!D3350),"ASALARIADO",Hoja1!D3350)</f>
        <v>ASALARIADO</v>
      </c>
      <c r="E3350" t="s">
        <v>16</v>
      </c>
      <c r="F3350" t="s">
        <v>12</v>
      </c>
      <c r="G3350" t="s">
        <v>13</v>
      </c>
      <c r="H3350" t="s">
        <v>13</v>
      </c>
      <c r="I3350" s="1">
        <f>IF(ISBLANK(Hoja1!I3350),AVERAGE(Hoja1!$I$2:$I$5001),Hoja1!I3350)</f>
        <v>30</v>
      </c>
      <c r="J3350">
        <f t="shared" si="156"/>
        <v>0</v>
      </c>
      <c r="K3350" t="str">
        <f t="shared" si="157"/>
        <v>1.2M-2M</v>
      </c>
      <c r="L3350" t="str">
        <f t="shared" si="158"/>
        <v>18-30</v>
      </c>
    </row>
    <row r="3351" spans="1:12" x14ac:dyDescent="0.25">
      <c r="A3351">
        <v>3350</v>
      </c>
      <c r="B3351" t="s">
        <v>15</v>
      </c>
      <c r="C3351">
        <f>IF(ISBLANK(Hoja1!C3351),AVERAGE(Hoja1!$C$2:$C$5001),Hoja1!C3351)</f>
        <v>1167041</v>
      </c>
      <c r="D3351" t="str">
        <f>IF(ISBLANK(Hoja1!D3351),"ASALARIADO",Hoja1!D3351)</f>
        <v>ASALARIADO</v>
      </c>
      <c r="E3351" t="s">
        <v>11</v>
      </c>
      <c r="F3351" t="s">
        <v>12</v>
      </c>
      <c r="G3351" t="s">
        <v>13</v>
      </c>
      <c r="H3351" t="s">
        <v>12</v>
      </c>
      <c r="I3351" s="1">
        <f>IF(ISBLANK(Hoja1!I3351),AVERAGE(Hoja1!$I$2:$I$5001),Hoja1!I3351)</f>
        <v>32</v>
      </c>
      <c r="J3351">
        <f t="shared" si="156"/>
        <v>1</v>
      </c>
      <c r="K3351" t="str">
        <f t="shared" si="157"/>
        <v>800k-1.2M</v>
      </c>
      <c r="L3351" t="str">
        <f t="shared" si="158"/>
        <v>31-45</v>
      </c>
    </row>
    <row r="3352" spans="1:12" x14ac:dyDescent="0.25">
      <c r="A3352">
        <v>3351</v>
      </c>
      <c r="B3352" t="s">
        <v>15</v>
      </c>
      <c r="C3352">
        <f>IF(ISBLANK(Hoja1!C3352),AVERAGE(Hoja1!$C$2:$C$5001),Hoja1!C3352)</f>
        <v>240000</v>
      </c>
      <c r="D3352" t="str">
        <f>IF(ISBLANK(Hoja1!D3352),"ASALARIADO",Hoja1!D3352)</f>
        <v>ASALARIADO</v>
      </c>
      <c r="E3352" t="s">
        <v>16</v>
      </c>
      <c r="F3352" t="s">
        <v>12</v>
      </c>
      <c r="G3352" t="s">
        <v>12</v>
      </c>
      <c r="H3352" t="s">
        <v>12</v>
      </c>
      <c r="I3352" s="1">
        <f>IF(ISBLANK(Hoja1!I3352),AVERAGE(Hoja1!$I$2:$I$5001),Hoja1!I3352)</f>
        <v>42</v>
      </c>
      <c r="J3352">
        <f t="shared" si="156"/>
        <v>1</v>
      </c>
      <c r="K3352" t="str">
        <f t="shared" si="157"/>
        <v>0-400k</v>
      </c>
      <c r="L3352" t="str">
        <f t="shared" si="158"/>
        <v>31-45</v>
      </c>
    </row>
    <row r="3353" spans="1:12" x14ac:dyDescent="0.25">
      <c r="A3353">
        <v>3352</v>
      </c>
      <c r="B3353" t="s">
        <v>15</v>
      </c>
      <c r="C3353">
        <f>IF(ISBLANK(Hoja1!C3353),AVERAGE(Hoja1!$C$2:$C$5001),Hoja1!C3353)</f>
        <v>227197.58</v>
      </c>
      <c r="D3353" t="str">
        <f>IF(ISBLANK(Hoja1!D3353),"ASALARIADO",Hoja1!D3353)</f>
        <v>ASALARIADO</v>
      </c>
      <c r="E3353" t="s">
        <v>16</v>
      </c>
      <c r="F3353" t="s">
        <v>12</v>
      </c>
      <c r="G3353" t="s">
        <v>13</v>
      </c>
      <c r="H3353" t="s">
        <v>13</v>
      </c>
      <c r="I3353" s="1">
        <f>IF(ISBLANK(Hoja1!I3353),AVERAGE(Hoja1!$I$2:$I$5001),Hoja1!I3353)</f>
        <v>36</v>
      </c>
      <c r="J3353">
        <f t="shared" si="156"/>
        <v>0</v>
      </c>
      <c r="K3353" t="str">
        <f t="shared" si="157"/>
        <v>0-400k</v>
      </c>
      <c r="L3353" t="str">
        <f t="shared" si="158"/>
        <v>31-45</v>
      </c>
    </row>
    <row r="3354" spans="1:12" x14ac:dyDescent="0.25">
      <c r="A3354">
        <v>3353</v>
      </c>
      <c r="B3354" t="s">
        <v>15</v>
      </c>
      <c r="C3354">
        <f>IF(ISBLANK(Hoja1!C3354),AVERAGE(Hoja1!$C$2:$C$5001),Hoja1!C3354)</f>
        <v>346384</v>
      </c>
      <c r="D3354" t="str">
        <f>IF(ISBLANK(Hoja1!D3354),"ASALARIADO",Hoja1!D3354)</f>
        <v>ASALARIADO</v>
      </c>
      <c r="E3354" t="s">
        <v>11</v>
      </c>
      <c r="F3354" t="s">
        <v>12</v>
      </c>
      <c r="G3354" t="s">
        <v>13</v>
      </c>
      <c r="H3354" t="s">
        <v>13</v>
      </c>
      <c r="I3354" s="1">
        <f>IF(ISBLANK(Hoja1!I3354),AVERAGE(Hoja1!$I$2:$I$5001),Hoja1!I3354)</f>
        <v>43</v>
      </c>
      <c r="J3354">
        <f t="shared" si="156"/>
        <v>0</v>
      </c>
      <c r="K3354" t="str">
        <f t="shared" si="157"/>
        <v>0-400k</v>
      </c>
      <c r="L3354" t="str">
        <f t="shared" si="158"/>
        <v>31-45</v>
      </c>
    </row>
    <row r="3355" spans="1:12" x14ac:dyDescent="0.25">
      <c r="A3355">
        <v>3354</v>
      </c>
      <c r="B3355" t="s">
        <v>9</v>
      </c>
      <c r="C3355">
        <f>IF(ISBLANK(Hoja1!C3355),AVERAGE(Hoja1!$C$2:$C$5001),Hoja1!C3355)</f>
        <v>821327.28</v>
      </c>
      <c r="D3355" t="str">
        <f>IF(ISBLANK(Hoja1!D3355),"ASALARIADO",Hoja1!D3355)</f>
        <v>ASALARIADO</v>
      </c>
      <c r="E3355" t="s">
        <v>16</v>
      </c>
      <c r="F3355" t="s">
        <v>12</v>
      </c>
      <c r="G3355" t="s">
        <v>13</v>
      </c>
      <c r="H3355" t="s">
        <v>13</v>
      </c>
      <c r="I3355" s="1">
        <f>IF(ISBLANK(Hoja1!I3355),AVERAGE(Hoja1!$I$2:$I$5001),Hoja1!I3355)</f>
        <v>60</v>
      </c>
      <c r="J3355">
        <f t="shared" si="156"/>
        <v>0</v>
      </c>
      <c r="K3355" t="str">
        <f t="shared" si="157"/>
        <v>800k-1.2M</v>
      </c>
      <c r="L3355" t="str">
        <f t="shared" si="158"/>
        <v>46-60</v>
      </c>
    </row>
    <row r="3356" spans="1:12" x14ac:dyDescent="0.25">
      <c r="A3356">
        <v>3355</v>
      </c>
      <c r="B3356" t="s">
        <v>9</v>
      </c>
      <c r="C3356">
        <f>IF(ISBLANK(Hoja1!C3356),AVERAGE(Hoja1!$C$2:$C$5001),Hoja1!C3356)</f>
        <v>350000</v>
      </c>
      <c r="D3356" t="str">
        <f>IF(ISBLANK(Hoja1!D3356),"ASALARIADO",Hoja1!D3356)</f>
        <v>ASALARIADO</v>
      </c>
      <c r="E3356" t="s">
        <v>16</v>
      </c>
      <c r="F3356" t="s">
        <v>12</v>
      </c>
      <c r="G3356" t="s">
        <v>13</v>
      </c>
      <c r="H3356" t="s">
        <v>13</v>
      </c>
      <c r="I3356" s="1">
        <f>IF(ISBLANK(Hoja1!I3356),AVERAGE(Hoja1!$I$2:$I$5001),Hoja1!I3356)</f>
        <v>36</v>
      </c>
      <c r="J3356">
        <f t="shared" si="156"/>
        <v>0</v>
      </c>
      <c r="K3356" t="str">
        <f t="shared" si="157"/>
        <v>0-400k</v>
      </c>
      <c r="L3356" t="str">
        <f t="shared" si="158"/>
        <v>31-45</v>
      </c>
    </row>
    <row r="3357" spans="1:12" x14ac:dyDescent="0.25">
      <c r="A3357">
        <v>3356</v>
      </c>
      <c r="B3357" t="s">
        <v>9</v>
      </c>
      <c r="C3357">
        <f>IF(ISBLANK(Hoja1!C3357),AVERAGE(Hoja1!$C$2:$C$5001),Hoja1!C3357)</f>
        <v>351536.79</v>
      </c>
      <c r="D3357" t="str">
        <f>IF(ISBLANK(Hoja1!D3357),"ASALARIADO",Hoja1!D3357)</f>
        <v>ASALARIADO</v>
      </c>
      <c r="E3357" t="s">
        <v>16</v>
      </c>
      <c r="F3357" t="s">
        <v>12</v>
      </c>
      <c r="G3357" t="s">
        <v>13</v>
      </c>
      <c r="H3357" t="s">
        <v>13</v>
      </c>
      <c r="I3357" s="1">
        <f>IF(ISBLANK(Hoja1!I3357),AVERAGE(Hoja1!$I$2:$I$5001),Hoja1!I3357)</f>
        <v>46</v>
      </c>
      <c r="J3357">
        <f t="shared" si="156"/>
        <v>0</v>
      </c>
      <c r="K3357" t="str">
        <f t="shared" si="157"/>
        <v>0-400k</v>
      </c>
      <c r="L3357" t="str">
        <f t="shared" si="158"/>
        <v>46-60</v>
      </c>
    </row>
    <row r="3358" spans="1:12" x14ac:dyDescent="0.25">
      <c r="A3358">
        <v>3357</v>
      </c>
      <c r="B3358" t="s">
        <v>15</v>
      </c>
      <c r="C3358">
        <f>IF(ISBLANK(Hoja1!C3358),AVERAGE(Hoja1!$C$2:$C$5001),Hoja1!C3358)</f>
        <v>258542.5</v>
      </c>
      <c r="D3358" t="str">
        <f>IF(ISBLANK(Hoja1!D3358),"ASALARIADO",Hoja1!D3358)</f>
        <v>ASALARIADO</v>
      </c>
      <c r="E3358" t="s">
        <v>16</v>
      </c>
      <c r="F3358" t="s">
        <v>12</v>
      </c>
      <c r="G3358" t="s">
        <v>13</v>
      </c>
      <c r="H3358" t="s">
        <v>13</v>
      </c>
      <c r="I3358" s="1">
        <f>IF(ISBLANK(Hoja1!I3358),AVERAGE(Hoja1!$I$2:$I$5001),Hoja1!I3358)</f>
        <v>53</v>
      </c>
      <c r="J3358">
        <f t="shared" si="156"/>
        <v>0</v>
      </c>
      <c r="K3358" t="str">
        <f t="shared" si="157"/>
        <v>0-400k</v>
      </c>
      <c r="L3358" t="str">
        <f t="shared" si="158"/>
        <v>46-60</v>
      </c>
    </row>
    <row r="3359" spans="1:12" x14ac:dyDescent="0.25">
      <c r="A3359">
        <v>3358</v>
      </c>
      <c r="B3359" t="s">
        <v>15</v>
      </c>
      <c r="C3359">
        <f>IF(ISBLANK(Hoja1!C3359),AVERAGE(Hoja1!$C$2:$C$5001),Hoja1!C3359)</f>
        <v>297045</v>
      </c>
      <c r="D3359" t="str">
        <f>IF(ISBLANK(Hoja1!D3359),"ASALARIADO",Hoja1!D3359)</f>
        <v>ASEGURADO VOLUNTARIO</v>
      </c>
      <c r="E3359" t="s">
        <v>16</v>
      </c>
      <c r="F3359" t="s">
        <v>12</v>
      </c>
      <c r="G3359" t="s">
        <v>12</v>
      </c>
      <c r="H3359" t="s">
        <v>13</v>
      </c>
      <c r="I3359" s="1">
        <f>IF(ISBLANK(Hoja1!I3359),AVERAGE(Hoja1!$I$2:$I$5001),Hoja1!I3359)</f>
        <v>40</v>
      </c>
      <c r="J3359">
        <f t="shared" si="156"/>
        <v>0</v>
      </c>
      <c r="K3359" t="str">
        <f t="shared" si="157"/>
        <v>0-400k</v>
      </c>
      <c r="L3359" t="str">
        <f t="shared" si="158"/>
        <v>31-45</v>
      </c>
    </row>
    <row r="3360" spans="1:12" x14ac:dyDescent="0.25">
      <c r="A3360">
        <v>3359</v>
      </c>
      <c r="B3360" t="s">
        <v>15</v>
      </c>
      <c r="C3360">
        <f>IF(ISBLANK(Hoja1!C3360),AVERAGE(Hoja1!$C$2:$C$5001),Hoja1!C3360)</f>
        <v>289729</v>
      </c>
      <c r="D3360" t="str">
        <f>IF(ISBLANK(Hoja1!D3360),"ASALARIADO",Hoja1!D3360)</f>
        <v>ASALARIADO</v>
      </c>
      <c r="E3360" t="s">
        <v>11</v>
      </c>
      <c r="F3360" t="s">
        <v>12</v>
      </c>
      <c r="G3360" t="s">
        <v>13</v>
      </c>
      <c r="H3360" t="s">
        <v>12</v>
      </c>
      <c r="I3360" s="1">
        <f>IF(ISBLANK(Hoja1!I3360),AVERAGE(Hoja1!$I$2:$I$5001),Hoja1!I3360)</f>
        <v>41</v>
      </c>
      <c r="J3360">
        <f t="shared" si="156"/>
        <v>1</v>
      </c>
      <c r="K3360" t="str">
        <f t="shared" si="157"/>
        <v>0-400k</v>
      </c>
      <c r="L3360" t="str">
        <f t="shared" si="158"/>
        <v>31-45</v>
      </c>
    </row>
    <row r="3361" spans="1:12" x14ac:dyDescent="0.25">
      <c r="A3361">
        <v>3360</v>
      </c>
      <c r="B3361" t="s">
        <v>15</v>
      </c>
      <c r="C3361">
        <f>IF(ISBLANK(Hoja1!C3361),AVERAGE(Hoja1!$C$2:$C$5001),Hoja1!C3361)</f>
        <v>550000</v>
      </c>
      <c r="D3361" t="str">
        <f>IF(ISBLANK(Hoja1!D3361),"ASALARIADO",Hoja1!D3361)</f>
        <v>ASALARIADO</v>
      </c>
      <c r="E3361" t="s">
        <v>16</v>
      </c>
      <c r="F3361" t="s">
        <v>12</v>
      </c>
      <c r="G3361" t="s">
        <v>13</v>
      </c>
      <c r="H3361" t="s">
        <v>13</v>
      </c>
      <c r="I3361" s="1">
        <f>IF(ISBLANK(Hoja1!I3361),AVERAGE(Hoja1!$I$2:$I$5001),Hoja1!I3361)</f>
        <v>22</v>
      </c>
      <c r="J3361">
        <f t="shared" si="156"/>
        <v>0</v>
      </c>
      <c r="K3361" t="str">
        <f t="shared" si="157"/>
        <v>400k-800k</v>
      </c>
      <c r="L3361" t="str">
        <f t="shared" si="158"/>
        <v>18-30</v>
      </c>
    </row>
    <row r="3362" spans="1:12" x14ac:dyDescent="0.25">
      <c r="A3362">
        <v>3361</v>
      </c>
      <c r="B3362" t="s">
        <v>15</v>
      </c>
      <c r="C3362">
        <f>IF(ISBLANK(Hoja1!C3362),AVERAGE(Hoja1!$C$2:$C$5001),Hoja1!C3362)</f>
        <v>1418498.89</v>
      </c>
      <c r="D3362" t="str">
        <f>IF(ISBLANK(Hoja1!D3362),"ASALARIADO",Hoja1!D3362)</f>
        <v>ASALARIADO</v>
      </c>
      <c r="E3362" t="s">
        <v>16</v>
      </c>
      <c r="F3362" t="s">
        <v>12</v>
      </c>
      <c r="G3362" t="s">
        <v>13</v>
      </c>
      <c r="H3362" t="s">
        <v>13</v>
      </c>
      <c r="I3362" s="1">
        <f>IF(ISBLANK(Hoja1!I3362),AVERAGE(Hoja1!$I$2:$I$5001),Hoja1!I3362)</f>
        <v>48</v>
      </c>
      <c r="J3362">
        <f t="shared" si="156"/>
        <v>0</v>
      </c>
      <c r="K3362" t="str">
        <f t="shared" si="157"/>
        <v>1.2M-2M</v>
      </c>
      <c r="L3362" t="str">
        <f t="shared" si="158"/>
        <v>46-60</v>
      </c>
    </row>
    <row r="3363" spans="1:12" x14ac:dyDescent="0.25">
      <c r="A3363">
        <v>3362</v>
      </c>
      <c r="B3363" t="s">
        <v>9</v>
      </c>
      <c r="C3363">
        <f>IF(ISBLANK(Hoja1!C3363),AVERAGE(Hoja1!$C$2:$C$5001),Hoja1!C3363)</f>
        <v>2409620.6</v>
      </c>
      <c r="D3363" t="str">
        <f>IF(ISBLANK(Hoja1!D3363),"ASALARIADO",Hoja1!D3363)</f>
        <v>ASALARIADO</v>
      </c>
      <c r="E3363" t="s">
        <v>11</v>
      </c>
      <c r="F3363" t="s">
        <v>12</v>
      </c>
      <c r="G3363" t="s">
        <v>13</v>
      </c>
      <c r="H3363" t="s">
        <v>13</v>
      </c>
      <c r="I3363" s="1">
        <f>IF(ISBLANK(Hoja1!I3363),AVERAGE(Hoja1!$I$2:$I$5001),Hoja1!I3363)</f>
        <v>52</v>
      </c>
      <c r="J3363">
        <f t="shared" si="156"/>
        <v>0</v>
      </c>
      <c r="K3363" t="str">
        <f t="shared" si="157"/>
        <v>2M+</v>
      </c>
      <c r="L3363" t="str">
        <f t="shared" si="158"/>
        <v>46-60</v>
      </c>
    </row>
    <row r="3364" spans="1:12" x14ac:dyDescent="0.25">
      <c r="A3364">
        <v>3363</v>
      </c>
      <c r="B3364" t="s">
        <v>15</v>
      </c>
      <c r="C3364">
        <f>IF(ISBLANK(Hoja1!C3364),AVERAGE(Hoja1!$C$2:$C$5001),Hoja1!C3364)</f>
        <v>225000</v>
      </c>
      <c r="D3364" t="str">
        <f>IF(ISBLANK(Hoja1!D3364),"ASALARIADO",Hoja1!D3364)</f>
        <v>ASALARIADO</v>
      </c>
      <c r="E3364" t="s">
        <v>16</v>
      </c>
      <c r="F3364" t="s">
        <v>12</v>
      </c>
      <c r="G3364" t="s">
        <v>13</v>
      </c>
      <c r="H3364" t="s">
        <v>13</v>
      </c>
      <c r="I3364" s="1">
        <f>IF(ISBLANK(Hoja1!I3364),AVERAGE(Hoja1!$I$2:$I$5001),Hoja1!I3364)</f>
        <v>36</v>
      </c>
      <c r="J3364">
        <f t="shared" si="156"/>
        <v>0</v>
      </c>
      <c r="K3364" t="str">
        <f t="shared" si="157"/>
        <v>0-400k</v>
      </c>
      <c r="L3364" t="str">
        <f t="shared" si="158"/>
        <v>31-45</v>
      </c>
    </row>
    <row r="3365" spans="1:12" x14ac:dyDescent="0.25">
      <c r="A3365">
        <v>3364</v>
      </c>
      <c r="B3365" t="s">
        <v>15</v>
      </c>
      <c r="C3365">
        <f>IF(ISBLANK(Hoja1!C3365),AVERAGE(Hoja1!$C$2:$C$5001),Hoja1!C3365)</f>
        <v>578167.4</v>
      </c>
      <c r="D3365" t="str">
        <f>IF(ISBLANK(Hoja1!D3365),"ASALARIADO",Hoja1!D3365)</f>
        <v>ASALARIADO</v>
      </c>
      <c r="E3365" t="s">
        <v>11</v>
      </c>
      <c r="F3365" t="s">
        <v>12</v>
      </c>
      <c r="G3365" t="s">
        <v>13</v>
      </c>
      <c r="H3365" t="s">
        <v>13</v>
      </c>
      <c r="I3365" s="1">
        <f>IF(ISBLANK(Hoja1!I3365),AVERAGE(Hoja1!$I$2:$I$5001),Hoja1!I3365)</f>
        <v>40</v>
      </c>
      <c r="J3365">
        <f t="shared" si="156"/>
        <v>0</v>
      </c>
      <c r="K3365" t="str">
        <f t="shared" si="157"/>
        <v>400k-800k</v>
      </c>
      <c r="L3365" t="str">
        <f t="shared" si="158"/>
        <v>31-45</v>
      </c>
    </row>
    <row r="3366" spans="1:12" x14ac:dyDescent="0.25">
      <c r="A3366">
        <v>3365</v>
      </c>
      <c r="B3366" t="s">
        <v>15</v>
      </c>
      <c r="C3366">
        <f>IF(ISBLANK(Hoja1!C3366),AVERAGE(Hoja1!$C$2:$C$5001),Hoja1!C3366)</f>
        <v>282305</v>
      </c>
      <c r="D3366" t="str">
        <f>IF(ISBLANK(Hoja1!D3366),"ASALARIADO",Hoja1!D3366)</f>
        <v>ASEGURADO VOLUNTARIO</v>
      </c>
      <c r="E3366" t="s">
        <v>16</v>
      </c>
      <c r="F3366" t="s">
        <v>13</v>
      </c>
      <c r="G3366" t="s">
        <v>13</v>
      </c>
      <c r="H3366" t="s">
        <v>13</v>
      </c>
      <c r="I3366" s="1">
        <f>IF(ISBLANK(Hoja1!I3366),AVERAGE(Hoja1!$I$2:$I$5001),Hoja1!I3366)</f>
        <v>65</v>
      </c>
      <c r="J3366">
        <f t="shared" si="156"/>
        <v>0</v>
      </c>
      <c r="K3366" t="str">
        <f t="shared" si="157"/>
        <v>0-400k</v>
      </c>
      <c r="L3366" t="str">
        <f t="shared" si="158"/>
        <v>61-75</v>
      </c>
    </row>
    <row r="3367" spans="1:12" x14ac:dyDescent="0.25">
      <c r="A3367">
        <v>3366</v>
      </c>
      <c r="B3367" t="s">
        <v>15</v>
      </c>
      <c r="C3367">
        <f>IF(ISBLANK(Hoja1!C3367),AVERAGE(Hoja1!$C$2:$C$5001),Hoja1!C3367)</f>
        <v>585519.47</v>
      </c>
      <c r="D3367" t="str">
        <f>IF(ISBLANK(Hoja1!D3367),"ASALARIADO",Hoja1!D3367)</f>
        <v>ASALARIADO</v>
      </c>
      <c r="E3367" t="s">
        <v>11</v>
      </c>
      <c r="F3367" t="s">
        <v>12</v>
      </c>
      <c r="G3367" t="s">
        <v>13</v>
      </c>
      <c r="H3367" t="s">
        <v>13</v>
      </c>
      <c r="I3367" s="1">
        <f>IF(ISBLANK(Hoja1!I3367),AVERAGE(Hoja1!$I$2:$I$5001),Hoja1!I3367)</f>
        <v>54</v>
      </c>
      <c r="J3367">
        <f t="shared" si="156"/>
        <v>0</v>
      </c>
      <c r="K3367" t="str">
        <f t="shared" si="157"/>
        <v>400k-800k</v>
      </c>
      <c r="L3367" t="str">
        <f t="shared" si="158"/>
        <v>46-60</v>
      </c>
    </row>
    <row r="3368" spans="1:12" x14ac:dyDescent="0.25">
      <c r="A3368">
        <v>3367</v>
      </c>
      <c r="B3368" t="s">
        <v>9</v>
      </c>
      <c r="C3368">
        <f>IF(ISBLANK(Hoja1!C3368),AVERAGE(Hoja1!$C$2:$C$5001),Hoja1!C3368)</f>
        <v>477206.99</v>
      </c>
      <c r="D3368" t="str">
        <f>IF(ISBLANK(Hoja1!D3368),"ASALARIADO",Hoja1!D3368)</f>
        <v>ASALARIADO</v>
      </c>
      <c r="E3368" t="s">
        <v>16</v>
      </c>
      <c r="F3368" t="s">
        <v>12</v>
      </c>
      <c r="G3368" t="s">
        <v>13</v>
      </c>
      <c r="H3368" t="s">
        <v>13</v>
      </c>
      <c r="I3368" s="1">
        <f>IF(ISBLANK(Hoja1!I3368),AVERAGE(Hoja1!$I$2:$I$5001),Hoja1!I3368)</f>
        <v>27</v>
      </c>
      <c r="J3368">
        <f t="shared" si="156"/>
        <v>0</v>
      </c>
      <c r="K3368" t="str">
        <f t="shared" si="157"/>
        <v>400k-800k</v>
      </c>
      <c r="L3368" t="str">
        <f t="shared" si="158"/>
        <v>18-30</v>
      </c>
    </row>
    <row r="3369" spans="1:12" x14ac:dyDescent="0.25">
      <c r="A3369">
        <v>3368</v>
      </c>
      <c r="B3369" t="s">
        <v>15</v>
      </c>
      <c r="C3369">
        <f>IF(ISBLANK(Hoja1!C3369),AVERAGE(Hoja1!$C$2:$C$5001),Hoja1!C3369)</f>
        <v>366740.15</v>
      </c>
      <c r="D3369" t="str">
        <f>IF(ISBLANK(Hoja1!D3369),"ASALARIADO",Hoja1!D3369)</f>
        <v>ASALARIADO</v>
      </c>
      <c r="E3369" t="s">
        <v>16</v>
      </c>
      <c r="F3369" t="s">
        <v>12</v>
      </c>
      <c r="G3369" t="s">
        <v>13</v>
      </c>
      <c r="H3369" t="s">
        <v>13</v>
      </c>
      <c r="I3369" s="1">
        <f>IF(ISBLANK(Hoja1!I3369),AVERAGE(Hoja1!$I$2:$I$5001),Hoja1!I3369)</f>
        <v>37</v>
      </c>
      <c r="J3369">
        <f t="shared" si="156"/>
        <v>0</v>
      </c>
      <c r="K3369" t="str">
        <f t="shared" si="157"/>
        <v>0-400k</v>
      </c>
      <c r="L3369" t="str">
        <f t="shared" si="158"/>
        <v>31-45</v>
      </c>
    </row>
    <row r="3370" spans="1:12" x14ac:dyDescent="0.25">
      <c r="A3370">
        <v>3369</v>
      </c>
      <c r="B3370" t="s">
        <v>15</v>
      </c>
      <c r="C3370">
        <f>IF(ISBLANK(Hoja1!C3370),AVERAGE(Hoja1!$C$2:$C$5001),Hoja1!C3370)</f>
        <v>297045</v>
      </c>
      <c r="D3370" t="str">
        <f>IF(ISBLANK(Hoja1!D3370),"ASALARIADO",Hoja1!D3370)</f>
        <v>ASEGURADO VOLUNTARIO</v>
      </c>
      <c r="E3370" t="s">
        <v>16</v>
      </c>
      <c r="F3370" t="s">
        <v>12</v>
      </c>
      <c r="G3370" t="s">
        <v>13</v>
      </c>
      <c r="H3370" t="s">
        <v>13</v>
      </c>
      <c r="I3370" s="1">
        <f>IF(ISBLANK(Hoja1!I3370),AVERAGE(Hoja1!$I$2:$I$5001),Hoja1!I3370)</f>
        <v>29</v>
      </c>
      <c r="J3370">
        <f t="shared" si="156"/>
        <v>0</v>
      </c>
      <c r="K3370" t="str">
        <f t="shared" si="157"/>
        <v>0-400k</v>
      </c>
      <c r="L3370" t="str">
        <f t="shared" si="158"/>
        <v>18-30</v>
      </c>
    </row>
    <row r="3371" spans="1:12" x14ac:dyDescent="0.25">
      <c r="A3371">
        <v>3370</v>
      </c>
      <c r="B3371" t="s">
        <v>15</v>
      </c>
      <c r="C3371">
        <f>IF(ISBLANK(Hoja1!C3371),AVERAGE(Hoja1!$C$2:$C$5001),Hoja1!C3371)</f>
        <v>375728</v>
      </c>
      <c r="D3371" t="str">
        <f>IF(ISBLANK(Hoja1!D3371),"ASALARIADO",Hoja1!D3371)</f>
        <v>ASALARIADO</v>
      </c>
      <c r="E3371" t="s">
        <v>16</v>
      </c>
      <c r="F3371" t="s">
        <v>12</v>
      </c>
      <c r="G3371" t="s">
        <v>12</v>
      </c>
      <c r="H3371" t="s">
        <v>13</v>
      </c>
      <c r="I3371" s="1">
        <f>IF(ISBLANK(Hoja1!I3371),AVERAGE(Hoja1!$I$2:$I$5001),Hoja1!I3371)</f>
        <v>41</v>
      </c>
      <c r="J3371">
        <f t="shared" si="156"/>
        <v>0</v>
      </c>
      <c r="K3371" t="str">
        <f t="shared" si="157"/>
        <v>0-400k</v>
      </c>
      <c r="L3371" t="str">
        <f t="shared" si="158"/>
        <v>31-45</v>
      </c>
    </row>
    <row r="3372" spans="1:12" x14ac:dyDescent="0.25">
      <c r="A3372">
        <v>3371</v>
      </c>
      <c r="B3372" t="s">
        <v>9</v>
      </c>
      <c r="C3372">
        <f>IF(ISBLANK(Hoja1!C3372),AVERAGE(Hoja1!$C$2:$C$5001),Hoja1!C3372)</f>
        <v>541286.99</v>
      </c>
      <c r="D3372" t="str">
        <f>IF(ISBLANK(Hoja1!D3372),"ASALARIADO",Hoja1!D3372)</f>
        <v>ASALARIADO</v>
      </c>
      <c r="E3372" t="s">
        <v>16</v>
      </c>
      <c r="F3372" t="s">
        <v>12</v>
      </c>
      <c r="G3372" t="s">
        <v>13</v>
      </c>
      <c r="H3372" t="s">
        <v>13</v>
      </c>
      <c r="I3372" s="1">
        <f>IF(ISBLANK(Hoja1!I3372),AVERAGE(Hoja1!$I$2:$I$5001),Hoja1!I3372)</f>
        <v>38</v>
      </c>
      <c r="J3372">
        <f t="shared" si="156"/>
        <v>0</v>
      </c>
      <c r="K3372" t="str">
        <f t="shared" si="157"/>
        <v>400k-800k</v>
      </c>
      <c r="L3372" t="str">
        <f t="shared" si="158"/>
        <v>31-45</v>
      </c>
    </row>
    <row r="3373" spans="1:12" x14ac:dyDescent="0.25">
      <c r="A3373">
        <v>3372</v>
      </c>
      <c r="B3373" t="s">
        <v>9</v>
      </c>
      <c r="C3373">
        <f>IF(ISBLANK(Hoja1!C3373),AVERAGE(Hoja1!$C$2:$C$5001),Hoja1!C3373)</f>
        <v>1486779</v>
      </c>
      <c r="D3373" t="str">
        <f>IF(ISBLANK(Hoja1!D3373),"ASALARIADO",Hoja1!D3373)</f>
        <v>PENSIONADOS EN SU PROPIO SISTEMA</v>
      </c>
      <c r="E3373" t="s">
        <v>11</v>
      </c>
      <c r="F3373" t="s">
        <v>12</v>
      </c>
      <c r="G3373" t="s">
        <v>13</v>
      </c>
      <c r="H3373" t="s">
        <v>13</v>
      </c>
      <c r="I3373" s="1">
        <f>IF(ISBLANK(Hoja1!I3373),AVERAGE(Hoja1!$I$2:$I$5001),Hoja1!I3373)</f>
        <v>60</v>
      </c>
      <c r="J3373">
        <f t="shared" si="156"/>
        <v>0</v>
      </c>
      <c r="K3373" t="str">
        <f t="shared" si="157"/>
        <v>1.2M-2M</v>
      </c>
      <c r="L3373" t="str">
        <f t="shared" si="158"/>
        <v>46-60</v>
      </c>
    </row>
    <row r="3374" spans="1:12" x14ac:dyDescent="0.25">
      <c r="A3374">
        <v>3373</v>
      </c>
      <c r="B3374" t="s">
        <v>15</v>
      </c>
      <c r="C3374">
        <f>IF(ISBLANK(Hoja1!C3374),AVERAGE(Hoja1!$C$2:$C$5001),Hoja1!C3374)</f>
        <v>297045</v>
      </c>
      <c r="D3374" t="str">
        <f>IF(ISBLANK(Hoja1!D3374),"ASALARIADO",Hoja1!D3374)</f>
        <v>ASEGURADO VOLUNTARIO</v>
      </c>
      <c r="E3374" t="s">
        <v>16</v>
      </c>
      <c r="F3374" t="s">
        <v>12</v>
      </c>
      <c r="G3374" t="s">
        <v>13</v>
      </c>
      <c r="H3374" t="s">
        <v>13</v>
      </c>
      <c r="I3374" s="1">
        <f>IF(ISBLANK(Hoja1!I3374),AVERAGE(Hoja1!$I$2:$I$5001),Hoja1!I3374)</f>
        <v>62</v>
      </c>
      <c r="J3374">
        <f t="shared" si="156"/>
        <v>0</v>
      </c>
      <c r="K3374" t="str">
        <f t="shared" si="157"/>
        <v>0-400k</v>
      </c>
      <c r="L3374" t="str">
        <f t="shared" si="158"/>
        <v>61-75</v>
      </c>
    </row>
    <row r="3375" spans="1:12" x14ac:dyDescent="0.25">
      <c r="A3375">
        <v>3374</v>
      </c>
      <c r="B3375" t="s">
        <v>9</v>
      </c>
      <c r="C3375">
        <f>IF(ISBLANK(Hoja1!C3375),AVERAGE(Hoja1!$C$2:$C$5001),Hoja1!C3375)</f>
        <v>297046</v>
      </c>
      <c r="D3375" t="str">
        <f>IF(ISBLANK(Hoja1!D3375),"ASALARIADO",Hoja1!D3375)</f>
        <v>ASEGURADO VOLUNTARIO</v>
      </c>
      <c r="E3375" t="s">
        <v>16</v>
      </c>
      <c r="F3375" t="s">
        <v>12</v>
      </c>
      <c r="G3375" t="s">
        <v>12</v>
      </c>
      <c r="H3375" t="s">
        <v>13</v>
      </c>
      <c r="I3375" s="1">
        <f>IF(ISBLANK(Hoja1!I3375),AVERAGE(Hoja1!$I$2:$I$5001),Hoja1!I3375)</f>
        <v>38</v>
      </c>
      <c r="J3375">
        <f t="shared" si="156"/>
        <v>0</v>
      </c>
      <c r="K3375" t="str">
        <f t="shared" si="157"/>
        <v>0-400k</v>
      </c>
      <c r="L3375" t="str">
        <f t="shared" si="158"/>
        <v>31-45</v>
      </c>
    </row>
    <row r="3376" spans="1:12" x14ac:dyDescent="0.25">
      <c r="A3376">
        <v>3375</v>
      </c>
      <c r="B3376" t="s">
        <v>15</v>
      </c>
      <c r="C3376">
        <f>IF(ISBLANK(Hoja1!C3376),AVERAGE(Hoja1!$C$2:$C$5001),Hoja1!C3376)</f>
        <v>557319</v>
      </c>
      <c r="D3376" t="str">
        <f>IF(ISBLANK(Hoja1!D3376),"ASALARIADO",Hoja1!D3376)</f>
        <v>TRABAJADOR INDEPENDIENTE</v>
      </c>
      <c r="E3376" t="s">
        <v>16</v>
      </c>
      <c r="F3376" t="s">
        <v>12</v>
      </c>
      <c r="G3376" t="s">
        <v>13</v>
      </c>
      <c r="H3376" t="s">
        <v>13</v>
      </c>
      <c r="I3376" s="1">
        <f>IF(ISBLANK(Hoja1!I3376),AVERAGE(Hoja1!$I$2:$I$5001),Hoja1!I3376)</f>
        <v>57</v>
      </c>
      <c r="J3376">
        <f t="shared" si="156"/>
        <v>0</v>
      </c>
      <c r="K3376" t="str">
        <f t="shared" si="157"/>
        <v>400k-800k</v>
      </c>
      <c r="L3376" t="str">
        <f t="shared" si="158"/>
        <v>46-60</v>
      </c>
    </row>
    <row r="3377" spans="1:12" x14ac:dyDescent="0.25">
      <c r="A3377">
        <v>3376</v>
      </c>
      <c r="B3377" t="s">
        <v>9</v>
      </c>
      <c r="C3377">
        <f>IF(ISBLANK(Hoja1!C3377),AVERAGE(Hoja1!$C$2:$C$5001),Hoja1!C3377)</f>
        <v>833592.1</v>
      </c>
      <c r="D3377" t="str">
        <f>IF(ISBLANK(Hoja1!D3377),"ASALARIADO",Hoja1!D3377)</f>
        <v>ASALARIADO</v>
      </c>
      <c r="E3377" t="s">
        <v>11</v>
      </c>
      <c r="F3377" t="s">
        <v>12</v>
      </c>
      <c r="G3377" t="s">
        <v>13</v>
      </c>
      <c r="H3377" t="s">
        <v>13</v>
      </c>
      <c r="I3377" s="1">
        <f>IF(ISBLANK(Hoja1!I3377),AVERAGE(Hoja1!$I$2:$I$5001),Hoja1!I3377)</f>
        <v>31</v>
      </c>
      <c r="J3377">
        <f t="shared" si="156"/>
        <v>0</v>
      </c>
      <c r="K3377" t="str">
        <f t="shared" si="157"/>
        <v>800k-1.2M</v>
      </c>
      <c r="L3377" t="str">
        <f t="shared" si="158"/>
        <v>31-45</v>
      </c>
    </row>
    <row r="3378" spans="1:12" x14ac:dyDescent="0.25">
      <c r="A3378">
        <v>3377</v>
      </c>
      <c r="B3378" t="s">
        <v>9</v>
      </c>
      <c r="C3378">
        <f>IF(ISBLANK(Hoja1!C3378),AVERAGE(Hoja1!$C$2:$C$5001),Hoja1!C3378)</f>
        <v>297950</v>
      </c>
      <c r="D3378" t="str">
        <f>IF(ISBLANK(Hoja1!D3378),"ASALARIADO",Hoja1!D3378)</f>
        <v>CONVENIOS ESPECIALES DE TRABAJADORES INDEPENDIENTES</v>
      </c>
      <c r="E3378" t="s">
        <v>16</v>
      </c>
      <c r="F3378" t="s">
        <v>12</v>
      </c>
      <c r="G3378" t="s">
        <v>13</v>
      </c>
      <c r="H3378" t="s">
        <v>13</v>
      </c>
      <c r="I3378" s="1">
        <f>IF(ISBLANK(Hoja1!I3378),AVERAGE(Hoja1!$I$2:$I$5001),Hoja1!I3378)</f>
        <v>44</v>
      </c>
      <c r="J3378">
        <f t="shared" si="156"/>
        <v>0</v>
      </c>
      <c r="K3378" t="str">
        <f t="shared" si="157"/>
        <v>0-400k</v>
      </c>
      <c r="L3378" t="str">
        <f t="shared" si="158"/>
        <v>31-45</v>
      </c>
    </row>
    <row r="3379" spans="1:12" x14ac:dyDescent="0.25">
      <c r="A3379">
        <v>3378</v>
      </c>
      <c r="B3379" t="s">
        <v>9</v>
      </c>
      <c r="C3379">
        <f>IF(ISBLANK(Hoja1!C3379),AVERAGE(Hoja1!$C$2:$C$5001),Hoja1!C3379)</f>
        <v>356455</v>
      </c>
      <c r="D3379" t="str">
        <f>IF(ISBLANK(Hoja1!D3379),"ASALARIADO",Hoja1!D3379)</f>
        <v>TRABAJADOR INDEPENDIENTE</v>
      </c>
      <c r="E3379" t="s">
        <v>16</v>
      </c>
      <c r="F3379" t="s">
        <v>12</v>
      </c>
      <c r="G3379" t="s">
        <v>13</v>
      </c>
      <c r="H3379" t="s">
        <v>12</v>
      </c>
      <c r="I3379" s="1">
        <f>IF(ISBLANK(Hoja1!I3379),AVERAGE(Hoja1!$I$2:$I$5001),Hoja1!I3379)</f>
        <v>40</v>
      </c>
      <c r="J3379">
        <f t="shared" si="156"/>
        <v>1</v>
      </c>
      <c r="K3379" t="str">
        <f t="shared" si="157"/>
        <v>0-400k</v>
      </c>
      <c r="L3379" t="str">
        <f t="shared" si="158"/>
        <v>31-45</v>
      </c>
    </row>
    <row r="3380" spans="1:12" x14ac:dyDescent="0.25">
      <c r="A3380">
        <v>3379</v>
      </c>
      <c r="B3380" t="s">
        <v>9</v>
      </c>
      <c r="C3380">
        <f>IF(ISBLANK(Hoja1!C3380),AVERAGE(Hoja1!$C$2:$C$5001),Hoja1!C3380)</f>
        <v>300438.55</v>
      </c>
      <c r="D3380" t="str">
        <f>IF(ISBLANK(Hoja1!D3380),"ASALARIADO",Hoja1!D3380)</f>
        <v>ASALARIADO</v>
      </c>
      <c r="E3380" t="s">
        <v>16</v>
      </c>
      <c r="F3380" t="s">
        <v>12</v>
      </c>
      <c r="G3380" t="s">
        <v>13</v>
      </c>
      <c r="H3380" t="s">
        <v>13</v>
      </c>
      <c r="I3380" s="1">
        <f>IF(ISBLANK(Hoja1!I3380),AVERAGE(Hoja1!$I$2:$I$5001),Hoja1!I3380)</f>
        <v>19</v>
      </c>
      <c r="J3380">
        <f t="shared" si="156"/>
        <v>0</v>
      </c>
      <c r="K3380" t="str">
        <f t="shared" si="157"/>
        <v>0-400k</v>
      </c>
      <c r="L3380" t="str">
        <f t="shared" si="158"/>
        <v>18-30</v>
      </c>
    </row>
    <row r="3381" spans="1:12" x14ac:dyDescent="0.25">
      <c r="A3381">
        <v>3380</v>
      </c>
      <c r="B3381" t="s">
        <v>15</v>
      </c>
      <c r="C3381">
        <f>IF(ISBLANK(Hoja1!C3381),AVERAGE(Hoja1!$C$2:$C$5001),Hoja1!C3381)</f>
        <v>278030</v>
      </c>
      <c r="D3381" t="str">
        <f>IF(ISBLANK(Hoja1!D3381),"ASALARIADO",Hoja1!D3381)</f>
        <v>CONVENIOS ESPECIALES DE ASEGURADOS VOLUNTARIOS</v>
      </c>
      <c r="E3381" t="s">
        <v>16</v>
      </c>
      <c r="F3381" t="s">
        <v>12</v>
      </c>
      <c r="G3381" t="s">
        <v>13</v>
      </c>
      <c r="H3381" t="s">
        <v>13</v>
      </c>
      <c r="I3381" s="1">
        <f>IF(ISBLANK(Hoja1!I3381),AVERAGE(Hoja1!$I$2:$I$5001),Hoja1!I3381)</f>
        <v>27</v>
      </c>
      <c r="J3381">
        <f t="shared" si="156"/>
        <v>0</v>
      </c>
      <c r="K3381" t="str">
        <f t="shared" si="157"/>
        <v>0-400k</v>
      </c>
      <c r="L3381" t="str">
        <f t="shared" si="158"/>
        <v>18-30</v>
      </c>
    </row>
    <row r="3382" spans="1:12" x14ac:dyDescent="0.25">
      <c r="A3382">
        <v>3381</v>
      </c>
      <c r="B3382" t="s">
        <v>9</v>
      </c>
      <c r="C3382">
        <f>IF(ISBLANK(Hoja1!C3382),AVERAGE(Hoja1!$C$2:$C$5001),Hoja1!C3382)</f>
        <v>354166</v>
      </c>
      <c r="D3382" t="str">
        <f>IF(ISBLANK(Hoja1!D3382),"ASALARIADO",Hoja1!D3382)</f>
        <v>ASALARIADO</v>
      </c>
      <c r="E3382" t="s">
        <v>16</v>
      </c>
      <c r="F3382" t="s">
        <v>12</v>
      </c>
      <c r="G3382" t="s">
        <v>13</v>
      </c>
      <c r="H3382" t="s">
        <v>13</v>
      </c>
      <c r="I3382" s="1">
        <f>IF(ISBLANK(Hoja1!I3382),AVERAGE(Hoja1!$I$2:$I$5001),Hoja1!I3382)</f>
        <v>25</v>
      </c>
      <c r="J3382">
        <f t="shared" si="156"/>
        <v>0</v>
      </c>
      <c r="K3382" t="str">
        <f t="shared" si="157"/>
        <v>0-400k</v>
      </c>
      <c r="L3382" t="str">
        <f t="shared" si="158"/>
        <v>18-30</v>
      </c>
    </row>
    <row r="3383" spans="1:12" x14ac:dyDescent="0.25">
      <c r="A3383">
        <v>3382</v>
      </c>
      <c r="B3383" t="s">
        <v>9</v>
      </c>
      <c r="C3383">
        <f>IF(ISBLANK(Hoja1!C3383),AVERAGE(Hoja1!$C$2:$C$5001),Hoja1!C3383)</f>
        <v>963859.52</v>
      </c>
      <c r="D3383" t="str">
        <f>IF(ISBLANK(Hoja1!D3383),"ASALARIADO",Hoja1!D3383)</f>
        <v>ASALARIADO</v>
      </c>
      <c r="E3383" t="s">
        <v>11</v>
      </c>
      <c r="F3383" t="s">
        <v>12</v>
      </c>
      <c r="G3383" t="s">
        <v>13</v>
      </c>
      <c r="H3383" t="s">
        <v>13</v>
      </c>
      <c r="I3383" s="1">
        <f>IF(ISBLANK(Hoja1!I3383),AVERAGE(Hoja1!$I$2:$I$5001),Hoja1!I3383)</f>
        <v>55</v>
      </c>
      <c r="J3383">
        <f t="shared" si="156"/>
        <v>0</v>
      </c>
      <c r="K3383" t="str">
        <f t="shared" si="157"/>
        <v>800k-1.2M</v>
      </c>
      <c r="L3383" t="str">
        <f t="shared" si="158"/>
        <v>46-60</v>
      </c>
    </row>
    <row r="3384" spans="1:12" x14ac:dyDescent="0.25">
      <c r="A3384">
        <v>3383</v>
      </c>
      <c r="B3384" t="s">
        <v>9</v>
      </c>
      <c r="C3384">
        <f>IF(ISBLANK(Hoja1!C3384),AVERAGE(Hoja1!$C$2:$C$5001),Hoja1!C3384)</f>
        <v>1057967.08</v>
      </c>
      <c r="D3384" t="str">
        <f>IF(ISBLANK(Hoja1!D3384),"ASALARIADO",Hoja1!D3384)</f>
        <v>ASALARIADO</v>
      </c>
      <c r="E3384" t="s">
        <v>16</v>
      </c>
      <c r="F3384" t="s">
        <v>12</v>
      </c>
      <c r="G3384" t="s">
        <v>13</v>
      </c>
      <c r="H3384" t="s">
        <v>13</v>
      </c>
      <c r="I3384" s="1">
        <f>IF(ISBLANK(Hoja1!I3384),AVERAGE(Hoja1!$I$2:$I$5001),Hoja1!I3384)</f>
        <v>31</v>
      </c>
      <c r="J3384">
        <f t="shared" si="156"/>
        <v>0</v>
      </c>
      <c r="K3384" t="str">
        <f t="shared" si="157"/>
        <v>800k-1.2M</v>
      </c>
      <c r="L3384" t="str">
        <f t="shared" si="158"/>
        <v>31-45</v>
      </c>
    </row>
    <row r="3385" spans="1:12" x14ac:dyDescent="0.25">
      <c r="A3385">
        <v>3384</v>
      </c>
      <c r="B3385" t="s">
        <v>9</v>
      </c>
      <c r="C3385">
        <f>IF(ISBLANK(Hoja1!C3385),AVERAGE(Hoja1!$C$2:$C$5001),Hoja1!C3385)</f>
        <v>586234.97</v>
      </c>
      <c r="D3385" t="str">
        <f>IF(ISBLANK(Hoja1!D3385),"ASALARIADO",Hoja1!D3385)</f>
        <v>ASALARIADO</v>
      </c>
      <c r="E3385" t="s">
        <v>16</v>
      </c>
      <c r="F3385" t="s">
        <v>12</v>
      </c>
      <c r="G3385" t="s">
        <v>13</v>
      </c>
      <c r="H3385" t="s">
        <v>13</v>
      </c>
      <c r="I3385" s="1">
        <f>IF(ISBLANK(Hoja1!I3385),AVERAGE(Hoja1!$I$2:$I$5001),Hoja1!I3385)</f>
        <v>57</v>
      </c>
      <c r="J3385">
        <f t="shared" si="156"/>
        <v>0</v>
      </c>
      <c r="K3385" t="str">
        <f t="shared" si="157"/>
        <v>400k-800k</v>
      </c>
      <c r="L3385" t="str">
        <f t="shared" si="158"/>
        <v>46-60</v>
      </c>
    </row>
    <row r="3386" spans="1:12" x14ac:dyDescent="0.25">
      <c r="A3386">
        <v>3385</v>
      </c>
      <c r="B3386" t="s">
        <v>9</v>
      </c>
      <c r="C3386">
        <f>IF(ISBLANK(Hoja1!C3386),AVERAGE(Hoja1!$C$2:$C$5001),Hoja1!C3386)</f>
        <v>278030</v>
      </c>
      <c r="D3386" t="str">
        <f>IF(ISBLANK(Hoja1!D3386),"ASALARIADO",Hoja1!D3386)</f>
        <v>CONVENIOS ESPECIALES DE TRABAJADORES INDEPENDIENTES</v>
      </c>
      <c r="E3386" t="s">
        <v>16</v>
      </c>
      <c r="F3386" t="s">
        <v>12</v>
      </c>
      <c r="G3386" t="s">
        <v>13</v>
      </c>
      <c r="H3386" t="s">
        <v>13</v>
      </c>
      <c r="I3386" s="1">
        <f>IF(ISBLANK(Hoja1!I3386),AVERAGE(Hoja1!$I$2:$I$5001),Hoja1!I3386)</f>
        <v>29</v>
      </c>
      <c r="J3386">
        <f t="shared" si="156"/>
        <v>0</v>
      </c>
      <c r="K3386" t="str">
        <f t="shared" si="157"/>
        <v>0-400k</v>
      </c>
      <c r="L3386" t="str">
        <f t="shared" si="158"/>
        <v>18-30</v>
      </c>
    </row>
    <row r="3387" spans="1:12" x14ac:dyDescent="0.25">
      <c r="A3387">
        <v>3386</v>
      </c>
      <c r="B3387" t="s">
        <v>9</v>
      </c>
      <c r="C3387">
        <f>IF(ISBLANK(Hoja1!C3387),AVERAGE(Hoja1!$C$2:$C$5001),Hoja1!C3387)</f>
        <v>399148</v>
      </c>
      <c r="D3387" t="str">
        <f>IF(ISBLANK(Hoja1!D3387),"ASALARIADO",Hoja1!D3387)</f>
        <v>TRABAJADOR INDEPENDIENTE</v>
      </c>
      <c r="E3387" t="s">
        <v>16</v>
      </c>
      <c r="F3387" t="s">
        <v>12</v>
      </c>
      <c r="G3387" t="s">
        <v>13</v>
      </c>
      <c r="H3387" t="s">
        <v>12</v>
      </c>
      <c r="I3387" s="1">
        <f>IF(ISBLANK(Hoja1!I3387),AVERAGE(Hoja1!$I$2:$I$5001),Hoja1!I3387)</f>
        <v>59</v>
      </c>
      <c r="J3387">
        <f t="shared" si="156"/>
        <v>1</v>
      </c>
      <c r="K3387" t="str">
        <f t="shared" si="157"/>
        <v>0-400k</v>
      </c>
      <c r="L3387" t="str">
        <f t="shared" si="158"/>
        <v>46-60</v>
      </c>
    </row>
    <row r="3388" spans="1:12" x14ac:dyDescent="0.25">
      <c r="A3388">
        <v>3387</v>
      </c>
      <c r="B3388" t="s">
        <v>15</v>
      </c>
      <c r="C3388">
        <f>IF(ISBLANK(Hoja1!C3388),AVERAGE(Hoja1!$C$2:$C$5001),Hoja1!C3388)</f>
        <v>1377923.86</v>
      </c>
      <c r="D3388" t="str">
        <f>IF(ISBLANK(Hoja1!D3388),"ASALARIADO",Hoja1!D3388)</f>
        <v>ASALARIADO</v>
      </c>
      <c r="E3388" t="s">
        <v>16</v>
      </c>
      <c r="F3388" t="s">
        <v>12</v>
      </c>
      <c r="G3388" t="s">
        <v>13</v>
      </c>
      <c r="H3388" t="s">
        <v>13</v>
      </c>
      <c r="I3388" s="1">
        <f>IF(ISBLANK(Hoja1!I3388),AVERAGE(Hoja1!$I$2:$I$5001),Hoja1!I3388)</f>
        <v>56</v>
      </c>
      <c r="J3388">
        <f t="shared" si="156"/>
        <v>0</v>
      </c>
      <c r="K3388" t="str">
        <f t="shared" si="157"/>
        <v>1.2M-2M</v>
      </c>
      <c r="L3388" t="str">
        <f t="shared" si="158"/>
        <v>46-60</v>
      </c>
    </row>
    <row r="3389" spans="1:12" x14ac:dyDescent="0.25">
      <c r="A3389">
        <v>3388</v>
      </c>
      <c r="B3389" t="s">
        <v>9</v>
      </c>
      <c r="C3389">
        <f>IF(ISBLANK(Hoja1!C3389),AVERAGE(Hoja1!$C$2:$C$5001),Hoja1!C3389)</f>
        <v>384000</v>
      </c>
      <c r="D3389" t="str">
        <f>IF(ISBLANK(Hoja1!D3389),"ASALARIADO",Hoja1!D3389)</f>
        <v>ASALARIADO</v>
      </c>
      <c r="E3389" t="s">
        <v>16</v>
      </c>
      <c r="F3389" t="s">
        <v>12</v>
      </c>
      <c r="G3389" t="s">
        <v>13</v>
      </c>
      <c r="H3389" t="s">
        <v>12</v>
      </c>
      <c r="I3389" s="1">
        <f>IF(ISBLANK(Hoja1!I3389),AVERAGE(Hoja1!$I$2:$I$5001),Hoja1!I3389)</f>
        <v>43</v>
      </c>
      <c r="J3389">
        <f t="shared" si="156"/>
        <v>1</v>
      </c>
      <c r="K3389" t="str">
        <f t="shared" si="157"/>
        <v>0-400k</v>
      </c>
      <c r="L3389" t="str">
        <f t="shared" si="158"/>
        <v>31-45</v>
      </c>
    </row>
    <row r="3390" spans="1:12" x14ac:dyDescent="0.25">
      <c r="A3390">
        <v>3389</v>
      </c>
      <c r="B3390" t="s">
        <v>9</v>
      </c>
      <c r="C3390">
        <f>IF(ISBLANK(Hoja1!C3390),AVERAGE(Hoja1!$C$2:$C$5001),Hoja1!C3390)</f>
        <v>641830</v>
      </c>
      <c r="D3390" t="str">
        <f>IF(ISBLANK(Hoja1!D3390),"ASALARIADO",Hoja1!D3390)</f>
        <v>ASALARIADO</v>
      </c>
      <c r="E3390" t="s">
        <v>16</v>
      </c>
      <c r="F3390" t="s">
        <v>12</v>
      </c>
      <c r="G3390" t="s">
        <v>13</v>
      </c>
      <c r="H3390" t="s">
        <v>13</v>
      </c>
      <c r="I3390" s="1">
        <f>IF(ISBLANK(Hoja1!I3390),AVERAGE(Hoja1!$I$2:$I$5001),Hoja1!I3390)</f>
        <v>50</v>
      </c>
      <c r="J3390">
        <f t="shared" si="156"/>
        <v>0</v>
      </c>
      <c r="K3390" t="str">
        <f t="shared" si="157"/>
        <v>400k-800k</v>
      </c>
      <c r="L3390" t="str">
        <f t="shared" si="158"/>
        <v>46-60</v>
      </c>
    </row>
    <row r="3391" spans="1:12" x14ac:dyDescent="0.25">
      <c r="A3391">
        <v>3390</v>
      </c>
      <c r="B3391" t="s">
        <v>9</v>
      </c>
      <c r="C3391">
        <f>IF(ISBLANK(Hoja1!C3391),AVERAGE(Hoja1!$C$2:$C$5001),Hoja1!C3391)</f>
        <v>467680.51</v>
      </c>
      <c r="D3391" t="str">
        <f>IF(ISBLANK(Hoja1!D3391),"ASALARIADO",Hoja1!D3391)</f>
        <v>ASALARIADO</v>
      </c>
      <c r="E3391" t="s">
        <v>16</v>
      </c>
      <c r="F3391" t="s">
        <v>12</v>
      </c>
      <c r="G3391" t="s">
        <v>12</v>
      </c>
      <c r="H3391" t="s">
        <v>13</v>
      </c>
      <c r="I3391" s="1">
        <f>IF(ISBLANK(Hoja1!I3391),AVERAGE(Hoja1!$I$2:$I$5001),Hoja1!I3391)</f>
        <v>31</v>
      </c>
      <c r="J3391">
        <f t="shared" si="156"/>
        <v>0</v>
      </c>
      <c r="K3391" t="str">
        <f t="shared" si="157"/>
        <v>400k-800k</v>
      </c>
      <c r="L3391" t="str">
        <f t="shared" si="158"/>
        <v>31-45</v>
      </c>
    </row>
    <row r="3392" spans="1:12" x14ac:dyDescent="0.25">
      <c r="A3392">
        <v>3391</v>
      </c>
      <c r="B3392" t="s">
        <v>9</v>
      </c>
      <c r="C3392">
        <f>IF(ISBLANK(Hoja1!C3392),AVERAGE(Hoja1!$C$2:$C$5001),Hoja1!C3392)</f>
        <v>572881</v>
      </c>
      <c r="D3392" t="str">
        <f>IF(ISBLANK(Hoja1!D3392),"ASALARIADO",Hoja1!D3392)</f>
        <v>ASALARIADO</v>
      </c>
      <c r="E3392" t="s">
        <v>16</v>
      </c>
      <c r="F3392" t="s">
        <v>12</v>
      </c>
      <c r="G3392" t="s">
        <v>13</v>
      </c>
      <c r="H3392" t="s">
        <v>13</v>
      </c>
      <c r="I3392" s="1">
        <f>IF(ISBLANK(Hoja1!I3392),AVERAGE(Hoja1!$I$2:$I$5001),Hoja1!I3392)</f>
        <v>27</v>
      </c>
      <c r="J3392">
        <f t="shared" si="156"/>
        <v>0</v>
      </c>
      <c r="K3392" t="str">
        <f t="shared" si="157"/>
        <v>400k-800k</v>
      </c>
      <c r="L3392" t="str">
        <f t="shared" si="158"/>
        <v>18-30</v>
      </c>
    </row>
    <row r="3393" spans="1:12" x14ac:dyDescent="0.25">
      <c r="A3393">
        <v>3392</v>
      </c>
      <c r="B3393" t="s">
        <v>9</v>
      </c>
      <c r="C3393">
        <f>IF(ISBLANK(Hoja1!C3393),AVERAGE(Hoja1!$C$2:$C$5001),Hoja1!C3393)</f>
        <v>450242.43</v>
      </c>
      <c r="D3393" t="str">
        <f>IF(ISBLANK(Hoja1!D3393),"ASALARIADO",Hoja1!D3393)</f>
        <v>ASALARIADO</v>
      </c>
      <c r="E3393" t="s">
        <v>16</v>
      </c>
      <c r="F3393" t="s">
        <v>12</v>
      </c>
      <c r="G3393" t="s">
        <v>13</v>
      </c>
      <c r="H3393" t="s">
        <v>13</v>
      </c>
      <c r="I3393" s="1">
        <f>IF(ISBLANK(Hoja1!I3393),AVERAGE(Hoja1!$I$2:$I$5001),Hoja1!I3393)</f>
        <v>24</v>
      </c>
      <c r="J3393">
        <f t="shared" si="156"/>
        <v>0</v>
      </c>
      <c r="K3393" t="str">
        <f t="shared" si="157"/>
        <v>400k-800k</v>
      </c>
      <c r="L3393" t="str">
        <f t="shared" si="158"/>
        <v>18-30</v>
      </c>
    </row>
    <row r="3394" spans="1:12" x14ac:dyDescent="0.25">
      <c r="A3394">
        <v>3393</v>
      </c>
      <c r="B3394" t="s">
        <v>9</v>
      </c>
      <c r="C3394">
        <f>IF(ISBLANK(Hoja1!C3394),AVERAGE(Hoja1!$C$2:$C$5001),Hoja1!C3394)</f>
        <v>618962.9</v>
      </c>
      <c r="D3394" t="str">
        <f>IF(ISBLANK(Hoja1!D3394),"ASALARIADO",Hoja1!D3394)</f>
        <v>ASALARIADO</v>
      </c>
      <c r="E3394" t="s">
        <v>16</v>
      </c>
      <c r="F3394" t="s">
        <v>12</v>
      </c>
      <c r="G3394" t="s">
        <v>13</v>
      </c>
      <c r="H3394" t="s">
        <v>13</v>
      </c>
      <c r="I3394" s="1">
        <f>IF(ISBLANK(Hoja1!I3394),AVERAGE(Hoja1!$I$2:$I$5001),Hoja1!I3394)</f>
        <v>51</v>
      </c>
      <c r="J3394">
        <f t="shared" si="156"/>
        <v>0</v>
      </c>
      <c r="K3394" t="str">
        <f t="shared" si="157"/>
        <v>400k-800k</v>
      </c>
      <c r="L3394" t="str">
        <f t="shared" si="158"/>
        <v>46-60</v>
      </c>
    </row>
    <row r="3395" spans="1:12" x14ac:dyDescent="0.25">
      <c r="A3395">
        <v>3394</v>
      </c>
      <c r="B3395" t="s">
        <v>15</v>
      </c>
      <c r="C3395">
        <f>IF(ISBLANK(Hoja1!C3395),AVERAGE(Hoja1!$C$2:$C$5001),Hoja1!C3395)</f>
        <v>319591</v>
      </c>
      <c r="D3395" t="str">
        <f>IF(ISBLANK(Hoja1!D3395),"ASALARIADO",Hoja1!D3395)</f>
        <v>ASALARIADO</v>
      </c>
      <c r="E3395" t="s">
        <v>16</v>
      </c>
      <c r="F3395" t="s">
        <v>12</v>
      </c>
      <c r="G3395" t="s">
        <v>12</v>
      </c>
      <c r="H3395" t="s">
        <v>13</v>
      </c>
      <c r="I3395" s="1">
        <f>IF(ISBLANK(Hoja1!I3395),AVERAGE(Hoja1!$I$2:$I$5001),Hoja1!I3395)</f>
        <v>34</v>
      </c>
      <c r="J3395">
        <f t="shared" ref="J3395:J3458" si="159">IF(H3395="SI",1,0)</f>
        <v>0</v>
      </c>
      <c r="K3395" t="str">
        <f t="shared" ref="K3395:K3458" si="160">IF(C3395&lt;=400000,"0-400k",IF(C3395&lt;=800000,"400k-800k",IF(C3395&lt;=1200000,"800k-1.2M",IF(C3395&lt;=2000000,"1.2M-2M","2M+"))))</f>
        <v>0-400k</v>
      </c>
      <c r="L3395" t="str">
        <f t="shared" ref="L3395:L3458" si="161">IF(I3395&lt;=30,"18-30",IF(I3395&lt;=45,"31-45",IF(I3395&lt;=60,"46-60",IF(I3395&lt;=75,"61-75","76-100+"))))</f>
        <v>31-45</v>
      </c>
    </row>
    <row r="3396" spans="1:12" x14ac:dyDescent="0.25">
      <c r="A3396">
        <v>3395</v>
      </c>
      <c r="B3396" t="s">
        <v>9</v>
      </c>
      <c r="C3396">
        <f>IF(ISBLANK(Hoja1!C3396),AVERAGE(Hoja1!$C$2:$C$5001),Hoja1!C3396)</f>
        <v>316412</v>
      </c>
      <c r="D3396" t="str">
        <f>IF(ISBLANK(Hoja1!D3396),"ASALARIADO",Hoja1!D3396)</f>
        <v>TRABAJADOR INDEPENDIENTE</v>
      </c>
      <c r="E3396" t="s">
        <v>16</v>
      </c>
      <c r="F3396" t="s">
        <v>12</v>
      </c>
      <c r="G3396" t="s">
        <v>13</v>
      </c>
      <c r="H3396" t="s">
        <v>12</v>
      </c>
      <c r="I3396" s="1">
        <f>IF(ISBLANK(Hoja1!I3396),AVERAGE(Hoja1!$I$2:$I$5001),Hoja1!I3396)</f>
        <v>55</v>
      </c>
      <c r="J3396">
        <f t="shared" si="159"/>
        <v>1</v>
      </c>
      <c r="K3396" t="str">
        <f t="shared" si="160"/>
        <v>0-400k</v>
      </c>
      <c r="L3396" t="str">
        <f t="shared" si="161"/>
        <v>46-60</v>
      </c>
    </row>
    <row r="3397" spans="1:12" x14ac:dyDescent="0.25">
      <c r="A3397">
        <v>3396</v>
      </c>
      <c r="B3397" t="s">
        <v>15</v>
      </c>
      <c r="C3397">
        <f>IF(ISBLANK(Hoja1!C3397),AVERAGE(Hoja1!$C$2:$C$5001),Hoja1!C3397)</f>
        <v>356455</v>
      </c>
      <c r="D3397" t="str">
        <f>IF(ISBLANK(Hoja1!D3397),"ASALARIADO",Hoja1!D3397)</f>
        <v>TRABAJADOR INDEPENDIENTE</v>
      </c>
      <c r="E3397" t="s">
        <v>16</v>
      </c>
      <c r="F3397" t="s">
        <v>12</v>
      </c>
      <c r="G3397" t="s">
        <v>13</v>
      </c>
      <c r="H3397" t="s">
        <v>13</v>
      </c>
      <c r="I3397" s="1">
        <f>IF(ISBLANK(Hoja1!I3397),AVERAGE(Hoja1!$I$2:$I$5001),Hoja1!I3397)</f>
        <v>43</v>
      </c>
      <c r="J3397">
        <f t="shared" si="159"/>
        <v>0</v>
      </c>
      <c r="K3397" t="str">
        <f t="shared" si="160"/>
        <v>0-400k</v>
      </c>
      <c r="L3397" t="str">
        <f t="shared" si="161"/>
        <v>31-45</v>
      </c>
    </row>
    <row r="3398" spans="1:12" x14ac:dyDescent="0.25">
      <c r="A3398">
        <v>3397</v>
      </c>
      <c r="B3398" t="s">
        <v>9</v>
      </c>
      <c r="C3398">
        <f>IF(ISBLANK(Hoja1!C3398),AVERAGE(Hoja1!$C$2:$C$5001),Hoja1!C3398)</f>
        <v>785855.82</v>
      </c>
      <c r="D3398" t="str">
        <f>IF(ISBLANK(Hoja1!D3398),"ASALARIADO",Hoja1!D3398)</f>
        <v>ASALARIADO</v>
      </c>
      <c r="E3398" t="s">
        <v>16</v>
      </c>
      <c r="F3398" t="s">
        <v>12</v>
      </c>
      <c r="G3398" t="s">
        <v>13</v>
      </c>
      <c r="H3398" t="s">
        <v>13</v>
      </c>
      <c r="I3398" s="1">
        <f>IF(ISBLANK(Hoja1!I3398),AVERAGE(Hoja1!$I$2:$I$5001),Hoja1!I3398)</f>
        <v>55</v>
      </c>
      <c r="J3398">
        <f t="shared" si="159"/>
        <v>0</v>
      </c>
      <c r="K3398" t="str">
        <f t="shared" si="160"/>
        <v>400k-800k</v>
      </c>
      <c r="L3398" t="str">
        <f t="shared" si="161"/>
        <v>46-60</v>
      </c>
    </row>
    <row r="3399" spans="1:12" x14ac:dyDescent="0.25">
      <c r="A3399">
        <v>3398</v>
      </c>
      <c r="B3399" t="s">
        <v>9</v>
      </c>
      <c r="C3399">
        <f>IF(ISBLANK(Hoja1!C3399),AVERAGE(Hoja1!$C$2:$C$5001),Hoja1!C3399)</f>
        <v>420000</v>
      </c>
      <c r="D3399" t="str">
        <f>IF(ISBLANK(Hoja1!D3399),"ASALARIADO",Hoja1!D3399)</f>
        <v>ASALARIADO</v>
      </c>
      <c r="E3399" t="s">
        <v>16</v>
      </c>
      <c r="F3399" t="s">
        <v>12</v>
      </c>
      <c r="G3399" t="s">
        <v>13</v>
      </c>
      <c r="H3399" t="s">
        <v>13</v>
      </c>
      <c r="I3399" s="1">
        <f>IF(ISBLANK(Hoja1!I3399),AVERAGE(Hoja1!$I$2:$I$5001),Hoja1!I3399)</f>
        <v>52</v>
      </c>
      <c r="J3399">
        <f t="shared" si="159"/>
        <v>0</v>
      </c>
      <c r="K3399" t="str">
        <f t="shared" si="160"/>
        <v>400k-800k</v>
      </c>
      <c r="L3399" t="str">
        <f t="shared" si="161"/>
        <v>46-60</v>
      </c>
    </row>
    <row r="3400" spans="1:12" x14ac:dyDescent="0.25">
      <c r="A3400">
        <v>3399</v>
      </c>
      <c r="B3400" t="s">
        <v>9</v>
      </c>
      <c r="C3400">
        <f>IF(ISBLANK(Hoja1!C3400),AVERAGE(Hoja1!$C$2:$C$5001),Hoja1!C3400)</f>
        <v>405063</v>
      </c>
      <c r="D3400" t="str">
        <f>IF(ISBLANK(Hoja1!D3400),"ASALARIADO",Hoja1!D3400)</f>
        <v>TRABAJADOR INDEPENDIENTE</v>
      </c>
      <c r="E3400" t="s">
        <v>16</v>
      </c>
      <c r="F3400" t="s">
        <v>12</v>
      </c>
      <c r="G3400" t="s">
        <v>13</v>
      </c>
      <c r="H3400" t="s">
        <v>12</v>
      </c>
      <c r="I3400" s="1">
        <f>IF(ISBLANK(Hoja1!I3400),AVERAGE(Hoja1!$I$2:$I$5001),Hoja1!I3400)</f>
        <v>53</v>
      </c>
      <c r="J3400">
        <f t="shared" si="159"/>
        <v>1</v>
      </c>
      <c r="K3400" t="str">
        <f t="shared" si="160"/>
        <v>400k-800k</v>
      </c>
      <c r="L3400" t="str">
        <f t="shared" si="161"/>
        <v>46-60</v>
      </c>
    </row>
    <row r="3401" spans="1:12" x14ac:dyDescent="0.25">
      <c r="A3401">
        <v>3400</v>
      </c>
      <c r="B3401" t="s">
        <v>15</v>
      </c>
      <c r="C3401">
        <f>IF(ISBLANK(Hoja1!C3401),AVERAGE(Hoja1!$C$2:$C$5001),Hoja1!C3401)</f>
        <v>297139</v>
      </c>
      <c r="D3401" t="str">
        <f>IF(ISBLANK(Hoja1!D3401),"ASALARIADO",Hoja1!D3401)</f>
        <v>ASEGURADO VOLUNTARIO</v>
      </c>
      <c r="E3401" t="s">
        <v>16</v>
      </c>
      <c r="F3401" t="s">
        <v>12</v>
      </c>
      <c r="G3401" t="s">
        <v>12</v>
      </c>
      <c r="H3401" t="s">
        <v>13</v>
      </c>
      <c r="I3401" s="1">
        <f>IF(ISBLANK(Hoja1!I3401),AVERAGE(Hoja1!$I$2:$I$5001),Hoja1!I3401)</f>
        <v>36</v>
      </c>
      <c r="J3401">
        <f t="shared" si="159"/>
        <v>0</v>
      </c>
      <c r="K3401" t="str">
        <f t="shared" si="160"/>
        <v>0-400k</v>
      </c>
      <c r="L3401" t="str">
        <f t="shared" si="161"/>
        <v>31-45</v>
      </c>
    </row>
    <row r="3402" spans="1:12" x14ac:dyDescent="0.25">
      <c r="A3402">
        <v>3401</v>
      </c>
      <c r="B3402" t="s">
        <v>9</v>
      </c>
      <c r="C3402">
        <f>IF(ISBLANK(Hoja1!C3402),AVERAGE(Hoja1!$C$2:$C$5001),Hoja1!C3402)</f>
        <v>175000</v>
      </c>
      <c r="D3402" t="str">
        <f>IF(ISBLANK(Hoja1!D3402),"ASALARIADO",Hoja1!D3402)</f>
        <v>ASALARIADO</v>
      </c>
      <c r="E3402" t="s">
        <v>16</v>
      </c>
      <c r="F3402" t="s">
        <v>12</v>
      </c>
      <c r="G3402" t="s">
        <v>13</v>
      </c>
      <c r="H3402" t="s">
        <v>13</v>
      </c>
      <c r="I3402" s="1">
        <f>IF(ISBLANK(Hoja1!I3402),AVERAGE(Hoja1!$I$2:$I$5001),Hoja1!I3402)</f>
        <v>32</v>
      </c>
      <c r="J3402">
        <f t="shared" si="159"/>
        <v>0</v>
      </c>
      <c r="K3402" t="str">
        <f t="shared" si="160"/>
        <v>0-400k</v>
      </c>
      <c r="L3402" t="str">
        <f t="shared" si="161"/>
        <v>31-45</v>
      </c>
    </row>
    <row r="3403" spans="1:12" x14ac:dyDescent="0.25">
      <c r="A3403">
        <v>3402</v>
      </c>
      <c r="B3403" t="s">
        <v>9</v>
      </c>
      <c r="C3403">
        <f>IF(ISBLANK(Hoja1!C3403),AVERAGE(Hoja1!$C$2:$C$5001),Hoja1!C3403)</f>
        <v>299647</v>
      </c>
      <c r="D3403" t="str">
        <f>IF(ISBLANK(Hoja1!D3403),"ASALARIADO",Hoja1!D3403)</f>
        <v>ASEGURADO VOLUNTARIO</v>
      </c>
      <c r="E3403" t="s">
        <v>16</v>
      </c>
      <c r="F3403" t="s">
        <v>13</v>
      </c>
      <c r="G3403" t="s">
        <v>13</v>
      </c>
      <c r="H3403" t="s">
        <v>13</v>
      </c>
      <c r="I3403" s="1">
        <f>IF(ISBLANK(Hoja1!I3403),AVERAGE(Hoja1!$I$2:$I$5001),Hoja1!I3403)</f>
        <v>52</v>
      </c>
      <c r="J3403">
        <f t="shared" si="159"/>
        <v>0</v>
      </c>
      <c r="K3403" t="str">
        <f t="shared" si="160"/>
        <v>0-400k</v>
      </c>
      <c r="L3403" t="str">
        <f t="shared" si="161"/>
        <v>46-60</v>
      </c>
    </row>
    <row r="3404" spans="1:12" x14ac:dyDescent="0.25">
      <c r="A3404">
        <v>3403</v>
      </c>
      <c r="B3404" t="s">
        <v>9</v>
      </c>
      <c r="C3404">
        <f>IF(ISBLANK(Hoja1!C3404),AVERAGE(Hoja1!$C$2:$C$5001),Hoja1!C3404)</f>
        <v>1202402.74</v>
      </c>
      <c r="D3404" t="str">
        <f>IF(ISBLANK(Hoja1!D3404),"ASALARIADO",Hoja1!D3404)</f>
        <v>ASALARIADO</v>
      </c>
      <c r="E3404" t="s">
        <v>11</v>
      </c>
      <c r="F3404" t="s">
        <v>12</v>
      </c>
      <c r="G3404" t="s">
        <v>13</v>
      </c>
      <c r="H3404" t="s">
        <v>13</v>
      </c>
      <c r="I3404" s="1">
        <f>IF(ISBLANK(Hoja1!I3404),AVERAGE(Hoja1!$I$2:$I$5001),Hoja1!I3404)</f>
        <v>53</v>
      </c>
      <c r="J3404">
        <f t="shared" si="159"/>
        <v>0</v>
      </c>
      <c r="K3404" t="str">
        <f t="shared" si="160"/>
        <v>1.2M-2M</v>
      </c>
      <c r="L3404" t="str">
        <f t="shared" si="161"/>
        <v>46-60</v>
      </c>
    </row>
    <row r="3405" spans="1:12" x14ac:dyDescent="0.25">
      <c r="A3405">
        <v>3404</v>
      </c>
      <c r="B3405" t="s">
        <v>9</v>
      </c>
      <c r="C3405">
        <f>IF(ISBLANK(Hoja1!C3405),AVERAGE(Hoja1!$C$2:$C$5001),Hoja1!C3405)</f>
        <v>264929.65999999997</v>
      </c>
      <c r="D3405" t="str">
        <f>IF(ISBLANK(Hoja1!D3405),"ASALARIADO",Hoja1!D3405)</f>
        <v>ASALARIADO</v>
      </c>
      <c r="E3405" t="s">
        <v>16</v>
      </c>
      <c r="F3405" t="s">
        <v>12</v>
      </c>
      <c r="G3405" t="s">
        <v>13</v>
      </c>
      <c r="H3405" t="s">
        <v>13</v>
      </c>
      <c r="I3405" s="1">
        <f>IF(ISBLANK(Hoja1!I3405),AVERAGE(Hoja1!$I$2:$I$5001),Hoja1!I3405)</f>
        <v>48</v>
      </c>
      <c r="J3405">
        <f t="shared" si="159"/>
        <v>0</v>
      </c>
      <c r="K3405" t="str">
        <f t="shared" si="160"/>
        <v>0-400k</v>
      </c>
      <c r="L3405" t="str">
        <f t="shared" si="161"/>
        <v>46-60</v>
      </c>
    </row>
    <row r="3406" spans="1:12" x14ac:dyDescent="0.25">
      <c r="A3406">
        <v>3405</v>
      </c>
      <c r="B3406" t="s">
        <v>9</v>
      </c>
      <c r="C3406">
        <f>IF(ISBLANK(Hoja1!C3406),AVERAGE(Hoja1!$C$2:$C$5001),Hoja1!C3406)</f>
        <v>623902.14</v>
      </c>
      <c r="D3406" t="str">
        <f>IF(ISBLANK(Hoja1!D3406),"ASALARIADO",Hoja1!D3406)</f>
        <v>ASALARIADO</v>
      </c>
      <c r="E3406" t="s">
        <v>16</v>
      </c>
      <c r="F3406" t="s">
        <v>12</v>
      </c>
      <c r="G3406" t="s">
        <v>13</v>
      </c>
      <c r="H3406" t="s">
        <v>13</v>
      </c>
      <c r="I3406" s="1">
        <f>IF(ISBLANK(Hoja1!I3406),AVERAGE(Hoja1!$I$2:$I$5001),Hoja1!I3406)</f>
        <v>44</v>
      </c>
      <c r="J3406">
        <f t="shared" si="159"/>
        <v>0</v>
      </c>
      <c r="K3406" t="str">
        <f t="shared" si="160"/>
        <v>400k-800k</v>
      </c>
      <c r="L3406" t="str">
        <f t="shared" si="161"/>
        <v>31-45</v>
      </c>
    </row>
    <row r="3407" spans="1:12" x14ac:dyDescent="0.25">
      <c r="A3407">
        <v>3406</v>
      </c>
      <c r="B3407" t="s">
        <v>15</v>
      </c>
      <c r="C3407">
        <f>IF(ISBLANK(Hoja1!C3407),AVERAGE(Hoja1!$C$2:$C$5001),Hoja1!C3407)</f>
        <v>425046</v>
      </c>
      <c r="D3407" t="str">
        <f>IF(ISBLANK(Hoja1!D3407),"ASALARIADO",Hoja1!D3407)</f>
        <v>ASALARIADO</v>
      </c>
      <c r="E3407" t="s">
        <v>11</v>
      </c>
      <c r="F3407" t="s">
        <v>12</v>
      </c>
      <c r="G3407" t="s">
        <v>13</v>
      </c>
      <c r="H3407" t="s">
        <v>13</v>
      </c>
      <c r="I3407" s="1">
        <f>IF(ISBLANK(Hoja1!I3407),AVERAGE(Hoja1!$I$2:$I$5001),Hoja1!I3407)</f>
        <v>42</v>
      </c>
      <c r="J3407">
        <f t="shared" si="159"/>
        <v>0</v>
      </c>
      <c r="K3407" t="str">
        <f t="shared" si="160"/>
        <v>400k-800k</v>
      </c>
      <c r="L3407" t="str">
        <f t="shared" si="161"/>
        <v>31-45</v>
      </c>
    </row>
    <row r="3408" spans="1:12" x14ac:dyDescent="0.25">
      <c r="A3408">
        <v>3407</v>
      </c>
      <c r="B3408" t="s">
        <v>9</v>
      </c>
      <c r="C3408">
        <f>IF(ISBLANK(Hoja1!C3408),AVERAGE(Hoja1!$C$2:$C$5001),Hoja1!C3408)</f>
        <v>420375</v>
      </c>
      <c r="D3408" t="str">
        <f>IF(ISBLANK(Hoja1!D3408),"ASALARIADO",Hoja1!D3408)</f>
        <v>ASALARIADO</v>
      </c>
      <c r="E3408" t="s">
        <v>16</v>
      </c>
      <c r="F3408" t="s">
        <v>12</v>
      </c>
      <c r="G3408" t="s">
        <v>13</v>
      </c>
      <c r="H3408" t="s">
        <v>13</v>
      </c>
      <c r="I3408" s="1">
        <f>IF(ISBLANK(Hoja1!I3408),AVERAGE(Hoja1!$I$2:$I$5001),Hoja1!I3408)</f>
        <v>30</v>
      </c>
      <c r="J3408">
        <f t="shared" si="159"/>
        <v>0</v>
      </c>
      <c r="K3408" t="str">
        <f t="shared" si="160"/>
        <v>400k-800k</v>
      </c>
      <c r="L3408" t="str">
        <f t="shared" si="161"/>
        <v>18-30</v>
      </c>
    </row>
    <row r="3409" spans="1:12" x14ac:dyDescent="0.25">
      <c r="A3409">
        <v>3408</v>
      </c>
      <c r="B3409" t="s">
        <v>9</v>
      </c>
      <c r="C3409">
        <f>IF(ISBLANK(Hoja1!C3409),AVERAGE(Hoja1!$C$2:$C$5001),Hoja1!C3409)</f>
        <v>1429399.25</v>
      </c>
      <c r="D3409" t="str">
        <f>IF(ISBLANK(Hoja1!D3409),"ASALARIADO",Hoja1!D3409)</f>
        <v>ASALARIADO</v>
      </c>
      <c r="E3409" t="s">
        <v>16</v>
      </c>
      <c r="F3409" t="s">
        <v>12</v>
      </c>
      <c r="G3409" t="s">
        <v>13</v>
      </c>
      <c r="H3409" t="s">
        <v>13</v>
      </c>
      <c r="I3409" s="1">
        <f>IF(ISBLANK(Hoja1!I3409),AVERAGE(Hoja1!$I$2:$I$5001),Hoja1!I3409)</f>
        <v>51</v>
      </c>
      <c r="J3409">
        <f t="shared" si="159"/>
        <v>0</v>
      </c>
      <c r="K3409" t="str">
        <f t="shared" si="160"/>
        <v>1.2M-2M</v>
      </c>
      <c r="L3409" t="str">
        <f t="shared" si="161"/>
        <v>46-60</v>
      </c>
    </row>
    <row r="3410" spans="1:12" x14ac:dyDescent="0.25">
      <c r="A3410">
        <v>3409</v>
      </c>
      <c r="B3410" t="s">
        <v>9</v>
      </c>
      <c r="C3410">
        <f>IF(ISBLANK(Hoja1!C3410),AVERAGE(Hoja1!$C$2:$C$5001),Hoja1!C3410)</f>
        <v>640789.43999999994</v>
      </c>
      <c r="D3410" t="str">
        <f>IF(ISBLANK(Hoja1!D3410),"ASALARIADO",Hoja1!D3410)</f>
        <v>ASALARIADO</v>
      </c>
      <c r="E3410" t="s">
        <v>16</v>
      </c>
      <c r="F3410" t="s">
        <v>12</v>
      </c>
      <c r="G3410" t="s">
        <v>13</v>
      </c>
      <c r="H3410" t="s">
        <v>13</v>
      </c>
      <c r="I3410" s="1">
        <f>IF(ISBLANK(Hoja1!I3410),AVERAGE(Hoja1!$I$2:$I$5001),Hoja1!I3410)</f>
        <v>23</v>
      </c>
      <c r="J3410">
        <f t="shared" si="159"/>
        <v>0</v>
      </c>
      <c r="K3410" t="str">
        <f t="shared" si="160"/>
        <v>400k-800k</v>
      </c>
      <c r="L3410" t="str">
        <f t="shared" si="161"/>
        <v>18-30</v>
      </c>
    </row>
    <row r="3411" spans="1:12" x14ac:dyDescent="0.25">
      <c r="A3411">
        <v>3410</v>
      </c>
      <c r="B3411" t="s">
        <v>9</v>
      </c>
      <c r="C3411">
        <f>IF(ISBLANK(Hoja1!C3411),AVERAGE(Hoja1!$C$2:$C$5001),Hoja1!C3411)</f>
        <v>394800</v>
      </c>
      <c r="D3411" t="str">
        <f>IF(ISBLANK(Hoja1!D3411),"ASALARIADO",Hoja1!D3411)</f>
        <v>ASALARIADO</v>
      </c>
      <c r="E3411" t="s">
        <v>16</v>
      </c>
      <c r="F3411" t="s">
        <v>12</v>
      </c>
      <c r="G3411" t="s">
        <v>13</v>
      </c>
      <c r="H3411" t="s">
        <v>13</v>
      </c>
      <c r="I3411" s="1">
        <f>IF(ISBLANK(Hoja1!I3411),AVERAGE(Hoja1!$I$2:$I$5001),Hoja1!I3411)</f>
        <v>51</v>
      </c>
      <c r="J3411">
        <f t="shared" si="159"/>
        <v>0</v>
      </c>
      <c r="K3411" t="str">
        <f t="shared" si="160"/>
        <v>0-400k</v>
      </c>
      <c r="L3411" t="str">
        <f t="shared" si="161"/>
        <v>46-60</v>
      </c>
    </row>
    <row r="3412" spans="1:12" x14ac:dyDescent="0.25">
      <c r="A3412">
        <v>3411</v>
      </c>
      <c r="B3412" t="s">
        <v>9</v>
      </c>
      <c r="C3412">
        <f>IF(ISBLANK(Hoja1!C3412),AVERAGE(Hoja1!$C$2:$C$5001),Hoja1!C3412)</f>
        <v>16858742</v>
      </c>
      <c r="D3412" t="str">
        <f>IF(ISBLANK(Hoja1!D3412),"ASALARIADO",Hoja1!D3412)</f>
        <v>TRABAJADOR INDEPENDIENTE</v>
      </c>
      <c r="E3412" t="s">
        <v>16</v>
      </c>
      <c r="F3412" t="s">
        <v>12</v>
      </c>
      <c r="G3412" t="s">
        <v>13</v>
      </c>
      <c r="H3412" t="s">
        <v>13</v>
      </c>
      <c r="I3412" s="1">
        <f>IF(ISBLANK(Hoja1!I3412),AVERAGE(Hoja1!$I$2:$I$5001),Hoja1!I3412)</f>
        <v>75</v>
      </c>
      <c r="J3412">
        <f t="shared" si="159"/>
        <v>0</v>
      </c>
      <c r="K3412" t="str">
        <f t="shared" si="160"/>
        <v>2M+</v>
      </c>
      <c r="L3412" t="str">
        <f t="shared" si="161"/>
        <v>61-75</v>
      </c>
    </row>
    <row r="3413" spans="1:12" x14ac:dyDescent="0.25">
      <c r="A3413">
        <v>3412</v>
      </c>
      <c r="B3413" t="s">
        <v>9</v>
      </c>
      <c r="C3413">
        <f>IF(ISBLANK(Hoja1!C3413),AVERAGE(Hoja1!$C$2:$C$5001),Hoja1!C3413)</f>
        <v>485025.35</v>
      </c>
      <c r="D3413" t="str">
        <f>IF(ISBLANK(Hoja1!D3413),"ASALARIADO",Hoja1!D3413)</f>
        <v>ASALARIADO</v>
      </c>
      <c r="E3413" t="s">
        <v>11</v>
      </c>
      <c r="F3413" t="s">
        <v>12</v>
      </c>
      <c r="G3413" t="s">
        <v>13</v>
      </c>
      <c r="H3413" t="s">
        <v>13</v>
      </c>
      <c r="I3413" s="1">
        <f>IF(ISBLANK(Hoja1!I3413),AVERAGE(Hoja1!$I$2:$I$5001),Hoja1!I3413)</f>
        <v>30</v>
      </c>
      <c r="J3413">
        <f t="shared" si="159"/>
        <v>0</v>
      </c>
      <c r="K3413" t="str">
        <f t="shared" si="160"/>
        <v>400k-800k</v>
      </c>
      <c r="L3413" t="str">
        <f t="shared" si="161"/>
        <v>18-30</v>
      </c>
    </row>
    <row r="3414" spans="1:12" x14ac:dyDescent="0.25">
      <c r="A3414">
        <v>3413</v>
      </c>
      <c r="B3414" t="s">
        <v>9</v>
      </c>
      <c r="C3414">
        <f>IF(ISBLANK(Hoja1!C3414),AVERAGE(Hoja1!$C$2:$C$5001),Hoja1!C3414)</f>
        <v>263696</v>
      </c>
      <c r="D3414" t="str">
        <f>IF(ISBLANK(Hoja1!D3414),"ASALARIADO",Hoja1!D3414)</f>
        <v>ASALARIADO</v>
      </c>
      <c r="E3414" t="s">
        <v>16</v>
      </c>
      <c r="F3414" t="s">
        <v>12</v>
      </c>
      <c r="G3414" t="s">
        <v>13</v>
      </c>
      <c r="H3414" t="s">
        <v>12</v>
      </c>
      <c r="I3414" s="1">
        <f>IF(ISBLANK(Hoja1!I3414),AVERAGE(Hoja1!$I$2:$I$5001),Hoja1!I3414)</f>
        <v>60</v>
      </c>
      <c r="J3414">
        <f t="shared" si="159"/>
        <v>1</v>
      </c>
      <c r="K3414" t="str">
        <f t="shared" si="160"/>
        <v>0-400k</v>
      </c>
      <c r="L3414" t="str">
        <f t="shared" si="161"/>
        <v>46-60</v>
      </c>
    </row>
    <row r="3415" spans="1:12" x14ac:dyDescent="0.25">
      <c r="A3415">
        <v>3414</v>
      </c>
      <c r="B3415" t="s">
        <v>9</v>
      </c>
      <c r="C3415">
        <f>IF(ISBLANK(Hoja1!C3415),AVERAGE(Hoja1!$C$2:$C$5001),Hoja1!C3415)</f>
        <v>362773</v>
      </c>
      <c r="D3415" t="str">
        <f>IF(ISBLANK(Hoja1!D3415),"ASALARIADO",Hoja1!D3415)</f>
        <v>ASALARIADO</v>
      </c>
      <c r="E3415" t="s">
        <v>11</v>
      </c>
      <c r="F3415" t="s">
        <v>12</v>
      </c>
      <c r="G3415" t="s">
        <v>13</v>
      </c>
      <c r="H3415" t="s">
        <v>13</v>
      </c>
      <c r="I3415" s="1">
        <f>IF(ISBLANK(Hoja1!I3415),AVERAGE(Hoja1!$I$2:$I$5001),Hoja1!I3415)</f>
        <v>27</v>
      </c>
      <c r="J3415">
        <f t="shared" si="159"/>
        <v>0</v>
      </c>
      <c r="K3415" t="str">
        <f t="shared" si="160"/>
        <v>0-400k</v>
      </c>
      <c r="L3415" t="str">
        <f t="shared" si="161"/>
        <v>18-30</v>
      </c>
    </row>
    <row r="3416" spans="1:12" x14ac:dyDescent="0.25">
      <c r="A3416">
        <v>3415</v>
      </c>
      <c r="B3416" t="s">
        <v>9</v>
      </c>
      <c r="C3416">
        <f>IF(ISBLANK(Hoja1!C3416),AVERAGE(Hoja1!$C$2:$C$5001),Hoja1!C3416)</f>
        <v>4006214.55</v>
      </c>
      <c r="D3416" t="str">
        <f>IF(ISBLANK(Hoja1!D3416),"ASALARIADO",Hoja1!D3416)</f>
        <v>ASALARIADO</v>
      </c>
      <c r="E3416" t="s">
        <v>11</v>
      </c>
      <c r="F3416" t="s">
        <v>12</v>
      </c>
      <c r="G3416" t="s">
        <v>13</v>
      </c>
      <c r="H3416" t="s">
        <v>13</v>
      </c>
      <c r="I3416" s="1">
        <f>IF(ISBLANK(Hoja1!I3416),AVERAGE(Hoja1!$I$2:$I$5001),Hoja1!I3416)</f>
        <v>51</v>
      </c>
      <c r="J3416">
        <f t="shared" si="159"/>
        <v>0</v>
      </c>
      <c r="K3416" t="str">
        <f t="shared" si="160"/>
        <v>2M+</v>
      </c>
      <c r="L3416" t="str">
        <f t="shared" si="161"/>
        <v>46-60</v>
      </c>
    </row>
    <row r="3417" spans="1:12" x14ac:dyDescent="0.25">
      <c r="A3417">
        <v>3416</v>
      </c>
      <c r="B3417" t="s">
        <v>9</v>
      </c>
      <c r="C3417">
        <f>IF(ISBLANK(Hoja1!C3417),AVERAGE(Hoja1!$C$2:$C$5001),Hoja1!C3417)</f>
        <v>476556.35</v>
      </c>
      <c r="D3417" t="str">
        <f>IF(ISBLANK(Hoja1!D3417),"ASALARIADO",Hoja1!D3417)</f>
        <v>ASALARIADO</v>
      </c>
      <c r="E3417" t="s">
        <v>16</v>
      </c>
      <c r="F3417" t="s">
        <v>12</v>
      </c>
      <c r="G3417" t="s">
        <v>13</v>
      </c>
      <c r="H3417" t="s">
        <v>13</v>
      </c>
      <c r="I3417" s="1">
        <f>IF(ISBLANK(Hoja1!I3417),AVERAGE(Hoja1!$I$2:$I$5001),Hoja1!I3417)</f>
        <v>26</v>
      </c>
      <c r="J3417">
        <f t="shared" si="159"/>
        <v>0</v>
      </c>
      <c r="K3417" t="str">
        <f t="shared" si="160"/>
        <v>400k-800k</v>
      </c>
      <c r="L3417" t="str">
        <f t="shared" si="161"/>
        <v>18-30</v>
      </c>
    </row>
    <row r="3418" spans="1:12" x14ac:dyDescent="0.25">
      <c r="A3418">
        <v>3417</v>
      </c>
      <c r="B3418" t="s">
        <v>9</v>
      </c>
      <c r="C3418">
        <f>IF(ISBLANK(Hoja1!C3418),AVERAGE(Hoja1!$C$2:$C$5001),Hoja1!C3418)</f>
        <v>672285.72</v>
      </c>
      <c r="D3418" t="str">
        <f>IF(ISBLANK(Hoja1!D3418),"ASALARIADO",Hoja1!D3418)</f>
        <v>ASALARIADO</v>
      </c>
      <c r="E3418" t="s">
        <v>16</v>
      </c>
      <c r="F3418" t="s">
        <v>12</v>
      </c>
      <c r="G3418" t="s">
        <v>13</v>
      </c>
      <c r="H3418" t="s">
        <v>13</v>
      </c>
      <c r="I3418" s="1">
        <f>IF(ISBLANK(Hoja1!I3418),AVERAGE(Hoja1!$I$2:$I$5001),Hoja1!I3418)</f>
        <v>40</v>
      </c>
      <c r="J3418">
        <f t="shared" si="159"/>
        <v>0</v>
      </c>
      <c r="K3418" t="str">
        <f t="shared" si="160"/>
        <v>400k-800k</v>
      </c>
      <c r="L3418" t="str">
        <f t="shared" si="161"/>
        <v>31-45</v>
      </c>
    </row>
    <row r="3419" spans="1:12" x14ac:dyDescent="0.25">
      <c r="A3419">
        <v>3418</v>
      </c>
      <c r="B3419" t="s">
        <v>9</v>
      </c>
      <c r="C3419">
        <f>IF(ISBLANK(Hoja1!C3419),AVERAGE(Hoja1!$C$2:$C$5001),Hoja1!C3419)</f>
        <v>501333.33</v>
      </c>
      <c r="D3419" t="str">
        <f>IF(ISBLANK(Hoja1!D3419),"ASALARIADO",Hoja1!D3419)</f>
        <v>ASALARIADO</v>
      </c>
      <c r="E3419" t="s">
        <v>16</v>
      </c>
      <c r="F3419" t="s">
        <v>12</v>
      </c>
      <c r="G3419" t="s">
        <v>13</v>
      </c>
      <c r="H3419" t="s">
        <v>13</v>
      </c>
      <c r="I3419" s="1">
        <f>IF(ISBLANK(Hoja1!I3419),AVERAGE(Hoja1!$I$2:$I$5001),Hoja1!I3419)</f>
        <v>41</v>
      </c>
      <c r="J3419">
        <f t="shared" si="159"/>
        <v>0</v>
      </c>
      <c r="K3419" t="str">
        <f t="shared" si="160"/>
        <v>400k-800k</v>
      </c>
      <c r="L3419" t="str">
        <f t="shared" si="161"/>
        <v>31-45</v>
      </c>
    </row>
    <row r="3420" spans="1:12" x14ac:dyDescent="0.25">
      <c r="A3420">
        <v>3419</v>
      </c>
      <c r="B3420" t="s">
        <v>15</v>
      </c>
      <c r="C3420">
        <f>IF(ISBLANK(Hoja1!C3420),AVERAGE(Hoja1!$C$2:$C$5001),Hoja1!C3420)</f>
        <v>1038075</v>
      </c>
      <c r="D3420" t="str">
        <f>IF(ISBLANK(Hoja1!D3420),"ASALARIADO",Hoja1!D3420)</f>
        <v>PENSIONADOS EN SU PROPIO SISTEMA</v>
      </c>
      <c r="E3420" t="s">
        <v>11</v>
      </c>
      <c r="F3420" t="s">
        <v>12</v>
      </c>
      <c r="G3420" t="s">
        <v>13</v>
      </c>
      <c r="H3420" t="s">
        <v>13</v>
      </c>
      <c r="I3420" s="1">
        <f>IF(ISBLANK(Hoja1!I3420),AVERAGE(Hoja1!$I$2:$I$5001),Hoja1!I3420)</f>
        <v>62</v>
      </c>
      <c r="J3420">
        <f t="shared" si="159"/>
        <v>0</v>
      </c>
      <c r="K3420" t="str">
        <f t="shared" si="160"/>
        <v>800k-1.2M</v>
      </c>
      <c r="L3420" t="str">
        <f t="shared" si="161"/>
        <v>61-75</v>
      </c>
    </row>
    <row r="3421" spans="1:12" x14ac:dyDescent="0.25">
      <c r="A3421">
        <v>3420</v>
      </c>
      <c r="B3421" t="s">
        <v>9</v>
      </c>
      <c r="C3421">
        <f>IF(ISBLANK(Hoja1!C3421),AVERAGE(Hoja1!$C$2:$C$5001),Hoja1!C3421)</f>
        <v>685502.53</v>
      </c>
      <c r="D3421" t="str">
        <f>IF(ISBLANK(Hoja1!D3421),"ASALARIADO",Hoja1!D3421)</f>
        <v>ASALARIADO</v>
      </c>
      <c r="E3421" t="s">
        <v>16</v>
      </c>
      <c r="F3421" t="s">
        <v>12</v>
      </c>
      <c r="G3421" t="s">
        <v>13</v>
      </c>
      <c r="H3421" t="s">
        <v>12</v>
      </c>
      <c r="I3421" s="1">
        <f>IF(ISBLANK(Hoja1!I3421),AVERAGE(Hoja1!$I$2:$I$5001),Hoja1!I3421)</f>
        <v>58</v>
      </c>
      <c r="J3421">
        <f t="shared" si="159"/>
        <v>1</v>
      </c>
      <c r="K3421" t="str">
        <f t="shared" si="160"/>
        <v>400k-800k</v>
      </c>
      <c r="L3421" t="str">
        <f t="shared" si="161"/>
        <v>46-60</v>
      </c>
    </row>
    <row r="3422" spans="1:12" x14ac:dyDescent="0.25">
      <c r="A3422">
        <v>3421</v>
      </c>
      <c r="B3422" t="s">
        <v>9</v>
      </c>
      <c r="C3422">
        <f>IF(ISBLANK(Hoja1!C3422),AVERAGE(Hoja1!$C$2:$C$5001),Hoja1!C3422)</f>
        <v>389050</v>
      </c>
      <c r="D3422" t="str">
        <f>IF(ISBLANK(Hoja1!D3422),"ASALARIADO",Hoja1!D3422)</f>
        <v>ASALARIADO</v>
      </c>
      <c r="E3422" t="s">
        <v>16</v>
      </c>
      <c r="F3422" t="s">
        <v>12</v>
      </c>
      <c r="G3422" t="s">
        <v>12</v>
      </c>
      <c r="H3422" t="s">
        <v>12</v>
      </c>
      <c r="I3422" s="1">
        <f>IF(ISBLANK(Hoja1!I3422),AVERAGE(Hoja1!$I$2:$I$5001),Hoja1!I3422)</f>
        <v>36</v>
      </c>
      <c r="J3422">
        <f t="shared" si="159"/>
        <v>1</v>
      </c>
      <c r="K3422" t="str">
        <f t="shared" si="160"/>
        <v>0-400k</v>
      </c>
      <c r="L3422" t="str">
        <f t="shared" si="161"/>
        <v>31-45</v>
      </c>
    </row>
    <row r="3423" spans="1:12" x14ac:dyDescent="0.25">
      <c r="A3423">
        <v>3422</v>
      </c>
      <c r="B3423" t="s">
        <v>9</v>
      </c>
      <c r="C3423">
        <f>IF(ISBLANK(Hoja1!C3423),AVERAGE(Hoja1!$C$2:$C$5001),Hoja1!C3423)</f>
        <v>959035</v>
      </c>
      <c r="D3423" t="str">
        <f>IF(ISBLANK(Hoja1!D3423),"ASALARIADO",Hoja1!D3423)</f>
        <v>TRABAJADOR INDEPENDIENTE</v>
      </c>
      <c r="E3423" t="s">
        <v>16</v>
      </c>
      <c r="F3423" t="s">
        <v>12</v>
      </c>
      <c r="G3423" t="s">
        <v>13</v>
      </c>
      <c r="H3423" t="s">
        <v>12</v>
      </c>
      <c r="I3423" s="1">
        <f>IF(ISBLANK(Hoja1!I3423),AVERAGE(Hoja1!$I$2:$I$5001),Hoja1!I3423)</f>
        <v>68</v>
      </c>
      <c r="J3423">
        <f t="shared" si="159"/>
        <v>1</v>
      </c>
      <c r="K3423" t="str">
        <f t="shared" si="160"/>
        <v>800k-1.2M</v>
      </c>
      <c r="L3423" t="str">
        <f t="shared" si="161"/>
        <v>61-75</v>
      </c>
    </row>
    <row r="3424" spans="1:12" x14ac:dyDescent="0.25">
      <c r="A3424">
        <v>3423</v>
      </c>
      <c r="B3424" t="s">
        <v>9</v>
      </c>
      <c r="C3424">
        <f>IF(ISBLANK(Hoja1!C3424),AVERAGE(Hoja1!$C$2:$C$5001),Hoja1!C3424)</f>
        <v>400000</v>
      </c>
      <c r="D3424" t="str">
        <f>IF(ISBLANK(Hoja1!D3424),"ASALARIADO",Hoja1!D3424)</f>
        <v>ASALARIADO</v>
      </c>
      <c r="E3424" t="s">
        <v>16</v>
      </c>
      <c r="F3424" t="s">
        <v>12</v>
      </c>
      <c r="G3424" t="s">
        <v>13</v>
      </c>
      <c r="H3424" t="s">
        <v>13</v>
      </c>
      <c r="I3424" s="1">
        <f>IF(ISBLANK(Hoja1!I3424),AVERAGE(Hoja1!$I$2:$I$5001),Hoja1!I3424)</f>
        <v>26</v>
      </c>
      <c r="J3424">
        <f t="shared" si="159"/>
        <v>0</v>
      </c>
      <c r="K3424" t="str">
        <f t="shared" si="160"/>
        <v>0-400k</v>
      </c>
      <c r="L3424" t="str">
        <f t="shared" si="161"/>
        <v>18-30</v>
      </c>
    </row>
    <row r="3425" spans="1:12" x14ac:dyDescent="0.25">
      <c r="A3425">
        <v>3424</v>
      </c>
      <c r="B3425" t="s">
        <v>15</v>
      </c>
      <c r="C3425">
        <f>IF(ISBLANK(Hoja1!C3425),AVERAGE(Hoja1!$C$2:$C$5001),Hoja1!C3425)</f>
        <v>675000</v>
      </c>
      <c r="D3425" t="str">
        <f>IF(ISBLANK(Hoja1!D3425),"ASALARIADO",Hoja1!D3425)</f>
        <v>ASALARIADO</v>
      </c>
      <c r="E3425" t="s">
        <v>16</v>
      </c>
      <c r="F3425" t="s">
        <v>12</v>
      </c>
      <c r="G3425" t="s">
        <v>13</v>
      </c>
      <c r="H3425" t="s">
        <v>13</v>
      </c>
      <c r="I3425" s="1">
        <f>IF(ISBLANK(Hoja1!I3425),AVERAGE(Hoja1!$I$2:$I$5001),Hoja1!I3425)</f>
        <v>27</v>
      </c>
      <c r="J3425">
        <f t="shared" si="159"/>
        <v>0</v>
      </c>
      <c r="K3425" t="str">
        <f t="shared" si="160"/>
        <v>400k-800k</v>
      </c>
      <c r="L3425" t="str">
        <f t="shared" si="161"/>
        <v>18-30</v>
      </c>
    </row>
    <row r="3426" spans="1:12" x14ac:dyDescent="0.25">
      <c r="A3426">
        <v>3425</v>
      </c>
      <c r="B3426" t="s">
        <v>9</v>
      </c>
      <c r="C3426">
        <f>IF(ISBLANK(Hoja1!C3426),AVERAGE(Hoja1!$C$2:$C$5001),Hoja1!C3426)</f>
        <v>277828.07</v>
      </c>
      <c r="D3426" t="str">
        <f>IF(ISBLANK(Hoja1!D3426),"ASALARIADO",Hoja1!D3426)</f>
        <v>ASALARIADO</v>
      </c>
      <c r="E3426" t="s">
        <v>16</v>
      </c>
      <c r="F3426" t="s">
        <v>12</v>
      </c>
      <c r="G3426" t="s">
        <v>13</v>
      </c>
      <c r="H3426" t="s">
        <v>13</v>
      </c>
      <c r="I3426" s="1">
        <f>IF(ISBLANK(Hoja1!I3426),AVERAGE(Hoja1!$I$2:$I$5001),Hoja1!I3426)</f>
        <v>22</v>
      </c>
      <c r="J3426">
        <f t="shared" si="159"/>
        <v>0</v>
      </c>
      <c r="K3426" t="str">
        <f t="shared" si="160"/>
        <v>0-400k</v>
      </c>
      <c r="L3426" t="str">
        <f t="shared" si="161"/>
        <v>18-30</v>
      </c>
    </row>
    <row r="3427" spans="1:12" x14ac:dyDescent="0.25">
      <c r="A3427">
        <v>3426</v>
      </c>
      <c r="B3427" t="s">
        <v>9</v>
      </c>
      <c r="C3427">
        <f>IF(ISBLANK(Hoja1!C3427),AVERAGE(Hoja1!$C$2:$C$5001),Hoja1!C3427)</f>
        <v>270000</v>
      </c>
      <c r="D3427" t="str">
        <f>IF(ISBLANK(Hoja1!D3427),"ASALARIADO",Hoja1!D3427)</f>
        <v>ASALARIADO</v>
      </c>
      <c r="E3427" t="s">
        <v>16</v>
      </c>
      <c r="F3427" t="s">
        <v>12</v>
      </c>
      <c r="G3427" t="s">
        <v>13</v>
      </c>
      <c r="H3427" t="s">
        <v>13</v>
      </c>
      <c r="I3427" s="1">
        <f>IF(ISBLANK(Hoja1!I3427),AVERAGE(Hoja1!$I$2:$I$5001),Hoja1!I3427)</f>
        <v>58</v>
      </c>
      <c r="J3427">
        <f t="shared" si="159"/>
        <v>0</v>
      </c>
      <c r="K3427" t="str">
        <f t="shared" si="160"/>
        <v>0-400k</v>
      </c>
      <c r="L3427" t="str">
        <f t="shared" si="161"/>
        <v>46-60</v>
      </c>
    </row>
    <row r="3428" spans="1:12" x14ac:dyDescent="0.25">
      <c r="A3428">
        <v>3427</v>
      </c>
      <c r="B3428" t="s">
        <v>15</v>
      </c>
      <c r="C3428">
        <f>IF(ISBLANK(Hoja1!C3428),AVERAGE(Hoja1!$C$2:$C$5001),Hoja1!C3428)</f>
        <v>514380</v>
      </c>
      <c r="D3428" t="str">
        <f>IF(ISBLANK(Hoja1!D3428),"ASALARIADO",Hoja1!D3428)</f>
        <v>ASALARIADO</v>
      </c>
      <c r="E3428" t="s">
        <v>11</v>
      </c>
      <c r="F3428" t="s">
        <v>12</v>
      </c>
      <c r="G3428" t="s">
        <v>13</v>
      </c>
      <c r="H3428" t="s">
        <v>13</v>
      </c>
      <c r="I3428" s="1">
        <f>IF(ISBLANK(Hoja1!I3428),AVERAGE(Hoja1!$I$2:$I$5001),Hoja1!I3428)</f>
        <v>57</v>
      </c>
      <c r="J3428">
        <f t="shared" si="159"/>
        <v>0</v>
      </c>
      <c r="K3428" t="str">
        <f t="shared" si="160"/>
        <v>400k-800k</v>
      </c>
      <c r="L3428" t="str">
        <f t="shared" si="161"/>
        <v>46-60</v>
      </c>
    </row>
    <row r="3429" spans="1:12" x14ac:dyDescent="0.25">
      <c r="A3429">
        <v>3428</v>
      </c>
      <c r="B3429" t="s">
        <v>9</v>
      </c>
      <c r="C3429">
        <f>IF(ISBLANK(Hoja1!C3429),AVERAGE(Hoja1!$C$2:$C$5001),Hoja1!C3429)</f>
        <v>995069.79</v>
      </c>
      <c r="D3429" t="str">
        <f>IF(ISBLANK(Hoja1!D3429),"ASALARIADO",Hoja1!D3429)</f>
        <v>ASALARIADO</v>
      </c>
      <c r="E3429" t="s">
        <v>16</v>
      </c>
      <c r="F3429" t="s">
        <v>12</v>
      </c>
      <c r="G3429" t="s">
        <v>13</v>
      </c>
      <c r="H3429" t="s">
        <v>13</v>
      </c>
      <c r="I3429" s="1">
        <f>IF(ISBLANK(Hoja1!I3429),AVERAGE(Hoja1!$I$2:$I$5001),Hoja1!I3429)</f>
        <v>37</v>
      </c>
      <c r="J3429">
        <f t="shared" si="159"/>
        <v>0</v>
      </c>
      <c r="K3429" t="str">
        <f t="shared" si="160"/>
        <v>800k-1.2M</v>
      </c>
      <c r="L3429" t="str">
        <f t="shared" si="161"/>
        <v>31-45</v>
      </c>
    </row>
    <row r="3430" spans="1:12" x14ac:dyDescent="0.25">
      <c r="A3430">
        <v>3429</v>
      </c>
      <c r="B3430" t="s">
        <v>9</v>
      </c>
      <c r="C3430">
        <f>IF(ISBLANK(Hoja1!C3430),AVERAGE(Hoja1!$C$2:$C$5001),Hoja1!C3430)</f>
        <v>278500</v>
      </c>
      <c r="D3430" t="str">
        <f>IF(ISBLANK(Hoja1!D3430),"ASALARIADO",Hoja1!D3430)</f>
        <v>ASALARIADO</v>
      </c>
      <c r="E3430" t="s">
        <v>16</v>
      </c>
      <c r="F3430" t="s">
        <v>12</v>
      </c>
      <c r="G3430" t="s">
        <v>13</v>
      </c>
      <c r="H3430" t="s">
        <v>13</v>
      </c>
      <c r="I3430" s="1">
        <f>IF(ISBLANK(Hoja1!I3430),AVERAGE(Hoja1!$I$2:$I$5001),Hoja1!I3430)</f>
        <v>43</v>
      </c>
      <c r="J3430">
        <f t="shared" si="159"/>
        <v>0</v>
      </c>
      <c r="K3430" t="str">
        <f t="shared" si="160"/>
        <v>0-400k</v>
      </c>
      <c r="L3430" t="str">
        <f t="shared" si="161"/>
        <v>31-45</v>
      </c>
    </row>
    <row r="3431" spans="1:12" x14ac:dyDescent="0.25">
      <c r="A3431">
        <v>3430</v>
      </c>
      <c r="B3431" t="s">
        <v>15</v>
      </c>
      <c r="C3431">
        <f>IF(ISBLANK(Hoja1!C3431),AVERAGE(Hoja1!$C$2:$C$5001),Hoja1!C3431)</f>
        <v>368282</v>
      </c>
      <c r="D3431" t="str">
        <f>IF(ISBLANK(Hoja1!D3431),"ASALARIADO",Hoja1!D3431)</f>
        <v>ASALARIADO</v>
      </c>
      <c r="E3431" t="s">
        <v>16</v>
      </c>
      <c r="F3431" t="s">
        <v>12</v>
      </c>
      <c r="G3431" t="s">
        <v>13</v>
      </c>
      <c r="H3431" t="s">
        <v>13</v>
      </c>
      <c r="I3431" s="1">
        <f>IF(ISBLANK(Hoja1!I3431),AVERAGE(Hoja1!$I$2:$I$5001),Hoja1!I3431)</f>
        <v>54</v>
      </c>
      <c r="J3431">
        <f t="shared" si="159"/>
        <v>0</v>
      </c>
      <c r="K3431" t="str">
        <f t="shared" si="160"/>
        <v>0-400k</v>
      </c>
      <c r="L3431" t="str">
        <f t="shared" si="161"/>
        <v>46-60</v>
      </c>
    </row>
    <row r="3432" spans="1:12" x14ac:dyDescent="0.25">
      <c r="A3432">
        <v>3431</v>
      </c>
      <c r="B3432" t="s">
        <v>15</v>
      </c>
      <c r="C3432">
        <f>IF(ISBLANK(Hoja1!C3432),AVERAGE(Hoja1!$C$2:$C$5001),Hoja1!C3432)</f>
        <v>509509</v>
      </c>
      <c r="D3432" t="str">
        <f>IF(ISBLANK(Hoja1!D3432),"ASALARIADO",Hoja1!D3432)</f>
        <v>TRABAJADOR INDEPENDIENTE</v>
      </c>
      <c r="E3432" t="s">
        <v>16</v>
      </c>
      <c r="F3432" t="s">
        <v>12</v>
      </c>
      <c r="G3432" t="s">
        <v>13</v>
      </c>
      <c r="H3432" t="s">
        <v>12</v>
      </c>
      <c r="I3432" s="1">
        <f>IF(ISBLANK(Hoja1!I3432),AVERAGE(Hoja1!$I$2:$I$5001),Hoja1!I3432)</f>
        <v>45</v>
      </c>
      <c r="J3432">
        <f t="shared" si="159"/>
        <v>1</v>
      </c>
      <c r="K3432" t="str">
        <f t="shared" si="160"/>
        <v>400k-800k</v>
      </c>
      <c r="L3432" t="str">
        <f t="shared" si="161"/>
        <v>31-45</v>
      </c>
    </row>
    <row r="3433" spans="1:12" x14ac:dyDescent="0.25">
      <c r="A3433">
        <v>3432</v>
      </c>
      <c r="B3433" t="s">
        <v>15</v>
      </c>
      <c r="C3433">
        <f>IF(ISBLANK(Hoja1!C3433),AVERAGE(Hoja1!$C$2:$C$5001),Hoja1!C3433)</f>
        <v>690000</v>
      </c>
      <c r="D3433" t="str">
        <f>IF(ISBLANK(Hoja1!D3433),"ASALARIADO",Hoja1!D3433)</f>
        <v>ASALARIADO</v>
      </c>
      <c r="E3433" t="s">
        <v>16</v>
      </c>
      <c r="F3433" t="s">
        <v>12</v>
      </c>
      <c r="G3433" t="s">
        <v>13</v>
      </c>
      <c r="H3433" t="s">
        <v>13</v>
      </c>
      <c r="I3433" s="1">
        <f>IF(ISBLANK(Hoja1!I3433),AVERAGE(Hoja1!$I$2:$I$5001),Hoja1!I3433)</f>
        <v>40</v>
      </c>
      <c r="J3433">
        <f t="shared" si="159"/>
        <v>0</v>
      </c>
      <c r="K3433" t="str">
        <f t="shared" si="160"/>
        <v>400k-800k</v>
      </c>
      <c r="L3433" t="str">
        <f t="shared" si="161"/>
        <v>31-45</v>
      </c>
    </row>
    <row r="3434" spans="1:12" x14ac:dyDescent="0.25">
      <c r="A3434">
        <v>3433</v>
      </c>
      <c r="B3434" t="s">
        <v>9</v>
      </c>
      <c r="C3434">
        <f>IF(ISBLANK(Hoja1!C3434),AVERAGE(Hoja1!$C$2:$C$5001),Hoja1!C3434)</f>
        <v>404463</v>
      </c>
      <c r="D3434" t="str">
        <f>IF(ISBLANK(Hoja1!D3434),"ASALARIADO",Hoja1!D3434)</f>
        <v>TRABAJADOR INDEPENDIENTE</v>
      </c>
      <c r="E3434" t="s">
        <v>16</v>
      </c>
      <c r="F3434" t="s">
        <v>12</v>
      </c>
      <c r="G3434" t="s">
        <v>13</v>
      </c>
      <c r="H3434" t="s">
        <v>13</v>
      </c>
      <c r="I3434" s="1">
        <f>IF(ISBLANK(Hoja1!I3434),AVERAGE(Hoja1!$I$2:$I$5001),Hoja1!I3434)</f>
        <v>50</v>
      </c>
      <c r="J3434">
        <f t="shared" si="159"/>
        <v>0</v>
      </c>
      <c r="K3434" t="str">
        <f t="shared" si="160"/>
        <v>400k-800k</v>
      </c>
      <c r="L3434" t="str">
        <f t="shared" si="161"/>
        <v>46-60</v>
      </c>
    </row>
    <row r="3435" spans="1:12" x14ac:dyDescent="0.25">
      <c r="A3435">
        <v>3434</v>
      </c>
      <c r="B3435" t="s">
        <v>9</v>
      </c>
      <c r="C3435">
        <f>IF(ISBLANK(Hoja1!C3435),AVERAGE(Hoja1!$C$2:$C$5001),Hoja1!C3435)</f>
        <v>873081</v>
      </c>
      <c r="D3435" t="str">
        <f>IF(ISBLANK(Hoja1!D3435),"ASALARIADO",Hoja1!D3435)</f>
        <v>ASALARIADO</v>
      </c>
      <c r="E3435" t="s">
        <v>11</v>
      </c>
      <c r="F3435" t="s">
        <v>12</v>
      </c>
      <c r="G3435" t="s">
        <v>13</v>
      </c>
      <c r="H3435" t="s">
        <v>13</v>
      </c>
      <c r="I3435" s="1">
        <f>IF(ISBLANK(Hoja1!I3435),AVERAGE(Hoja1!$I$2:$I$5001),Hoja1!I3435)</f>
        <v>36</v>
      </c>
      <c r="J3435">
        <f t="shared" si="159"/>
        <v>0</v>
      </c>
      <c r="K3435" t="str">
        <f t="shared" si="160"/>
        <v>800k-1.2M</v>
      </c>
      <c r="L3435" t="str">
        <f t="shared" si="161"/>
        <v>31-45</v>
      </c>
    </row>
    <row r="3436" spans="1:12" x14ac:dyDescent="0.25">
      <c r="A3436">
        <v>3435</v>
      </c>
      <c r="B3436" t="s">
        <v>15</v>
      </c>
      <c r="C3436">
        <f>IF(ISBLANK(Hoja1!C3436),AVERAGE(Hoja1!$C$2:$C$5001),Hoja1!C3436)</f>
        <v>298186</v>
      </c>
      <c r="D3436" t="str">
        <f>IF(ISBLANK(Hoja1!D3436),"ASALARIADO",Hoja1!D3436)</f>
        <v>ASEGURADO VOLUNTARIO</v>
      </c>
      <c r="E3436" t="s">
        <v>16</v>
      </c>
      <c r="F3436" t="s">
        <v>12</v>
      </c>
      <c r="G3436" t="s">
        <v>13</v>
      </c>
      <c r="H3436" t="s">
        <v>13</v>
      </c>
      <c r="I3436" s="1">
        <f>IF(ISBLANK(Hoja1!I3436),AVERAGE(Hoja1!$I$2:$I$5001),Hoja1!I3436)</f>
        <v>54</v>
      </c>
      <c r="J3436">
        <f t="shared" si="159"/>
        <v>0</v>
      </c>
      <c r="K3436" t="str">
        <f t="shared" si="160"/>
        <v>0-400k</v>
      </c>
      <c r="L3436" t="str">
        <f t="shared" si="161"/>
        <v>46-60</v>
      </c>
    </row>
    <row r="3437" spans="1:12" x14ac:dyDescent="0.25">
      <c r="A3437">
        <v>3436</v>
      </c>
      <c r="B3437" t="s">
        <v>15</v>
      </c>
      <c r="C3437">
        <f>IF(ISBLANK(Hoja1!C3437),AVERAGE(Hoja1!$C$2:$C$5001),Hoja1!C3437)</f>
        <v>1088763.67</v>
      </c>
      <c r="D3437" t="str">
        <f>IF(ISBLANK(Hoja1!D3437),"ASALARIADO",Hoja1!D3437)</f>
        <v>ASALARIADO</v>
      </c>
      <c r="E3437" t="s">
        <v>16</v>
      </c>
      <c r="F3437" t="s">
        <v>12</v>
      </c>
      <c r="G3437" t="s">
        <v>13</v>
      </c>
      <c r="H3437" t="s">
        <v>13</v>
      </c>
      <c r="I3437" s="1">
        <f>IF(ISBLANK(Hoja1!I3437),AVERAGE(Hoja1!$I$2:$I$5001),Hoja1!I3437)</f>
        <v>36</v>
      </c>
      <c r="J3437">
        <f t="shared" si="159"/>
        <v>0</v>
      </c>
      <c r="K3437" t="str">
        <f t="shared" si="160"/>
        <v>800k-1.2M</v>
      </c>
      <c r="L3437" t="str">
        <f t="shared" si="161"/>
        <v>31-45</v>
      </c>
    </row>
    <row r="3438" spans="1:12" x14ac:dyDescent="0.25">
      <c r="A3438">
        <v>3437</v>
      </c>
      <c r="B3438" t="s">
        <v>9</v>
      </c>
      <c r="C3438">
        <f>IF(ISBLANK(Hoja1!C3438),AVERAGE(Hoja1!$C$2:$C$5001),Hoja1!C3438)</f>
        <v>300000</v>
      </c>
      <c r="D3438" t="str">
        <f>IF(ISBLANK(Hoja1!D3438),"ASALARIADO",Hoja1!D3438)</f>
        <v>ASEGURADO VOLUNTARIO</v>
      </c>
      <c r="E3438" t="s">
        <v>16</v>
      </c>
      <c r="F3438" t="s">
        <v>12</v>
      </c>
      <c r="G3438" t="s">
        <v>12</v>
      </c>
      <c r="H3438" t="s">
        <v>13</v>
      </c>
      <c r="I3438" s="1">
        <f>IF(ISBLANK(Hoja1!I3438),AVERAGE(Hoja1!$I$2:$I$5001),Hoja1!I3438)</f>
        <v>32</v>
      </c>
      <c r="J3438">
        <f t="shared" si="159"/>
        <v>0</v>
      </c>
      <c r="K3438" t="str">
        <f t="shared" si="160"/>
        <v>0-400k</v>
      </c>
      <c r="L3438" t="str">
        <f t="shared" si="161"/>
        <v>31-45</v>
      </c>
    </row>
    <row r="3439" spans="1:12" x14ac:dyDescent="0.25">
      <c r="A3439">
        <v>3438</v>
      </c>
      <c r="B3439" t="s">
        <v>9</v>
      </c>
      <c r="C3439">
        <f>IF(ISBLANK(Hoja1!C3439),AVERAGE(Hoja1!$C$2:$C$5001),Hoja1!C3439)</f>
        <v>934810.14</v>
      </c>
      <c r="D3439" t="str">
        <f>IF(ISBLANK(Hoja1!D3439),"ASALARIADO",Hoja1!D3439)</f>
        <v>ASALARIADO</v>
      </c>
      <c r="E3439" t="s">
        <v>11</v>
      </c>
      <c r="F3439" t="s">
        <v>12</v>
      </c>
      <c r="G3439" t="s">
        <v>13</v>
      </c>
      <c r="H3439" t="s">
        <v>13</v>
      </c>
      <c r="I3439" s="1">
        <f>IF(ISBLANK(Hoja1!I3439),AVERAGE(Hoja1!$I$2:$I$5001),Hoja1!I3439)</f>
        <v>34</v>
      </c>
      <c r="J3439">
        <f t="shared" si="159"/>
        <v>0</v>
      </c>
      <c r="K3439" t="str">
        <f t="shared" si="160"/>
        <v>800k-1.2M</v>
      </c>
      <c r="L3439" t="str">
        <f t="shared" si="161"/>
        <v>31-45</v>
      </c>
    </row>
    <row r="3440" spans="1:12" x14ac:dyDescent="0.25">
      <c r="A3440">
        <v>3439</v>
      </c>
      <c r="B3440" t="s">
        <v>15</v>
      </c>
      <c r="C3440">
        <f>IF(ISBLANK(Hoja1!C3440),AVERAGE(Hoja1!$C$2:$C$5001),Hoja1!C3440)</f>
        <v>278030</v>
      </c>
      <c r="D3440" t="str">
        <f>IF(ISBLANK(Hoja1!D3440),"ASALARIADO",Hoja1!D3440)</f>
        <v>CONVENIOS ESPECIALES DE TRABAJADORES INDEPENDIENTES</v>
      </c>
      <c r="E3440" t="s">
        <v>16</v>
      </c>
      <c r="F3440" t="s">
        <v>12</v>
      </c>
      <c r="G3440" t="s">
        <v>12</v>
      </c>
      <c r="H3440" t="s">
        <v>13</v>
      </c>
      <c r="I3440" s="1">
        <f>IF(ISBLANK(Hoja1!I3440),AVERAGE(Hoja1!$I$2:$I$5001),Hoja1!I3440)</f>
        <v>29</v>
      </c>
      <c r="J3440">
        <f t="shared" si="159"/>
        <v>0</v>
      </c>
      <c r="K3440" t="str">
        <f t="shared" si="160"/>
        <v>0-400k</v>
      </c>
      <c r="L3440" t="str">
        <f t="shared" si="161"/>
        <v>18-30</v>
      </c>
    </row>
    <row r="3441" spans="1:12" x14ac:dyDescent="0.25">
      <c r="A3441">
        <v>3440</v>
      </c>
      <c r="B3441" t="s">
        <v>15</v>
      </c>
      <c r="C3441">
        <f>IF(ISBLANK(Hoja1!C3441),AVERAGE(Hoja1!$C$2:$C$5001),Hoja1!C3441)</f>
        <v>765893.37</v>
      </c>
      <c r="D3441" t="str">
        <f>IF(ISBLANK(Hoja1!D3441),"ASALARIADO",Hoja1!D3441)</f>
        <v>ASALARIADO</v>
      </c>
      <c r="E3441" t="s">
        <v>16</v>
      </c>
      <c r="F3441" t="s">
        <v>12</v>
      </c>
      <c r="G3441" t="s">
        <v>13</v>
      </c>
      <c r="H3441" t="s">
        <v>13</v>
      </c>
      <c r="I3441" s="1">
        <f>IF(ISBLANK(Hoja1!I3441),AVERAGE(Hoja1!$I$2:$I$5001),Hoja1!I3441)</f>
        <v>24</v>
      </c>
      <c r="J3441">
        <f t="shared" si="159"/>
        <v>0</v>
      </c>
      <c r="K3441" t="str">
        <f t="shared" si="160"/>
        <v>400k-800k</v>
      </c>
      <c r="L3441" t="str">
        <f t="shared" si="161"/>
        <v>18-30</v>
      </c>
    </row>
    <row r="3442" spans="1:12" x14ac:dyDescent="0.25">
      <c r="A3442">
        <v>3441</v>
      </c>
      <c r="B3442" t="s">
        <v>9</v>
      </c>
      <c r="C3442">
        <f>IF(ISBLANK(Hoja1!C3442),AVERAGE(Hoja1!$C$2:$C$5001),Hoja1!C3442)</f>
        <v>425426.15</v>
      </c>
      <c r="D3442" t="str">
        <f>IF(ISBLANK(Hoja1!D3442),"ASALARIADO",Hoja1!D3442)</f>
        <v>ASALARIADO</v>
      </c>
      <c r="E3442" t="s">
        <v>16</v>
      </c>
      <c r="F3442" t="s">
        <v>12</v>
      </c>
      <c r="G3442" t="s">
        <v>13</v>
      </c>
      <c r="H3442" t="s">
        <v>13</v>
      </c>
      <c r="I3442" s="1">
        <f>IF(ISBLANK(Hoja1!I3442),AVERAGE(Hoja1!$I$2:$I$5001),Hoja1!I3442)</f>
        <v>21</v>
      </c>
      <c r="J3442">
        <f t="shared" si="159"/>
        <v>0</v>
      </c>
      <c r="K3442" t="str">
        <f t="shared" si="160"/>
        <v>400k-800k</v>
      </c>
      <c r="L3442" t="str">
        <f t="shared" si="161"/>
        <v>18-30</v>
      </c>
    </row>
    <row r="3443" spans="1:12" x14ac:dyDescent="0.25">
      <c r="A3443">
        <v>3442</v>
      </c>
      <c r="B3443" t="s">
        <v>15</v>
      </c>
      <c r="C3443">
        <f>IF(ISBLANK(Hoja1!C3443),AVERAGE(Hoja1!$C$2:$C$5001),Hoja1!C3443)</f>
        <v>655560</v>
      </c>
      <c r="D3443" t="str">
        <f>IF(ISBLANK(Hoja1!D3443),"ASALARIADO",Hoja1!D3443)</f>
        <v>ASALARIADO</v>
      </c>
      <c r="E3443" t="s">
        <v>11</v>
      </c>
      <c r="F3443" t="s">
        <v>12</v>
      </c>
      <c r="G3443" t="s">
        <v>13</v>
      </c>
      <c r="H3443" t="s">
        <v>13</v>
      </c>
      <c r="I3443" s="1">
        <f>IF(ISBLANK(Hoja1!I3443),AVERAGE(Hoja1!$I$2:$I$5001),Hoja1!I3443)</f>
        <v>39</v>
      </c>
      <c r="J3443">
        <f t="shared" si="159"/>
        <v>0</v>
      </c>
      <c r="K3443" t="str">
        <f t="shared" si="160"/>
        <v>400k-800k</v>
      </c>
      <c r="L3443" t="str">
        <f t="shared" si="161"/>
        <v>31-45</v>
      </c>
    </row>
    <row r="3444" spans="1:12" x14ac:dyDescent="0.25">
      <c r="A3444">
        <v>3443</v>
      </c>
      <c r="B3444" t="s">
        <v>9</v>
      </c>
      <c r="C3444">
        <f>IF(ISBLANK(Hoja1!C3444),AVERAGE(Hoja1!$C$2:$C$5001),Hoja1!C3444)</f>
        <v>106848</v>
      </c>
      <c r="D3444" t="str">
        <f>IF(ISBLANK(Hoja1!D3444),"ASALARIADO",Hoja1!D3444)</f>
        <v>ASALARIADO</v>
      </c>
      <c r="E3444" t="s">
        <v>16</v>
      </c>
      <c r="F3444" t="s">
        <v>12</v>
      </c>
      <c r="G3444" t="s">
        <v>12</v>
      </c>
      <c r="H3444" t="s">
        <v>13</v>
      </c>
      <c r="I3444" s="1">
        <f>IF(ISBLANK(Hoja1!I3444),AVERAGE(Hoja1!$I$2:$I$5001),Hoja1!I3444)</f>
        <v>36</v>
      </c>
      <c r="J3444">
        <f t="shared" si="159"/>
        <v>0</v>
      </c>
      <c r="K3444" t="str">
        <f t="shared" si="160"/>
        <v>0-400k</v>
      </c>
      <c r="L3444" t="str">
        <f t="shared" si="161"/>
        <v>31-45</v>
      </c>
    </row>
    <row r="3445" spans="1:12" x14ac:dyDescent="0.25">
      <c r="A3445">
        <v>3444</v>
      </c>
      <c r="B3445" t="s">
        <v>9</v>
      </c>
      <c r="C3445">
        <f>IF(ISBLANK(Hoja1!C3445),AVERAGE(Hoja1!$C$2:$C$5001),Hoja1!C3445)</f>
        <v>1492130.65</v>
      </c>
      <c r="D3445" t="str">
        <f>IF(ISBLANK(Hoja1!D3445),"ASALARIADO",Hoja1!D3445)</f>
        <v>ASALARIADO</v>
      </c>
      <c r="E3445" t="s">
        <v>11</v>
      </c>
      <c r="F3445" t="s">
        <v>12</v>
      </c>
      <c r="G3445" t="s">
        <v>13</v>
      </c>
      <c r="H3445" t="s">
        <v>13</v>
      </c>
      <c r="I3445" s="1">
        <f>IF(ISBLANK(Hoja1!I3445),AVERAGE(Hoja1!$I$2:$I$5001),Hoja1!I3445)</f>
        <v>58</v>
      </c>
      <c r="J3445">
        <f t="shared" si="159"/>
        <v>0</v>
      </c>
      <c r="K3445" t="str">
        <f t="shared" si="160"/>
        <v>1.2M-2M</v>
      </c>
      <c r="L3445" t="str">
        <f t="shared" si="161"/>
        <v>46-60</v>
      </c>
    </row>
    <row r="3446" spans="1:12" x14ac:dyDescent="0.25">
      <c r="A3446">
        <v>3445</v>
      </c>
      <c r="B3446" t="s">
        <v>9</v>
      </c>
      <c r="C3446">
        <f>IF(ISBLANK(Hoja1!C3446),AVERAGE(Hoja1!$C$2:$C$5001),Hoja1!C3446)</f>
        <v>175130</v>
      </c>
      <c r="D3446" t="str">
        <f>IF(ISBLANK(Hoja1!D3446),"ASALARIADO",Hoja1!D3446)</f>
        <v>ASALARIADO</v>
      </c>
      <c r="E3446" t="s">
        <v>11</v>
      </c>
      <c r="F3446" t="s">
        <v>12</v>
      </c>
      <c r="G3446" t="s">
        <v>13</v>
      </c>
      <c r="H3446" t="s">
        <v>13</v>
      </c>
      <c r="I3446" s="1">
        <f>IF(ISBLANK(Hoja1!I3446),AVERAGE(Hoja1!$I$2:$I$5001),Hoja1!I3446)</f>
        <v>36</v>
      </c>
      <c r="J3446">
        <f t="shared" si="159"/>
        <v>0</v>
      </c>
      <c r="K3446" t="str">
        <f t="shared" si="160"/>
        <v>0-400k</v>
      </c>
      <c r="L3446" t="str">
        <f t="shared" si="161"/>
        <v>31-45</v>
      </c>
    </row>
    <row r="3447" spans="1:12" x14ac:dyDescent="0.25">
      <c r="A3447">
        <v>3446</v>
      </c>
      <c r="B3447" t="s">
        <v>15</v>
      </c>
      <c r="C3447">
        <f>IF(ISBLANK(Hoja1!C3447),AVERAGE(Hoja1!$C$2:$C$5001),Hoja1!C3447)</f>
        <v>516452.8</v>
      </c>
      <c r="D3447" t="str">
        <f>IF(ISBLANK(Hoja1!D3447),"ASALARIADO",Hoja1!D3447)</f>
        <v>ASALARIADO</v>
      </c>
      <c r="E3447" t="s">
        <v>11</v>
      </c>
      <c r="F3447" t="s">
        <v>12</v>
      </c>
      <c r="G3447" t="s">
        <v>13</v>
      </c>
      <c r="H3447" t="s">
        <v>13</v>
      </c>
      <c r="I3447" s="1">
        <f>IF(ISBLANK(Hoja1!I3447),AVERAGE(Hoja1!$I$2:$I$5001),Hoja1!I3447)</f>
        <v>30</v>
      </c>
      <c r="J3447">
        <f t="shared" si="159"/>
        <v>0</v>
      </c>
      <c r="K3447" t="str">
        <f t="shared" si="160"/>
        <v>400k-800k</v>
      </c>
      <c r="L3447" t="str">
        <f t="shared" si="161"/>
        <v>18-30</v>
      </c>
    </row>
    <row r="3448" spans="1:12" x14ac:dyDescent="0.25">
      <c r="A3448">
        <v>3447</v>
      </c>
      <c r="B3448" t="s">
        <v>9</v>
      </c>
      <c r="C3448">
        <f>IF(ISBLANK(Hoja1!C3448),AVERAGE(Hoja1!$C$2:$C$5001),Hoja1!C3448)</f>
        <v>11292323.83</v>
      </c>
      <c r="D3448" t="str">
        <f>IF(ISBLANK(Hoja1!D3448),"ASALARIADO",Hoja1!D3448)</f>
        <v>ASALARIADO</v>
      </c>
      <c r="E3448" t="s">
        <v>16</v>
      </c>
      <c r="F3448" t="s">
        <v>12</v>
      </c>
      <c r="G3448" t="s">
        <v>12</v>
      </c>
      <c r="H3448" t="s">
        <v>13</v>
      </c>
      <c r="I3448" s="1">
        <f>IF(ISBLANK(Hoja1!I3448),AVERAGE(Hoja1!$I$2:$I$5001),Hoja1!I3448)</f>
        <v>55</v>
      </c>
      <c r="J3448">
        <f t="shared" si="159"/>
        <v>0</v>
      </c>
      <c r="K3448" t="str">
        <f t="shared" si="160"/>
        <v>2M+</v>
      </c>
      <c r="L3448" t="str">
        <f t="shared" si="161"/>
        <v>46-60</v>
      </c>
    </row>
    <row r="3449" spans="1:12" x14ac:dyDescent="0.25">
      <c r="A3449">
        <v>3448</v>
      </c>
      <c r="B3449" t="s">
        <v>15</v>
      </c>
      <c r="C3449">
        <f>IF(ISBLANK(Hoja1!C3449),AVERAGE(Hoja1!$C$2:$C$5001),Hoja1!C3449)</f>
        <v>815000</v>
      </c>
      <c r="D3449" t="str">
        <f>IF(ISBLANK(Hoja1!D3449),"ASALARIADO",Hoja1!D3449)</f>
        <v>ASALARIADO</v>
      </c>
      <c r="E3449" t="s">
        <v>11</v>
      </c>
      <c r="F3449" t="s">
        <v>12</v>
      </c>
      <c r="G3449" t="s">
        <v>13</v>
      </c>
      <c r="H3449" t="s">
        <v>13</v>
      </c>
      <c r="I3449" s="1">
        <f>IF(ISBLANK(Hoja1!I3449),AVERAGE(Hoja1!$I$2:$I$5001),Hoja1!I3449)</f>
        <v>29</v>
      </c>
      <c r="J3449">
        <f t="shared" si="159"/>
        <v>0</v>
      </c>
      <c r="K3449" t="str">
        <f t="shared" si="160"/>
        <v>800k-1.2M</v>
      </c>
      <c r="L3449" t="str">
        <f t="shared" si="161"/>
        <v>18-30</v>
      </c>
    </row>
    <row r="3450" spans="1:12" x14ac:dyDescent="0.25">
      <c r="A3450">
        <v>3449</v>
      </c>
      <c r="B3450" t="s">
        <v>15</v>
      </c>
      <c r="C3450">
        <f>IF(ISBLANK(Hoja1!C3450),AVERAGE(Hoja1!$C$2:$C$5001),Hoja1!C3450)</f>
        <v>1450033.3</v>
      </c>
      <c r="D3450" t="str">
        <f>IF(ISBLANK(Hoja1!D3450),"ASALARIADO",Hoja1!D3450)</f>
        <v>ASALARIADO</v>
      </c>
      <c r="E3450" t="s">
        <v>11</v>
      </c>
      <c r="F3450" t="s">
        <v>12</v>
      </c>
      <c r="G3450" t="s">
        <v>13</v>
      </c>
      <c r="H3450" t="s">
        <v>13</v>
      </c>
      <c r="I3450" s="1">
        <f>IF(ISBLANK(Hoja1!I3450),AVERAGE(Hoja1!$I$2:$I$5001),Hoja1!I3450)</f>
        <v>32</v>
      </c>
      <c r="J3450">
        <f t="shared" si="159"/>
        <v>0</v>
      </c>
      <c r="K3450" t="str">
        <f t="shared" si="160"/>
        <v>1.2M-2M</v>
      </c>
      <c r="L3450" t="str">
        <f t="shared" si="161"/>
        <v>31-45</v>
      </c>
    </row>
    <row r="3451" spans="1:12" x14ac:dyDescent="0.25">
      <c r="A3451">
        <v>3450</v>
      </c>
      <c r="B3451" t="s">
        <v>9</v>
      </c>
      <c r="C3451">
        <f>IF(ISBLANK(Hoja1!C3451),AVERAGE(Hoja1!$C$2:$C$5001),Hoja1!C3451)</f>
        <v>439415.1</v>
      </c>
      <c r="D3451" t="str">
        <f>IF(ISBLANK(Hoja1!D3451),"ASALARIADO",Hoja1!D3451)</f>
        <v>ASALARIADO</v>
      </c>
      <c r="E3451" t="s">
        <v>16</v>
      </c>
      <c r="F3451" t="s">
        <v>12</v>
      </c>
      <c r="G3451" t="s">
        <v>13</v>
      </c>
      <c r="H3451" t="s">
        <v>13</v>
      </c>
      <c r="I3451" s="1">
        <f>IF(ISBLANK(Hoja1!I3451),AVERAGE(Hoja1!$I$2:$I$5001),Hoja1!I3451)</f>
        <v>52</v>
      </c>
      <c r="J3451">
        <f t="shared" si="159"/>
        <v>0</v>
      </c>
      <c r="K3451" t="str">
        <f t="shared" si="160"/>
        <v>400k-800k</v>
      </c>
      <c r="L3451" t="str">
        <f t="shared" si="161"/>
        <v>46-60</v>
      </c>
    </row>
    <row r="3452" spans="1:12" x14ac:dyDescent="0.25">
      <c r="A3452">
        <v>3451</v>
      </c>
      <c r="B3452" t="s">
        <v>9</v>
      </c>
      <c r="C3452">
        <f>IF(ISBLANK(Hoja1!C3452),AVERAGE(Hoja1!$C$2:$C$5001),Hoja1!C3452)</f>
        <v>405063</v>
      </c>
      <c r="D3452" t="str">
        <f>IF(ISBLANK(Hoja1!D3452),"ASALARIADO",Hoja1!D3452)</f>
        <v>ASEGURADO VOLUNTARIO</v>
      </c>
      <c r="E3452" t="s">
        <v>16</v>
      </c>
      <c r="F3452" t="s">
        <v>12</v>
      </c>
      <c r="G3452" t="s">
        <v>13</v>
      </c>
      <c r="H3452" t="s">
        <v>12</v>
      </c>
      <c r="I3452" s="1">
        <f>IF(ISBLANK(Hoja1!I3452),AVERAGE(Hoja1!$I$2:$I$5001),Hoja1!I3452)</f>
        <v>63</v>
      </c>
      <c r="J3452">
        <f t="shared" si="159"/>
        <v>1</v>
      </c>
      <c r="K3452" t="str">
        <f t="shared" si="160"/>
        <v>400k-800k</v>
      </c>
      <c r="L3452" t="str">
        <f t="shared" si="161"/>
        <v>61-75</v>
      </c>
    </row>
    <row r="3453" spans="1:12" x14ac:dyDescent="0.25">
      <c r="A3453">
        <v>3452</v>
      </c>
      <c r="B3453" t="s">
        <v>9</v>
      </c>
      <c r="C3453">
        <f>IF(ISBLANK(Hoja1!C3453),AVERAGE(Hoja1!$C$2:$C$5001),Hoja1!C3453)</f>
        <v>914285.71</v>
      </c>
      <c r="D3453" t="str">
        <f>IF(ISBLANK(Hoja1!D3453),"ASALARIADO",Hoja1!D3453)</f>
        <v>ASALARIADO</v>
      </c>
      <c r="E3453" t="s">
        <v>16</v>
      </c>
      <c r="F3453" t="s">
        <v>12</v>
      </c>
      <c r="G3453" t="s">
        <v>13</v>
      </c>
      <c r="H3453" t="s">
        <v>13</v>
      </c>
      <c r="I3453" s="1">
        <f>IF(ISBLANK(Hoja1!I3453),AVERAGE(Hoja1!$I$2:$I$5001),Hoja1!I3453)</f>
        <v>43</v>
      </c>
      <c r="J3453">
        <f t="shared" si="159"/>
        <v>0</v>
      </c>
      <c r="K3453" t="str">
        <f t="shared" si="160"/>
        <v>800k-1.2M</v>
      </c>
      <c r="L3453" t="str">
        <f t="shared" si="161"/>
        <v>31-45</v>
      </c>
    </row>
    <row r="3454" spans="1:12" x14ac:dyDescent="0.25">
      <c r="A3454">
        <v>3453</v>
      </c>
      <c r="B3454" t="s">
        <v>9</v>
      </c>
      <c r="C3454">
        <f>IF(ISBLANK(Hoja1!C3454),AVERAGE(Hoja1!$C$2:$C$5001),Hoja1!C3454)</f>
        <v>598673</v>
      </c>
      <c r="D3454" t="str">
        <f>IF(ISBLANK(Hoja1!D3454),"ASALARIADO",Hoja1!D3454)</f>
        <v>TRABAJADOR INDEPENDIENTE</v>
      </c>
      <c r="E3454" t="s">
        <v>16</v>
      </c>
      <c r="F3454" t="s">
        <v>13</v>
      </c>
      <c r="G3454" t="s">
        <v>13</v>
      </c>
      <c r="H3454" t="s">
        <v>12</v>
      </c>
      <c r="I3454" s="1">
        <f>IF(ISBLANK(Hoja1!I3454),AVERAGE(Hoja1!$I$2:$I$5001),Hoja1!I3454)</f>
        <v>45</v>
      </c>
      <c r="J3454">
        <f t="shared" si="159"/>
        <v>1</v>
      </c>
      <c r="K3454" t="str">
        <f t="shared" si="160"/>
        <v>400k-800k</v>
      </c>
      <c r="L3454" t="str">
        <f t="shared" si="161"/>
        <v>31-45</v>
      </c>
    </row>
    <row r="3455" spans="1:12" x14ac:dyDescent="0.25">
      <c r="A3455">
        <v>3454</v>
      </c>
      <c r="B3455" t="s">
        <v>15</v>
      </c>
      <c r="C3455">
        <f>IF(ISBLANK(Hoja1!C3455),AVERAGE(Hoja1!$C$2:$C$5001),Hoja1!C3455)</f>
        <v>622035.84</v>
      </c>
      <c r="D3455" t="str">
        <f>IF(ISBLANK(Hoja1!D3455),"ASALARIADO",Hoja1!D3455)</f>
        <v>ASALARIADO</v>
      </c>
      <c r="E3455" t="s">
        <v>11</v>
      </c>
      <c r="F3455" t="s">
        <v>12</v>
      </c>
      <c r="G3455" t="s">
        <v>13</v>
      </c>
      <c r="H3455" t="s">
        <v>13</v>
      </c>
      <c r="I3455" s="1">
        <f>IF(ISBLANK(Hoja1!I3455),AVERAGE(Hoja1!$I$2:$I$5001),Hoja1!I3455)</f>
        <v>27</v>
      </c>
      <c r="J3455">
        <f t="shared" si="159"/>
        <v>0</v>
      </c>
      <c r="K3455" t="str">
        <f t="shared" si="160"/>
        <v>400k-800k</v>
      </c>
      <c r="L3455" t="str">
        <f t="shared" si="161"/>
        <v>18-30</v>
      </c>
    </row>
    <row r="3456" spans="1:12" x14ac:dyDescent="0.25">
      <c r="A3456">
        <v>3455</v>
      </c>
      <c r="B3456" t="s">
        <v>9</v>
      </c>
      <c r="C3456">
        <f>IF(ISBLANK(Hoja1!C3456),AVERAGE(Hoja1!$C$2:$C$5001),Hoja1!C3456)</f>
        <v>450000</v>
      </c>
      <c r="D3456" t="str">
        <f>IF(ISBLANK(Hoja1!D3456),"ASALARIADO",Hoja1!D3456)</f>
        <v>ASALARIADO</v>
      </c>
      <c r="E3456" t="s">
        <v>11</v>
      </c>
      <c r="F3456" t="s">
        <v>12</v>
      </c>
      <c r="G3456" t="s">
        <v>13</v>
      </c>
      <c r="H3456" t="s">
        <v>13</v>
      </c>
      <c r="I3456" s="1">
        <f>IF(ISBLANK(Hoja1!I3456),AVERAGE(Hoja1!$I$2:$I$5001),Hoja1!I3456)</f>
        <v>25</v>
      </c>
      <c r="J3456">
        <f t="shared" si="159"/>
        <v>0</v>
      </c>
      <c r="K3456" t="str">
        <f t="shared" si="160"/>
        <v>400k-800k</v>
      </c>
      <c r="L3456" t="str">
        <f t="shared" si="161"/>
        <v>18-30</v>
      </c>
    </row>
    <row r="3457" spans="1:12" x14ac:dyDescent="0.25">
      <c r="A3457">
        <v>3456</v>
      </c>
      <c r="B3457" t="s">
        <v>9</v>
      </c>
      <c r="C3457">
        <f>IF(ISBLANK(Hoja1!C3457),AVERAGE(Hoja1!$C$2:$C$5001),Hoja1!C3457)</f>
        <v>40000</v>
      </c>
      <c r="D3457" t="str">
        <f>IF(ISBLANK(Hoja1!D3457),"ASALARIADO",Hoja1!D3457)</f>
        <v>ASALARIADO</v>
      </c>
      <c r="E3457" t="s">
        <v>16</v>
      </c>
      <c r="F3457" t="s">
        <v>12</v>
      </c>
      <c r="G3457" t="s">
        <v>13</v>
      </c>
      <c r="H3457" t="s">
        <v>13</v>
      </c>
      <c r="I3457" s="1">
        <f>IF(ISBLANK(Hoja1!I3457),AVERAGE(Hoja1!$I$2:$I$5001),Hoja1!I3457)</f>
        <v>22</v>
      </c>
      <c r="J3457">
        <f t="shared" si="159"/>
        <v>0</v>
      </c>
      <c r="K3457" t="str">
        <f t="shared" si="160"/>
        <v>0-400k</v>
      </c>
      <c r="L3457" t="str">
        <f t="shared" si="161"/>
        <v>18-30</v>
      </c>
    </row>
    <row r="3458" spans="1:12" x14ac:dyDescent="0.25">
      <c r="A3458">
        <v>3457</v>
      </c>
      <c r="B3458" t="s">
        <v>15</v>
      </c>
      <c r="C3458">
        <f>IF(ISBLANK(Hoja1!C3458),AVERAGE(Hoja1!$C$2:$C$5001),Hoja1!C3458)</f>
        <v>925327.23</v>
      </c>
      <c r="D3458" t="str">
        <f>IF(ISBLANK(Hoja1!D3458),"ASALARIADO",Hoja1!D3458)</f>
        <v>PENSIONADOS EN SU PROPIO SISTEMA</v>
      </c>
      <c r="E3458" t="s">
        <v>11</v>
      </c>
      <c r="F3458" t="s">
        <v>12</v>
      </c>
      <c r="G3458" t="s">
        <v>13</v>
      </c>
      <c r="H3458" t="s">
        <v>13</v>
      </c>
      <c r="I3458" s="1">
        <f>IF(ISBLANK(Hoja1!I3458),AVERAGE(Hoja1!$I$2:$I$5001),Hoja1!I3458)</f>
        <v>86</v>
      </c>
      <c r="J3458">
        <f t="shared" si="159"/>
        <v>0</v>
      </c>
      <c r="K3458" t="str">
        <f t="shared" si="160"/>
        <v>800k-1.2M</v>
      </c>
      <c r="L3458" t="str">
        <f t="shared" si="161"/>
        <v>76-100+</v>
      </c>
    </row>
    <row r="3459" spans="1:12" x14ac:dyDescent="0.25">
      <c r="A3459">
        <v>3458</v>
      </c>
      <c r="B3459" t="s">
        <v>15</v>
      </c>
      <c r="C3459">
        <f>IF(ISBLANK(Hoja1!C3459),AVERAGE(Hoja1!$C$2:$C$5001),Hoja1!C3459)</f>
        <v>647099</v>
      </c>
      <c r="D3459" t="str">
        <f>IF(ISBLANK(Hoja1!D3459),"ASALARIADO",Hoja1!D3459)</f>
        <v>ASALARIADO</v>
      </c>
      <c r="E3459" t="s">
        <v>11</v>
      </c>
      <c r="F3459" t="s">
        <v>12</v>
      </c>
      <c r="G3459" t="s">
        <v>13</v>
      </c>
      <c r="H3459" t="s">
        <v>13</v>
      </c>
      <c r="I3459" s="1">
        <f>IF(ISBLANK(Hoja1!I3459),AVERAGE(Hoja1!$I$2:$I$5001),Hoja1!I3459)</f>
        <v>35</v>
      </c>
      <c r="J3459">
        <f t="shared" ref="J3459:J3522" si="162">IF(H3459="SI",1,0)</f>
        <v>0</v>
      </c>
      <c r="K3459" t="str">
        <f t="shared" ref="K3459:K3522" si="163">IF(C3459&lt;=400000,"0-400k",IF(C3459&lt;=800000,"400k-800k",IF(C3459&lt;=1200000,"800k-1.2M",IF(C3459&lt;=2000000,"1.2M-2M","2M+"))))</f>
        <v>400k-800k</v>
      </c>
      <c r="L3459" t="str">
        <f t="shared" ref="L3459:L3522" si="164">IF(I3459&lt;=30,"18-30",IF(I3459&lt;=45,"31-45",IF(I3459&lt;=60,"46-60",IF(I3459&lt;=75,"61-75","76-100+"))))</f>
        <v>31-45</v>
      </c>
    </row>
    <row r="3460" spans="1:12" x14ac:dyDescent="0.25">
      <c r="A3460">
        <v>3459</v>
      </c>
      <c r="B3460" t="s">
        <v>9</v>
      </c>
      <c r="C3460">
        <f>IF(ISBLANK(Hoja1!C3460),AVERAGE(Hoja1!$C$2:$C$5001),Hoja1!C3460)</f>
        <v>762280</v>
      </c>
      <c r="D3460" t="str">
        <f>IF(ISBLANK(Hoja1!D3460),"ASALARIADO",Hoja1!D3460)</f>
        <v>ASALARIADO</v>
      </c>
      <c r="E3460" t="s">
        <v>16</v>
      </c>
      <c r="F3460" t="s">
        <v>12</v>
      </c>
      <c r="G3460" t="s">
        <v>13</v>
      </c>
      <c r="H3460" t="s">
        <v>13</v>
      </c>
      <c r="I3460" s="1">
        <f>IF(ISBLANK(Hoja1!I3460),AVERAGE(Hoja1!$I$2:$I$5001),Hoja1!I3460)</f>
        <v>39</v>
      </c>
      <c r="J3460">
        <f t="shared" si="162"/>
        <v>0</v>
      </c>
      <c r="K3460" t="str">
        <f t="shared" si="163"/>
        <v>400k-800k</v>
      </c>
      <c r="L3460" t="str">
        <f t="shared" si="164"/>
        <v>31-45</v>
      </c>
    </row>
    <row r="3461" spans="1:12" x14ac:dyDescent="0.25">
      <c r="A3461">
        <v>3460</v>
      </c>
      <c r="B3461" t="s">
        <v>9</v>
      </c>
      <c r="C3461">
        <f>IF(ISBLANK(Hoja1!C3461),AVERAGE(Hoja1!$C$2:$C$5001),Hoja1!C3461)</f>
        <v>2000000</v>
      </c>
      <c r="D3461" t="str">
        <f>IF(ISBLANK(Hoja1!D3461),"ASALARIADO",Hoja1!D3461)</f>
        <v>ASALARIADO</v>
      </c>
      <c r="E3461" t="s">
        <v>16</v>
      </c>
      <c r="F3461" t="s">
        <v>12</v>
      </c>
      <c r="G3461" t="s">
        <v>13</v>
      </c>
      <c r="H3461" t="s">
        <v>13</v>
      </c>
      <c r="I3461" s="1">
        <f>IF(ISBLANK(Hoja1!I3461),AVERAGE(Hoja1!$I$2:$I$5001),Hoja1!I3461)</f>
        <v>32</v>
      </c>
      <c r="J3461">
        <f t="shared" si="162"/>
        <v>0</v>
      </c>
      <c r="K3461" t="str">
        <f t="shared" si="163"/>
        <v>1.2M-2M</v>
      </c>
      <c r="L3461" t="str">
        <f t="shared" si="164"/>
        <v>31-45</v>
      </c>
    </row>
    <row r="3462" spans="1:12" x14ac:dyDescent="0.25">
      <c r="A3462">
        <v>3461</v>
      </c>
      <c r="B3462" t="s">
        <v>9</v>
      </c>
      <c r="C3462">
        <f>IF(ISBLANK(Hoja1!C3462),AVERAGE(Hoja1!$C$2:$C$5001),Hoja1!C3462)</f>
        <v>1200000</v>
      </c>
      <c r="D3462" t="str">
        <f>IF(ISBLANK(Hoja1!D3462),"ASALARIADO",Hoja1!D3462)</f>
        <v>ASALARIADO</v>
      </c>
      <c r="E3462" t="s">
        <v>16</v>
      </c>
      <c r="F3462" t="s">
        <v>12</v>
      </c>
      <c r="G3462" t="s">
        <v>13</v>
      </c>
      <c r="H3462" t="s">
        <v>13</v>
      </c>
      <c r="I3462" s="1">
        <f>IF(ISBLANK(Hoja1!I3462),AVERAGE(Hoja1!$I$2:$I$5001),Hoja1!I3462)</f>
        <v>30</v>
      </c>
      <c r="J3462">
        <f t="shared" si="162"/>
        <v>0</v>
      </c>
      <c r="K3462" t="str">
        <f t="shared" si="163"/>
        <v>800k-1.2M</v>
      </c>
      <c r="L3462" t="str">
        <f t="shared" si="164"/>
        <v>18-30</v>
      </c>
    </row>
    <row r="3463" spans="1:12" x14ac:dyDescent="0.25">
      <c r="A3463">
        <v>3462</v>
      </c>
      <c r="B3463" t="s">
        <v>15</v>
      </c>
      <c r="C3463">
        <f>IF(ISBLANK(Hoja1!C3463),AVERAGE(Hoja1!$C$2:$C$5001),Hoja1!C3463)</f>
        <v>299647</v>
      </c>
      <c r="D3463" t="str">
        <f>IF(ISBLANK(Hoja1!D3463),"ASALARIADO",Hoja1!D3463)</f>
        <v>ASEGURADO VOLUNTARIO</v>
      </c>
      <c r="E3463" t="s">
        <v>16</v>
      </c>
      <c r="F3463" t="s">
        <v>12</v>
      </c>
      <c r="G3463" t="s">
        <v>13</v>
      </c>
      <c r="H3463" t="s">
        <v>13</v>
      </c>
      <c r="I3463" s="1">
        <f>IF(ISBLANK(Hoja1!I3463),AVERAGE(Hoja1!$I$2:$I$5001),Hoja1!I3463)</f>
        <v>55</v>
      </c>
      <c r="J3463">
        <f t="shared" si="162"/>
        <v>0</v>
      </c>
      <c r="K3463" t="str">
        <f t="shared" si="163"/>
        <v>0-400k</v>
      </c>
      <c r="L3463" t="str">
        <f t="shared" si="164"/>
        <v>46-60</v>
      </c>
    </row>
    <row r="3464" spans="1:12" x14ac:dyDescent="0.25">
      <c r="A3464">
        <v>3463</v>
      </c>
      <c r="B3464" t="s">
        <v>9</v>
      </c>
      <c r="C3464">
        <f>IF(ISBLANK(Hoja1!C3464),AVERAGE(Hoja1!$C$2:$C$5001),Hoja1!C3464)</f>
        <v>1195224</v>
      </c>
      <c r="D3464" t="str">
        <f>IF(ISBLANK(Hoja1!D3464),"ASALARIADO",Hoja1!D3464)</f>
        <v>ASALARIADO</v>
      </c>
      <c r="E3464" t="s">
        <v>16</v>
      </c>
      <c r="F3464" t="s">
        <v>12</v>
      </c>
      <c r="G3464" t="s">
        <v>13</v>
      </c>
      <c r="H3464" t="s">
        <v>13</v>
      </c>
      <c r="I3464" s="1">
        <f>IF(ISBLANK(Hoja1!I3464),AVERAGE(Hoja1!$I$2:$I$5001),Hoja1!I3464)</f>
        <v>28</v>
      </c>
      <c r="J3464">
        <f t="shared" si="162"/>
        <v>0</v>
      </c>
      <c r="K3464" t="str">
        <f t="shared" si="163"/>
        <v>800k-1.2M</v>
      </c>
      <c r="L3464" t="str">
        <f t="shared" si="164"/>
        <v>18-30</v>
      </c>
    </row>
    <row r="3465" spans="1:12" x14ac:dyDescent="0.25">
      <c r="A3465">
        <v>3464</v>
      </c>
      <c r="B3465" t="s">
        <v>9</v>
      </c>
      <c r="C3465">
        <f>IF(ISBLANK(Hoja1!C3465),AVERAGE(Hoja1!$C$2:$C$5001),Hoja1!C3465)</f>
        <v>4268905.2300000004</v>
      </c>
      <c r="D3465" t="str">
        <f>IF(ISBLANK(Hoja1!D3465),"ASALARIADO",Hoja1!D3465)</f>
        <v>ASALARIADO</v>
      </c>
      <c r="E3465" t="s">
        <v>16</v>
      </c>
      <c r="F3465" t="s">
        <v>12</v>
      </c>
      <c r="G3465" t="s">
        <v>13</v>
      </c>
      <c r="H3465" t="s">
        <v>13</v>
      </c>
      <c r="I3465" s="1">
        <f>IF(ISBLANK(Hoja1!I3465),AVERAGE(Hoja1!$I$2:$I$5001),Hoja1!I3465)</f>
        <v>61</v>
      </c>
      <c r="J3465">
        <f t="shared" si="162"/>
        <v>0</v>
      </c>
      <c r="K3465" t="str">
        <f t="shared" si="163"/>
        <v>2M+</v>
      </c>
      <c r="L3465" t="str">
        <f t="shared" si="164"/>
        <v>61-75</v>
      </c>
    </row>
    <row r="3466" spans="1:12" x14ac:dyDescent="0.25">
      <c r="A3466">
        <v>3465</v>
      </c>
      <c r="B3466" t="s">
        <v>9</v>
      </c>
      <c r="C3466">
        <f>IF(ISBLANK(Hoja1!C3466),AVERAGE(Hoja1!$C$2:$C$5001),Hoja1!C3466)</f>
        <v>677945.4</v>
      </c>
      <c r="D3466" t="str">
        <f>IF(ISBLANK(Hoja1!D3466),"ASALARIADO",Hoja1!D3466)</f>
        <v>ASALARIADO</v>
      </c>
      <c r="E3466" t="s">
        <v>16</v>
      </c>
      <c r="F3466" t="s">
        <v>12</v>
      </c>
      <c r="G3466" t="s">
        <v>13</v>
      </c>
      <c r="H3466" t="s">
        <v>13</v>
      </c>
      <c r="I3466" s="1">
        <f>IF(ISBLANK(Hoja1!I3466),AVERAGE(Hoja1!$I$2:$I$5001),Hoja1!I3466)</f>
        <v>61</v>
      </c>
      <c r="J3466">
        <f t="shared" si="162"/>
        <v>0</v>
      </c>
      <c r="K3466" t="str">
        <f t="shared" si="163"/>
        <v>400k-800k</v>
      </c>
      <c r="L3466" t="str">
        <f t="shared" si="164"/>
        <v>61-75</v>
      </c>
    </row>
    <row r="3467" spans="1:12" x14ac:dyDescent="0.25">
      <c r="A3467">
        <v>3466</v>
      </c>
      <c r="B3467" t="s">
        <v>9</v>
      </c>
      <c r="C3467">
        <f>IF(ISBLANK(Hoja1!C3467),AVERAGE(Hoja1!$C$2:$C$5001),Hoja1!C3467)</f>
        <v>434729</v>
      </c>
      <c r="D3467" t="str">
        <f>IF(ISBLANK(Hoja1!D3467),"ASALARIADO",Hoja1!D3467)</f>
        <v>ASALARIADO</v>
      </c>
      <c r="E3467" t="s">
        <v>16</v>
      </c>
      <c r="F3467" t="s">
        <v>12</v>
      </c>
      <c r="G3467" t="s">
        <v>13</v>
      </c>
      <c r="H3467" t="s">
        <v>13</v>
      </c>
      <c r="I3467" s="1">
        <f>IF(ISBLANK(Hoja1!I3467),AVERAGE(Hoja1!$I$2:$I$5001),Hoja1!I3467)</f>
        <v>40</v>
      </c>
      <c r="J3467">
        <f t="shared" si="162"/>
        <v>0</v>
      </c>
      <c r="K3467" t="str">
        <f t="shared" si="163"/>
        <v>400k-800k</v>
      </c>
      <c r="L3467" t="str">
        <f t="shared" si="164"/>
        <v>31-45</v>
      </c>
    </row>
    <row r="3468" spans="1:12" x14ac:dyDescent="0.25">
      <c r="A3468">
        <v>3467</v>
      </c>
      <c r="B3468" t="s">
        <v>15</v>
      </c>
      <c r="C3468">
        <f>IF(ISBLANK(Hoja1!C3468),AVERAGE(Hoja1!$C$2:$C$5001),Hoja1!C3468)</f>
        <v>817963.42</v>
      </c>
      <c r="D3468" t="str">
        <f>IF(ISBLANK(Hoja1!D3468),"ASALARIADO",Hoja1!D3468)</f>
        <v>ASALARIADO</v>
      </c>
      <c r="E3468" t="s">
        <v>11</v>
      </c>
      <c r="F3468" t="s">
        <v>12</v>
      </c>
      <c r="G3468" t="s">
        <v>13</v>
      </c>
      <c r="H3468" t="s">
        <v>13</v>
      </c>
      <c r="I3468" s="1">
        <f>IF(ISBLANK(Hoja1!I3468),AVERAGE(Hoja1!$I$2:$I$5001),Hoja1!I3468)</f>
        <v>52</v>
      </c>
      <c r="J3468">
        <f t="shared" si="162"/>
        <v>0</v>
      </c>
      <c r="K3468" t="str">
        <f t="shared" si="163"/>
        <v>800k-1.2M</v>
      </c>
      <c r="L3468" t="str">
        <f t="shared" si="164"/>
        <v>46-60</v>
      </c>
    </row>
    <row r="3469" spans="1:12" x14ac:dyDescent="0.25">
      <c r="A3469">
        <v>3468</v>
      </c>
      <c r="B3469" t="s">
        <v>15</v>
      </c>
      <c r="C3469">
        <f>IF(ISBLANK(Hoja1!C3469),AVERAGE(Hoja1!$C$2:$C$5001),Hoja1!C3469)</f>
        <v>278030</v>
      </c>
      <c r="D3469" t="str">
        <f>IF(ISBLANK(Hoja1!D3469),"ASALARIADO",Hoja1!D3469)</f>
        <v>ASEGURADO VOLUNTARIO</v>
      </c>
      <c r="E3469" t="s">
        <v>16</v>
      </c>
      <c r="F3469" t="s">
        <v>12</v>
      </c>
      <c r="G3469" t="s">
        <v>13</v>
      </c>
      <c r="H3469" t="s">
        <v>13</v>
      </c>
      <c r="I3469" s="1">
        <f>IF(ISBLANK(Hoja1!I3469),AVERAGE(Hoja1!$I$2:$I$5001),Hoja1!I3469)</f>
        <v>55</v>
      </c>
      <c r="J3469">
        <f t="shared" si="162"/>
        <v>0</v>
      </c>
      <c r="K3469" t="str">
        <f t="shared" si="163"/>
        <v>0-400k</v>
      </c>
      <c r="L3469" t="str">
        <f t="shared" si="164"/>
        <v>46-60</v>
      </c>
    </row>
    <row r="3470" spans="1:12" x14ac:dyDescent="0.25">
      <c r="A3470">
        <v>3469</v>
      </c>
      <c r="B3470" t="s">
        <v>15</v>
      </c>
      <c r="C3470">
        <f>IF(ISBLANK(Hoja1!C3470),AVERAGE(Hoja1!$C$2:$C$5001),Hoja1!C3470)</f>
        <v>400000</v>
      </c>
      <c r="D3470" t="str">
        <f>IF(ISBLANK(Hoja1!D3470),"ASALARIADO",Hoja1!D3470)</f>
        <v>ASALARIADO</v>
      </c>
      <c r="E3470" t="s">
        <v>16</v>
      </c>
      <c r="F3470" t="s">
        <v>12</v>
      </c>
      <c r="G3470" t="s">
        <v>13</v>
      </c>
      <c r="H3470" t="s">
        <v>13</v>
      </c>
      <c r="I3470" s="1">
        <f>IF(ISBLANK(Hoja1!I3470),AVERAGE(Hoja1!$I$2:$I$5001),Hoja1!I3470)</f>
        <v>40</v>
      </c>
      <c r="J3470">
        <f t="shared" si="162"/>
        <v>0</v>
      </c>
      <c r="K3470" t="str">
        <f t="shared" si="163"/>
        <v>0-400k</v>
      </c>
      <c r="L3470" t="str">
        <f t="shared" si="164"/>
        <v>31-45</v>
      </c>
    </row>
    <row r="3471" spans="1:12" x14ac:dyDescent="0.25">
      <c r="A3471">
        <v>3470</v>
      </c>
      <c r="B3471" t="s">
        <v>9</v>
      </c>
      <c r="C3471">
        <f>IF(ISBLANK(Hoja1!C3471),AVERAGE(Hoja1!$C$2:$C$5001),Hoja1!C3471)</f>
        <v>324880</v>
      </c>
      <c r="D3471" t="str">
        <f>IF(ISBLANK(Hoja1!D3471),"ASALARIADO",Hoja1!D3471)</f>
        <v>ASALARIADO</v>
      </c>
      <c r="E3471" t="s">
        <v>16</v>
      </c>
      <c r="F3471" t="s">
        <v>12</v>
      </c>
      <c r="G3471" t="s">
        <v>13</v>
      </c>
      <c r="H3471" t="s">
        <v>13</v>
      </c>
      <c r="I3471" s="1">
        <f>IF(ISBLANK(Hoja1!I3471),AVERAGE(Hoja1!$I$2:$I$5001),Hoja1!I3471)</f>
        <v>37</v>
      </c>
      <c r="J3471">
        <f t="shared" si="162"/>
        <v>0</v>
      </c>
      <c r="K3471" t="str">
        <f t="shared" si="163"/>
        <v>0-400k</v>
      </c>
      <c r="L3471" t="str">
        <f t="shared" si="164"/>
        <v>31-45</v>
      </c>
    </row>
    <row r="3472" spans="1:12" x14ac:dyDescent="0.25">
      <c r="A3472">
        <v>3471</v>
      </c>
      <c r="B3472" t="s">
        <v>9</v>
      </c>
      <c r="C3472">
        <f>IF(ISBLANK(Hoja1!C3472),AVERAGE(Hoja1!$C$2:$C$5001),Hoja1!C3472)</f>
        <v>427070.54</v>
      </c>
      <c r="D3472" t="str">
        <f>IF(ISBLANK(Hoja1!D3472),"ASALARIADO",Hoja1!D3472)</f>
        <v>ASALARIADO</v>
      </c>
      <c r="E3472" t="s">
        <v>16</v>
      </c>
      <c r="F3472" t="s">
        <v>12</v>
      </c>
      <c r="G3472" t="s">
        <v>12</v>
      </c>
      <c r="H3472" t="s">
        <v>13</v>
      </c>
      <c r="I3472" s="1">
        <f>IF(ISBLANK(Hoja1!I3472),AVERAGE(Hoja1!$I$2:$I$5001),Hoja1!I3472)</f>
        <v>61</v>
      </c>
      <c r="J3472">
        <f t="shared" si="162"/>
        <v>0</v>
      </c>
      <c r="K3472" t="str">
        <f t="shared" si="163"/>
        <v>400k-800k</v>
      </c>
      <c r="L3472" t="str">
        <f t="shared" si="164"/>
        <v>61-75</v>
      </c>
    </row>
    <row r="3473" spans="1:12" x14ac:dyDescent="0.25">
      <c r="A3473">
        <v>3472</v>
      </c>
      <c r="B3473" t="s">
        <v>9</v>
      </c>
      <c r="C3473">
        <f>IF(ISBLANK(Hoja1!C3473),AVERAGE(Hoja1!$C$2:$C$5001),Hoja1!C3473)</f>
        <v>300018</v>
      </c>
      <c r="D3473" t="str">
        <f>IF(ISBLANK(Hoja1!D3473),"ASALARIADO",Hoja1!D3473)</f>
        <v>TRABAJADOR INDEPENDIENTE</v>
      </c>
      <c r="E3473" t="s">
        <v>16</v>
      </c>
      <c r="F3473" t="s">
        <v>12</v>
      </c>
      <c r="G3473" t="s">
        <v>13</v>
      </c>
      <c r="H3473" t="s">
        <v>12</v>
      </c>
      <c r="I3473" s="1">
        <f>IF(ISBLANK(Hoja1!I3473),AVERAGE(Hoja1!$I$2:$I$5001),Hoja1!I3473)</f>
        <v>47</v>
      </c>
      <c r="J3473">
        <f t="shared" si="162"/>
        <v>1</v>
      </c>
      <c r="K3473" t="str">
        <f t="shared" si="163"/>
        <v>0-400k</v>
      </c>
      <c r="L3473" t="str">
        <f t="shared" si="164"/>
        <v>46-60</v>
      </c>
    </row>
    <row r="3474" spans="1:12" x14ac:dyDescent="0.25">
      <c r="A3474">
        <v>3473</v>
      </c>
      <c r="B3474" t="s">
        <v>9</v>
      </c>
      <c r="C3474">
        <f>IF(ISBLANK(Hoja1!C3474),AVERAGE(Hoja1!$C$2:$C$5001),Hoja1!C3474)</f>
        <v>285000</v>
      </c>
      <c r="D3474" t="str">
        <f>IF(ISBLANK(Hoja1!D3474),"ASALARIADO",Hoja1!D3474)</f>
        <v>ASALARIADO</v>
      </c>
      <c r="E3474" t="s">
        <v>16</v>
      </c>
      <c r="F3474" t="s">
        <v>12</v>
      </c>
      <c r="G3474" t="s">
        <v>12</v>
      </c>
      <c r="H3474" t="s">
        <v>13</v>
      </c>
      <c r="I3474" s="1">
        <f>IF(ISBLANK(Hoja1!I3474),AVERAGE(Hoja1!$I$2:$I$5001),Hoja1!I3474)</f>
        <v>29</v>
      </c>
      <c r="J3474">
        <f t="shared" si="162"/>
        <v>0</v>
      </c>
      <c r="K3474" t="str">
        <f t="shared" si="163"/>
        <v>0-400k</v>
      </c>
      <c r="L3474" t="str">
        <f t="shared" si="164"/>
        <v>18-30</v>
      </c>
    </row>
    <row r="3475" spans="1:12" x14ac:dyDescent="0.25">
      <c r="A3475">
        <v>3474</v>
      </c>
      <c r="B3475" t="s">
        <v>9</v>
      </c>
      <c r="C3475">
        <f>IF(ISBLANK(Hoja1!C3475),AVERAGE(Hoja1!$C$2:$C$5001),Hoja1!C3475)</f>
        <v>383254</v>
      </c>
      <c r="D3475" t="str">
        <f>IF(ISBLANK(Hoja1!D3475),"ASALARIADO",Hoja1!D3475)</f>
        <v>TRABAJADOR INDEPENDIENTE</v>
      </c>
      <c r="E3475" t="s">
        <v>16</v>
      </c>
      <c r="F3475" t="s">
        <v>12</v>
      </c>
      <c r="G3475" t="s">
        <v>13</v>
      </c>
      <c r="H3475" t="s">
        <v>13</v>
      </c>
      <c r="I3475" s="1">
        <f>IF(ISBLANK(Hoja1!I3475),AVERAGE(Hoja1!$I$2:$I$5001),Hoja1!I3475)</f>
        <v>45</v>
      </c>
      <c r="J3475">
        <f t="shared" si="162"/>
        <v>0</v>
      </c>
      <c r="K3475" t="str">
        <f t="shared" si="163"/>
        <v>0-400k</v>
      </c>
      <c r="L3475" t="str">
        <f t="shared" si="164"/>
        <v>31-45</v>
      </c>
    </row>
    <row r="3476" spans="1:12" x14ac:dyDescent="0.25">
      <c r="A3476">
        <v>3475</v>
      </c>
      <c r="B3476" t="s">
        <v>9</v>
      </c>
      <c r="C3476">
        <f>IF(ISBLANK(Hoja1!C3476),AVERAGE(Hoja1!$C$2:$C$5001),Hoja1!C3476)</f>
        <v>299647</v>
      </c>
      <c r="D3476" t="str">
        <f>IF(ISBLANK(Hoja1!D3476),"ASALARIADO",Hoja1!D3476)</f>
        <v>ASEGURADO VOLUNTARIO</v>
      </c>
      <c r="E3476" t="s">
        <v>16</v>
      </c>
      <c r="F3476" t="s">
        <v>12</v>
      </c>
      <c r="G3476" t="s">
        <v>13</v>
      </c>
      <c r="H3476" t="s">
        <v>13</v>
      </c>
      <c r="I3476" s="1">
        <f>IF(ISBLANK(Hoja1!I3476),AVERAGE(Hoja1!$I$2:$I$5001),Hoja1!I3476)</f>
        <v>82</v>
      </c>
      <c r="J3476">
        <f t="shared" si="162"/>
        <v>0</v>
      </c>
      <c r="K3476" t="str">
        <f t="shared" si="163"/>
        <v>0-400k</v>
      </c>
      <c r="L3476" t="str">
        <f t="shared" si="164"/>
        <v>76-100+</v>
      </c>
    </row>
    <row r="3477" spans="1:12" x14ac:dyDescent="0.25">
      <c r="A3477">
        <v>3476</v>
      </c>
      <c r="B3477" t="s">
        <v>15</v>
      </c>
      <c r="C3477">
        <f>IF(ISBLANK(Hoja1!C3477),AVERAGE(Hoja1!$C$2:$C$5001),Hoja1!C3477)</f>
        <v>388243.95</v>
      </c>
      <c r="D3477" t="str">
        <f>IF(ISBLANK(Hoja1!D3477),"ASALARIADO",Hoja1!D3477)</f>
        <v>ASALARIADO</v>
      </c>
      <c r="E3477" t="s">
        <v>16</v>
      </c>
      <c r="F3477" t="s">
        <v>12</v>
      </c>
      <c r="G3477" t="s">
        <v>13</v>
      </c>
      <c r="H3477" t="s">
        <v>13</v>
      </c>
      <c r="I3477" s="1">
        <f>IF(ISBLANK(Hoja1!I3477),AVERAGE(Hoja1!$I$2:$I$5001),Hoja1!I3477)</f>
        <v>27</v>
      </c>
      <c r="J3477">
        <f t="shared" si="162"/>
        <v>0</v>
      </c>
      <c r="K3477" t="str">
        <f t="shared" si="163"/>
        <v>0-400k</v>
      </c>
      <c r="L3477" t="str">
        <f t="shared" si="164"/>
        <v>18-30</v>
      </c>
    </row>
    <row r="3478" spans="1:12" x14ac:dyDescent="0.25">
      <c r="A3478">
        <v>3477</v>
      </c>
      <c r="B3478" t="s">
        <v>9</v>
      </c>
      <c r="C3478">
        <f>IF(ISBLANK(Hoja1!C3478),AVERAGE(Hoja1!$C$2:$C$5001),Hoja1!C3478)</f>
        <v>403164.44</v>
      </c>
      <c r="D3478" t="str">
        <f>IF(ISBLANK(Hoja1!D3478),"ASALARIADO",Hoja1!D3478)</f>
        <v>ASALARIADO</v>
      </c>
      <c r="E3478" t="s">
        <v>16</v>
      </c>
      <c r="F3478" t="s">
        <v>12</v>
      </c>
      <c r="G3478" t="s">
        <v>13</v>
      </c>
      <c r="H3478" t="s">
        <v>13</v>
      </c>
      <c r="I3478" s="1">
        <f>IF(ISBLANK(Hoja1!I3478),AVERAGE(Hoja1!$I$2:$I$5001),Hoja1!I3478)</f>
        <v>62</v>
      </c>
      <c r="J3478">
        <f t="shared" si="162"/>
        <v>0</v>
      </c>
      <c r="K3478" t="str">
        <f t="shared" si="163"/>
        <v>400k-800k</v>
      </c>
      <c r="L3478" t="str">
        <f t="shared" si="164"/>
        <v>61-75</v>
      </c>
    </row>
    <row r="3479" spans="1:12" x14ac:dyDescent="0.25">
      <c r="A3479">
        <v>3478</v>
      </c>
      <c r="B3479" t="s">
        <v>9</v>
      </c>
      <c r="C3479">
        <f>IF(ISBLANK(Hoja1!C3479),AVERAGE(Hoja1!$C$2:$C$5001),Hoja1!C3479)</f>
        <v>14173194</v>
      </c>
      <c r="D3479" t="str">
        <f>IF(ISBLANK(Hoja1!D3479),"ASALARIADO",Hoja1!D3479)</f>
        <v>PENSIONADOS EN SU PROPIO SISTEMA</v>
      </c>
      <c r="E3479" t="s">
        <v>11</v>
      </c>
      <c r="F3479" t="s">
        <v>12</v>
      </c>
      <c r="G3479" t="s">
        <v>13</v>
      </c>
      <c r="H3479" t="s">
        <v>13</v>
      </c>
      <c r="I3479" s="1">
        <f>IF(ISBLANK(Hoja1!I3479),AVERAGE(Hoja1!$I$2:$I$5001),Hoja1!I3479)</f>
        <v>73</v>
      </c>
      <c r="J3479">
        <f t="shared" si="162"/>
        <v>0</v>
      </c>
      <c r="K3479" t="str">
        <f t="shared" si="163"/>
        <v>2M+</v>
      </c>
      <c r="L3479" t="str">
        <f t="shared" si="164"/>
        <v>61-75</v>
      </c>
    </row>
    <row r="3480" spans="1:12" x14ac:dyDescent="0.25">
      <c r="A3480">
        <v>3479</v>
      </c>
      <c r="B3480" t="s">
        <v>9</v>
      </c>
      <c r="C3480">
        <f>IF(ISBLANK(Hoja1!C3480),AVERAGE(Hoja1!$C$2:$C$5001),Hoja1!C3480)</f>
        <v>295206.84999999998</v>
      </c>
      <c r="D3480" t="str">
        <f>IF(ISBLANK(Hoja1!D3480),"ASALARIADO",Hoja1!D3480)</f>
        <v>ASALARIADO</v>
      </c>
      <c r="E3480" t="s">
        <v>16</v>
      </c>
      <c r="F3480" t="s">
        <v>12</v>
      </c>
      <c r="G3480" t="s">
        <v>13</v>
      </c>
      <c r="H3480" t="s">
        <v>13</v>
      </c>
      <c r="I3480" s="1">
        <f>IF(ISBLANK(Hoja1!I3480),AVERAGE(Hoja1!$I$2:$I$5001),Hoja1!I3480)</f>
        <v>22</v>
      </c>
      <c r="J3480">
        <f t="shared" si="162"/>
        <v>0</v>
      </c>
      <c r="K3480" t="str">
        <f t="shared" si="163"/>
        <v>0-400k</v>
      </c>
      <c r="L3480" t="str">
        <f t="shared" si="164"/>
        <v>18-30</v>
      </c>
    </row>
    <row r="3481" spans="1:12" x14ac:dyDescent="0.25">
      <c r="A3481">
        <v>3480</v>
      </c>
      <c r="B3481" t="s">
        <v>9</v>
      </c>
      <c r="C3481">
        <f>IF(ISBLANK(Hoja1!C3481),AVERAGE(Hoja1!$C$2:$C$5001),Hoja1!C3481)</f>
        <v>1006500</v>
      </c>
      <c r="D3481" t="str">
        <f>IF(ISBLANK(Hoja1!D3481),"ASALARIADO",Hoja1!D3481)</f>
        <v>ASALARIADO</v>
      </c>
      <c r="E3481" t="s">
        <v>16</v>
      </c>
      <c r="F3481" t="s">
        <v>12</v>
      </c>
      <c r="G3481" t="s">
        <v>13</v>
      </c>
      <c r="H3481" t="s">
        <v>13</v>
      </c>
      <c r="I3481" s="1">
        <f>IF(ISBLANK(Hoja1!I3481),AVERAGE(Hoja1!$I$2:$I$5001),Hoja1!I3481)</f>
        <v>25</v>
      </c>
      <c r="J3481">
        <f t="shared" si="162"/>
        <v>0</v>
      </c>
      <c r="K3481" t="str">
        <f t="shared" si="163"/>
        <v>800k-1.2M</v>
      </c>
      <c r="L3481" t="str">
        <f t="shared" si="164"/>
        <v>18-30</v>
      </c>
    </row>
    <row r="3482" spans="1:12" x14ac:dyDescent="0.25">
      <c r="A3482">
        <v>3481</v>
      </c>
      <c r="B3482" t="s">
        <v>15</v>
      </c>
      <c r="C3482">
        <f>IF(ISBLANK(Hoja1!C3482),AVERAGE(Hoja1!$C$2:$C$5001),Hoja1!C3482)</f>
        <v>1314729</v>
      </c>
      <c r="D3482" t="str">
        <f>IF(ISBLANK(Hoja1!D3482),"ASALARIADO",Hoja1!D3482)</f>
        <v>ASALARIADO</v>
      </c>
      <c r="E3482" t="s">
        <v>11</v>
      </c>
      <c r="F3482" t="s">
        <v>12</v>
      </c>
      <c r="G3482" t="s">
        <v>13</v>
      </c>
      <c r="H3482" t="s">
        <v>13</v>
      </c>
      <c r="I3482" s="1">
        <f>IF(ISBLANK(Hoja1!I3482),AVERAGE(Hoja1!$I$2:$I$5001),Hoja1!I3482)</f>
        <v>35</v>
      </c>
      <c r="J3482">
        <f t="shared" si="162"/>
        <v>0</v>
      </c>
      <c r="K3482" t="str">
        <f t="shared" si="163"/>
        <v>1.2M-2M</v>
      </c>
      <c r="L3482" t="str">
        <f t="shared" si="164"/>
        <v>31-45</v>
      </c>
    </row>
    <row r="3483" spans="1:12" x14ac:dyDescent="0.25">
      <c r="A3483">
        <v>3482</v>
      </c>
      <c r="B3483" t="s">
        <v>15</v>
      </c>
      <c r="C3483">
        <f>IF(ISBLANK(Hoja1!C3483),AVERAGE(Hoja1!$C$2:$C$5001),Hoja1!C3483)</f>
        <v>568820</v>
      </c>
      <c r="D3483" t="str">
        <f>IF(ISBLANK(Hoja1!D3483),"ASALARIADO",Hoja1!D3483)</f>
        <v>ASALARIADO</v>
      </c>
      <c r="E3483" t="s">
        <v>16</v>
      </c>
      <c r="F3483" t="s">
        <v>12</v>
      </c>
      <c r="G3483" t="s">
        <v>13</v>
      </c>
      <c r="H3483" t="s">
        <v>13</v>
      </c>
      <c r="I3483" s="1">
        <f>IF(ISBLANK(Hoja1!I3483),AVERAGE(Hoja1!$I$2:$I$5001),Hoja1!I3483)</f>
        <v>28</v>
      </c>
      <c r="J3483">
        <f t="shared" si="162"/>
        <v>0</v>
      </c>
      <c r="K3483" t="str">
        <f t="shared" si="163"/>
        <v>400k-800k</v>
      </c>
      <c r="L3483" t="str">
        <f t="shared" si="164"/>
        <v>18-30</v>
      </c>
    </row>
    <row r="3484" spans="1:12" x14ac:dyDescent="0.25">
      <c r="A3484">
        <v>3483</v>
      </c>
      <c r="B3484" t="s">
        <v>9</v>
      </c>
      <c r="C3484">
        <f>IF(ISBLANK(Hoja1!C3484),AVERAGE(Hoja1!$C$2:$C$5001),Hoja1!C3484)</f>
        <v>63720</v>
      </c>
      <c r="D3484" t="str">
        <f>IF(ISBLANK(Hoja1!D3484),"ASALARIADO",Hoja1!D3484)</f>
        <v>ASALARIADO</v>
      </c>
      <c r="E3484" t="s">
        <v>16</v>
      </c>
      <c r="F3484" t="s">
        <v>12</v>
      </c>
      <c r="G3484" t="s">
        <v>12</v>
      </c>
      <c r="H3484" t="s">
        <v>12</v>
      </c>
      <c r="I3484" s="1">
        <f>IF(ISBLANK(Hoja1!I3484),AVERAGE(Hoja1!$I$2:$I$5001),Hoja1!I3484)</f>
        <v>22</v>
      </c>
      <c r="J3484">
        <f t="shared" si="162"/>
        <v>1</v>
      </c>
      <c r="K3484" t="str">
        <f t="shared" si="163"/>
        <v>0-400k</v>
      </c>
      <c r="L3484" t="str">
        <f t="shared" si="164"/>
        <v>18-30</v>
      </c>
    </row>
    <row r="3485" spans="1:12" x14ac:dyDescent="0.25">
      <c r="A3485">
        <v>3484</v>
      </c>
      <c r="B3485" t="s">
        <v>9</v>
      </c>
      <c r="C3485">
        <f>IF(ISBLANK(Hoja1!C3485),AVERAGE(Hoja1!$C$2:$C$5001),Hoja1!C3485)</f>
        <v>684986</v>
      </c>
      <c r="D3485" t="str">
        <f>IF(ISBLANK(Hoja1!D3485),"ASALARIADO",Hoja1!D3485)</f>
        <v>ASALARIADO</v>
      </c>
      <c r="E3485" t="s">
        <v>16</v>
      </c>
      <c r="F3485" t="s">
        <v>12</v>
      </c>
      <c r="G3485" t="s">
        <v>13</v>
      </c>
      <c r="H3485" t="s">
        <v>13</v>
      </c>
      <c r="I3485" s="1">
        <f>IF(ISBLANK(Hoja1!I3485),AVERAGE(Hoja1!$I$2:$I$5001),Hoja1!I3485)</f>
        <v>44</v>
      </c>
      <c r="J3485">
        <f t="shared" si="162"/>
        <v>0</v>
      </c>
      <c r="K3485" t="str">
        <f t="shared" si="163"/>
        <v>400k-800k</v>
      </c>
      <c r="L3485" t="str">
        <f t="shared" si="164"/>
        <v>31-45</v>
      </c>
    </row>
    <row r="3486" spans="1:12" x14ac:dyDescent="0.25">
      <c r="A3486">
        <v>3485</v>
      </c>
      <c r="B3486" t="s">
        <v>9</v>
      </c>
      <c r="C3486">
        <f>IF(ISBLANK(Hoja1!C3486),AVERAGE(Hoja1!$C$2:$C$5001),Hoja1!C3486)</f>
        <v>246000</v>
      </c>
      <c r="D3486" t="str">
        <f>IF(ISBLANK(Hoja1!D3486),"ASALARIADO",Hoja1!D3486)</f>
        <v>ASALARIADO</v>
      </c>
      <c r="E3486" t="s">
        <v>16</v>
      </c>
      <c r="F3486" t="s">
        <v>12</v>
      </c>
      <c r="G3486" t="s">
        <v>13</v>
      </c>
      <c r="H3486" t="s">
        <v>13</v>
      </c>
      <c r="I3486" s="1">
        <f>IF(ISBLANK(Hoja1!I3486),AVERAGE(Hoja1!$I$2:$I$5001),Hoja1!I3486)</f>
        <v>38</v>
      </c>
      <c r="J3486">
        <f t="shared" si="162"/>
        <v>0</v>
      </c>
      <c r="K3486" t="str">
        <f t="shared" si="163"/>
        <v>0-400k</v>
      </c>
      <c r="L3486" t="str">
        <f t="shared" si="164"/>
        <v>31-45</v>
      </c>
    </row>
    <row r="3487" spans="1:12" x14ac:dyDescent="0.25">
      <c r="A3487">
        <v>3486</v>
      </c>
      <c r="B3487" t="s">
        <v>9</v>
      </c>
      <c r="C3487">
        <f>IF(ISBLANK(Hoja1!C3487),AVERAGE(Hoja1!$C$2:$C$5001),Hoja1!C3487)</f>
        <v>337480</v>
      </c>
      <c r="D3487" t="str">
        <f>IF(ISBLANK(Hoja1!D3487),"ASALARIADO",Hoja1!D3487)</f>
        <v>TRABAJADOR INDEPENDIENTE</v>
      </c>
      <c r="E3487" t="s">
        <v>16</v>
      </c>
      <c r="F3487" t="s">
        <v>12</v>
      </c>
      <c r="G3487" t="s">
        <v>13</v>
      </c>
      <c r="H3487" t="s">
        <v>13</v>
      </c>
      <c r="I3487" s="1">
        <f>IF(ISBLANK(Hoja1!I3487),AVERAGE(Hoja1!$I$2:$I$5001),Hoja1!I3487)</f>
        <v>29</v>
      </c>
      <c r="J3487">
        <f t="shared" si="162"/>
        <v>0</v>
      </c>
      <c r="K3487" t="str">
        <f t="shared" si="163"/>
        <v>0-400k</v>
      </c>
      <c r="L3487" t="str">
        <f t="shared" si="164"/>
        <v>18-30</v>
      </c>
    </row>
    <row r="3488" spans="1:12" x14ac:dyDescent="0.25">
      <c r="A3488">
        <v>3487</v>
      </c>
      <c r="B3488" t="s">
        <v>9</v>
      </c>
      <c r="C3488">
        <f>IF(ISBLANK(Hoja1!C3488),AVERAGE(Hoja1!$C$2:$C$5001),Hoja1!C3488)</f>
        <v>485860</v>
      </c>
      <c r="D3488" t="str">
        <f>IF(ISBLANK(Hoja1!D3488),"ASALARIADO",Hoja1!D3488)</f>
        <v>TRABAJADOR INDEPENDIENTE</v>
      </c>
      <c r="E3488" t="s">
        <v>16</v>
      </c>
      <c r="F3488" t="s">
        <v>12</v>
      </c>
      <c r="G3488" t="s">
        <v>13</v>
      </c>
      <c r="H3488" t="s">
        <v>13</v>
      </c>
      <c r="I3488" s="1">
        <f>IF(ISBLANK(Hoja1!I3488),AVERAGE(Hoja1!$I$2:$I$5001),Hoja1!I3488)</f>
        <v>42</v>
      </c>
      <c r="J3488">
        <f t="shared" si="162"/>
        <v>0</v>
      </c>
      <c r="K3488" t="str">
        <f t="shared" si="163"/>
        <v>400k-800k</v>
      </c>
      <c r="L3488" t="str">
        <f t="shared" si="164"/>
        <v>31-45</v>
      </c>
    </row>
    <row r="3489" spans="1:12" x14ac:dyDescent="0.25">
      <c r="A3489">
        <v>3488</v>
      </c>
      <c r="B3489" t="s">
        <v>15</v>
      </c>
      <c r="C3489">
        <f>IF(ISBLANK(Hoja1!C3489),AVERAGE(Hoja1!$C$2:$C$5001),Hoja1!C3489)</f>
        <v>889137</v>
      </c>
      <c r="D3489" t="str">
        <f>IF(ISBLANK(Hoja1!D3489),"ASALARIADO",Hoja1!D3489)</f>
        <v>ASALARIADO</v>
      </c>
      <c r="E3489" t="s">
        <v>11</v>
      </c>
      <c r="F3489" t="s">
        <v>12</v>
      </c>
      <c r="G3489" t="s">
        <v>13</v>
      </c>
      <c r="H3489" t="s">
        <v>12</v>
      </c>
      <c r="I3489" s="1">
        <f>IF(ISBLANK(Hoja1!I3489),AVERAGE(Hoja1!$I$2:$I$5001),Hoja1!I3489)</f>
        <v>40</v>
      </c>
      <c r="J3489">
        <f t="shared" si="162"/>
        <v>1</v>
      </c>
      <c r="K3489" t="str">
        <f t="shared" si="163"/>
        <v>800k-1.2M</v>
      </c>
      <c r="L3489" t="str">
        <f t="shared" si="164"/>
        <v>31-45</v>
      </c>
    </row>
    <row r="3490" spans="1:12" x14ac:dyDescent="0.25">
      <c r="A3490">
        <v>3489</v>
      </c>
      <c r="B3490" t="s">
        <v>9</v>
      </c>
      <c r="C3490">
        <f>IF(ISBLANK(Hoja1!C3490),AVERAGE(Hoja1!$C$2:$C$5001),Hoja1!C3490)</f>
        <v>324000</v>
      </c>
      <c r="D3490" t="str">
        <f>IF(ISBLANK(Hoja1!D3490),"ASALARIADO",Hoja1!D3490)</f>
        <v>ASALARIADO</v>
      </c>
      <c r="E3490" t="s">
        <v>16</v>
      </c>
      <c r="F3490" t="s">
        <v>12</v>
      </c>
      <c r="G3490" t="s">
        <v>13</v>
      </c>
      <c r="H3490" t="s">
        <v>12</v>
      </c>
      <c r="I3490" s="1">
        <f>IF(ISBLANK(Hoja1!I3490),AVERAGE(Hoja1!$I$2:$I$5001),Hoja1!I3490)</f>
        <v>55</v>
      </c>
      <c r="J3490">
        <f t="shared" si="162"/>
        <v>1</v>
      </c>
      <c r="K3490" t="str">
        <f t="shared" si="163"/>
        <v>0-400k</v>
      </c>
      <c r="L3490" t="str">
        <f t="shared" si="164"/>
        <v>46-60</v>
      </c>
    </row>
    <row r="3491" spans="1:12" x14ac:dyDescent="0.25">
      <c r="A3491">
        <v>3490</v>
      </c>
      <c r="B3491" t="s">
        <v>15</v>
      </c>
      <c r="C3491">
        <f>IF(ISBLANK(Hoja1!C3491),AVERAGE(Hoja1!$C$2:$C$5001),Hoja1!C3491)</f>
        <v>716100</v>
      </c>
      <c r="D3491" t="str">
        <f>IF(ISBLANK(Hoja1!D3491),"ASALARIADO",Hoja1!D3491)</f>
        <v>ASALARIADO</v>
      </c>
      <c r="E3491" t="s">
        <v>11</v>
      </c>
      <c r="F3491" t="s">
        <v>12</v>
      </c>
      <c r="G3491" t="s">
        <v>13</v>
      </c>
      <c r="H3491" t="s">
        <v>12</v>
      </c>
      <c r="I3491" s="1">
        <f>IF(ISBLANK(Hoja1!I3491),AVERAGE(Hoja1!$I$2:$I$5001),Hoja1!I3491)</f>
        <v>29</v>
      </c>
      <c r="J3491">
        <f t="shared" si="162"/>
        <v>1</v>
      </c>
      <c r="K3491" t="str">
        <f t="shared" si="163"/>
        <v>400k-800k</v>
      </c>
      <c r="L3491" t="str">
        <f t="shared" si="164"/>
        <v>18-30</v>
      </c>
    </row>
    <row r="3492" spans="1:12" x14ac:dyDescent="0.25">
      <c r="A3492">
        <v>3491</v>
      </c>
      <c r="B3492" t="s">
        <v>9</v>
      </c>
      <c r="C3492">
        <f>IF(ISBLANK(Hoja1!C3492),AVERAGE(Hoja1!$C$2:$C$5001),Hoja1!C3492)</f>
        <v>100000</v>
      </c>
      <c r="D3492" t="str">
        <f>IF(ISBLANK(Hoja1!D3492),"ASALARIADO",Hoja1!D3492)</f>
        <v>ASALARIADO</v>
      </c>
      <c r="E3492" t="s">
        <v>16</v>
      </c>
      <c r="F3492" t="s">
        <v>12</v>
      </c>
      <c r="G3492" t="s">
        <v>13</v>
      </c>
      <c r="H3492" t="s">
        <v>12</v>
      </c>
      <c r="I3492" s="1">
        <f>IF(ISBLANK(Hoja1!I3492),AVERAGE(Hoja1!$I$2:$I$5001),Hoja1!I3492)</f>
        <v>52</v>
      </c>
      <c r="J3492">
        <f t="shared" si="162"/>
        <v>1</v>
      </c>
      <c r="K3492" t="str">
        <f t="shared" si="163"/>
        <v>0-400k</v>
      </c>
      <c r="L3492" t="str">
        <f t="shared" si="164"/>
        <v>46-60</v>
      </c>
    </row>
    <row r="3493" spans="1:12" x14ac:dyDescent="0.25">
      <c r="A3493">
        <v>3492</v>
      </c>
      <c r="B3493" t="s">
        <v>15</v>
      </c>
      <c r="C3493">
        <f>IF(ISBLANK(Hoja1!C3493),AVERAGE(Hoja1!$C$2:$C$5001),Hoja1!C3493)</f>
        <v>550234.51</v>
      </c>
      <c r="D3493" t="str">
        <f>IF(ISBLANK(Hoja1!D3493),"ASALARIADO",Hoja1!D3493)</f>
        <v>ASALARIADO</v>
      </c>
      <c r="E3493" t="s">
        <v>16</v>
      </c>
      <c r="F3493" t="s">
        <v>12</v>
      </c>
      <c r="G3493" t="s">
        <v>13</v>
      </c>
      <c r="H3493" t="s">
        <v>13</v>
      </c>
      <c r="I3493" s="1">
        <f>IF(ISBLANK(Hoja1!I3493),AVERAGE(Hoja1!$I$2:$I$5001),Hoja1!I3493)</f>
        <v>41</v>
      </c>
      <c r="J3493">
        <f t="shared" si="162"/>
        <v>0</v>
      </c>
      <c r="K3493" t="str">
        <f t="shared" si="163"/>
        <v>400k-800k</v>
      </c>
      <c r="L3493" t="str">
        <f t="shared" si="164"/>
        <v>31-45</v>
      </c>
    </row>
    <row r="3494" spans="1:12" x14ac:dyDescent="0.25">
      <c r="A3494">
        <v>3493</v>
      </c>
      <c r="B3494" t="s">
        <v>9</v>
      </c>
      <c r="C3494">
        <f>IF(ISBLANK(Hoja1!C3494),AVERAGE(Hoja1!$C$2:$C$5001),Hoja1!C3494)</f>
        <v>297046</v>
      </c>
      <c r="D3494" t="str">
        <f>IF(ISBLANK(Hoja1!D3494),"ASALARIADO",Hoja1!D3494)</f>
        <v>ASEGURADO VOLUNTARIO</v>
      </c>
      <c r="E3494" t="s">
        <v>16</v>
      </c>
      <c r="F3494" t="s">
        <v>12</v>
      </c>
      <c r="G3494" t="s">
        <v>13</v>
      </c>
      <c r="H3494" t="s">
        <v>13</v>
      </c>
      <c r="I3494" s="1">
        <f>IF(ISBLANK(Hoja1!I3494),AVERAGE(Hoja1!$I$2:$I$5001),Hoja1!I3494)</f>
        <v>61</v>
      </c>
      <c r="J3494">
        <f t="shared" si="162"/>
        <v>0</v>
      </c>
      <c r="K3494" t="str">
        <f t="shared" si="163"/>
        <v>0-400k</v>
      </c>
      <c r="L3494" t="str">
        <f t="shared" si="164"/>
        <v>61-75</v>
      </c>
    </row>
    <row r="3495" spans="1:12" x14ac:dyDescent="0.25">
      <c r="A3495">
        <v>3494</v>
      </c>
      <c r="B3495" t="s">
        <v>15</v>
      </c>
      <c r="C3495">
        <f>IF(ISBLANK(Hoja1!C3495),AVERAGE(Hoja1!$C$2:$C$5001),Hoja1!C3495)</f>
        <v>600000</v>
      </c>
      <c r="D3495" t="str">
        <f>IF(ISBLANK(Hoja1!D3495),"ASALARIADO",Hoja1!D3495)</f>
        <v>ASALARIADO</v>
      </c>
      <c r="E3495" t="s">
        <v>16</v>
      </c>
      <c r="F3495" t="s">
        <v>12</v>
      </c>
      <c r="G3495" t="s">
        <v>13</v>
      </c>
      <c r="H3495" t="s">
        <v>13</v>
      </c>
      <c r="I3495" s="1">
        <f>IF(ISBLANK(Hoja1!I3495),AVERAGE(Hoja1!$I$2:$I$5001),Hoja1!I3495)</f>
        <v>36</v>
      </c>
      <c r="J3495">
        <f t="shared" si="162"/>
        <v>0</v>
      </c>
      <c r="K3495" t="str">
        <f t="shared" si="163"/>
        <v>400k-800k</v>
      </c>
      <c r="L3495" t="str">
        <f t="shared" si="164"/>
        <v>31-45</v>
      </c>
    </row>
    <row r="3496" spans="1:12" x14ac:dyDescent="0.25">
      <c r="A3496">
        <v>3495</v>
      </c>
      <c r="B3496" t="s">
        <v>15</v>
      </c>
      <c r="C3496">
        <f>IF(ISBLANK(Hoja1!C3496),AVERAGE(Hoja1!$C$2:$C$5001),Hoja1!C3496)</f>
        <v>512783.28</v>
      </c>
      <c r="D3496" t="str">
        <f>IF(ISBLANK(Hoja1!D3496),"ASALARIADO",Hoja1!D3496)</f>
        <v>ASALARIADO</v>
      </c>
      <c r="E3496" t="s">
        <v>16</v>
      </c>
      <c r="F3496" t="s">
        <v>12</v>
      </c>
      <c r="G3496" t="s">
        <v>13</v>
      </c>
      <c r="H3496" t="s">
        <v>13</v>
      </c>
      <c r="I3496" s="1">
        <f>IF(ISBLANK(Hoja1!I3496),AVERAGE(Hoja1!$I$2:$I$5001),Hoja1!I3496)</f>
        <v>26</v>
      </c>
      <c r="J3496">
        <f t="shared" si="162"/>
        <v>0</v>
      </c>
      <c r="K3496" t="str">
        <f t="shared" si="163"/>
        <v>400k-800k</v>
      </c>
      <c r="L3496" t="str">
        <f t="shared" si="164"/>
        <v>18-30</v>
      </c>
    </row>
    <row r="3497" spans="1:12" x14ac:dyDescent="0.25">
      <c r="A3497">
        <v>3496</v>
      </c>
      <c r="B3497" t="s">
        <v>9</v>
      </c>
      <c r="C3497">
        <f>IF(ISBLANK(Hoja1!C3497),AVERAGE(Hoja1!$C$2:$C$5001),Hoja1!C3497)</f>
        <v>84000</v>
      </c>
      <c r="D3497" t="str">
        <f>IF(ISBLANK(Hoja1!D3497),"ASALARIADO",Hoja1!D3497)</f>
        <v>ASALARIADO</v>
      </c>
      <c r="E3497" t="s">
        <v>16</v>
      </c>
      <c r="F3497" t="s">
        <v>12</v>
      </c>
      <c r="G3497" t="s">
        <v>13</v>
      </c>
      <c r="H3497" t="s">
        <v>13</v>
      </c>
      <c r="I3497" s="1">
        <f>IF(ISBLANK(Hoja1!I3497),AVERAGE(Hoja1!$I$2:$I$5001),Hoja1!I3497)</f>
        <v>56</v>
      </c>
      <c r="J3497">
        <f t="shared" si="162"/>
        <v>0</v>
      </c>
      <c r="K3497" t="str">
        <f t="shared" si="163"/>
        <v>0-400k</v>
      </c>
      <c r="L3497" t="str">
        <f t="shared" si="164"/>
        <v>46-60</v>
      </c>
    </row>
    <row r="3498" spans="1:12" x14ac:dyDescent="0.25">
      <c r="A3498">
        <v>3497</v>
      </c>
      <c r="B3498" t="s">
        <v>15</v>
      </c>
      <c r="C3498">
        <f>IF(ISBLANK(Hoja1!C3498),AVERAGE(Hoja1!$C$2:$C$5001),Hoja1!C3498)</f>
        <v>689218.5</v>
      </c>
      <c r="D3498" t="str">
        <f>IF(ISBLANK(Hoja1!D3498),"ASALARIADO",Hoja1!D3498)</f>
        <v>ASALARIADO</v>
      </c>
      <c r="E3498" t="s">
        <v>11</v>
      </c>
      <c r="F3498" t="s">
        <v>12</v>
      </c>
      <c r="G3498" t="s">
        <v>13</v>
      </c>
      <c r="H3498" t="s">
        <v>13</v>
      </c>
      <c r="I3498" s="1">
        <f>IF(ISBLANK(Hoja1!I3498),AVERAGE(Hoja1!$I$2:$I$5001),Hoja1!I3498)</f>
        <v>37</v>
      </c>
      <c r="J3498">
        <f t="shared" si="162"/>
        <v>0</v>
      </c>
      <c r="K3498" t="str">
        <f t="shared" si="163"/>
        <v>400k-800k</v>
      </c>
      <c r="L3498" t="str">
        <f t="shared" si="164"/>
        <v>31-45</v>
      </c>
    </row>
    <row r="3499" spans="1:12" x14ac:dyDescent="0.25">
      <c r="A3499">
        <v>3498</v>
      </c>
      <c r="B3499" t="s">
        <v>15</v>
      </c>
      <c r="C3499">
        <f>IF(ISBLANK(Hoja1!C3499),AVERAGE(Hoja1!$C$2:$C$5001),Hoja1!C3499)</f>
        <v>384658.4</v>
      </c>
      <c r="D3499" t="str">
        <f>IF(ISBLANK(Hoja1!D3499),"ASALARIADO",Hoja1!D3499)</f>
        <v>ASALARIADO</v>
      </c>
      <c r="E3499" t="s">
        <v>16</v>
      </c>
      <c r="F3499" t="s">
        <v>12</v>
      </c>
      <c r="G3499" t="s">
        <v>13</v>
      </c>
      <c r="H3499" t="s">
        <v>13</v>
      </c>
      <c r="I3499" s="1">
        <f>IF(ISBLANK(Hoja1!I3499),AVERAGE(Hoja1!$I$2:$I$5001),Hoja1!I3499)</f>
        <v>43</v>
      </c>
      <c r="J3499">
        <f t="shared" si="162"/>
        <v>0</v>
      </c>
      <c r="K3499" t="str">
        <f t="shared" si="163"/>
        <v>0-400k</v>
      </c>
      <c r="L3499" t="str">
        <f t="shared" si="164"/>
        <v>31-45</v>
      </c>
    </row>
    <row r="3500" spans="1:12" x14ac:dyDescent="0.25">
      <c r="A3500">
        <v>3499</v>
      </c>
      <c r="B3500" t="s">
        <v>9</v>
      </c>
      <c r="C3500">
        <f>IF(ISBLANK(Hoja1!C3500),AVERAGE(Hoja1!$C$2:$C$5001),Hoja1!C3500)</f>
        <v>140000</v>
      </c>
      <c r="D3500" t="str">
        <f>IF(ISBLANK(Hoja1!D3500),"ASALARIADO",Hoja1!D3500)</f>
        <v>ASALARIADO</v>
      </c>
      <c r="E3500" t="s">
        <v>16</v>
      </c>
      <c r="F3500" t="s">
        <v>12</v>
      </c>
      <c r="G3500" t="s">
        <v>12</v>
      </c>
      <c r="H3500" t="s">
        <v>13</v>
      </c>
      <c r="I3500" s="1">
        <f>IF(ISBLANK(Hoja1!I3500),AVERAGE(Hoja1!$I$2:$I$5001),Hoja1!I3500)</f>
        <v>57</v>
      </c>
      <c r="J3500">
        <f t="shared" si="162"/>
        <v>0</v>
      </c>
      <c r="K3500" t="str">
        <f t="shared" si="163"/>
        <v>0-400k</v>
      </c>
      <c r="L3500" t="str">
        <f t="shared" si="164"/>
        <v>46-60</v>
      </c>
    </row>
    <row r="3501" spans="1:12" x14ac:dyDescent="0.25">
      <c r="A3501">
        <v>3500</v>
      </c>
      <c r="B3501" t="s">
        <v>9</v>
      </c>
      <c r="C3501">
        <f>IF(ISBLANK(Hoja1!C3501),AVERAGE(Hoja1!$C$2:$C$5001),Hoja1!C3501)</f>
        <v>297046</v>
      </c>
      <c r="D3501" t="str">
        <f>IF(ISBLANK(Hoja1!D3501),"ASALARIADO",Hoja1!D3501)</f>
        <v>TRABAJADOR INDEPENDIENTE</v>
      </c>
      <c r="E3501" t="s">
        <v>16</v>
      </c>
      <c r="F3501" t="s">
        <v>12</v>
      </c>
      <c r="G3501" t="s">
        <v>13</v>
      </c>
      <c r="H3501" t="s">
        <v>12</v>
      </c>
      <c r="I3501" s="1">
        <f>IF(ISBLANK(Hoja1!I3501),AVERAGE(Hoja1!$I$2:$I$5001),Hoja1!I3501)</f>
        <v>61</v>
      </c>
      <c r="J3501">
        <f t="shared" si="162"/>
        <v>1</v>
      </c>
      <c r="K3501" t="str">
        <f t="shared" si="163"/>
        <v>0-400k</v>
      </c>
      <c r="L3501" t="str">
        <f t="shared" si="164"/>
        <v>61-75</v>
      </c>
    </row>
    <row r="3502" spans="1:12" x14ac:dyDescent="0.25">
      <c r="A3502">
        <v>3501</v>
      </c>
      <c r="B3502" t="s">
        <v>15</v>
      </c>
      <c r="C3502">
        <f>IF(ISBLANK(Hoja1!C3502),AVERAGE(Hoja1!$C$2:$C$5001),Hoja1!C3502)</f>
        <v>277753.92</v>
      </c>
      <c r="D3502" t="str">
        <f>IF(ISBLANK(Hoja1!D3502),"ASALARIADO",Hoja1!D3502)</f>
        <v>ASALARIADO</v>
      </c>
      <c r="E3502" t="s">
        <v>16</v>
      </c>
      <c r="F3502" t="s">
        <v>12</v>
      </c>
      <c r="G3502" t="s">
        <v>13</v>
      </c>
      <c r="H3502" t="s">
        <v>13</v>
      </c>
      <c r="I3502" s="1">
        <f>IF(ISBLANK(Hoja1!I3502),AVERAGE(Hoja1!$I$2:$I$5001),Hoja1!I3502)</f>
        <v>20</v>
      </c>
      <c r="J3502">
        <f t="shared" si="162"/>
        <v>0</v>
      </c>
      <c r="K3502" t="str">
        <f t="shared" si="163"/>
        <v>0-400k</v>
      </c>
      <c r="L3502" t="str">
        <f t="shared" si="164"/>
        <v>18-30</v>
      </c>
    </row>
    <row r="3503" spans="1:12" x14ac:dyDescent="0.25">
      <c r="A3503">
        <v>3502</v>
      </c>
      <c r="B3503" t="s">
        <v>15</v>
      </c>
      <c r="C3503">
        <f>IF(ISBLANK(Hoja1!C3503),AVERAGE(Hoja1!$C$2:$C$5001),Hoja1!C3503)</f>
        <v>278030</v>
      </c>
      <c r="D3503" t="str">
        <f>IF(ISBLANK(Hoja1!D3503),"ASALARIADO",Hoja1!D3503)</f>
        <v>CONVENIOS ESPECIALES DE TRABAJADORES INDEPENDIENTES</v>
      </c>
      <c r="E3503" t="s">
        <v>16</v>
      </c>
      <c r="F3503" t="s">
        <v>12</v>
      </c>
      <c r="G3503" t="s">
        <v>13</v>
      </c>
      <c r="H3503" t="s">
        <v>13</v>
      </c>
      <c r="I3503" s="1">
        <f>IF(ISBLANK(Hoja1!I3503),AVERAGE(Hoja1!$I$2:$I$5001),Hoja1!I3503)</f>
        <v>54</v>
      </c>
      <c r="J3503">
        <f t="shared" si="162"/>
        <v>0</v>
      </c>
      <c r="K3503" t="str">
        <f t="shared" si="163"/>
        <v>0-400k</v>
      </c>
      <c r="L3503" t="str">
        <f t="shared" si="164"/>
        <v>46-60</v>
      </c>
    </row>
    <row r="3504" spans="1:12" x14ac:dyDescent="0.25">
      <c r="A3504">
        <v>3503</v>
      </c>
      <c r="B3504" t="s">
        <v>9</v>
      </c>
      <c r="C3504">
        <f>IF(ISBLANK(Hoja1!C3504),AVERAGE(Hoja1!$C$2:$C$5001),Hoja1!C3504)</f>
        <v>742483</v>
      </c>
      <c r="D3504" t="str">
        <f>IF(ISBLANK(Hoja1!D3504),"ASALARIADO",Hoja1!D3504)</f>
        <v>TRABAJADOR INDEPENDIENTE</v>
      </c>
      <c r="E3504" t="s">
        <v>16</v>
      </c>
      <c r="F3504" t="s">
        <v>12</v>
      </c>
      <c r="G3504" t="s">
        <v>13</v>
      </c>
      <c r="H3504" t="s">
        <v>12</v>
      </c>
      <c r="I3504" s="1">
        <f>IF(ISBLANK(Hoja1!I3504),AVERAGE(Hoja1!$I$2:$I$5001),Hoja1!I3504)</f>
        <v>70</v>
      </c>
      <c r="J3504">
        <f t="shared" si="162"/>
        <v>1</v>
      </c>
      <c r="K3504" t="str">
        <f t="shared" si="163"/>
        <v>400k-800k</v>
      </c>
      <c r="L3504" t="str">
        <f t="shared" si="164"/>
        <v>61-75</v>
      </c>
    </row>
    <row r="3505" spans="1:12" x14ac:dyDescent="0.25">
      <c r="A3505">
        <v>3504</v>
      </c>
      <c r="B3505" t="s">
        <v>9</v>
      </c>
      <c r="C3505">
        <f>IF(ISBLANK(Hoja1!C3505),AVERAGE(Hoja1!$C$2:$C$5001),Hoja1!C3505)</f>
        <v>460800</v>
      </c>
      <c r="D3505" t="str">
        <f>IF(ISBLANK(Hoja1!D3505),"ASALARIADO",Hoja1!D3505)</f>
        <v>ASALARIADO</v>
      </c>
      <c r="E3505" t="s">
        <v>11</v>
      </c>
      <c r="F3505" t="s">
        <v>12</v>
      </c>
      <c r="G3505" t="s">
        <v>13</v>
      </c>
      <c r="H3505" t="s">
        <v>13</v>
      </c>
      <c r="I3505" s="1">
        <f>IF(ISBLANK(Hoja1!I3505),AVERAGE(Hoja1!$I$2:$I$5001),Hoja1!I3505)</f>
        <v>60</v>
      </c>
      <c r="J3505">
        <f t="shared" si="162"/>
        <v>0</v>
      </c>
      <c r="K3505" t="str">
        <f t="shared" si="163"/>
        <v>400k-800k</v>
      </c>
      <c r="L3505" t="str">
        <f t="shared" si="164"/>
        <v>46-60</v>
      </c>
    </row>
    <row r="3506" spans="1:12" x14ac:dyDescent="0.25">
      <c r="A3506">
        <v>3505</v>
      </c>
      <c r="B3506" t="s">
        <v>9</v>
      </c>
      <c r="C3506">
        <f>IF(ISBLANK(Hoja1!C3506),AVERAGE(Hoja1!$C$2:$C$5001),Hoja1!C3506)</f>
        <v>350402.66</v>
      </c>
      <c r="D3506" t="str">
        <f>IF(ISBLANK(Hoja1!D3506),"ASALARIADO",Hoja1!D3506)</f>
        <v>ASALARIADO</v>
      </c>
      <c r="E3506" t="s">
        <v>16</v>
      </c>
      <c r="F3506" t="s">
        <v>12</v>
      </c>
      <c r="G3506" t="s">
        <v>13</v>
      </c>
      <c r="H3506" t="s">
        <v>13</v>
      </c>
      <c r="I3506" s="1">
        <f>IF(ISBLANK(Hoja1!I3506),AVERAGE(Hoja1!$I$2:$I$5001),Hoja1!I3506)</f>
        <v>22</v>
      </c>
      <c r="J3506">
        <f t="shared" si="162"/>
        <v>0</v>
      </c>
      <c r="K3506" t="str">
        <f t="shared" si="163"/>
        <v>0-400k</v>
      </c>
      <c r="L3506" t="str">
        <f t="shared" si="164"/>
        <v>18-30</v>
      </c>
    </row>
    <row r="3507" spans="1:12" x14ac:dyDescent="0.25">
      <c r="A3507">
        <v>3506</v>
      </c>
      <c r="B3507" t="s">
        <v>9</v>
      </c>
      <c r="C3507">
        <f>IF(ISBLANK(Hoja1!C3507),AVERAGE(Hoja1!$C$2:$C$5001),Hoja1!C3507)</f>
        <v>915119.76</v>
      </c>
      <c r="D3507" t="str">
        <f>IF(ISBLANK(Hoja1!D3507),"ASALARIADO",Hoja1!D3507)</f>
        <v>ASALARIADO</v>
      </c>
      <c r="E3507" t="s">
        <v>16</v>
      </c>
      <c r="F3507" t="s">
        <v>12</v>
      </c>
      <c r="G3507" t="s">
        <v>13</v>
      </c>
      <c r="H3507" t="s">
        <v>13</v>
      </c>
      <c r="I3507" s="1">
        <f>IF(ISBLANK(Hoja1!I3507),AVERAGE(Hoja1!$I$2:$I$5001),Hoja1!I3507)</f>
        <v>37</v>
      </c>
      <c r="J3507">
        <f t="shared" si="162"/>
        <v>0</v>
      </c>
      <c r="K3507" t="str">
        <f t="shared" si="163"/>
        <v>800k-1.2M</v>
      </c>
      <c r="L3507" t="str">
        <f t="shared" si="164"/>
        <v>31-45</v>
      </c>
    </row>
    <row r="3508" spans="1:12" x14ac:dyDescent="0.25">
      <c r="A3508">
        <v>3507</v>
      </c>
      <c r="B3508" t="s">
        <v>15</v>
      </c>
      <c r="C3508">
        <f>IF(ISBLANK(Hoja1!C3508),AVERAGE(Hoja1!$C$2:$C$5001),Hoja1!C3508)</f>
        <v>155242.92000000001</v>
      </c>
      <c r="D3508" t="str">
        <f>IF(ISBLANK(Hoja1!D3508),"ASALARIADO",Hoja1!D3508)</f>
        <v>ASALARIADO</v>
      </c>
      <c r="E3508" t="s">
        <v>16</v>
      </c>
      <c r="F3508" t="s">
        <v>12</v>
      </c>
      <c r="G3508" t="s">
        <v>13</v>
      </c>
      <c r="H3508" t="s">
        <v>13</v>
      </c>
      <c r="I3508" s="1">
        <f>IF(ISBLANK(Hoja1!I3508),AVERAGE(Hoja1!$I$2:$I$5001),Hoja1!I3508)</f>
        <v>24</v>
      </c>
      <c r="J3508">
        <f t="shared" si="162"/>
        <v>0</v>
      </c>
      <c r="K3508" t="str">
        <f t="shared" si="163"/>
        <v>0-400k</v>
      </c>
      <c r="L3508" t="str">
        <f t="shared" si="164"/>
        <v>18-30</v>
      </c>
    </row>
    <row r="3509" spans="1:12" x14ac:dyDescent="0.25">
      <c r="A3509">
        <v>3508</v>
      </c>
      <c r="B3509" t="s">
        <v>15</v>
      </c>
      <c r="C3509">
        <f>IF(ISBLANK(Hoja1!C3509),AVERAGE(Hoja1!$C$2:$C$5001),Hoja1!C3509)</f>
        <v>358973</v>
      </c>
      <c r="D3509" t="str">
        <f>IF(ISBLANK(Hoja1!D3509),"ASALARIADO",Hoja1!D3509)</f>
        <v>ASALARIADO</v>
      </c>
      <c r="E3509" t="s">
        <v>16</v>
      </c>
      <c r="F3509" t="s">
        <v>12</v>
      </c>
      <c r="G3509" t="s">
        <v>13</v>
      </c>
      <c r="H3509" t="s">
        <v>13</v>
      </c>
      <c r="I3509" s="1">
        <f>IF(ISBLANK(Hoja1!I3509),AVERAGE(Hoja1!$I$2:$I$5001),Hoja1!I3509)</f>
        <v>24</v>
      </c>
      <c r="J3509">
        <f t="shared" si="162"/>
        <v>0</v>
      </c>
      <c r="K3509" t="str">
        <f t="shared" si="163"/>
        <v>0-400k</v>
      </c>
      <c r="L3509" t="str">
        <f t="shared" si="164"/>
        <v>18-30</v>
      </c>
    </row>
    <row r="3510" spans="1:12" x14ac:dyDescent="0.25">
      <c r="A3510">
        <v>3509</v>
      </c>
      <c r="B3510" t="s">
        <v>9</v>
      </c>
      <c r="C3510">
        <f>IF(ISBLANK(Hoja1!C3510),AVERAGE(Hoja1!$C$2:$C$5001),Hoja1!C3510)</f>
        <v>15000</v>
      </c>
      <c r="D3510" t="str">
        <f>IF(ISBLANK(Hoja1!D3510),"ASALARIADO",Hoja1!D3510)</f>
        <v>ASALARIADO</v>
      </c>
      <c r="E3510" t="s">
        <v>16</v>
      </c>
      <c r="F3510" t="s">
        <v>12</v>
      </c>
      <c r="G3510" t="s">
        <v>13</v>
      </c>
      <c r="H3510" t="s">
        <v>13</v>
      </c>
      <c r="I3510" s="1">
        <f>IF(ISBLANK(Hoja1!I3510),AVERAGE(Hoja1!$I$2:$I$5001),Hoja1!I3510)</f>
        <v>42</v>
      </c>
      <c r="J3510">
        <f t="shared" si="162"/>
        <v>0</v>
      </c>
      <c r="K3510" t="str">
        <f t="shared" si="163"/>
        <v>0-400k</v>
      </c>
      <c r="L3510" t="str">
        <f t="shared" si="164"/>
        <v>31-45</v>
      </c>
    </row>
    <row r="3511" spans="1:12" x14ac:dyDescent="0.25">
      <c r="A3511">
        <v>3510</v>
      </c>
      <c r="B3511" t="s">
        <v>9</v>
      </c>
      <c r="C3511">
        <f>IF(ISBLANK(Hoja1!C3511),AVERAGE(Hoja1!$C$2:$C$5001),Hoja1!C3511)</f>
        <v>403612.34</v>
      </c>
      <c r="D3511" t="str">
        <f>IF(ISBLANK(Hoja1!D3511),"ASALARIADO",Hoja1!D3511)</f>
        <v>ASALARIADO</v>
      </c>
      <c r="E3511" t="s">
        <v>16</v>
      </c>
      <c r="F3511" t="s">
        <v>12</v>
      </c>
      <c r="G3511" t="s">
        <v>13</v>
      </c>
      <c r="H3511" t="s">
        <v>13</v>
      </c>
      <c r="I3511" s="1">
        <f>IF(ISBLANK(Hoja1!I3511),AVERAGE(Hoja1!$I$2:$I$5001),Hoja1!I3511)</f>
        <v>37</v>
      </c>
      <c r="J3511">
        <f t="shared" si="162"/>
        <v>0</v>
      </c>
      <c r="K3511" t="str">
        <f t="shared" si="163"/>
        <v>400k-800k</v>
      </c>
      <c r="L3511" t="str">
        <f t="shared" si="164"/>
        <v>31-45</v>
      </c>
    </row>
    <row r="3512" spans="1:12" x14ac:dyDescent="0.25">
      <c r="A3512">
        <v>3511</v>
      </c>
      <c r="B3512" t="s">
        <v>15</v>
      </c>
      <c r="C3512">
        <f>IF(ISBLANK(Hoja1!C3512),AVERAGE(Hoja1!$C$2:$C$5001),Hoja1!C3512)</f>
        <v>702145.6</v>
      </c>
      <c r="D3512" t="str">
        <f>IF(ISBLANK(Hoja1!D3512),"ASALARIADO",Hoja1!D3512)</f>
        <v>ASALARIADO</v>
      </c>
      <c r="E3512" t="s">
        <v>11</v>
      </c>
      <c r="F3512" t="s">
        <v>12</v>
      </c>
      <c r="G3512" t="s">
        <v>13</v>
      </c>
      <c r="H3512" t="s">
        <v>13</v>
      </c>
      <c r="I3512" s="1">
        <f>IF(ISBLANK(Hoja1!I3512),AVERAGE(Hoja1!$I$2:$I$5001),Hoja1!I3512)</f>
        <v>35</v>
      </c>
      <c r="J3512">
        <f t="shared" si="162"/>
        <v>0</v>
      </c>
      <c r="K3512" t="str">
        <f t="shared" si="163"/>
        <v>400k-800k</v>
      </c>
      <c r="L3512" t="str">
        <f t="shared" si="164"/>
        <v>31-45</v>
      </c>
    </row>
    <row r="3513" spans="1:12" x14ac:dyDescent="0.25">
      <c r="A3513">
        <v>3512</v>
      </c>
      <c r="B3513" t="s">
        <v>9</v>
      </c>
      <c r="C3513">
        <f>IF(ISBLANK(Hoja1!C3513),AVERAGE(Hoja1!$C$2:$C$5001),Hoja1!C3513)</f>
        <v>540982.97</v>
      </c>
      <c r="D3513" t="str">
        <f>IF(ISBLANK(Hoja1!D3513),"ASALARIADO",Hoja1!D3513)</f>
        <v>ASALARIADO</v>
      </c>
      <c r="E3513" t="s">
        <v>11</v>
      </c>
      <c r="F3513" t="s">
        <v>12</v>
      </c>
      <c r="G3513" t="s">
        <v>13</v>
      </c>
      <c r="H3513" t="s">
        <v>13</v>
      </c>
      <c r="I3513" s="1">
        <f>IF(ISBLANK(Hoja1!I3513),AVERAGE(Hoja1!$I$2:$I$5001),Hoja1!I3513)</f>
        <v>29</v>
      </c>
      <c r="J3513">
        <f t="shared" si="162"/>
        <v>0</v>
      </c>
      <c r="K3513" t="str">
        <f t="shared" si="163"/>
        <v>400k-800k</v>
      </c>
      <c r="L3513" t="str">
        <f t="shared" si="164"/>
        <v>18-30</v>
      </c>
    </row>
    <row r="3514" spans="1:12" x14ac:dyDescent="0.25">
      <c r="A3514">
        <v>3513</v>
      </c>
      <c r="B3514" t="s">
        <v>9</v>
      </c>
      <c r="C3514">
        <f>IF(ISBLANK(Hoja1!C3514),AVERAGE(Hoja1!$C$2:$C$5001),Hoja1!C3514)</f>
        <v>399945.97</v>
      </c>
      <c r="D3514" t="str">
        <f>IF(ISBLANK(Hoja1!D3514),"ASALARIADO",Hoja1!D3514)</f>
        <v>PENSIONADOS EN SU PROPIO SISTEMA</v>
      </c>
      <c r="E3514" t="s">
        <v>11</v>
      </c>
      <c r="F3514" t="s">
        <v>12</v>
      </c>
      <c r="G3514" t="s">
        <v>13</v>
      </c>
      <c r="H3514" t="s">
        <v>13</v>
      </c>
      <c r="I3514" s="1">
        <f>IF(ISBLANK(Hoja1!I3514),AVERAGE(Hoja1!$I$2:$I$5001),Hoja1!I3514)</f>
        <v>92</v>
      </c>
      <c r="J3514">
        <f t="shared" si="162"/>
        <v>0</v>
      </c>
      <c r="K3514" t="str">
        <f t="shared" si="163"/>
        <v>0-400k</v>
      </c>
      <c r="L3514" t="str">
        <f t="shared" si="164"/>
        <v>76-100+</v>
      </c>
    </row>
    <row r="3515" spans="1:12" x14ac:dyDescent="0.25">
      <c r="A3515">
        <v>3514</v>
      </c>
      <c r="B3515" t="s">
        <v>9</v>
      </c>
      <c r="C3515">
        <f>IF(ISBLANK(Hoja1!C3515),AVERAGE(Hoja1!$C$2:$C$5001),Hoja1!C3515)</f>
        <v>470000</v>
      </c>
      <c r="D3515" t="str">
        <f>IF(ISBLANK(Hoja1!D3515),"ASALARIADO",Hoja1!D3515)</f>
        <v>ASALARIADO</v>
      </c>
      <c r="E3515" t="s">
        <v>16</v>
      </c>
      <c r="F3515" t="s">
        <v>12</v>
      </c>
      <c r="G3515" t="s">
        <v>13</v>
      </c>
      <c r="H3515" t="s">
        <v>13</v>
      </c>
      <c r="I3515" s="1">
        <f>IF(ISBLANK(Hoja1!I3515),AVERAGE(Hoja1!$I$2:$I$5001),Hoja1!I3515)</f>
        <v>39</v>
      </c>
      <c r="J3515">
        <f t="shared" si="162"/>
        <v>0</v>
      </c>
      <c r="K3515" t="str">
        <f t="shared" si="163"/>
        <v>400k-800k</v>
      </c>
      <c r="L3515" t="str">
        <f t="shared" si="164"/>
        <v>31-45</v>
      </c>
    </row>
    <row r="3516" spans="1:12" x14ac:dyDescent="0.25">
      <c r="A3516">
        <v>3515</v>
      </c>
      <c r="B3516" t="s">
        <v>9</v>
      </c>
      <c r="C3516">
        <f>IF(ISBLANK(Hoja1!C3516),AVERAGE(Hoja1!$C$2:$C$5001),Hoja1!C3516)</f>
        <v>514062</v>
      </c>
      <c r="D3516" t="str">
        <f>IF(ISBLANK(Hoja1!D3516),"ASALARIADO",Hoja1!D3516)</f>
        <v>TRABAJADOR INDEPENDIENTE</v>
      </c>
      <c r="E3516" t="s">
        <v>16</v>
      </c>
      <c r="F3516" t="s">
        <v>12</v>
      </c>
      <c r="G3516" t="s">
        <v>13</v>
      </c>
      <c r="H3516" t="s">
        <v>12</v>
      </c>
      <c r="I3516" s="1">
        <f>IF(ISBLANK(Hoja1!I3516),AVERAGE(Hoja1!$I$2:$I$5001),Hoja1!I3516)</f>
        <v>62</v>
      </c>
      <c r="J3516">
        <f t="shared" si="162"/>
        <v>1</v>
      </c>
      <c r="K3516" t="str">
        <f t="shared" si="163"/>
        <v>400k-800k</v>
      </c>
      <c r="L3516" t="str">
        <f t="shared" si="164"/>
        <v>61-75</v>
      </c>
    </row>
    <row r="3517" spans="1:12" x14ac:dyDescent="0.25">
      <c r="A3517">
        <v>3516</v>
      </c>
      <c r="B3517" t="s">
        <v>15</v>
      </c>
      <c r="C3517">
        <f>IF(ISBLANK(Hoja1!C3517),AVERAGE(Hoja1!$C$2:$C$5001),Hoja1!C3517)</f>
        <v>278030</v>
      </c>
      <c r="D3517" t="str">
        <f>IF(ISBLANK(Hoja1!D3517),"ASALARIADO",Hoja1!D3517)</f>
        <v>CONVENIOS ESPECIALES DE TRABAJADORES INDEPENDIENTES</v>
      </c>
      <c r="E3517" t="s">
        <v>16</v>
      </c>
      <c r="F3517" t="s">
        <v>12</v>
      </c>
      <c r="G3517" t="s">
        <v>13</v>
      </c>
      <c r="H3517" t="s">
        <v>13</v>
      </c>
      <c r="I3517" s="1">
        <f>IF(ISBLANK(Hoja1!I3517),AVERAGE(Hoja1!$I$2:$I$5001),Hoja1!I3517)</f>
        <v>69</v>
      </c>
      <c r="J3517">
        <f t="shared" si="162"/>
        <v>0</v>
      </c>
      <c r="K3517" t="str">
        <f t="shared" si="163"/>
        <v>0-400k</v>
      </c>
      <c r="L3517" t="str">
        <f t="shared" si="164"/>
        <v>61-75</v>
      </c>
    </row>
    <row r="3518" spans="1:12" x14ac:dyDescent="0.25">
      <c r="A3518">
        <v>3517</v>
      </c>
      <c r="B3518" t="s">
        <v>15</v>
      </c>
      <c r="C3518">
        <f>IF(ISBLANK(Hoja1!C3518),AVERAGE(Hoja1!$C$2:$C$5001),Hoja1!C3518)</f>
        <v>331181</v>
      </c>
      <c r="D3518" t="str">
        <f>IF(ISBLANK(Hoja1!D3518),"ASALARIADO",Hoja1!D3518)</f>
        <v>TRABAJADOR INDEPENDIENTE</v>
      </c>
      <c r="E3518" t="s">
        <v>16</v>
      </c>
      <c r="F3518" t="s">
        <v>12</v>
      </c>
      <c r="G3518" t="s">
        <v>13</v>
      </c>
      <c r="H3518" t="s">
        <v>13</v>
      </c>
      <c r="I3518" s="1">
        <f>IF(ISBLANK(Hoja1!I3518),AVERAGE(Hoja1!$I$2:$I$5001),Hoja1!I3518)</f>
        <v>59</v>
      </c>
      <c r="J3518">
        <f t="shared" si="162"/>
        <v>0</v>
      </c>
      <c r="K3518" t="str">
        <f t="shared" si="163"/>
        <v>0-400k</v>
      </c>
      <c r="L3518" t="str">
        <f t="shared" si="164"/>
        <v>46-60</v>
      </c>
    </row>
    <row r="3519" spans="1:12" x14ac:dyDescent="0.25">
      <c r="A3519">
        <v>3518</v>
      </c>
      <c r="B3519" t="s">
        <v>9</v>
      </c>
      <c r="C3519">
        <f>IF(ISBLANK(Hoja1!C3519),AVERAGE(Hoja1!$C$2:$C$5001),Hoja1!C3519)</f>
        <v>1516000</v>
      </c>
      <c r="D3519" t="str">
        <f>IF(ISBLANK(Hoja1!D3519),"ASALARIADO",Hoja1!D3519)</f>
        <v>ASALARIADO</v>
      </c>
      <c r="E3519" t="s">
        <v>16</v>
      </c>
      <c r="F3519" t="s">
        <v>12</v>
      </c>
      <c r="G3519" t="s">
        <v>13</v>
      </c>
      <c r="H3519" t="s">
        <v>13</v>
      </c>
      <c r="I3519" s="1">
        <f>IF(ISBLANK(Hoja1!I3519),AVERAGE(Hoja1!$I$2:$I$5001),Hoja1!I3519)</f>
        <v>32</v>
      </c>
      <c r="J3519">
        <f t="shared" si="162"/>
        <v>0</v>
      </c>
      <c r="K3519" t="str">
        <f t="shared" si="163"/>
        <v>1.2M-2M</v>
      </c>
      <c r="L3519" t="str">
        <f t="shared" si="164"/>
        <v>31-45</v>
      </c>
    </row>
    <row r="3520" spans="1:12" x14ac:dyDescent="0.25">
      <c r="A3520">
        <v>3519</v>
      </c>
      <c r="B3520" t="s">
        <v>15</v>
      </c>
      <c r="C3520">
        <f>IF(ISBLANK(Hoja1!C3520),AVERAGE(Hoja1!$C$2:$C$5001),Hoja1!C3520)</f>
        <v>298821</v>
      </c>
      <c r="D3520" t="str">
        <f>IF(ISBLANK(Hoja1!D3520),"ASALARIADO",Hoja1!D3520)</f>
        <v>ASEGURADO VOLUNTARIO</v>
      </c>
      <c r="E3520" t="s">
        <v>16</v>
      </c>
      <c r="F3520" t="s">
        <v>12</v>
      </c>
      <c r="G3520" t="s">
        <v>13</v>
      </c>
      <c r="H3520" t="s">
        <v>13</v>
      </c>
      <c r="I3520" s="1">
        <f>IF(ISBLANK(Hoja1!I3520),AVERAGE(Hoja1!$I$2:$I$5001),Hoja1!I3520)</f>
        <v>47</v>
      </c>
      <c r="J3520">
        <f t="shared" si="162"/>
        <v>0</v>
      </c>
      <c r="K3520" t="str">
        <f t="shared" si="163"/>
        <v>0-400k</v>
      </c>
      <c r="L3520" t="str">
        <f t="shared" si="164"/>
        <v>46-60</v>
      </c>
    </row>
    <row r="3521" spans="1:12" x14ac:dyDescent="0.25">
      <c r="A3521">
        <v>3520</v>
      </c>
      <c r="B3521" t="s">
        <v>9</v>
      </c>
      <c r="C3521">
        <f>IF(ISBLANK(Hoja1!C3521),AVERAGE(Hoja1!$C$2:$C$5001),Hoja1!C3521)</f>
        <v>550000</v>
      </c>
      <c r="D3521" t="str">
        <f>IF(ISBLANK(Hoja1!D3521),"ASALARIADO",Hoja1!D3521)</f>
        <v>ASALARIADO</v>
      </c>
      <c r="E3521" t="s">
        <v>16</v>
      </c>
      <c r="F3521" t="s">
        <v>12</v>
      </c>
      <c r="G3521" t="s">
        <v>12</v>
      </c>
      <c r="H3521" t="s">
        <v>13</v>
      </c>
      <c r="I3521" s="1">
        <f>IF(ISBLANK(Hoja1!I3521),AVERAGE(Hoja1!$I$2:$I$5001),Hoja1!I3521)</f>
        <v>31</v>
      </c>
      <c r="J3521">
        <f t="shared" si="162"/>
        <v>0</v>
      </c>
      <c r="K3521" t="str">
        <f t="shared" si="163"/>
        <v>400k-800k</v>
      </c>
      <c r="L3521" t="str">
        <f t="shared" si="164"/>
        <v>31-45</v>
      </c>
    </row>
    <row r="3522" spans="1:12" x14ac:dyDescent="0.25">
      <c r="A3522">
        <v>3521</v>
      </c>
      <c r="B3522" t="s">
        <v>15</v>
      </c>
      <c r="C3522">
        <f>IF(ISBLANK(Hoja1!C3522),AVERAGE(Hoja1!$C$2:$C$5001),Hoja1!C3522)</f>
        <v>1941122</v>
      </c>
      <c r="D3522" t="str">
        <f>IF(ISBLANK(Hoja1!D3522),"ASALARIADO",Hoja1!D3522)</f>
        <v>ASALARIADO</v>
      </c>
      <c r="E3522" t="s">
        <v>16</v>
      </c>
      <c r="F3522" t="s">
        <v>12</v>
      </c>
      <c r="G3522" t="s">
        <v>13</v>
      </c>
      <c r="H3522" t="s">
        <v>13</v>
      </c>
      <c r="I3522" s="1">
        <f>IF(ISBLANK(Hoja1!I3522),AVERAGE(Hoja1!$I$2:$I$5001),Hoja1!I3522)</f>
        <v>35</v>
      </c>
      <c r="J3522">
        <f t="shared" si="162"/>
        <v>0</v>
      </c>
      <c r="K3522" t="str">
        <f t="shared" si="163"/>
        <v>1.2M-2M</v>
      </c>
      <c r="L3522" t="str">
        <f t="shared" si="164"/>
        <v>31-45</v>
      </c>
    </row>
    <row r="3523" spans="1:12" x14ac:dyDescent="0.25">
      <c r="A3523">
        <v>3522</v>
      </c>
      <c r="B3523" t="s">
        <v>9</v>
      </c>
      <c r="C3523">
        <f>IF(ISBLANK(Hoja1!C3523),AVERAGE(Hoja1!$C$2:$C$5001),Hoja1!C3523)</f>
        <v>520421</v>
      </c>
      <c r="D3523" t="str">
        <f>IF(ISBLANK(Hoja1!D3523),"ASALARIADO",Hoja1!D3523)</f>
        <v>TRABAJADOR INDEPENDIENTE</v>
      </c>
      <c r="E3523" t="s">
        <v>16</v>
      </c>
      <c r="F3523" t="s">
        <v>12</v>
      </c>
      <c r="G3523" t="s">
        <v>13</v>
      </c>
      <c r="H3523" t="s">
        <v>12</v>
      </c>
      <c r="I3523" s="1">
        <f>IF(ISBLANK(Hoja1!I3523),AVERAGE(Hoja1!$I$2:$I$5001),Hoja1!I3523)</f>
        <v>58</v>
      </c>
      <c r="J3523">
        <f t="shared" ref="J3523:J3586" si="165">IF(H3523="SI",1,0)</f>
        <v>1</v>
      </c>
      <c r="K3523" t="str">
        <f t="shared" ref="K3523:K3586" si="166">IF(C3523&lt;=400000,"0-400k",IF(C3523&lt;=800000,"400k-800k",IF(C3523&lt;=1200000,"800k-1.2M",IF(C3523&lt;=2000000,"1.2M-2M","2M+"))))</f>
        <v>400k-800k</v>
      </c>
      <c r="L3523" t="str">
        <f t="shared" ref="L3523:L3586" si="167">IF(I3523&lt;=30,"18-30",IF(I3523&lt;=45,"31-45",IF(I3523&lt;=60,"46-60",IF(I3523&lt;=75,"61-75","76-100+"))))</f>
        <v>46-60</v>
      </c>
    </row>
    <row r="3524" spans="1:12" x14ac:dyDescent="0.25">
      <c r="A3524">
        <v>3523</v>
      </c>
      <c r="B3524" t="s">
        <v>15</v>
      </c>
      <c r="C3524">
        <f>IF(ISBLANK(Hoja1!C3524),AVERAGE(Hoja1!$C$2:$C$5001),Hoja1!C3524)</f>
        <v>266312.05</v>
      </c>
      <c r="D3524" t="str">
        <f>IF(ISBLANK(Hoja1!D3524),"ASALARIADO",Hoja1!D3524)</f>
        <v>ASALARIADO</v>
      </c>
      <c r="E3524" t="s">
        <v>16</v>
      </c>
      <c r="F3524" t="s">
        <v>12</v>
      </c>
      <c r="G3524" t="s">
        <v>13</v>
      </c>
      <c r="H3524" t="s">
        <v>13</v>
      </c>
      <c r="I3524" s="1">
        <f>IF(ISBLANK(Hoja1!I3524),AVERAGE(Hoja1!$I$2:$I$5001),Hoja1!I3524)</f>
        <v>21</v>
      </c>
      <c r="J3524">
        <f t="shared" si="165"/>
        <v>0</v>
      </c>
      <c r="K3524" t="str">
        <f t="shared" si="166"/>
        <v>0-400k</v>
      </c>
      <c r="L3524" t="str">
        <f t="shared" si="167"/>
        <v>18-30</v>
      </c>
    </row>
    <row r="3525" spans="1:12" x14ac:dyDescent="0.25">
      <c r="A3525">
        <v>3524</v>
      </c>
      <c r="B3525" t="s">
        <v>9</v>
      </c>
      <c r="C3525">
        <f>IF(ISBLANK(Hoja1!C3525),AVERAGE(Hoja1!$C$2:$C$5001),Hoja1!C3525)</f>
        <v>2743997</v>
      </c>
      <c r="D3525" t="str">
        <f>IF(ISBLANK(Hoja1!D3525),"ASALARIADO",Hoja1!D3525)</f>
        <v>ASALARIADO</v>
      </c>
      <c r="E3525" t="s">
        <v>16</v>
      </c>
      <c r="F3525" t="s">
        <v>12</v>
      </c>
      <c r="G3525" t="s">
        <v>13</v>
      </c>
      <c r="H3525" t="s">
        <v>13</v>
      </c>
      <c r="I3525" s="1">
        <f>IF(ISBLANK(Hoja1!I3525),AVERAGE(Hoja1!$I$2:$I$5001),Hoja1!I3525)</f>
        <v>45</v>
      </c>
      <c r="J3525">
        <f t="shared" si="165"/>
        <v>0</v>
      </c>
      <c r="K3525" t="str">
        <f t="shared" si="166"/>
        <v>2M+</v>
      </c>
      <c r="L3525" t="str">
        <f t="shared" si="167"/>
        <v>31-45</v>
      </c>
    </row>
    <row r="3526" spans="1:12" x14ac:dyDescent="0.25">
      <c r="A3526">
        <v>3525</v>
      </c>
      <c r="B3526" t="s">
        <v>15</v>
      </c>
      <c r="C3526">
        <f>IF(ISBLANK(Hoja1!C3526),AVERAGE(Hoja1!$C$2:$C$5001),Hoja1!C3526)</f>
        <v>1125734.83</v>
      </c>
      <c r="D3526" t="str">
        <f>IF(ISBLANK(Hoja1!D3526),"ASALARIADO",Hoja1!D3526)</f>
        <v>ASALARIADO</v>
      </c>
      <c r="E3526" t="s">
        <v>11</v>
      </c>
      <c r="F3526" t="s">
        <v>12</v>
      </c>
      <c r="G3526" t="s">
        <v>13</v>
      </c>
      <c r="H3526" t="s">
        <v>13</v>
      </c>
      <c r="I3526" s="1">
        <f>IF(ISBLANK(Hoja1!I3526),AVERAGE(Hoja1!$I$2:$I$5001),Hoja1!I3526)</f>
        <v>47</v>
      </c>
      <c r="J3526">
        <f t="shared" si="165"/>
        <v>0</v>
      </c>
      <c r="K3526" t="str">
        <f t="shared" si="166"/>
        <v>800k-1.2M</v>
      </c>
      <c r="L3526" t="str">
        <f t="shared" si="167"/>
        <v>46-60</v>
      </c>
    </row>
    <row r="3527" spans="1:12" x14ac:dyDescent="0.25">
      <c r="A3527">
        <v>3526</v>
      </c>
      <c r="B3527" t="s">
        <v>9</v>
      </c>
      <c r="C3527">
        <f>IF(ISBLANK(Hoja1!C3527),AVERAGE(Hoja1!$C$2:$C$5001),Hoja1!C3527)</f>
        <v>298270</v>
      </c>
      <c r="D3527" t="str">
        <f>IF(ISBLANK(Hoja1!D3527),"ASALARIADO",Hoja1!D3527)</f>
        <v>ASALARIADO</v>
      </c>
      <c r="E3527" t="s">
        <v>16</v>
      </c>
      <c r="F3527" t="s">
        <v>12</v>
      </c>
      <c r="G3527" t="s">
        <v>13</v>
      </c>
      <c r="H3527" t="s">
        <v>13</v>
      </c>
      <c r="I3527" s="1">
        <f>IF(ISBLANK(Hoja1!I3527),AVERAGE(Hoja1!$I$2:$I$5001),Hoja1!I3527)</f>
        <v>25</v>
      </c>
      <c r="J3527">
        <f t="shared" si="165"/>
        <v>0</v>
      </c>
      <c r="K3527" t="str">
        <f t="shared" si="166"/>
        <v>0-400k</v>
      </c>
      <c r="L3527" t="str">
        <f t="shared" si="167"/>
        <v>18-30</v>
      </c>
    </row>
    <row r="3528" spans="1:12" x14ac:dyDescent="0.25">
      <c r="A3528">
        <v>3527</v>
      </c>
      <c r="B3528" t="s">
        <v>9</v>
      </c>
      <c r="C3528">
        <f>IF(ISBLANK(Hoja1!C3528),AVERAGE(Hoja1!$C$2:$C$5001),Hoja1!C3528)</f>
        <v>266400</v>
      </c>
      <c r="D3528" t="str">
        <f>IF(ISBLANK(Hoja1!D3528),"ASALARIADO",Hoja1!D3528)</f>
        <v>ASALARIADO</v>
      </c>
      <c r="E3528" t="s">
        <v>16</v>
      </c>
      <c r="F3528" t="s">
        <v>12</v>
      </c>
      <c r="G3528" t="s">
        <v>13</v>
      </c>
      <c r="H3528" t="s">
        <v>12</v>
      </c>
      <c r="I3528" s="1">
        <f>IF(ISBLANK(Hoja1!I3528),AVERAGE(Hoja1!$I$2:$I$5001),Hoja1!I3528)</f>
        <v>36</v>
      </c>
      <c r="J3528">
        <f t="shared" si="165"/>
        <v>1</v>
      </c>
      <c r="K3528" t="str">
        <f t="shared" si="166"/>
        <v>0-400k</v>
      </c>
      <c r="L3528" t="str">
        <f t="shared" si="167"/>
        <v>31-45</v>
      </c>
    </row>
    <row r="3529" spans="1:12" x14ac:dyDescent="0.25">
      <c r="A3529">
        <v>3528</v>
      </c>
      <c r="B3529" t="s">
        <v>9</v>
      </c>
      <c r="C3529">
        <f>IF(ISBLANK(Hoja1!C3529),AVERAGE(Hoja1!$C$2:$C$5001),Hoja1!C3529)</f>
        <v>297046</v>
      </c>
      <c r="D3529" t="str">
        <f>IF(ISBLANK(Hoja1!D3529),"ASALARIADO",Hoja1!D3529)</f>
        <v>TRABAJADOR INDEPENDIENTE</v>
      </c>
      <c r="E3529" t="s">
        <v>16</v>
      </c>
      <c r="F3529" t="s">
        <v>12</v>
      </c>
      <c r="G3529" t="s">
        <v>13</v>
      </c>
      <c r="H3529" t="s">
        <v>13</v>
      </c>
      <c r="I3529" s="1">
        <f>IF(ISBLANK(Hoja1!I3529),AVERAGE(Hoja1!$I$2:$I$5001),Hoja1!I3529)</f>
        <v>57</v>
      </c>
      <c r="J3529">
        <f t="shared" si="165"/>
        <v>0</v>
      </c>
      <c r="K3529" t="str">
        <f t="shared" si="166"/>
        <v>0-400k</v>
      </c>
      <c r="L3529" t="str">
        <f t="shared" si="167"/>
        <v>46-60</v>
      </c>
    </row>
    <row r="3530" spans="1:12" x14ac:dyDescent="0.25">
      <c r="A3530">
        <v>3529</v>
      </c>
      <c r="B3530" t="s">
        <v>9</v>
      </c>
      <c r="C3530">
        <f>IF(ISBLANK(Hoja1!C3530),AVERAGE(Hoja1!$C$2:$C$5001),Hoja1!C3530)</f>
        <v>103000</v>
      </c>
      <c r="D3530" t="str">
        <f>IF(ISBLANK(Hoja1!D3530),"ASALARIADO",Hoja1!D3530)</f>
        <v>ASALARIADO</v>
      </c>
      <c r="E3530" t="s">
        <v>16</v>
      </c>
      <c r="F3530" t="s">
        <v>12</v>
      </c>
      <c r="G3530" t="s">
        <v>12</v>
      </c>
      <c r="H3530" t="s">
        <v>12</v>
      </c>
      <c r="I3530" s="1">
        <f>IF(ISBLANK(Hoja1!I3530),AVERAGE(Hoja1!$I$2:$I$5001),Hoja1!I3530)</f>
        <v>37</v>
      </c>
      <c r="J3530">
        <f t="shared" si="165"/>
        <v>1</v>
      </c>
      <c r="K3530" t="str">
        <f t="shared" si="166"/>
        <v>0-400k</v>
      </c>
      <c r="L3530" t="str">
        <f t="shared" si="167"/>
        <v>31-45</v>
      </c>
    </row>
    <row r="3531" spans="1:12" x14ac:dyDescent="0.25">
      <c r="A3531">
        <v>3530</v>
      </c>
      <c r="B3531" t="s">
        <v>9</v>
      </c>
      <c r="C3531">
        <f>IF(ISBLANK(Hoja1!C3531),AVERAGE(Hoja1!$C$2:$C$5001),Hoja1!C3531)</f>
        <v>746762</v>
      </c>
      <c r="D3531" t="str">
        <f>IF(ISBLANK(Hoja1!D3531),"ASALARIADO",Hoja1!D3531)</f>
        <v>ASALARIADO</v>
      </c>
      <c r="E3531" t="s">
        <v>11</v>
      </c>
      <c r="F3531" t="s">
        <v>12</v>
      </c>
      <c r="G3531" t="s">
        <v>13</v>
      </c>
      <c r="H3531" t="s">
        <v>13</v>
      </c>
      <c r="I3531" s="1">
        <f>IF(ISBLANK(Hoja1!I3531),AVERAGE(Hoja1!$I$2:$I$5001),Hoja1!I3531)</f>
        <v>33</v>
      </c>
      <c r="J3531">
        <f t="shared" si="165"/>
        <v>0</v>
      </c>
      <c r="K3531" t="str">
        <f t="shared" si="166"/>
        <v>400k-800k</v>
      </c>
      <c r="L3531" t="str">
        <f t="shared" si="167"/>
        <v>31-45</v>
      </c>
    </row>
    <row r="3532" spans="1:12" x14ac:dyDescent="0.25">
      <c r="A3532">
        <v>3531</v>
      </c>
      <c r="B3532" t="s">
        <v>9</v>
      </c>
      <c r="C3532">
        <f>IF(ISBLANK(Hoja1!C3532),AVERAGE(Hoja1!$C$2:$C$5001),Hoja1!C3532)</f>
        <v>312000</v>
      </c>
      <c r="D3532" t="str">
        <f>IF(ISBLANK(Hoja1!D3532),"ASALARIADO",Hoja1!D3532)</f>
        <v>ASALARIADO</v>
      </c>
      <c r="E3532" t="s">
        <v>16</v>
      </c>
      <c r="F3532" t="s">
        <v>12</v>
      </c>
      <c r="G3532" t="s">
        <v>13</v>
      </c>
      <c r="H3532" t="s">
        <v>12</v>
      </c>
      <c r="I3532" s="1">
        <f>IF(ISBLANK(Hoja1!I3532),AVERAGE(Hoja1!$I$2:$I$5001),Hoja1!I3532)</f>
        <v>39</v>
      </c>
      <c r="J3532">
        <f t="shared" si="165"/>
        <v>1</v>
      </c>
      <c r="K3532" t="str">
        <f t="shared" si="166"/>
        <v>0-400k</v>
      </c>
      <c r="L3532" t="str">
        <f t="shared" si="167"/>
        <v>31-45</v>
      </c>
    </row>
    <row r="3533" spans="1:12" x14ac:dyDescent="0.25">
      <c r="A3533">
        <v>3532</v>
      </c>
      <c r="B3533" t="s">
        <v>15</v>
      </c>
      <c r="C3533">
        <f>IF(ISBLANK(Hoja1!C3533),AVERAGE(Hoja1!$C$2:$C$5001),Hoja1!C3533)</f>
        <v>302470</v>
      </c>
      <c r="D3533" t="str">
        <f>IF(ISBLANK(Hoja1!D3533),"ASALARIADO",Hoja1!D3533)</f>
        <v>ASEGURADO VOLUNTARIO</v>
      </c>
      <c r="E3533" t="s">
        <v>16</v>
      </c>
      <c r="F3533" t="s">
        <v>12</v>
      </c>
      <c r="G3533" t="s">
        <v>12</v>
      </c>
      <c r="H3533" t="s">
        <v>13</v>
      </c>
      <c r="I3533" s="1">
        <f>IF(ISBLANK(Hoja1!I3533),AVERAGE(Hoja1!$I$2:$I$5001),Hoja1!I3533)</f>
        <v>28</v>
      </c>
      <c r="J3533">
        <f t="shared" si="165"/>
        <v>0</v>
      </c>
      <c r="K3533" t="str">
        <f t="shared" si="166"/>
        <v>0-400k</v>
      </c>
      <c r="L3533" t="str">
        <f t="shared" si="167"/>
        <v>18-30</v>
      </c>
    </row>
    <row r="3534" spans="1:12" x14ac:dyDescent="0.25">
      <c r="A3534">
        <v>3533</v>
      </c>
      <c r="B3534" t="s">
        <v>9</v>
      </c>
      <c r="C3534">
        <f>IF(ISBLANK(Hoja1!C3534),AVERAGE(Hoja1!$C$2:$C$5001),Hoja1!C3534)</f>
        <v>242811.62</v>
      </c>
      <c r="D3534" t="str">
        <f>IF(ISBLANK(Hoja1!D3534),"ASALARIADO",Hoja1!D3534)</f>
        <v>PENSIONADOS EN SU PROPIO SISTEMA</v>
      </c>
      <c r="E3534" t="s">
        <v>11</v>
      </c>
      <c r="F3534" t="s">
        <v>12</v>
      </c>
      <c r="G3534" t="s">
        <v>13</v>
      </c>
      <c r="H3534" t="s">
        <v>13</v>
      </c>
      <c r="I3534" s="1">
        <f>IF(ISBLANK(Hoja1!I3534),AVERAGE(Hoja1!$I$2:$I$5001),Hoja1!I3534)</f>
        <v>67</v>
      </c>
      <c r="J3534">
        <f t="shared" si="165"/>
        <v>0</v>
      </c>
      <c r="K3534" t="str">
        <f t="shared" si="166"/>
        <v>0-400k</v>
      </c>
      <c r="L3534" t="str">
        <f t="shared" si="167"/>
        <v>61-75</v>
      </c>
    </row>
    <row r="3535" spans="1:12" x14ac:dyDescent="0.25">
      <c r="A3535">
        <v>3534</v>
      </c>
      <c r="B3535" t="s">
        <v>15</v>
      </c>
      <c r="C3535">
        <f>IF(ISBLANK(Hoja1!C3535),AVERAGE(Hoja1!$C$2:$C$5001),Hoja1!C3535)</f>
        <v>510544</v>
      </c>
      <c r="D3535" t="str">
        <f>IF(ISBLANK(Hoja1!D3535),"ASALARIADO",Hoja1!D3535)</f>
        <v>ASALARIADO</v>
      </c>
      <c r="E3535" t="s">
        <v>16</v>
      </c>
      <c r="F3535" t="s">
        <v>12</v>
      </c>
      <c r="G3535" t="s">
        <v>13</v>
      </c>
      <c r="H3535" t="s">
        <v>13</v>
      </c>
      <c r="I3535" s="1">
        <f>IF(ISBLANK(Hoja1!I3535),AVERAGE(Hoja1!$I$2:$I$5001),Hoja1!I3535)</f>
        <v>39</v>
      </c>
      <c r="J3535">
        <f t="shared" si="165"/>
        <v>0</v>
      </c>
      <c r="K3535" t="str">
        <f t="shared" si="166"/>
        <v>400k-800k</v>
      </c>
      <c r="L3535" t="str">
        <f t="shared" si="167"/>
        <v>31-45</v>
      </c>
    </row>
    <row r="3536" spans="1:12" x14ac:dyDescent="0.25">
      <c r="A3536">
        <v>3535</v>
      </c>
      <c r="B3536" t="s">
        <v>9</v>
      </c>
      <c r="C3536">
        <f>IF(ISBLANK(Hoja1!C3536),AVERAGE(Hoja1!$C$2:$C$5001),Hoja1!C3536)</f>
        <v>639148</v>
      </c>
      <c r="D3536" t="str">
        <f>IF(ISBLANK(Hoja1!D3536),"ASALARIADO",Hoja1!D3536)</f>
        <v>TRABAJADOR INDEPENDIENTE</v>
      </c>
      <c r="E3536" t="s">
        <v>16</v>
      </c>
      <c r="F3536" t="s">
        <v>12</v>
      </c>
      <c r="G3536" t="s">
        <v>13</v>
      </c>
      <c r="H3536" t="s">
        <v>13</v>
      </c>
      <c r="I3536" s="1">
        <f>IF(ISBLANK(Hoja1!I3536),AVERAGE(Hoja1!$I$2:$I$5001),Hoja1!I3536)</f>
        <v>73</v>
      </c>
      <c r="J3536">
        <f t="shared" si="165"/>
        <v>0</v>
      </c>
      <c r="K3536" t="str">
        <f t="shared" si="166"/>
        <v>400k-800k</v>
      </c>
      <c r="L3536" t="str">
        <f t="shared" si="167"/>
        <v>61-75</v>
      </c>
    </row>
    <row r="3537" spans="1:12" x14ac:dyDescent="0.25">
      <c r="A3537">
        <v>3536</v>
      </c>
      <c r="B3537" t="s">
        <v>9</v>
      </c>
      <c r="C3537">
        <f>IF(ISBLANK(Hoja1!C3537),AVERAGE(Hoja1!$C$2:$C$5001),Hoja1!C3537)</f>
        <v>417679</v>
      </c>
      <c r="D3537" t="str">
        <f>IF(ISBLANK(Hoja1!D3537),"ASALARIADO",Hoja1!D3537)</f>
        <v>TRABAJADOR INDEPENDIENTE</v>
      </c>
      <c r="E3537" t="s">
        <v>16</v>
      </c>
      <c r="F3537" t="s">
        <v>12</v>
      </c>
      <c r="G3537" t="s">
        <v>13</v>
      </c>
      <c r="H3537" t="s">
        <v>12</v>
      </c>
      <c r="I3537" s="1">
        <f>IF(ISBLANK(Hoja1!I3537),AVERAGE(Hoja1!$I$2:$I$5001),Hoja1!I3537)</f>
        <v>47</v>
      </c>
      <c r="J3537">
        <f t="shared" si="165"/>
        <v>1</v>
      </c>
      <c r="K3537" t="str">
        <f t="shared" si="166"/>
        <v>400k-800k</v>
      </c>
      <c r="L3537" t="str">
        <f t="shared" si="167"/>
        <v>46-60</v>
      </c>
    </row>
    <row r="3538" spans="1:12" x14ac:dyDescent="0.25">
      <c r="A3538">
        <v>3537</v>
      </c>
      <c r="B3538" t="s">
        <v>15</v>
      </c>
      <c r="C3538">
        <f>IF(ISBLANK(Hoja1!C3538),AVERAGE(Hoja1!$C$2:$C$5001),Hoja1!C3538)</f>
        <v>283144</v>
      </c>
      <c r="D3538" t="str">
        <f>IF(ISBLANK(Hoja1!D3538),"ASALARIADO",Hoja1!D3538)</f>
        <v>ASALARIADO</v>
      </c>
      <c r="E3538" t="s">
        <v>16</v>
      </c>
      <c r="F3538" t="s">
        <v>12</v>
      </c>
      <c r="G3538" t="s">
        <v>13</v>
      </c>
      <c r="H3538" t="s">
        <v>13</v>
      </c>
      <c r="I3538" s="1">
        <f>IF(ISBLANK(Hoja1!I3538),AVERAGE(Hoja1!$I$2:$I$5001),Hoja1!I3538)</f>
        <v>38</v>
      </c>
      <c r="J3538">
        <f t="shared" si="165"/>
        <v>0</v>
      </c>
      <c r="K3538" t="str">
        <f t="shared" si="166"/>
        <v>0-400k</v>
      </c>
      <c r="L3538" t="str">
        <f t="shared" si="167"/>
        <v>31-45</v>
      </c>
    </row>
    <row r="3539" spans="1:12" x14ac:dyDescent="0.25">
      <c r="A3539">
        <v>3538</v>
      </c>
      <c r="B3539" t="s">
        <v>9</v>
      </c>
      <c r="C3539">
        <f>IF(ISBLANK(Hoja1!C3539),AVERAGE(Hoja1!$C$2:$C$5001),Hoja1!C3539)</f>
        <v>468729</v>
      </c>
      <c r="D3539" t="str">
        <f>IF(ISBLANK(Hoja1!D3539),"ASALARIADO",Hoja1!D3539)</f>
        <v>ASALARIADO</v>
      </c>
      <c r="E3539" t="s">
        <v>11</v>
      </c>
      <c r="F3539" t="s">
        <v>12</v>
      </c>
      <c r="G3539" t="s">
        <v>13</v>
      </c>
      <c r="H3539" t="s">
        <v>13</v>
      </c>
      <c r="I3539" s="1">
        <f>IF(ISBLANK(Hoja1!I3539),AVERAGE(Hoja1!$I$2:$I$5001),Hoja1!I3539)</f>
        <v>39</v>
      </c>
      <c r="J3539">
        <f t="shared" si="165"/>
        <v>0</v>
      </c>
      <c r="K3539" t="str">
        <f t="shared" si="166"/>
        <v>400k-800k</v>
      </c>
      <c r="L3539" t="str">
        <f t="shared" si="167"/>
        <v>31-45</v>
      </c>
    </row>
    <row r="3540" spans="1:12" x14ac:dyDescent="0.25">
      <c r="A3540">
        <v>3539</v>
      </c>
      <c r="B3540" t="s">
        <v>9</v>
      </c>
      <c r="C3540">
        <f>IF(ISBLANK(Hoja1!C3540),AVERAGE(Hoja1!$C$2:$C$5001),Hoja1!C3540)</f>
        <v>413858.99</v>
      </c>
      <c r="D3540" t="str">
        <f>IF(ISBLANK(Hoja1!D3540),"ASALARIADO",Hoja1!D3540)</f>
        <v>ASALARIADO</v>
      </c>
      <c r="E3540" t="s">
        <v>16</v>
      </c>
      <c r="F3540" t="s">
        <v>12</v>
      </c>
      <c r="G3540" t="s">
        <v>13</v>
      </c>
      <c r="H3540" t="s">
        <v>12</v>
      </c>
      <c r="I3540" s="1">
        <f>IF(ISBLANK(Hoja1!I3540),AVERAGE(Hoja1!$I$2:$I$5001),Hoja1!I3540)</f>
        <v>60</v>
      </c>
      <c r="J3540">
        <f t="shared" si="165"/>
        <v>1</v>
      </c>
      <c r="K3540" t="str">
        <f t="shared" si="166"/>
        <v>400k-800k</v>
      </c>
      <c r="L3540" t="str">
        <f t="shared" si="167"/>
        <v>46-60</v>
      </c>
    </row>
    <row r="3541" spans="1:12" x14ac:dyDescent="0.25">
      <c r="A3541">
        <v>3540</v>
      </c>
      <c r="B3541" t="s">
        <v>9</v>
      </c>
      <c r="C3541">
        <f>IF(ISBLANK(Hoja1!C3541),AVERAGE(Hoja1!$C$2:$C$5001),Hoja1!C3541)</f>
        <v>585136.5</v>
      </c>
      <c r="D3541" t="str">
        <f>IF(ISBLANK(Hoja1!D3541),"ASALARIADO",Hoja1!D3541)</f>
        <v>ASALARIADO</v>
      </c>
      <c r="E3541" t="s">
        <v>11</v>
      </c>
      <c r="F3541" t="s">
        <v>12</v>
      </c>
      <c r="G3541" t="s">
        <v>13</v>
      </c>
      <c r="H3541" t="s">
        <v>13</v>
      </c>
      <c r="I3541" s="1">
        <f>IF(ISBLANK(Hoja1!I3541),AVERAGE(Hoja1!$I$2:$I$5001),Hoja1!I3541)</f>
        <v>30</v>
      </c>
      <c r="J3541">
        <f t="shared" si="165"/>
        <v>0</v>
      </c>
      <c r="K3541" t="str">
        <f t="shared" si="166"/>
        <v>400k-800k</v>
      </c>
      <c r="L3541" t="str">
        <f t="shared" si="167"/>
        <v>18-30</v>
      </c>
    </row>
    <row r="3542" spans="1:12" x14ac:dyDescent="0.25">
      <c r="A3542">
        <v>3541</v>
      </c>
      <c r="B3542" t="s">
        <v>15</v>
      </c>
      <c r="C3542">
        <f>IF(ISBLANK(Hoja1!C3542),AVERAGE(Hoja1!$C$2:$C$5001),Hoja1!C3542)</f>
        <v>11900</v>
      </c>
      <c r="D3542" t="str">
        <f>IF(ISBLANK(Hoja1!D3542),"ASALARIADO",Hoja1!D3542)</f>
        <v>ASALARIADO</v>
      </c>
      <c r="E3542" t="s">
        <v>16</v>
      </c>
      <c r="F3542" t="s">
        <v>12</v>
      </c>
      <c r="G3542" t="s">
        <v>13</v>
      </c>
      <c r="H3542" t="s">
        <v>13</v>
      </c>
      <c r="I3542" s="1">
        <f>IF(ISBLANK(Hoja1!I3542),AVERAGE(Hoja1!$I$2:$I$5001),Hoja1!I3542)</f>
        <v>45</v>
      </c>
      <c r="J3542">
        <f t="shared" si="165"/>
        <v>0</v>
      </c>
      <c r="K3542" t="str">
        <f t="shared" si="166"/>
        <v>0-400k</v>
      </c>
      <c r="L3542" t="str">
        <f t="shared" si="167"/>
        <v>31-45</v>
      </c>
    </row>
    <row r="3543" spans="1:12" x14ac:dyDescent="0.25">
      <c r="A3543">
        <v>3542</v>
      </c>
      <c r="B3543" t="s">
        <v>9</v>
      </c>
      <c r="C3543">
        <f>IF(ISBLANK(Hoja1!C3543),AVERAGE(Hoja1!$C$2:$C$5001),Hoja1!C3543)</f>
        <v>371501</v>
      </c>
      <c r="D3543" t="str">
        <f>IF(ISBLANK(Hoja1!D3543),"ASALARIADO",Hoja1!D3543)</f>
        <v>ASALARIADO</v>
      </c>
      <c r="E3543" t="s">
        <v>16</v>
      </c>
      <c r="F3543" t="s">
        <v>12</v>
      </c>
      <c r="G3543" t="s">
        <v>12</v>
      </c>
      <c r="H3543" t="s">
        <v>13</v>
      </c>
      <c r="I3543" s="1">
        <f>IF(ISBLANK(Hoja1!I3543),AVERAGE(Hoja1!$I$2:$I$5001),Hoja1!I3543)</f>
        <v>59</v>
      </c>
      <c r="J3543">
        <f t="shared" si="165"/>
        <v>0</v>
      </c>
      <c r="K3543" t="str">
        <f t="shared" si="166"/>
        <v>0-400k</v>
      </c>
      <c r="L3543" t="str">
        <f t="shared" si="167"/>
        <v>46-60</v>
      </c>
    </row>
    <row r="3544" spans="1:12" x14ac:dyDescent="0.25">
      <c r="A3544">
        <v>3543</v>
      </c>
      <c r="B3544" t="s">
        <v>9</v>
      </c>
      <c r="C3544">
        <f>IF(ISBLANK(Hoja1!C3544),AVERAGE(Hoja1!$C$2:$C$5001),Hoja1!C3544)</f>
        <v>639148</v>
      </c>
      <c r="D3544" t="str">
        <f>IF(ISBLANK(Hoja1!D3544),"ASALARIADO",Hoja1!D3544)</f>
        <v>TRABAJADOR INDEPENDIENTE</v>
      </c>
      <c r="E3544" t="s">
        <v>16</v>
      </c>
      <c r="F3544" t="s">
        <v>12</v>
      </c>
      <c r="G3544" t="s">
        <v>13</v>
      </c>
      <c r="H3544" t="s">
        <v>12</v>
      </c>
      <c r="I3544" s="1">
        <f>IF(ISBLANK(Hoja1!I3544),AVERAGE(Hoja1!$I$2:$I$5001),Hoja1!I3544)</f>
        <v>66</v>
      </c>
      <c r="J3544">
        <f t="shared" si="165"/>
        <v>1</v>
      </c>
      <c r="K3544" t="str">
        <f t="shared" si="166"/>
        <v>400k-800k</v>
      </c>
      <c r="L3544" t="str">
        <f t="shared" si="167"/>
        <v>61-75</v>
      </c>
    </row>
    <row r="3545" spans="1:12" x14ac:dyDescent="0.25">
      <c r="A3545">
        <v>3544</v>
      </c>
      <c r="B3545" t="s">
        <v>15</v>
      </c>
      <c r="C3545">
        <f>IF(ISBLANK(Hoja1!C3545),AVERAGE(Hoja1!$C$2:$C$5001),Hoja1!C3545)</f>
        <v>707308.6</v>
      </c>
      <c r="D3545" t="str">
        <f>IF(ISBLANK(Hoja1!D3545),"ASALARIADO",Hoja1!D3545)</f>
        <v>ASALARIADO</v>
      </c>
      <c r="E3545" t="s">
        <v>16</v>
      </c>
      <c r="F3545" t="s">
        <v>12</v>
      </c>
      <c r="G3545" t="s">
        <v>13</v>
      </c>
      <c r="H3545" t="s">
        <v>13</v>
      </c>
      <c r="I3545" s="1">
        <f>IF(ISBLANK(Hoja1!I3545),AVERAGE(Hoja1!$I$2:$I$5001),Hoja1!I3545)</f>
        <v>36</v>
      </c>
      <c r="J3545">
        <f t="shared" si="165"/>
        <v>0</v>
      </c>
      <c r="K3545" t="str">
        <f t="shared" si="166"/>
        <v>400k-800k</v>
      </c>
      <c r="L3545" t="str">
        <f t="shared" si="167"/>
        <v>31-45</v>
      </c>
    </row>
    <row r="3546" spans="1:12" x14ac:dyDescent="0.25">
      <c r="A3546">
        <v>3545</v>
      </c>
      <c r="B3546" t="s">
        <v>9</v>
      </c>
      <c r="C3546">
        <f>IF(ISBLANK(Hoja1!C3546),AVERAGE(Hoja1!$C$2:$C$5001),Hoja1!C3546)</f>
        <v>573826</v>
      </c>
      <c r="D3546" t="str">
        <f>IF(ISBLANK(Hoja1!D3546),"ASALARIADO",Hoja1!D3546)</f>
        <v>ASEGURADO VOLUNTARIO</v>
      </c>
      <c r="E3546" t="s">
        <v>16</v>
      </c>
      <c r="F3546" t="s">
        <v>12</v>
      </c>
      <c r="G3546" t="s">
        <v>12</v>
      </c>
      <c r="H3546" t="s">
        <v>13</v>
      </c>
      <c r="I3546" s="1">
        <f>IF(ISBLANK(Hoja1!I3546),AVERAGE(Hoja1!$I$2:$I$5001),Hoja1!I3546)</f>
        <v>38</v>
      </c>
      <c r="J3546">
        <f t="shared" si="165"/>
        <v>0</v>
      </c>
      <c r="K3546" t="str">
        <f t="shared" si="166"/>
        <v>400k-800k</v>
      </c>
      <c r="L3546" t="str">
        <f t="shared" si="167"/>
        <v>31-45</v>
      </c>
    </row>
    <row r="3547" spans="1:12" x14ac:dyDescent="0.25">
      <c r="A3547">
        <v>3546</v>
      </c>
      <c r="B3547" t="s">
        <v>15</v>
      </c>
      <c r="C3547">
        <f>IF(ISBLANK(Hoja1!C3547),AVERAGE(Hoja1!$C$2:$C$5001),Hoja1!C3547)</f>
        <v>1355000</v>
      </c>
      <c r="D3547" t="str">
        <f>IF(ISBLANK(Hoja1!D3547),"ASALARIADO",Hoja1!D3547)</f>
        <v>ASALARIADO</v>
      </c>
      <c r="E3547" t="s">
        <v>16</v>
      </c>
      <c r="F3547" t="s">
        <v>12</v>
      </c>
      <c r="G3547" t="s">
        <v>13</v>
      </c>
      <c r="H3547" t="s">
        <v>13</v>
      </c>
      <c r="I3547" s="1">
        <f>IF(ISBLANK(Hoja1!I3547),AVERAGE(Hoja1!$I$2:$I$5001),Hoja1!I3547)</f>
        <v>43</v>
      </c>
      <c r="J3547">
        <f t="shared" si="165"/>
        <v>0</v>
      </c>
      <c r="K3547" t="str">
        <f t="shared" si="166"/>
        <v>1.2M-2M</v>
      </c>
      <c r="L3547" t="str">
        <f t="shared" si="167"/>
        <v>31-45</v>
      </c>
    </row>
    <row r="3548" spans="1:12" x14ac:dyDescent="0.25">
      <c r="A3548">
        <v>3547</v>
      </c>
      <c r="B3548" t="s">
        <v>15</v>
      </c>
      <c r="C3548">
        <f>IF(ISBLANK(Hoja1!C3548),AVERAGE(Hoja1!$C$2:$C$5001),Hoja1!C3548)</f>
        <v>1414474</v>
      </c>
      <c r="D3548" t="str">
        <f>IF(ISBLANK(Hoja1!D3548),"ASALARIADO",Hoja1!D3548)</f>
        <v>PENSIONADOS EN SU PROPIO SISTEMA</v>
      </c>
      <c r="E3548" t="s">
        <v>11</v>
      </c>
      <c r="F3548" t="s">
        <v>12</v>
      </c>
      <c r="G3548" t="s">
        <v>13</v>
      </c>
      <c r="H3548" t="s">
        <v>13</v>
      </c>
      <c r="I3548" s="1">
        <f>IF(ISBLANK(Hoja1!I3548),AVERAGE(Hoja1!$I$2:$I$5001),Hoja1!I3548)</f>
        <v>56</v>
      </c>
      <c r="J3548">
        <f t="shared" si="165"/>
        <v>0</v>
      </c>
      <c r="K3548" t="str">
        <f t="shared" si="166"/>
        <v>1.2M-2M</v>
      </c>
      <c r="L3548" t="str">
        <f t="shared" si="167"/>
        <v>46-60</v>
      </c>
    </row>
    <row r="3549" spans="1:12" x14ac:dyDescent="0.25">
      <c r="A3549">
        <v>3548</v>
      </c>
      <c r="B3549" t="s">
        <v>9</v>
      </c>
      <c r="C3549">
        <f>IF(ISBLANK(Hoja1!C3549),AVERAGE(Hoja1!$C$2:$C$5001),Hoja1!C3549)</f>
        <v>297280</v>
      </c>
      <c r="D3549" t="str">
        <f>IF(ISBLANK(Hoja1!D3549),"ASALARIADO",Hoja1!D3549)</f>
        <v>ASEGURADO VOLUNTARIO</v>
      </c>
      <c r="E3549" t="s">
        <v>16</v>
      </c>
      <c r="F3549" t="s">
        <v>12</v>
      </c>
      <c r="G3549" t="s">
        <v>13</v>
      </c>
      <c r="H3549" t="s">
        <v>13</v>
      </c>
      <c r="I3549" s="1">
        <f>IF(ISBLANK(Hoja1!I3549),AVERAGE(Hoja1!$I$2:$I$5001),Hoja1!I3549)</f>
        <v>64</v>
      </c>
      <c r="J3549">
        <f t="shared" si="165"/>
        <v>0</v>
      </c>
      <c r="K3549" t="str">
        <f t="shared" si="166"/>
        <v>0-400k</v>
      </c>
      <c r="L3549" t="str">
        <f t="shared" si="167"/>
        <v>61-75</v>
      </c>
    </row>
    <row r="3550" spans="1:12" x14ac:dyDescent="0.25">
      <c r="A3550">
        <v>3549</v>
      </c>
      <c r="B3550" t="s">
        <v>15</v>
      </c>
      <c r="C3550">
        <f>IF(ISBLANK(Hoja1!C3550),AVERAGE(Hoja1!$C$2:$C$5001),Hoja1!C3550)</f>
        <v>542430</v>
      </c>
      <c r="D3550" t="str">
        <f>IF(ISBLANK(Hoja1!D3550),"ASALARIADO",Hoja1!D3550)</f>
        <v>ASALARIADO</v>
      </c>
      <c r="E3550" t="s">
        <v>16</v>
      </c>
      <c r="F3550" t="s">
        <v>12</v>
      </c>
      <c r="G3550" t="s">
        <v>13</v>
      </c>
      <c r="H3550" t="s">
        <v>13</v>
      </c>
      <c r="I3550" s="1">
        <f>IF(ISBLANK(Hoja1!I3550),AVERAGE(Hoja1!$I$2:$I$5001),Hoja1!I3550)</f>
        <v>29</v>
      </c>
      <c r="J3550">
        <f t="shared" si="165"/>
        <v>0</v>
      </c>
      <c r="K3550" t="str">
        <f t="shared" si="166"/>
        <v>400k-800k</v>
      </c>
      <c r="L3550" t="str">
        <f t="shared" si="167"/>
        <v>18-30</v>
      </c>
    </row>
    <row r="3551" spans="1:12" x14ac:dyDescent="0.25">
      <c r="A3551">
        <v>3550</v>
      </c>
      <c r="B3551" t="s">
        <v>9</v>
      </c>
      <c r="C3551">
        <f>IF(ISBLANK(Hoja1!C3551),AVERAGE(Hoja1!$C$2:$C$5001),Hoja1!C3551)</f>
        <v>1186247.24</v>
      </c>
      <c r="D3551" t="str">
        <f>IF(ISBLANK(Hoja1!D3551),"ASALARIADO",Hoja1!D3551)</f>
        <v>ASALARIADO</v>
      </c>
      <c r="E3551" t="s">
        <v>16</v>
      </c>
      <c r="F3551" t="s">
        <v>12</v>
      </c>
      <c r="G3551" t="s">
        <v>13</v>
      </c>
      <c r="H3551" t="s">
        <v>13</v>
      </c>
      <c r="I3551" s="1">
        <f>IF(ISBLANK(Hoja1!I3551),AVERAGE(Hoja1!$I$2:$I$5001),Hoja1!I3551)</f>
        <v>58</v>
      </c>
      <c r="J3551">
        <f t="shared" si="165"/>
        <v>0</v>
      </c>
      <c r="K3551" t="str">
        <f t="shared" si="166"/>
        <v>800k-1.2M</v>
      </c>
      <c r="L3551" t="str">
        <f t="shared" si="167"/>
        <v>46-60</v>
      </c>
    </row>
    <row r="3552" spans="1:12" x14ac:dyDescent="0.25">
      <c r="A3552">
        <v>3551</v>
      </c>
      <c r="B3552" t="s">
        <v>15</v>
      </c>
      <c r="C3552">
        <f>IF(ISBLANK(Hoja1!C3552),AVERAGE(Hoja1!$C$2:$C$5001),Hoja1!C3552)</f>
        <v>495975</v>
      </c>
      <c r="D3552" t="str">
        <f>IF(ISBLANK(Hoja1!D3552),"ASALARIADO",Hoja1!D3552)</f>
        <v>TRABAJADOR INDEPENDIENTE</v>
      </c>
      <c r="E3552" t="s">
        <v>16</v>
      </c>
      <c r="F3552" t="s">
        <v>12</v>
      </c>
      <c r="G3552" t="s">
        <v>13</v>
      </c>
      <c r="H3552" t="s">
        <v>12</v>
      </c>
      <c r="I3552" s="1">
        <f>IF(ISBLANK(Hoja1!I3552),AVERAGE(Hoja1!$I$2:$I$5001),Hoja1!I3552)</f>
        <v>56</v>
      </c>
      <c r="J3552">
        <f t="shared" si="165"/>
        <v>1</v>
      </c>
      <c r="K3552" t="str">
        <f t="shared" si="166"/>
        <v>400k-800k</v>
      </c>
      <c r="L3552" t="str">
        <f t="shared" si="167"/>
        <v>46-60</v>
      </c>
    </row>
    <row r="3553" spans="1:12" x14ac:dyDescent="0.25">
      <c r="A3553">
        <v>3552</v>
      </c>
      <c r="B3553" t="s">
        <v>9</v>
      </c>
      <c r="C3553">
        <f>IF(ISBLANK(Hoja1!C3553),AVERAGE(Hoja1!$C$2:$C$5001),Hoja1!C3553)</f>
        <v>490122</v>
      </c>
      <c r="D3553" t="str">
        <f>IF(ISBLANK(Hoja1!D3553),"ASALARIADO",Hoja1!D3553)</f>
        <v>TRABAJADOR INDEPENDIENTE</v>
      </c>
      <c r="E3553" t="s">
        <v>16</v>
      </c>
      <c r="F3553" t="s">
        <v>12</v>
      </c>
      <c r="G3553" t="s">
        <v>12</v>
      </c>
      <c r="H3553" t="s">
        <v>12</v>
      </c>
      <c r="I3553" s="1">
        <f>IF(ISBLANK(Hoja1!I3553),AVERAGE(Hoja1!$I$2:$I$5001),Hoja1!I3553)</f>
        <v>45</v>
      </c>
      <c r="J3553">
        <f t="shared" si="165"/>
        <v>1</v>
      </c>
      <c r="K3553" t="str">
        <f t="shared" si="166"/>
        <v>400k-800k</v>
      </c>
      <c r="L3553" t="str">
        <f t="shared" si="167"/>
        <v>31-45</v>
      </c>
    </row>
    <row r="3554" spans="1:12" x14ac:dyDescent="0.25">
      <c r="A3554">
        <v>3553</v>
      </c>
      <c r="B3554" t="s">
        <v>15</v>
      </c>
      <c r="C3554">
        <f>IF(ISBLANK(Hoja1!C3554),AVERAGE(Hoja1!$C$2:$C$5001),Hoja1!C3554)</f>
        <v>358000</v>
      </c>
      <c r="D3554" t="str">
        <f>IF(ISBLANK(Hoja1!D3554),"ASALARIADO",Hoja1!D3554)</f>
        <v>ASALARIADO</v>
      </c>
      <c r="E3554" t="s">
        <v>16</v>
      </c>
      <c r="F3554" t="s">
        <v>12</v>
      </c>
      <c r="G3554" t="s">
        <v>13</v>
      </c>
      <c r="H3554" t="s">
        <v>12</v>
      </c>
      <c r="I3554" s="1">
        <f>IF(ISBLANK(Hoja1!I3554),AVERAGE(Hoja1!$I$2:$I$5001),Hoja1!I3554)</f>
        <v>35</v>
      </c>
      <c r="J3554">
        <f t="shared" si="165"/>
        <v>1</v>
      </c>
      <c r="K3554" t="str">
        <f t="shared" si="166"/>
        <v>0-400k</v>
      </c>
      <c r="L3554" t="str">
        <f t="shared" si="167"/>
        <v>31-45</v>
      </c>
    </row>
    <row r="3555" spans="1:12" x14ac:dyDescent="0.25">
      <c r="A3555">
        <v>3554</v>
      </c>
      <c r="B3555" t="s">
        <v>15</v>
      </c>
      <c r="C3555">
        <f>IF(ISBLANK(Hoja1!C3555),AVERAGE(Hoja1!$C$2:$C$5001),Hoja1!C3555)</f>
        <v>233615</v>
      </c>
      <c r="D3555" t="str">
        <f>IF(ISBLANK(Hoja1!D3555),"ASALARIADO",Hoja1!D3555)</f>
        <v>ASALARIADO</v>
      </c>
      <c r="E3555" t="s">
        <v>16</v>
      </c>
      <c r="F3555" t="s">
        <v>12</v>
      </c>
      <c r="G3555" t="s">
        <v>13</v>
      </c>
      <c r="H3555" t="s">
        <v>13</v>
      </c>
      <c r="I3555" s="1">
        <f>IF(ISBLANK(Hoja1!I3555),AVERAGE(Hoja1!$I$2:$I$5001),Hoja1!I3555)</f>
        <v>20</v>
      </c>
      <c r="J3555">
        <f t="shared" si="165"/>
        <v>0</v>
      </c>
      <c r="K3555" t="str">
        <f t="shared" si="166"/>
        <v>0-400k</v>
      </c>
      <c r="L3555" t="str">
        <f t="shared" si="167"/>
        <v>18-30</v>
      </c>
    </row>
    <row r="3556" spans="1:12" x14ac:dyDescent="0.25">
      <c r="A3556">
        <v>3555</v>
      </c>
      <c r="B3556" t="s">
        <v>9</v>
      </c>
      <c r="C3556">
        <f>IF(ISBLANK(Hoja1!C3556),AVERAGE(Hoja1!$C$2:$C$5001),Hoja1!C3556)</f>
        <v>540287.05000000005</v>
      </c>
      <c r="D3556" t="str">
        <f>IF(ISBLANK(Hoja1!D3556),"ASALARIADO",Hoja1!D3556)</f>
        <v>ASALARIADO</v>
      </c>
      <c r="E3556" t="s">
        <v>16</v>
      </c>
      <c r="F3556" t="s">
        <v>12</v>
      </c>
      <c r="G3556" t="s">
        <v>13</v>
      </c>
      <c r="H3556" t="s">
        <v>13</v>
      </c>
      <c r="I3556" s="1">
        <f>IF(ISBLANK(Hoja1!I3556),AVERAGE(Hoja1!$I$2:$I$5001),Hoja1!I3556)</f>
        <v>40</v>
      </c>
      <c r="J3556">
        <f t="shared" si="165"/>
        <v>0</v>
      </c>
      <c r="K3556" t="str">
        <f t="shared" si="166"/>
        <v>400k-800k</v>
      </c>
      <c r="L3556" t="str">
        <f t="shared" si="167"/>
        <v>31-45</v>
      </c>
    </row>
    <row r="3557" spans="1:12" x14ac:dyDescent="0.25">
      <c r="A3557">
        <v>3556</v>
      </c>
      <c r="B3557" t="s">
        <v>15</v>
      </c>
      <c r="C3557">
        <f>IF(ISBLANK(Hoja1!C3557),AVERAGE(Hoja1!$C$2:$C$5001),Hoja1!C3557)</f>
        <v>862543.82</v>
      </c>
      <c r="D3557" t="str">
        <f>IF(ISBLANK(Hoja1!D3557),"ASALARIADO",Hoja1!D3557)</f>
        <v>ASALARIADO</v>
      </c>
      <c r="E3557" t="s">
        <v>11</v>
      </c>
      <c r="F3557" t="s">
        <v>12</v>
      </c>
      <c r="G3557" t="s">
        <v>13</v>
      </c>
      <c r="H3557" t="s">
        <v>13</v>
      </c>
      <c r="I3557" s="1">
        <f>IF(ISBLANK(Hoja1!I3557),AVERAGE(Hoja1!$I$2:$I$5001),Hoja1!I3557)</f>
        <v>37</v>
      </c>
      <c r="J3557">
        <f t="shared" si="165"/>
        <v>0</v>
      </c>
      <c r="K3557" t="str">
        <f t="shared" si="166"/>
        <v>800k-1.2M</v>
      </c>
      <c r="L3557" t="str">
        <f t="shared" si="167"/>
        <v>31-45</v>
      </c>
    </row>
    <row r="3558" spans="1:12" x14ac:dyDescent="0.25">
      <c r="A3558">
        <v>3557</v>
      </c>
      <c r="B3558" t="s">
        <v>9</v>
      </c>
      <c r="C3558">
        <f>IF(ISBLANK(Hoja1!C3558),AVERAGE(Hoja1!$C$2:$C$5001),Hoja1!C3558)</f>
        <v>331181</v>
      </c>
      <c r="D3558" t="str">
        <f>IF(ISBLANK(Hoja1!D3558),"ASALARIADO",Hoja1!D3558)</f>
        <v>TRABAJADOR INDEPENDIENTE</v>
      </c>
      <c r="E3558" t="s">
        <v>16</v>
      </c>
      <c r="F3558" t="s">
        <v>12</v>
      </c>
      <c r="G3558" t="s">
        <v>13</v>
      </c>
      <c r="H3558" t="s">
        <v>12</v>
      </c>
      <c r="I3558" s="1">
        <f>IF(ISBLANK(Hoja1!I3558),AVERAGE(Hoja1!$I$2:$I$5001),Hoja1!I3558)</f>
        <v>51</v>
      </c>
      <c r="J3558">
        <f t="shared" si="165"/>
        <v>1</v>
      </c>
      <c r="K3558" t="str">
        <f t="shared" si="166"/>
        <v>0-400k</v>
      </c>
      <c r="L3558" t="str">
        <f t="shared" si="167"/>
        <v>46-60</v>
      </c>
    </row>
    <row r="3559" spans="1:12" x14ac:dyDescent="0.25">
      <c r="A3559">
        <v>3558</v>
      </c>
      <c r="B3559" t="s">
        <v>15</v>
      </c>
      <c r="C3559">
        <f>IF(ISBLANK(Hoja1!C3559),AVERAGE(Hoja1!$C$2:$C$5001),Hoja1!C3559)</f>
        <v>4805416.75</v>
      </c>
      <c r="D3559" t="str">
        <f>IF(ISBLANK(Hoja1!D3559),"ASALARIADO",Hoja1!D3559)</f>
        <v>ASALARIADO</v>
      </c>
      <c r="E3559" t="s">
        <v>11</v>
      </c>
      <c r="F3559" t="s">
        <v>12</v>
      </c>
      <c r="G3559" t="s">
        <v>13</v>
      </c>
      <c r="H3559" t="s">
        <v>13</v>
      </c>
      <c r="I3559" s="1">
        <f>IF(ISBLANK(Hoja1!I3559),AVERAGE(Hoja1!$I$2:$I$5001),Hoja1!I3559)</f>
        <v>60</v>
      </c>
      <c r="J3559">
        <f t="shared" si="165"/>
        <v>0</v>
      </c>
      <c r="K3559" t="str">
        <f t="shared" si="166"/>
        <v>2M+</v>
      </c>
      <c r="L3559" t="str">
        <f t="shared" si="167"/>
        <v>46-60</v>
      </c>
    </row>
    <row r="3560" spans="1:12" x14ac:dyDescent="0.25">
      <c r="A3560">
        <v>3559</v>
      </c>
      <c r="B3560" t="s">
        <v>9</v>
      </c>
      <c r="C3560">
        <f>IF(ISBLANK(Hoja1!C3560),AVERAGE(Hoja1!$C$2:$C$5001),Hoja1!C3560)</f>
        <v>857231</v>
      </c>
      <c r="D3560" t="str">
        <f>IF(ISBLANK(Hoja1!D3560),"ASALARIADO",Hoja1!D3560)</f>
        <v>ASALARIADO</v>
      </c>
      <c r="E3560" t="s">
        <v>16</v>
      </c>
      <c r="F3560" t="s">
        <v>12</v>
      </c>
      <c r="G3560" t="s">
        <v>13</v>
      </c>
      <c r="H3560" t="s">
        <v>13</v>
      </c>
      <c r="I3560" s="1">
        <f>IF(ISBLANK(Hoja1!I3560),AVERAGE(Hoja1!$I$2:$I$5001),Hoja1!I3560)</f>
        <v>35</v>
      </c>
      <c r="J3560">
        <f t="shared" si="165"/>
        <v>0</v>
      </c>
      <c r="K3560" t="str">
        <f t="shared" si="166"/>
        <v>800k-1.2M</v>
      </c>
      <c r="L3560" t="str">
        <f t="shared" si="167"/>
        <v>31-45</v>
      </c>
    </row>
    <row r="3561" spans="1:12" x14ac:dyDescent="0.25">
      <c r="A3561">
        <v>3560</v>
      </c>
      <c r="B3561" t="s">
        <v>15</v>
      </c>
      <c r="C3561">
        <f>IF(ISBLANK(Hoja1!C3561),AVERAGE(Hoja1!$C$2:$C$5001),Hoja1!C3561)</f>
        <v>297050</v>
      </c>
      <c r="D3561" t="str">
        <f>IF(ISBLANK(Hoja1!D3561),"ASALARIADO",Hoja1!D3561)</f>
        <v>ASEGURADO VOLUNTARIO</v>
      </c>
      <c r="E3561" t="s">
        <v>16</v>
      </c>
      <c r="F3561" t="s">
        <v>13</v>
      </c>
      <c r="G3561" t="s">
        <v>13</v>
      </c>
      <c r="H3561" t="s">
        <v>12</v>
      </c>
      <c r="I3561" s="1">
        <f>IF(ISBLANK(Hoja1!I3561),AVERAGE(Hoja1!$I$2:$I$5001),Hoja1!I3561)</f>
        <v>27</v>
      </c>
      <c r="J3561">
        <f t="shared" si="165"/>
        <v>1</v>
      </c>
      <c r="K3561" t="str">
        <f t="shared" si="166"/>
        <v>0-400k</v>
      </c>
      <c r="L3561" t="str">
        <f t="shared" si="167"/>
        <v>18-30</v>
      </c>
    </row>
    <row r="3562" spans="1:12" x14ac:dyDescent="0.25">
      <c r="A3562">
        <v>3561</v>
      </c>
      <c r="B3562" t="s">
        <v>15</v>
      </c>
      <c r="C3562">
        <f>IF(ISBLANK(Hoja1!C3562),AVERAGE(Hoja1!$C$2:$C$5001),Hoja1!C3562)</f>
        <v>541045</v>
      </c>
      <c r="D3562" t="str">
        <f>IF(ISBLANK(Hoja1!D3562),"ASALARIADO",Hoja1!D3562)</f>
        <v>ASALARIADO</v>
      </c>
      <c r="E3562" t="s">
        <v>16</v>
      </c>
      <c r="F3562" t="s">
        <v>12</v>
      </c>
      <c r="G3562" t="s">
        <v>13</v>
      </c>
      <c r="H3562" t="s">
        <v>13</v>
      </c>
      <c r="I3562" s="1">
        <f>IF(ISBLANK(Hoja1!I3562),AVERAGE(Hoja1!$I$2:$I$5001),Hoja1!I3562)</f>
        <v>28</v>
      </c>
      <c r="J3562">
        <f t="shared" si="165"/>
        <v>0</v>
      </c>
      <c r="K3562" t="str">
        <f t="shared" si="166"/>
        <v>400k-800k</v>
      </c>
      <c r="L3562" t="str">
        <f t="shared" si="167"/>
        <v>18-30</v>
      </c>
    </row>
    <row r="3563" spans="1:12" x14ac:dyDescent="0.25">
      <c r="A3563">
        <v>3562</v>
      </c>
      <c r="B3563" t="s">
        <v>9</v>
      </c>
      <c r="C3563">
        <f>IF(ISBLANK(Hoja1!C3563),AVERAGE(Hoja1!$C$2:$C$5001),Hoja1!C3563)</f>
        <v>623822</v>
      </c>
      <c r="D3563" t="str">
        <f>IF(ISBLANK(Hoja1!D3563),"ASALARIADO",Hoja1!D3563)</f>
        <v>ASALARIADO</v>
      </c>
      <c r="E3563" t="s">
        <v>16</v>
      </c>
      <c r="F3563" t="s">
        <v>12</v>
      </c>
      <c r="G3563" t="s">
        <v>13</v>
      </c>
      <c r="H3563" t="s">
        <v>13</v>
      </c>
      <c r="I3563" s="1">
        <f>IF(ISBLANK(Hoja1!I3563),AVERAGE(Hoja1!$I$2:$I$5001),Hoja1!I3563)</f>
        <v>27</v>
      </c>
      <c r="J3563">
        <f t="shared" si="165"/>
        <v>0</v>
      </c>
      <c r="K3563" t="str">
        <f t="shared" si="166"/>
        <v>400k-800k</v>
      </c>
      <c r="L3563" t="str">
        <f t="shared" si="167"/>
        <v>18-30</v>
      </c>
    </row>
    <row r="3564" spans="1:12" x14ac:dyDescent="0.25">
      <c r="A3564">
        <v>3563</v>
      </c>
      <c r="B3564" t="s">
        <v>9</v>
      </c>
      <c r="C3564">
        <f>IF(ISBLANK(Hoja1!C3564),AVERAGE(Hoja1!$C$2:$C$5001),Hoja1!C3564)</f>
        <v>476987</v>
      </c>
      <c r="D3564" t="str">
        <f>IF(ISBLANK(Hoja1!D3564),"ASALARIADO",Hoja1!D3564)</f>
        <v>TRABAJADOR INDEPENDIENTE</v>
      </c>
      <c r="E3564" t="s">
        <v>16</v>
      </c>
      <c r="F3564" t="s">
        <v>12</v>
      </c>
      <c r="G3564" t="s">
        <v>13</v>
      </c>
      <c r="H3564" t="s">
        <v>13</v>
      </c>
      <c r="I3564" s="1">
        <f>IF(ISBLANK(Hoja1!I3564),AVERAGE(Hoja1!$I$2:$I$5001),Hoja1!I3564)</f>
        <v>52</v>
      </c>
      <c r="J3564">
        <f t="shared" si="165"/>
        <v>0</v>
      </c>
      <c r="K3564" t="str">
        <f t="shared" si="166"/>
        <v>400k-800k</v>
      </c>
      <c r="L3564" t="str">
        <f t="shared" si="167"/>
        <v>46-60</v>
      </c>
    </row>
    <row r="3565" spans="1:12" x14ac:dyDescent="0.25">
      <c r="A3565">
        <v>3564</v>
      </c>
      <c r="B3565" t="s">
        <v>9</v>
      </c>
      <c r="C3565">
        <f>IF(ISBLANK(Hoja1!C3565),AVERAGE(Hoja1!$C$2:$C$5001),Hoja1!C3565)</f>
        <v>1976257</v>
      </c>
      <c r="D3565" t="str">
        <f>IF(ISBLANK(Hoja1!D3565),"ASALARIADO",Hoja1!D3565)</f>
        <v>ASALARIADO</v>
      </c>
      <c r="E3565" t="s">
        <v>11</v>
      </c>
      <c r="F3565" t="s">
        <v>12</v>
      </c>
      <c r="G3565" t="s">
        <v>13</v>
      </c>
      <c r="H3565" t="s">
        <v>13</v>
      </c>
      <c r="I3565" s="1">
        <f>IF(ISBLANK(Hoja1!I3565),AVERAGE(Hoja1!$I$2:$I$5001),Hoja1!I3565)</f>
        <v>56</v>
      </c>
      <c r="J3565">
        <f t="shared" si="165"/>
        <v>0</v>
      </c>
      <c r="K3565" t="str">
        <f t="shared" si="166"/>
        <v>1.2M-2M</v>
      </c>
      <c r="L3565" t="str">
        <f t="shared" si="167"/>
        <v>46-60</v>
      </c>
    </row>
    <row r="3566" spans="1:12" x14ac:dyDescent="0.25">
      <c r="A3566">
        <v>3565</v>
      </c>
      <c r="B3566" t="s">
        <v>15</v>
      </c>
      <c r="C3566">
        <f>IF(ISBLANK(Hoja1!C3566),AVERAGE(Hoja1!$C$2:$C$5001),Hoja1!C3566)</f>
        <v>361783</v>
      </c>
      <c r="D3566" t="str">
        <f>IF(ISBLANK(Hoja1!D3566),"ASALARIADO",Hoja1!D3566)</f>
        <v>ASEGURADO VOLUNTARIO</v>
      </c>
      <c r="E3566" t="s">
        <v>16</v>
      </c>
      <c r="F3566" t="s">
        <v>12</v>
      </c>
      <c r="G3566" t="s">
        <v>13</v>
      </c>
      <c r="H3566" t="s">
        <v>12</v>
      </c>
      <c r="I3566" s="1">
        <f>IF(ISBLANK(Hoja1!I3566),AVERAGE(Hoja1!$I$2:$I$5001),Hoja1!I3566)</f>
        <v>52</v>
      </c>
      <c r="J3566">
        <f t="shared" si="165"/>
        <v>1</v>
      </c>
      <c r="K3566" t="str">
        <f t="shared" si="166"/>
        <v>0-400k</v>
      </c>
      <c r="L3566" t="str">
        <f t="shared" si="167"/>
        <v>46-60</v>
      </c>
    </row>
    <row r="3567" spans="1:12" x14ac:dyDescent="0.25">
      <c r="A3567">
        <v>3566</v>
      </c>
      <c r="B3567" t="s">
        <v>9</v>
      </c>
      <c r="C3567">
        <f>IF(ISBLANK(Hoja1!C3567),AVERAGE(Hoja1!$C$2:$C$5001),Hoja1!C3567)</f>
        <v>279985.18</v>
      </c>
      <c r="D3567" t="str">
        <f>IF(ISBLANK(Hoja1!D3567),"ASALARIADO",Hoja1!D3567)</f>
        <v>ASALARIADO</v>
      </c>
      <c r="E3567" t="s">
        <v>16</v>
      </c>
      <c r="F3567" t="s">
        <v>12</v>
      </c>
      <c r="G3567" t="s">
        <v>13</v>
      </c>
      <c r="H3567" t="s">
        <v>13</v>
      </c>
      <c r="I3567" s="1">
        <f>IF(ISBLANK(Hoja1!I3567),AVERAGE(Hoja1!$I$2:$I$5001),Hoja1!I3567)</f>
        <v>37</v>
      </c>
      <c r="J3567">
        <f t="shared" si="165"/>
        <v>0</v>
      </c>
      <c r="K3567" t="str">
        <f t="shared" si="166"/>
        <v>0-400k</v>
      </c>
      <c r="L3567" t="str">
        <f t="shared" si="167"/>
        <v>31-45</v>
      </c>
    </row>
    <row r="3568" spans="1:12" x14ac:dyDescent="0.25">
      <c r="A3568">
        <v>3567</v>
      </c>
      <c r="B3568" t="s">
        <v>9</v>
      </c>
      <c r="C3568">
        <f>IF(ISBLANK(Hoja1!C3568),AVERAGE(Hoja1!$C$2:$C$5001),Hoja1!C3568)</f>
        <v>380000</v>
      </c>
      <c r="D3568" t="str">
        <f>IF(ISBLANK(Hoja1!D3568),"ASALARIADO",Hoja1!D3568)</f>
        <v>ASALARIADO</v>
      </c>
      <c r="E3568" t="s">
        <v>16</v>
      </c>
      <c r="F3568" t="s">
        <v>12</v>
      </c>
      <c r="G3568" t="s">
        <v>13</v>
      </c>
      <c r="H3568" t="s">
        <v>13</v>
      </c>
      <c r="I3568" s="1">
        <f>IF(ISBLANK(Hoja1!I3568),AVERAGE(Hoja1!$I$2:$I$5001),Hoja1!I3568)</f>
        <v>32</v>
      </c>
      <c r="J3568">
        <f t="shared" si="165"/>
        <v>0</v>
      </c>
      <c r="K3568" t="str">
        <f t="shared" si="166"/>
        <v>0-400k</v>
      </c>
      <c r="L3568" t="str">
        <f t="shared" si="167"/>
        <v>31-45</v>
      </c>
    </row>
    <row r="3569" spans="1:12" x14ac:dyDescent="0.25">
      <c r="A3569">
        <v>3568</v>
      </c>
      <c r="B3569" t="s">
        <v>9</v>
      </c>
      <c r="C3569">
        <f>IF(ISBLANK(Hoja1!C3569),AVERAGE(Hoja1!$C$2:$C$5001),Hoja1!C3569)</f>
        <v>4102647.12</v>
      </c>
      <c r="D3569" t="str">
        <f>IF(ISBLANK(Hoja1!D3569),"ASALARIADO",Hoja1!D3569)</f>
        <v>ASALARIADO</v>
      </c>
      <c r="E3569" t="s">
        <v>16</v>
      </c>
      <c r="F3569" t="s">
        <v>12</v>
      </c>
      <c r="G3569" t="s">
        <v>13</v>
      </c>
      <c r="H3569" t="s">
        <v>13</v>
      </c>
      <c r="I3569" s="1">
        <f>IF(ISBLANK(Hoja1!I3569),AVERAGE(Hoja1!$I$2:$I$5001),Hoja1!I3569)</f>
        <v>34</v>
      </c>
      <c r="J3569">
        <f t="shared" si="165"/>
        <v>0</v>
      </c>
      <c r="K3569" t="str">
        <f t="shared" si="166"/>
        <v>2M+</v>
      </c>
      <c r="L3569" t="str">
        <f t="shared" si="167"/>
        <v>31-45</v>
      </c>
    </row>
    <row r="3570" spans="1:12" x14ac:dyDescent="0.25">
      <c r="A3570">
        <v>3569</v>
      </c>
      <c r="B3570" t="s">
        <v>15</v>
      </c>
      <c r="C3570">
        <f>IF(ISBLANK(Hoja1!C3570),AVERAGE(Hoja1!$C$2:$C$5001),Hoja1!C3570)</f>
        <v>413618.8</v>
      </c>
      <c r="D3570" t="str">
        <f>IF(ISBLANK(Hoja1!D3570),"ASALARIADO",Hoja1!D3570)</f>
        <v>ASALARIADO</v>
      </c>
      <c r="E3570" t="s">
        <v>16</v>
      </c>
      <c r="F3570" t="s">
        <v>12</v>
      </c>
      <c r="G3570" t="s">
        <v>13</v>
      </c>
      <c r="H3570" t="s">
        <v>13</v>
      </c>
      <c r="I3570" s="1">
        <f>IF(ISBLANK(Hoja1!I3570),AVERAGE(Hoja1!$I$2:$I$5001),Hoja1!I3570)</f>
        <v>35</v>
      </c>
      <c r="J3570">
        <f t="shared" si="165"/>
        <v>0</v>
      </c>
      <c r="K3570" t="str">
        <f t="shared" si="166"/>
        <v>400k-800k</v>
      </c>
      <c r="L3570" t="str">
        <f t="shared" si="167"/>
        <v>31-45</v>
      </c>
    </row>
    <row r="3571" spans="1:12" x14ac:dyDescent="0.25">
      <c r="A3571">
        <v>3570</v>
      </c>
      <c r="B3571" t="s">
        <v>9</v>
      </c>
      <c r="C3571">
        <f>IF(ISBLANK(Hoja1!C3571),AVERAGE(Hoja1!$C$2:$C$5001),Hoja1!C3571)</f>
        <v>295477</v>
      </c>
      <c r="D3571" t="str">
        <f>IF(ISBLANK(Hoja1!D3571),"ASALARIADO",Hoja1!D3571)</f>
        <v>ASALARIADO</v>
      </c>
      <c r="E3571" t="s">
        <v>11</v>
      </c>
      <c r="F3571" t="s">
        <v>12</v>
      </c>
      <c r="G3571" t="s">
        <v>13</v>
      </c>
      <c r="H3571" t="s">
        <v>13</v>
      </c>
      <c r="I3571" s="1">
        <f>IF(ISBLANK(Hoja1!I3571),AVERAGE(Hoja1!$I$2:$I$5001),Hoja1!I3571)</f>
        <v>28</v>
      </c>
      <c r="J3571">
        <f t="shared" si="165"/>
        <v>0</v>
      </c>
      <c r="K3571" t="str">
        <f t="shared" si="166"/>
        <v>0-400k</v>
      </c>
      <c r="L3571" t="str">
        <f t="shared" si="167"/>
        <v>18-30</v>
      </c>
    </row>
    <row r="3572" spans="1:12" x14ac:dyDescent="0.25">
      <c r="A3572">
        <v>3571</v>
      </c>
      <c r="B3572" t="s">
        <v>9</v>
      </c>
      <c r="C3572">
        <f>IF(ISBLANK(Hoja1!C3572),AVERAGE(Hoja1!$C$2:$C$5001),Hoja1!C3572)</f>
        <v>300018</v>
      </c>
      <c r="D3572" t="str">
        <f>IF(ISBLANK(Hoja1!D3572),"ASALARIADO",Hoja1!D3572)</f>
        <v>TRABAJADOR INDEPENDIENTE</v>
      </c>
      <c r="E3572" t="s">
        <v>16</v>
      </c>
      <c r="F3572" t="s">
        <v>12</v>
      </c>
      <c r="G3572" t="s">
        <v>13</v>
      </c>
      <c r="H3572" t="s">
        <v>13</v>
      </c>
      <c r="I3572" s="1">
        <f>IF(ISBLANK(Hoja1!I3572),AVERAGE(Hoja1!$I$2:$I$5001),Hoja1!I3572)</f>
        <v>61</v>
      </c>
      <c r="J3572">
        <f t="shared" si="165"/>
        <v>0</v>
      </c>
      <c r="K3572" t="str">
        <f t="shared" si="166"/>
        <v>0-400k</v>
      </c>
      <c r="L3572" t="str">
        <f t="shared" si="167"/>
        <v>61-75</v>
      </c>
    </row>
    <row r="3573" spans="1:12" x14ac:dyDescent="0.25">
      <c r="A3573">
        <v>3572</v>
      </c>
      <c r="B3573" t="s">
        <v>9</v>
      </c>
      <c r="C3573">
        <f>IF(ISBLANK(Hoja1!C3573),AVERAGE(Hoja1!$C$2:$C$5001),Hoja1!C3573)</f>
        <v>1700000</v>
      </c>
      <c r="D3573" t="str">
        <f>IF(ISBLANK(Hoja1!D3573),"ASALARIADO",Hoja1!D3573)</f>
        <v>ASALARIADO</v>
      </c>
      <c r="E3573" t="s">
        <v>16</v>
      </c>
      <c r="F3573" t="s">
        <v>12</v>
      </c>
      <c r="G3573" t="s">
        <v>13</v>
      </c>
      <c r="H3573" t="s">
        <v>13</v>
      </c>
      <c r="I3573" s="1">
        <f>IF(ISBLANK(Hoja1!I3573),AVERAGE(Hoja1!$I$2:$I$5001),Hoja1!I3573)</f>
        <v>45</v>
      </c>
      <c r="J3573">
        <f t="shared" si="165"/>
        <v>0</v>
      </c>
      <c r="K3573" t="str">
        <f t="shared" si="166"/>
        <v>1.2M-2M</v>
      </c>
      <c r="L3573" t="str">
        <f t="shared" si="167"/>
        <v>31-45</v>
      </c>
    </row>
    <row r="3574" spans="1:12" x14ac:dyDescent="0.25">
      <c r="A3574">
        <v>3573</v>
      </c>
      <c r="B3574" t="s">
        <v>15</v>
      </c>
      <c r="C3574">
        <f>IF(ISBLANK(Hoja1!C3574),AVERAGE(Hoja1!$C$2:$C$5001),Hoja1!C3574)</f>
        <v>1260977.05</v>
      </c>
      <c r="D3574" t="str">
        <f>IF(ISBLANK(Hoja1!D3574),"ASALARIADO",Hoja1!D3574)</f>
        <v>ASALARIADO</v>
      </c>
      <c r="E3574" t="s">
        <v>11</v>
      </c>
      <c r="F3574" t="s">
        <v>12</v>
      </c>
      <c r="G3574" t="s">
        <v>13</v>
      </c>
      <c r="H3574" t="s">
        <v>13</v>
      </c>
      <c r="I3574" s="1">
        <f>IF(ISBLANK(Hoja1!I3574),AVERAGE(Hoja1!$I$2:$I$5001),Hoja1!I3574)</f>
        <v>38</v>
      </c>
      <c r="J3574">
        <f t="shared" si="165"/>
        <v>0</v>
      </c>
      <c r="K3574" t="str">
        <f t="shared" si="166"/>
        <v>1.2M-2M</v>
      </c>
      <c r="L3574" t="str">
        <f t="shared" si="167"/>
        <v>31-45</v>
      </c>
    </row>
    <row r="3575" spans="1:12" x14ac:dyDescent="0.25">
      <c r="A3575">
        <v>3574</v>
      </c>
      <c r="B3575" t="s">
        <v>9</v>
      </c>
      <c r="C3575">
        <f>IF(ISBLANK(Hoja1!C3575),AVERAGE(Hoja1!$C$2:$C$5001),Hoja1!C3575)</f>
        <v>885053.25</v>
      </c>
      <c r="D3575" t="str">
        <f>IF(ISBLANK(Hoja1!D3575),"ASALARIADO",Hoja1!D3575)</f>
        <v>ASALARIADO</v>
      </c>
      <c r="E3575" t="s">
        <v>11</v>
      </c>
      <c r="F3575" t="s">
        <v>12</v>
      </c>
      <c r="G3575" t="s">
        <v>13</v>
      </c>
      <c r="H3575" t="s">
        <v>13</v>
      </c>
      <c r="I3575" s="1">
        <f>IF(ISBLANK(Hoja1!I3575),AVERAGE(Hoja1!$I$2:$I$5001),Hoja1!I3575)</f>
        <v>35</v>
      </c>
      <c r="J3575">
        <f t="shared" si="165"/>
        <v>0</v>
      </c>
      <c r="K3575" t="str">
        <f t="shared" si="166"/>
        <v>800k-1.2M</v>
      </c>
      <c r="L3575" t="str">
        <f t="shared" si="167"/>
        <v>31-45</v>
      </c>
    </row>
    <row r="3576" spans="1:12" x14ac:dyDescent="0.25">
      <c r="A3576">
        <v>3575</v>
      </c>
      <c r="B3576" t="s">
        <v>15</v>
      </c>
      <c r="C3576">
        <f>IF(ISBLANK(Hoja1!C3576),AVERAGE(Hoja1!$C$2:$C$5001),Hoja1!C3576)</f>
        <v>722010.7</v>
      </c>
      <c r="D3576" t="str">
        <f>IF(ISBLANK(Hoja1!D3576),"ASALARIADO",Hoja1!D3576)</f>
        <v>ASALARIADO</v>
      </c>
      <c r="E3576" t="s">
        <v>11</v>
      </c>
      <c r="F3576" t="s">
        <v>12</v>
      </c>
      <c r="G3576" t="s">
        <v>13</v>
      </c>
      <c r="H3576" t="s">
        <v>13</v>
      </c>
      <c r="I3576" s="1">
        <f>IF(ISBLANK(Hoja1!I3576),AVERAGE(Hoja1!$I$2:$I$5001),Hoja1!I3576)</f>
        <v>36</v>
      </c>
      <c r="J3576">
        <f t="shared" si="165"/>
        <v>0</v>
      </c>
      <c r="K3576" t="str">
        <f t="shared" si="166"/>
        <v>400k-800k</v>
      </c>
      <c r="L3576" t="str">
        <f t="shared" si="167"/>
        <v>31-45</v>
      </c>
    </row>
    <row r="3577" spans="1:12" x14ac:dyDescent="0.25">
      <c r="A3577">
        <v>3576</v>
      </c>
      <c r="B3577" t="s">
        <v>9</v>
      </c>
      <c r="C3577">
        <f>IF(ISBLANK(Hoja1!C3577),AVERAGE(Hoja1!$C$2:$C$5001),Hoja1!C3577)</f>
        <v>413166</v>
      </c>
      <c r="D3577" t="str">
        <f>IF(ISBLANK(Hoja1!D3577),"ASALARIADO",Hoja1!D3577)</f>
        <v>ASALARIADO</v>
      </c>
      <c r="E3577" t="s">
        <v>16</v>
      </c>
      <c r="F3577" t="s">
        <v>12</v>
      </c>
      <c r="G3577" t="s">
        <v>13</v>
      </c>
      <c r="H3577" t="s">
        <v>13</v>
      </c>
      <c r="I3577" s="1">
        <f>IF(ISBLANK(Hoja1!I3577),AVERAGE(Hoja1!$I$2:$I$5001),Hoja1!I3577)</f>
        <v>49</v>
      </c>
      <c r="J3577">
        <f t="shared" si="165"/>
        <v>0</v>
      </c>
      <c r="K3577" t="str">
        <f t="shared" si="166"/>
        <v>400k-800k</v>
      </c>
      <c r="L3577" t="str">
        <f t="shared" si="167"/>
        <v>46-60</v>
      </c>
    </row>
    <row r="3578" spans="1:12" x14ac:dyDescent="0.25">
      <c r="A3578">
        <v>3577</v>
      </c>
      <c r="B3578" t="s">
        <v>15</v>
      </c>
      <c r="C3578">
        <f>IF(ISBLANK(Hoja1!C3578),AVERAGE(Hoja1!$C$2:$C$5001),Hoja1!C3578)</f>
        <v>356455</v>
      </c>
      <c r="D3578" t="str">
        <f>IF(ISBLANK(Hoja1!D3578),"ASALARIADO",Hoja1!D3578)</f>
        <v>TRABAJADOR INDEPENDIENTE</v>
      </c>
      <c r="E3578" t="s">
        <v>16</v>
      </c>
      <c r="F3578" t="s">
        <v>12</v>
      </c>
      <c r="G3578" t="s">
        <v>12</v>
      </c>
      <c r="H3578" t="s">
        <v>12</v>
      </c>
      <c r="I3578" s="1">
        <f>IF(ISBLANK(Hoja1!I3578),AVERAGE(Hoja1!$I$2:$I$5001),Hoja1!I3578)</f>
        <v>52</v>
      </c>
      <c r="J3578">
        <f t="shared" si="165"/>
        <v>1</v>
      </c>
      <c r="K3578" t="str">
        <f t="shared" si="166"/>
        <v>0-400k</v>
      </c>
      <c r="L3578" t="str">
        <f t="shared" si="167"/>
        <v>46-60</v>
      </c>
    </row>
    <row r="3579" spans="1:12" x14ac:dyDescent="0.25">
      <c r="A3579">
        <v>3578</v>
      </c>
      <c r="B3579" t="s">
        <v>15</v>
      </c>
      <c r="C3579">
        <f>IF(ISBLANK(Hoja1!C3579),AVERAGE(Hoja1!$C$2:$C$5001),Hoja1!C3579)</f>
        <v>300000</v>
      </c>
      <c r="D3579" t="str">
        <f>IF(ISBLANK(Hoja1!D3579),"ASALARIADO",Hoja1!D3579)</f>
        <v>ASALARIADO</v>
      </c>
      <c r="E3579" t="s">
        <v>16</v>
      </c>
      <c r="F3579" t="s">
        <v>12</v>
      </c>
      <c r="G3579" t="s">
        <v>12</v>
      </c>
      <c r="H3579" t="s">
        <v>13</v>
      </c>
      <c r="I3579" s="1">
        <f>IF(ISBLANK(Hoja1!I3579),AVERAGE(Hoja1!$I$2:$I$5001),Hoja1!I3579)</f>
        <v>41</v>
      </c>
      <c r="J3579">
        <f t="shared" si="165"/>
        <v>0</v>
      </c>
      <c r="K3579" t="str">
        <f t="shared" si="166"/>
        <v>0-400k</v>
      </c>
      <c r="L3579" t="str">
        <f t="shared" si="167"/>
        <v>31-45</v>
      </c>
    </row>
    <row r="3580" spans="1:12" x14ac:dyDescent="0.25">
      <c r="A3580">
        <v>3579</v>
      </c>
      <c r="B3580" t="s">
        <v>15</v>
      </c>
      <c r="C3580">
        <f>IF(ISBLANK(Hoja1!C3580),AVERAGE(Hoja1!$C$2:$C$5001),Hoja1!C3580)</f>
        <v>1642647</v>
      </c>
      <c r="D3580" t="str">
        <f>IF(ISBLANK(Hoja1!D3580),"ASALARIADO",Hoja1!D3580)</f>
        <v>PENSIONADOS EN SU PROPIO SISTEMA</v>
      </c>
      <c r="E3580" t="s">
        <v>11</v>
      </c>
      <c r="F3580" t="s">
        <v>12</v>
      </c>
      <c r="G3580" t="s">
        <v>13</v>
      </c>
      <c r="H3580" t="s">
        <v>13</v>
      </c>
      <c r="I3580" s="1">
        <f>IF(ISBLANK(Hoja1!I3580),AVERAGE(Hoja1!$I$2:$I$5001),Hoja1!I3580)</f>
        <v>59</v>
      </c>
      <c r="J3580">
        <f t="shared" si="165"/>
        <v>0</v>
      </c>
      <c r="K3580" t="str">
        <f t="shared" si="166"/>
        <v>1.2M-2M</v>
      </c>
      <c r="L3580" t="str">
        <f t="shared" si="167"/>
        <v>46-60</v>
      </c>
    </row>
    <row r="3581" spans="1:12" x14ac:dyDescent="0.25">
      <c r="A3581">
        <v>3580</v>
      </c>
      <c r="B3581" t="s">
        <v>9</v>
      </c>
      <c r="C3581">
        <f>IF(ISBLANK(Hoja1!C3581),AVERAGE(Hoja1!$C$2:$C$5001),Hoja1!C3581)</f>
        <v>200000</v>
      </c>
      <c r="D3581" t="str">
        <f>IF(ISBLANK(Hoja1!D3581),"ASALARIADO",Hoja1!D3581)</f>
        <v>ASALARIADO</v>
      </c>
      <c r="E3581" t="s">
        <v>16</v>
      </c>
      <c r="F3581" t="s">
        <v>12</v>
      </c>
      <c r="G3581" t="s">
        <v>13</v>
      </c>
      <c r="H3581" t="s">
        <v>12</v>
      </c>
      <c r="I3581" s="1">
        <f>IF(ISBLANK(Hoja1!I3581),AVERAGE(Hoja1!$I$2:$I$5001),Hoja1!I3581)</f>
        <v>30</v>
      </c>
      <c r="J3581">
        <f t="shared" si="165"/>
        <v>1</v>
      </c>
      <c r="K3581" t="str">
        <f t="shared" si="166"/>
        <v>0-400k</v>
      </c>
      <c r="L3581" t="str">
        <f t="shared" si="167"/>
        <v>18-30</v>
      </c>
    </row>
    <row r="3582" spans="1:12" x14ac:dyDescent="0.25">
      <c r="A3582">
        <v>3581</v>
      </c>
      <c r="B3582" t="s">
        <v>9</v>
      </c>
      <c r="C3582">
        <f>IF(ISBLANK(Hoja1!C3582),AVERAGE(Hoja1!$C$2:$C$5001),Hoja1!C3582)</f>
        <v>278030</v>
      </c>
      <c r="D3582" t="str">
        <f>IF(ISBLANK(Hoja1!D3582),"ASALARIADO",Hoja1!D3582)</f>
        <v>CONVENIOS ESPECIALES DE TRABAJADORES INDEPENDIENTES</v>
      </c>
      <c r="E3582" t="s">
        <v>16</v>
      </c>
      <c r="F3582" t="s">
        <v>12</v>
      </c>
      <c r="G3582" t="s">
        <v>13</v>
      </c>
      <c r="H3582" t="s">
        <v>13</v>
      </c>
      <c r="I3582" s="1">
        <f>IF(ISBLANK(Hoja1!I3582),AVERAGE(Hoja1!$I$2:$I$5001),Hoja1!I3582)</f>
        <v>35</v>
      </c>
      <c r="J3582">
        <f t="shared" si="165"/>
        <v>0</v>
      </c>
      <c r="K3582" t="str">
        <f t="shared" si="166"/>
        <v>0-400k</v>
      </c>
      <c r="L3582" t="str">
        <f t="shared" si="167"/>
        <v>31-45</v>
      </c>
    </row>
    <row r="3583" spans="1:12" x14ac:dyDescent="0.25">
      <c r="A3583">
        <v>3582</v>
      </c>
      <c r="B3583" t="s">
        <v>9</v>
      </c>
      <c r="C3583">
        <f>IF(ISBLANK(Hoja1!C3583),AVERAGE(Hoja1!$C$2:$C$5001),Hoja1!C3583)</f>
        <v>1184243</v>
      </c>
      <c r="D3583" t="str">
        <f>IF(ISBLANK(Hoja1!D3583),"ASALARIADO",Hoja1!D3583)</f>
        <v>ASALARIADO</v>
      </c>
      <c r="E3583" t="s">
        <v>11</v>
      </c>
      <c r="F3583" t="s">
        <v>12</v>
      </c>
      <c r="G3583" t="s">
        <v>13</v>
      </c>
      <c r="H3583" t="s">
        <v>12</v>
      </c>
      <c r="I3583" s="1">
        <f>IF(ISBLANK(Hoja1!I3583),AVERAGE(Hoja1!$I$2:$I$5001),Hoja1!I3583)</f>
        <v>37</v>
      </c>
      <c r="J3583">
        <f t="shared" si="165"/>
        <v>1</v>
      </c>
      <c r="K3583" t="str">
        <f t="shared" si="166"/>
        <v>800k-1.2M</v>
      </c>
      <c r="L3583" t="str">
        <f t="shared" si="167"/>
        <v>31-45</v>
      </c>
    </row>
    <row r="3584" spans="1:12" x14ac:dyDescent="0.25">
      <c r="A3584">
        <v>3583</v>
      </c>
      <c r="B3584" t="s">
        <v>15</v>
      </c>
      <c r="C3584">
        <f>IF(ISBLANK(Hoja1!C3584),AVERAGE(Hoja1!$C$2:$C$5001),Hoja1!C3584)</f>
        <v>1586732.18</v>
      </c>
      <c r="D3584" t="str">
        <f>IF(ISBLANK(Hoja1!D3584),"ASALARIADO",Hoja1!D3584)</f>
        <v>ASALARIADO</v>
      </c>
      <c r="E3584" t="s">
        <v>11</v>
      </c>
      <c r="F3584" t="s">
        <v>12</v>
      </c>
      <c r="G3584" t="s">
        <v>13</v>
      </c>
      <c r="H3584" t="s">
        <v>13</v>
      </c>
      <c r="I3584" s="1">
        <f>IF(ISBLANK(Hoja1!I3584),AVERAGE(Hoja1!$I$2:$I$5001),Hoja1!I3584)</f>
        <v>70</v>
      </c>
      <c r="J3584">
        <f t="shared" si="165"/>
        <v>0</v>
      </c>
      <c r="K3584" t="str">
        <f t="shared" si="166"/>
        <v>1.2M-2M</v>
      </c>
      <c r="L3584" t="str">
        <f t="shared" si="167"/>
        <v>61-75</v>
      </c>
    </row>
    <row r="3585" spans="1:12" x14ac:dyDescent="0.25">
      <c r="A3585">
        <v>3584</v>
      </c>
      <c r="B3585" t="s">
        <v>9</v>
      </c>
      <c r="C3585">
        <f>IF(ISBLANK(Hoja1!C3585),AVERAGE(Hoja1!$C$2:$C$5001),Hoja1!C3585)</f>
        <v>100000</v>
      </c>
      <c r="D3585" t="str">
        <f>IF(ISBLANK(Hoja1!D3585),"ASALARIADO",Hoja1!D3585)</f>
        <v>ASALARIADO</v>
      </c>
      <c r="E3585" t="s">
        <v>16</v>
      </c>
      <c r="F3585" t="s">
        <v>12</v>
      </c>
      <c r="G3585" t="s">
        <v>13</v>
      </c>
      <c r="H3585" t="s">
        <v>12</v>
      </c>
      <c r="I3585" s="1">
        <f>IF(ISBLANK(Hoja1!I3585),AVERAGE(Hoja1!$I$2:$I$5001),Hoja1!I3585)</f>
        <v>41</v>
      </c>
      <c r="J3585">
        <f t="shared" si="165"/>
        <v>1</v>
      </c>
      <c r="K3585" t="str">
        <f t="shared" si="166"/>
        <v>0-400k</v>
      </c>
      <c r="L3585" t="str">
        <f t="shared" si="167"/>
        <v>31-45</v>
      </c>
    </row>
    <row r="3586" spans="1:12" x14ac:dyDescent="0.25">
      <c r="A3586">
        <v>3585</v>
      </c>
      <c r="B3586" t="s">
        <v>9</v>
      </c>
      <c r="C3586">
        <f>IF(ISBLANK(Hoja1!C3586),AVERAGE(Hoja1!$C$2:$C$5001),Hoja1!C3586)</f>
        <v>1198242.1599999999</v>
      </c>
      <c r="D3586" t="str">
        <f>IF(ISBLANK(Hoja1!D3586),"ASALARIADO",Hoja1!D3586)</f>
        <v>ASALARIADO</v>
      </c>
      <c r="E3586" t="s">
        <v>16</v>
      </c>
      <c r="F3586" t="s">
        <v>12</v>
      </c>
      <c r="G3586" t="s">
        <v>13</v>
      </c>
      <c r="H3586" t="s">
        <v>13</v>
      </c>
      <c r="I3586" s="1">
        <f>IF(ISBLANK(Hoja1!I3586),AVERAGE(Hoja1!$I$2:$I$5001),Hoja1!I3586)</f>
        <v>28</v>
      </c>
      <c r="J3586">
        <f t="shared" si="165"/>
        <v>0</v>
      </c>
      <c r="K3586" t="str">
        <f t="shared" si="166"/>
        <v>800k-1.2M</v>
      </c>
      <c r="L3586" t="str">
        <f t="shared" si="167"/>
        <v>18-30</v>
      </c>
    </row>
    <row r="3587" spans="1:12" x14ac:dyDescent="0.25">
      <c r="A3587">
        <v>3586</v>
      </c>
      <c r="B3587" t="s">
        <v>9</v>
      </c>
      <c r="C3587">
        <f>IF(ISBLANK(Hoja1!C3587),AVERAGE(Hoja1!$C$2:$C$5001),Hoja1!C3587)</f>
        <v>470162.5</v>
      </c>
      <c r="D3587" t="str">
        <f>IF(ISBLANK(Hoja1!D3587),"ASALARIADO",Hoja1!D3587)</f>
        <v>ASALARIADO</v>
      </c>
      <c r="E3587" t="s">
        <v>16</v>
      </c>
      <c r="F3587" t="s">
        <v>12</v>
      </c>
      <c r="G3587" t="s">
        <v>13</v>
      </c>
      <c r="H3587" t="s">
        <v>13</v>
      </c>
      <c r="I3587" s="1">
        <f>IF(ISBLANK(Hoja1!I3587),AVERAGE(Hoja1!$I$2:$I$5001),Hoja1!I3587)</f>
        <v>43</v>
      </c>
      <c r="J3587">
        <f t="shared" ref="J3587:J3650" si="168">IF(H3587="SI",1,0)</f>
        <v>0</v>
      </c>
      <c r="K3587" t="str">
        <f t="shared" ref="K3587:K3650" si="169">IF(C3587&lt;=400000,"0-400k",IF(C3587&lt;=800000,"400k-800k",IF(C3587&lt;=1200000,"800k-1.2M",IF(C3587&lt;=2000000,"1.2M-2M","2M+"))))</f>
        <v>400k-800k</v>
      </c>
      <c r="L3587" t="str">
        <f t="shared" ref="L3587:L3650" si="170">IF(I3587&lt;=30,"18-30",IF(I3587&lt;=45,"31-45",IF(I3587&lt;=60,"46-60",IF(I3587&lt;=75,"61-75","76-100+"))))</f>
        <v>31-45</v>
      </c>
    </row>
    <row r="3588" spans="1:12" x14ac:dyDescent="0.25">
      <c r="A3588">
        <v>3587</v>
      </c>
      <c r="B3588" t="s">
        <v>9</v>
      </c>
      <c r="C3588">
        <f>IF(ISBLANK(Hoja1!C3588),AVERAGE(Hoja1!$C$2:$C$5001),Hoja1!C3588)</f>
        <v>300018</v>
      </c>
      <c r="D3588" t="str">
        <f>IF(ISBLANK(Hoja1!D3588),"ASALARIADO",Hoja1!D3588)</f>
        <v>TRABAJADOR INDEPENDIENTE</v>
      </c>
      <c r="E3588" t="s">
        <v>16</v>
      </c>
      <c r="F3588" t="s">
        <v>12</v>
      </c>
      <c r="G3588" t="s">
        <v>13</v>
      </c>
      <c r="H3588" t="s">
        <v>12</v>
      </c>
      <c r="I3588" s="1">
        <f>IF(ISBLANK(Hoja1!I3588),AVERAGE(Hoja1!$I$2:$I$5001),Hoja1!I3588)</f>
        <v>51</v>
      </c>
      <c r="J3588">
        <f t="shared" si="168"/>
        <v>1</v>
      </c>
      <c r="K3588" t="str">
        <f t="shared" si="169"/>
        <v>0-400k</v>
      </c>
      <c r="L3588" t="str">
        <f t="shared" si="170"/>
        <v>46-60</v>
      </c>
    </row>
    <row r="3589" spans="1:12" x14ac:dyDescent="0.25">
      <c r="A3589">
        <v>3588</v>
      </c>
      <c r="B3589" t="s">
        <v>15</v>
      </c>
      <c r="C3589">
        <f>IF(ISBLANK(Hoja1!C3589),AVERAGE(Hoja1!$C$2:$C$5001),Hoja1!C3589)</f>
        <v>671005</v>
      </c>
      <c r="D3589" t="str">
        <f>IF(ISBLANK(Hoja1!D3589),"ASALARIADO",Hoja1!D3589)</f>
        <v>ASALARIADO</v>
      </c>
      <c r="E3589" t="s">
        <v>16</v>
      </c>
      <c r="F3589" t="s">
        <v>12</v>
      </c>
      <c r="G3589" t="s">
        <v>13</v>
      </c>
      <c r="H3589" t="s">
        <v>12</v>
      </c>
      <c r="I3589" s="1">
        <f>IF(ISBLANK(Hoja1!I3589),AVERAGE(Hoja1!$I$2:$I$5001),Hoja1!I3589)</f>
        <v>30</v>
      </c>
      <c r="J3589">
        <f t="shared" si="168"/>
        <v>1</v>
      </c>
      <c r="K3589" t="str">
        <f t="shared" si="169"/>
        <v>400k-800k</v>
      </c>
      <c r="L3589" t="str">
        <f t="shared" si="170"/>
        <v>18-30</v>
      </c>
    </row>
    <row r="3590" spans="1:12" x14ac:dyDescent="0.25">
      <c r="A3590">
        <v>3589</v>
      </c>
      <c r="B3590" t="s">
        <v>9</v>
      </c>
      <c r="C3590">
        <f>IF(ISBLANK(Hoja1!C3590),AVERAGE(Hoja1!$C$2:$C$5001),Hoja1!C3590)</f>
        <v>278030</v>
      </c>
      <c r="D3590" t="str">
        <f>IF(ISBLANK(Hoja1!D3590),"ASALARIADO",Hoja1!D3590)</f>
        <v>CONVENIOS ESPECIALES DE TRABAJADORES INDEPENDIENTES</v>
      </c>
      <c r="E3590" t="s">
        <v>16</v>
      </c>
      <c r="F3590" t="s">
        <v>12</v>
      </c>
      <c r="G3590" t="s">
        <v>13</v>
      </c>
      <c r="H3590" t="s">
        <v>13</v>
      </c>
      <c r="I3590" s="1">
        <f>IF(ISBLANK(Hoja1!I3590),AVERAGE(Hoja1!$I$2:$I$5001),Hoja1!I3590)</f>
        <v>50</v>
      </c>
      <c r="J3590">
        <f t="shared" si="168"/>
        <v>0</v>
      </c>
      <c r="K3590" t="str">
        <f t="shared" si="169"/>
        <v>0-400k</v>
      </c>
      <c r="L3590" t="str">
        <f t="shared" si="170"/>
        <v>46-60</v>
      </c>
    </row>
    <row r="3591" spans="1:12" x14ac:dyDescent="0.25">
      <c r="A3591">
        <v>3590</v>
      </c>
      <c r="B3591" t="s">
        <v>9</v>
      </c>
      <c r="C3591">
        <f>IF(ISBLANK(Hoja1!C3591),AVERAGE(Hoja1!$C$2:$C$5001),Hoja1!C3591)</f>
        <v>4039119.56</v>
      </c>
      <c r="D3591" t="str">
        <f>IF(ISBLANK(Hoja1!D3591),"ASALARIADO",Hoja1!D3591)</f>
        <v>ASALARIADO</v>
      </c>
      <c r="E3591" t="s">
        <v>11</v>
      </c>
      <c r="F3591" t="s">
        <v>12</v>
      </c>
      <c r="G3591" t="s">
        <v>13</v>
      </c>
      <c r="H3591" t="s">
        <v>13</v>
      </c>
      <c r="I3591" s="1">
        <f>IF(ISBLANK(Hoja1!I3591),AVERAGE(Hoja1!$I$2:$I$5001),Hoja1!I3591)</f>
        <v>59</v>
      </c>
      <c r="J3591">
        <f t="shared" si="168"/>
        <v>0</v>
      </c>
      <c r="K3591" t="str">
        <f t="shared" si="169"/>
        <v>2M+</v>
      </c>
      <c r="L3591" t="str">
        <f t="shared" si="170"/>
        <v>46-60</v>
      </c>
    </row>
    <row r="3592" spans="1:12" x14ac:dyDescent="0.25">
      <c r="A3592">
        <v>3591</v>
      </c>
      <c r="B3592" t="s">
        <v>15</v>
      </c>
      <c r="C3592">
        <f>IF(ISBLANK(Hoja1!C3592),AVERAGE(Hoja1!$C$2:$C$5001),Hoja1!C3592)</f>
        <v>297046</v>
      </c>
      <c r="D3592" t="str">
        <f>IF(ISBLANK(Hoja1!D3592),"ASALARIADO",Hoja1!D3592)</f>
        <v>ASEGURADO VOLUNTARIO</v>
      </c>
      <c r="E3592" t="s">
        <v>16</v>
      </c>
      <c r="F3592" t="s">
        <v>12</v>
      </c>
      <c r="G3592" t="s">
        <v>13</v>
      </c>
      <c r="H3592" t="s">
        <v>13</v>
      </c>
      <c r="I3592" s="1">
        <f>IF(ISBLANK(Hoja1!I3592),AVERAGE(Hoja1!$I$2:$I$5001),Hoja1!I3592)</f>
        <v>25</v>
      </c>
      <c r="J3592">
        <f t="shared" si="168"/>
        <v>0</v>
      </c>
      <c r="K3592" t="str">
        <f t="shared" si="169"/>
        <v>0-400k</v>
      </c>
      <c r="L3592" t="str">
        <f t="shared" si="170"/>
        <v>18-30</v>
      </c>
    </row>
    <row r="3593" spans="1:12" x14ac:dyDescent="0.25">
      <c r="A3593">
        <v>3592</v>
      </c>
      <c r="B3593" t="s">
        <v>9</v>
      </c>
      <c r="C3593">
        <f>IF(ISBLANK(Hoja1!C3593),AVERAGE(Hoja1!$C$2:$C$5001),Hoja1!C3593)</f>
        <v>9720000</v>
      </c>
      <c r="D3593" t="str">
        <f>IF(ISBLANK(Hoja1!D3593),"ASALARIADO",Hoja1!D3593)</f>
        <v>ASALARIADO</v>
      </c>
      <c r="E3593" t="s">
        <v>16</v>
      </c>
      <c r="F3593" t="s">
        <v>12</v>
      </c>
      <c r="G3593" t="s">
        <v>12</v>
      </c>
      <c r="H3593" t="s">
        <v>13</v>
      </c>
      <c r="I3593" s="1">
        <f>IF(ISBLANK(Hoja1!I3593),AVERAGE(Hoja1!$I$2:$I$5001),Hoja1!I3593)</f>
        <v>38</v>
      </c>
      <c r="J3593">
        <f t="shared" si="168"/>
        <v>0</v>
      </c>
      <c r="K3593" t="str">
        <f t="shared" si="169"/>
        <v>2M+</v>
      </c>
      <c r="L3593" t="str">
        <f t="shared" si="170"/>
        <v>31-45</v>
      </c>
    </row>
    <row r="3594" spans="1:12" x14ac:dyDescent="0.25">
      <c r="A3594">
        <v>3593</v>
      </c>
      <c r="B3594" t="s">
        <v>9</v>
      </c>
      <c r="C3594">
        <f>IF(ISBLANK(Hoja1!C3594),AVERAGE(Hoja1!$C$2:$C$5001),Hoja1!C3594)</f>
        <v>385347.22</v>
      </c>
      <c r="D3594" t="str">
        <f>IF(ISBLANK(Hoja1!D3594),"ASALARIADO",Hoja1!D3594)</f>
        <v>ASALARIADO</v>
      </c>
      <c r="E3594" t="s">
        <v>16</v>
      </c>
      <c r="F3594" t="s">
        <v>12</v>
      </c>
      <c r="G3594" t="s">
        <v>13</v>
      </c>
      <c r="H3594" t="s">
        <v>13</v>
      </c>
      <c r="I3594" s="1">
        <f>IF(ISBLANK(Hoja1!I3594),AVERAGE(Hoja1!$I$2:$I$5001),Hoja1!I3594)</f>
        <v>35</v>
      </c>
      <c r="J3594">
        <f t="shared" si="168"/>
        <v>0</v>
      </c>
      <c r="K3594" t="str">
        <f t="shared" si="169"/>
        <v>0-400k</v>
      </c>
      <c r="L3594" t="str">
        <f t="shared" si="170"/>
        <v>31-45</v>
      </c>
    </row>
    <row r="3595" spans="1:12" x14ac:dyDescent="0.25">
      <c r="A3595">
        <v>3594</v>
      </c>
      <c r="B3595" t="s">
        <v>9</v>
      </c>
      <c r="C3595">
        <f>IF(ISBLANK(Hoja1!C3595),AVERAGE(Hoja1!$C$2:$C$5001),Hoja1!C3595)</f>
        <v>515000</v>
      </c>
      <c r="D3595" t="str">
        <f>IF(ISBLANK(Hoja1!D3595),"ASALARIADO",Hoja1!D3595)</f>
        <v>ASALARIADO</v>
      </c>
      <c r="E3595" t="s">
        <v>16</v>
      </c>
      <c r="F3595" t="s">
        <v>12</v>
      </c>
      <c r="G3595" t="s">
        <v>13</v>
      </c>
      <c r="H3595" t="s">
        <v>13</v>
      </c>
      <c r="I3595" s="1">
        <f>IF(ISBLANK(Hoja1!I3595),AVERAGE(Hoja1!$I$2:$I$5001),Hoja1!I3595)</f>
        <v>36</v>
      </c>
      <c r="J3595">
        <f t="shared" si="168"/>
        <v>0</v>
      </c>
      <c r="K3595" t="str">
        <f t="shared" si="169"/>
        <v>400k-800k</v>
      </c>
      <c r="L3595" t="str">
        <f t="shared" si="170"/>
        <v>31-45</v>
      </c>
    </row>
    <row r="3596" spans="1:12" x14ac:dyDescent="0.25">
      <c r="A3596">
        <v>3595</v>
      </c>
      <c r="B3596" t="s">
        <v>9</v>
      </c>
      <c r="C3596">
        <f>IF(ISBLANK(Hoja1!C3596),AVERAGE(Hoja1!$C$2:$C$5001),Hoja1!C3596)</f>
        <v>952625</v>
      </c>
      <c r="D3596" t="str">
        <f>IF(ISBLANK(Hoja1!D3596),"ASALARIADO",Hoja1!D3596)</f>
        <v>ASALARIADO</v>
      </c>
      <c r="E3596" t="s">
        <v>16</v>
      </c>
      <c r="F3596" t="s">
        <v>12</v>
      </c>
      <c r="G3596" t="s">
        <v>13</v>
      </c>
      <c r="H3596" t="s">
        <v>13</v>
      </c>
      <c r="I3596" s="1">
        <f>IF(ISBLANK(Hoja1!I3596),AVERAGE(Hoja1!$I$2:$I$5001),Hoja1!I3596)</f>
        <v>53</v>
      </c>
      <c r="J3596">
        <f t="shared" si="168"/>
        <v>0</v>
      </c>
      <c r="K3596" t="str">
        <f t="shared" si="169"/>
        <v>800k-1.2M</v>
      </c>
      <c r="L3596" t="str">
        <f t="shared" si="170"/>
        <v>46-60</v>
      </c>
    </row>
    <row r="3597" spans="1:12" x14ac:dyDescent="0.25">
      <c r="A3597">
        <v>3596</v>
      </c>
      <c r="B3597" t="s">
        <v>9</v>
      </c>
      <c r="C3597">
        <f>IF(ISBLANK(Hoja1!C3597),AVERAGE(Hoja1!$C$2:$C$5001),Hoja1!C3597)</f>
        <v>395044.25</v>
      </c>
      <c r="D3597" t="str">
        <f>IF(ISBLANK(Hoja1!D3597),"ASALARIADO",Hoja1!D3597)</f>
        <v>ASALARIADO</v>
      </c>
      <c r="E3597" t="s">
        <v>11</v>
      </c>
      <c r="F3597" t="s">
        <v>12</v>
      </c>
      <c r="G3597" t="s">
        <v>13</v>
      </c>
      <c r="H3597" t="s">
        <v>13</v>
      </c>
      <c r="I3597" s="1">
        <f>IF(ISBLANK(Hoja1!I3597),AVERAGE(Hoja1!$I$2:$I$5001),Hoja1!I3597)</f>
        <v>56</v>
      </c>
      <c r="J3597">
        <f t="shared" si="168"/>
        <v>0</v>
      </c>
      <c r="K3597" t="str">
        <f t="shared" si="169"/>
        <v>0-400k</v>
      </c>
      <c r="L3597" t="str">
        <f t="shared" si="170"/>
        <v>46-60</v>
      </c>
    </row>
    <row r="3598" spans="1:12" x14ac:dyDescent="0.25">
      <c r="A3598">
        <v>3597</v>
      </c>
      <c r="B3598" t="s">
        <v>9</v>
      </c>
      <c r="C3598">
        <f>IF(ISBLANK(Hoja1!C3598),AVERAGE(Hoja1!$C$2:$C$5001),Hoja1!C3598)</f>
        <v>270000</v>
      </c>
      <c r="D3598" t="str">
        <f>IF(ISBLANK(Hoja1!D3598),"ASALARIADO",Hoja1!D3598)</f>
        <v>ASALARIADO</v>
      </c>
      <c r="E3598" t="s">
        <v>16</v>
      </c>
      <c r="F3598" t="s">
        <v>12</v>
      </c>
      <c r="G3598" t="s">
        <v>13</v>
      </c>
      <c r="H3598" t="s">
        <v>13</v>
      </c>
      <c r="I3598" s="1">
        <f>IF(ISBLANK(Hoja1!I3598),AVERAGE(Hoja1!$I$2:$I$5001),Hoja1!I3598)</f>
        <v>40</v>
      </c>
      <c r="J3598">
        <f t="shared" si="168"/>
        <v>0</v>
      </c>
      <c r="K3598" t="str">
        <f t="shared" si="169"/>
        <v>0-400k</v>
      </c>
      <c r="L3598" t="str">
        <f t="shared" si="170"/>
        <v>31-45</v>
      </c>
    </row>
    <row r="3599" spans="1:12" x14ac:dyDescent="0.25">
      <c r="A3599">
        <v>3598</v>
      </c>
      <c r="B3599" t="s">
        <v>15</v>
      </c>
      <c r="C3599">
        <f>IF(ISBLANK(Hoja1!C3599),AVERAGE(Hoja1!$C$2:$C$5001),Hoja1!C3599)</f>
        <v>2586394.5</v>
      </c>
      <c r="D3599" t="str">
        <f>IF(ISBLANK(Hoja1!D3599),"ASALARIADO",Hoja1!D3599)</f>
        <v>ASALARIADO</v>
      </c>
      <c r="E3599" t="s">
        <v>11</v>
      </c>
      <c r="F3599" t="s">
        <v>12</v>
      </c>
      <c r="G3599" t="s">
        <v>13</v>
      </c>
      <c r="H3599" t="s">
        <v>13</v>
      </c>
      <c r="I3599" s="1">
        <f>IF(ISBLANK(Hoja1!I3599),AVERAGE(Hoja1!$I$2:$I$5001),Hoja1!I3599)</f>
        <v>32</v>
      </c>
      <c r="J3599">
        <f t="shared" si="168"/>
        <v>0</v>
      </c>
      <c r="K3599" t="str">
        <f t="shared" si="169"/>
        <v>2M+</v>
      </c>
      <c r="L3599" t="str">
        <f t="shared" si="170"/>
        <v>31-45</v>
      </c>
    </row>
    <row r="3600" spans="1:12" x14ac:dyDescent="0.25">
      <c r="A3600">
        <v>3599</v>
      </c>
      <c r="B3600" t="s">
        <v>9</v>
      </c>
      <c r="C3600">
        <f>IF(ISBLANK(Hoja1!C3600),AVERAGE(Hoja1!$C$2:$C$5001),Hoja1!C3600)</f>
        <v>302470</v>
      </c>
      <c r="D3600" t="str">
        <f>IF(ISBLANK(Hoja1!D3600),"ASALARIADO",Hoja1!D3600)</f>
        <v>TRABAJADOR INDEPENDIENTE</v>
      </c>
      <c r="E3600" t="s">
        <v>16</v>
      </c>
      <c r="F3600" t="s">
        <v>12</v>
      </c>
      <c r="G3600" t="s">
        <v>13</v>
      </c>
      <c r="H3600" t="s">
        <v>13</v>
      </c>
      <c r="I3600" s="1">
        <f>IF(ISBLANK(Hoja1!I3600),AVERAGE(Hoja1!$I$2:$I$5001),Hoja1!I3600)</f>
        <v>53</v>
      </c>
      <c r="J3600">
        <f t="shared" si="168"/>
        <v>0</v>
      </c>
      <c r="K3600" t="str">
        <f t="shared" si="169"/>
        <v>0-400k</v>
      </c>
      <c r="L3600" t="str">
        <f t="shared" si="170"/>
        <v>46-60</v>
      </c>
    </row>
    <row r="3601" spans="1:12" x14ac:dyDescent="0.25">
      <c r="A3601">
        <v>3600</v>
      </c>
      <c r="B3601" t="s">
        <v>15</v>
      </c>
      <c r="C3601">
        <f>IF(ISBLANK(Hoja1!C3601),AVERAGE(Hoja1!$C$2:$C$5001),Hoja1!C3601)</f>
        <v>731424</v>
      </c>
      <c r="D3601" t="str">
        <f>IF(ISBLANK(Hoja1!D3601),"ASALARIADO",Hoja1!D3601)</f>
        <v>ASALARIADO</v>
      </c>
      <c r="E3601" t="s">
        <v>11</v>
      </c>
      <c r="F3601" t="s">
        <v>12</v>
      </c>
      <c r="G3601" t="s">
        <v>13</v>
      </c>
      <c r="H3601" t="s">
        <v>12</v>
      </c>
      <c r="I3601" s="1">
        <f>IF(ISBLANK(Hoja1!I3601),AVERAGE(Hoja1!$I$2:$I$5001),Hoja1!I3601)</f>
        <v>28</v>
      </c>
      <c r="J3601">
        <f t="shared" si="168"/>
        <v>1</v>
      </c>
      <c r="K3601" t="str">
        <f t="shared" si="169"/>
        <v>400k-800k</v>
      </c>
      <c r="L3601" t="str">
        <f t="shared" si="170"/>
        <v>18-30</v>
      </c>
    </row>
    <row r="3602" spans="1:12" x14ac:dyDescent="0.25">
      <c r="A3602">
        <v>3601</v>
      </c>
      <c r="B3602" t="s">
        <v>15</v>
      </c>
      <c r="C3602">
        <f>IF(ISBLANK(Hoja1!C3602),AVERAGE(Hoja1!$C$2:$C$5001),Hoja1!C3602)</f>
        <v>239683.08</v>
      </c>
      <c r="D3602" t="str">
        <f>IF(ISBLANK(Hoja1!D3602),"ASALARIADO",Hoja1!D3602)</f>
        <v>ASALARIADO</v>
      </c>
      <c r="E3602" t="s">
        <v>16</v>
      </c>
      <c r="F3602" t="s">
        <v>12</v>
      </c>
      <c r="G3602" t="s">
        <v>13</v>
      </c>
      <c r="H3602" t="s">
        <v>13</v>
      </c>
      <c r="I3602" s="1">
        <f>IF(ISBLANK(Hoja1!I3602),AVERAGE(Hoja1!$I$2:$I$5001),Hoja1!I3602)</f>
        <v>38</v>
      </c>
      <c r="J3602">
        <f t="shared" si="168"/>
        <v>0</v>
      </c>
      <c r="K3602" t="str">
        <f t="shared" si="169"/>
        <v>0-400k</v>
      </c>
      <c r="L3602" t="str">
        <f t="shared" si="170"/>
        <v>31-45</v>
      </c>
    </row>
    <row r="3603" spans="1:12" x14ac:dyDescent="0.25">
      <c r="A3603">
        <v>3602</v>
      </c>
      <c r="B3603" t="s">
        <v>9</v>
      </c>
      <c r="C3603">
        <f>IF(ISBLANK(Hoja1!C3603),AVERAGE(Hoja1!$C$2:$C$5001),Hoja1!C3603)</f>
        <v>278030</v>
      </c>
      <c r="D3603" t="str">
        <f>IF(ISBLANK(Hoja1!D3603),"ASALARIADO",Hoja1!D3603)</f>
        <v>CONVENIOS ESPECIALES DE TRABAJADORES INDEPENDIENTES</v>
      </c>
      <c r="E3603" t="s">
        <v>16</v>
      </c>
      <c r="F3603" t="s">
        <v>12</v>
      </c>
      <c r="G3603" t="s">
        <v>13</v>
      </c>
      <c r="H3603" t="s">
        <v>13</v>
      </c>
      <c r="I3603" s="1">
        <f>IF(ISBLANK(Hoja1!I3603),AVERAGE(Hoja1!$I$2:$I$5001),Hoja1!I3603)</f>
        <v>56</v>
      </c>
      <c r="J3603">
        <f t="shared" si="168"/>
        <v>0</v>
      </c>
      <c r="K3603" t="str">
        <f t="shared" si="169"/>
        <v>0-400k</v>
      </c>
      <c r="L3603" t="str">
        <f t="shared" si="170"/>
        <v>46-60</v>
      </c>
    </row>
    <row r="3604" spans="1:12" x14ac:dyDescent="0.25">
      <c r="A3604">
        <v>3603</v>
      </c>
      <c r="B3604" t="s">
        <v>9</v>
      </c>
      <c r="C3604">
        <f>IF(ISBLANK(Hoja1!C3604),AVERAGE(Hoja1!$C$2:$C$5001),Hoja1!C3604)</f>
        <v>377350.76</v>
      </c>
      <c r="D3604" t="str">
        <f>IF(ISBLANK(Hoja1!D3604),"ASALARIADO",Hoja1!D3604)</f>
        <v>ASALARIADO</v>
      </c>
      <c r="E3604" t="s">
        <v>16</v>
      </c>
      <c r="F3604" t="s">
        <v>12</v>
      </c>
      <c r="G3604" t="s">
        <v>13</v>
      </c>
      <c r="H3604" t="s">
        <v>13</v>
      </c>
      <c r="I3604" s="1">
        <f>IF(ISBLANK(Hoja1!I3604),AVERAGE(Hoja1!$I$2:$I$5001),Hoja1!I3604)</f>
        <v>35</v>
      </c>
      <c r="J3604">
        <f t="shared" si="168"/>
        <v>0</v>
      </c>
      <c r="K3604" t="str">
        <f t="shared" si="169"/>
        <v>0-400k</v>
      </c>
      <c r="L3604" t="str">
        <f t="shared" si="170"/>
        <v>31-45</v>
      </c>
    </row>
    <row r="3605" spans="1:12" x14ac:dyDescent="0.25">
      <c r="A3605">
        <v>3604</v>
      </c>
      <c r="B3605" t="s">
        <v>15</v>
      </c>
      <c r="C3605">
        <f>IF(ISBLANK(Hoja1!C3605),AVERAGE(Hoja1!$C$2:$C$5001),Hoja1!C3605)</f>
        <v>297046</v>
      </c>
      <c r="D3605" t="str">
        <f>IF(ISBLANK(Hoja1!D3605),"ASALARIADO",Hoja1!D3605)</f>
        <v>TRABAJADOR INDEPENDIENTE</v>
      </c>
      <c r="E3605" t="s">
        <v>16</v>
      </c>
      <c r="F3605" t="s">
        <v>12</v>
      </c>
      <c r="G3605" t="s">
        <v>13</v>
      </c>
      <c r="H3605" t="s">
        <v>12</v>
      </c>
      <c r="I3605" s="1">
        <f>IF(ISBLANK(Hoja1!I3605),AVERAGE(Hoja1!$I$2:$I$5001),Hoja1!I3605)</f>
        <v>38</v>
      </c>
      <c r="J3605">
        <f t="shared" si="168"/>
        <v>1</v>
      </c>
      <c r="K3605" t="str">
        <f t="shared" si="169"/>
        <v>0-400k</v>
      </c>
      <c r="L3605" t="str">
        <f t="shared" si="170"/>
        <v>31-45</v>
      </c>
    </row>
    <row r="3606" spans="1:12" x14ac:dyDescent="0.25">
      <c r="A3606">
        <v>3605</v>
      </c>
      <c r="B3606" t="s">
        <v>9</v>
      </c>
      <c r="C3606">
        <f>IF(ISBLANK(Hoja1!C3606),AVERAGE(Hoja1!$C$2:$C$5001),Hoja1!C3606)</f>
        <v>297046</v>
      </c>
      <c r="D3606" t="str">
        <f>IF(ISBLANK(Hoja1!D3606),"ASALARIADO",Hoja1!D3606)</f>
        <v>ASEGURADO VOLUNTARIO</v>
      </c>
      <c r="E3606" t="s">
        <v>16</v>
      </c>
      <c r="F3606" t="s">
        <v>12</v>
      </c>
      <c r="G3606" t="s">
        <v>13</v>
      </c>
      <c r="H3606" t="s">
        <v>13</v>
      </c>
      <c r="I3606" s="1">
        <f>IF(ISBLANK(Hoja1!I3606),AVERAGE(Hoja1!$I$2:$I$5001),Hoja1!I3606)</f>
        <v>43</v>
      </c>
      <c r="J3606">
        <f t="shared" si="168"/>
        <v>0</v>
      </c>
      <c r="K3606" t="str">
        <f t="shared" si="169"/>
        <v>0-400k</v>
      </c>
      <c r="L3606" t="str">
        <f t="shared" si="170"/>
        <v>31-45</v>
      </c>
    </row>
    <row r="3607" spans="1:12" x14ac:dyDescent="0.25">
      <c r="A3607">
        <v>3606</v>
      </c>
      <c r="B3607" t="s">
        <v>9</v>
      </c>
      <c r="C3607">
        <f>IF(ISBLANK(Hoja1!C3607),AVERAGE(Hoja1!$C$2:$C$5001),Hoja1!C3607)</f>
        <v>299441</v>
      </c>
      <c r="D3607" t="str">
        <f>IF(ISBLANK(Hoja1!D3607),"ASALARIADO",Hoja1!D3607)</f>
        <v>TRABAJADOR INDEPENDIENTE</v>
      </c>
      <c r="E3607" t="s">
        <v>16</v>
      </c>
      <c r="F3607" t="s">
        <v>12</v>
      </c>
      <c r="G3607" t="s">
        <v>13</v>
      </c>
      <c r="H3607" t="s">
        <v>13</v>
      </c>
      <c r="I3607" s="1">
        <f>IF(ISBLANK(Hoja1!I3607),AVERAGE(Hoja1!$I$2:$I$5001),Hoja1!I3607)</f>
        <v>34</v>
      </c>
      <c r="J3607">
        <f t="shared" si="168"/>
        <v>0</v>
      </c>
      <c r="K3607" t="str">
        <f t="shared" si="169"/>
        <v>0-400k</v>
      </c>
      <c r="L3607" t="str">
        <f t="shared" si="170"/>
        <v>31-45</v>
      </c>
    </row>
    <row r="3608" spans="1:12" x14ac:dyDescent="0.25">
      <c r="A3608">
        <v>3607</v>
      </c>
      <c r="B3608" t="s">
        <v>15</v>
      </c>
      <c r="C3608">
        <f>IF(ISBLANK(Hoja1!C3608),AVERAGE(Hoja1!$C$2:$C$5001),Hoja1!C3608)</f>
        <v>298390</v>
      </c>
      <c r="D3608" t="str">
        <f>IF(ISBLANK(Hoja1!D3608),"ASALARIADO",Hoja1!D3608)</f>
        <v>ASEGURADO VOLUNTARIO</v>
      </c>
      <c r="E3608" t="s">
        <v>16</v>
      </c>
      <c r="F3608" t="s">
        <v>12</v>
      </c>
      <c r="G3608" t="s">
        <v>13</v>
      </c>
      <c r="H3608" t="s">
        <v>13</v>
      </c>
      <c r="I3608" s="1">
        <f>IF(ISBLANK(Hoja1!I3608),AVERAGE(Hoja1!$I$2:$I$5001),Hoja1!I3608)</f>
        <v>35</v>
      </c>
      <c r="J3608">
        <f t="shared" si="168"/>
        <v>0</v>
      </c>
      <c r="K3608" t="str">
        <f t="shared" si="169"/>
        <v>0-400k</v>
      </c>
      <c r="L3608" t="str">
        <f t="shared" si="170"/>
        <v>31-45</v>
      </c>
    </row>
    <row r="3609" spans="1:12" x14ac:dyDescent="0.25">
      <c r="A3609">
        <v>3608</v>
      </c>
      <c r="B3609" t="s">
        <v>15</v>
      </c>
      <c r="C3609">
        <f>IF(ISBLANK(Hoja1!C3609),AVERAGE(Hoja1!$C$2:$C$5001),Hoja1!C3609)</f>
        <v>774085</v>
      </c>
      <c r="D3609" t="str">
        <f>IF(ISBLANK(Hoja1!D3609),"ASALARIADO",Hoja1!D3609)</f>
        <v>ASALARIADO</v>
      </c>
      <c r="E3609" t="s">
        <v>16</v>
      </c>
      <c r="F3609" t="s">
        <v>12</v>
      </c>
      <c r="G3609" t="s">
        <v>13</v>
      </c>
      <c r="H3609" t="s">
        <v>13</v>
      </c>
      <c r="I3609" s="1">
        <f>IF(ISBLANK(Hoja1!I3609),AVERAGE(Hoja1!$I$2:$I$5001),Hoja1!I3609)</f>
        <v>48</v>
      </c>
      <c r="J3609">
        <f t="shared" si="168"/>
        <v>0</v>
      </c>
      <c r="K3609" t="str">
        <f t="shared" si="169"/>
        <v>400k-800k</v>
      </c>
      <c r="L3609" t="str">
        <f t="shared" si="170"/>
        <v>46-60</v>
      </c>
    </row>
    <row r="3610" spans="1:12" x14ac:dyDescent="0.25">
      <c r="A3610">
        <v>3609</v>
      </c>
      <c r="B3610" t="s">
        <v>15</v>
      </c>
      <c r="C3610">
        <f>IF(ISBLANK(Hoja1!C3610),AVERAGE(Hoja1!$C$2:$C$5001),Hoja1!C3610)</f>
        <v>297502</v>
      </c>
      <c r="D3610" t="str">
        <f>IF(ISBLANK(Hoja1!D3610),"ASALARIADO",Hoja1!D3610)</f>
        <v>ASEGURADO VOLUNTARIO</v>
      </c>
      <c r="E3610" t="s">
        <v>16</v>
      </c>
      <c r="F3610" t="s">
        <v>12</v>
      </c>
      <c r="G3610" t="s">
        <v>13</v>
      </c>
      <c r="H3610" t="s">
        <v>13</v>
      </c>
      <c r="I3610" s="1">
        <f>IF(ISBLANK(Hoja1!I3610),AVERAGE(Hoja1!$I$2:$I$5001),Hoja1!I3610)</f>
        <v>26</v>
      </c>
      <c r="J3610">
        <f t="shared" si="168"/>
        <v>0</v>
      </c>
      <c r="K3610" t="str">
        <f t="shared" si="169"/>
        <v>0-400k</v>
      </c>
      <c r="L3610" t="str">
        <f t="shared" si="170"/>
        <v>18-30</v>
      </c>
    </row>
    <row r="3611" spans="1:12" x14ac:dyDescent="0.25">
      <c r="A3611">
        <v>3610</v>
      </c>
      <c r="B3611" t="s">
        <v>15</v>
      </c>
      <c r="C3611">
        <f>IF(ISBLANK(Hoja1!C3611),AVERAGE(Hoja1!$C$2:$C$5001),Hoja1!C3611)</f>
        <v>224002.5</v>
      </c>
      <c r="D3611" t="str">
        <f>IF(ISBLANK(Hoja1!D3611),"ASALARIADO",Hoja1!D3611)</f>
        <v>ASALARIADO</v>
      </c>
      <c r="E3611" t="s">
        <v>11</v>
      </c>
      <c r="F3611" t="s">
        <v>12</v>
      </c>
      <c r="G3611" t="s">
        <v>13</v>
      </c>
      <c r="H3611" t="s">
        <v>13</v>
      </c>
      <c r="I3611" s="1">
        <f>IF(ISBLANK(Hoja1!I3611),AVERAGE(Hoja1!$I$2:$I$5001),Hoja1!I3611)</f>
        <v>60</v>
      </c>
      <c r="J3611">
        <f t="shared" si="168"/>
        <v>0</v>
      </c>
      <c r="K3611" t="str">
        <f t="shared" si="169"/>
        <v>0-400k</v>
      </c>
      <c r="L3611" t="str">
        <f t="shared" si="170"/>
        <v>46-60</v>
      </c>
    </row>
    <row r="3612" spans="1:12" x14ac:dyDescent="0.25">
      <c r="A3612">
        <v>3611</v>
      </c>
      <c r="B3612" t="s">
        <v>9</v>
      </c>
      <c r="C3612">
        <f>IF(ISBLANK(Hoja1!C3612),AVERAGE(Hoja1!$C$2:$C$5001),Hoja1!C3612)</f>
        <v>445567</v>
      </c>
      <c r="D3612" t="str">
        <f>IF(ISBLANK(Hoja1!D3612),"ASALARIADO",Hoja1!D3612)</f>
        <v>TRABAJADOR INDEPENDIENTE</v>
      </c>
      <c r="E3612" t="s">
        <v>16</v>
      </c>
      <c r="F3612" t="s">
        <v>12</v>
      </c>
      <c r="G3612" t="s">
        <v>13</v>
      </c>
      <c r="H3612" t="s">
        <v>13</v>
      </c>
      <c r="I3612" s="1">
        <f>IF(ISBLANK(Hoja1!I3612),AVERAGE(Hoja1!$I$2:$I$5001),Hoja1!I3612)</f>
        <v>47</v>
      </c>
      <c r="J3612">
        <f t="shared" si="168"/>
        <v>0</v>
      </c>
      <c r="K3612" t="str">
        <f t="shared" si="169"/>
        <v>400k-800k</v>
      </c>
      <c r="L3612" t="str">
        <f t="shared" si="170"/>
        <v>46-60</v>
      </c>
    </row>
    <row r="3613" spans="1:12" x14ac:dyDescent="0.25">
      <c r="A3613">
        <v>3612</v>
      </c>
      <c r="B3613" t="s">
        <v>9</v>
      </c>
      <c r="C3613">
        <f>IF(ISBLANK(Hoja1!C3613),AVERAGE(Hoja1!$C$2:$C$5001),Hoja1!C3613)</f>
        <v>297058</v>
      </c>
      <c r="D3613" t="str">
        <f>IF(ISBLANK(Hoja1!D3613),"ASALARIADO",Hoja1!D3613)</f>
        <v>TRABAJADOR INDEPENDIENTE</v>
      </c>
      <c r="E3613" t="s">
        <v>16</v>
      </c>
      <c r="F3613" t="s">
        <v>12</v>
      </c>
      <c r="G3613" t="s">
        <v>13</v>
      </c>
      <c r="H3613" t="s">
        <v>13</v>
      </c>
      <c r="I3613" s="1">
        <f>IF(ISBLANK(Hoja1!I3613),AVERAGE(Hoja1!$I$2:$I$5001),Hoja1!I3613)</f>
        <v>53</v>
      </c>
      <c r="J3613">
        <f t="shared" si="168"/>
        <v>0</v>
      </c>
      <c r="K3613" t="str">
        <f t="shared" si="169"/>
        <v>0-400k</v>
      </c>
      <c r="L3613" t="str">
        <f t="shared" si="170"/>
        <v>46-60</v>
      </c>
    </row>
    <row r="3614" spans="1:12" x14ac:dyDescent="0.25">
      <c r="A3614">
        <v>3613</v>
      </c>
      <c r="B3614" t="s">
        <v>9</v>
      </c>
      <c r="C3614">
        <f>IF(ISBLANK(Hoja1!C3614),AVERAGE(Hoja1!$C$2:$C$5001),Hoja1!C3614)</f>
        <v>200000</v>
      </c>
      <c r="D3614" t="str">
        <f>IF(ISBLANK(Hoja1!D3614),"ASALARIADO",Hoja1!D3614)</f>
        <v>ASALARIADO</v>
      </c>
      <c r="E3614" t="s">
        <v>16</v>
      </c>
      <c r="F3614" t="s">
        <v>12</v>
      </c>
      <c r="G3614" t="s">
        <v>13</v>
      </c>
      <c r="H3614" t="s">
        <v>13</v>
      </c>
      <c r="I3614" s="1">
        <f>IF(ISBLANK(Hoja1!I3614),AVERAGE(Hoja1!$I$2:$I$5001),Hoja1!I3614)</f>
        <v>30</v>
      </c>
      <c r="J3614">
        <f t="shared" si="168"/>
        <v>0</v>
      </c>
      <c r="K3614" t="str">
        <f t="shared" si="169"/>
        <v>0-400k</v>
      </c>
      <c r="L3614" t="str">
        <f t="shared" si="170"/>
        <v>18-30</v>
      </c>
    </row>
    <row r="3615" spans="1:12" x14ac:dyDescent="0.25">
      <c r="A3615">
        <v>3614</v>
      </c>
      <c r="B3615" t="s">
        <v>9</v>
      </c>
      <c r="C3615">
        <f>IF(ISBLANK(Hoja1!C3615),AVERAGE(Hoja1!$C$2:$C$5001),Hoja1!C3615)</f>
        <v>283803.05</v>
      </c>
      <c r="D3615" t="str">
        <f>IF(ISBLANK(Hoja1!D3615),"ASALARIADO",Hoja1!D3615)</f>
        <v>ASALARIADO</v>
      </c>
      <c r="E3615" t="s">
        <v>16</v>
      </c>
      <c r="F3615" t="s">
        <v>12</v>
      </c>
      <c r="G3615" t="s">
        <v>13</v>
      </c>
      <c r="H3615" t="s">
        <v>13</v>
      </c>
      <c r="I3615" s="1">
        <f>IF(ISBLANK(Hoja1!I3615),AVERAGE(Hoja1!$I$2:$I$5001),Hoja1!I3615)</f>
        <v>19</v>
      </c>
      <c r="J3615">
        <f t="shared" si="168"/>
        <v>0</v>
      </c>
      <c r="K3615" t="str">
        <f t="shared" si="169"/>
        <v>0-400k</v>
      </c>
      <c r="L3615" t="str">
        <f t="shared" si="170"/>
        <v>18-30</v>
      </c>
    </row>
    <row r="3616" spans="1:12" x14ac:dyDescent="0.25">
      <c r="A3616">
        <v>3615</v>
      </c>
      <c r="B3616" t="s">
        <v>9</v>
      </c>
      <c r="C3616">
        <f>IF(ISBLANK(Hoja1!C3616),AVERAGE(Hoja1!$C$2:$C$5001),Hoja1!C3616)</f>
        <v>361590.25</v>
      </c>
      <c r="D3616" t="str">
        <f>IF(ISBLANK(Hoja1!D3616),"ASALARIADO",Hoja1!D3616)</f>
        <v>ASALARIADO</v>
      </c>
      <c r="E3616" t="s">
        <v>16</v>
      </c>
      <c r="F3616" t="s">
        <v>12</v>
      </c>
      <c r="G3616" t="s">
        <v>13</v>
      </c>
      <c r="H3616" t="s">
        <v>13</v>
      </c>
      <c r="I3616" s="1">
        <f>IF(ISBLANK(Hoja1!I3616),AVERAGE(Hoja1!$I$2:$I$5001),Hoja1!I3616)</f>
        <v>32</v>
      </c>
      <c r="J3616">
        <f t="shared" si="168"/>
        <v>0</v>
      </c>
      <c r="K3616" t="str">
        <f t="shared" si="169"/>
        <v>0-400k</v>
      </c>
      <c r="L3616" t="str">
        <f t="shared" si="170"/>
        <v>31-45</v>
      </c>
    </row>
    <row r="3617" spans="1:12" x14ac:dyDescent="0.25">
      <c r="A3617">
        <v>3616</v>
      </c>
      <c r="B3617" t="s">
        <v>9</v>
      </c>
      <c r="C3617">
        <f>IF(ISBLANK(Hoja1!C3617),AVERAGE(Hoja1!$C$2:$C$5001),Hoja1!C3617)</f>
        <v>620412.30000000005</v>
      </c>
      <c r="D3617" t="str">
        <f>IF(ISBLANK(Hoja1!D3617),"ASALARIADO",Hoja1!D3617)</f>
        <v>ASALARIADO</v>
      </c>
      <c r="E3617" t="s">
        <v>11</v>
      </c>
      <c r="F3617" t="s">
        <v>12</v>
      </c>
      <c r="G3617" t="s">
        <v>13</v>
      </c>
      <c r="H3617" t="s">
        <v>13</v>
      </c>
      <c r="I3617" s="1">
        <f>IF(ISBLANK(Hoja1!I3617),AVERAGE(Hoja1!$I$2:$I$5001),Hoja1!I3617)</f>
        <v>54</v>
      </c>
      <c r="J3617">
        <f t="shared" si="168"/>
        <v>0</v>
      </c>
      <c r="K3617" t="str">
        <f t="shared" si="169"/>
        <v>400k-800k</v>
      </c>
      <c r="L3617" t="str">
        <f t="shared" si="170"/>
        <v>46-60</v>
      </c>
    </row>
    <row r="3618" spans="1:12" x14ac:dyDescent="0.25">
      <c r="A3618">
        <v>3617</v>
      </c>
      <c r="B3618" t="s">
        <v>9</v>
      </c>
      <c r="C3618">
        <f>IF(ISBLANK(Hoja1!C3618),AVERAGE(Hoja1!$C$2:$C$5001),Hoja1!C3618)</f>
        <v>278000</v>
      </c>
      <c r="D3618" t="str">
        <f>IF(ISBLANK(Hoja1!D3618),"ASALARIADO",Hoja1!D3618)</f>
        <v>ASALARIADO</v>
      </c>
      <c r="E3618" t="s">
        <v>16</v>
      </c>
      <c r="F3618" t="s">
        <v>12</v>
      </c>
      <c r="G3618" t="s">
        <v>12</v>
      </c>
      <c r="H3618" t="s">
        <v>12</v>
      </c>
      <c r="I3618" s="1">
        <f>IF(ISBLANK(Hoja1!I3618),AVERAGE(Hoja1!$I$2:$I$5001),Hoja1!I3618)</f>
        <v>37</v>
      </c>
      <c r="J3618">
        <f t="shared" si="168"/>
        <v>1</v>
      </c>
      <c r="K3618" t="str">
        <f t="shared" si="169"/>
        <v>0-400k</v>
      </c>
      <c r="L3618" t="str">
        <f t="shared" si="170"/>
        <v>31-45</v>
      </c>
    </row>
    <row r="3619" spans="1:12" x14ac:dyDescent="0.25">
      <c r="A3619">
        <v>3618</v>
      </c>
      <c r="B3619" t="s">
        <v>9</v>
      </c>
      <c r="C3619">
        <f>IF(ISBLANK(Hoja1!C3619),AVERAGE(Hoja1!$C$2:$C$5001),Hoja1!C3619)</f>
        <v>492250.24</v>
      </c>
      <c r="D3619" t="str">
        <f>IF(ISBLANK(Hoja1!D3619),"ASALARIADO",Hoja1!D3619)</f>
        <v>ASALARIADO</v>
      </c>
      <c r="E3619" t="s">
        <v>16</v>
      </c>
      <c r="F3619" t="s">
        <v>12</v>
      </c>
      <c r="G3619" t="s">
        <v>13</v>
      </c>
      <c r="H3619" t="s">
        <v>13</v>
      </c>
      <c r="I3619" s="1">
        <f>IF(ISBLANK(Hoja1!I3619),AVERAGE(Hoja1!$I$2:$I$5001),Hoja1!I3619)</f>
        <v>39</v>
      </c>
      <c r="J3619">
        <f t="shared" si="168"/>
        <v>0</v>
      </c>
      <c r="K3619" t="str">
        <f t="shared" si="169"/>
        <v>400k-800k</v>
      </c>
      <c r="L3619" t="str">
        <f t="shared" si="170"/>
        <v>31-45</v>
      </c>
    </row>
    <row r="3620" spans="1:12" x14ac:dyDescent="0.25">
      <c r="A3620">
        <v>3619</v>
      </c>
      <c r="B3620" t="s">
        <v>15</v>
      </c>
      <c r="C3620">
        <f>IF(ISBLANK(Hoja1!C3620),AVERAGE(Hoja1!$C$2:$C$5001),Hoja1!C3620)</f>
        <v>297046</v>
      </c>
      <c r="D3620" t="str">
        <f>IF(ISBLANK(Hoja1!D3620),"ASALARIADO",Hoja1!D3620)</f>
        <v>TRABAJADOR INDEPENDIENTE</v>
      </c>
      <c r="E3620" t="s">
        <v>16</v>
      </c>
      <c r="F3620" t="s">
        <v>12</v>
      </c>
      <c r="G3620" t="s">
        <v>13</v>
      </c>
      <c r="H3620" t="s">
        <v>12</v>
      </c>
      <c r="I3620" s="1">
        <f>IF(ISBLANK(Hoja1!I3620),AVERAGE(Hoja1!$I$2:$I$5001),Hoja1!I3620)</f>
        <v>53</v>
      </c>
      <c r="J3620">
        <f t="shared" si="168"/>
        <v>1</v>
      </c>
      <c r="K3620" t="str">
        <f t="shared" si="169"/>
        <v>0-400k</v>
      </c>
      <c r="L3620" t="str">
        <f t="shared" si="170"/>
        <v>46-60</v>
      </c>
    </row>
    <row r="3621" spans="1:12" x14ac:dyDescent="0.25">
      <c r="A3621">
        <v>3620</v>
      </c>
      <c r="B3621" t="s">
        <v>9</v>
      </c>
      <c r="C3621">
        <f>IF(ISBLANK(Hoja1!C3621),AVERAGE(Hoja1!$C$2:$C$5001),Hoja1!C3621)</f>
        <v>1396054.5</v>
      </c>
      <c r="D3621" t="str">
        <f>IF(ISBLANK(Hoja1!D3621),"ASALARIADO",Hoja1!D3621)</f>
        <v>ASALARIADO</v>
      </c>
      <c r="E3621" t="s">
        <v>11</v>
      </c>
      <c r="F3621" t="s">
        <v>12</v>
      </c>
      <c r="G3621" t="s">
        <v>13</v>
      </c>
      <c r="H3621" t="s">
        <v>13</v>
      </c>
      <c r="I3621" s="1">
        <f>IF(ISBLANK(Hoja1!I3621),AVERAGE(Hoja1!$I$2:$I$5001),Hoja1!I3621)</f>
        <v>40</v>
      </c>
      <c r="J3621">
        <f t="shared" si="168"/>
        <v>0</v>
      </c>
      <c r="K3621" t="str">
        <f t="shared" si="169"/>
        <v>1.2M-2M</v>
      </c>
      <c r="L3621" t="str">
        <f t="shared" si="170"/>
        <v>31-45</v>
      </c>
    </row>
    <row r="3622" spans="1:12" x14ac:dyDescent="0.25">
      <c r="A3622">
        <v>3621</v>
      </c>
      <c r="B3622" t="s">
        <v>15</v>
      </c>
      <c r="C3622">
        <f>IF(ISBLANK(Hoja1!C3622),AVERAGE(Hoja1!$C$2:$C$5001),Hoja1!C3622)</f>
        <v>604940</v>
      </c>
      <c r="D3622" t="str">
        <f>IF(ISBLANK(Hoja1!D3622),"ASALARIADO",Hoja1!D3622)</f>
        <v>TRABAJADOR INDEPENDIENTE</v>
      </c>
      <c r="E3622" t="s">
        <v>16</v>
      </c>
      <c r="F3622" t="s">
        <v>12</v>
      </c>
      <c r="G3622" t="s">
        <v>13</v>
      </c>
      <c r="H3622" t="s">
        <v>13</v>
      </c>
      <c r="I3622" s="1">
        <f>IF(ISBLANK(Hoja1!I3622),AVERAGE(Hoja1!$I$2:$I$5001),Hoja1!I3622)</f>
        <v>30</v>
      </c>
      <c r="J3622">
        <f t="shared" si="168"/>
        <v>0</v>
      </c>
      <c r="K3622" t="str">
        <f t="shared" si="169"/>
        <v>400k-800k</v>
      </c>
      <c r="L3622" t="str">
        <f t="shared" si="170"/>
        <v>18-30</v>
      </c>
    </row>
    <row r="3623" spans="1:12" x14ac:dyDescent="0.25">
      <c r="A3623">
        <v>3622</v>
      </c>
      <c r="B3623" t="s">
        <v>9</v>
      </c>
      <c r="C3623">
        <f>IF(ISBLANK(Hoja1!C3623),AVERAGE(Hoja1!$C$2:$C$5001),Hoja1!C3623)</f>
        <v>200000</v>
      </c>
      <c r="D3623" t="str">
        <f>IF(ISBLANK(Hoja1!D3623),"ASALARIADO",Hoja1!D3623)</f>
        <v>ASALARIADO</v>
      </c>
      <c r="E3623" t="s">
        <v>16</v>
      </c>
      <c r="F3623" t="s">
        <v>12</v>
      </c>
      <c r="G3623" t="s">
        <v>13</v>
      </c>
      <c r="H3623" t="s">
        <v>13</v>
      </c>
      <c r="I3623" s="1">
        <f>IF(ISBLANK(Hoja1!I3623),AVERAGE(Hoja1!$I$2:$I$5001),Hoja1!I3623)</f>
        <v>61</v>
      </c>
      <c r="J3623">
        <f t="shared" si="168"/>
        <v>0</v>
      </c>
      <c r="K3623" t="str">
        <f t="shared" si="169"/>
        <v>0-400k</v>
      </c>
      <c r="L3623" t="str">
        <f t="shared" si="170"/>
        <v>61-75</v>
      </c>
    </row>
    <row r="3624" spans="1:12" x14ac:dyDescent="0.25">
      <c r="A3624">
        <v>3623</v>
      </c>
      <c r="B3624" t="s">
        <v>15</v>
      </c>
      <c r="C3624">
        <f>IF(ISBLANK(Hoja1!C3624),AVERAGE(Hoja1!$C$2:$C$5001),Hoja1!C3624)</f>
        <v>592421.67000000004</v>
      </c>
      <c r="D3624" t="str">
        <f>IF(ISBLANK(Hoja1!D3624),"ASALARIADO",Hoja1!D3624)</f>
        <v>ASALARIADO</v>
      </c>
      <c r="E3624" t="s">
        <v>16</v>
      </c>
      <c r="F3624" t="s">
        <v>12</v>
      </c>
      <c r="G3624" t="s">
        <v>13</v>
      </c>
      <c r="H3624" t="s">
        <v>13</v>
      </c>
      <c r="I3624" s="1">
        <f>IF(ISBLANK(Hoja1!I3624),AVERAGE(Hoja1!$I$2:$I$5001),Hoja1!I3624)</f>
        <v>29</v>
      </c>
      <c r="J3624">
        <f t="shared" si="168"/>
        <v>0</v>
      </c>
      <c r="K3624" t="str">
        <f t="shared" si="169"/>
        <v>400k-800k</v>
      </c>
      <c r="L3624" t="str">
        <f t="shared" si="170"/>
        <v>18-30</v>
      </c>
    </row>
    <row r="3625" spans="1:12" x14ac:dyDescent="0.25">
      <c r="A3625">
        <v>3624</v>
      </c>
      <c r="B3625" t="s">
        <v>9</v>
      </c>
      <c r="C3625">
        <f>IF(ISBLANK(Hoja1!C3625),AVERAGE(Hoja1!$C$2:$C$5001),Hoja1!C3625)</f>
        <v>419680</v>
      </c>
      <c r="D3625" t="str">
        <f>IF(ISBLANK(Hoja1!D3625),"ASALARIADO",Hoja1!D3625)</f>
        <v>ASALARIADO</v>
      </c>
      <c r="E3625" t="s">
        <v>16</v>
      </c>
      <c r="F3625" t="s">
        <v>12</v>
      </c>
      <c r="G3625" t="s">
        <v>13</v>
      </c>
      <c r="H3625" t="s">
        <v>13</v>
      </c>
      <c r="I3625" s="1">
        <f>IF(ISBLANK(Hoja1!I3625),AVERAGE(Hoja1!$I$2:$I$5001),Hoja1!I3625)</f>
        <v>51</v>
      </c>
      <c r="J3625">
        <f t="shared" si="168"/>
        <v>0</v>
      </c>
      <c r="K3625" t="str">
        <f t="shared" si="169"/>
        <v>400k-800k</v>
      </c>
      <c r="L3625" t="str">
        <f t="shared" si="170"/>
        <v>46-60</v>
      </c>
    </row>
    <row r="3626" spans="1:12" x14ac:dyDescent="0.25">
      <c r="A3626">
        <v>3625</v>
      </c>
      <c r="B3626" t="s">
        <v>9</v>
      </c>
      <c r="C3626">
        <f>IF(ISBLANK(Hoja1!C3626),AVERAGE(Hoja1!$C$2:$C$5001),Hoja1!C3626)</f>
        <v>2054741</v>
      </c>
      <c r="D3626" t="str">
        <f>IF(ISBLANK(Hoja1!D3626),"ASALARIADO",Hoja1!D3626)</f>
        <v>ASALARIADO</v>
      </c>
      <c r="E3626" t="s">
        <v>11</v>
      </c>
      <c r="F3626" t="s">
        <v>12</v>
      </c>
      <c r="G3626" t="s">
        <v>13</v>
      </c>
      <c r="H3626" t="s">
        <v>12</v>
      </c>
      <c r="I3626" s="1">
        <f>IF(ISBLANK(Hoja1!I3626),AVERAGE(Hoja1!$I$2:$I$5001),Hoja1!I3626)</f>
        <v>60</v>
      </c>
      <c r="J3626">
        <f t="shared" si="168"/>
        <v>1</v>
      </c>
      <c r="K3626" t="str">
        <f t="shared" si="169"/>
        <v>2M+</v>
      </c>
      <c r="L3626" t="str">
        <f t="shared" si="170"/>
        <v>46-60</v>
      </c>
    </row>
    <row r="3627" spans="1:12" x14ac:dyDescent="0.25">
      <c r="A3627">
        <v>3626</v>
      </c>
      <c r="B3627" t="s">
        <v>9</v>
      </c>
      <c r="C3627">
        <f>IF(ISBLANK(Hoja1!C3627),AVERAGE(Hoja1!$C$2:$C$5001),Hoja1!C3627)</f>
        <v>241993.84</v>
      </c>
      <c r="D3627" t="str">
        <f>IF(ISBLANK(Hoja1!D3627),"ASALARIADO",Hoja1!D3627)</f>
        <v>ASALARIADO</v>
      </c>
      <c r="E3627" t="s">
        <v>11</v>
      </c>
      <c r="F3627" t="s">
        <v>12</v>
      </c>
      <c r="G3627" t="s">
        <v>13</v>
      </c>
      <c r="H3627" t="s">
        <v>13</v>
      </c>
      <c r="I3627" s="1">
        <f>IF(ISBLANK(Hoja1!I3627),AVERAGE(Hoja1!$I$2:$I$5001),Hoja1!I3627)</f>
        <v>36</v>
      </c>
      <c r="J3627">
        <f t="shared" si="168"/>
        <v>0</v>
      </c>
      <c r="K3627" t="str">
        <f t="shared" si="169"/>
        <v>0-400k</v>
      </c>
      <c r="L3627" t="str">
        <f t="shared" si="170"/>
        <v>31-45</v>
      </c>
    </row>
    <row r="3628" spans="1:12" x14ac:dyDescent="0.25">
      <c r="A3628">
        <v>3627</v>
      </c>
      <c r="B3628" t="s">
        <v>9</v>
      </c>
      <c r="C3628">
        <f>IF(ISBLANK(Hoja1!C3628),AVERAGE(Hoja1!$C$2:$C$5001),Hoja1!C3628)</f>
        <v>671573</v>
      </c>
      <c r="D3628" t="str">
        <f>IF(ISBLANK(Hoja1!D3628),"ASALARIADO",Hoja1!D3628)</f>
        <v>ASALARIADO</v>
      </c>
      <c r="E3628" t="s">
        <v>11</v>
      </c>
      <c r="F3628" t="s">
        <v>12</v>
      </c>
      <c r="G3628" t="s">
        <v>13</v>
      </c>
      <c r="H3628" t="s">
        <v>13</v>
      </c>
      <c r="I3628" s="1">
        <f>IF(ISBLANK(Hoja1!I3628),AVERAGE(Hoja1!$I$2:$I$5001),Hoja1!I3628)</f>
        <v>41</v>
      </c>
      <c r="J3628">
        <f t="shared" si="168"/>
        <v>0</v>
      </c>
      <c r="K3628" t="str">
        <f t="shared" si="169"/>
        <v>400k-800k</v>
      </c>
      <c r="L3628" t="str">
        <f t="shared" si="170"/>
        <v>31-45</v>
      </c>
    </row>
    <row r="3629" spans="1:12" x14ac:dyDescent="0.25">
      <c r="A3629">
        <v>3628</v>
      </c>
      <c r="B3629" t="s">
        <v>15</v>
      </c>
      <c r="C3629">
        <f>IF(ISBLANK(Hoja1!C3629),AVERAGE(Hoja1!$C$2:$C$5001),Hoja1!C3629)</f>
        <v>278030.99</v>
      </c>
      <c r="D3629" t="str">
        <f>IF(ISBLANK(Hoja1!D3629),"ASALARIADO",Hoja1!D3629)</f>
        <v>TRABAJADOR INDEPENDIENTE</v>
      </c>
      <c r="E3629" t="s">
        <v>16</v>
      </c>
      <c r="F3629" t="s">
        <v>12</v>
      </c>
      <c r="G3629" t="s">
        <v>12</v>
      </c>
      <c r="H3629" t="s">
        <v>13</v>
      </c>
      <c r="I3629" s="1">
        <f>IF(ISBLANK(Hoja1!I3629),AVERAGE(Hoja1!$I$2:$I$5001),Hoja1!I3629)</f>
        <v>30</v>
      </c>
      <c r="J3629">
        <f t="shared" si="168"/>
        <v>0</v>
      </c>
      <c r="K3629" t="str">
        <f t="shared" si="169"/>
        <v>0-400k</v>
      </c>
      <c r="L3629" t="str">
        <f t="shared" si="170"/>
        <v>18-30</v>
      </c>
    </row>
    <row r="3630" spans="1:12" x14ac:dyDescent="0.25">
      <c r="A3630">
        <v>3629</v>
      </c>
      <c r="B3630" t="s">
        <v>9</v>
      </c>
      <c r="C3630">
        <f>IF(ISBLANK(Hoja1!C3630),AVERAGE(Hoja1!$C$2:$C$5001),Hoja1!C3630)</f>
        <v>1557874</v>
      </c>
      <c r="D3630" t="str">
        <f>IF(ISBLANK(Hoja1!D3630),"ASALARIADO",Hoja1!D3630)</f>
        <v>ASALARIADO</v>
      </c>
      <c r="E3630" t="s">
        <v>11</v>
      </c>
      <c r="F3630" t="s">
        <v>12</v>
      </c>
      <c r="G3630" t="s">
        <v>13</v>
      </c>
      <c r="H3630" t="s">
        <v>12</v>
      </c>
      <c r="I3630" s="1">
        <f>IF(ISBLANK(Hoja1!I3630),AVERAGE(Hoja1!$I$2:$I$5001),Hoja1!I3630)</f>
        <v>32</v>
      </c>
      <c r="J3630">
        <f t="shared" si="168"/>
        <v>1</v>
      </c>
      <c r="K3630" t="str">
        <f t="shared" si="169"/>
        <v>1.2M-2M</v>
      </c>
      <c r="L3630" t="str">
        <f t="shared" si="170"/>
        <v>31-45</v>
      </c>
    </row>
    <row r="3631" spans="1:12" x14ac:dyDescent="0.25">
      <c r="A3631">
        <v>3630</v>
      </c>
      <c r="B3631" t="s">
        <v>15</v>
      </c>
      <c r="C3631">
        <f>IF(ISBLANK(Hoja1!C3631),AVERAGE(Hoja1!$C$2:$C$5001),Hoja1!C3631)</f>
        <v>320979.96999999997</v>
      </c>
      <c r="D3631" t="str">
        <f>IF(ISBLANK(Hoja1!D3631),"ASALARIADO",Hoja1!D3631)</f>
        <v>ASALARIADO</v>
      </c>
      <c r="E3631" t="s">
        <v>16</v>
      </c>
      <c r="F3631" t="s">
        <v>12</v>
      </c>
      <c r="G3631" t="s">
        <v>13</v>
      </c>
      <c r="H3631" t="s">
        <v>13</v>
      </c>
      <c r="I3631" s="1">
        <f>IF(ISBLANK(Hoja1!I3631),AVERAGE(Hoja1!$I$2:$I$5001),Hoja1!I3631)</f>
        <v>29</v>
      </c>
      <c r="J3631">
        <f t="shared" si="168"/>
        <v>0</v>
      </c>
      <c r="K3631" t="str">
        <f t="shared" si="169"/>
        <v>0-400k</v>
      </c>
      <c r="L3631" t="str">
        <f t="shared" si="170"/>
        <v>18-30</v>
      </c>
    </row>
    <row r="3632" spans="1:12" x14ac:dyDescent="0.25">
      <c r="A3632">
        <v>3631</v>
      </c>
      <c r="B3632" t="s">
        <v>15</v>
      </c>
      <c r="C3632">
        <f>IF(ISBLANK(Hoja1!C3632),AVERAGE(Hoja1!$C$2:$C$5001),Hoja1!C3632)</f>
        <v>119964</v>
      </c>
      <c r="D3632" t="str">
        <f>IF(ISBLANK(Hoja1!D3632),"ASALARIADO",Hoja1!D3632)</f>
        <v>ASALARIADO</v>
      </c>
      <c r="E3632" t="s">
        <v>11</v>
      </c>
      <c r="F3632" t="s">
        <v>12</v>
      </c>
      <c r="G3632" t="s">
        <v>13</v>
      </c>
      <c r="H3632" t="s">
        <v>12</v>
      </c>
      <c r="I3632" s="1">
        <f>IF(ISBLANK(Hoja1!I3632),AVERAGE(Hoja1!$I$2:$I$5001),Hoja1!I3632)</f>
        <v>25</v>
      </c>
      <c r="J3632">
        <f t="shared" si="168"/>
        <v>1</v>
      </c>
      <c r="K3632" t="str">
        <f t="shared" si="169"/>
        <v>0-400k</v>
      </c>
      <c r="L3632" t="str">
        <f t="shared" si="170"/>
        <v>18-30</v>
      </c>
    </row>
    <row r="3633" spans="1:12" x14ac:dyDescent="0.25">
      <c r="A3633">
        <v>3632</v>
      </c>
      <c r="B3633" t="s">
        <v>9</v>
      </c>
      <c r="C3633">
        <f>IF(ISBLANK(Hoja1!C3633),AVERAGE(Hoja1!$C$2:$C$5001),Hoja1!C3633)</f>
        <v>444011.07</v>
      </c>
      <c r="D3633" t="str">
        <f>IF(ISBLANK(Hoja1!D3633),"ASALARIADO",Hoja1!D3633)</f>
        <v>ASALARIADO</v>
      </c>
      <c r="E3633" t="s">
        <v>16</v>
      </c>
      <c r="F3633" t="s">
        <v>12</v>
      </c>
      <c r="G3633" t="s">
        <v>13</v>
      </c>
      <c r="H3633" t="s">
        <v>13</v>
      </c>
      <c r="I3633" s="1">
        <f>IF(ISBLANK(Hoja1!I3633),AVERAGE(Hoja1!$I$2:$I$5001),Hoja1!I3633)</f>
        <v>23</v>
      </c>
      <c r="J3633">
        <f t="shared" si="168"/>
        <v>0</v>
      </c>
      <c r="K3633" t="str">
        <f t="shared" si="169"/>
        <v>400k-800k</v>
      </c>
      <c r="L3633" t="str">
        <f t="shared" si="170"/>
        <v>18-30</v>
      </c>
    </row>
    <row r="3634" spans="1:12" x14ac:dyDescent="0.25">
      <c r="A3634">
        <v>3633</v>
      </c>
      <c r="B3634" t="s">
        <v>9</v>
      </c>
      <c r="C3634">
        <f>IF(ISBLANK(Hoja1!C3634),AVERAGE(Hoja1!$C$2:$C$5001),Hoja1!C3634)</f>
        <v>391531</v>
      </c>
      <c r="D3634" t="str">
        <f>IF(ISBLANK(Hoja1!D3634),"ASALARIADO",Hoja1!D3634)</f>
        <v>ASALARIADO</v>
      </c>
      <c r="E3634" t="s">
        <v>16</v>
      </c>
      <c r="F3634" t="s">
        <v>12</v>
      </c>
      <c r="G3634" t="s">
        <v>12</v>
      </c>
      <c r="H3634" t="s">
        <v>13</v>
      </c>
      <c r="I3634" s="1">
        <f>IF(ISBLANK(Hoja1!I3634),AVERAGE(Hoja1!$I$2:$I$5001),Hoja1!I3634)</f>
        <v>41</v>
      </c>
      <c r="J3634">
        <f t="shared" si="168"/>
        <v>0</v>
      </c>
      <c r="K3634" t="str">
        <f t="shared" si="169"/>
        <v>0-400k</v>
      </c>
      <c r="L3634" t="str">
        <f t="shared" si="170"/>
        <v>31-45</v>
      </c>
    </row>
    <row r="3635" spans="1:12" x14ac:dyDescent="0.25">
      <c r="A3635">
        <v>3634</v>
      </c>
      <c r="B3635" t="s">
        <v>15</v>
      </c>
      <c r="C3635">
        <f>IF(ISBLANK(Hoja1!C3635),AVERAGE(Hoja1!$C$2:$C$5001),Hoja1!C3635)</f>
        <v>1845577.5</v>
      </c>
      <c r="D3635" t="str">
        <f>IF(ISBLANK(Hoja1!D3635),"ASALARIADO",Hoja1!D3635)</f>
        <v>ASALARIADO</v>
      </c>
      <c r="E3635" t="s">
        <v>16</v>
      </c>
      <c r="F3635" t="s">
        <v>12</v>
      </c>
      <c r="G3635" t="s">
        <v>12</v>
      </c>
      <c r="H3635" t="s">
        <v>13</v>
      </c>
      <c r="I3635" s="1">
        <f>IF(ISBLANK(Hoja1!I3635),AVERAGE(Hoja1!$I$2:$I$5001),Hoja1!I3635)</f>
        <v>33</v>
      </c>
      <c r="J3635">
        <f t="shared" si="168"/>
        <v>0</v>
      </c>
      <c r="K3635" t="str">
        <f t="shared" si="169"/>
        <v>1.2M-2M</v>
      </c>
      <c r="L3635" t="str">
        <f t="shared" si="170"/>
        <v>31-45</v>
      </c>
    </row>
    <row r="3636" spans="1:12" x14ac:dyDescent="0.25">
      <c r="A3636">
        <v>3635</v>
      </c>
      <c r="B3636" t="s">
        <v>9</v>
      </c>
      <c r="C3636">
        <f>IF(ISBLANK(Hoja1!C3636),AVERAGE(Hoja1!$C$2:$C$5001),Hoja1!C3636)</f>
        <v>297046</v>
      </c>
      <c r="D3636" t="str">
        <f>IF(ISBLANK(Hoja1!D3636),"ASALARIADO",Hoja1!D3636)</f>
        <v>TRABAJADOR INDEPENDIENTE</v>
      </c>
      <c r="E3636" t="s">
        <v>16</v>
      </c>
      <c r="F3636" t="s">
        <v>12</v>
      </c>
      <c r="G3636" t="s">
        <v>13</v>
      </c>
      <c r="H3636" t="s">
        <v>13</v>
      </c>
      <c r="I3636" s="1">
        <f>IF(ISBLANK(Hoja1!I3636),AVERAGE(Hoja1!$I$2:$I$5001),Hoja1!I3636)</f>
        <v>41</v>
      </c>
      <c r="J3636">
        <f t="shared" si="168"/>
        <v>0</v>
      </c>
      <c r="K3636" t="str">
        <f t="shared" si="169"/>
        <v>0-400k</v>
      </c>
      <c r="L3636" t="str">
        <f t="shared" si="170"/>
        <v>31-45</v>
      </c>
    </row>
    <row r="3637" spans="1:12" x14ac:dyDescent="0.25">
      <c r="A3637">
        <v>3636</v>
      </c>
      <c r="B3637" t="s">
        <v>9</v>
      </c>
      <c r="C3637">
        <f>IF(ISBLANK(Hoja1!C3637),AVERAGE(Hoja1!$C$2:$C$5001),Hoja1!C3637)</f>
        <v>299784</v>
      </c>
      <c r="D3637" t="str">
        <f>IF(ISBLANK(Hoja1!D3637),"ASALARIADO",Hoja1!D3637)</f>
        <v>TRABAJADOR INDEPENDIENTE</v>
      </c>
      <c r="E3637" t="s">
        <v>16</v>
      </c>
      <c r="F3637" t="s">
        <v>12</v>
      </c>
      <c r="G3637" t="s">
        <v>13</v>
      </c>
      <c r="H3637" t="s">
        <v>13</v>
      </c>
      <c r="I3637" s="1">
        <f>IF(ISBLANK(Hoja1!I3637),AVERAGE(Hoja1!$I$2:$I$5001),Hoja1!I3637)</f>
        <v>33</v>
      </c>
      <c r="J3637">
        <f t="shared" si="168"/>
        <v>0</v>
      </c>
      <c r="K3637" t="str">
        <f t="shared" si="169"/>
        <v>0-400k</v>
      </c>
      <c r="L3637" t="str">
        <f t="shared" si="170"/>
        <v>31-45</v>
      </c>
    </row>
    <row r="3638" spans="1:12" x14ac:dyDescent="0.25">
      <c r="A3638">
        <v>3637</v>
      </c>
      <c r="B3638" t="s">
        <v>9</v>
      </c>
      <c r="C3638">
        <f>IF(ISBLANK(Hoja1!C3638),AVERAGE(Hoja1!$C$2:$C$5001),Hoja1!C3638)</f>
        <v>668500</v>
      </c>
      <c r="D3638" t="str">
        <f>IF(ISBLANK(Hoja1!D3638),"ASALARIADO",Hoja1!D3638)</f>
        <v>ASALARIADO</v>
      </c>
      <c r="E3638" t="s">
        <v>16</v>
      </c>
      <c r="F3638" t="s">
        <v>12</v>
      </c>
      <c r="G3638" t="s">
        <v>13</v>
      </c>
      <c r="H3638" t="s">
        <v>13</v>
      </c>
      <c r="I3638" s="1">
        <f>IF(ISBLANK(Hoja1!I3638),AVERAGE(Hoja1!$I$2:$I$5001),Hoja1!I3638)</f>
        <v>34</v>
      </c>
      <c r="J3638">
        <f t="shared" si="168"/>
        <v>0</v>
      </c>
      <c r="K3638" t="str">
        <f t="shared" si="169"/>
        <v>400k-800k</v>
      </c>
      <c r="L3638" t="str">
        <f t="shared" si="170"/>
        <v>31-45</v>
      </c>
    </row>
    <row r="3639" spans="1:12" x14ac:dyDescent="0.25">
      <c r="A3639">
        <v>3638</v>
      </c>
      <c r="B3639" t="s">
        <v>15</v>
      </c>
      <c r="C3639">
        <f>IF(ISBLANK(Hoja1!C3639),AVERAGE(Hoja1!$C$2:$C$5001),Hoja1!C3639)</f>
        <v>278030</v>
      </c>
      <c r="D3639" t="str">
        <f>IF(ISBLANK(Hoja1!D3639),"ASALARIADO",Hoja1!D3639)</f>
        <v>CONVENIOS ESPECIALES DE TRABAJADORES INDEPENDIENTES</v>
      </c>
      <c r="E3639" t="s">
        <v>16</v>
      </c>
      <c r="F3639" t="s">
        <v>12</v>
      </c>
      <c r="G3639" t="s">
        <v>13</v>
      </c>
      <c r="H3639" t="s">
        <v>13</v>
      </c>
      <c r="I3639" s="1">
        <f>IF(ISBLANK(Hoja1!I3639),AVERAGE(Hoja1!$I$2:$I$5001),Hoja1!I3639)</f>
        <v>32</v>
      </c>
      <c r="J3639">
        <f t="shared" si="168"/>
        <v>0</v>
      </c>
      <c r="K3639" t="str">
        <f t="shared" si="169"/>
        <v>0-400k</v>
      </c>
      <c r="L3639" t="str">
        <f t="shared" si="170"/>
        <v>31-45</v>
      </c>
    </row>
    <row r="3640" spans="1:12" x14ac:dyDescent="0.25">
      <c r="A3640">
        <v>3639</v>
      </c>
      <c r="B3640" t="s">
        <v>15</v>
      </c>
      <c r="C3640">
        <f>IF(ISBLANK(Hoja1!C3640),AVERAGE(Hoja1!$C$2:$C$5001),Hoja1!C3640)</f>
        <v>507944</v>
      </c>
      <c r="D3640" t="str">
        <f>IF(ISBLANK(Hoja1!D3640),"ASALARIADO",Hoja1!D3640)</f>
        <v>TRABAJADOR INDEPENDIENTE</v>
      </c>
      <c r="E3640" t="s">
        <v>16</v>
      </c>
      <c r="F3640" t="s">
        <v>12</v>
      </c>
      <c r="G3640" t="s">
        <v>13</v>
      </c>
      <c r="H3640" t="s">
        <v>12</v>
      </c>
      <c r="I3640" s="1">
        <f>IF(ISBLANK(Hoja1!I3640),AVERAGE(Hoja1!$I$2:$I$5001),Hoja1!I3640)</f>
        <v>77</v>
      </c>
      <c r="J3640">
        <f t="shared" si="168"/>
        <v>1</v>
      </c>
      <c r="K3640" t="str">
        <f t="shared" si="169"/>
        <v>400k-800k</v>
      </c>
      <c r="L3640" t="str">
        <f t="shared" si="170"/>
        <v>76-100+</v>
      </c>
    </row>
    <row r="3641" spans="1:12" x14ac:dyDescent="0.25">
      <c r="A3641">
        <v>3640</v>
      </c>
      <c r="B3641" t="s">
        <v>15</v>
      </c>
      <c r="C3641">
        <f>IF(ISBLANK(Hoja1!C3641),AVERAGE(Hoja1!$C$2:$C$5001),Hoja1!C3641)</f>
        <v>300018</v>
      </c>
      <c r="D3641" t="str">
        <f>IF(ISBLANK(Hoja1!D3641),"ASALARIADO",Hoja1!D3641)</f>
        <v>ASEGURADO VOLUNTARIO</v>
      </c>
      <c r="E3641" t="s">
        <v>16</v>
      </c>
      <c r="F3641" t="s">
        <v>12</v>
      </c>
      <c r="G3641" t="s">
        <v>13</v>
      </c>
      <c r="H3641" t="s">
        <v>13</v>
      </c>
      <c r="I3641" s="1">
        <f>IF(ISBLANK(Hoja1!I3641),AVERAGE(Hoja1!$I$2:$I$5001),Hoja1!I3641)</f>
        <v>57</v>
      </c>
      <c r="J3641">
        <f t="shared" si="168"/>
        <v>0</v>
      </c>
      <c r="K3641" t="str">
        <f t="shared" si="169"/>
        <v>0-400k</v>
      </c>
      <c r="L3641" t="str">
        <f t="shared" si="170"/>
        <v>46-60</v>
      </c>
    </row>
    <row r="3642" spans="1:12" x14ac:dyDescent="0.25">
      <c r="A3642">
        <v>3641</v>
      </c>
      <c r="B3642" t="s">
        <v>15</v>
      </c>
      <c r="C3642">
        <f>IF(ISBLANK(Hoja1!C3642),AVERAGE(Hoja1!$C$2:$C$5001),Hoja1!C3642)</f>
        <v>367500</v>
      </c>
      <c r="D3642" t="str">
        <f>IF(ISBLANK(Hoja1!D3642),"ASALARIADO",Hoja1!D3642)</f>
        <v>ASALARIADO</v>
      </c>
      <c r="E3642" t="s">
        <v>16</v>
      </c>
      <c r="F3642" t="s">
        <v>12</v>
      </c>
      <c r="G3642" t="s">
        <v>13</v>
      </c>
      <c r="H3642" t="s">
        <v>13</v>
      </c>
      <c r="I3642" s="1">
        <f>IF(ISBLANK(Hoja1!I3642),AVERAGE(Hoja1!$I$2:$I$5001),Hoja1!I3642)</f>
        <v>54</v>
      </c>
      <c r="J3642">
        <f t="shared" si="168"/>
        <v>0</v>
      </c>
      <c r="K3642" t="str">
        <f t="shared" si="169"/>
        <v>0-400k</v>
      </c>
      <c r="L3642" t="str">
        <f t="shared" si="170"/>
        <v>46-60</v>
      </c>
    </row>
    <row r="3643" spans="1:12" x14ac:dyDescent="0.25">
      <c r="A3643">
        <v>3642</v>
      </c>
      <c r="B3643" t="s">
        <v>15</v>
      </c>
      <c r="C3643">
        <f>IF(ISBLANK(Hoja1!C3643),AVERAGE(Hoja1!$C$2:$C$5001),Hoja1!C3643)</f>
        <v>1576048</v>
      </c>
      <c r="D3643" t="str">
        <f>IF(ISBLANK(Hoja1!D3643),"ASALARIADO",Hoja1!D3643)</f>
        <v>TRABAJADOR INDEPENDIENTE</v>
      </c>
      <c r="E3643" t="s">
        <v>16</v>
      </c>
      <c r="F3643" t="s">
        <v>12</v>
      </c>
      <c r="G3643" t="s">
        <v>13</v>
      </c>
      <c r="H3643" t="s">
        <v>12</v>
      </c>
      <c r="I3643" s="1">
        <f>IF(ISBLANK(Hoja1!I3643),AVERAGE(Hoja1!$I$2:$I$5001),Hoja1!I3643)</f>
        <v>56</v>
      </c>
      <c r="J3643">
        <f t="shared" si="168"/>
        <v>1</v>
      </c>
      <c r="K3643" t="str">
        <f t="shared" si="169"/>
        <v>1.2M-2M</v>
      </c>
      <c r="L3643" t="str">
        <f t="shared" si="170"/>
        <v>46-60</v>
      </c>
    </row>
    <row r="3644" spans="1:12" x14ac:dyDescent="0.25">
      <c r="A3644">
        <v>3643</v>
      </c>
      <c r="B3644" t="s">
        <v>15</v>
      </c>
      <c r="C3644">
        <f>IF(ISBLANK(Hoja1!C3644),AVERAGE(Hoja1!$C$2:$C$5001),Hoja1!C3644)</f>
        <v>392276</v>
      </c>
      <c r="D3644" t="str">
        <f>IF(ISBLANK(Hoja1!D3644),"ASALARIADO",Hoja1!D3644)</f>
        <v>ASALARIADO</v>
      </c>
      <c r="E3644" t="s">
        <v>11</v>
      </c>
      <c r="F3644" t="s">
        <v>12</v>
      </c>
      <c r="G3644" t="s">
        <v>13</v>
      </c>
      <c r="H3644" t="s">
        <v>12</v>
      </c>
      <c r="I3644" s="1">
        <f>IF(ISBLANK(Hoja1!I3644),AVERAGE(Hoja1!$I$2:$I$5001),Hoja1!I3644)</f>
        <v>61</v>
      </c>
      <c r="J3644">
        <f t="shared" si="168"/>
        <v>1</v>
      </c>
      <c r="K3644" t="str">
        <f t="shared" si="169"/>
        <v>0-400k</v>
      </c>
      <c r="L3644" t="str">
        <f t="shared" si="170"/>
        <v>61-75</v>
      </c>
    </row>
    <row r="3645" spans="1:12" x14ac:dyDescent="0.25">
      <c r="A3645">
        <v>3644</v>
      </c>
      <c r="B3645" t="s">
        <v>9</v>
      </c>
      <c r="C3645">
        <f>IF(ISBLANK(Hoja1!C3645),AVERAGE(Hoja1!$C$2:$C$5001),Hoja1!C3645)</f>
        <v>474037</v>
      </c>
      <c r="D3645" t="str">
        <f>IF(ISBLANK(Hoja1!D3645),"ASALARIADO",Hoja1!D3645)</f>
        <v>ASALARIADO</v>
      </c>
      <c r="E3645" t="s">
        <v>16</v>
      </c>
      <c r="F3645" t="s">
        <v>12</v>
      </c>
      <c r="G3645" t="s">
        <v>13</v>
      </c>
      <c r="H3645" t="s">
        <v>13</v>
      </c>
      <c r="I3645" s="1">
        <f>IF(ISBLANK(Hoja1!I3645),AVERAGE(Hoja1!$I$2:$I$5001),Hoja1!I3645)</f>
        <v>30</v>
      </c>
      <c r="J3645">
        <f t="shared" si="168"/>
        <v>0</v>
      </c>
      <c r="K3645" t="str">
        <f t="shared" si="169"/>
        <v>400k-800k</v>
      </c>
      <c r="L3645" t="str">
        <f t="shared" si="170"/>
        <v>18-30</v>
      </c>
    </row>
    <row r="3646" spans="1:12" x14ac:dyDescent="0.25">
      <c r="A3646">
        <v>3645</v>
      </c>
      <c r="B3646" t="s">
        <v>15</v>
      </c>
      <c r="C3646">
        <f>IF(ISBLANK(Hoja1!C3646),AVERAGE(Hoja1!$C$2:$C$5001),Hoja1!C3646)</f>
        <v>1494240.1</v>
      </c>
      <c r="D3646" t="str">
        <f>IF(ISBLANK(Hoja1!D3646),"ASALARIADO",Hoja1!D3646)</f>
        <v>ASALARIADO</v>
      </c>
      <c r="E3646" t="s">
        <v>16</v>
      </c>
      <c r="F3646" t="s">
        <v>12</v>
      </c>
      <c r="G3646" t="s">
        <v>13</v>
      </c>
      <c r="H3646" t="s">
        <v>13</v>
      </c>
      <c r="I3646" s="1">
        <f>IF(ISBLANK(Hoja1!I3646),AVERAGE(Hoja1!$I$2:$I$5001),Hoja1!I3646)</f>
        <v>32</v>
      </c>
      <c r="J3646">
        <f t="shared" si="168"/>
        <v>0</v>
      </c>
      <c r="K3646" t="str">
        <f t="shared" si="169"/>
        <v>1.2M-2M</v>
      </c>
      <c r="L3646" t="str">
        <f t="shared" si="170"/>
        <v>31-45</v>
      </c>
    </row>
    <row r="3647" spans="1:12" x14ac:dyDescent="0.25">
      <c r="A3647">
        <v>3646</v>
      </c>
      <c r="B3647" t="s">
        <v>15</v>
      </c>
      <c r="C3647">
        <f>IF(ISBLANK(Hoja1!C3647),AVERAGE(Hoja1!$C$2:$C$5001),Hoja1!C3647)</f>
        <v>386136</v>
      </c>
      <c r="D3647" t="str">
        <f>IF(ISBLANK(Hoja1!D3647),"ASALARIADO",Hoja1!D3647)</f>
        <v>ASALARIADO</v>
      </c>
      <c r="E3647" t="s">
        <v>16</v>
      </c>
      <c r="F3647" t="s">
        <v>12</v>
      </c>
      <c r="G3647" t="s">
        <v>13</v>
      </c>
      <c r="H3647" t="s">
        <v>13</v>
      </c>
      <c r="I3647" s="1">
        <f>IF(ISBLANK(Hoja1!I3647),AVERAGE(Hoja1!$I$2:$I$5001),Hoja1!I3647)</f>
        <v>21</v>
      </c>
      <c r="J3647">
        <f t="shared" si="168"/>
        <v>0</v>
      </c>
      <c r="K3647" t="str">
        <f t="shared" si="169"/>
        <v>0-400k</v>
      </c>
      <c r="L3647" t="str">
        <f t="shared" si="170"/>
        <v>18-30</v>
      </c>
    </row>
    <row r="3648" spans="1:12" x14ac:dyDescent="0.25">
      <c r="A3648">
        <v>3647</v>
      </c>
      <c r="B3648" t="s">
        <v>9</v>
      </c>
      <c r="C3648">
        <f>IF(ISBLANK(Hoja1!C3648),AVERAGE(Hoja1!$C$2:$C$5001),Hoja1!C3648)</f>
        <v>390581.32</v>
      </c>
      <c r="D3648" t="str">
        <f>IF(ISBLANK(Hoja1!D3648),"ASALARIADO",Hoja1!D3648)</f>
        <v>ASALARIADO</v>
      </c>
      <c r="E3648" t="s">
        <v>16</v>
      </c>
      <c r="F3648" t="s">
        <v>12</v>
      </c>
      <c r="G3648" t="s">
        <v>13</v>
      </c>
      <c r="H3648" t="s">
        <v>13</v>
      </c>
      <c r="I3648" s="1">
        <f>IF(ISBLANK(Hoja1!I3648),AVERAGE(Hoja1!$I$2:$I$5001),Hoja1!I3648)</f>
        <v>22</v>
      </c>
      <c r="J3648">
        <f t="shared" si="168"/>
        <v>0</v>
      </c>
      <c r="K3648" t="str">
        <f t="shared" si="169"/>
        <v>0-400k</v>
      </c>
      <c r="L3648" t="str">
        <f t="shared" si="170"/>
        <v>18-30</v>
      </c>
    </row>
    <row r="3649" spans="1:12" x14ac:dyDescent="0.25">
      <c r="A3649">
        <v>3648</v>
      </c>
      <c r="B3649" t="s">
        <v>15</v>
      </c>
      <c r="C3649">
        <f>IF(ISBLANK(Hoja1!C3649),AVERAGE(Hoja1!$C$2:$C$5001),Hoja1!C3649)</f>
        <v>433902.87</v>
      </c>
      <c r="D3649" t="str">
        <f>IF(ISBLANK(Hoja1!D3649),"ASALARIADO",Hoja1!D3649)</f>
        <v>ASALARIADO</v>
      </c>
      <c r="E3649" t="s">
        <v>16</v>
      </c>
      <c r="F3649" t="s">
        <v>12</v>
      </c>
      <c r="G3649" t="s">
        <v>13</v>
      </c>
      <c r="H3649" t="s">
        <v>13</v>
      </c>
      <c r="I3649" s="1">
        <f>IF(ISBLANK(Hoja1!I3649),AVERAGE(Hoja1!$I$2:$I$5001),Hoja1!I3649)</f>
        <v>31</v>
      </c>
      <c r="J3649">
        <f t="shared" si="168"/>
        <v>0</v>
      </c>
      <c r="K3649" t="str">
        <f t="shared" si="169"/>
        <v>400k-800k</v>
      </c>
      <c r="L3649" t="str">
        <f t="shared" si="170"/>
        <v>31-45</v>
      </c>
    </row>
    <row r="3650" spans="1:12" x14ac:dyDescent="0.25">
      <c r="A3650">
        <v>3649</v>
      </c>
      <c r="B3650" t="s">
        <v>9</v>
      </c>
      <c r="C3650">
        <f>IF(ISBLANK(Hoja1!C3650),AVERAGE(Hoja1!$C$2:$C$5001),Hoja1!C3650)</f>
        <v>295000</v>
      </c>
      <c r="D3650" t="str">
        <f>IF(ISBLANK(Hoja1!D3650),"ASALARIADO",Hoja1!D3650)</f>
        <v>ASALARIADO</v>
      </c>
      <c r="E3650" t="s">
        <v>16</v>
      </c>
      <c r="F3650" t="s">
        <v>12</v>
      </c>
      <c r="G3650" t="s">
        <v>13</v>
      </c>
      <c r="H3650" t="s">
        <v>13</v>
      </c>
      <c r="I3650" s="1">
        <f>IF(ISBLANK(Hoja1!I3650),AVERAGE(Hoja1!$I$2:$I$5001),Hoja1!I3650)</f>
        <v>26</v>
      </c>
      <c r="J3650">
        <f t="shared" si="168"/>
        <v>0</v>
      </c>
      <c r="K3650" t="str">
        <f t="shared" si="169"/>
        <v>0-400k</v>
      </c>
      <c r="L3650" t="str">
        <f t="shared" si="170"/>
        <v>18-30</v>
      </c>
    </row>
    <row r="3651" spans="1:12" x14ac:dyDescent="0.25">
      <c r="A3651">
        <v>3650</v>
      </c>
      <c r="B3651" t="s">
        <v>9</v>
      </c>
      <c r="C3651">
        <f>IF(ISBLANK(Hoja1!C3651),AVERAGE(Hoja1!$C$2:$C$5001),Hoja1!C3651)</f>
        <v>300018</v>
      </c>
      <c r="D3651" t="str">
        <f>IF(ISBLANK(Hoja1!D3651),"ASALARIADO",Hoja1!D3651)</f>
        <v>TRABAJADOR INDEPENDIENTE</v>
      </c>
      <c r="E3651" t="s">
        <v>16</v>
      </c>
      <c r="F3651" t="s">
        <v>12</v>
      </c>
      <c r="G3651" t="s">
        <v>13</v>
      </c>
      <c r="H3651" t="s">
        <v>12</v>
      </c>
      <c r="I3651" s="1">
        <f>IF(ISBLANK(Hoja1!I3651),AVERAGE(Hoja1!$I$2:$I$5001),Hoja1!I3651)</f>
        <v>42</v>
      </c>
      <c r="J3651">
        <f t="shared" ref="J3651:J3714" si="171">IF(H3651="SI",1,0)</f>
        <v>1</v>
      </c>
      <c r="K3651" t="str">
        <f t="shared" ref="K3651:K3714" si="172">IF(C3651&lt;=400000,"0-400k",IF(C3651&lt;=800000,"400k-800k",IF(C3651&lt;=1200000,"800k-1.2M",IF(C3651&lt;=2000000,"1.2M-2M","2M+"))))</f>
        <v>0-400k</v>
      </c>
      <c r="L3651" t="str">
        <f t="shared" ref="L3651:L3714" si="173">IF(I3651&lt;=30,"18-30",IF(I3651&lt;=45,"31-45",IF(I3651&lt;=60,"46-60",IF(I3651&lt;=75,"61-75","76-100+"))))</f>
        <v>31-45</v>
      </c>
    </row>
    <row r="3652" spans="1:12" x14ac:dyDescent="0.25">
      <c r="A3652">
        <v>3651</v>
      </c>
      <c r="B3652" t="s">
        <v>9</v>
      </c>
      <c r="C3652">
        <f>IF(ISBLANK(Hoja1!C3652),AVERAGE(Hoja1!$C$2:$C$5001),Hoja1!C3652)</f>
        <v>617046.87</v>
      </c>
      <c r="D3652" t="str">
        <f>IF(ISBLANK(Hoja1!D3652),"ASALARIADO",Hoja1!D3652)</f>
        <v>ASALARIADO</v>
      </c>
      <c r="E3652" t="s">
        <v>16</v>
      </c>
      <c r="F3652" t="s">
        <v>12</v>
      </c>
      <c r="G3652" t="s">
        <v>12</v>
      </c>
      <c r="H3652" t="s">
        <v>13</v>
      </c>
      <c r="I3652" s="1">
        <f>IF(ISBLANK(Hoja1!I3652),AVERAGE(Hoja1!$I$2:$I$5001),Hoja1!I3652)</f>
        <v>23</v>
      </c>
      <c r="J3652">
        <f t="shared" si="171"/>
        <v>0</v>
      </c>
      <c r="K3652" t="str">
        <f t="shared" si="172"/>
        <v>400k-800k</v>
      </c>
      <c r="L3652" t="str">
        <f t="shared" si="173"/>
        <v>18-30</v>
      </c>
    </row>
    <row r="3653" spans="1:12" x14ac:dyDescent="0.25">
      <c r="A3653">
        <v>3652</v>
      </c>
      <c r="B3653" t="s">
        <v>15</v>
      </c>
      <c r="C3653">
        <f>IF(ISBLANK(Hoja1!C3653),AVERAGE(Hoja1!$C$2:$C$5001),Hoja1!C3653)</f>
        <v>650000</v>
      </c>
      <c r="D3653" t="str">
        <f>IF(ISBLANK(Hoja1!D3653),"ASALARIADO",Hoja1!D3653)</f>
        <v>ASALARIADO</v>
      </c>
      <c r="E3653" t="s">
        <v>16</v>
      </c>
      <c r="F3653" t="s">
        <v>12</v>
      </c>
      <c r="G3653" t="s">
        <v>13</v>
      </c>
      <c r="H3653" t="s">
        <v>13</v>
      </c>
      <c r="I3653" s="1">
        <f>IF(ISBLANK(Hoja1!I3653),AVERAGE(Hoja1!$I$2:$I$5001),Hoja1!I3653)</f>
        <v>27</v>
      </c>
      <c r="J3653">
        <f t="shared" si="171"/>
        <v>0</v>
      </c>
      <c r="K3653" t="str">
        <f t="shared" si="172"/>
        <v>400k-800k</v>
      </c>
      <c r="L3653" t="str">
        <f t="shared" si="173"/>
        <v>18-30</v>
      </c>
    </row>
    <row r="3654" spans="1:12" x14ac:dyDescent="0.25">
      <c r="A3654">
        <v>3653</v>
      </c>
      <c r="B3654" t="s">
        <v>9</v>
      </c>
      <c r="C3654">
        <f>IF(ISBLANK(Hoja1!C3654),AVERAGE(Hoja1!$C$2:$C$5001),Hoja1!C3654)</f>
        <v>3394970.65</v>
      </c>
      <c r="D3654" t="str">
        <f>IF(ISBLANK(Hoja1!D3654),"ASALARIADO",Hoja1!D3654)</f>
        <v>ASALARIADO</v>
      </c>
      <c r="E3654" t="s">
        <v>16</v>
      </c>
      <c r="F3654" t="s">
        <v>12</v>
      </c>
      <c r="G3654" t="s">
        <v>13</v>
      </c>
      <c r="H3654" t="s">
        <v>13</v>
      </c>
      <c r="I3654" s="1">
        <f>IF(ISBLANK(Hoja1!I3654),AVERAGE(Hoja1!$I$2:$I$5001),Hoja1!I3654)</f>
        <v>38</v>
      </c>
      <c r="J3654">
        <f t="shared" si="171"/>
        <v>0</v>
      </c>
      <c r="K3654" t="str">
        <f t="shared" si="172"/>
        <v>2M+</v>
      </c>
      <c r="L3654" t="str">
        <f t="shared" si="173"/>
        <v>31-45</v>
      </c>
    </row>
    <row r="3655" spans="1:12" x14ac:dyDescent="0.25">
      <c r="A3655">
        <v>3654</v>
      </c>
      <c r="B3655" t="s">
        <v>15</v>
      </c>
      <c r="C3655">
        <f>IF(ISBLANK(Hoja1!C3655),AVERAGE(Hoja1!$C$2:$C$5001),Hoja1!C3655)</f>
        <v>30995</v>
      </c>
      <c r="D3655" t="str">
        <f>IF(ISBLANK(Hoja1!D3655),"ASALARIADO",Hoja1!D3655)</f>
        <v>ASALARIADO</v>
      </c>
      <c r="E3655" t="s">
        <v>16</v>
      </c>
      <c r="F3655" t="s">
        <v>12</v>
      </c>
      <c r="G3655" t="s">
        <v>13</v>
      </c>
      <c r="H3655" t="s">
        <v>13</v>
      </c>
      <c r="I3655" s="1">
        <f>IF(ISBLANK(Hoja1!I3655),AVERAGE(Hoja1!$I$2:$I$5001),Hoja1!I3655)</f>
        <v>31</v>
      </c>
      <c r="J3655">
        <f t="shared" si="171"/>
        <v>0</v>
      </c>
      <c r="K3655" t="str">
        <f t="shared" si="172"/>
        <v>0-400k</v>
      </c>
      <c r="L3655" t="str">
        <f t="shared" si="173"/>
        <v>31-45</v>
      </c>
    </row>
    <row r="3656" spans="1:12" x14ac:dyDescent="0.25">
      <c r="A3656">
        <v>3655</v>
      </c>
      <c r="B3656" t="s">
        <v>15</v>
      </c>
      <c r="C3656">
        <f>IF(ISBLANK(Hoja1!C3656),AVERAGE(Hoja1!$C$2:$C$5001),Hoja1!C3656)</f>
        <v>351950.66</v>
      </c>
      <c r="D3656" t="str">
        <f>IF(ISBLANK(Hoja1!D3656),"ASALARIADO",Hoja1!D3656)</f>
        <v>ASALARIADO</v>
      </c>
      <c r="E3656" t="s">
        <v>16</v>
      </c>
      <c r="F3656" t="s">
        <v>12</v>
      </c>
      <c r="G3656" t="s">
        <v>12</v>
      </c>
      <c r="H3656" t="s">
        <v>13</v>
      </c>
      <c r="I3656" s="1">
        <f>IF(ISBLANK(Hoja1!I3656),AVERAGE(Hoja1!$I$2:$I$5001),Hoja1!I3656)</f>
        <v>46</v>
      </c>
      <c r="J3656">
        <f t="shared" si="171"/>
        <v>0</v>
      </c>
      <c r="K3656" t="str">
        <f t="shared" si="172"/>
        <v>0-400k</v>
      </c>
      <c r="L3656" t="str">
        <f t="shared" si="173"/>
        <v>46-60</v>
      </c>
    </row>
    <row r="3657" spans="1:12" x14ac:dyDescent="0.25">
      <c r="A3657">
        <v>3656</v>
      </c>
      <c r="B3657" t="s">
        <v>15</v>
      </c>
      <c r="C3657">
        <f>IF(ISBLANK(Hoja1!C3657),AVERAGE(Hoja1!$C$2:$C$5001),Hoja1!C3657)</f>
        <v>590320</v>
      </c>
      <c r="D3657" t="str">
        <f>IF(ISBLANK(Hoja1!D3657),"ASALARIADO",Hoja1!D3657)</f>
        <v>ASALARIADO</v>
      </c>
      <c r="E3657" t="s">
        <v>16</v>
      </c>
      <c r="F3657" t="s">
        <v>12</v>
      </c>
      <c r="G3657" t="s">
        <v>13</v>
      </c>
      <c r="H3657" t="s">
        <v>13</v>
      </c>
      <c r="I3657" s="1">
        <f>IF(ISBLANK(Hoja1!I3657),AVERAGE(Hoja1!$I$2:$I$5001),Hoja1!I3657)</f>
        <v>30</v>
      </c>
      <c r="J3657">
        <f t="shared" si="171"/>
        <v>0</v>
      </c>
      <c r="K3657" t="str">
        <f t="shared" si="172"/>
        <v>400k-800k</v>
      </c>
      <c r="L3657" t="str">
        <f t="shared" si="173"/>
        <v>18-30</v>
      </c>
    </row>
    <row r="3658" spans="1:12" x14ac:dyDescent="0.25">
      <c r="A3658">
        <v>3657</v>
      </c>
      <c r="B3658" t="s">
        <v>9</v>
      </c>
      <c r="C3658">
        <f>IF(ISBLANK(Hoja1!C3658),AVERAGE(Hoja1!$C$2:$C$5001),Hoja1!C3658)</f>
        <v>321054.98</v>
      </c>
      <c r="D3658" t="str">
        <f>IF(ISBLANK(Hoja1!D3658),"ASALARIADO",Hoja1!D3658)</f>
        <v>ASALARIADO</v>
      </c>
      <c r="E3658" t="s">
        <v>16</v>
      </c>
      <c r="F3658" t="s">
        <v>12</v>
      </c>
      <c r="G3658" t="s">
        <v>13</v>
      </c>
      <c r="H3658" t="s">
        <v>13</v>
      </c>
      <c r="I3658" s="1">
        <f>IF(ISBLANK(Hoja1!I3658),AVERAGE(Hoja1!$I$2:$I$5001),Hoja1!I3658)</f>
        <v>51</v>
      </c>
      <c r="J3658">
        <f t="shared" si="171"/>
        <v>0</v>
      </c>
      <c r="K3658" t="str">
        <f t="shared" si="172"/>
        <v>0-400k</v>
      </c>
      <c r="L3658" t="str">
        <f t="shared" si="173"/>
        <v>46-60</v>
      </c>
    </row>
    <row r="3659" spans="1:12" x14ac:dyDescent="0.25">
      <c r="A3659">
        <v>3658</v>
      </c>
      <c r="B3659" t="s">
        <v>15</v>
      </c>
      <c r="C3659">
        <f>IF(ISBLANK(Hoja1!C3659),AVERAGE(Hoja1!$C$2:$C$5001),Hoja1!C3659)</f>
        <v>403433.03</v>
      </c>
      <c r="D3659" t="str">
        <f>IF(ISBLANK(Hoja1!D3659),"ASALARIADO",Hoja1!D3659)</f>
        <v>ASALARIADO</v>
      </c>
      <c r="E3659" t="s">
        <v>16</v>
      </c>
      <c r="F3659" t="s">
        <v>12</v>
      </c>
      <c r="G3659" t="s">
        <v>13</v>
      </c>
      <c r="H3659" t="s">
        <v>12</v>
      </c>
      <c r="I3659" s="1">
        <f>IF(ISBLANK(Hoja1!I3659),AVERAGE(Hoja1!$I$2:$I$5001),Hoja1!I3659)</f>
        <v>26</v>
      </c>
      <c r="J3659">
        <f t="shared" si="171"/>
        <v>1</v>
      </c>
      <c r="K3659" t="str">
        <f t="shared" si="172"/>
        <v>400k-800k</v>
      </c>
      <c r="L3659" t="str">
        <f t="shared" si="173"/>
        <v>18-30</v>
      </c>
    </row>
    <row r="3660" spans="1:12" x14ac:dyDescent="0.25">
      <c r="A3660">
        <v>3659</v>
      </c>
      <c r="B3660" t="s">
        <v>9</v>
      </c>
      <c r="C3660">
        <f>IF(ISBLANK(Hoja1!C3660),AVERAGE(Hoja1!$C$2:$C$5001),Hoja1!C3660)</f>
        <v>400000</v>
      </c>
      <c r="D3660" t="str">
        <f>IF(ISBLANK(Hoja1!D3660),"ASALARIADO",Hoja1!D3660)</f>
        <v>ASALARIADO</v>
      </c>
      <c r="E3660" t="s">
        <v>16</v>
      </c>
      <c r="F3660" t="s">
        <v>12</v>
      </c>
      <c r="G3660" t="s">
        <v>12</v>
      </c>
      <c r="H3660" t="s">
        <v>13</v>
      </c>
      <c r="I3660" s="1">
        <f>IF(ISBLANK(Hoja1!I3660),AVERAGE(Hoja1!$I$2:$I$5001),Hoja1!I3660)</f>
        <v>30</v>
      </c>
      <c r="J3660">
        <f t="shared" si="171"/>
        <v>0</v>
      </c>
      <c r="K3660" t="str">
        <f t="shared" si="172"/>
        <v>0-400k</v>
      </c>
      <c r="L3660" t="str">
        <f t="shared" si="173"/>
        <v>18-30</v>
      </c>
    </row>
    <row r="3661" spans="1:12" x14ac:dyDescent="0.25">
      <c r="A3661">
        <v>3660</v>
      </c>
      <c r="B3661" t="s">
        <v>9</v>
      </c>
      <c r="C3661">
        <f>IF(ISBLANK(Hoja1!C3661),AVERAGE(Hoja1!$C$2:$C$5001),Hoja1!C3661)</f>
        <v>2345522.5</v>
      </c>
      <c r="D3661" t="str">
        <f>IF(ISBLANK(Hoja1!D3661),"ASALARIADO",Hoja1!D3661)</f>
        <v>ASALARIADO</v>
      </c>
      <c r="E3661" t="s">
        <v>11</v>
      </c>
      <c r="F3661" t="s">
        <v>12</v>
      </c>
      <c r="G3661" t="s">
        <v>13</v>
      </c>
      <c r="H3661" t="s">
        <v>13</v>
      </c>
      <c r="I3661" s="1">
        <f>IF(ISBLANK(Hoja1!I3661),AVERAGE(Hoja1!$I$2:$I$5001),Hoja1!I3661)</f>
        <v>48</v>
      </c>
      <c r="J3661">
        <f t="shared" si="171"/>
        <v>0</v>
      </c>
      <c r="K3661" t="str">
        <f t="shared" si="172"/>
        <v>2M+</v>
      </c>
      <c r="L3661" t="str">
        <f t="shared" si="173"/>
        <v>46-60</v>
      </c>
    </row>
    <row r="3662" spans="1:12" x14ac:dyDescent="0.25">
      <c r="A3662">
        <v>3661</v>
      </c>
      <c r="B3662" t="s">
        <v>9</v>
      </c>
      <c r="C3662">
        <f>IF(ISBLANK(Hoja1!C3662),AVERAGE(Hoja1!$C$2:$C$5001),Hoja1!C3662)</f>
        <v>480577</v>
      </c>
      <c r="D3662" t="str">
        <f>IF(ISBLANK(Hoja1!D3662),"ASALARIADO",Hoja1!D3662)</f>
        <v>TRABAJADOR INDEPENDIENTE</v>
      </c>
      <c r="E3662" t="s">
        <v>16</v>
      </c>
      <c r="F3662" t="s">
        <v>12</v>
      </c>
      <c r="G3662" t="s">
        <v>13</v>
      </c>
      <c r="H3662" t="s">
        <v>13</v>
      </c>
      <c r="I3662" s="1">
        <f>IF(ISBLANK(Hoja1!I3662),AVERAGE(Hoja1!$I$2:$I$5001),Hoja1!I3662)</f>
        <v>49</v>
      </c>
      <c r="J3662">
        <f t="shared" si="171"/>
        <v>0</v>
      </c>
      <c r="K3662" t="str">
        <f t="shared" si="172"/>
        <v>400k-800k</v>
      </c>
      <c r="L3662" t="str">
        <f t="shared" si="173"/>
        <v>46-60</v>
      </c>
    </row>
    <row r="3663" spans="1:12" x14ac:dyDescent="0.25">
      <c r="A3663">
        <v>3662</v>
      </c>
      <c r="B3663" t="s">
        <v>9</v>
      </c>
      <c r="C3663">
        <f>IF(ISBLANK(Hoja1!C3663),AVERAGE(Hoja1!$C$2:$C$5001),Hoja1!C3663)</f>
        <v>458437</v>
      </c>
      <c r="D3663" t="str">
        <f>IF(ISBLANK(Hoja1!D3663),"ASALARIADO",Hoja1!D3663)</f>
        <v>ASALARIADO</v>
      </c>
      <c r="E3663" t="s">
        <v>16</v>
      </c>
      <c r="F3663" t="s">
        <v>12</v>
      </c>
      <c r="G3663" t="s">
        <v>13</v>
      </c>
      <c r="H3663" t="s">
        <v>13</v>
      </c>
      <c r="I3663" s="1">
        <f>IF(ISBLANK(Hoja1!I3663),AVERAGE(Hoja1!$I$2:$I$5001),Hoja1!I3663)</f>
        <v>27</v>
      </c>
      <c r="J3663">
        <f t="shared" si="171"/>
        <v>0</v>
      </c>
      <c r="K3663" t="str">
        <f t="shared" si="172"/>
        <v>400k-800k</v>
      </c>
      <c r="L3663" t="str">
        <f t="shared" si="173"/>
        <v>18-30</v>
      </c>
    </row>
    <row r="3664" spans="1:12" x14ac:dyDescent="0.25">
      <c r="A3664">
        <v>3663</v>
      </c>
      <c r="B3664" t="s">
        <v>15</v>
      </c>
      <c r="C3664">
        <f>IF(ISBLANK(Hoja1!C3664),AVERAGE(Hoja1!$C$2:$C$5001),Hoja1!C3664)</f>
        <v>314569</v>
      </c>
      <c r="D3664" t="str">
        <f>IF(ISBLANK(Hoja1!D3664),"ASALARIADO",Hoja1!D3664)</f>
        <v>ASEGURADO VOLUNTARIO</v>
      </c>
      <c r="E3664" t="s">
        <v>16</v>
      </c>
      <c r="F3664" t="s">
        <v>12</v>
      </c>
      <c r="G3664" t="s">
        <v>13</v>
      </c>
      <c r="H3664" t="s">
        <v>13</v>
      </c>
      <c r="I3664" s="1">
        <f>IF(ISBLANK(Hoja1!I3664),AVERAGE(Hoja1!$I$2:$I$5001),Hoja1!I3664)</f>
        <v>61</v>
      </c>
      <c r="J3664">
        <f t="shared" si="171"/>
        <v>0</v>
      </c>
      <c r="K3664" t="str">
        <f t="shared" si="172"/>
        <v>0-400k</v>
      </c>
      <c r="L3664" t="str">
        <f t="shared" si="173"/>
        <v>61-75</v>
      </c>
    </row>
    <row r="3665" spans="1:12" x14ac:dyDescent="0.25">
      <c r="A3665">
        <v>3664</v>
      </c>
      <c r="B3665" t="s">
        <v>9</v>
      </c>
      <c r="C3665">
        <f>IF(ISBLANK(Hoja1!C3665),AVERAGE(Hoja1!$C$2:$C$5001),Hoja1!C3665)</f>
        <v>84000</v>
      </c>
      <c r="D3665" t="str">
        <f>IF(ISBLANK(Hoja1!D3665),"ASALARIADO",Hoja1!D3665)</f>
        <v>ASALARIADO</v>
      </c>
      <c r="E3665" t="s">
        <v>16</v>
      </c>
      <c r="F3665" t="s">
        <v>12</v>
      </c>
      <c r="G3665" t="s">
        <v>13</v>
      </c>
      <c r="H3665" t="s">
        <v>12</v>
      </c>
      <c r="I3665" s="1">
        <f>IF(ISBLANK(Hoja1!I3665),AVERAGE(Hoja1!$I$2:$I$5001),Hoja1!I3665)</f>
        <v>32</v>
      </c>
      <c r="J3665">
        <f t="shared" si="171"/>
        <v>1</v>
      </c>
      <c r="K3665" t="str">
        <f t="shared" si="172"/>
        <v>0-400k</v>
      </c>
      <c r="L3665" t="str">
        <f t="shared" si="173"/>
        <v>31-45</v>
      </c>
    </row>
    <row r="3666" spans="1:12" x14ac:dyDescent="0.25">
      <c r="A3666">
        <v>3665</v>
      </c>
      <c r="B3666" t="s">
        <v>15</v>
      </c>
      <c r="C3666">
        <f>IF(ISBLANK(Hoja1!C3666),AVERAGE(Hoja1!$C$2:$C$5001),Hoja1!C3666)</f>
        <v>297046</v>
      </c>
      <c r="D3666" t="str">
        <f>IF(ISBLANK(Hoja1!D3666),"ASALARIADO",Hoja1!D3666)</f>
        <v>ASEGURADO VOLUNTARIO</v>
      </c>
      <c r="E3666" t="s">
        <v>16</v>
      </c>
      <c r="F3666" t="s">
        <v>13</v>
      </c>
      <c r="G3666" t="s">
        <v>12</v>
      </c>
      <c r="H3666" t="s">
        <v>12</v>
      </c>
      <c r="I3666" s="1">
        <f>IF(ISBLANK(Hoja1!I3666),AVERAGE(Hoja1!$I$2:$I$5001),Hoja1!I3666)</f>
        <v>20</v>
      </c>
      <c r="J3666">
        <f t="shared" si="171"/>
        <v>1</v>
      </c>
      <c r="K3666" t="str">
        <f t="shared" si="172"/>
        <v>0-400k</v>
      </c>
      <c r="L3666" t="str">
        <f t="shared" si="173"/>
        <v>18-30</v>
      </c>
    </row>
    <row r="3667" spans="1:12" x14ac:dyDescent="0.25">
      <c r="A3667">
        <v>3666</v>
      </c>
      <c r="B3667" t="s">
        <v>15</v>
      </c>
      <c r="C3667">
        <f>IF(ISBLANK(Hoja1!C3667),AVERAGE(Hoja1!$C$2:$C$5001),Hoja1!C3667)</f>
        <v>464076.6</v>
      </c>
      <c r="D3667" t="str">
        <f>IF(ISBLANK(Hoja1!D3667),"ASALARIADO",Hoja1!D3667)</f>
        <v>ASALARIADO</v>
      </c>
      <c r="E3667" t="s">
        <v>16</v>
      </c>
      <c r="F3667" t="s">
        <v>12</v>
      </c>
      <c r="G3667" t="s">
        <v>13</v>
      </c>
      <c r="H3667" t="s">
        <v>13</v>
      </c>
      <c r="I3667" s="1">
        <f>IF(ISBLANK(Hoja1!I3667),AVERAGE(Hoja1!$I$2:$I$5001),Hoja1!I3667)</f>
        <v>30</v>
      </c>
      <c r="J3667">
        <f t="shared" si="171"/>
        <v>0</v>
      </c>
      <c r="K3667" t="str">
        <f t="shared" si="172"/>
        <v>400k-800k</v>
      </c>
      <c r="L3667" t="str">
        <f t="shared" si="173"/>
        <v>18-30</v>
      </c>
    </row>
    <row r="3668" spans="1:12" x14ac:dyDescent="0.25">
      <c r="A3668">
        <v>3667</v>
      </c>
      <c r="B3668" t="s">
        <v>15</v>
      </c>
      <c r="C3668">
        <f>IF(ISBLANK(Hoja1!C3668),AVERAGE(Hoja1!$C$2:$C$5001),Hoja1!C3668)</f>
        <v>358976.25</v>
      </c>
      <c r="D3668" t="str">
        <f>IF(ISBLANK(Hoja1!D3668),"ASALARIADO",Hoja1!D3668)</f>
        <v>ASALARIADO</v>
      </c>
      <c r="E3668" t="s">
        <v>16</v>
      </c>
      <c r="F3668" t="s">
        <v>12</v>
      </c>
      <c r="G3668" t="s">
        <v>13</v>
      </c>
      <c r="H3668" t="s">
        <v>13</v>
      </c>
      <c r="I3668" s="1">
        <f>IF(ISBLANK(Hoja1!I3668),AVERAGE(Hoja1!$I$2:$I$5001),Hoja1!I3668)</f>
        <v>19</v>
      </c>
      <c r="J3668">
        <f t="shared" si="171"/>
        <v>0</v>
      </c>
      <c r="K3668" t="str">
        <f t="shared" si="172"/>
        <v>0-400k</v>
      </c>
      <c r="L3668" t="str">
        <f t="shared" si="173"/>
        <v>18-30</v>
      </c>
    </row>
    <row r="3669" spans="1:12" x14ac:dyDescent="0.25">
      <c r="A3669">
        <v>3668</v>
      </c>
      <c r="B3669" t="s">
        <v>15</v>
      </c>
      <c r="C3669">
        <f>IF(ISBLANK(Hoja1!C3669),AVERAGE(Hoja1!$C$2:$C$5001),Hoja1!C3669)</f>
        <v>359544.27</v>
      </c>
      <c r="D3669" t="str">
        <f>IF(ISBLANK(Hoja1!D3669),"ASALARIADO",Hoja1!D3669)</f>
        <v>CONVENIOS ESPECIALES DE ASEGURADOS VOLUNTARIOS</v>
      </c>
      <c r="E3669" t="s">
        <v>16</v>
      </c>
      <c r="F3669" t="s">
        <v>12</v>
      </c>
      <c r="G3669" t="s">
        <v>12</v>
      </c>
      <c r="H3669" t="s">
        <v>13</v>
      </c>
      <c r="I3669" s="1">
        <f>IF(ISBLANK(Hoja1!I3669),AVERAGE(Hoja1!$I$2:$I$5001),Hoja1!I3669)</f>
        <v>29</v>
      </c>
      <c r="J3669">
        <f t="shared" si="171"/>
        <v>0</v>
      </c>
      <c r="K3669" t="str">
        <f t="shared" si="172"/>
        <v>0-400k</v>
      </c>
      <c r="L3669" t="str">
        <f t="shared" si="173"/>
        <v>18-30</v>
      </c>
    </row>
    <row r="3670" spans="1:12" x14ac:dyDescent="0.25">
      <c r="A3670">
        <v>3669</v>
      </c>
      <c r="B3670" t="s">
        <v>9</v>
      </c>
      <c r="C3670">
        <f>IF(ISBLANK(Hoja1!C3670),AVERAGE(Hoja1!$C$2:$C$5001),Hoja1!C3670)</f>
        <v>278030</v>
      </c>
      <c r="D3670" t="str">
        <f>IF(ISBLANK(Hoja1!D3670),"ASALARIADO",Hoja1!D3670)</f>
        <v>CONVENIOS ESPECIALES DE TRABAJADORES INDEPENDIENTES</v>
      </c>
      <c r="E3670" t="s">
        <v>16</v>
      </c>
      <c r="F3670" t="s">
        <v>12</v>
      </c>
      <c r="G3670" t="s">
        <v>13</v>
      </c>
      <c r="H3670" t="s">
        <v>13</v>
      </c>
      <c r="I3670" s="1">
        <f>IF(ISBLANK(Hoja1!I3670),AVERAGE(Hoja1!$I$2:$I$5001),Hoja1!I3670)</f>
        <v>43</v>
      </c>
      <c r="J3670">
        <f t="shared" si="171"/>
        <v>0</v>
      </c>
      <c r="K3670" t="str">
        <f t="shared" si="172"/>
        <v>0-400k</v>
      </c>
      <c r="L3670" t="str">
        <f t="shared" si="173"/>
        <v>31-45</v>
      </c>
    </row>
    <row r="3671" spans="1:12" x14ac:dyDescent="0.25">
      <c r="A3671">
        <v>3670</v>
      </c>
      <c r="B3671" t="s">
        <v>9</v>
      </c>
      <c r="C3671">
        <f>IF(ISBLANK(Hoja1!C3671),AVERAGE(Hoja1!$C$2:$C$5001),Hoja1!C3671)</f>
        <v>212337</v>
      </c>
      <c r="D3671" t="str">
        <f>IF(ISBLANK(Hoja1!D3671),"ASALARIADO",Hoja1!D3671)</f>
        <v>ASALARIADO</v>
      </c>
      <c r="E3671" t="s">
        <v>16</v>
      </c>
      <c r="F3671" t="s">
        <v>12</v>
      </c>
      <c r="G3671" t="s">
        <v>13</v>
      </c>
      <c r="H3671" t="s">
        <v>12</v>
      </c>
      <c r="I3671" s="1">
        <f>IF(ISBLANK(Hoja1!I3671),AVERAGE(Hoja1!$I$2:$I$5001),Hoja1!I3671)</f>
        <v>31</v>
      </c>
      <c r="J3671">
        <f t="shared" si="171"/>
        <v>1</v>
      </c>
      <c r="K3671" t="str">
        <f t="shared" si="172"/>
        <v>0-400k</v>
      </c>
      <c r="L3671" t="str">
        <f t="shared" si="173"/>
        <v>31-45</v>
      </c>
    </row>
    <row r="3672" spans="1:12" x14ac:dyDescent="0.25">
      <c r="A3672">
        <v>3671</v>
      </c>
      <c r="B3672" t="s">
        <v>9</v>
      </c>
      <c r="C3672">
        <f>IF(ISBLANK(Hoja1!C3672),AVERAGE(Hoja1!$C$2:$C$5001),Hoja1!C3672)</f>
        <v>79890</v>
      </c>
      <c r="D3672" t="str">
        <f>IF(ISBLANK(Hoja1!D3672),"ASALARIADO",Hoja1!D3672)</f>
        <v>ASALARIADO</v>
      </c>
      <c r="E3672" t="s">
        <v>16</v>
      </c>
      <c r="F3672" t="s">
        <v>12</v>
      </c>
      <c r="G3672" t="s">
        <v>12</v>
      </c>
      <c r="H3672" t="s">
        <v>13</v>
      </c>
      <c r="I3672" s="1">
        <f>IF(ISBLANK(Hoja1!I3672),AVERAGE(Hoja1!$I$2:$I$5001),Hoja1!I3672)</f>
        <v>53</v>
      </c>
      <c r="J3672">
        <f t="shared" si="171"/>
        <v>0</v>
      </c>
      <c r="K3672" t="str">
        <f t="shared" si="172"/>
        <v>0-400k</v>
      </c>
      <c r="L3672" t="str">
        <f t="shared" si="173"/>
        <v>46-60</v>
      </c>
    </row>
    <row r="3673" spans="1:12" x14ac:dyDescent="0.25">
      <c r="A3673">
        <v>3672</v>
      </c>
      <c r="B3673" t="s">
        <v>9</v>
      </c>
      <c r="C3673">
        <f>IF(ISBLANK(Hoja1!C3673),AVERAGE(Hoja1!$C$2:$C$5001),Hoja1!C3673)</f>
        <v>278030</v>
      </c>
      <c r="D3673" t="str">
        <f>IF(ISBLANK(Hoja1!D3673),"ASALARIADO",Hoja1!D3673)</f>
        <v>CONVENIOS ESPECIALES DE TRABAJADORES INDEPENDIENTES</v>
      </c>
      <c r="E3673" t="s">
        <v>16</v>
      </c>
      <c r="F3673" t="s">
        <v>12</v>
      </c>
      <c r="G3673" t="s">
        <v>13</v>
      </c>
      <c r="H3673" t="s">
        <v>13</v>
      </c>
      <c r="I3673" s="1">
        <f>IF(ISBLANK(Hoja1!I3673),AVERAGE(Hoja1!$I$2:$I$5001),Hoja1!I3673)</f>
        <v>44</v>
      </c>
      <c r="J3673">
        <f t="shared" si="171"/>
        <v>0</v>
      </c>
      <c r="K3673" t="str">
        <f t="shared" si="172"/>
        <v>0-400k</v>
      </c>
      <c r="L3673" t="str">
        <f t="shared" si="173"/>
        <v>31-45</v>
      </c>
    </row>
    <row r="3674" spans="1:12" x14ac:dyDescent="0.25">
      <c r="A3674">
        <v>3673</v>
      </c>
      <c r="B3674" t="s">
        <v>15</v>
      </c>
      <c r="C3674">
        <f>IF(ISBLANK(Hoja1!C3674),AVERAGE(Hoja1!$C$2:$C$5001),Hoja1!C3674)</f>
        <v>630173</v>
      </c>
      <c r="D3674" t="str">
        <f>IF(ISBLANK(Hoja1!D3674),"ASALARIADO",Hoja1!D3674)</f>
        <v>PENSIONADOS EN SU PROPIO SISTEMA</v>
      </c>
      <c r="E3674" t="s">
        <v>11</v>
      </c>
      <c r="F3674" t="s">
        <v>12</v>
      </c>
      <c r="G3674" t="s">
        <v>13</v>
      </c>
      <c r="H3674" t="s">
        <v>13</v>
      </c>
      <c r="I3674" s="1">
        <f>IF(ISBLANK(Hoja1!I3674),AVERAGE(Hoja1!$I$2:$I$5001),Hoja1!I3674)</f>
        <v>75</v>
      </c>
      <c r="J3674">
        <f t="shared" si="171"/>
        <v>0</v>
      </c>
      <c r="K3674" t="str">
        <f t="shared" si="172"/>
        <v>400k-800k</v>
      </c>
      <c r="L3674" t="str">
        <f t="shared" si="173"/>
        <v>61-75</v>
      </c>
    </row>
    <row r="3675" spans="1:12" x14ac:dyDescent="0.25">
      <c r="A3675">
        <v>3674</v>
      </c>
      <c r="B3675" t="s">
        <v>15</v>
      </c>
      <c r="C3675">
        <f>IF(ISBLANK(Hoja1!C3675),AVERAGE(Hoja1!$C$2:$C$5001),Hoja1!C3675)</f>
        <v>1041733</v>
      </c>
      <c r="D3675" t="str">
        <f>IF(ISBLANK(Hoja1!D3675),"ASALARIADO",Hoja1!D3675)</f>
        <v>ASALARIADO</v>
      </c>
      <c r="E3675" t="s">
        <v>11</v>
      </c>
      <c r="F3675" t="s">
        <v>12</v>
      </c>
      <c r="G3675" t="s">
        <v>13</v>
      </c>
      <c r="H3675" t="s">
        <v>12</v>
      </c>
      <c r="I3675" s="1">
        <f>IF(ISBLANK(Hoja1!I3675),AVERAGE(Hoja1!$I$2:$I$5001),Hoja1!I3675)</f>
        <v>37</v>
      </c>
      <c r="J3675">
        <f t="shared" si="171"/>
        <v>1</v>
      </c>
      <c r="K3675" t="str">
        <f t="shared" si="172"/>
        <v>800k-1.2M</v>
      </c>
      <c r="L3675" t="str">
        <f t="shared" si="173"/>
        <v>31-45</v>
      </c>
    </row>
    <row r="3676" spans="1:12" x14ac:dyDescent="0.25">
      <c r="A3676">
        <v>3675</v>
      </c>
      <c r="B3676" t="s">
        <v>15</v>
      </c>
      <c r="C3676">
        <f>IF(ISBLANK(Hoja1!C3676),AVERAGE(Hoja1!$C$2:$C$5001),Hoja1!C3676)</f>
        <v>440000</v>
      </c>
      <c r="D3676" t="str">
        <f>IF(ISBLANK(Hoja1!D3676),"ASALARIADO",Hoja1!D3676)</f>
        <v>ASALARIADO</v>
      </c>
      <c r="E3676" t="s">
        <v>16</v>
      </c>
      <c r="F3676" t="s">
        <v>12</v>
      </c>
      <c r="G3676" t="s">
        <v>13</v>
      </c>
      <c r="H3676" t="s">
        <v>13</v>
      </c>
      <c r="I3676" s="1">
        <f>IF(ISBLANK(Hoja1!I3676),AVERAGE(Hoja1!$I$2:$I$5001),Hoja1!I3676)</f>
        <v>32</v>
      </c>
      <c r="J3676">
        <f t="shared" si="171"/>
        <v>0</v>
      </c>
      <c r="K3676" t="str">
        <f t="shared" si="172"/>
        <v>400k-800k</v>
      </c>
      <c r="L3676" t="str">
        <f t="shared" si="173"/>
        <v>31-45</v>
      </c>
    </row>
    <row r="3677" spans="1:12" x14ac:dyDescent="0.25">
      <c r="A3677">
        <v>3676</v>
      </c>
      <c r="B3677" t="s">
        <v>9</v>
      </c>
      <c r="C3677">
        <f>IF(ISBLANK(Hoja1!C3677),AVERAGE(Hoja1!$C$2:$C$5001),Hoja1!C3677)</f>
        <v>278030</v>
      </c>
      <c r="D3677" t="str">
        <f>IF(ISBLANK(Hoja1!D3677),"ASALARIADO",Hoja1!D3677)</f>
        <v>ASEGURADO VOLUNTARIO</v>
      </c>
      <c r="E3677" t="s">
        <v>16</v>
      </c>
      <c r="F3677" t="s">
        <v>12</v>
      </c>
      <c r="G3677" t="s">
        <v>13</v>
      </c>
      <c r="H3677" t="s">
        <v>13</v>
      </c>
      <c r="I3677" s="1">
        <f>IF(ISBLANK(Hoja1!I3677),AVERAGE(Hoja1!$I$2:$I$5001),Hoja1!I3677)</f>
        <v>26</v>
      </c>
      <c r="J3677">
        <f t="shared" si="171"/>
        <v>0</v>
      </c>
      <c r="K3677" t="str">
        <f t="shared" si="172"/>
        <v>0-400k</v>
      </c>
      <c r="L3677" t="str">
        <f t="shared" si="173"/>
        <v>18-30</v>
      </c>
    </row>
    <row r="3678" spans="1:12" x14ac:dyDescent="0.25">
      <c r="A3678">
        <v>3677</v>
      </c>
      <c r="B3678" t="s">
        <v>9</v>
      </c>
      <c r="C3678">
        <f>IF(ISBLANK(Hoja1!C3678),AVERAGE(Hoja1!$C$2:$C$5001),Hoja1!C3678)</f>
        <v>450886</v>
      </c>
      <c r="D3678" t="str">
        <f>IF(ISBLANK(Hoja1!D3678),"ASALARIADO",Hoja1!D3678)</f>
        <v>TRABAJADOR INDEPENDIENTE</v>
      </c>
      <c r="E3678" t="s">
        <v>16</v>
      </c>
      <c r="F3678" t="s">
        <v>12</v>
      </c>
      <c r="G3678" t="s">
        <v>13</v>
      </c>
      <c r="H3678" t="s">
        <v>12</v>
      </c>
      <c r="I3678" s="1">
        <f>IF(ISBLANK(Hoja1!I3678),AVERAGE(Hoja1!$I$2:$I$5001),Hoja1!I3678)</f>
        <v>53</v>
      </c>
      <c r="J3678">
        <f t="shared" si="171"/>
        <v>1</v>
      </c>
      <c r="K3678" t="str">
        <f t="shared" si="172"/>
        <v>400k-800k</v>
      </c>
      <c r="L3678" t="str">
        <f t="shared" si="173"/>
        <v>46-60</v>
      </c>
    </row>
    <row r="3679" spans="1:12" x14ac:dyDescent="0.25">
      <c r="A3679">
        <v>3678</v>
      </c>
      <c r="B3679" t="s">
        <v>15</v>
      </c>
      <c r="C3679">
        <f>IF(ISBLANK(Hoja1!C3679),AVERAGE(Hoja1!$C$2:$C$5001),Hoja1!C3679)</f>
        <v>552751.04</v>
      </c>
      <c r="D3679" t="str">
        <f>IF(ISBLANK(Hoja1!D3679),"ASALARIADO",Hoja1!D3679)</f>
        <v>ASALARIADO</v>
      </c>
      <c r="E3679" t="s">
        <v>16</v>
      </c>
      <c r="F3679" t="s">
        <v>12</v>
      </c>
      <c r="G3679" t="s">
        <v>13</v>
      </c>
      <c r="H3679" t="s">
        <v>13</v>
      </c>
      <c r="I3679" s="1">
        <f>IF(ISBLANK(Hoja1!I3679),AVERAGE(Hoja1!$I$2:$I$5001),Hoja1!I3679)</f>
        <v>27</v>
      </c>
      <c r="J3679">
        <f t="shared" si="171"/>
        <v>0</v>
      </c>
      <c r="K3679" t="str">
        <f t="shared" si="172"/>
        <v>400k-800k</v>
      </c>
      <c r="L3679" t="str">
        <f t="shared" si="173"/>
        <v>18-30</v>
      </c>
    </row>
    <row r="3680" spans="1:12" x14ac:dyDescent="0.25">
      <c r="A3680">
        <v>3679</v>
      </c>
      <c r="B3680" t="s">
        <v>9</v>
      </c>
      <c r="C3680">
        <f>IF(ISBLANK(Hoja1!C3680),AVERAGE(Hoja1!$C$2:$C$5001),Hoja1!C3680)</f>
        <v>346647.79</v>
      </c>
      <c r="D3680" t="str">
        <f>IF(ISBLANK(Hoja1!D3680),"ASALARIADO",Hoja1!D3680)</f>
        <v>ASALARIADO</v>
      </c>
      <c r="E3680" t="s">
        <v>16</v>
      </c>
      <c r="F3680" t="s">
        <v>12</v>
      </c>
      <c r="G3680" t="s">
        <v>13</v>
      </c>
      <c r="H3680" t="s">
        <v>13</v>
      </c>
      <c r="I3680" s="1">
        <f>IF(ISBLANK(Hoja1!I3680),AVERAGE(Hoja1!$I$2:$I$5001),Hoja1!I3680)</f>
        <v>20</v>
      </c>
      <c r="J3680">
        <f t="shared" si="171"/>
        <v>0</v>
      </c>
      <c r="K3680" t="str">
        <f t="shared" si="172"/>
        <v>0-400k</v>
      </c>
      <c r="L3680" t="str">
        <f t="shared" si="173"/>
        <v>18-30</v>
      </c>
    </row>
    <row r="3681" spans="1:12" x14ac:dyDescent="0.25">
      <c r="A3681">
        <v>3680</v>
      </c>
      <c r="B3681" t="s">
        <v>9</v>
      </c>
      <c r="C3681">
        <f>IF(ISBLANK(Hoja1!C3681),AVERAGE(Hoja1!$C$2:$C$5001),Hoja1!C3681)</f>
        <v>278030</v>
      </c>
      <c r="D3681" t="str">
        <f>IF(ISBLANK(Hoja1!D3681),"ASALARIADO",Hoja1!D3681)</f>
        <v>CONVENIOS ESPECIALES DE TRABAJADORES INDEPENDIENTES</v>
      </c>
      <c r="E3681" t="s">
        <v>16</v>
      </c>
      <c r="F3681" t="s">
        <v>12</v>
      </c>
      <c r="G3681" t="s">
        <v>13</v>
      </c>
      <c r="H3681" t="s">
        <v>13</v>
      </c>
      <c r="I3681" s="1">
        <f>IF(ISBLANK(Hoja1!I3681),AVERAGE(Hoja1!$I$2:$I$5001),Hoja1!I3681)</f>
        <v>53</v>
      </c>
      <c r="J3681">
        <f t="shared" si="171"/>
        <v>0</v>
      </c>
      <c r="K3681" t="str">
        <f t="shared" si="172"/>
        <v>0-400k</v>
      </c>
      <c r="L3681" t="str">
        <f t="shared" si="173"/>
        <v>46-60</v>
      </c>
    </row>
    <row r="3682" spans="1:12" x14ac:dyDescent="0.25">
      <c r="A3682">
        <v>3681</v>
      </c>
      <c r="B3682" t="s">
        <v>9</v>
      </c>
      <c r="C3682">
        <f>IF(ISBLANK(Hoja1!C3682),AVERAGE(Hoja1!$C$2:$C$5001),Hoja1!C3682)</f>
        <v>342027</v>
      </c>
      <c r="D3682" t="str">
        <f>IF(ISBLANK(Hoja1!D3682),"ASALARIADO",Hoja1!D3682)</f>
        <v>ASALARIADO</v>
      </c>
      <c r="E3682" t="s">
        <v>16</v>
      </c>
      <c r="F3682" t="s">
        <v>12</v>
      </c>
      <c r="G3682" t="s">
        <v>13</v>
      </c>
      <c r="H3682" t="s">
        <v>13</v>
      </c>
      <c r="I3682" s="1">
        <f>IF(ISBLANK(Hoja1!I3682),AVERAGE(Hoja1!$I$2:$I$5001),Hoja1!I3682)</f>
        <v>24</v>
      </c>
      <c r="J3682">
        <f t="shared" si="171"/>
        <v>0</v>
      </c>
      <c r="K3682" t="str">
        <f t="shared" si="172"/>
        <v>0-400k</v>
      </c>
      <c r="L3682" t="str">
        <f t="shared" si="173"/>
        <v>18-30</v>
      </c>
    </row>
    <row r="3683" spans="1:12" x14ac:dyDescent="0.25">
      <c r="A3683">
        <v>3682</v>
      </c>
      <c r="B3683" t="s">
        <v>9</v>
      </c>
      <c r="C3683">
        <f>IF(ISBLANK(Hoja1!C3683),AVERAGE(Hoja1!$C$2:$C$5001),Hoja1!C3683)</f>
        <v>405586.5</v>
      </c>
      <c r="D3683" t="str">
        <f>IF(ISBLANK(Hoja1!D3683),"ASALARIADO",Hoja1!D3683)</f>
        <v>ASALARIADO</v>
      </c>
      <c r="E3683" t="s">
        <v>16</v>
      </c>
      <c r="F3683" t="s">
        <v>12</v>
      </c>
      <c r="G3683" t="s">
        <v>13</v>
      </c>
      <c r="H3683" t="s">
        <v>13</v>
      </c>
      <c r="I3683" s="1">
        <f>IF(ISBLANK(Hoja1!I3683),AVERAGE(Hoja1!$I$2:$I$5001),Hoja1!I3683)</f>
        <v>48</v>
      </c>
      <c r="J3683">
        <f t="shared" si="171"/>
        <v>0</v>
      </c>
      <c r="K3683" t="str">
        <f t="shared" si="172"/>
        <v>400k-800k</v>
      </c>
      <c r="L3683" t="str">
        <f t="shared" si="173"/>
        <v>46-60</v>
      </c>
    </row>
    <row r="3684" spans="1:12" x14ac:dyDescent="0.25">
      <c r="A3684">
        <v>3683</v>
      </c>
      <c r="B3684" t="s">
        <v>9</v>
      </c>
      <c r="C3684">
        <f>IF(ISBLANK(Hoja1!C3684),AVERAGE(Hoja1!$C$2:$C$5001),Hoja1!C3684)</f>
        <v>299647</v>
      </c>
      <c r="D3684" t="str">
        <f>IF(ISBLANK(Hoja1!D3684),"ASALARIADO",Hoja1!D3684)</f>
        <v>ASEGURADO VOLUNTARIO</v>
      </c>
      <c r="E3684" t="s">
        <v>16</v>
      </c>
      <c r="F3684" t="s">
        <v>12</v>
      </c>
      <c r="G3684" t="s">
        <v>13</v>
      </c>
      <c r="H3684" t="s">
        <v>13</v>
      </c>
      <c r="I3684" s="1">
        <f>IF(ISBLANK(Hoja1!I3684),AVERAGE(Hoja1!$I$2:$I$5001),Hoja1!I3684)</f>
        <v>68</v>
      </c>
      <c r="J3684">
        <f t="shared" si="171"/>
        <v>0</v>
      </c>
      <c r="K3684" t="str">
        <f t="shared" si="172"/>
        <v>0-400k</v>
      </c>
      <c r="L3684" t="str">
        <f t="shared" si="173"/>
        <v>61-75</v>
      </c>
    </row>
    <row r="3685" spans="1:12" x14ac:dyDescent="0.25">
      <c r="A3685">
        <v>3684</v>
      </c>
      <c r="B3685" t="s">
        <v>9</v>
      </c>
      <c r="C3685">
        <f>IF(ISBLANK(Hoja1!C3685),AVERAGE(Hoja1!$C$2:$C$5001),Hoja1!C3685)</f>
        <v>244574.2</v>
      </c>
      <c r="D3685" t="str">
        <f>IF(ISBLANK(Hoja1!D3685),"ASALARIADO",Hoja1!D3685)</f>
        <v>ASALARIADO</v>
      </c>
      <c r="E3685" t="s">
        <v>16</v>
      </c>
      <c r="F3685" t="s">
        <v>12</v>
      </c>
      <c r="G3685" t="s">
        <v>13</v>
      </c>
      <c r="H3685" t="s">
        <v>13</v>
      </c>
      <c r="I3685" s="1">
        <f>IF(ISBLANK(Hoja1!I3685),AVERAGE(Hoja1!$I$2:$I$5001),Hoja1!I3685)</f>
        <v>42</v>
      </c>
      <c r="J3685">
        <f t="shared" si="171"/>
        <v>0</v>
      </c>
      <c r="K3685" t="str">
        <f t="shared" si="172"/>
        <v>0-400k</v>
      </c>
      <c r="L3685" t="str">
        <f t="shared" si="173"/>
        <v>31-45</v>
      </c>
    </row>
    <row r="3686" spans="1:12" x14ac:dyDescent="0.25">
      <c r="A3686">
        <v>3685</v>
      </c>
      <c r="B3686" t="s">
        <v>15</v>
      </c>
      <c r="C3686">
        <f>IF(ISBLANK(Hoja1!C3686),AVERAGE(Hoja1!$C$2:$C$5001),Hoja1!C3686)</f>
        <v>297050</v>
      </c>
      <c r="D3686" t="str">
        <f>IF(ISBLANK(Hoja1!D3686),"ASALARIADO",Hoja1!D3686)</f>
        <v>ASEGURADO VOLUNTARIO</v>
      </c>
      <c r="E3686" t="s">
        <v>16</v>
      </c>
      <c r="F3686" t="s">
        <v>12</v>
      </c>
      <c r="G3686" t="s">
        <v>13</v>
      </c>
      <c r="H3686" t="s">
        <v>13</v>
      </c>
      <c r="I3686" s="1">
        <f>IF(ISBLANK(Hoja1!I3686),AVERAGE(Hoja1!$I$2:$I$5001),Hoja1!I3686)</f>
        <v>56</v>
      </c>
      <c r="J3686">
        <f t="shared" si="171"/>
        <v>0</v>
      </c>
      <c r="K3686" t="str">
        <f t="shared" si="172"/>
        <v>0-400k</v>
      </c>
      <c r="L3686" t="str">
        <f t="shared" si="173"/>
        <v>46-60</v>
      </c>
    </row>
    <row r="3687" spans="1:12" x14ac:dyDescent="0.25">
      <c r="A3687">
        <v>3686</v>
      </c>
      <c r="B3687" t="s">
        <v>9</v>
      </c>
      <c r="C3687">
        <f>IF(ISBLANK(Hoja1!C3687),AVERAGE(Hoja1!$C$2:$C$5001),Hoja1!C3687)</f>
        <v>1529247</v>
      </c>
      <c r="D3687" t="str">
        <f>IF(ISBLANK(Hoja1!D3687),"ASALARIADO",Hoja1!D3687)</f>
        <v>ASALARIADO</v>
      </c>
      <c r="E3687" t="s">
        <v>16</v>
      </c>
      <c r="F3687" t="s">
        <v>12</v>
      </c>
      <c r="G3687" t="s">
        <v>13</v>
      </c>
      <c r="H3687" t="s">
        <v>13</v>
      </c>
      <c r="I3687" s="1">
        <f>IF(ISBLANK(Hoja1!I3687),AVERAGE(Hoja1!$I$2:$I$5001),Hoja1!I3687)</f>
        <v>28</v>
      </c>
      <c r="J3687">
        <f t="shared" si="171"/>
        <v>0</v>
      </c>
      <c r="K3687" t="str">
        <f t="shared" si="172"/>
        <v>1.2M-2M</v>
      </c>
      <c r="L3687" t="str">
        <f t="shared" si="173"/>
        <v>18-30</v>
      </c>
    </row>
    <row r="3688" spans="1:12" x14ac:dyDescent="0.25">
      <c r="A3688">
        <v>3687</v>
      </c>
      <c r="B3688" t="s">
        <v>9</v>
      </c>
      <c r="C3688">
        <f>IF(ISBLANK(Hoja1!C3688),AVERAGE(Hoja1!$C$2:$C$5001),Hoja1!C3688)</f>
        <v>200000</v>
      </c>
      <c r="D3688" t="str">
        <f>IF(ISBLANK(Hoja1!D3688),"ASALARIADO",Hoja1!D3688)</f>
        <v>ASALARIADO</v>
      </c>
      <c r="E3688" t="s">
        <v>16</v>
      </c>
      <c r="F3688" t="s">
        <v>12</v>
      </c>
      <c r="G3688" t="s">
        <v>13</v>
      </c>
      <c r="H3688" t="s">
        <v>12</v>
      </c>
      <c r="I3688" s="1">
        <f>IF(ISBLANK(Hoja1!I3688),AVERAGE(Hoja1!$I$2:$I$5001),Hoja1!I3688)</f>
        <v>34</v>
      </c>
      <c r="J3688">
        <f t="shared" si="171"/>
        <v>1</v>
      </c>
      <c r="K3688" t="str">
        <f t="shared" si="172"/>
        <v>0-400k</v>
      </c>
      <c r="L3688" t="str">
        <f t="shared" si="173"/>
        <v>31-45</v>
      </c>
    </row>
    <row r="3689" spans="1:12" x14ac:dyDescent="0.25">
      <c r="A3689">
        <v>3688</v>
      </c>
      <c r="B3689" t="s">
        <v>15</v>
      </c>
      <c r="C3689">
        <f>IF(ISBLANK(Hoja1!C3689),AVERAGE(Hoja1!$C$2:$C$5001),Hoja1!C3689)</f>
        <v>1203138</v>
      </c>
      <c r="D3689" t="str">
        <f>IF(ISBLANK(Hoja1!D3689),"ASALARIADO",Hoja1!D3689)</f>
        <v>ASALARIADO</v>
      </c>
      <c r="E3689" t="s">
        <v>11</v>
      </c>
      <c r="F3689" t="s">
        <v>12</v>
      </c>
      <c r="G3689" t="s">
        <v>13</v>
      </c>
      <c r="H3689" t="s">
        <v>12</v>
      </c>
      <c r="I3689" s="1">
        <f>IF(ISBLANK(Hoja1!I3689),AVERAGE(Hoja1!$I$2:$I$5001),Hoja1!I3689)</f>
        <v>37</v>
      </c>
      <c r="J3689">
        <f t="shared" si="171"/>
        <v>1</v>
      </c>
      <c r="K3689" t="str">
        <f t="shared" si="172"/>
        <v>1.2M-2M</v>
      </c>
      <c r="L3689" t="str">
        <f t="shared" si="173"/>
        <v>31-45</v>
      </c>
    </row>
    <row r="3690" spans="1:12" x14ac:dyDescent="0.25">
      <c r="A3690">
        <v>3689</v>
      </c>
      <c r="B3690" t="s">
        <v>15</v>
      </c>
      <c r="C3690">
        <f>IF(ISBLANK(Hoja1!C3690),AVERAGE(Hoja1!$C$2:$C$5001),Hoja1!C3690)</f>
        <v>179772</v>
      </c>
      <c r="D3690" t="str">
        <f>IF(ISBLANK(Hoja1!D3690),"ASALARIADO",Hoja1!D3690)</f>
        <v>ASALARIADO</v>
      </c>
      <c r="E3690" t="s">
        <v>16</v>
      </c>
      <c r="F3690" t="s">
        <v>12</v>
      </c>
      <c r="G3690" t="s">
        <v>13</v>
      </c>
      <c r="H3690" t="s">
        <v>13</v>
      </c>
      <c r="I3690" s="1">
        <f>IF(ISBLANK(Hoja1!I3690),AVERAGE(Hoja1!$I$2:$I$5001),Hoja1!I3690)</f>
        <v>36</v>
      </c>
      <c r="J3690">
        <f t="shared" si="171"/>
        <v>0</v>
      </c>
      <c r="K3690" t="str">
        <f t="shared" si="172"/>
        <v>0-400k</v>
      </c>
      <c r="L3690" t="str">
        <f t="shared" si="173"/>
        <v>31-45</v>
      </c>
    </row>
    <row r="3691" spans="1:12" x14ac:dyDescent="0.25">
      <c r="A3691">
        <v>3690</v>
      </c>
      <c r="B3691" t="s">
        <v>9</v>
      </c>
      <c r="C3691">
        <f>IF(ISBLANK(Hoja1!C3691),AVERAGE(Hoja1!$C$2:$C$5001),Hoja1!C3691)</f>
        <v>1159222.2</v>
      </c>
      <c r="D3691" t="str">
        <f>IF(ISBLANK(Hoja1!D3691),"ASALARIADO",Hoja1!D3691)</f>
        <v>ASALARIADO</v>
      </c>
      <c r="E3691" t="s">
        <v>11</v>
      </c>
      <c r="F3691" t="s">
        <v>12</v>
      </c>
      <c r="G3691" t="s">
        <v>13</v>
      </c>
      <c r="H3691" t="s">
        <v>13</v>
      </c>
      <c r="I3691" s="1">
        <f>IF(ISBLANK(Hoja1!I3691),AVERAGE(Hoja1!$I$2:$I$5001),Hoja1!I3691)</f>
        <v>58</v>
      </c>
      <c r="J3691">
        <f t="shared" si="171"/>
        <v>0</v>
      </c>
      <c r="K3691" t="str">
        <f t="shared" si="172"/>
        <v>800k-1.2M</v>
      </c>
      <c r="L3691" t="str">
        <f t="shared" si="173"/>
        <v>46-60</v>
      </c>
    </row>
    <row r="3692" spans="1:12" x14ac:dyDescent="0.25">
      <c r="A3692">
        <v>3691</v>
      </c>
      <c r="B3692" t="s">
        <v>9</v>
      </c>
      <c r="C3692">
        <f>IF(ISBLANK(Hoja1!C3692),AVERAGE(Hoja1!$C$2:$C$5001),Hoja1!C3692)</f>
        <v>960405.5</v>
      </c>
      <c r="D3692" t="str">
        <f>IF(ISBLANK(Hoja1!D3692),"ASALARIADO",Hoja1!D3692)</f>
        <v>ASALARIADO</v>
      </c>
      <c r="E3692" t="s">
        <v>16</v>
      </c>
      <c r="F3692" t="s">
        <v>12</v>
      </c>
      <c r="G3692" t="s">
        <v>13</v>
      </c>
      <c r="H3692" t="s">
        <v>13</v>
      </c>
      <c r="I3692" s="1">
        <f>IF(ISBLANK(Hoja1!I3692),AVERAGE(Hoja1!$I$2:$I$5001),Hoja1!I3692)</f>
        <v>50</v>
      </c>
      <c r="J3692">
        <f t="shared" si="171"/>
        <v>0</v>
      </c>
      <c r="K3692" t="str">
        <f t="shared" si="172"/>
        <v>800k-1.2M</v>
      </c>
      <c r="L3692" t="str">
        <f t="shared" si="173"/>
        <v>46-60</v>
      </c>
    </row>
    <row r="3693" spans="1:12" x14ac:dyDescent="0.25">
      <c r="A3693">
        <v>3692</v>
      </c>
      <c r="B3693" t="s">
        <v>15</v>
      </c>
      <c r="C3693">
        <f>IF(ISBLANK(Hoja1!C3693),AVERAGE(Hoja1!$C$2:$C$5001),Hoja1!C3693)</f>
        <v>297046</v>
      </c>
      <c r="D3693" t="str">
        <f>IF(ISBLANK(Hoja1!D3693),"ASALARIADO",Hoja1!D3693)</f>
        <v>ASEGURADO VOLUNTARIO</v>
      </c>
      <c r="E3693" t="s">
        <v>16</v>
      </c>
      <c r="F3693" t="s">
        <v>12</v>
      </c>
      <c r="G3693" t="s">
        <v>13</v>
      </c>
      <c r="H3693" t="s">
        <v>13</v>
      </c>
      <c r="I3693" s="1">
        <f>IF(ISBLANK(Hoja1!I3693),AVERAGE(Hoja1!$I$2:$I$5001),Hoja1!I3693)</f>
        <v>52</v>
      </c>
      <c r="J3693">
        <f t="shared" si="171"/>
        <v>0</v>
      </c>
      <c r="K3693" t="str">
        <f t="shared" si="172"/>
        <v>0-400k</v>
      </c>
      <c r="L3693" t="str">
        <f t="shared" si="173"/>
        <v>46-60</v>
      </c>
    </row>
    <row r="3694" spans="1:12" x14ac:dyDescent="0.25">
      <c r="A3694">
        <v>3693</v>
      </c>
      <c r="B3694" t="s">
        <v>9</v>
      </c>
      <c r="C3694">
        <f>IF(ISBLANK(Hoja1!C3694),AVERAGE(Hoja1!$C$2:$C$5001),Hoja1!C3694)</f>
        <v>297046</v>
      </c>
      <c r="D3694" t="str">
        <f>IF(ISBLANK(Hoja1!D3694),"ASALARIADO",Hoja1!D3694)</f>
        <v>TRABAJADOR INDEPENDIENTE</v>
      </c>
      <c r="E3694" t="s">
        <v>16</v>
      </c>
      <c r="F3694" t="s">
        <v>12</v>
      </c>
      <c r="G3694" t="s">
        <v>13</v>
      </c>
      <c r="H3694" t="s">
        <v>12</v>
      </c>
      <c r="I3694" s="1">
        <f>IF(ISBLANK(Hoja1!I3694),AVERAGE(Hoja1!$I$2:$I$5001),Hoja1!I3694)</f>
        <v>33</v>
      </c>
      <c r="J3694">
        <f t="shared" si="171"/>
        <v>1</v>
      </c>
      <c r="K3694" t="str">
        <f t="shared" si="172"/>
        <v>0-400k</v>
      </c>
      <c r="L3694" t="str">
        <f t="shared" si="173"/>
        <v>31-45</v>
      </c>
    </row>
    <row r="3695" spans="1:12" x14ac:dyDescent="0.25">
      <c r="A3695">
        <v>3694</v>
      </c>
      <c r="B3695" t="s">
        <v>9</v>
      </c>
      <c r="C3695">
        <f>IF(ISBLANK(Hoja1!C3695),AVERAGE(Hoja1!$C$2:$C$5001),Hoja1!C3695)</f>
        <v>653778.43000000005</v>
      </c>
      <c r="D3695" t="str">
        <f>IF(ISBLANK(Hoja1!D3695),"ASALARIADO",Hoja1!D3695)</f>
        <v>ASALARIADO</v>
      </c>
      <c r="E3695" t="s">
        <v>16</v>
      </c>
      <c r="F3695" t="s">
        <v>12</v>
      </c>
      <c r="G3695" t="s">
        <v>13</v>
      </c>
      <c r="H3695" t="s">
        <v>13</v>
      </c>
      <c r="I3695" s="1">
        <f>IF(ISBLANK(Hoja1!I3695),AVERAGE(Hoja1!$I$2:$I$5001),Hoja1!I3695)</f>
        <v>40</v>
      </c>
      <c r="J3695">
        <f t="shared" si="171"/>
        <v>0</v>
      </c>
      <c r="K3695" t="str">
        <f t="shared" si="172"/>
        <v>400k-800k</v>
      </c>
      <c r="L3695" t="str">
        <f t="shared" si="173"/>
        <v>31-45</v>
      </c>
    </row>
    <row r="3696" spans="1:12" x14ac:dyDescent="0.25">
      <c r="A3696">
        <v>3695</v>
      </c>
      <c r="B3696" t="s">
        <v>9</v>
      </c>
      <c r="C3696">
        <f>IF(ISBLANK(Hoja1!C3696),AVERAGE(Hoja1!$C$2:$C$5001),Hoja1!C3696)</f>
        <v>538863.51</v>
      </c>
      <c r="D3696" t="str">
        <f>IF(ISBLANK(Hoja1!D3696),"ASALARIADO",Hoja1!D3696)</f>
        <v>ASALARIADO</v>
      </c>
      <c r="E3696" t="s">
        <v>16</v>
      </c>
      <c r="F3696" t="s">
        <v>12</v>
      </c>
      <c r="G3696" t="s">
        <v>13</v>
      </c>
      <c r="H3696" t="s">
        <v>13</v>
      </c>
      <c r="I3696" s="1">
        <f>IF(ISBLANK(Hoja1!I3696),AVERAGE(Hoja1!$I$2:$I$5001),Hoja1!I3696)</f>
        <v>21</v>
      </c>
      <c r="J3696">
        <f t="shared" si="171"/>
        <v>0</v>
      </c>
      <c r="K3696" t="str">
        <f t="shared" si="172"/>
        <v>400k-800k</v>
      </c>
      <c r="L3696" t="str">
        <f t="shared" si="173"/>
        <v>18-30</v>
      </c>
    </row>
    <row r="3697" spans="1:12" x14ac:dyDescent="0.25">
      <c r="A3697">
        <v>3696</v>
      </c>
      <c r="B3697" t="s">
        <v>9</v>
      </c>
      <c r="C3697">
        <f>IF(ISBLANK(Hoja1!C3697),AVERAGE(Hoja1!$C$2:$C$5001),Hoja1!C3697)</f>
        <v>499125</v>
      </c>
      <c r="D3697" t="str">
        <f>IF(ISBLANK(Hoja1!D3697),"ASALARIADO",Hoja1!D3697)</f>
        <v>ASALARIADO</v>
      </c>
      <c r="E3697" t="s">
        <v>16</v>
      </c>
      <c r="F3697" t="s">
        <v>12</v>
      </c>
      <c r="G3697" t="s">
        <v>13</v>
      </c>
      <c r="H3697" t="s">
        <v>12</v>
      </c>
      <c r="I3697" s="1">
        <f>IF(ISBLANK(Hoja1!I3697),AVERAGE(Hoja1!$I$2:$I$5001),Hoja1!I3697)</f>
        <v>47</v>
      </c>
      <c r="J3697">
        <f t="shared" si="171"/>
        <v>1</v>
      </c>
      <c r="K3697" t="str">
        <f t="shared" si="172"/>
        <v>400k-800k</v>
      </c>
      <c r="L3697" t="str">
        <f t="shared" si="173"/>
        <v>46-60</v>
      </c>
    </row>
    <row r="3698" spans="1:12" x14ac:dyDescent="0.25">
      <c r="A3698">
        <v>3697</v>
      </c>
      <c r="B3698" t="s">
        <v>15</v>
      </c>
      <c r="C3698">
        <f>IF(ISBLANK(Hoja1!C3698),AVERAGE(Hoja1!$C$2:$C$5001),Hoja1!C3698)</f>
        <v>359544.27</v>
      </c>
      <c r="D3698" t="str">
        <f>IF(ISBLANK(Hoja1!D3698),"ASALARIADO",Hoja1!D3698)</f>
        <v>CONVENIOS ESPECIALES DE ASEGURADOS VOLUNTARIOS</v>
      </c>
      <c r="E3698" t="s">
        <v>16</v>
      </c>
      <c r="F3698" t="s">
        <v>12</v>
      </c>
      <c r="G3698" t="s">
        <v>12</v>
      </c>
      <c r="H3698" t="s">
        <v>13</v>
      </c>
      <c r="I3698" s="1">
        <f>IF(ISBLANK(Hoja1!I3698),AVERAGE(Hoja1!$I$2:$I$5001),Hoja1!I3698)</f>
        <v>47</v>
      </c>
      <c r="J3698">
        <f t="shared" si="171"/>
        <v>0</v>
      </c>
      <c r="K3698" t="str">
        <f t="shared" si="172"/>
        <v>0-400k</v>
      </c>
      <c r="L3698" t="str">
        <f t="shared" si="173"/>
        <v>46-60</v>
      </c>
    </row>
    <row r="3699" spans="1:12" x14ac:dyDescent="0.25">
      <c r="A3699">
        <v>3698</v>
      </c>
      <c r="B3699" t="s">
        <v>15</v>
      </c>
      <c r="C3699">
        <f>IF(ISBLANK(Hoja1!C3699),AVERAGE(Hoja1!$C$2:$C$5001),Hoja1!C3699)</f>
        <v>960815.8</v>
      </c>
      <c r="D3699" t="str">
        <f>IF(ISBLANK(Hoja1!D3699),"ASALARIADO",Hoja1!D3699)</f>
        <v>ASALARIADO</v>
      </c>
      <c r="E3699" t="s">
        <v>11</v>
      </c>
      <c r="F3699" t="s">
        <v>12</v>
      </c>
      <c r="G3699" t="s">
        <v>13</v>
      </c>
      <c r="H3699" t="s">
        <v>13</v>
      </c>
      <c r="I3699" s="1">
        <f>IF(ISBLANK(Hoja1!I3699),AVERAGE(Hoja1!$I$2:$I$5001),Hoja1!I3699)</f>
        <v>54</v>
      </c>
      <c r="J3699">
        <f t="shared" si="171"/>
        <v>0</v>
      </c>
      <c r="K3699" t="str">
        <f t="shared" si="172"/>
        <v>800k-1.2M</v>
      </c>
      <c r="L3699" t="str">
        <f t="shared" si="173"/>
        <v>46-60</v>
      </c>
    </row>
    <row r="3700" spans="1:12" x14ac:dyDescent="0.25">
      <c r="A3700">
        <v>3699</v>
      </c>
      <c r="B3700" t="s">
        <v>15</v>
      </c>
      <c r="C3700">
        <f>IF(ISBLANK(Hoja1!C3700),AVERAGE(Hoja1!$C$2:$C$5001),Hoja1!C3700)</f>
        <v>445641</v>
      </c>
      <c r="D3700" t="str">
        <f>IF(ISBLANK(Hoja1!D3700),"ASALARIADO",Hoja1!D3700)</f>
        <v>ASALARIADO</v>
      </c>
      <c r="E3700" t="s">
        <v>11</v>
      </c>
      <c r="F3700" t="s">
        <v>12</v>
      </c>
      <c r="G3700" t="s">
        <v>13</v>
      </c>
      <c r="H3700" t="s">
        <v>12</v>
      </c>
      <c r="I3700" s="1">
        <f>IF(ISBLANK(Hoja1!I3700),AVERAGE(Hoja1!$I$2:$I$5001),Hoja1!I3700)</f>
        <v>41</v>
      </c>
      <c r="J3700">
        <f t="shared" si="171"/>
        <v>1</v>
      </c>
      <c r="K3700" t="str">
        <f t="shared" si="172"/>
        <v>400k-800k</v>
      </c>
      <c r="L3700" t="str">
        <f t="shared" si="173"/>
        <v>31-45</v>
      </c>
    </row>
    <row r="3701" spans="1:12" x14ac:dyDescent="0.25">
      <c r="A3701">
        <v>3700</v>
      </c>
      <c r="B3701" t="s">
        <v>9</v>
      </c>
      <c r="C3701">
        <f>IF(ISBLANK(Hoja1!C3701),AVERAGE(Hoja1!$C$2:$C$5001),Hoja1!C3701)</f>
        <v>255659</v>
      </c>
      <c r="D3701" t="str">
        <f>IF(ISBLANK(Hoja1!D3701),"ASALARIADO",Hoja1!D3701)</f>
        <v>ASALARIADO</v>
      </c>
      <c r="E3701" t="s">
        <v>16</v>
      </c>
      <c r="F3701" t="s">
        <v>12</v>
      </c>
      <c r="G3701" t="s">
        <v>12</v>
      </c>
      <c r="H3701" t="s">
        <v>13</v>
      </c>
      <c r="I3701" s="1">
        <f>IF(ISBLANK(Hoja1!I3701),AVERAGE(Hoja1!$I$2:$I$5001),Hoja1!I3701)</f>
        <v>23</v>
      </c>
      <c r="J3701">
        <f t="shared" si="171"/>
        <v>0</v>
      </c>
      <c r="K3701" t="str">
        <f t="shared" si="172"/>
        <v>0-400k</v>
      </c>
      <c r="L3701" t="str">
        <f t="shared" si="173"/>
        <v>18-30</v>
      </c>
    </row>
    <row r="3702" spans="1:12" x14ac:dyDescent="0.25">
      <c r="A3702">
        <v>3701</v>
      </c>
      <c r="B3702" t="s">
        <v>9</v>
      </c>
      <c r="C3702">
        <f>IF(ISBLANK(Hoja1!C3702),AVERAGE(Hoja1!$C$2:$C$5001),Hoja1!C3702)</f>
        <v>2615121.75</v>
      </c>
      <c r="D3702" t="str">
        <f>IF(ISBLANK(Hoja1!D3702),"ASALARIADO",Hoja1!D3702)</f>
        <v>ASALARIADO</v>
      </c>
      <c r="E3702" t="s">
        <v>11</v>
      </c>
      <c r="F3702" t="s">
        <v>12</v>
      </c>
      <c r="G3702" t="s">
        <v>13</v>
      </c>
      <c r="H3702" t="s">
        <v>13</v>
      </c>
      <c r="I3702" s="1">
        <f>IF(ISBLANK(Hoja1!I3702),AVERAGE(Hoja1!$I$2:$I$5001),Hoja1!I3702)</f>
        <v>56</v>
      </c>
      <c r="J3702">
        <f t="shared" si="171"/>
        <v>0</v>
      </c>
      <c r="K3702" t="str">
        <f t="shared" si="172"/>
        <v>2M+</v>
      </c>
      <c r="L3702" t="str">
        <f t="shared" si="173"/>
        <v>46-60</v>
      </c>
    </row>
    <row r="3703" spans="1:12" x14ac:dyDescent="0.25">
      <c r="A3703">
        <v>3702</v>
      </c>
      <c r="B3703" t="s">
        <v>9</v>
      </c>
      <c r="C3703">
        <f>IF(ISBLANK(Hoja1!C3703),AVERAGE(Hoja1!$C$2:$C$5001),Hoja1!C3703)</f>
        <v>94480</v>
      </c>
      <c r="D3703" t="str">
        <f>IF(ISBLANK(Hoja1!D3703),"ASALARIADO",Hoja1!D3703)</f>
        <v>ASALARIADO</v>
      </c>
      <c r="E3703" t="s">
        <v>16</v>
      </c>
      <c r="F3703" t="s">
        <v>12</v>
      </c>
      <c r="G3703" t="s">
        <v>13</v>
      </c>
      <c r="H3703" t="s">
        <v>13</v>
      </c>
      <c r="I3703" s="1">
        <f>IF(ISBLANK(Hoja1!I3703),AVERAGE(Hoja1!$I$2:$I$5001),Hoja1!I3703)</f>
        <v>54</v>
      </c>
      <c r="J3703">
        <f t="shared" si="171"/>
        <v>0</v>
      </c>
      <c r="K3703" t="str">
        <f t="shared" si="172"/>
        <v>0-400k</v>
      </c>
      <c r="L3703" t="str">
        <f t="shared" si="173"/>
        <v>46-60</v>
      </c>
    </row>
    <row r="3704" spans="1:12" x14ac:dyDescent="0.25">
      <c r="A3704">
        <v>3703</v>
      </c>
      <c r="B3704" t="s">
        <v>9</v>
      </c>
      <c r="C3704">
        <f>IF(ISBLANK(Hoja1!C3704),AVERAGE(Hoja1!$C$2:$C$5001),Hoja1!C3704)</f>
        <v>411667</v>
      </c>
      <c r="D3704" t="str">
        <f>IF(ISBLANK(Hoja1!D3704),"ASALARIADO",Hoja1!D3704)</f>
        <v>ASALARIADO</v>
      </c>
      <c r="E3704" t="s">
        <v>16</v>
      </c>
      <c r="F3704" t="s">
        <v>12</v>
      </c>
      <c r="G3704" t="s">
        <v>13</v>
      </c>
      <c r="H3704" t="s">
        <v>13</v>
      </c>
      <c r="I3704" s="1">
        <f>IF(ISBLANK(Hoja1!I3704),AVERAGE(Hoja1!$I$2:$I$5001),Hoja1!I3704)</f>
        <v>21</v>
      </c>
      <c r="J3704">
        <f t="shared" si="171"/>
        <v>0</v>
      </c>
      <c r="K3704" t="str">
        <f t="shared" si="172"/>
        <v>400k-800k</v>
      </c>
      <c r="L3704" t="str">
        <f t="shared" si="173"/>
        <v>18-30</v>
      </c>
    </row>
    <row r="3705" spans="1:12" x14ac:dyDescent="0.25">
      <c r="A3705">
        <v>3704</v>
      </c>
      <c r="B3705" t="s">
        <v>9</v>
      </c>
      <c r="C3705">
        <f>IF(ISBLANK(Hoja1!C3705),AVERAGE(Hoja1!$C$2:$C$5001),Hoja1!C3705)</f>
        <v>101489</v>
      </c>
      <c r="D3705" t="str">
        <f>IF(ISBLANK(Hoja1!D3705),"ASALARIADO",Hoja1!D3705)</f>
        <v>ASALARIADO</v>
      </c>
      <c r="E3705" t="s">
        <v>16</v>
      </c>
      <c r="F3705" t="s">
        <v>12</v>
      </c>
      <c r="G3705" t="s">
        <v>13</v>
      </c>
      <c r="H3705" t="s">
        <v>13</v>
      </c>
      <c r="I3705" s="1">
        <f>IF(ISBLANK(Hoja1!I3705),AVERAGE(Hoja1!$I$2:$I$5001),Hoja1!I3705)</f>
        <v>37</v>
      </c>
      <c r="J3705">
        <f t="shared" si="171"/>
        <v>0</v>
      </c>
      <c r="K3705" t="str">
        <f t="shared" si="172"/>
        <v>0-400k</v>
      </c>
      <c r="L3705" t="str">
        <f t="shared" si="173"/>
        <v>31-45</v>
      </c>
    </row>
    <row r="3706" spans="1:12" x14ac:dyDescent="0.25">
      <c r="A3706">
        <v>3705</v>
      </c>
      <c r="B3706" t="s">
        <v>9</v>
      </c>
      <c r="C3706">
        <f>IF(ISBLANK(Hoja1!C3706),AVERAGE(Hoja1!$C$2:$C$5001),Hoja1!C3706)</f>
        <v>1017560.5</v>
      </c>
      <c r="D3706" t="str">
        <f>IF(ISBLANK(Hoja1!D3706),"ASALARIADO",Hoja1!D3706)</f>
        <v>ASALARIADO</v>
      </c>
      <c r="E3706" t="s">
        <v>11</v>
      </c>
      <c r="F3706" t="s">
        <v>12</v>
      </c>
      <c r="G3706" t="s">
        <v>13</v>
      </c>
      <c r="H3706" t="s">
        <v>13</v>
      </c>
      <c r="I3706" s="1">
        <f>IF(ISBLANK(Hoja1!I3706),AVERAGE(Hoja1!$I$2:$I$5001),Hoja1!I3706)</f>
        <v>60</v>
      </c>
      <c r="J3706">
        <f t="shared" si="171"/>
        <v>0</v>
      </c>
      <c r="K3706" t="str">
        <f t="shared" si="172"/>
        <v>800k-1.2M</v>
      </c>
      <c r="L3706" t="str">
        <f t="shared" si="173"/>
        <v>46-60</v>
      </c>
    </row>
    <row r="3707" spans="1:12" x14ac:dyDescent="0.25">
      <c r="A3707">
        <v>3706</v>
      </c>
      <c r="B3707" t="s">
        <v>9</v>
      </c>
      <c r="C3707">
        <f>IF(ISBLANK(Hoja1!C3707),AVERAGE(Hoja1!$C$2:$C$5001),Hoja1!C3707)</f>
        <v>753064</v>
      </c>
      <c r="D3707" t="str">
        <f>IF(ISBLANK(Hoja1!D3707),"ASALARIADO",Hoja1!D3707)</f>
        <v>ASALARIADO</v>
      </c>
      <c r="E3707" t="s">
        <v>11</v>
      </c>
      <c r="F3707" t="s">
        <v>12</v>
      </c>
      <c r="G3707" t="s">
        <v>13</v>
      </c>
      <c r="H3707" t="s">
        <v>12</v>
      </c>
      <c r="I3707" s="1">
        <f>IF(ISBLANK(Hoja1!I3707),AVERAGE(Hoja1!$I$2:$I$5001),Hoja1!I3707)</f>
        <v>53</v>
      </c>
      <c r="J3707">
        <f t="shared" si="171"/>
        <v>1</v>
      </c>
      <c r="K3707" t="str">
        <f t="shared" si="172"/>
        <v>400k-800k</v>
      </c>
      <c r="L3707" t="str">
        <f t="shared" si="173"/>
        <v>46-60</v>
      </c>
    </row>
    <row r="3708" spans="1:12" x14ac:dyDescent="0.25">
      <c r="A3708">
        <v>3707</v>
      </c>
      <c r="B3708" t="s">
        <v>9</v>
      </c>
      <c r="C3708">
        <f>IF(ISBLANK(Hoja1!C3708),AVERAGE(Hoja1!$C$2:$C$5001),Hoja1!C3708)</f>
        <v>495975</v>
      </c>
      <c r="D3708" t="str">
        <f>IF(ISBLANK(Hoja1!D3708),"ASALARIADO",Hoja1!D3708)</f>
        <v>TRABAJADOR INDEPENDIENTE</v>
      </c>
      <c r="E3708" t="s">
        <v>16</v>
      </c>
      <c r="F3708" t="s">
        <v>12</v>
      </c>
      <c r="G3708" t="s">
        <v>13</v>
      </c>
      <c r="H3708" t="s">
        <v>12</v>
      </c>
      <c r="I3708" s="1">
        <f>IF(ISBLANK(Hoja1!I3708),AVERAGE(Hoja1!$I$2:$I$5001),Hoja1!I3708)</f>
        <v>33</v>
      </c>
      <c r="J3708">
        <f t="shared" si="171"/>
        <v>1</v>
      </c>
      <c r="K3708" t="str">
        <f t="shared" si="172"/>
        <v>400k-800k</v>
      </c>
      <c r="L3708" t="str">
        <f t="shared" si="173"/>
        <v>31-45</v>
      </c>
    </row>
    <row r="3709" spans="1:12" x14ac:dyDescent="0.25">
      <c r="A3709">
        <v>3708</v>
      </c>
      <c r="B3709" t="s">
        <v>15</v>
      </c>
      <c r="C3709">
        <f>IF(ISBLANK(Hoja1!C3709),AVERAGE(Hoja1!$C$2:$C$5001),Hoja1!C3709)</f>
        <v>639148</v>
      </c>
      <c r="D3709" t="str">
        <f>IF(ISBLANK(Hoja1!D3709),"ASALARIADO",Hoja1!D3709)</f>
        <v>TRABAJADOR INDEPENDIENTE</v>
      </c>
      <c r="E3709" t="s">
        <v>16</v>
      </c>
      <c r="F3709" t="s">
        <v>12</v>
      </c>
      <c r="G3709" t="s">
        <v>13</v>
      </c>
      <c r="H3709" t="s">
        <v>12</v>
      </c>
      <c r="I3709" s="1">
        <f>IF(ISBLANK(Hoja1!I3709),AVERAGE(Hoja1!$I$2:$I$5001),Hoja1!I3709)</f>
        <v>84</v>
      </c>
      <c r="J3709">
        <f t="shared" si="171"/>
        <v>1</v>
      </c>
      <c r="K3709" t="str">
        <f t="shared" si="172"/>
        <v>400k-800k</v>
      </c>
      <c r="L3709" t="str">
        <f t="shared" si="173"/>
        <v>76-100+</v>
      </c>
    </row>
    <row r="3710" spans="1:12" x14ac:dyDescent="0.25">
      <c r="A3710">
        <v>3709</v>
      </c>
      <c r="B3710" t="s">
        <v>15</v>
      </c>
      <c r="C3710">
        <f>IF(ISBLANK(Hoja1!C3710),AVERAGE(Hoja1!$C$2:$C$5001),Hoja1!C3710)</f>
        <v>1821145</v>
      </c>
      <c r="D3710" t="str">
        <f>IF(ISBLANK(Hoja1!D3710),"ASALARIADO",Hoja1!D3710)</f>
        <v>ASALARIADO</v>
      </c>
      <c r="E3710" t="s">
        <v>11</v>
      </c>
      <c r="F3710" t="s">
        <v>12</v>
      </c>
      <c r="G3710" t="s">
        <v>13</v>
      </c>
      <c r="H3710" t="s">
        <v>12</v>
      </c>
      <c r="I3710" s="1">
        <f>IF(ISBLANK(Hoja1!I3710),AVERAGE(Hoja1!$I$2:$I$5001),Hoja1!I3710)</f>
        <v>59</v>
      </c>
      <c r="J3710">
        <f t="shared" si="171"/>
        <v>1</v>
      </c>
      <c r="K3710" t="str">
        <f t="shared" si="172"/>
        <v>1.2M-2M</v>
      </c>
      <c r="L3710" t="str">
        <f t="shared" si="173"/>
        <v>46-60</v>
      </c>
    </row>
    <row r="3711" spans="1:12" x14ac:dyDescent="0.25">
      <c r="A3711">
        <v>3710</v>
      </c>
      <c r="B3711" t="s">
        <v>9</v>
      </c>
      <c r="C3711">
        <f>IF(ISBLANK(Hoja1!C3711),AVERAGE(Hoja1!$C$2:$C$5001),Hoja1!C3711)</f>
        <v>325000</v>
      </c>
      <c r="D3711" t="str">
        <f>IF(ISBLANK(Hoja1!D3711),"ASALARIADO",Hoja1!D3711)</f>
        <v>ASALARIADO</v>
      </c>
      <c r="E3711" t="s">
        <v>16</v>
      </c>
      <c r="F3711" t="s">
        <v>12</v>
      </c>
      <c r="G3711" t="s">
        <v>13</v>
      </c>
      <c r="H3711" t="s">
        <v>13</v>
      </c>
      <c r="I3711" s="1">
        <f>IF(ISBLANK(Hoja1!I3711),AVERAGE(Hoja1!$I$2:$I$5001),Hoja1!I3711)</f>
        <v>38</v>
      </c>
      <c r="J3711">
        <f t="shared" si="171"/>
        <v>0</v>
      </c>
      <c r="K3711" t="str">
        <f t="shared" si="172"/>
        <v>0-400k</v>
      </c>
      <c r="L3711" t="str">
        <f t="shared" si="173"/>
        <v>31-45</v>
      </c>
    </row>
    <row r="3712" spans="1:12" x14ac:dyDescent="0.25">
      <c r="A3712">
        <v>3711</v>
      </c>
      <c r="B3712" t="s">
        <v>9</v>
      </c>
      <c r="C3712">
        <f>IF(ISBLANK(Hoja1!C3712),AVERAGE(Hoja1!$C$2:$C$5001),Hoja1!C3712)</f>
        <v>278030</v>
      </c>
      <c r="D3712" t="str">
        <f>IF(ISBLANK(Hoja1!D3712),"ASALARIADO",Hoja1!D3712)</f>
        <v>CONVENIOS ESPECIALES DE TRABAJADORES INDEPENDIENTES</v>
      </c>
      <c r="E3712" t="s">
        <v>16</v>
      </c>
      <c r="F3712" t="s">
        <v>12</v>
      </c>
      <c r="G3712" t="s">
        <v>13</v>
      </c>
      <c r="H3712" t="s">
        <v>13</v>
      </c>
      <c r="I3712" s="1">
        <f>IF(ISBLANK(Hoja1!I3712),AVERAGE(Hoja1!$I$2:$I$5001),Hoja1!I3712)</f>
        <v>49</v>
      </c>
      <c r="J3712">
        <f t="shared" si="171"/>
        <v>0</v>
      </c>
      <c r="K3712" t="str">
        <f t="shared" si="172"/>
        <v>0-400k</v>
      </c>
      <c r="L3712" t="str">
        <f t="shared" si="173"/>
        <v>46-60</v>
      </c>
    </row>
    <row r="3713" spans="1:12" x14ac:dyDescent="0.25">
      <c r="A3713">
        <v>3712</v>
      </c>
      <c r="B3713" t="s">
        <v>9</v>
      </c>
      <c r="C3713">
        <f>IF(ISBLANK(Hoja1!C3713),AVERAGE(Hoja1!$C$2:$C$5001),Hoja1!C3713)</f>
        <v>979107.34</v>
      </c>
      <c r="D3713" t="str">
        <f>IF(ISBLANK(Hoja1!D3713),"ASALARIADO",Hoja1!D3713)</f>
        <v>ASALARIADO</v>
      </c>
      <c r="E3713" t="s">
        <v>16</v>
      </c>
      <c r="F3713" t="s">
        <v>12</v>
      </c>
      <c r="G3713" t="s">
        <v>13</v>
      </c>
      <c r="H3713" t="s">
        <v>13</v>
      </c>
      <c r="I3713" s="1">
        <f>IF(ISBLANK(Hoja1!I3713),AVERAGE(Hoja1!$I$2:$I$5001),Hoja1!I3713)</f>
        <v>53</v>
      </c>
      <c r="J3713">
        <f t="shared" si="171"/>
        <v>0</v>
      </c>
      <c r="K3713" t="str">
        <f t="shared" si="172"/>
        <v>800k-1.2M</v>
      </c>
      <c r="L3713" t="str">
        <f t="shared" si="173"/>
        <v>46-60</v>
      </c>
    </row>
    <row r="3714" spans="1:12" x14ac:dyDescent="0.25">
      <c r="A3714">
        <v>3713</v>
      </c>
      <c r="B3714" t="s">
        <v>9</v>
      </c>
      <c r="C3714">
        <f>IF(ISBLANK(Hoja1!C3714),AVERAGE(Hoja1!$C$2:$C$5001),Hoja1!C3714)</f>
        <v>297046</v>
      </c>
      <c r="D3714" t="str">
        <f>IF(ISBLANK(Hoja1!D3714),"ASALARIADO",Hoja1!D3714)</f>
        <v>TRABAJADOR INDEPENDIENTE</v>
      </c>
      <c r="E3714" t="s">
        <v>16</v>
      </c>
      <c r="F3714" t="s">
        <v>12</v>
      </c>
      <c r="G3714" t="s">
        <v>13</v>
      </c>
      <c r="H3714" t="s">
        <v>13</v>
      </c>
      <c r="I3714" s="1">
        <f>IF(ISBLANK(Hoja1!I3714),AVERAGE(Hoja1!$I$2:$I$5001),Hoja1!I3714)</f>
        <v>39</v>
      </c>
      <c r="J3714">
        <f t="shared" si="171"/>
        <v>0</v>
      </c>
      <c r="K3714" t="str">
        <f t="shared" si="172"/>
        <v>0-400k</v>
      </c>
      <c r="L3714" t="str">
        <f t="shared" si="173"/>
        <v>31-45</v>
      </c>
    </row>
    <row r="3715" spans="1:12" x14ac:dyDescent="0.25">
      <c r="A3715">
        <v>3714</v>
      </c>
      <c r="B3715" t="s">
        <v>15</v>
      </c>
      <c r="C3715">
        <f>IF(ISBLANK(Hoja1!C3715),AVERAGE(Hoja1!$C$2:$C$5001),Hoja1!C3715)</f>
        <v>330278</v>
      </c>
      <c r="D3715" t="str">
        <f>IF(ISBLANK(Hoja1!D3715),"ASALARIADO",Hoja1!D3715)</f>
        <v>ASALARIADO</v>
      </c>
      <c r="E3715" t="s">
        <v>16</v>
      </c>
      <c r="F3715" t="s">
        <v>12</v>
      </c>
      <c r="G3715" t="s">
        <v>13</v>
      </c>
      <c r="H3715" t="s">
        <v>13</v>
      </c>
      <c r="I3715" s="1">
        <f>IF(ISBLANK(Hoja1!I3715),AVERAGE(Hoja1!$I$2:$I$5001),Hoja1!I3715)</f>
        <v>40</v>
      </c>
      <c r="J3715">
        <f t="shared" ref="J3715:J3778" si="174">IF(H3715="SI",1,0)</f>
        <v>0</v>
      </c>
      <c r="K3715" t="str">
        <f t="shared" ref="K3715:K3778" si="175">IF(C3715&lt;=400000,"0-400k",IF(C3715&lt;=800000,"400k-800k",IF(C3715&lt;=1200000,"800k-1.2M",IF(C3715&lt;=2000000,"1.2M-2M","2M+"))))</f>
        <v>0-400k</v>
      </c>
      <c r="L3715" t="str">
        <f t="shared" ref="L3715:L3778" si="176">IF(I3715&lt;=30,"18-30",IF(I3715&lt;=45,"31-45",IF(I3715&lt;=60,"46-60",IF(I3715&lt;=75,"61-75","76-100+"))))</f>
        <v>31-45</v>
      </c>
    </row>
    <row r="3716" spans="1:12" x14ac:dyDescent="0.25">
      <c r="A3716">
        <v>3715</v>
      </c>
      <c r="B3716" t="s">
        <v>9</v>
      </c>
      <c r="C3716">
        <f>IF(ISBLANK(Hoja1!C3716),AVERAGE(Hoja1!$C$2:$C$5001),Hoja1!C3716)</f>
        <v>476355</v>
      </c>
      <c r="D3716" t="str">
        <f>IF(ISBLANK(Hoja1!D3716),"ASALARIADO",Hoja1!D3716)</f>
        <v>ASALARIADO</v>
      </c>
      <c r="E3716" t="s">
        <v>16</v>
      </c>
      <c r="F3716" t="s">
        <v>12</v>
      </c>
      <c r="G3716" t="s">
        <v>13</v>
      </c>
      <c r="H3716" t="s">
        <v>13</v>
      </c>
      <c r="I3716" s="1">
        <f>IF(ISBLANK(Hoja1!I3716),AVERAGE(Hoja1!$I$2:$I$5001),Hoja1!I3716)</f>
        <v>48</v>
      </c>
      <c r="J3716">
        <f t="shared" si="174"/>
        <v>0</v>
      </c>
      <c r="K3716" t="str">
        <f t="shared" si="175"/>
        <v>400k-800k</v>
      </c>
      <c r="L3716" t="str">
        <f t="shared" si="176"/>
        <v>46-60</v>
      </c>
    </row>
    <row r="3717" spans="1:12" x14ac:dyDescent="0.25">
      <c r="A3717">
        <v>3716</v>
      </c>
      <c r="B3717" t="s">
        <v>9</v>
      </c>
      <c r="C3717">
        <f>IF(ISBLANK(Hoja1!C3717),AVERAGE(Hoja1!$C$2:$C$5001),Hoja1!C3717)</f>
        <v>420000</v>
      </c>
      <c r="D3717" t="str">
        <f>IF(ISBLANK(Hoja1!D3717),"ASALARIADO",Hoja1!D3717)</f>
        <v>ASALARIADO</v>
      </c>
      <c r="E3717" t="s">
        <v>16</v>
      </c>
      <c r="F3717" t="s">
        <v>12</v>
      </c>
      <c r="G3717" t="s">
        <v>13</v>
      </c>
      <c r="H3717" t="s">
        <v>13</v>
      </c>
      <c r="I3717" s="1">
        <f>IF(ISBLANK(Hoja1!I3717),AVERAGE(Hoja1!$I$2:$I$5001),Hoja1!I3717)</f>
        <v>29</v>
      </c>
      <c r="J3717">
        <f t="shared" si="174"/>
        <v>0</v>
      </c>
      <c r="K3717" t="str">
        <f t="shared" si="175"/>
        <v>400k-800k</v>
      </c>
      <c r="L3717" t="str">
        <f t="shared" si="176"/>
        <v>18-30</v>
      </c>
    </row>
    <row r="3718" spans="1:12" x14ac:dyDescent="0.25">
      <c r="A3718">
        <v>3717</v>
      </c>
      <c r="B3718" t="s">
        <v>15</v>
      </c>
      <c r="C3718">
        <f>IF(ISBLANK(Hoja1!C3718),AVERAGE(Hoja1!$C$2:$C$5001),Hoja1!C3718)</f>
        <v>1333402</v>
      </c>
      <c r="D3718" t="str">
        <f>IF(ISBLANK(Hoja1!D3718),"ASALARIADO",Hoja1!D3718)</f>
        <v>ASALARIADO</v>
      </c>
      <c r="E3718" t="s">
        <v>11</v>
      </c>
      <c r="F3718" t="s">
        <v>12</v>
      </c>
      <c r="G3718" t="s">
        <v>13</v>
      </c>
      <c r="H3718" t="s">
        <v>13</v>
      </c>
      <c r="I3718" s="1">
        <f>IF(ISBLANK(Hoja1!I3718),AVERAGE(Hoja1!$I$2:$I$5001),Hoja1!I3718)</f>
        <v>39</v>
      </c>
      <c r="J3718">
        <f t="shared" si="174"/>
        <v>0</v>
      </c>
      <c r="K3718" t="str">
        <f t="shared" si="175"/>
        <v>1.2M-2M</v>
      </c>
      <c r="L3718" t="str">
        <f t="shared" si="176"/>
        <v>31-45</v>
      </c>
    </row>
    <row r="3719" spans="1:12" x14ac:dyDescent="0.25">
      <c r="A3719">
        <v>3718</v>
      </c>
      <c r="B3719" t="s">
        <v>9</v>
      </c>
      <c r="C3719">
        <f>IF(ISBLANK(Hoja1!C3719),AVERAGE(Hoja1!$C$2:$C$5001),Hoja1!C3719)</f>
        <v>356657</v>
      </c>
      <c r="D3719" t="str">
        <f>IF(ISBLANK(Hoja1!D3719),"ASALARIADO",Hoja1!D3719)</f>
        <v>ASEGURADO VOLUNTARIO</v>
      </c>
      <c r="E3719" t="s">
        <v>16</v>
      </c>
      <c r="F3719" t="s">
        <v>12</v>
      </c>
      <c r="G3719" t="s">
        <v>13</v>
      </c>
      <c r="H3719" t="s">
        <v>12</v>
      </c>
      <c r="I3719" s="1">
        <f>IF(ISBLANK(Hoja1!I3719),AVERAGE(Hoja1!$I$2:$I$5001),Hoja1!I3719)</f>
        <v>61</v>
      </c>
      <c r="J3719">
        <f t="shared" si="174"/>
        <v>1</v>
      </c>
      <c r="K3719" t="str">
        <f t="shared" si="175"/>
        <v>0-400k</v>
      </c>
      <c r="L3719" t="str">
        <f t="shared" si="176"/>
        <v>61-75</v>
      </c>
    </row>
    <row r="3720" spans="1:12" x14ac:dyDescent="0.25">
      <c r="A3720">
        <v>3719</v>
      </c>
      <c r="B3720" t="s">
        <v>15</v>
      </c>
      <c r="C3720">
        <f>IF(ISBLANK(Hoja1!C3720),AVERAGE(Hoja1!$C$2:$C$5001),Hoja1!C3720)</f>
        <v>297046</v>
      </c>
      <c r="D3720" t="str">
        <f>IF(ISBLANK(Hoja1!D3720),"ASALARIADO",Hoja1!D3720)</f>
        <v>ASEGURADO VOLUNTARIO</v>
      </c>
      <c r="E3720" t="s">
        <v>16</v>
      </c>
      <c r="F3720" t="s">
        <v>12</v>
      </c>
      <c r="G3720" t="s">
        <v>12</v>
      </c>
      <c r="H3720" t="s">
        <v>13</v>
      </c>
      <c r="I3720" s="1">
        <f>IF(ISBLANK(Hoja1!I3720),AVERAGE(Hoja1!$I$2:$I$5001),Hoja1!I3720)</f>
        <v>31</v>
      </c>
      <c r="J3720">
        <f t="shared" si="174"/>
        <v>0</v>
      </c>
      <c r="K3720" t="str">
        <f t="shared" si="175"/>
        <v>0-400k</v>
      </c>
      <c r="L3720" t="str">
        <f t="shared" si="176"/>
        <v>31-45</v>
      </c>
    </row>
    <row r="3721" spans="1:12" x14ac:dyDescent="0.25">
      <c r="A3721">
        <v>3720</v>
      </c>
      <c r="B3721" t="s">
        <v>9</v>
      </c>
      <c r="C3721">
        <f>IF(ISBLANK(Hoja1!C3721),AVERAGE(Hoja1!$C$2:$C$5001),Hoja1!C3721)</f>
        <v>239421</v>
      </c>
      <c r="D3721" t="str">
        <f>IF(ISBLANK(Hoja1!D3721),"ASALARIADO",Hoja1!D3721)</f>
        <v>ASALARIADO</v>
      </c>
      <c r="E3721" t="s">
        <v>16</v>
      </c>
      <c r="F3721" t="s">
        <v>12</v>
      </c>
      <c r="G3721" t="s">
        <v>12</v>
      </c>
      <c r="H3721" t="s">
        <v>13</v>
      </c>
      <c r="I3721" s="1">
        <f>IF(ISBLANK(Hoja1!I3721),AVERAGE(Hoja1!$I$2:$I$5001),Hoja1!I3721)</f>
        <v>22</v>
      </c>
      <c r="J3721">
        <f t="shared" si="174"/>
        <v>0</v>
      </c>
      <c r="K3721" t="str">
        <f t="shared" si="175"/>
        <v>0-400k</v>
      </c>
      <c r="L3721" t="str">
        <f t="shared" si="176"/>
        <v>18-30</v>
      </c>
    </row>
    <row r="3722" spans="1:12" x14ac:dyDescent="0.25">
      <c r="A3722">
        <v>3721</v>
      </c>
      <c r="B3722" t="s">
        <v>9</v>
      </c>
      <c r="C3722">
        <f>IF(ISBLANK(Hoja1!C3722),AVERAGE(Hoja1!$C$2:$C$5001),Hoja1!C3722)</f>
        <v>202396.55</v>
      </c>
      <c r="D3722" t="str">
        <f>IF(ISBLANK(Hoja1!D3722),"ASALARIADO",Hoja1!D3722)</f>
        <v>ASALARIADO</v>
      </c>
      <c r="E3722" t="s">
        <v>16</v>
      </c>
      <c r="F3722" t="s">
        <v>12</v>
      </c>
      <c r="G3722" t="s">
        <v>13</v>
      </c>
      <c r="H3722" t="s">
        <v>13</v>
      </c>
      <c r="I3722" s="1">
        <f>IF(ISBLANK(Hoja1!I3722),AVERAGE(Hoja1!$I$2:$I$5001),Hoja1!I3722)</f>
        <v>36</v>
      </c>
      <c r="J3722">
        <f t="shared" si="174"/>
        <v>0</v>
      </c>
      <c r="K3722" t="str">
        <f t="shared" si="175"/>
        <v>0-400k</v>
      </c>
      <c r="L3722" t="str">
        <f t="shared" si="176"/>
        <v>31-45</v>
      </c>
    </row>
    <row r="3723" spans="1:12" x14ac:dyDescent="0.25">
      <c r="A3723">
        <v>3722</v>
      </c>
      <c r="B3723" t="s">
        <v>9</v>
      </c>
      <c r="C3723">
        <f>IF(ISBLANK(Hoja1!C3723),AVERAGE(Hoja1!$C$2:$C$5001),Hoja1!C3723)</f>
        <v>260000</v>
      </c>
      <c r="D3723" t="str">
        <f>IF(ISBLANK(Hoja1!D3723),"ASALARIADO",Hoja1!D3723)</f>
        <v>ASALARIADO</v>
      </c>
      <c r="E3723" t="s">
        <v>16</v>
      </c>
      <c r="F3723" t="s">
        <v>12</v>
      </c>
      <c r="G3723" t="s">
        <v>13</v>
      </c>
      <c r="H3723" t="s">
        <v>12</v>
      </c>
      <c r="I3723" s="1">
        <f>IF(ISBLANK(Hoja1!I3723),AVERAGE(Hoja1!$I$2:$I$5001),Hoja1!I3723)</f>
        <v>37</v>
      </c>
      <c r="J3723">
        <f t="shared" si="174"/>
        <v>1</v>
      </c>
      <c r="K3723" t="str">
        <f t="shared" si="175"/>
        <v>0-400k</v>
      </c>
      <c r="L3723" t="str">
        <f t="shared" si="176"/>
        <v>31-45</v>
      </c>
    </row>
    <row r="3724" spans="1:12" x14ac:dyDescent="0.25">
      <c r="A3724">
        <v>3723</v>
      </c>
      <c r="B3724" t="s">
        <v>15</v>
      </c>
      <c r="C3724">
        <f>IF(ISBLANK(Hoja1!C3724),AVERAGE(Hoja1!$C$2:$C$5001),Hoja1!C3724)</f>
        <v>858032.05</v>
      </c>
      <c r="D3724" t="str">
        <f>IF(ISBLANK(Hoja1!D3724),"ASALARIADO",Hoja1!D3724)</f>
        <v>ASALARIADO</v>
      </c>
      <c r="E3724" t="s">
        <v>11</v>
      </c>
      <c r="F3724" t="s">
        <v>12</v>
      </c>
      <c r="G3724" t="s">
        <v>13</v>
      </c>
      <c r="H3724" t="s">
        <v>13</v>
      </c>
      <c r="I3724" s="1">
        <f>IF(ISBLANK(Hoja1!I3724),AVERAGE(Hoja1!$I$2:$I$5001),Hoja1!I3724)</f>
        <v>53</v>
      </c>
      <c r="J3724">
        <f t="shared" si="174"/>
        <v>0</v>
      </c>
      <c r="K3724" t="str">
        <f t="shared" si="175"/>
        <v>800k-1.2M</v>
      </c>
      <c r="L3724" t="str">
        <f t="shared" si="176"/>
        <v>46-60</v>
      </c>
    </row>
    <row r="3725" spans="1:12" x14ac:dyDescent="0.25">
      <c r="A3725">
        <v>3724</v>
      </c>
      <c r="B3725" t="s">
        <v>15</v>
      </c>
      <c r="C3725">
        <f>IF(ISBLANK(Hoja1!C3725),AVERAGE(Hoja1!$C$2:$C$5001),Hoja1!C3725)</f>
        <v>2036556.25</v>
      </c>
      <c r="D3725" t="str">
        <f>IF(ISBLANK(Hoja1!D3725),"ASALARIADO",Hoja1!D3725)</f>
        <v>ASALARIADO</v>
      </c>
      <c r="E3725" t="s">
        <v>16</v>
      </c>
      <c r="F3725" t="s">
        <v>12</v>
      </c>
      <c r="G3725" t="s">
        <v>13</v>
      </c>
      <c r="H3725" t="s">
        <v>13</v>
      </c>
      <c r="I3725" s="1">
        <f>IF(ISBLANK(Hoja1!I3725),AVERAGE(Hoja1!$I$2:$I$5001),Hoja1!I3725)</f>
        <v>37</v>
      </c>
      <c r="J3725">
        <f t="shared" si="174"/>
        <v>0</v>
      </c>
      <c r="K3725" t="str">
        <f t="shared" si="175"/>
        <v>2M+</v>
      </c>
      <c r="L3725" t="str">
        <f t="shared" si="176"/>
        <v>31-45</v>
      </c>
    </row>
    <row r="3726" spans="1:12" x14ac:dyDescent="0.25">
      <c r="A3726">
        <v>3725</v>
      </c>
      <c r="B3726" t="s">
        <v>9</v>
      </c>
      <c r="C3726">
        <f>IF(ISBLANK(Hoja1!C3726),AVERAGE(Hoja1!$C$2:$C$5001),Hoja1!C3726)</f>
        <v>454518</v>
      </c>
      <c r="D3726" t="str">
        <f>IF(ISBLANK(Hoja1!D3726),"ASALARIADO",Hoja1!D3726)</f>
        <v>ASALARIADO</v>
      </c>
      <c r="E3726" t="s">
        <v>16</v>
      </c>
      <c r="F3726" t="s">
        <v>12</v>
      </c>
      <c r="G3726" t="s">
        <v>13</v>
      </c>
      <c r="H3726" t="s">
        <v>13</v>
      </c>
      <c r="I3726" s="1">
        <f>IF(ISBLANK(Hoja1!I3726),AVERAGE(Hoja1!$I$2:$I$5001),Hoja1!I3726)</f>
        <v>35</v>
      </c>
      <c r="J3726">
        <f t="shared" si="174"/>
        <v>0</v>
      </c>
      <c r="K3726" t="str">
        <f t="shared" si="175"/>
        <v>400k-800k</v>
      </c>
      <c r="L3726" t="str">
        <f t="shared" si="176"/>
        <v>31-45</v>
      </c>
    </row>
    <row r="3727" spans="1:12" x14ac:dyDescent="0.25">
      <c r="A3727">
        <v>3726</v>
      </c>
      <c r="B3727" t="s">
        <v>9</v>
      </c>
      <c r="C3727">
        <f>IF(ISBLANK(Hoja1!C3727),AVERAGE(Hoja1!$C$2:$C$5001),Hoja1!C3727)</f>
        <v>459616.28</v>
      </c>
      <c r="D3727" t="str">
        <f>IF(ISBLANK(Hoja1!D3727),"ASALARIADO",Hoja1!D3727)</f>
        <v>ASALARIADO</v>
      </c>
      <c r="E3727" t="s">
        <v>16</v>
      </c>
      <c r="F3727" t="s">
        <v>12</v>
      </c>
      <c r="G3727" t="s">
        <v>13</v>
      </c>
      <c r="H3727" t="s">
        <v>13</v>
      </c>
      <c r="I3727" s="1">
        <f>IF(ISBLANK(Hoja1!I3727),AVERAGE(Hoja1!$I$2:$I$5001),Hoja1!I3727)</f>
        <v>28</v>
      </c>
      <c r="J3727">
        <f t="shared" si="174"/>
        <v>0</v>
      </c>
      <c r="K3727" t="str">
        <f t="shared" si="175"/>
        <v>400k-800k</v>
      </c>
      <c r="L3727" t="str">
        <f t="shared" si="176"/>
        <v>18-30</v>
      </c>
    </row>
    <row r="3728" spans="1:12" x14ac:dyDescent="0.25">
      <c r="A3728">
        <v>3727</v>
      </c>
      <c r="B3728" t="s">
        <v>9</v>
      </c>
      <c r="C3728">
        <f>IF(ISBLANK(Hoja1!C3728),AVERAGE(Hoja1!$C$2:$C$5001),Hoja1!C3728)</f>
        <v>299744</v>
      </c>
      <c r="D3728" t="str">
        <f>IF(ISBLANK(Hoja1!D3728),"ASALARIADO",Hoja1!D3728)</f>
        <v>TRABAJADOR INDEPENDIENTE</v>
      </c>
      <c r="E3728" t="s">
        <v>16</v>
      </c>
      <c r="F3728" t="s">
        <v>12</v>
      </c>
      <c r="G3728" t="s">
        <v>13</v>
      </c>
      <c r="H3728" t="s">
        <v>13</v>
      </c>
      <c r="I3728" s="1">
        <f>IF(ISBLANK(Hoja1!I3728),AVERAGE(Hoja1!$I$2:$I$5001),Hoja1!I3728)</f>
        <v>40</v>
      </c>
      <c r="J3728">
        <f t="shared" si="174"/>
        <v>0</v>
      </c>
      <c r="K3728" t="str">
        <f t="shared" si="175"/>
        <v>0-400k</v>
      </c>
      <c r="L3728" t="str">
        <f t="shared" si="176"/>
        <v>31-45</v>
      </c>
    </row>
    <row r="3729" spans="1:12" x14ac:dyDescent="0.25">
      <c r="A3729">
        <v>3728</v>
      </c>
      <c r="B3729" t="s">
        <v>9</v>
      </c>
      <c r="C3729">
        <f>IF(ISBLANK(Hoja1!C3729),AVERAGE(Hoja1!$C$2:$C$5001),Hoja1!C3729)</f>
        <v>2590373.15</v>
      </c>
      <c r="D3729" t="str">
        <f>IF(ISBLANK(Hoja1!D3729),"ASALARIADO",Hoja1!D3729)</f>
        <v>ASALARIADO</v>
      </c>
      <c r="E3729" t="s">
        <v>11</v>
      </c>
      <c r="F3729" t="s">
        <v>12</v>
      </c>
      <c r="G3729" t="s">
        <v>13</v>
      </c>
      <c r="H3729" t="s">
        <v>13</v>
      </c>
      <c r="I3729" s="1">
        <f>IF(ISBLANK(Hoja1!I3729),AVERAGE(Hoja1!$I$2:$I$5001),Hoja1!I3729)</f>
        <v>56</v>
      </c>
      <c r="J3729">
        <f t="shared" si="174"/>
        <v>0</v>
      </c>
      <c r="K3729" t="str">
        <f t="shared" si="175"/>
        <v>2M+</v>
      </c>
      <c r="L3729" t="str">
        <f t="shared" si="176"/>
        <v>46-60</v>
      </c>
    </row>
    <row r="3730" spans="1:12" x14ac:dyDescent="0.25">
      <c r="A3730">
        <v>3729</v>
      </c>
      <c r="B3730" t="s">
        <v>9</v>
      </c>
      <c r="C3730">
        <f>IF(ISBLANK(Hoja1!C3730),AVERAGE(Hoja1!$C$2:$C$5001),Hoja1!C3730)</f>
        <v>551468.9</v>
      </c>
      <c r="D3730" t="str">
        <f>IF(ISBLANK(Hoja1!D3730),"ASALARIADO",Hoja1!D3730)</f>
        <v>ASALARIADO</v>
      </c>
      <c r="E3730" t="s">
        <v>16</v>
      </c>
      <c r="F3730" t="s">
        <v>12</v>
      </c>
      <c r="G3730" t="s">
        <v>13</v>
      </c>
      <c r="H3730" t="s">
        <v>13</v>
      </c>
      <c r="I3730" s="1">
        <f>IF(ISBLANK(Hoja1!I3730),AVERAGE(Hoja1!$I$2:$I$5001),Hoja1!I3730)</f>
        <v>38</v>
      </c>
      <c r="J3730">
        <f t="shared" si="174"/>
        <v>0</v>
      </c>
      <c r="K3730" t="str">
        <f t="shared" si="175"/>
        <v>400k-800k</v>
      </c>
      <c r="L3730" t="str">
        <f t="shared" si="176"/>
        <v>31-45</v>
      </c>
    </row>
    <row r="3731" spans="1:12" x14ac:dyDescent="0.25">
      <c r="A3731">
        <v>3730</v>
      </c>
      <c r="B3731" t="s">
        <v>9</v>
      </c>
      <c r="C3731">
        <f>IF(ISBLANK(Hoja1!C3731),AVERAGE(Hoja1!$C$2:$C$5001),Hoja1!C3731)</f>
        <v>550000</v>
      </c>
      <c r="D3731" t="str">
        <f>IF(ISBLANK(Hoja1!D3731),"ASALARIADO",Hoja1!D3731)</f>
        <v>ASALARIADO</v>
      </c>
      <c r="E3731" t="s">
        <v>16</v>
      </c>
      <c r="F3731" t="s">
        <v>12</v>
      </c>
      <c r="G3731" t="s">
        <v>13</v>
      </c>
      <c r="H3731" t="s">
        <v>13</v>
      </c>
      <c r="I3731" s="1">
        <f>IF(ISBLANK(Hoja1!I3731),AVERAGE(Hoja1!$I$2:$I$5001),Hoja1!I3731)</f>
        <v>58</v>
      </c>
      <c r="J3731">
        <f t="shared" si="174"/>
        <v>0</v>
      </c>
      <c r="K3731" t="str">
        <f t="shared" si="175"/>
        <v>400k-800k</v>
      </c>
      <c r="L3731" t="str">
        <f t="shared" si="176"/>
        <v>46-60</v>
      </c>
    </row>
    <row r="3732" spans="1:12" x14ac:dyDescent="0.25">
      <c r="A3732">
        <v>3731</v>
      </c>
      <c r="B3732" t="s">
        <v>9</v>
      </c>
      <c r="C3732">
        <f>IF(ISBLANK(Hoja1!C3732),AVERAGE(Hoja1!$C$2:$C$5001),Hoja1!C3732)</f>
        <v>1182929.8700000001</v>
      </c>
      <c r="D3732" t="str">
        <f>IF(ISBLANK(Hoja1!D3732),"ASALARIADO",Hoja1!D3732)</f>
        <v>ASALARIADO</v>
      </c>
      <c r="E3732" t="s">
        <v>16</v>
      </c>
      <c r="F3732" t="s">
        <v>12</v>
      </c>
      <c r="G3732" t="s">
        <v>13</v>
      </c>
      <c r="H3732" t="s">
        <v>13</v>
      </c>
      <c r="I3732" s="1">
        <f>IF(ISBLANK(Hoja1!I3732),AVERAGE(Hoja1!$I$2:$I$5001),Hoja1!I3732)</f>
        <v>32</v>
      </c>
      <c r="J3732">
        <f t="shared" si="174"/>
        <v>0</v>
      </c>
      <c r="K3732" t="str">
        <f t="shared" si="175"/>
        <v>800k-1.2M</v>
      </c>
      <c r="L3732" t="str">
        <f t="shared" si="176"/>
        <v>31-45</v>
      </c>
    </row>
    <row r="3733" spans="1:12" x14ac:dyDescent="0.25">
      <c r="A3733">
        <v>3732</v>
      </c>
      <c r="B3733" t="s">
        <v>9</v>
      </c>
      <c r="C3733">
        <f>IF(ISBLANK(Hoja1!C3733),AVERAGE(Hoja1!$C$2:$C$5001),Hoja1!C3733)</f>
        <v>728454.02</v>
      </c>
      <c r="D3733" t="str">
        <f>IF(ISBLANK(Hoja1!D3733),"ASALARIADO",Hoja1!D3733)</f>
        <v>ASALARIADO</v>
      </c>
      <c r="E3733" t="s">
        <v>16</v>
      </c>
      <c r="F3733" t="s">
        <v>12</v>
      </c>
      <c r="G3733" t="s">
        <v>13</v>
      </c>
      <c r="H3733" t="s">
        <v>13</v>
      </c>
      <c r="I3733" s="1">
        <f>IF(ISBLANK(Hoja1!I3733),AVERAGE(Hoja1!$I$2:$I$5001),Hoja1!I3733)</f>
        <v>35</v>
      </c>
      <c r="J3733">
        <f t="shared" si="174"/>
        <v>0</v>
      </c>
      <c r="K3733" t="str">
        <f t="shared" si="175"/>
        <v>400k-800k</v>
      </c>
      <c r="L3733" t="str">
        <f t="shared" si="176"/>
        <v>31-45</v>
      </c>
    </row>
    <row r="3734" spans="1:12" x14ac:dyDescent="0.25">
      <c r="A3734">
        <v>3733</v>
      </c>
      <c r="B3734" t="s">
        <v>9</v>
      </c>
      <c r="C3734">
        <f>IF(ISBLANK(Hoja1!C3734),AVERAGE(Hoja1!$C$2:$C$5001),Hoja1!C3734)</f>
        <v>533333.32999999996</v>
      </c>
      <c r="D3734" t="str">
        <f>IF(ISBLANK(Hoja1!D3734),"ASALARIADO",Hoja1!D3734)</f>
        <v>ASALARIADO</v>
      </c>
      <c r="E3734" t="s">
        <v>16</v>
      </c>
      <c r="F3734" t="s">
        <v>12</v>
      </c>
      <c r="G3734" t="s">
        <v>13</v>
      </c>
      <c r="H3734" t="s">
        <v>13</v>
      </c>
      <c r="I3734" s="1">
        <f>IF(ISBLANK(Hoja1!I3734),AVERAGE(Hoja1!$I$2:$I$5001),Hoja1!I3734)</f>
        <v>27</v>
      </c>
      <c r="J3734">
        <f t="shared" si="174"/>
        <v>0</v>
      </c>
      <c r="K3734" t="str">
        <f t="shared" si="175"/>
        <v>400k-800k</v>
      </c>
      <c r="L3734" t="str">
        <f t="shared" si="176"/>
        <v>18-30</v>
      </c>
    </row>
    <row r="3735" spans="1:12" x14ac:dyDescent="0.25">
      <c r="A3735">
        <v>3734</v>
      </c>
      <c r="B3735" t="s">
        <v>15</v>
      </c>
      <c r="C3735">
        <f>IF(ISBLANK(Hoja1!C3735),AVERAGE(Hoja1!$C$2:$C$5001),Hoja1!C3735)</f>
        <v>319879</v>
      </c>
      <c r="D3735" t="str">
        <f>IF(ISBLANK(Hoja1!D3735),"ASALARIADO",Hoja1!D3735)</f>
        <v>ASALARIADO</v>
      </c>
      <c r="E3735" t="s">
        <v>11</v>
      </c>
      <c r="F3735" t="s">
        <v>12</v>
      </c>
      <c r="G3735" t="s">
        <v>13</v>
      </c>
      <c r="H3735" t="s">
        <v>12</v>
      </c>
      <c r="I3735" s="1">
        <f>IF(ISBLANK(Hoja1!I3735),AVERAGE(Hoja1!$I$2:$I$5001),Hoja1!I3735)</f>
        <v>54</v>
      </c>
      <c r="J3735">
        <f t="shared" si="174"/>
        <v>1</v>
      </c>
      <c r="K3735" t="str">
        <f t="shared" si="175"/>
        <v>0-400k</v>
      </c>
      <c r="L3735" t="str">
        <f t="shared" si="176"/>
        <v>46-60</v>
      </c>
    </row>
    <row r="3736" spans="1:12" x14ac:dyDescent="0.25">
      <c r="A3736">
        <v>3735</v>
      </c>
      <c r="B3736" t="s">
        <v>9</v>
      </c>
      <c r="C3736">
        <f>IF(ISBLANK(Hoja1!C3736),AVERAGE(Hoja1!$C$2:$C$5001),Hoja1!C3736)</f>
        <v>32956</v>
      </c>
      <c r="D3736" t="str">
        <f>IF(ISBLANK(Hoja1!D3736),"ASALARIADO",Hoja1!D3736)</f>
        <v>ASALARIADO</v>
      </c>
      <c r="E3736" t="s">
        <v>16</v>
      </c>
      <c r="F3736" t="s">
        <v>12</v>
      </c>
      <c r="G3736" t="s">
        <v>13</v>
      </c>
      <c r="H3736" t="s">
        <v>13</v>
      </c>
      <c r="I3736" s="1">
        <f>IF(ISBLANK(Hoja1!I3736),AVERAGE(Hoja1!$I$2:$I$5001),Hoja1!I3736)</f>
        <v>22</v>
      </c>
      <c r="J3736">
        <f t="shared" si="174"/>
        <v>0</v>
      </c>
      <c r="K3736" t="str">
        <f t="shared" si="175"/>
        <v>0-400k</v>
      </c>
      <c r="L3736" t="str">
        <f t="shared" si="176"/>
        <v>18-30</v>
      </c>
    </row>
    <row r="3737" spans="1:12" x14ac:dyDescent="0.25">
      <c r="A3737">
        <v>3736</v>
      </c>
      <c r="B3737" t="s">
        <v>9</v>
      </c>
      <c r="C3737">
        <f>IF(ISBLANK(Hoja1!C3737),AVERAGE(Hoja1!$C$2:$C$5001),Hoja1!C3737)</f>
        <v>450000</v>
      </c>
      <c r="D3737" t="str">
        <f>IF(ISBLANK(Hoja1!D3737),"ASALARIADO",Hoja1!D3737)</f>
        <v>ASALARIADO</v>
      </c>
      <c r="E3737" t="s">
        <v>16</v>
      </c>
      <c r="F3737" t="s">
        <v>12</v>
      </c>
      <c r="G3737" t="s">
        <v>13</v>
      </c>
      <c r="H3737" t="s">
        <v>13</v>
      </c>
      <c r="I3737" s="1">
        <f>IF(ISBLANK(Hoja1!I3737),AVERAGE(Hoja1!$I$2:$I$5001),Hoja1!I3737)</f>
        <v>24</v>
      </c>
      <c r="J3737">
        <f t="shared" si="174"/>
        <v>0</v>
      </c>
      <c r="K3737" t="str">
        <f t="shared" si="175"/>
        <v>400k-800k</v>
      </c>
      <c r="L3737" t="str">
        <f t="shared" si="176"/>
        <v>18-30</v>
      </c>
    </row>
    <row r="3738" spans="1:12" x14ac:dyDescent="0.25">
      <c r="A3738">
        <v>3737</v>
      </c>
      <c r="B3738" t="s">
        <v>15</v>
      </c>
      <c r="C3738">
        <f>IF(ISBLANK(Hoja1!C3738),AVERAGE(Hoja1!$C$2:$C$5001),Hoja1!C3738)</f>
        <v>682607.23</v>
      </c>
      <c r="D3738" t="str">
        <f>IF(ISBLANK(Hoja1!D3738),"ASALARIADO",Hoja1!D3738)</f>
        <v>ASALARIADO</v>
      </c>
      <c r="E3738" t="s">
        <v>16</v>
      </c>
      <c r="F3738" t="s">
        <v>12</v>
      </c>
      <c r="G3738" t="s">
        <v>13</v>
      </c>
      <c r="H3738" t="s">
        <v>12</v>
      </c>
      <c r="I3738" s="1">
        <f>IF(ISBLANK(Hoja1!I3738),AVERAGE(Hoja1!$I$2:$I$5001),Hoja1!I3738)</f>
        <v>28</v>
      </c>
      <c r="J3738">
        <f t="shared" si="174"/>
        <v>1</v>
      </c>
      <c r="K3738" t="str">
        <f t="shared" si="175"/>
        <v>400k-800k</v>
      </c>
      <c r="L3738" t="str">
        <f t="shared" si="176"/>
        <v>18-30</v>
      </c>
    </row>
    <row r="3739" spans="1:12" x14ac:dyDescent="0.25">
      <c r="A3739">
        <v>3738</v>
      </c>
      <c r="B3739" t="s">
        <v>15</v>
      </c>
      <c r="C3739">
        <f>IF(ISBLANK(Hoja1!C3739),AVERAGE(Hoja1!$C$2:$C$5001),Hoja1!C3739)</f>
        <v>1326562</v>
      </c>
      <c r="D3739" t="str">
        <f>IF(ISBLANK(Hoja1!D3739),"ASALARIADO",Hoja1!D3739)</f>
        <v>PENSIONADOS EN SU PROPIO SISTEMA</v>
      </c>
      <c r="E3739" t="s">
        <v>11</v>
      </c>
      <c r="F3739" t="s">
        <v>12</v>
      </c>
      <c r="G3739" t="s">
        <v>13</v>
      </c>
      <c r="H3739" t="s">
        <v>13</v>
      </c>
      <c r="I3739" s="1">
        <f>IF(ISBLANK(Hoja1!I3739),AVERAGE(Hoja1!$I$2:$I$5001),Hoja1!I3739)</f>
        <v>59</v>
      </c>
      <c r="J3739">
        <f t="shared" si="174"/>
        <v>0</v>
      </c>
      <c r="K3739" t="str">
        <f t="shared" si="175"/>
        <v>1.2M-2M</v>
      </c>
      <c r="L3739" t="str">
        <f t="shared" si="176"/>
        <v>46-60</v>
      </c>
    </row>
    <row r="3740" spans="1:12" x14ac:dyDescent="0.25">
      <c r="A3740">
        <v>3739</v>
      </c>
      <c r="B3740" t="s">
        <v>9</v>
      </c>
      <c r="C3740">
        <f>IF(ISBLANK(Hoja1!C3740),AVERAGE(Hoja1!$C$2:$C$5001),Hoja1!C3740)</f>
        <v>195000</v>
      </c>
      <c r="D3740" t="str">
        <f>IF(ISBLANK(Hoja1!D3740),"ASALARIADO",Hoja1!D3740)</f>
        <v>ASALARIADO</v>
      </c>
      <c r="E3740" t="s">
        <v>16</v>
      </c>
      <c r="F3740" t="s">
        <v>12</v>
      </c>
      <c r="G3740" t="s">
        <v>13</v>
      </c>
      <c r="H3740" t="s">
        <v>13</v>
      </c>
      <c r="I3740" s="1">
        <f>IF(ISBLANK(Hoja1!I3740),AVERAGE(Hoja1!$I$2:$I$5001),Hoja1!I3740)</f>
        <v>28</v>
      </c>
      <c r="J3740">
        <f t="shared" si="174"/>
        <v>0</v>
      </c>
      <c r="K3740" t="str">
        <f t="shared" si="175"/>
        <v>0-400k</v>
      </c>
      <c r="L3740" t="str">
        <f t="shared" si="176"/>
        <v>18-30</v>
      </c>
    </row>
    <row r="3741" spans="1:12" x14ac:dyDescent="0.25">
      <c r="A3741">
        <v>3740</v>
      </c>
      <c r="B3741" t="s">
        <v>15</v>
      </c>
      <c r="C3741">
        <f>IF(ISBLANK(Hoja1!C3741),AVERAGE(Hoja1!$C$2:$C$5001),Hoja1!C3741)</f>
        <v>297046</v>
      </c>
      <c r="D3741" t="str">
        <f>IF(ISBLANK(Hoja1!D3741),"ASALARIADO",Hoja1!D3741)</f>
        <v>TRABAJADOR INDEPENDIENTE</v>
      </c>
      <c r="E3741" t="s">
        <v>16</v>
      </c>
      <c r="F3741" t="s">
        <v>12</v>
      </c>
      <c r="G3741" t="s">
        <v>13</v>
      </c>
      <c r="H3741" t="s">
        <v>13</v>
      </c>
      <c r="I3741" s="1">
        <f>IF(ISBLANK(Hoja1!I3741),AVERAGE(Hoja1!$I$2:$I$5001),Hoja1!I3741)</f>
        <v>47</v>
      </c>
      <c r="J3741">
        <f t="shared" si="174"/>
        <v>0</v>
      </c>
      <c r="K3741" t="str">
        <f t="shared" si="175"/>
        <v>0-400k</v>
      </c>
      <c r="L3741" t="str">
        <f t="shared" si="176"/>
        <v>46-60</v>
      </c>
    </row>
    <row r="3742" spans="1:12" x14ac:dyDescent="0.25">
      <c r="A3742">
        <v>3741</v>
      </c>
      <c r="B3742" t="s">
        <v>9</v>
      </c>
      <c r="C3742">
        <f>IF(ISBLANK(Hoja1!C3742),AVERAGE(Hoja1!$C$2:$C$5001),Hoja1!C3742)</f>
        <v>840549</v>
      </c>
      <c r="D3742" t="str">
        <f>IF(ISBLANK(Hoja1!D3742),"ASALARIADO",Hoja1!D3742)</f>
        <v>ASALARIADO</v>
      </c>
      <c r="E3742" t="s">
        <v>11</v>
      </c>
      <c r="F3742" t="s">
        <v>12</v>
      </c>
      <c r="G3742" t="s">
        <v>13</v>
      </c>
      <c r="H3742" t="s">
        <v>13</v>
      </c>
      <c r="I3742" s="1">
        <f>IF(ISBLANK(Hoja1!I3742),AVERAGE(Hoja1!$I$2:$I$5001),Hoja1!I3742)</f>
        <v>54</v>
      </c>
      <c r="J3742">
        <f t="shared" si="174"/>
        <v>0</v>
      </c>
      <c r="K3742" t="str">
        <f t="shared" si="175"/>
        <v>800k-1.2M</v>
      </c>
      <c r="L3742" t="str">
        <f t="shared" si="176"/>
        <v>46-60</v>
      </c>
    </row>
    <row r="3743" spans="1:12" x14ac:dyDescent="0.25">
      <c r="A3743">
        <v>3742</v>
      </c>
      <c r="B3743" t="s">
        <v>15</v>
      </c>
      <c r="C3743">
        <f>IF(ISBLANK(Hoja1!C3743),AVERAGE(Hoja1!$C$2:$C$5001),Hoja1!C3743)</f>
        <v>1343265.5</v>
      </c>
      <c r="D3743" t="str">
        <f>IF(ISBLANK(Hoja1!D3743),"ASALARIADO",Hoja1!D3743)</f>
        <v>ASALARIADO</v>
      </c>
      <c r="E3743" t="s">
        <v>11</v>
      </c>
      <c r="F3743" t="s">
        <v>12</v>
      </c>
      <c r="G3743" t="s">
        <v>13</v>
      </c>
      <c r="H3743" t="s">
        <v>13</v>
      </c>
      <c r="I3743" s="1">
        <f>IF(ISBLANK(Hoja1!I3743),AVERAGE(Hoja1!$I$2:$I$5001),Hoja1!I3743)</f>
        <v>40</v>
      </c>
      <c r="J3743">
        <f t="shared" si="174"/>
        <v>0</v>
      </c>
      <c r="K3743" t="str">
        <f t="shared" si="175"/>
        <v>1.2M-2M</v>
      </c>
      <c r="L3743" t="str">
        <f t="shared" si="176"/>
        <v>31-45</v>
      </c>
    </row>
    <row r="3744" spans="1:12" x14ac:dyDescent="0.25">
      <c r="A3744">
        <v>3743</v>
      </c>
      <c r="B3744" t="s">
        <v>9</v>
      </c>
      <c r="C3744">
        <f>IF(ISBLANK(Hoja1!C3744),AVERAGE(Hoja1!$C$2:$C$5001),Hoja1!C3744)</f>
        <v>600000</v>
      </c>
      <c r="D3744" t="str">
        <f>IF(ISBLANK(Hoja1!D3744),"ASALARIADO",Hoja1!D3744)</f>
        <v>ASALARIADO</v>
      </c>
      <c r="E3744" t="s">
        <v>16</v>
      </c>
      <c r="F3744" t="s">
        <v>12</v>
      </c>
      <c r="G3744" t="s">
        <v>13</v>
      </c>
      <c r="H3744" t="s">
        <v>13</v>
      </c>
      <c r="I3744" s="1">
        <f>IF(ISBLANK(Hoja1!I3744),AVERAGE(Hoja1!$I$2:$I$5001),Hoja1!I3744)</f>
        <v>53</v>
      </c>
      <c r="J3744">
        <f t="shared" si="174"/>
        <v>0</v>
      </c>
      <c r="K3744" t="str">
        <f t="shared" si="175"/>
        <v>400k-800k</v>
      </c>
      <c r="L3744" t="str">
        <f t="shared" si="176"/>
        <v>46-60</v>
      </c>
    </row>
    <row r="3745" spans="1:12" x14ac:dyDescent="0.25">
      <c r="A3745">
        <v>3744</v>
      </c>
      <c r="B3745" t="s">
        <v>9</v>
      </c>
      <c r="C3745">
        <f>IF(ISBLANK(Hoja1!C3745),AVERAGE(Hoja1!$C$2:$C$5001),Hoja1!C3745)</f>
        <v>795414</v>
      </c>
      <c r="D3745" t="str">
        <f>IF(ISBLANK(Hoja1!D3745),"ASALARIADO",Hoja1!D3745)</f>
        <v>ASALARIADO</v>
      </c>
      <c r="E3745" t="s">
        <v>16</v>
      </c>
      <c r="F3745" t="s">
        <v>12</v>
      </c>
      <c r="G3745" t="s">
        <v>13</v>
      </c>
      <c r="H3745" t="s">
        <v>13</v>
      </c>
      <c r="I3745" s="1">
        <f>IF(ISBLANK(Hoja1!I3745),AVERAGE(Hoja1!$I$2:$I$5001),Hoja1!I3745)</f>
        <v>22</v>
      </c>
      <c r="J3745">
        <f t="shared" si="174"/>
        <v>0</v>
      </c>
      <c r="K3745" t="str">
        <f t="shared" si="175"/>
        <v>400k-800k</v>
      </c>
      <c r="L3745" t="str">
        <f t="shared" si="176"/>
        <v>18-30</v>
      </c>
    </row>
    <row r="3746" spans="1:12" x14ac:dyDescent="0.25">
      <c r="A3746">
        <v>3745</v>
      </c>
      <c r="B3746" t="s">
        <v>15</v>
      </c>
      <c r="C3746">
        <f>IF(ISBLANK(Hoja1!C3746),AVERAGE(Hoja1!$C$2:$C$5001),Hoja1!C3746)</f>
        <v>359545</v>
      </c>
      <c r="D3746" t="str">
        <f>IF(ISBLANK(Hoja1!D3746),"ASALARIADO",Hoja1!D3746)</f>
        <v>ASALARIADO</v>
      </c>
      <c r="E3746" t="s">
        <v>16</v>
      </c>
      <c r="F3746" t="s">
        <v>12</v>
      </c>
      <c r="G3746" t="s">
        <v>13</v>
      </c>
      <c r="H3746" t="s">
        <v>13</v>
      </c>
      <c r="I3746" s="1">
        <f>IF(ISBLANK(Hoja1!I3746),AVERAGE(Hoja1!$I$2:$I$5001),Hoja1!I3746)</f>
        <v>30</v>
      </c>
      <c r="J3746">
        <f t="shared" si="174"/>
        <v>0</v>
      </c>
      <c r="K3746" t="str">
        <f t="shared" si="175"/>
        <v>0-400k</v>
      </c>
      <c r="L3746" t="str">
        <f t="shared" si="176"/>
        <v>18-30</v>
      </c>
    </row>
    <row r="3747" spans="1:12" x14ac:dyDescent="0.25">
      <c r="A3747">
        <v>3746</v>
      </c>
      <c r="B3747" t="s">
        <v>15</v>
      </c>
      <c r="C3747">
        <f>IF(ISBLANK(Hoja1!C3747),AVERAGE(Hoja1!$C$2:$C$5001),Hoja1!C3747)</f>
        <v>351185</v>
      </c>
      <c r="D3747" t="str">
        <f>IF(ISBLANK(Hoja1!D3747),"ASALARIADO",Hoja1!D3747)</f>
        <v>ASALARIADO</v>
      </c>
      <c r="E3747" t="s">
        <v>16</v>
      </c>
      <c r="F3747" t="s">
        <v>12</v>
      </c>
      <c r="G3747" t="s">
        <v>13</v>
      </c>
      <c r="H3747" t="s">
        <v>13</v>
      </c>
      <c r="I3747" s="1">
        <f>IF(ISBLANK(Hoja1!I3747),AVERAGE(Hoja1!$I$2:$I$5001),Hoja1!I3747)</f>
        <v>50</v>
      </c>
      <c r="J3747">
        <f t="shared" si="174"/>
        <v>0</v>
      </c>
      <c r="K3747" t="str">
        <f t="shared" si="175"/>
        <v>0-400k</v>
      </c>
      <c r="L3747" t="str">
        <f t="shared" si="176"/>
        <v>46-60</v>
      </c>
    </row>
    <row r="3748" spans="1:12" x14ac:dyDescent="0.25">
      <c r="A3748">
        <v>3747</v>
      </c>
      <c r="B3748" t="s">
        <v>9</v>
      </c>
      <c r="C3748">
        <f>IF(ISBLANK(Hoja1!C3748),AVERAGE(Hoja1!$C$2:$C$5001),Hoja1!C3748)</f>
        <v>395218.86</v>
      </c>
      <c r="D3748" t="str">
        <f>IF(ISBLANK(Hoja1!D3748),"ASALARIADO",Hoja1!D3748)</f>
        <v>ASALARIADO</v>
      </c>
      <c r="E3748" t="s">
        <v>16</v>
      </c>
      <c r="F3748" t="s">
        <v>12</v>
      </c>
      <c r="G3748" t="s">
        <v>13</v>
      </c>
      <c r="H3748" t="s">
        <v>13</v>
      </c>
      <c r="I3748" s="1">
        <f>IF(ISBLANK(Hoja1!I3748),AVERAGE(Hoja1!$I$2:$I$5001),Hoja1!I3748)</f>
        <v>20</v>
      </c>
      <c r="J3748">
        <f t="shared" si="174"/>
        <v>0</v>
      </c>
      <c r="K3748" t="str">
        <f t="shared" si="175"/>
        <v>0-400k</v>
      </c>
      <c r="L3748" t="str">
        <f t="shared" si="176"/>
        <v>18-30</v>
      </c>
    </row>
    <row r="3749" spans="1:12" x14ac:dyDescent="0.25">
      <c r="A3749">
        <v>3748</v>
      </c>
      <c r="B3749" t="s">
        <v>9</v>
      </c>
      <c r="C3749">
        <f>IF(ISBLANK(Hoja1!C3749),AVERAGE(Hoja1!$C$2:$C$5001),Hoja1!C3749)</f>
        <v>241119</v>
      </c>
      <c r="D3749" t="str">
        <f>IF(ISBLANK(Hoja1!D3749),"ASALARIADO",Hoja1!D3749)</f>
        <v>ASALARIADO</v>
      </c>
      <c r="E3749" t="s">
        <v>16</v>
      </c>
      <c r="F3749" t="s">
        <v>12</v>
      </c>
      <c r="G3749" t="s">
        <v>13</v>
      </c>
      <c r="H3749" t="s">
        <v>13</v>
      </c>
      <c r="I3749" s="1">
        <f>IF(ISBLANK(Hoja1!I3749),AVERAGE(Hoja1!$I$2:$I$5001),Hoja1!I3749)</f>
        <v>47</v>
      </c>
      <c r="J3749">
        <f t="shared" si="174"/>
        <v>0</v>
      </c>
      <c r="K3749" t="str">
        <f t="shared" si="175"/>
        <v>0-400k</v>
      </c>
      <c r="L3749" t="str">
        <f t="shared" si="176"/>
        <v>46-60</v>
      </c>
    </row>
    <row r="3750" spans="1:12" x14ac:dyDescent="0.25">
      <c r="A3750">
        <v>3749</v>
      </c>
      <c r="B3750" t="s">
        <v>9</v>
      </c>
      <c r="C3750">
        <f>IF(ISBLANK(Hoja1!C3750),AVERAGE(Hoja1!$C$2:$C$5001),Hoja1!C3750)</f>
        <v>445567</v>
      </c>
      <c r="D3750" t="str">
        <f>IF(ISBLANK(Hoja1!D3750),"ASALARIADO",Hoja1!D3750)</f>
        <v>TRABAJADOR INDEPENDIENTE</v>
      </c>
      <c r="E3750" t="s">
        <v>16</v>
      </c>
      <c r="F3750" t="s">
        <v>12</v>
      </c>
      <c r="G3750" t="s">
        <v>13</v>
      </c>
      <c r="H3750" t="s">
        <v>12</v>
      </c>
      <c r="I3750" s="1">
        <f>IF(ISBLANK(Hoja1!I3750),AVERAGE(Hoja1!$I$2:$I$5001),Hoja1!I3750)</f>
        <v>50</v>
      </c>
      <c r="J3750">
        <f t="shared" si="174"/>
        <v>1</v>
      </c>
      <c r="K3750" t="str">
        <f t="shared" si="175"/>
        <v>400k-800k</v>
      </c>
      <c r="L3750" t="str">
        <f t="shared" si="176"/>
        <v>46-60</v>
      </c>
    </row>
    <row r="3751" spans="1:12" x14ac:dyDescent="0.25">
      <c r="A3751">
        <v>3750</v>
      </c>
      <c r="B3751" t="s">
        <v>9</v>
      </c>
      <c r="C3751">
        <f>IF(ISBLANK(Hoja1!C3751),AVERAGE(Hoja1!$C$2:$C$5001),Hoja1!C3751)</f>
        <v>1116779.8400000001</v>
      </c>
      <c r="D3751" t="str">
        <f>IF(ISBLANK(Hoja1!D3751),"ASALARIADO",Hoja1!D3751)</f>
        <v>ASALARIADO</v>
      </c>
      <c r="E3751" t="s">
        <v>16</v>
      </c>
      <c r="F3751" t="s">
        <v>12</v>
      </c>
      <c r="G3751" t="s">
        <v>13</v>
      </c>
      <c r="H3751" t="s">
        <v>13</v>
      </c>
      <c r="I3751" s="1">
        <f>IF(ISBLANK(Hoja1!I3751),AVERAGE(Hoja1!$I$2:$I$5001),Hoja1!I3751)</f>
        <v>42</v>
      </c>
      <c r="J3751">
        <f t="shared" si="174"/>
        <v>0</v>
      </c>
      <c r="K3751" t="str">
        <f t="shared" si="175"/>
        <v>800k-1.2M</v>
      </c>
      <c r="L3751" t="str">
        <f t="shared" si="176"/>
        <v>31-45</v>
      </c>
    </row>
    <row r="3752" spans="1:12" x14ac:dyDescent="0.25">
      <c r="A3752">
        <v>3751</v>
      </c>
      <c r="B3752" t="s">
        <v>9</v>
      </c>
      <c r="C3752">
        <f>IF(ISBLANK(Hoja1!C3752),AVERAGE(Hoja1!$C$2:$C$5001),Hoja1!C3752)</f>
        <v>499958.33</v>
      </c>
      <c r="D3752" t="str">
        <f>IF(ISBLANK(Hoja1!D3752),"ASALARIADO",Hoja1!D3752)</f>
        <v>ASALARIADO</v>
      </c>
      <c r="E3752" t="s">
        <v>16</v>
      </c>
      <c r="F3752" t="s">
        <v>12</v>
      </c>
      <c r="G3752" t="s">
        <v>13</v>
      </c>
      <c r="H3752" t="s">
        <v>13</v>
      </c>
      <c r="I3752" s="1">
        <f>IF(ISBLANK(Hoja1!I3752),AVERAGE(Hoja1!$I$2:$I$5001),Hoja1!I3752)</f>
        <v>27</v>
      </c>
      <c r="J3752">
        <f t="shared" si="174"/>
        <v>0</v>
      </c>
      <c r="K3752" t="str">
        <f t="shared" si="175"/>
        <v>400k-800k</v>
      </c>
      <c r="L3752" t="str">
        <f t="shared" si="176"/>
        <v>18-30</v>
      </c>
    </row>
    <row r="3753" spans="1:12" x14ac:dyDescent="0.25">
      <c r="A3753">
        <v>3752</v>
      </c>
      <c r="B3753" t="s">
        <v>15</v>
      </c>
      <c r="C3753">
        <f>IF(ISBLANK(Hoja1!C3753),AVERAGE(Hoja1!$C$2:$C$5001),Hoja1!C3753)</f>
        <v>250000</v>
      </c>
      <c r="D3753" t="str">
        <f>IF(ISBLANK(Hoja1!D3753),"ASALARIADO",Hoja1!D3753)</f>
        <v>ASALARIADO</v>
      </c>
      <c r="E3753" t="s">
        <v>16</v>
      </c>
      <c r="F3753" t="s">
        <v>12</v>
      </c>
      <c r="G3753" t="s">
        <v>13</v>
      </c>
      <c r="H3753" t="s">
        <v>13</v>
      </c>
      <c r="I3753" s="1">
        <f>IF(ISBLANK(Hoja1!I3753),AVERAGE(Hoja1!$I$2:$I$5001),Hoja1!I3753)</f>
        <v>29</v>
      </c>
      <c r="J3753">
        <f t="shared" si="174"/>
        <v>0</v>
      </c>
      <c r="K3753" t="str">
        <f t="shared" si="175"/>
        <v>0-400k</v>
      </c>
      <c r="L3753" t="str">
        <f t="shared" si="176"/>
        <v>18-30</v>
      </c>
    </row>
    <row r="3754" spans="1:12" x14ac:dyDescent="0.25">
      <c r="A3754">
        <v>3753</v>
      </c>
      <c r="B3754" t="s">
        <v>9</v>
      </c>
      <c r="C3754">
        <f>IF(ISBLANK(Hoja1!C3754),AVERAGE(Hoja1!$C$2:$C$5001),Hoja1!C3754)</f>
        <v>314424</v>
      </c>
      <c r="D3754" t="str">
        <f>IF(ISBLANK(Hoja1!D3754),"ASALARIADO",Hoja1!D3754)</f>
        <v>ASALARIADO</v>
      </c>
      <c r="E3754" t="s">
        <v>16</v>
      </c>
      <c r="F3754" t="s">
        <v>12</v>
      </c>
      <c r="G3754" t="s">
        <v>13</v>
      </c>
      <c r="H3754" t="s">
        <v>13</v>
      </c>
      <c r="I3754" s="1">
        <f>IF(ISBLANK(Hoja1!I3754),AVERAGE(Hoja1!$I$2:$I$5001),Hoja1!I3754)</f>
        <v>24</v>
      </c>
      <c r="J3754">
        <f t="shared" si="174"/>
        <v>0</v>
      </c>
      <c r="K3754" t="str">
        <f t="shared" si="175"/>
        <v>0-400k</v>
      </c>
      <c r="L3754" t="str">
        <f t="shared" si="176"/>
        <v>18-30</v>
      </c>
    </row>
    <row r="3755" spans="1:12" x14ac:dyDescent="0.25">
      <c r="A3755">
        <v>3754</v>
      </c>
      <c r="B3755" t="s">
        <v>15</v>
      </c>
      <c r="C3755">
        <f>IF(ISBLANK(Hoja1!C3755),AVERAGE(Hoja1!$C$2:$C$5001),Hoja1!C3755)</f>
        <v>367892</v>
      </c>
      <c r="D3755" t="str">
        <f>IF(ISBLANK(Hoja1!D3755),"ASALARIADO",Hoja1!D3755)</f>
        <v>ASALARIADO</v>
      </c>
      <c r="E3755" t="s">
        <v>11</v>
      </c>
      <c r="F3755" t="s">
        <v>12</v>
      </c>
      <c r="G3755" t="s">
        <v>13</v>
      </c>
      <c r="H3755" t="s">
        <v>12</v>
      </c>
      <c r="I3755" s="1">
        <f>IF(ISBLANK(Hoja1!I3755),AVERAGE(Hoja1!$I$2:$I$5001),Hoja1!I3755)</f>
        <v>43</v>
      </c>
      <c r="J3755">
        <f t="shared" si="174"/>
        <v>1</v>
      </c>
      <c r="K3755" t="str">
        <f t="shared" si="175"/>
        <v>0-400k</v>
      </c>
      <c r="L3755" t="str">
        <f t="shared" si="176"/>
        <v>31-45</v>
      </c>
    </row>
    <row r="3756" spans="1:12" x14ac:dyDescent="0.25">
      <c r="A3756">
        <v>3755</v>
      </c>
      <c r="B3756" t="s">
        <v>9</v>
      </c>
      <c r="C3756">
        <f>IF(ISBLANK(Hoja1!C3756),AVERAGE(Hoja1!$C$2:$C$5001),Hoja1!C3756)</f>
        <v>361180.29</v>
      </c>
      <c r="D3756" t="str">
        <f>IF(ISBLANK(Hoja1!D3756),"ASALARIADO",Hoja1!D3756)</f>
        <v>ASALARIADO</v>
      </c>
      <c r="E3756" t="s">
        <v>11</v>
      </c>
      <c r="F3756" t="s">
        <v>12</v>
      </c>
      <c r="G3756" t="s">
        <v>13</v>
      </c>
      <c r="H3756" t="s">
        <v>13</v>
      </c>
      <c r="I3756" s="1">
        <f>IF(ISBLANK(Hoja1!I3756),AVERAGE(Hoja1!$I$2:$I$5001),Hoja1!I3756)</f>
        <v>28</v>
      </c>
      <c r="J3756">
        <f t="shared" si="174"/>
        <v>0</v>
      </c>
      <c r="K3756" t="str">
        <f t="shared" si="175"/>
        <v>0-400k</v>
      </c>
      <c r="L3756" t="str">
        <f t="shared" si="176"/>
        <v>18-30</v>
      </c>
    </row>
    <row r="3757" spans="1:12" x14ac:dyDescent="0.25">
      <c r="A3757">
        <v>3756</v>
      </c>
      <c r="B3757" t="s">
        <v>9</v>
      </c>
      <c r="C3757">
        <f>IF(ISBLANK(Hoja1!C3757),AVERAGE(Hoja1!$C$2:$C$5001),Hoja1!C3757)</f>
        <v>330000</v>
      </c>
      <c r="D3757" t="str">
        <f>IF(ISBLANK(Hoja1!D3757),"ASALARIADO",Hoja1!D3757)</f>
        <v>ASALARIADO</v>
      </c>
      <c r="E3757" t="s">
        <v>16</v>
      </c>
      <c r="F3757" t="s">
        <v>12</v>
      </c>
      <c r="G3757" t="s">
        <v>13</v>
      </c>
      <c r="H3757" t="s">
        <v>13</v>
      </c>
      <c r="I3757" s="1">
        <f>IF(ISBLANK(Hoja1!I3757),AVERAGE(Hoja1!$I$2:$I$5001),Hoja1!I3757)</f>
        <v>33</v>
      </c>
      <c r="J3757">
        <f t="shared" si="174"/>
        <v>0</v>
      </c>
      <c r="K3757" t="str">
        <f t="shared" si="175"/>
        <v>0-400k</v>
      </c>
      <c r="L3757" t="str">
        <f t="shared" si="176"/>
        <v>31-45</v>
      </c>
    </row>
    <row r="3758" spans="1:12" x14ac:dyDescent="0.25">
      <c r="A3758">
        <v>3757</v>
      </c>
      <c r="B3758" t="s">
        <v>15</v>
      </c>
      <c r="C3758">
        <f>IF(ISBLANK(Hoja1!C3758),AVERAGE(Hoja1!$C$2:$C$5001),Hoja1!C3758)</f>
        <v>359544.27</v>
      </c>
      <c r="D3758" t="str">
        <f>IF(ISBLANK(Hoja1!D3758),"ASALARIADO",Hoja1!D3758)</f>
        <v>CONVENIOS ESPECIALES DE ASEGURADOS VOLUNTARIOS</v>
      </c>
      <c r="E3758" t="s">
        <v>16</v>
      </c>
      <c r="F3758" t="s">
        <v>12</v>
      </c>
      <c r="G3758" t="s">
        <v>12</v>
      </c>
      <c r="H3758" t="s">
        <v>13</v>
      </c>
      <c r="I3758" s="1">
        <f>IF(ISBLANK(Hoja1!I3758),AVERAGE(Hoja1!$I$2:$I$5001),Hoja1!I3758)</f>
        <v>40</v>
      </c>
      <c r="J3758">
        <f t="shared" si="174"/>
        <v>0</v>
      </c>
      <c r="K3758" t="str">
        <f t="shared" si="175"/>
        <v>0-400k</v>
      </c>
      <c r="L3758" t="str">
        <f t="shared" si="176"/>
        <v>31-45</v>
      </c>
    </row>
    <row r="3759" spans="1:12" x14ac:dyDescent="0.25">
      <c r="A3759">
        <v>3758</v>
      </c>
      <c r="B3759" t="s">
        <v>15</v>
      </c>
      <c r="C3759">
        <f>IF(ISBLANK(Hoja1!C3759),AVERAGE(Hoja1!$C$2:$C$5001),Hoja1!C3759)</f>
        <v>204800</v>
      </c>
      <c r="D3759" t="str">
        <f>IF(ISBLANK(Hoja1!D3759),"ASALARIADO",Hoja1!D3759)</f>
        <v>ASALARIADO</v>
      </c>
      <c r="E3759" t="s">
        <v>16</v>
      </c>
      <c r="F3759" t="s">
        <v>12</v>
      </c>
      <c r="G3759" t="s">
        <v>13</v>
      </c>
      <c r="H3759" t="s">
        <v>12</v>
      </c>
      <c r="I3759" s="1">
        <f>IF(ISBLANK(Hoja1!I3759),AVERAGE(Hoja1!$I$2:$I$5001),Hoja1!I3759)</f>
        <v>31</v>
      </c>
      <c r="J3759">
        <f t="shared" si="174"/>
        <v>1</v>
      </c>
      <c r="K3759" t="str">
        <f t="shared" si="175"/>
        <v>0-400k</v>
      </c>
      <c r="L3759" t="str">
        <f t="shared" si="176"/>
        <v>31-45</v>
      </c>
    </row>
    <row r="3760" spans="1:12" x14ac:dyDescent="0.25">
      <c r="A3760">
        <v>3759</v>
      </c>
      <c r="B3760" t="s">
        <v>9</v>
      </c>
      <c r="C3760">
        <f>IF(ISBLANK(Hoja1!C3760),AVERAGE(Hoja1!$C$2:$C$5001),Hoja1!C3760)</f>
        <v>553159.81000000006</v>
      </c>
      <c r="D3760" t="str">
        <f>IF(ISBLANK(Hoja1!D3760),"ASALARIADO",Hoja1!D3760)</f>
        <v>ASALARIADO</v>
      </c>
      <c r="E3760" t="s">
        <v>16</v>
      </c>
      <c r="F3760" t="s">
        <v>12</v>
      </c>
      <c r="G3760" t="s">
        <v>13</v>
      </c>
      <c r="H3760" t="s">
        <v>13</v>
      </c>
      <c r="I3760" s="1">
        <f>IF(ISBLANK(Hoja1!I3760),AVERAGE(Hoja1!$I$2:$I$5001),Hoja1!I3760)</f>
        <v>21</v>
      </c>
      <c r="J3760">
        <f t="shared" si="174"/>
        <v>0</v>
      </c>
      <c r="K3760" t="str">
        <f t="shared" si="175"/>
        <v>400k-800k</v>
      </c>
      <c r="L3760" t="str">
        <f t="shared" si="176"/>
        <v>18-30</v>
      </c>
    </row>
    <row r="3761" spans="1:12" x14ac:dyDescent="0.25">
      <c r="A3761">
        <v>3760</v>
      </c>
      <c r="B3761" t="s">
        <v>9</v>
      </c>
      <c r="C3761">
        <f>IF(ISBLANK(Hoja1!C3761),AVERAGE(Hoja1!$C$2:$C$5001),Hoja1!C3761)</f>
        <v>370000</v>
      </c>
      <c r="D3761" t="str">
        <f>IF(ISBLANK(Hoja1!D3761),"ASALARIADO",Hoja1!D3761)</f>
        <v>ASALARIADO</v>
      </c>
      <c r="E3761" t="s">
        <v>16</v>
      </c>
      <c r="F3761" t="s">
        <v>12</v>
      </c>
      <c r="G3761" t="s">
        <v>13</v>
      </c>
      <c r="H3761" t="s">
        <v>13</v>
      </c>
      <c r="I3761" s="1">
        <f>IF(ISBLANK(Hoja1!I3761),AVERAGE(Hoja1!$I$2:$I$5001),Hoja1!I3761)</f>
        <v>21</v>
      </c>
      <c r="J3761">
        <f t="shared" si="174"/>
        <v>0</v>
      </c>
      <c r="K3761" t="str">
        <f t="shared" si="175"/>
        <v>0-400k</v>
      </c>
      <c r="L3761" t="str">
        <f t="shared" si="176"/>
        <v>18-30</v>
      </c>
    </row>
    <row r="3762" spans="1:12" x14ac:dyDescent="0.25">
      <c r="A3762">
        <v>3761</v>
      </c>
      <c r="B3762" t="s">
        <v>15</v>
      </c>
      <c r="C3762">
        <f>IF(ISBLANK(Hoja1!C3762),AVERAGE(Hoja1!$C$2:$C$5001),Hoja1!C3762)</f>
        <v>640745.43999999994</v>
      </c>
      <c r="D3762" t="str">
        <f>IF(ISBLANK(Hoja1!D3762),"ASALARIADO",Hoja1!D3762)</f>
        <v>ASALARIADO</v>
      </c>
      <c r="E3762" t="s">
        <v>16</v>
      </c>
      <c r="F3762" t="s">
        <v>12</v>
      </c>
      <c r="G3762" t="s">
        <v>13</v>
      </c>
      <c r="H3762" t="s">
        <v>13</v>
      </c>
      <c r="I3762" s="1">
        <f>IF(ISBLANK(Hoja1!I3762),AVERAGE(Hoja1!$I$2:$I$5001),Hoja1!I3762)</f>
        <v>43</v>
      </c>
      <c r="J3762">
        <f t="shared" si="174"/>
        <v>0</v>
      </c>
      <c r="K3762" t="str">
        <f t="shared" si="175"/>
        <v>400k-800k</v>
      </c>
      <c r="L3762" t="str">
        <f t="shared" si="176"/>
        <v>31-45</v>
      </c>
    </row>
    <row r="3763" spans="1:12" x14ac:dyDescent="0.25">
      <c r="A3763">
        <v>3762</v>
      </c>
      <c r="B3763" t="s">
        <v>9</v>
      </c>
      <c r="C3763">
        <f>IF(ISBLANK(Hoja1!C3763),AVERAGE(Hoja1!$C$2:$C$5001),Hoja1!C3763)</f>
        <v>3081665</v>
      </c>
      <c r="D3763" t="str">
        <f>IF(ISBLANK(Hoja1!D3763),"ASALARIADO",Hoja1!D3763)</f>
        <v>ASALARIADO</v>
      </c>
      <c r="E3763" t="s">
        <v>11</v>
      </c>
      <c r="F3763" t="s">
        <v>12</v>
      </c>
      <c r="G3763" t="s">
        <v>13</v>
      </c>
      <c r="H3763" t="s">
        <v>13</v>
      </c>
      <c r="I3763" s="1">
        <f>IF(ISBLANK(Hoja1!I3763),AVERAGE(Hoja1!$I$2:$I$5001),Hoja1!I3763)</f>
        <v>52</v>
      </c>
      <c r="J3763">
        <f t="shared" si="174"/>
        <v>0</v>
      </c>
      <c r="K3763" t="str">
        <f t="shared" si="175"/>
        <v>2M+</v>
      </c>
      <c r="L3763" t="str">
        <f t="shared" si="176"/>
        <v>46-60</v>
      </c>
    </row>
    <row r="3764" spans="1:12" x14ac:dyDescent="0.25">
      <c r="A3764">
        <v>3763</v>
      </c>
      <c r="B3764" t="s">
        <v>9</v>
      </c>
      <c r="C3764">
        <f>IF(ISBLANK(Hoja1!C3764),AVERAGE(Hoja1!$C$2:$C$5001),Hoja1!C3764)</f>
        <v>486069</v>
      </c>
      <c r="D3764" t="str">
        <f>IF(ISBLANK(Hoja1!D3764),"ASALARIADO",Hoja1!D3764)</f>
        <v>TRABAJADOR INDEPENDIENTE</v>
      </c>
      <c r="E3764" t="s">
        <v>16</v>
      </c>
      <c r="F3764" t="s">
        <v>12</v>
      </c>
      <c r="G3764" t="s">
        <v>13</v>
      </c>
      <c r="H3764" t="s">
        <v>12</v>
      </c>
      <c r="I3764" s="1">
        <f>IF(ISBLANK(Hoja1!I3764),AVERAGE(Hoja1!$I$2:$I$5001),Hoja1!I3764)</f>
        <v>48</v>
      </c>
      <c r="J3764">
        <f t="shared" si="174"/>
        <v>1</v>
      </c>
      <c r="K3764" t="str">
        <f t="shared" si="175"/>
        <v>400k-800k</v>
      </c>
      <c r="L3764" t="str">
        <f t="shared" si="176"/>
        <v>46-60</v>
      </c>
    </row>
    <row r="3765" spans="1:12" x14ac:dyDescent="0.25">
      <c r="A3765">
        <v>3764</v>
      </c>
      <c r="B3765" t="s">
        <v>15</v>
      </c>
      <c r="C3765">
        <f>IF(ISBLANK(Hoja1!C3765),AVERAGE(Hoja1!$C$2:$C$5001),Hoja1!C3765)</f>
        <v>100900</v>
      </c>
      <c r="D3765" t="str">
        <f>IF(ISBLANK(Hoja1!D3765),"ASALARIADO",Hoja1!D3765)</f>
        <v>ASALARIADO</v>
      </c>
      <c r="E3765" t="s">
        <v>16</v>
      </c>
      <c r="F3765" t="s">
        <v>12</v>
      </c>
      <c r="G3765" t="s">
        <v>12</v>
      </c>
      <c r="H3765" t="s">
        <v>13</v>
      </c>
      <c r="I3765" s="1">
        <f>IF(ISBLANK(Hoja1!I3765),AVERAGE(Hoja1!$I$2:$I$5001),Hoja1!I3765)</f>
        <v>62</v>
      </c>
      <c r="J3765">
        <f t="shared" si="174"/>
        <v>0</v>
      </c>
      <c r="K3765" t="str">
        <f t="shared" si="175"/>
        <v>0-400k</v>
      </c>
      <c r="L3765" t="str">
        <f t="shared" si="176"/>
        <v>61-75</v>
      </c>
    </row>
    <row r="3766" spans="1:12" x14ac:dyDescent="0.25">
      <c r="A3766">
        <v>3765</v>
      </c>
      <c r="B3766" t="s">
        <v>15</v>
      </c>
      <c r="C3766">
        <f>IF(ISBLANK(Hoja1!C3766),AVERAGE(Hoja1!$C$2:$C$5001),Hoja1!C3766)</f>
        <v>158920</v>
      </c>
      <c r="D3766" t="str">
        <f>IF(ISBLANK(Hoja1!D3766),"ASALARIADO",Hoja1!D3766)</f>
        <v>ASALARIADO</v>
      </c>
      <c r="E3766" t="s">
        <v>16</v>
      </c>
      <c r="F3766" t="s">
        <v>12</v>
      </c>
      <c r="G3766" t="s">
        <v>13</v>
      </c>
      <c r="H3766" t="s">
        <v>13</v>
      </c>
      <c r="I3766" s="1">
        <f>IF(ISBLANK(Hoja1!I3766),AVERAGE(Hoja1!$I$2:$I$5001),Hoja1!I3766)</f>
        <v>39</v>
      </c>
      <c r="J3766">
        <f t="shared" si="174"/>
        <v>0</v>
      </c>
      <c r="K3766" t="str">
        <f t="shared" si="175"/>
        <v>0-400k</v>
      </c>
      <c r="L3766" t="str">
        <f t="shared" si="176"/>
        <v>31-45</v>
      </c>
    </row>
    <row r="3767" spans="1:12" x14ac:dyDescent="0.25">
      <c r="A3767">
        <v>3766</v>
      </c>
      <c r="B3767" t="s">
        <v>9</v>
      </c>
      <c r="C3767">
        <f>IF(ISBLANK(Hoja1!C3767),AVERAGE(Hoja1!$C$2:$C$5001),Hoja1!C3767)</f>
        <v>297046</v>
      </c>
      <c r="D3767" t="str">
        <f>IF(ISBLANK(Hoja1!D3767),"ASALARIADO",Hoja1!D3767)</f>
        <v>ASEGURADO VOLUNTARIO</v>
      </c>
      <c r="E3767" t="s">
        <v>16</v>
      </c>
      <c r="F3767" t="s">
        <v>12</v>
      </c>
      <c r="G3767" t="s">
        <v>12</v>
      </c>
      <c r="H3767" t="s">
        <v>13</v>
      </c>
      <c r="I3767" s="1">
        <f>IF(ISBLANK(Hoja1!I3767),AVERAGE(Hoja1!$I$2:$I$5001),Hoja1!I3767)</f>
        <v>50</v>
      </c>
      <c r="J3767">
        <f t="shared" si="174"/>
        <v>0</v>
      </c>
      <c r="K3767" t="str">
        <f t="shared" si="175"/>
        <v>0-400k</v>
      </c>
      <c r="L3767" t="str">
        <f t="shared" si="176"/>
        <v>46-60</v>
      </c>
    </row>
    <row r="3768" spans="1:12" x14ac:dyDescent="0.25">
      <c r="A3768">
        <v>3767</v>
      </c>
      <c r="B3768" t="s">
        <v>15</v>
      </c>
      <c r="C3768">
        <f>IF(ISBLANK(Hoja1!C3768),AVERAGE(Hoja1!$C$2:$C$5001),Hoja1!C3768)</f>
        <v>297046</v>
      </c>
      <c r="D3768" t="str">
        <f>IF(ISBLANK(Hoja1!D3768),"ASALARIADO",Hoja1!D3768)</f>
        <v>TRABAJADOR INDEPENDIENTE</v>
      </c>
      <c r="E3768" t="s">
        <v>16</v>
      </c>
      <c r="F3768" t="s">
        <v>12</v>
      </c>
      <c r="G3768" t="s">
        <v>13</v>
      </c>
      <c r="H3768" t="s">
        <v>12</v>
      </c>
      <c r="I3768" s="1">
        <f>IF(ISBLANK(Hoja1!I3768),AVERAGE(Hoja1!$I$2:$I$5001),Hoja1!I3768)</f>
        <v>39</v>
      </c>
      <c r="J3768">
        <f t="shared" si="174"/>
        <v>1</v>
      </c>
      <c r="K3768" t="str">
        <f t="shared" si="175"/>
        <v>0-400k</v>
      </c>
      <c r="L3768" t="str">
        <f t="shared" si="176"/>
        <v>31-45</v>
      </c>
    </row>
    <row r="3769" spans="1:12" x14ac:dyDescent="0.25">
      <c r="A3769">
        <v>3768</v>
      </c>
      <c r="B3769" t="s">
        <v>15</v>
      </c>
      <c r="C3769">
        <f>IF(ISBLANK(Hoja1!C3769),AVERAGE(Hoja1!$C$2:$C$5001),Hoja1!C3769)</f>
        <v>248558.8</v>
      </c>
      <c r="D3769" t="str">
        <f>IF(ISBLANK(Hoja1!D3769),"ASALARIADO",Hoja1!D3769)</f>
        <v>ASALARIADO</v>
      </c>
      <c r="E3769" t="s">
        <v>16</v>
      </c>
      <c r="F3769" t="s">
        <v>12</v>
      </c>
      <c r="G3769" t="s">
        <v>13</v>
      </c>
      <c r="H3769" t="s">
        <v>13</v>
      </c>
      <c r="I3769" s="1">
        <f>IF(ISBLANK(Hoja1!I3769),AVERAGE(Hoja1!$I$2:$I$5001),Hoja1!I3769)</f>
        <v>23</v>
      </c>
      <c r="J3769">
        <f t="shared" si="174"/>
        <v>0</v>
      </c>
      <c r="K3769" t="str">
        <f t="shared" si="175"/>
        <v>0-400k</v>
      </c>
      <c r="L3769" t="str">
        <f t="shared" si="176"/>
        <v>18-30</v>
      </c>
    </row>
    <row r="3770" spans="1:12" x14ac:dyDescent="0.25">
      <c r="A3770">
        <v>3769</v>
      </c>
      <c r="B3770" t="s">
        <v>9</v>
      </c>
      <c r="C3770">
        <f>IF(ISBLANK(Hoja1!C3770),AVERAGE(Hoja1!$C$2:$C$5001),Hoja1!C3770)</f>
        <v>300000</v>
      </c>
      <c r="D3770" t="str">
        <f>IF(ISBLANK(Hoja1!D3770),"ASALARIADO",Hoja1!D3770)</f>
        <v>ASALARIADO</v>
      </c>
      <c r="E3770" t="s">
        <v>16</v>
      </c>
      <c r="F3770" t="s">
        <v>12</v>
      </c>
      <c r="G3770" t="s">
        <v>13</v>
      </c>
      <c r="H3770" t="s">
        <v>13</v>
      </c>
      <c r="I3770" s="1">
        <f>IF(ISBLANK(Hoja1!I3770),AVERAGE(Hoja1!$I$2:$I$5001),Hoja1!I3770)</f>
        <v>22</v>
      </c>
      <c r="J3770">
        <f t="shared" si="174"/>
        <v>0</v>
      </c>
      <c r="K3770" t="str">
        <f t="shared" si="175"/>
        <v>0-400k</v>
      </c>
      <c r="L3770" t="str">
        <f t="shared" si="176"/>
        <v>18-30</v>
      </c>
    </row>
    <row r="3771" spans="1:12" x14ac:dyDescent="0.25">
      <c r="A3771">
        <v>3770</v>
      </c>
      <c r="B3771" t="s">
        <v>9</v>
      </c>
      <c r="C3771">
        <f>IF(ISBLANK(Hoja1!C3771),AVERAGE(Hoja1!$C$2:$C$5001),Hoja1!C3771)</f>
        <v>71904.240000000005</v>
      </c>
      <c r="D3771" t="str">
        <f>IF(ISBLANK(Hoja1!D3771),"ASALARIADO",Hoja1!D3771)</f>
        <v>ASALARIADO</v>
      </c>
      <c r="E3771" t="s">
        <v>16</v>
      </c>
      <c r="F3771" t="s">
        <v>12</v>
      </c>
      <c r="G3771" t="s">
        <v>13</v>
      </c>
      <c r="H3771" t="s">
        <v>13</v>
      </c>
      <c r="I3771" s="1">
        <f>IF(ISBLANK(Hoja1!I3771),AVERAGE(Hoja1!$I$2:$I$5001),Hoja1!I3771)</f>
        <v>47</v>
      </c>
      <c r="J3771">
        <f t="shared" si="174"/>
        <v>0</v>
      </c>
      <c r="K3771" t="str">
        <f t="shared" si="175"/>
        <v>0-400k</v>
      </c>
      <c r="L3771" t="str">
        <f t="shared" si="176"/>
        <v>46-60</v>
      </c>
    </row>
    <row r="3772" spans="1:12" x14ac:dyDescent="0.25">
      <c r="A3772">
        <v>3771</v>
      </c>
      <c r="B3772" t="s">
        <v>9</v>
      </c>
      <c r="C3772">
        <f>IF(ISBLANK(Hoja1!C3772),AVERAGE(Hoja1!$C$2:$C$5001),Hoja1!C3772)</f>
        <v>1450000</v>
      </c>
      <c r="D3772" t="str">
        <f>IF(ISBLANK(Hoja1!D3772),"ASALARIADO",Hoja1!D3772)</f>
        <v>ASALARIADO</v>
      </c>
      <c r="E3772" t="s">
        <v>16</v>
      </c>
      <c r="F3772" t="s">
        <v>12</v>
      </c>
      <c r="G3772" t="s">
        <v>13</v>
      </c>
      <c r="H3772" t="s">
        <v>13</v>
      </c>
      <c r="I3772" s="1">
        <f>IF(ISBLANK(Hoja1!I3772),AVERAGE(Hoja1!$I$2:$I$5001),Hoja1!I3772)</f>
        <v>40</v>
      </c>
      <c r="J3772">
        <f t="shared" si="174"/>
        <v>0</v>
      </c>
      <c r="K3772" t="str">
        <f t="shared" si="175"/>
        <v>1.2M-2M</v>
      </c>
      <c r="L3772" t="str">
        <f t="shared" si="176"/>
        <v>31-45</v>
      </c>
    </row>
    <row r="3773" spans="1:12" x14ac:dyDescent="0.25">
      <c r="A3773">
        <v>3772</v>
      </c>
      <c r="B3773" t="s">
        <v>15</v>
      </c>
      <c r="C3773">
        <f>IF(ISBLANK(Hoja1!C3773),AVERAGE(Hoja1!$C$2:$C$5001),Hoja1!C3773)</f>
        <v>297046</v>
      </c>
      <c r="D3773" t="str">
        <f>IF(ISBLANK(Hoja1!D3773),"ASALARIADO",Hoja1!D3773)</f>
        <v>TRABAJADOR INDEPENDIENTE</v>
      </c>
      <c r="E3773" t="s">
        <v>16</v>
      </c>
      <c r="F3773" t="s">
        <v>12</v>
      </c>
      <c r="G3773" t="s">
        <v>12</v>
      </c>
      <c r="H3773" t="s">
        <v>13</v>
      </c>
      <c r="I3773" s="1">
        <f>IF(ISBLANK(Hoja1!I3773),AVERAGE(Hoja1!$I$2:$I$5001),Hoja1!I3773)</f>
        <v>48</v>
      </c>
      <c r="J3773">
        <f t="shared" si="174"/>
        <v>0</v>
      </c>
      <c r="K3773" t="str">
        <f t="shared" si="175"/>
        <v>0-400k</v>
      </c>
      <c r="L3773" t="str">
        <f t="shared" si="176"/>
        <v>46-60</v>
      </c>
    </row>
    <row r="3774" spans="1:12" x14ac:dyDescent="0.25">
      <c r="A3774">
        <v>3773</v>
      </c>
      <c r="B3774" t="s">
        <v>9</v>
      </c>
      <c r="C3774">
        <f>IF(ISBLANK(Hoja1!C3774),AVERAGE(Hoja1!$C$2:$C$5001),Hoja1!C3774)</f>
        <v>343798</v>
      </c>
      <c r="D3774" t="str">
        <f>IF(ISBLANK(Hoja1!D3774),"ASALARIADO",Hoja1!D3774)</f>
        <v>ASALARIADO</v>
      </c>
      <c r="E3774" t="s">
        <v>16</v>
      </c>
      <c r="F3774" t="s">
        <v>12</v>
      </c>
      <c r="G3774" t="s">
        <v>13</v>
      </c>
      <c r="H3774" t="s">
        <v>13</v>
      </c>
      <c r="I3774" s="1">
        <f>IF(ISBLANK(Hoja1!I3774),AVERAGE(Hoja1!$I$2:$I$5001),Hoja1!I3774)</f>
        <v>62</v>
      </c>
      <c r="J3774">
        <f t="shared" si="174"/>
        <v>0</v>
      </c>
      <c r="K3774" t="str">
        <f t="shared" si="175"/>
        <v>0-400k</v>
      </c>
      <c r="L3774" t="str">
        <f t="shared" si="176"/>
        <v>61-75</v>
      </c>
    </row>
    <row r="3775" spans="1:12" x14ac:dyDescent="0.25">
      <c r="A3775">
        <v>3774</v>
      </c>
      <c r="B3775" t="s">
        <v>9</v>
      </c>
      <c r="C3775">
        <f>IF(ISBLANK(Hoja1!C3775),AVERAGE(Hoja1!$C$2:$C$5001),Hoja1!C3775)</f>
        <v>927301.89</v>
      </c>
      <c r="D3775" t="str">
        <f>IF(ISBLANK(Hoja1!D3775),"ASALARIADO",Hoja1!D3775)</f>
        <v>ASALARIADO</v>
      </c>
      <c r="E3775" t="s">
        <v>11</v>
      </c>
      <c r="F3775" t="s">
        <v>12</v>
      </c>
      <c r="G3775" t="s">
        <v>13</v>
      </c>
      <c r="H3775" t="s">
        <v>13</v>
      </c>
      <c r="I3775" s="1">
        <f>IF(ISBLANK(Hoja1!I3775),AVERAGE(Hoja1!$I$2:$I$5001),Hoja1!I3775)</f>
        <v>37</v>
      </c>
      <c r="J3775">
        <f t="shared" si="174"/>
        <v>0</v>
      </c>
      <c r="K3775" t="str">
        <f t="shared" si="175"/>
        <v>800k-1.2M</v>
      </c>
      <c r="L3775" t="str">
        <f t="shared" si="176"/>
        <v>31-45</v>
      </c>
    </row>
    <row r="3776" spans="1:12" x14ac:dyDescent="0.25">
      <c r="A3776">
        <v>3775</v>
      </c>
      <c r="B3776" t="s">
        <v>9</v>
      </c>
      <c r="C3776">
        <f>IF(ISBLANK(Hoja1!C3776),AVERAGE(Hoja1!$C$2:$C$5001),Hoja1!C3776)</f>
        <v>670455.76</v>
      </c>
      <c r="D3776" t="str">
        <f>IF(ISBLANK(Hoja1!D3776),"ASALARIADO",Hoja1!D3776)</f>
        <v>ASALARIADO</v>
      </c>
      <c r="E3776" t="s">
        <v>16</v>
      </c>
      <c r="F3776" t="s">
        <v>12</v>
      </c>
      <c r="G3776" t="s">
        <v>13</v>
      </c>
      <c r="H3776" t="s">
        <v>13</v>
      </c>
      <c r="I3776" s="1">
        <f>IF(ISBLANK(Hoja1!I3776),AVERAGE(Hoja1!$I$2:$I$5001),Hoja1!I3776)</f>
        <v>33</v>
      </c>
      <c r="J3776">
        <f t="shared" si="174"/>
        <v>0</v>
      </c>
      <c r="K3776" t="str">
        <f t="shared" si="175"/>
        <v>400k-800k</v>
      </c>
      <c r="L3776" t="str">
        <f t="shared" si="176"/>
        <v>31-45</v>
      </c>
    </row>
    <row r="3777" spans="1:12" x14ac:dyDescent="0.25">
      <c r="A3777">
        <v>3776</v>
      </c>
      <c r="B3777" t="s">
        <v>9</v>
      </c>
      <c r="C3777">
        <f>IF(ISBLANK(Hoja1!C3777),AVERAGE(Hoja1!$C$2:$C$5001),Hoja1!C3777)</f>
        <v>559022.46</v>
      </c>
      <c r="D3777" t="str">
        <f>IF(ISBLANK(Hoja1!D3777),"ASALARIADO",Hoja1!D3777)</f>
        <v>ASALARIADO</v>
      </c>
      <c r="E3777" t="s">
        <v>16</v>
      </c>
      <c r="F3777" t="s">
        <v>12</v>
      </c>
      <c r="G3777" t="s">
        <v>13</v>
      </c>
      <c r="H3777" t="s">
        <v>13</v>
      </c>
      <c r="I3777" s="1">
        <f>IF(ISBLANK(Hoja1!I3777),AVERAGE(Hoja1!$I$2:$I$5001),Hoja1!I3777)</f>
        <v>38</v>
      </c>
      <c r="J3777">
        <f t="shared" si="174"/>
        <v>0</v>
      </c>
      <c r="K3777" t="str">
        <f t="shared" si="175"/>
        <v>400k-800k</v>
      </c>
      <c r="L3777" t="str">
        <f t="shared" si="176"/>
        <v>31-45</v>
      </c>
    </row>
    <row r="3778" spans="1:12" x14ac:dyDescent="0.25">
      <c r="A3778">
        <v>3777</v>
      </c>
      <c r="B3778" t="s">
        <v>9</v>
      </c>
      <c r="C3778">
        <f>IF(ISBLANK(Hoja1!C3778),AVERAGE(Hoja1!$C$2:$C$5001),Hoja1!C3778)</f>
        <v>581009</v>
      </c>
      <c r="D3778" t="str">
        <f>IF(ISBLANK(Hoja1!D3778),"ASALARIADO",Hoja1!D3778)</f>
        <v>ASALARIADO</v>
      </c>
      <c r="E3778" t="s">
        <v>16</v>
      </c>
      <c r="F3778" t="s">
        <v>12</v>
      </c>
      <c r="G3778" t="s">
        <v>13</v>
      </c>
      <c r="H3778" t="s">
        <v>13</v>
      </c>
      <c r="I3778" s="1">
        <f>IF(ISBLANK(Hoja1!I3778),AVERAGE(Hoja1!$I$2:$I$5001),Hoja1!I3778)</f>
        <v>49</v>
      </c>
      <c r="J3778">
        <f t="shared" si="174"/>
        <v>0</v>
      </c>
      <c r="K3778" t="str">
        <f t="shared" si="175"/>
        <v>400k-800k</v>
      </c>
      <c r="L3778" t="str">
        <f t="shared" si="176"/>
        <v>46-60</v>
      </c>
    </row>
    <row r="3779" spans="1:12" x14ac:dyDescent="0.25">
      <c r="A3779">
        <v>3778</v>
      </c>
      <c r="B3779" t="s">
        <v>15</v>
      </c>
      <c r="C3779">
        <f>IF(ISBLANK(Hoja1!C3779),AVERAGE(Hoja1!$C$2:$C$5001),Hoja1!C3779)</f>
        <v>1608290</v>
      </c>
      <c r="D3779" t="str">
        <f>IF(ISBLANK(Hoja1!D3779),"ASALARIADO",Hoja1!D3779)</f>
        <v>ASALARIADO</v>
      </c>
      <c r="E3779" t="s">
        <v>11</v>
      </c>
      <c r="F3779" t="s">
        <v>12</v>
      </c>
      <c r="G3779" t="s">
        <v>13</v>
      </c>
      <c r="H3779" t="s">
        <v>13</v>
      </c>
      <c r="I3779" s="1">
        <f>IF(ISBLANK(Hoja1!I3779),AVERAGE(Hoja1!$I$2:$I$5001),Hoja1!I3779)</f>
        <v>36</v>
      </c>
      <c r="J3779">
        <f t="shared" ref="J3779:J3842" si="177">IF(H3779="SI",1,0)</f>
        <v>0</v>
      </c>
      <c r="K3779" t="str">
        <f t="shared" ref="K3779:K3842" si="178">IF(C3779&lt;=400000,"0-400k",IF(C3779&lt;=800000,"400k-800k",IF(C3779&lt;=1200000,"800k-1.2M",IF(C3779&lt;=2000000,"1.2M-2M","2M+"))))</f>
        <v>1.2M-2M</v>
      </c>
      <c r="L3779" t="str">
        <f t="shared" ref="L3779:L3842" si="179">IF(I3779&lt;=30,"18-30",IF(I3779&lt;=45,"31-45",IF(I3779&lt;=60,"46-60",IF(I3779&lt;=75,"61-75","76-100+"))))</f>
        <v>31-45</v>
      </c>
    </row>
    <row r="3780" spans="1:12" x14ac:dyDescent="0.25">
      <c r="A3780">
        <v>3779</v>
      </c>
      <c r="B3780" t="s">
        <v>15</v>
      </c>
      <c r="C3780">
        <f>IF(ISBLANK(Hoja1!C3780),AVERAGE(Hoja1!$C$2:$C$5001),Hoja1!C3780)</f>
        <v>1168690</v>
      </c>
      <c r="D3780" t="str">
        <f>IF(ISBLANK(Hoja1!D3780),"ASALARIADO",Hoja1!D3780)</f>
        <v>ASALARIADO</v>
      </c>
      <c r="E3780" t="s">
        <v>16</v>
      </c>
      <c r="F3780" t="s">
        <v>12</v>
      </c>
      <c r="G3780" t="s">
        <v>12</v>
      </c>
      <c r="H3780" t="s">
        <v>13</v>
      </c>
      <c r="I3780" s="1">
        <f>IF(ISBLANK(Hoja1!I3780),AVERAGE(Hoja1!$I$2:$I$5001),Hoja1!I3780)</f>
        <v>54</v>
      </c>
      <c r="J3780">
        <f t="shared" si="177"/>
        <v>0</v>
      </c>
      <c r="K3780" t="str">
        <f t="shared" si="178"/>
        <v>800k-1.2M</v>
      </c>
      <c r="L3780" t="str">
        <f t="shared" si="179"/>
        <v>46-60</v>
      </c>
    </row>
    <row r="3781" spans="1:12" x14ac:dyDescent="0.25">
      <c r="A3781">
        <v>3780</v>
      </c>
      <c r="B3781" t="s">
        <v>15</v>
      </c>
      <c r="C3781">
        <f>IF(ISBLANK(Hoja1!C3781),AVERAGE(Hoja1!$C$2:$C$5001),Hoja1!C3781)</f>
        <v>1109001.29</v>
      </c>
      <c r="D3781" t="str">
        <f>IF(ISBLANK(Hoja1!D3781),"ASALARIADO",Hoja1!D3781)</f>
        <v>ASALARIADO</v>
      </c>
      <c r="E3781" t="s">
        <v>16</v>
      </c>
      <c r="F3781" t="s">
        <v>12</v>
      </c>
      <c r="G3781" t="s">
        <v>13</v>
      </c>
      <c r="H3781" t="s">
        <v>13</v>
      </c>
      <c r="I3781" s="1">
        <f>IF(ISBLANK(Hoja1!I3781),AVERAGE(Hoja1!$I$2:$I$5001),Hoja1!I3781)</f>
        <v>49</v>
      </c>
      <c r="J3781">
        <f t="shared" si="177"/>
        <v>0</v>
      </c>
      <c r="K3781" t="str">
        <f t="shared" si="178"/>
        <v>800k-1.2M</v>
      </c>
      <c r="L3781" t="str">
        <f t="shared" si="179"/>
        <v>46-60</v>
      </c>
    </row>
    <row r="3782" spans="1:12" x14ac:dyDescent="0.25">
      <c r="A3782">
        <v>3781</v>
      </c>
      <c r="B3782" t="s">
        <v>9</v>
      </c>
      <c r="C3782">
        <f>IF(ISBLANK(Hoja1!C3782),AVERAGE(Hoja1!$C$2:$C$5001),Hoja1!C3782)</f>
        <v>409616.24</v>
      </c>
      <c r="D3782" t="str">
        <f>IF(ISBLANK(Hoja1!D3782),"ASALARIADO",Hoja1!D3782)</f>
        <v>ASALARIADO</v>
      </c>
      <c r="E3782" t="s">
        <v>16</v>
      </c>
      <c r="F3782" t="s">
        <v>12</v>
      </c>
      <c r="G3782" t="s">
        <v>13</v>
      </c>
      <c r="H3782" t="s">
        <v>13</v>
      </c>
      <c r="I3782" s="1">
        <f>IF(ISBLANK(Hoja1!I3782),AVERAGE(Hoja1!$I$2:$I$5001),Hoja1!I3782)</f>
        <v>57</v>
      </c>
      <c r="J3782">
        <f t="shared" si="177"/>
        <v>0</v>
      </c>
      <c r="K3782" t="str">
        <f t="shared" si="178"/>
        <v>400k-800k</v>
      </c>
      <c r="L3782" t="str">
        <f t="shared" si="179"/>
        <v>46-60</v>
      </c>
    </row>
    <row r="3783" spans="1:12" x14ac:dyDescent="0.25">
      <c r="A3783">
        <v>3782</v>
      </c>
      <c r="B3783" t="s">
        <v>15</v>
      </c>
      <c r="C3783">
        <f>IF(ISBLANK(Hoja1!C3783),AVERAGE(Hoja1!$C$2:$C$5001),Hoja1!C3783)</f>
        <v>184000</v>
      </c>
      <c r="D3783" t="str">
        <f>IF(ISBLANK(Hoja1!D3783),"ASALARIADO",Hoja1!D3783)</f>
        <v>ASALARIADO</v>
      </c>
      <c r="E3783" t="s">
        <v>16</v>
      </c>
      <c r="F3783" t="s">
        <v>12</v>
      </c>
      <c r="G3783" t="s">
        <v>13</v>
      </c>
      <c r="H3783" t="s">
        <v>13</v>
      </c>
      <c r="I3783" s="1">
        <f>IF(ISBLANK(Hoja1!I3783),AVERAGE(Hoja1!$I$2:$I$5001),Hoja1!I3783)</f>
        <v>53</v>
      </c>
      <c r="J3783">
        <f t="shared" si="177"/>
        <v>0</v>
      </c>
      <c r="K3783" t="str">
        <f t="shared" si="178"/>
        <v>0-400k</v>
      </c>
      <c r="L3783" t="str">
        <f t="shared" si="179"/>
        <v>46-60</v>
      </c>
    </row>
    <row r="3784" spans="1:12" x14ac:dyDescent="0.25">
      <c r="A3784">
        <v>3783</v>
      </c>
      <c r="B3784" t="s">
        <v>9</v>
      </c>
      <c r="C3784">
        <f>IF(ISBLANK(Hoja1!C3784),AVERAGE(Hoja1!$C$2:$C$5001),Hoja1!C3784)</f>
        <v>113333</v>
      </c>
      <c r="D3784" t="str">
        <f>IF(ISBLANK(Hoja1!D3784),"ASALARIADO",Hoja1!D3784)</f>
        <v>ASALARIADO</v>
      </c>
      <c r="E3784" t="s">
        <v>16</v>
      </c>
      <c r="F3784" t="s">
        <v>12</v>
      </c>
      <c r="G3784" t="s">
        <v>13</v>
      </c>
      <c r="H3784" t="s">
        <v>13</v>
      </c>
      <c r="I3784" s="1">
        <f>IF(ISBLANK(Hoja1!I3784),AVERAGE(Hoja1!$I$2:$I$5001),Hoja1!I3784)</f>
        <v>38</v>
      </c>
      <c r="J3784">
        <f t="shared" si="177"/>
        <v>0</v>
      </c>
      <c r="K3784" t="str">
        <f t="shared" si="178"/>
        <v>0-400k</v>
      </c>
      <c r="L3784" t="str">
        <f t="shared" si="179"/>
        <v>31-45</v>
      </c>
    </row>
    <row r="3785" spans="1:12" x14ac:dyDescent="0.25">
      <c r="A3785">
        <v>3784</v>
      </c>
      <c r="B3785" t="s">
        <v>9</v>
      </c>
      <c r="C3785">
        <f>IF(ISBLANK(Hoja1!C3785),AVERAGE(Hoja1!$C$2:$C$5001),Hoja1!C3785)</f>
        <v>278030</v>
      </c>
      <c r="D3785" t="str">
        <f>IF(ISBLANK(Hoja1!D3785),"ASALARIADO",Hoja1!D3785)</f>
        <v>TRABAJADOR INDEPENDIENTE</v>
      </c>
      <c r="E3785" t="s">
        <v>16</v>
      </c>
      <c r="F3785" t="s">
        <v>12</v>
      </c>
      <c r="G3785" t="s">
        <v>13</v>
      </c>
      <c r="H3785" t="s">
        <v>13</v>
      </c>
      <c r="I3785" s="1">
        <f>IF(ISBLANK(Hoja1!I3785),AVERAGE(Hoja1!$I$2:$I$5001),Hoja1!I3785)</f>
        <v>24</v>
      </c>
      <c r="J3785">
        <f t="shared" si="177"/>
        <v>0</v>
      </c>
      <c r="K3785" t="str">
        <f t="shared" si="178"/>
        <v>0-400k</v>
      </c>
      <c r="L3785" t="str">
        <f t="shared" si="179"/>
        <v>18-30</v>
      </c>
    </row>
    <row r="3786" spans="1:12" x14ac:dyDescent="0.25">
      <c r="A3786">
        <v>3785</v>
      </c>
      <c r="B3786" t="s">
        <v>9</v>
      </c>
      <c r="C3786">
        <f>IF(ISBLANK(Hoja1!C3786),AVERAGE(Hoja1!$C$2:$C$5001),Hoja1!C3786)</f>
        <v>297046</v>
      </c>
      <c r="D3786" t="str">
        <f>IF(ISBLANK(Hoja1!D3786),"ASALARIADO",Hoja1!D3786)</f>
        <v>TRABAJADOR INDEPENDIENTE</v>
      </c>
      <c r="E3786" t="s">
        <v>16</v>
      </c>
      <c r="F3786" t="s">
        <v>12</v>
      </c>
      <c r="G3786" t="s">
        <v>13</v>
      </c>
      <c r="H3786" t="s">
        <v>13</v>
      </c>
      <c r="I3786" s="1">
        <f>IF(ISBLANK(Hoja1!I3786),AVERAGE(Hoja1!$I$2:$I$5001),Hoja1!I3786)</f>
        <v>60</v>
      </c>
      <c r="J3786">
        <f t="shared" si="177"/>
        <v>0</v>
      </c>
      <c r="K3786" t="str">
        <f t="shared" si="178"/>
        <v>0-400k</v>
      </c>
      <c r="L3786" t="str">
        <f t="shared" si="179"/>
        <v>46-60</v>
      </c>
    </row>
    <row r="3787" spans="1:12" x14ac:dyDescent="0.25">
      <c r="A3787">
        <v>3786</v>
      </c>
      <c r="B3787" t="s">
        <v>15</v>
      </c>
      <c r="C3787">
        <f>IF(ISBLANK(Hoja1!C3787),AVERAGE(Hoja1!$C$2:$C$5001),Hoja1!C3787)</f>
        <v>707680.19</v>
      </c>
      <c r="D3787" t="str">
        <f>IF(ISBLANK(Hoja1!D3787),"ASALARIADO",Hoja1!D3787)</f>
        <v>ASALARIADO</v>
      </c>
      <c r="E3787" t="s">
        <v>16</v>
      </c>
      <c r="F3787" t="s">
        <v>12</v>
      </c>
      <c r="G3787" t="s">
        <v>13</v>
      </c>
      <c r="H3787" t="s">
        <v>13</v>
      </c>
      <c r="I3787" s="1">
        <f>IF(ISBLANK(Hoja1!I3787),AVERAGE(Hoja1!$I$2:$I$5001),Hoja1!I3787)</f>
        <v>19</v>
      </c>
      <c r="J3787">
        <f t="shared" si="177"/>
        <v>0</v>
      </c>
      <c r="K3787" t="str">
        <f t="shared" si="178"/>
        <v>400k-800k</v>
      </c>
      <c r="L3787" t="str">
        <f t="shared" si="179"/>
        <v>18-30</v>
      </c>
    </row>
    <row r="3788" spans="1:12" x14ac:dyDescent="0.25">
      <c r="A3788">
        <v>3787</v>
      </c>
      <c r="B3788" t="s">
        <v>15</v>
      </c>
      <c r="C3788">
        <f>IF(ISBLANK(Hoja1!C3788),AVERAGE(Hoja1!$C$2:$C$5001),Hoja1!C3788)</f>
        <v>361811</v>
      </c>
      <c r="D3788" t="str">
        <f>IF(ISBLANK(Hoja1!D3788),"ASALARIADO",Hoja1!D3788)</f>
        <v>TRABAJADOR INDEPENDIENTE</v>
      </c>
      <c r="E3788" t="s">
        <v>16</v>
      </c>
      <c r="F3788" t="s">
        <v>12</v>
      </c>
      <c r="G3788" t="s">
        <v>13</v>
      </c>
      <c r="H3788" t="s">
        <v>13</v>
      </c>
      <c r="I3788" s="1">
        <f>IF(ISBLANK(Hoja1!I3788),AVERAGE(Hoja1!$I$2:$I$5001),Hoja1!I3788)</f>
        <v>48</v>
      </c>
      <c r="J3788">
        <f t="shared" si="177"/>
        <v>0</v>
      </c>
      <c r="K3788" t="str">
        <f t="shared" si="178"/>
        <v>0-400k</v>
      </c>
      <c r="L3788" t="str">
        <f t="shared" si="179"/>
        <v>46-60</v>
      </c>
    </row>
    <row r="3789" spans="1:12" x14ac:dyDescent="0.25">
      <c r="A3789">
        <v>3788</v>
      </c>
      <c r="B3789" t="s">
        <v>15</v>
      </c>
      <c r="C3789">
        <f>IF(ISBLANK(Hoja1!C3789),AVERAGE(Hoja1!$C$2:$C$5001),Hoja1!C3789)</f>
        <v>350158.37</v>
      </c>
      <c r="D3789" t="str">
        <f>IF(ISBLANK(Hoja1!D3789),"ASALARIADO",Hoja1!D3789)</f>
        <v>ASALARIADO</v>
      </c>
      <c r="E3789" t="s">
        <v>16</v>
      </c>
      <c r="F3789" t="s">
        <v>12</v>
      </c>
      <c r="G3789" t="s">
        <v>13</v>
      </c>
      <c r="H3789" t="s">
        <v>13</v>
      </c>
      <c r="I3789" s="1">
        <f>IF(ISBLANK(Hoja1!I3789),AVERAGE(Hoja1!$I$2:$I$5001),Hoja1!I3789)</f>
        <v>36</v>
      </c>
      <c r="J3789">
        <f t="shared" si="177"/>
        <v>0</v>
      </c>
      <c r="K3789" t="str">
        <f t="shared" si="178"/>
        <v>0-400k</v>
      </c>
      <c r="L3789" t="str">
        <f t="shared" si="179"/>
        <v>31-45</v>
      </c>
    </row>
    <row r="3790" spans="1:12" x14ac:dyDescent="0.25">
      <c r="A3790">
        <v>3789</v>
      </c>
      <c r="B3790" t="s">
        <v>9</v>
      </c>
      <c r="C3790">
        <f>IF(ISBLANK(Hoja1!C3790),AVERAGE(Hoja1!$C$2:$C$5001),Hoja1!C3790)</f>
        <v>459101.7</v>
      </c>
      <c r="D3790" t="str">
        <f>IF(ISBLANK(Hoja1!D3790),"ASALARIADO",Hoja1!D3790)</f>
        <v>PENSIONADOS EN SU PROPIO SISTEMA</v>
      </c>
      <c r="E3790" t="s">
        <v>11</v>
      </c>
      <c r="F3790" t="s">
        <v>12</v>
      </c>
      <c r="G3790" t="s">
        <v>13</v>
      </c>
      <c r="H3790" t="s">
        <v>13</v>
      </c>
      <c r="I3790" s="1">
        <f>IF(ISBLANK(Hoja1!I3790),AVERAGE(Hoja1!$I$2:$I$5001),Hoja1!I3790)</f>
        <v>65</v>
      </c>
      <c r="J3790">
        <f t="shared" si="177"/>
        <v>0</v>
      </c>
      <c r="K3790" t="str">
        <f t="shared" si="178"/>
        <v>400k-800k</v>
      </c>
      <c r="L3790" t="str">
        <f t="shared" si="179"/>
        <v>61-75</v>
      </c>
    </row>
    <row r="3791" spans="1:12" x14ac:dyDescent="0.25">
      <c r="A3791">
        <v>3790</v>
      </c>
      <c r="B3791" t="s">
        <v>9</v>
      </c>
      <c r="C3791">
        <f>IF(ISBLANK(Hoja1!C3791),AVERAGE(Hoja1!$C$2:$C$5001),Hoja1!C3791)</f>
        <v>2369994</v>
      </c>
      <c r="D3791" t="str">
        <f>IF(ISBLANK(Hoja1!D3791),"ASALARIADO",Hoja1!D3791)</f>
        <v>ASALARIADO</v>
      </c>
      <c r="E3791" t="s">
        <v>11</v>
      </c>
      <c r="F3791" t="s">
        <v>12</v>
      </c>
      <c r="G3791" t="s">
        <v>13</v>
      </c>
      <c r="H3791" t="s">
        <v>13</v>
      </c>
      <c r="I3791" s="1">
        <f>IF(ISBLANK(Hoja1!I3791),AVERAGE(Hoja1!$I$2:$I$5001),Hoja1!I3791)</f>
        <v>59</v>
      </c>
      <c r="J3791">
        <f t="shared" si="177"/>
        <v>0</v>
      </c>
      <c r="K3791" t="str">
        <f t="shared" si="178"/>
        <v>2M+</v>
      </c>
      <c r="L3791" t="str">
        <f t="shared" si="179"/>
        <v>46-60</v>
      </c>
    </row>
    <row r="3792" spans="1:12" x14ac:dyDescent="0.25">
      <c r="A3792">
        <v>3791</v>
      </c>
      <c r="B3792" t="s">
        <v>9</v>
      </c>
      <c r="C3792">
        <f>IF(ISBLANK(Hoja1!C3792),AVERAGE(Hoja1!$C$2:$C$5001),Hoja1!C3792)</f>
        <v>340000</v>
      </c>
      <c r="D3792" t="str">
        <f>IF(ISBLANK(Hoja1!D3792),"ASALARIADO",Hoja1!D3792)</f>
        <v>ASALARIADO</v>
      </c>
      <c r="E3792" t="s">
        <v>16</v>
      </c>
      <c r="F3792" t="s">
        <v>12</v>
      </c>
      <c r="G3792" t="s">
        <v>12</v>
      </c>
      <c r="H3792" t="s">
        <v>12</v>
      </c>
      <c r="I3792" s="1">
        <f>IF(ISBLANK(Hoja1!I3792),AVERAGE(Hoja1!$I$2:$I$5001),Hoja1!I3792)</f>
        <v>43</v>
      </c>
      <c r="J3792">
        <f t="shared" si="177"/>
        <v>1</v>
      </c>
      <c r="K3792" t="str">
        <f t="shared" si="178"/>
        <v>0-400k</v>
      </c>
      <c r="L3792" t="str">
        <f t="shared" si="179"/>
        <v>31-45</v>
      </c>
    </row>
    <row r="3793" spans="1:12" x14ac:dyDescent="0.25">
      <c r="A3793">
        <v>3792</v>
      </c>
      <c r="B3793" t="s">
        <v>15</v>
      </c>
      <c r="C3793">
        <f>IF(ISBLANK(Hoja1!C3793),AVERAGE(Hoja1!$C$2:$C$5001),Hoja1!C3793)</f>
        <v>284340</v>
      </c>
      <c r="D3793" t="str">
        <f>IF(ISBLANK(Hoja1!D3793),"ASALARIADO",Hoja1!D3793)</f>
        <v>ASALARIADO</v>
      </c>
      <c r="E3793" t="s">
        <v>16</v>
      </c>
      <c r="F3793" t="s">
        <v>12</v>
      </c>
      <c r="G3793" t="s">
        <v>13</v>
      </c>
      <c r="H3793" t="s">
        <v>13</v>
      </c>
      <c r="I3793" s="1">
        <f>IF(ISBLANK(Hoja1!I3793),AVERAGE(Hoja1!$I$2:$I$5001),Hoja1!I3793)</f>
        <v>20</v>
      </c>
      <c r="J3793">
        <f t="shared" si="177"/>
        <v>0</v>
      </c>
      <c r="K3793" t="str">
        <f t="shared" si="178"/>
        <v>0-400k</v>
      </c>
      <c r="L3793" t="str">
        <f t="shared" si="179"/>
        <v>18-30</v>
      </c>
    </row>
    <row r="3794" spans="1:12" x14ac:dyDescent="0.25">
      <c r="A3794">
        <v>3793</v>
      </c>
      <c r="B3794" t="s">
        <v>15</v>
      </c>
      <c r="C3794">
        <f>IF(ISBLANK(Hoja1!C3794),AVERAGE(Hoja1!$C$2:$C$5001),Hoja1!C3794)</f>
        <v>1927866</v>
      </c>
      <c r="D3794" t="str">
        <f>IF(ISBLANK(Hoja1!D3794),"ASALARIADO",Hoja1!D3794)</f>
        <v>PENSIONADOS EN SU PROPIO SISTEMA</v>
      </c>
      <c r="E3794" t="s">
        <v>11</v>
      </c>
      <c r="F3794" t="s">
        <v>12</v>
      </c>
      <c r="G3794" t="s">
        <v>13</v>
      </c>
      <c r="H3794" t="s">
        <v>13</v>
      </c>
      <c r="I3794" s="1">
        <f>IF(ISBLANK(Hoja1!I3794),AVERAGE(Hoja1!$I$2:$I$5001),Hoja1!I3794)</f>
        <v>70</v>
      </c>
      <c r="J3794">
        <f t="shared" si="177"/>
        <v>0</v>
      </c>
      <c r="K3794" t="str">
        <f t="shared" si="178"/>
        <v>1.2M-2M</v>
      </c>
      <c r="L3794" t="str">
        <f t="shared" si="179"/>
        <v>61-75</v>
      </c>
    </row>
    <row r="3795" spans="1:12" x14ac:dyDescent="0.25">
      <c r="A3795">
        <v>3794</v>
      </c>
      <c r="B3795" t="s">
        <v>9</v>
      </c>
      <c r="C3795">
        <f>IF(ISBLANK(Hoja1!C3795),AVERAGE(Hoja1!$C$2:$C$5001),Hoja1!C3795)</f>
        <v>465906.4</v>
      </c>
      <c r="D3795" t="str">
        <f>IF(ISBLANK(Hoja1!D3795),"ASALARIADO",Hoja1!D3795)</f>
        <v>ASALARIADO</v>
      </c>
      <c r="E3795" t="s">
        <v>16</v>
      </c>
      <c r="F3795" t="s">
        <v>12</v>
      </c>
      <c r="G3795" t="s">
        <v>13</v>
      </c>
      <c r="H3795" t="s">
        <v>13</v>
      </c>
      <c r="I3795" s="1">
        <f>IF(ISBLANK(Hoja1!I3795),AVERAGE(Hoja1!$I$2:$I$5001),Hoja1!I3795)</f>
        <v>27</v>
      </c>
      <c r="J3795">
        <f t="shared" si="177"/>
        <v>0</v>
      </c>
      <c r="K3795" t="str">
        <f t="shared" si="178"/>
        <v>400k-800k</v>
      </c>
      <c r="L3795" t="str">
        <f t="shared" si="179"/>
        <v>18-30</v>
      </c>
    </row>
    <row r="3796" spans="1:12" x14ac:dyDescent="0.25">
      <c r="A3796">
        <v>3795</v>
      </c>
      <c r="B3796" t="s">
        <v>15</v>
      </c>
      <c r="C3796">
        <f>IF(ISBLANK(Hoja1!C3796),AVERAGE(Hoja1!$C$2:$C$5001),Hoja1!C3796)</f>
        <v>297044.99</v>
      </c>
      <c r="D3796" t="str">
        <f>IF(ISBLANK(Hoja1!D3796),"ASALARIADO",Hoja1!D3796)</f>
        <v>CONVENIOS ESPECIALES DE TRABAJADORES INDEPENDIENTES</v>
      </c>
      <c r="E3796" t="s">
        <v>16</v>
      </c>
      <c r="F3796" t="s">
        <v>12</v>
      </c>
      <c r="G3796" t="s">
        <v>12</v>
      </c>
      <c r="H3796" t="s">
        <v>13</v>
      </c>
      <c r="I3796" s="1">
        <f>IF(ISBLANK(Hoja1!I3796),AVERAGE(Hoja1!$I$2:$I$5001),Hoja1!I3796)</f>
        <v>56</v>
      </c>
      <c r="J3796">
        <f t="shared" si="177"/>
        <v>0</v>
      </c>
      <c r="K3796" t="str">
        <f t="shared" si="178"/>
        <v>0-400k</v>
      </c>
      <c r="L3796" t="str">
        <f t="shared" si="179"/>
        <v>46-60</v>
      </c>
    </row>
    <row r="3797" spans="1:12" x14ac:dyDescent="0.25">
      <c r="A3797">
        <v>3796</v>
      </c>
      <c r="B3797" t="s">
        <v>9</v>
      </c>
      <c r="C3797">
        <f>IF(ISBLANK(Hoja1!C3797),AVERAGE(Hoja1!$C$2:$C$5001),Hoja1!C3797)</f>
        <v>400000</v>
      </c>
      <c r="D3797" t="str">
        <f>IF(ISBLANK(Hoja1!D3797),"ASALARIADO",Hoja1!D3797)</f>
        <v>ASALARIADO</v>
      </c>
      <c r="E3797" t="s">
        <v>16</v>
      </c>
      <c r="F3797" t="s">
        <v>12</v>
      </c>
      <c r="G3797" t="s">
        <v>13</v>
      </c>
      <c r="H3797" t="s">
        <v>13</v>
      </c>
      <c r="I3797" s="1">
        <f>IF(ISBLANK(Hoja1!I3797),AVERAGE(Hoja1!$I$2:$I$5001),Hoja1!I3797)</f>
        <v>43</v>
      </c>
      <c r="J3797">
        <f t="shared" si="177"/>
        <v>0</v>
      </c>
      <c r="K3797" t="str">
        <f t="shared" si="178"/>
        <v>0-400k</v>
      </c>
      <c r="L3797" t="str">
        <f t="shared" si="179"/>
        <v>31-45</v>
      </c>
    </row>
    <row r="3798" spans="1:12" x14ac:dyDescent="0.25">
      <c r="A3798">
        <v>3797</v>
      </c>
      <c r="B3798" t="s">
        <v>9</v>
      </c>
      <c r="C3798">
        <f>IF(ISBLANK(Hoja1!C3798),AVERAGE(Hoja1!$C$2:$C$5001),Hoja1!C3798)</f>
        <v>297046</v>
      </c>
      <c r="D3798" t="str">
        <f>IF(ISBLANK(Hoja1!D3798),"ASALARIADO",Hoja1!D3798)</f>
        <v>ASEGURADO VOLUNTARIO</v>
      </c>
      <c r="E3798" t="s">
        <v>16</v>
      </c>
      <c r="F3798" t="s">
        <v>12</v>
      </c>
      <c r="G3798" t="s">
        <v>13</v>
      </c>
      <c r="H3798" t="s">
        <v>13</v>
      </c>
      <c r="I3798" s="1">
        <f>IF(ISBLANK(Hoja1!I3798),AVERAGE(Hoja1!$I$2:$I$5001),Hoja1!I3798)</f>
        <v>26</v>
      </c>
      <c r="J3798">
        <f t="shared" si="177"/>
        <v>0</v>
      </c>
      <c r="K3798" t="str">
        <f t="shared" si="178"/>
        <v>0-400k</v>
      </c>
      <c r="L3798" t="str">
        <f t="shared" si="179"/>
        <v>18-30</v>
      </c>
    </row>
    <row r="3799" spans="1:12" x14ac:dyDescent="0.25">
      <c r="A3799">
        <v>3798</v>
      </c>
      <c r="B3799" t="s">
        <v>9</v>
      </c>
      <c r="C3799">
        <f>IF(ISBLANK(Hoja1!C3799),AVERAGE(Hoja1!$C$2:$C$5001),Hoja1!C3799)</f>
        <v>278030</v>
      </c>
      <c r="D3799" t="str">
        <f>IF(ISBLANK(Hoja1!D3799),"ASALARIADO",Hoja1!D3799)</f>
        <v>ASEGURADO VOLUNTARIO</v>
      </c>
      <c r="E3799" t="s">
        <v>16</v>
      </c>
      <c r="F3799" t="s">
        <v>12</v>
      </c>
      <c r="G3799" t="s">
        <v>13</v>
      </c>
      <c r="H3799" t="s">
        <v>12</v>
      </c>
      <c r="I3799" s="1">
        <f>IF(ISBLANK(Hoja1!I3799),AVERAGE(Hoja1!$I$2:$I$5001),Hoja1!I3799)</f>
        <v>29</v>
      </c>
      <c r="J3799">
        <f t="shared" si="177"/>
        <v>1</v>
      </c>
      <c r="K3799" t="str">
        <f t="shared" si="178"/>
        <v>0-400k</v>
      </c>
      <c r="L3799" t="str">
        <f t="shared" si="179"/>
        <v>18-30</v>
      </c>
    </row>
    <row r="3800" spans="1:12" x14ac:dyDescent="0.25">
      <c r="A3800">
        <v>3799</v>
      </c>
      <c r="B3800" t="s">
        <v>15</v>
      </c>
      <c r="C3800">
        <f>IF(ISBLANK(Hoja1!C3800),AVERAGE(Hoja1!$C$2:$C$5001),Hoja1!C3800)</f>
        <v>404467</v>
      </c>
      <c r="D3800" t="str">
        <f>IF(ISBLANK(Hoja1!D3800),"ASALARIADO",Hoja1!D3800)</f>
        <v>ASEGURADO VOLUNTARIO</v>
      </c>
      <c r="E3800" t="s">
        <v>16</v>
      </c>
      <c r="F3800" t="s">
        <v>12</v>
      </c>
      <c r="G3800" t="s">
        <v>12</v>
      </c>
      <c r="H3800" t="s">
        <v>13</v>
      </c>
      <c r="I3800" s="1">
        <f>IF(ISBLANK(Hoja1!I3800),AVERAGE(Hoja1!$I$2:$I$5001),Hoja1!I3800)</f>
        <v>63</v>
      </c>
      <c r="J3800">
        <f t="shared" si="177"/>
        <v>0</v>
      </c>
      <c r="K3800" t="str">
        <f t="shared" si="178"/>
        <v>400k-800k</v>
      </c>
      <c r="L3800" t="str">
        <f t="shared" si="179"/>
        <v>61-75</v>
      </c>
    </row>
    <row r="3801" spans="1:12" x14ac:dyDescent="0.25">
      <c r="A3801">
        <v>3800</v>
      </c>
      <c r="B3801" t="s">
        <v>15</v>
      </c>
      <c r="C3801">
        <f>IF(ISBLANK(Hoja1!C3801),AVERAGE(Hoja1!$C$2:$C$5001),Hoja1!C3801)</f>
        <v>954415.34</v>
      </c>
      <c r="D3801" t="str">
        <f>IF(ISBLANK(Hoja1!D3801),"ASALARIADO",Hoja1!D3801)</f>
        <v>ASALARIADO</v>
      </c>
      <c r="E3801" t="s">
        <v>16</v>
      </c>
      <c r="F3801" t="s">
        <v>12</v>
      </c>
      <c r="G3801" t="s">
        <v>13</v>
      </c>
      <c r="H3801" t="s">
        <v>13</v>
      </c>
      <c r="I3801" s="1">
        <f>IF(ISBLANK(Hoja1!I3801),AVERAGE(Hoja1!$I$2:$I$5001),Hoja1!I3801)</f>
        <v>29</v>
      </c>
      <c r="J3801">
        <f t="shared" si="177"/>
        <v>0</v>
      </c>
      <c r="K3801" t="str">
        <f t="shared" si="178"/>
        <v>800k-1.2M</v>
      </c>
      <c r="L3801" t="str">
        <f t="shared" si="179"/>
        <v>18-30</v>
      </c>
    </row>
    <row r="3802" spans="1:12" x14ac:dyDescent="0.25">
      <c r="A3802">
        <v>3801</v>
      </c>
      <c r="B3802" t="s">
        <v>9</v>
      </c>
      <c r="C3802">
        <f>IF(ISBLANK(Hoja1!C3802),AVERAGE(Hoja1!$C$2:$C$5001),Hoja1!C3802)</f>
        <v>494792</v>
      </c>
      <c r="D3802" t="str">
        <f>IF(ISBLANK(Hoja1!D3802),"ASALARIADO",Hoja1!D3802)</f>
        <v>ASALARIADO</v>
      </c>
      <c r="E3802" t="s">
        <v>16</v>
      </c>
      <c r="F3802" t="s">
        <v>12</v>
      </c>
      <c r="G3802" t="s">
        <v>13</v>
      </c>
      <c r="H3802" t="s">
        <v>13</v>
      </c>
      <c r="I3802" s="1">
        <f>IF(ISBLANK(Hoja1!I3802),AVERAGE(Hoja1!$I$2:$I$5001),Hoja1!I3802)</f>
        <v>28</v>
      </c>
      <c r="J3802">
        <f t="shared" si="177"/>
        <v>0</v>
      </c>
      <c r="K3802" t="str">
        <f t="shared" si="178"/>
        <v>400k-800k</v>
      </c>
      <c r="L3802" t="str">
        <f t="shared" si="179"/>
        <v>18-30</v>
      </c>
    </row>
    <row r="3803" spans="1:12" x14ac:dyDescent="0.25">
      <c r="A3803">
        <v>3802</v>
      </c>
      <c r="B3803" t="s">
        <v>9</v>
      </c>
      <c r="C3803">
        <f>IF(ISBLANK(Hoja1!C3803),AVERAGE(Hoja1!$C$2:$C$5001),Hoja1!C3803)</f>
        <v>405798</v>
      </c>
      <c r="D3803" t="str">
        <f>IF(ISBLANK(Hoja1!D3803),"ASALARIADO",Hoja1!D3803)</f>
        <v>ASEGURADO VOLUNTARIO</v>
      </c>
      <c r="E3803" t="s">
        <v>16</v>
      </c>
      <c r="F3803" t="s">
        <v>12</v>
      </c>
      <c r="G3803" t="s">
        <v>13</v>
      </c>
      <c r="H3803" t="s">
        <v>13</v>
      </c>
      <c r="I3803" s="1">
        <f>IF(ISBLANK(Hoja1!I3803),AVERAGE(Hoja1!$I$2:$I$5001),Hoja1!I3803)</f>
        <v>35</v>
      </c>
      <c r="J3803">
        <f t="shared" si="177"/>
        <v>0</v>
      </c>
      <c r="K3803" t="str">
        <f t="shared" si="178"/>
        <v>400k-800k</v>
      </c>
      <c r="L3803" t="str">
        <f t="shared" si="179"/>
        <v>31-45</v>
      </c>
    </row>
    <row r="3804" spans="1:12" x14ac:dyDescent="0.25">
      <c r="A3804">
        <v>3803</v>
      </c>
      <c r="B3804" t="s">
        <v>15</v>
      </c>
      <c r="C3804">
        <f>IF(ISBLANK(Hoja1!C3804),AVERAGE(Hoja1!$C$2:$C$5001),Hoja1!C3804)</f>
        <v>274453.13</v>
      </c>
      <c r="D3804" t="str">
        <f>IF(ISBLANK(Hoja1!D3804),"ASALARIADO",Hoja1!D3804)</f>
        <v>ASALARIADO</v>
      </c>
      <c r="E3804" t="s">
        <v>16</v>
      </c>
      <c r="F3804" t="s">
        <v>12</v>
      </c>
      <c r="G3804" t="s">
        <v>13</v>
      </c>
      <c r="H3804" t="s">
        <v>13</v>
      </c>
      <c r="I3804" s="1">
        <f>IF(ISBLANK(Hoja1!I3804),AVERAGE(Hoja1!$I$2:$I$5001),Hoja1!I3804)</f>
        <v>31</v>
      </c>
      <c r="J3804">
        <f t="shared" si="177"/>
        <v>0</v>
      </c>
      <c r="K3804" t="str">
        <f t="shared" si="178"/>
        <v>0-400k</v>
      </c>
      <c r="L3804" t="str">
        <f t="shared" si="179"/>
        <v>31-45</v>
      </c>
    </row>
    <row r="3805" spans="1:12" x14ac:dyDescent="0.25">
      <c r="A3805">
        <v>3804</v>
      </c>
      <c r="B3805" t="s">
        <v>9</v>
      </c>
      <c r="C3805">
        <f>IF(ISBLANK(Hoja1!C3805),AVERAGE(Hoja1!$C$2:$C$5001),Hoja1!C3805)</f>
        <v>411350</v>
      </c>
      <c r="D3805" t="str">
        <f>IF(ISBLANK(Hoja1!D3805),"ASALARIADO",Hoja1!D3805)</f>
        <v>ASALARIADO</v>
      </c>
      <c r="E3805" t="s">
        <v>16</v>
      </c>
      <c r="F3805" t="s">
        <v>12</v>
      </c>
      <c r="G3805" t="s">
        <v>13</v>
      </c>
      <c r="H3805" t="s">
        <v>13</v>
      </c>
      <c r="I3805" s="1">
        <f>IF(ISBLANK(Hoja1!I3805),AVERAGE(Hoja1!$I$2:$I$5001),Hoja1!I3805)</f>
        <v>24</v>
      </c>
      <c r="J3805">
        <f t="shared" si="177"/>
        <v>0</v>
      </c>
      <c r="K3805" t="str">
        <f t="shared" si="178"/>
        <v>400k-800k</v>
      </c>
      <c r="L3805" t="str">
        <f t="shared" si="179"/>
        <v>18-30</v>
      </c>
    </row>
    <row r="3806" spans="1:12" x14ac:dyDescent="0.25">
      <c r="A3806">
        <v>3805</v>
      </c>
      <c r="B3806" t="s">
        <v>15</v>
      </c>
      <c r="C3806">
        <f>IF(ISBLANK(Hoja1!C3806),AVERAGE(Hoja1!$C$2:$C$5001),Hoja1!C3806)</f>
        <v>1586316</v>
      </c>
      <c r="D3806" t="str">
        <f>IF(ISBLANK(Hoja1!D3806),"ASALARIADO",Hoja1!D3806)</f>
        <v>ASALARIADO</v>
      </c>
      <c r="E3806" t="s">
        <v>11</v>
      </c>
      <c r="F3806" t="s">
        <v>12</v>
      </c>
      <c r="G3806" t="s">
        <v>13</v>
      </c>
      <c r="H3806" t="s">
        <v>12</v>
      </c>
      <c r="I3806" s="1">
        <f>IF(ISBLANK(Hoja1!I3806),AVERAGE(Hoja1!$I$2:$I$5001),Hoja1!I3806)</f>
        <v>39</v>
      </c>
      <c r="J3806">
        <f t="shared" si="177"/>
        <v>1</v>
      </c>
      <c r="K3806" t="str">
        <f t="shared" si="178"/>
        <v>1.2M-2M</v>
      </c>
      <c r="L3806" t="str">
        <f t="shared" si="179"/>
        <v>31-45</v>
      </c>
    </row>
    <row r="3807" spans="1:12" x14ac:dyDescent="0.25">
      <c r="A3807">
        <v>3806</v>
      </c>
      <c r="B3807" t="s">
        <v>15</v>
      </c>
      <c r="C3807">
        <f>IF(ISBLANK(Hoja1!C3807),AVERAGE(Hoja1!$C$2:$C$5001),Hoja1!C3807)</f>
        <v>221483.33</v>
      </c>
      <c r="D3807" t="str">
        <f>IF(ISBLANK(Hoja1!D3807),"ASALARIADO",Hoja1!D3807)</f>
        <v>ASALARIADO</v>
      </c>
      <c r="E3807" t="s">
        <v>16</v>
      </c>
      <c r="F3807" t="s">
        <v>12</v>
      </c>
      <c r="G3807" t="s">
        <v>13</v>
      </c>
      <c r="H3807" t="s">
        <v>13</v>
      </c>
      <c r="I3807" s="1">
        <f>IF(ISBLANK(Hoja1!I3807),AVERAGE(Hoja1!$I$2:$I$5001),Hoja1!I3807)</f>
        <v>25</v>
      </c>
      <c r="J3807">
        <f t="shared" si="177"/>
        <v>0</v>
      </c>
      <c r="K3807" t="str">
        <f t="shared" si="178"/>
        <v>0-400k</v>
      </c>
      <c r="L3807" t="str">
        <f t="shared" si="179"/>
        <v>18-30</v>
      </c>
    </row>
    <row r="3808" spans="1:12" x14ac:dyDescent="0.25">
      <c r="A3808">
        <v>3807</v>
      </c>
      <c r="B3808" t="s">
        <v>15</v>
      </c>
      <c r="C3808">
        <f>IF(ISBLANK(Hoja1!C3808),AVERAGE(Hoja1!$C$2:$C$5001),Hoja1!C3808)</f>
        <v>297046</v>
      </c>
      <c r="D3808" t="str">
        <f>IF(ISBLANK(Hoja1!D3808),"ASALARIADO",Hoja1!D3808)</f>
        <v>ASEGURADO VOLUNTARIO</v>
      </c>
      <c r="E3808" t="s">
        <v>16</v>
      </c>
      <c r="F3808" t="s">
        <v>12</v>
      </c>
      <c r="G3808" t="s">
        <v>12</v>
      </c>
      <c r="H3808" t="s">
        <v>13</v>
      </c>
      <c r="I3808" s="1">
        <f>IF(ISBLANK(Hoja1!I3808),AVERAGE(Hoja1!$I$2:$I$5001),Hoja1!I3808)</f>
        <v>32</v>
      </c>
      <c r="J3808">
        <f t="shared" si="177"/>
        <v>0</v>
      </c>
      <c r="K3808" t="str">
        <f t="shared" si="178"/>
        <v>0-400k</v>
      </c>
      <c r="L3808" t="str">
        <f t="shared" si="179"/>
        <v>31-45</v>
      </c>
    </row>
    <row r="3809" spans="1:12" x14ac:dyDescent="0.25">
      <c r="A3809">
        <v>3808</v>
      </c>
      <c r="B3809" t="s">
        <v>15</v>
      </c>
      <c r="C3809">
        <f>IF(ISBLANK(Hoja1!C3809),AVERAGE(Hoja1!$C$2:$C$5001),Hoja1!C3809)</f>
        <v>355311.73</v>
      </c>
      <c r="D3809" t="str">
        <f>IF(ISBLANK(Hoja1!D3809),"ASALARIADO",Hoja1!D3809)</f>
        <v>ASALARIADO</v>
      </c>
      <c r="E3809" t="s">
        <v>11</v>
      </c>
      <c r="F3809" t="s">
        <v>12</v>
      </c>
      <c r="G3809" t="s">
        <v>13</v>
      </c>
      <c r="H3809" t="s">
        <v>13</v>
      </c>
      <c r="I3809" s="1">
        <f>IF(ISBLANK(Hoja1!I3809),AVERAGE(Hoja1!$I$2:$I$5001),Hoja1!I3809)</f>
        <v>51</v>
      </c>
      <c r="J3809">
        <f t="shared" si="177"/>
        <v>0</v>
      </c>
      <c r="K3809" t="str">
        <f t="shared" si="178"/>
        <v>0-400k</v>
      </c>
      <c r="L3809" t="str">
        <f t="shared" si="179"/>
        <v>46-60</v>
      </c>
    </row>
    <row r="3810" spans="1:12" x14ac:dyDescent="0.25">
      <c r="A3810">
        <v>3809</v>
      </c>
      <c r="B3810" t="s">
        <v>9</v>
      </c>
      <c r="C3810">
        <f>IF(ISBLANK(Hoja1!C3810),AVERAGE(Hoja1!$C$2:$C$5001),Hoja1!C3810)</f>
        <v>632709.64</v>
      </c>
      <c r="D3810" t="str">
        <f>IF(ISBLANK(Hoja1!D3810),"ASALARIADO",Hoja1!D3810)</f>
        <v>ASALARIADO</v>
      </c>
      <c r="E3810" t="s">
        <v>16</v>
      </c>
      <c r="F3810" t="s">
        <v>12</v>
      </c>
      <c r="G3810" t="s">
        <v>13</v>
      </c>
      <c r="H3810" t="s">
        <v>13</v>
      </c>
      <c r="I3810" s="1">
        <f>IF(ISBLANK(Hoja1!I3810),AVERAGE(Hoja1!$I$2:$I$5001),Hoja1!I3810)</f>
        <v>20</v>
      </c>
      <c r="J3810">
        <f t="shared" si="177"/>
        <v>0</v>
      </c>
      <c r="K3810" t="str">
        <f t="shared" si="178"/>
        <v>400k-800k</v>
      </c>
      <c r="L3810" t="str">
        <f t="shared" si="179"/>
        <v>18-30</v>
      </c>
    </row>
    <row r="3811" spans="1:12" x14ac:dyDescent="0.25">
      <c r="A3811">
        <v>3810</v>
      </c>
      <c r="B3811" t="s">
        <v>9</v>
      </c>
      <c r="C3811">
        <f>IF(ISBLANK(Hoja1!C3811),AVERAGE(Hoja1!$C$2:$C$5001),Hoja1!C3811)</f>
        <v>305152</v>
      </c>
      <c r="D3811" t="str">
        <f>IF(ISBLANK(Hoja1!D3811),"ASALARIADO",Hoja1!D3811)</f>
        <v>TRABAJADOR INDEPENDIENTE</v>
      </c>
      <c r="E3811" t="s">
        <v>16</v>
      </c>
      <c r="F3811" t="s">
        <v>12</v>
      </c>
      <c r="G3811" t="s">
        <v>13</v>
      </c>
      <c r="H3811" t="s">
        <v>12</v>
      </c>
      <c r="I3811" s="1">
        <f>IF(ISBLANK(Hoja1!I3811),AVERAGE(Hoja1!$I$2:$I$5001),Hoja1!I3811)</f>
        <v>41</v>
      </c>
      <c r="J3811">
        <f t="shared" si="177"/>
        <v>1</v>
      </c>
      <c r="K3811" t="str">
        <f t="shared" si="178"/>
        <v>0-400k</v>
      </c>
      <c r="L3811" t="str">
        <f t="shared" si="179"/>
        <v>31-45</v>
      </c>
    </row>
    <row r="3812" spans="1:12" x14ac:dyDescent="0.25">
      <c r="A3812">
        <v>3811</v>
      </c>
      <c r="B3812" t="s">
        <v>9</v>
      </c>
      <c r="C3812">
        <f>IF(ISBLANK(Hoja1!C3812),AVERAGE(Hoja1!$C$2:$C$5001),Hoja1!C3812)</f>
        <v>347514</v>
      </c>
      <c r="D3812" t="str">
        <f>IF(ISBLANK(Hoja1!D3812),"ASALARIADO",Hoja1!D3812)</f>
        <v>ASALARIADO</v>
      </c>
      <c r="E3812" t="s">
        <v>16</v>
      </c>
      <c r="F3812" t="s">
        <v>12</v>
      </c>
      <c r="G3812" t="s">
        <v>13</v>
      </c>
      <c r="H3812" t="s">
        <v>12</v>
      </c>
      <c r="I3812" s="1">
        <f>IF(ISBLANK(Hoja1!I3812),AVERAGE(Hoja1!$I$2:$I$5001),Hoja1!I3812)</f>
        <v>32</v>
      </c>
      <c r="J3812">
        <f t="shared" si="177"/>
        <v>1</v>
      </c>
      <c r="K3812" t="str">
        <f t="shared" si="178"/>
        <v>0-400k</v>
      </c>
      <c r="L3812" t="str">
        <f t="shared" si="179"/>
        <v>31-45</v>
      </c>
    </row>
    <row r="3813" spans="1:12" x14ac:dyDescent="0.25">
      <c r="A3813">
        <v>3812</v>
      </c>
      <c r="B3813" t="s">
        <v>15</v>
      </c>
      <c r="C3813">
        <f>IF(ISBLANK(Hoja1!C3813),AVERAGE(Hoja1!$C$2:$C$5001),Hoja1!C3813)</f>
        <v>461827</v>
      </c>
      <c r="D3813" t="str">
        <f>IF(ISBLANK(Hoja1!D3813),"ASALARIADO",Hoja1!D3813)</f>
        <v>TRABAJADOR INDEPENDIENTE</v>
      </c>
      <c r="E3813" t="s">
        <v>16</v>
      </c>
      <c r="F3813" t="s">
        <v>12</v>
      </c>
      <c r="G3813" t="s">
        <v>13</v>
      </c>
      <c r="H3813" t="s">
        <v>13</v>
      </c>
      <c r="I3813" s="1">
        <f>IF(ISBLANK(Hoja1!I3813),AVERAGE(Hoja1!$I$2:$I$5001),Hoja1!I3813)</f>
        <v>52</v>
      </c>
      <c r="J3813">
        <f t="shared" si="177"/>
        <v>0</v>
      </c>
      <c r="K3813" t="str">
        <f t="shared" si="178"/>
        <v>400k-800k</v>
      </c>
      <c r="L3813" t="str">
        <f t="shared" si="179"/>
        <v>46-60</v>
      </c>
    </row>
    <row r="3814" spans="1:12" x14ac:dyDescent="0.25">
      <c r="A3814">
        <v>3813</v>
      </c>
      <c r="B3814" t="s">
        <v>9</v>
      </c>
      <c r="C3814">
        <f>IF(ISBLANK(Hoja1!C3814),AVERAGE(Hoja1!$C$2:$C$5001),Hoja1!C3814)</f>
        <v>297050</v>
      </c>
      <c r="D3814" t="str">
        <f>IF(ISBLANK(Hoja1!D3814),"ASALARIADO",Hoja1!D3814)</f>
        <v>TRABAJADOR INDEPENDIENTE</v>
      </c>
      <c r="E3814" t="s">
        <v>16</v>
      </c>
      <c r="F3814" t="s">
        <v>12</v>
      </c>
      <c r="G3814" t="s">
        <v>13</v>
      </c>
      <c r="H3814" t="s">
        <v>12</v>
      </c>
      <c r="I3814" s="1">
        <f>IF(ISBLANK(Hoja1!I3814),AVERAGE(Hoja1!$I$2:$I$5001),Hoja1!I3814)</f>
        <v>29</v>
      </c>
      <c r="J3814">
        <f t="shared" si="177"/>
        <v>1</v>
      </c>
      <c r="K3814" t="str">
        <f t="shared" si="178"/>
        <v>0-400k</v>
      </c>
      <c r="L3814" t="str">
        <f t="shared" si="179"/>
        <v>18-30</v>
      </c>
    </row>
    <row r="3815" spans="1:12" x14ac:dyDescent="0.25">
      <c r="A3815">
        <v>3814</v>
      </c>
      <c r="B3815" t="s">
        <v>15</v>
      </c>
      <c r="C3815">
        <f>IF(ISBLANK(Hoja1!C3815),AVERAGE(Hoja1!$C$2:$C$5001),Hoja1!C3815)</f>
        <v>740950</v>
      </c>
      <c r="D3815" t="str">
        <f>IF(ISBLANK(Hoja1!D3815),"ASALARIADO",Hoja1!D3815)</f>
        <v>ASALARIADO</v>
      </c>
      <c r="E3815" t="s">
        <v>16</v>
      </c>
      <c r="F3815" t="s">
        <v>12</v>
      </c>
      <c r="G3815" t="s">
        <v>13</v>
      </c>
      <c r="H3815" t="s">
        <v>12</v>
      </c>
      <c r="I3815" s="1">
        <f>IF(ISBLANK(Hoja1!I3815),AVERAGE(Hoja1!$I$2:$I$5001),Hoja1!I3815)</f>
        <v>27</v>
      </c>
      <c r="J3815">
        <f t="shared" si="177"/>
        <v>1</v>
      </c>
      <c r="K3815" t="str">
        <f t="shared" si="178"/>
        <v>400k-800k</v>
      </c>
      <c r="L3815" t="str">
        <f t="shared" si="179"/>
        <v>18-30</v>
      </c>
    </row>
    <row r="3816" spans="1:12" x14ac:dyDescent="0.25">
      <c r="A3816">
        <v>3815</v>
      </c>
      <c r="B3816" t="s">
        <v>15</v>
      </c>
      <c r="C3816">
        <f>IF(ISBLANK(Hoja1!C3816),AVERAGE(Hoja1!$C$2:$C$5001),Hoja1!C3816)</f>
        <v>457581</v>
      </c>
      <c r="D3816" t="str">
        <f>IF(ISBLANK(Hoja1!D3816),"ASALARIADO",Hoja1!D3816)</f>
        <v>ASALARIADO</v>
      </c>
      <c r="E3816" t="s">
        <v>11</v>
      </c>
      <c r="F3816" t="s">
        <v>12</v>
      </c>
      <c r="G3816" t="s">
        <v>13</v>
      </c>
      <c r="H3816" t="s">
        <v>12</v>
      </c>
      <c r="I3816" s="1">
        <f>IF(ISBLANK(Hoja1!I3816),AVERAGE(Hoja1!$I$2:$I$5001),Hoja1!I3816)</f>
        <v>26</v>
      </c>
      <c r="J3816">
        <f t="shared" si="177"/>
        <v>1</v>
      </c>
      <c r="K3816" t="str">
        <f t="shared" si="178"/>
        <v>400k-800k</v>
      </c>
      <c r="L3816" t="str">
        <f t="shared" si="179"/>
        <v>18-30</v>
      </c>
    </row>
    <row r="3817" spans="1:12" x14ac:dyDescent="0.25">
      <c r="A3817">
        <v>3816</v>
      </c>
      <c r="B3817" t="s">
        <v>15</v>
      </c>
      <c r="C3817">
        <f>IF(ISBLANK(Hoja1!C3817),AVERAGE(Hoja1!$C$2:$C$5001),Hoja1!C3817)</f>
        <v>800000</v>
      </c>
      <c r="D3817" t="str">
        <f>IF(ISBLANK(Hoja1!D3817),"ASALARIADO",Hoja1!D3817)</f>
        <v>ASALARIADO</v>
      </c>
      <c r="E3817" t="s">
        <v>16</v>
      </c>
      <c r="F3817" t="s">
        <v>12</v>
      </c>
      <c r="G3817" t="s">
        <v>13</v>
      </c>
      <c r="H3817" t="s">
        <v>13</v>
      </c>
      <c r="I3817" s="1">
        <f>IF(ISBLANK(Hoja1!I3817),AVERAGE(Hoja1!$I$2:$I$5001),Hoja1!I3817)</f>
        <v>31</v>
      </c>
      <c r="J3817">
        <f t="shared" si="177"/>
        <v>0</v>
      </c>
      <c r="K3817" t="str">
        <f t="shared" si="178"/>
        <v>400k-800k</v>
      </c>
      <c r="L3817" t="str">
        <f t="shared" si="179"/>
        <v>31-45</v>
      </c>
    </row>
    <row r="3818" spans="1:12" x14ac:dyDescent="0.25">
      <c r="A3818">
        <v>3817</v>
      </c>
      <c r="B3818" t="s">
        <v>9</v>
      </c>
      <c r="C3818">
        <f>IF(ISBLANK(Hoja1!C3818),AVERAGE(Hoja1!$C$2:$C$5001),Hoja1!C3818)</f>
        <v>1725596</v>
      </c>
      <c r="D3818" t="str">
        <f>IF(ISBLANK(Hoja1!D3818),"ASALARIADO",Hoja1!D3818)</f>
        <v>PENSIONADOS EN SU PROPIO SISTEMA</v>
      </c>
      <c r="E3818" t="s">
        <v>11</v>
      </c>
      <c r="F3818" t="s">
        <v>12</v>
      </c>
      <c r="G3818" t="s">
        <v>13</v>
      </c>
      <c r="H3818" t="s">
        <v>13</v>
      </c>
      <c r="I3818" s="1">
        <f>IF(ISBLANK(Hoja1!I3818),AVERAGE(Hoja1!$I$2:$I$5001),Hoja1!I3818)</f>
        <v>59</v>
      </c>
      <c r="J3818">
        <f t="shared" si="177"/>
        <v>0</v>
      </c>
      <c r="K3818" t="str">
        <f t="shared" si="178"/>
        <v>1.2M-2M</v>
      </c>
      <c r="L3818" t="str">
        <f t="shared" si="179"/>
        <v>46-60</v>
      </c>
    </row>
    <row r="3819" spans="1:12" x14ac:dyDescent="0.25">
      <c r="A3819">
        <v>3818</v>
      </c>
      <c r="B3819" t="s">
        <v>15</v>
      </c>
      <c r="C3819">
        <f>IF(ISBLANK(Hoja1!C3819),AVERAGE(Hoja1!$C$2:$C$5001),Hoja1!C3819)</f>
        <v>322000</v>
      </c>
      <c r="D3819" t="str">
        <f>IF(ISBLANK(Hoja1!D3819),"ASALARIADO",Hoja1!D3819)</f>
        <v>ASALARIADO</v>
      </c>
      <c r="E3819" t="s">
        <v>16</v>
      </c>
      <c r="F3819" t="s">
        <v>12</v>
      </c>
      <c r="G3819" t="s">
        <v>12</v>
      </c>
      <c r="H3819" t="s">
        <v>12</v>
      </c>
      <c r="I3819" s="1">
        <f>IF(ISBLANK(Hoja1!I3819),AVERAGE(Hoja1!$I$2:$I$5001),Hoja1!I3819)</f>
        <v>57</v>
      </c>
      <c r="J3819">
        <f t="shared" si="177"/>
        <v>1</v>
      </c>
      <c r="K3819" t="str">
        <f t="shared" si="178"/>
        <v>0-400k</v>
      </c>
      <c r="L3819" t="str">
        <f t="shared" si="179"/>
        <v>46-60</v>
      </c>
    </row>
    <row r="3820" spans="1:12" x14ac:dyDescent="0.25">
      <c r="A3820">
        <v>3819</v>
      </c>
      <c r="B3820" t="s">
        <v>15</v>
      </c>
      <c r="C3820">
        <f>IF(ISBLANK(Hoja1!C3820),AVERAGE(Hoja1!$C$2:$C$5001),Hoja1!C3820)</f>
        <v>1099684.5</v>
      </c>
      <c r="D3820" t="str">
        <f>IF(ISBLANK(Hoja1!D3820),"ASALARIADO",Hoja1!D3820)</f>
        <v>ASALARIADO</v>
      </c>
      <c r="E3820" t="s">
        <v>11</v>
      </c>
      <c r="F3820" t="s">
        <v>12</v>
      </c>
      <c r="G3820" t="s">
        <v>13</v>
      </c>
      <c r="H3820" t="s">
        <v>13</v>
      </c>
      <c r="I3820" s="1">
        <f>IF(ISBLANK(Hoja1!I3820),AVERAGE(Hoja1!$I$2:$I$5001),Hoja1!I3820)</f>
        <v>27</v>
      </c>
      <c r="J3820">
        <f t="shared" si="177"/>
        <v>0</v>
      </c>
      <c r="K3820" t="str">
        <f t="shared" si="178"/>
        <v>800k-1.2M</v>
      </c>
      <c r="L3820" t="str">
        <f t="shared" si="179"/>
        <v>18-30</v>
      </c>
    </row>
    <row r="3821" spans="1:12" x14ac:dyDescent="0.25">
      <c r="A3821">
        <v>3820</v>
      </c>
      <c r="B3821" t="s">
        <v>9</v>
      </c>
      <c r="C3821">
        <f>IF(ISBLANK(Hoja1!C3821),AVERAGE(Hoja1!$C$2:$C$5001),Hoja1!C3821)</f>
        <v>278030</v>
      </c>
      <c r="D3821" t="str">
        <f>IF(ISBLANK(Hoja1!D3821),"ASALARIADO",Hoja1!D3821)</f>
        <v>CONVENIOS ESPECIALES DE TRABAJADORES INDEPENDIENTES</v>
      </c>
      <c r="E3821" t="s">
        <v>16</v>
      </c>
      <c r="F3821" t="s">
        <v>12</v>
      </c>
      <c r="G3821" t="s">
        <v>13</v>
      </c>
      <c r="H3821" t="s">
        <v>13</v>
      </c>
      <c r="I3821" s="1">
        <f>IF(ISBLANK(Hoja1!I3821),AVERAGE(Hoja1!$I$2:$I$5001),Hoja1!I3821)</f>
        <v>57</v>
      </c>
      <c r="J3821">
        <f t="shared" si="177"/>
        <v>0</v>
      </c>
      <c r="K3821" t="str">
        <f t="shared" si="178"/>
        <v>0-400k</v>
      </c>
      <c r="L3821" t="str">
        <f t="shared" si="179"/>
        <v>46-60</v>
      </c>
    </row>
    <row r="3822" spans="1:12" x14ac:dyDescent="0.25">
      <c r="A3822">
        <v>3821</v>
      </c>
      <c r="B3822" t="s">
        <v>15</v>
      </c>
      <c r="C3822">
        <f>IF(ISBLANK(Hoja1!C3822),AVERAGE(Hoja1!$C$2:$C$5001),Hoja1!C3822)</f>
        <v>427677</v>
      </c>
      <c r="D3822" t="str">
        <f>IF(ISBLANK(Hoja1!D3822),"ASALARIADO",Hoja1!D3822)</f>
        <v>PENSIONADOS EN SU PROPIO SISTEMA</v>
      </c>
      <c r="E3822" t="s">
        <v>11</v>
      </c>
      <c r="F3822" t="s">
        <v>12</v>
      </c>
      <c r="G3822" t="s">
        <v>13</v>
      </c>
      <c r="H3822" t="s">
        <v>13</v>
      </c>
      <c r="I3822" s="1">
        <f>IF(ISBLANK(Hoja1!I3822),AVERAGE(Hoja1!$I$2:$I$5001),Hoja1!I3822)</f>
        <v>78</v>
      </c>
      <c r="J3822">
        <f t="shared" si="177"/>
        <v>0</v>
      </c>
      <c r="K3822" t="str">
        <f t="shared" si="178"/>
        <v>400k-800k</v>
      </c>
      <c r="L3822" t="str">
        <f t="shared" si="179"/>
        <v>76-100+</v>
      </c>
    </row>
    <row r="3823" spans="1:12" x14ac:dyDescent="0.25">
      <c r="A3823">
        <v>3822</v>
      </c>
      <c r="B3823" t="s">
        <v>9</v>
      </c>
      <c r="C3823">
        <f>IF(ISBLANK(Hoja1!C3823),AVERAGE(Hoja1!$C$2:$C$5001),Hoja1!C3823)</f>
        <v>408034</v>
      </c>
      <c r="D3823" t="str">
        <f>IF(ISBLANK(Hoja1!D3823),"ASALARIADO",Hoja1!D3823)</f>
        <v>ASALARIADO</v>
      </c>
      <c r="E3823" t="s">
        <v>16</v>
      </c>
      <c r="F3823" t="s">
        <v>12</v>
      </c>
      <c r="G3823" t="s">
        <v>12</v>
      </c>
      <c r="H3823" t="s">
        <v>13</v>
      </c>
      <c r="I3823" s="1">
        <f>IF(ISBLANK(Hoja1!I3823),AVERAGE(Hoja1!$I$2:$I$5001),Hoja1!I3823)</f>
        <v>57</v>
      </c>
      <c r="J3823">
        <f t="shared" si="177"/>
        <v>0</v>
      </c>
      <c r="K3823" t="str">
        <f t="shared" si="178"/>
        <v>400k-800k</v>
      </c>
      <c r="L3823" t="str">
        <f t="shared" si="179"/>
        <v>46-60</v>
      </c>
    </row>
    <row r="3824" spans="1:12" x14ac:dyDescent="0.25">
      <c r="A3824">
        <v>3823</v>
      </c>
      <c r="B3824" t="s">
        <v>15</v>
      </c>
      <c r="C3824">
        <f>IF(ISBLANK(Hoja1!C3824),AVERAGE(Hoja1!$C$2:$C$5001),Hoja1!C3824)</f>
        <v>1120000</v>
      </c>
      <c r="D3824" t="str">
        <f>IF(ISBLANK(Hoja1!D3824),"ASALARIADO",Hoja1!D3824)</f>
        <v>ASALARIADO</v>
      </c>
      <c r="E3824" t="s">
        <v>16</v>
      </c>
      <c r="F3824" t="s">
        <v>12</v>
      </c>
      <c r="G3824" t="s">
        <v>13</v>
      </c>
      <c r="H3824" t="s">
        <v>13</v>
      </c>
      <c r="I3824" s="1">
        <f>IF(ISBLANK(Hoja1!I3824),AVERAGE(Hoja1!$I$2:$I$5001),Hoja1!I3824)</f>
        <v>52</v>
      </c>
      <c r="J3824">
        <f t="shared" si="177"/>
        <v>0</v>
      </c>
      <c r="K3824" t="str">
        <f t="shared" si="178"/>
        <v>800k-1.2M</v>
      </c>
      <c r="L3824" t="str">
        <f t="shared" si="179"/>
        <v>46-60</v>
      </c>
    </row>
    <row r="3825" spans="1:12" x14ac:dyDescent="0.25">
      <c r="A3825">
        <v>3824</v>
      </c>
      <c r="B3825" t="s">
        <v>15</v>
      </c>
      <c r="C3825">
        <f>IF(ISBLANK(Hoja1!C3825),AVERAGE(Hoja1!$C$2:$C$5001),Hoja1!C3825)</f>
        <v>639148</v>
      </c>
      <c r="D3825" t="str">
        <f>IF(ISBLANK(Hoja1!D3825),"ASALARIADO",Hoja1!D3825)</f>
        <v>TRABAJADOR INDEPENDIENTE</v>
      </c>
      <c r="E3825" t="s">
        <v>16</v>
      </c>
      <c r="F3825" t="s">
        <v>12</v>
      </c>
      <c r="G3825" t="s">
        <v>12</v>
      </c>
      <c r="H3825" t="s">
        <v>12</v>
      </c>
      <c r="I3825" s="1">
        <f>IF(ISBLANK(Hoja1!I3825),AVERAGE(Hoja1!$I$2:$I$5001),Hoja1!I3825)</f>
        <v>56</v>
      </c>
      <c r="J3825">
        <f t="shared" si="177"/>
        <v>1</v>
      </c>
      <c r="K3825" t="str">
        <f t="shared" si="178"/>
        <v>400k-800k</v>
      </c>
      <c r="L3825" t="str">
        <f t="shared" si="179"/>
        <v>46-60</v>
      </c>
    </row>
    <row r="3826" spans="1:12" x14ac:dyDescent="0.25">
      <c r="A3826">
        <v>3825</v>
      </c>
      <c r="B3826" t="s">
        <v>9</v>
      </c>
      <c r="C3826">
        <f>IF(ISBLANK(Hoja1!C3826),AVERAGE(Hoja1!$C$2:$C$5001),Hoja1!C3826)</f>
        <v>838750.29</v>
      </c>
      <c r="D3826" t="str">
        <f>IF(ISBLANK(Hoja1!D3826),"ASALARIADO",Hoja1!D3826)</f>
        <v>ASALARIADO</v>
      </c>
      <c r="E3826" t="s">
        <v>16</v>
      </c>
      <c r="F3826" t="s">
        <v>12</v>
      </c>
      <c r="G3826" t="s">
        <v>13</v>
      </c>
      <c r="H3826" t="s">
        <v>13</v>
      </c>
      <c r="I3826" s="1">
        <f>IF(ISBLANK(Hoja1!I3826),AVERAGE(Hoja1!$I$2:$I$5001),Hoja1!I3826)</f>
        <v>26</v>
      </c>
      <c r="J3826">
        <f t="shared" si="177"/>
        <v>0</v>
      </c>
      <c r="K3826" t="str">
        <f t="shared" si="178"/>
        <v>800k-1.2M</v>
      </c>
      <c r="L3826" t="str">
        <f t="shared" si="179"/>
        <v>18-30</v>
      </c>
    </row>
    <row r="3827" spans="1:12" x14ac:dyDescent="0.25">
      <c r="A3827">
        <v>3826</v>
      </c>
      <c r="B3827" t="s">
        <v>15</v>
      </c>
      <c r="C3827">
        <f>IF(ISBLANK(Hoja1!C3827),AVERAGE(Hoja1!$C$2:$C$5001),Hoja1!C3827)</f>
        <v>564821.48</v>
      </c>
      <c r="D3827" t="str">
        <f>IF(ISBLANK(Hoja1!D3827),"ASALARIADO",Hoja1!D3827)</f>
        <v>PENSIONADOS EN SU PROPIO SISTEMA</v>
      </c>
      <c r="E3827" t="s">
        <v>11</v>
      </c>
      <c r="F3827" t="s">
        <v>12</v>
      </c>
      <c r="G3827" t="s">
        <v>13</v>
      </c>
      <c r="H3827" t="s">
        <v>13</v>
      </c>
      <c r="I3827" s="1">
        <f>IF(ISBLANK(Hoja1!I3827),AVERAGE(Hoja1!$I$2:$I$5001),Hoja1!I3827)</f>
        <v>58</v>
      </c>
      <c r="J3827">
        <f t="shared" si="177"/>
        <v>0</v>
      </c>
      <c r="K3827" t="str">
        <f t="shared" si="178"/>
        <v>400k-800k</v>
      </c>
      <c r="L3827" t="str">
        <f t="shared" si="179"/>
        <v>46-60</v>
      </c>
    </row>
    <row r="3828" spans="1:12" x14ac:dyDescent="0.25">
      <c r="A3828">
        <v>3827</v>
      </c>
      <c r="B3828" t="s">
        <v>9</v>
      </c>
      <c r="C3828">
        <f>IF(ISBLANK(Hoja1!C3828),AVERAGE(Hoja1!$C$2:$C$5001),Hoja1!C3828)</f>
        <v>788174.72</v>
      </c>
      <c r="D3828" t="str">
        <f>IF(ISBLANK(Hoja1!D3828),"ASALARIADO",Hoja1!D3828)</f>
        <v>ASALARIADO</v>
      </c>
      <c r="E3828" t="s">
        <v>16</v>
      </c>
      <c r="F3828" t="s">
        <v>12</v>
      </c>
      <c r="G3828" t="s">
        <v>13</v>
      </c>
      <c r="H3828" t="s">
        <v>13</v>
      </c>
      <c r="I3828" s="1">
        <f>IF(ISBLANK(Hoja1!I3828),AVERAGE(Hoja1!$I$2:$I$5001),Hoja1!I3828)</f>
        <v>20</v>
      </c>
      <c r="J3828">
        <f t="shared" si="177"/>
        <v>0</v>
      </c>
      <c r="K3828" t="str">
        <f t="shared" si="178"/>
        <v>400k-800k</v>
      </c>
      <c r="L3828" t="str">
        <f t="shared" si="179"/>
        <v>18-30</v>
      </c>
    </row>
    <row r="3829" spans="1:12" x14ac:dyDescent="0.25">
      <c r="A3829">
        <v>3828</v>
      </c>
      <c r="B3829" t="s">
        <v>15</v>
      </c>
      <c r="C3829">
        <f>IF(ISBLANK(Hoja1!C3829),AVERAGE(Hoja1!$C$2:$C$5001),Hoja1!C3829)</f>
        <v>420405</v>
      </c>
      <c r="D3829" t="str">
        <f>IF(ISBLANK(Hoja1!D3829),"ASALARIADO",Hoja1!D3829)</f>
        <v>ASALARIADO</v>
      </c>
      <c r="E3829" t="s">
        <v>11</v>
      </c>
      <c r="F3829" t="s">
        <v>12</v>
      </c>
      <c r="G3829" t="s">
        <v>13</v>
      </c>
      <c r="H3829" t="s">
        <v>13</v>
      </c>
      <c r="I3829" s="1">
        <f>IF(ISBLANK(Hoja1!I3829),AVERAGE(Hoja1!$I$2:$I$5001),Hoja1!I3829)</f>
        <v>21</v>
      </c>
      <c r="J3829">
        <f t="shared" si="177"/>
        <v>0</v>
      </c>
      <c r="K3829" t="str">
        <f t="shared" si="178"/>
        <v>400k-800k</v>
      </c>
      <c r="L3829" t="str">
        <f t="shared" si="179"/>
        <v>18-30</v>
      </c>
    </row>
    <row r="3830" spans="1:12" x14ac:dyDescent="0.25">
      <c r="A3830">
        <v>3829</v>
      </c>
      <c r="B3830" t="s">
        <v>15</v>
      </c>
      <c r="C3830">
        <f>IF(ISBLANK(Hoja1!C3830),AVERAGE(Hoja1!$C$2:$C$5001),Hoja1!C3830)</f>
        <v>933264</v>
      </c>
      <c r="D3830" t="str">
        <f>IF(ISBLANK(Hoja1!D3830),"ASALARIADO",Hoja1!D3830)</f>
        <v>TRABAJADOR INDEPENDIENTE</v>
      </c>
      <c r="E3830" t="s">
        <v>16</v>
      </c>
      <c r="F3830" t="s">
        <v>12</v>
      </c>
      <c r="G3830" t="s">
        <v>13</v>
      </c>
      <c r="H3830" t="s">
        <v>12</v>
      </c>
      <c r="I3830" s="1">
        <f>IF(ISBLANK(Hoja1!I3830),AVERAGE(Hoja1!$I$2:$I$5001),Hoja1!I3830)</f>
        <v>40</v>
      </c>
      <c r="J3830">
        <f t="shared" si="177"/>
        <v>1</v>
      </c>
      <c r="K3830" t="str">
        <f t="shared" si="178"/>
        <v>800k-1.2M</v>
      </c>
      <c r="L3830" t="str">
        <f t="shared" si="179"/>
        <v>31-45</v>
      </c>
    </row>
    <row r="3831" spans="1:12" x14ac:dyDescent="0.25">
      <c r="A3831">
        <v>3830</v>
      </c>
      <c r="B3831" t="s">
        <v>15</v>
      </c>
      <c r="C3831">
        <f>IF(ISBLANK(Hoja1!C3831),AVERAGE(Hoja1!$C$2:$C$5001),Hoja1!C3831)</f>
        <v>1454350</v>
      </c>
      <c r="D3831" t="str">
        <f>IF(ISBLANK(Hoja1!D3831),"ASALARIADO",Hoja1!D3831)</f>
        <v>ASALARIADO</v>
      </c>
      <c r="E3831" t="s">
        <v>16</v>
      </c>
      <c r="F3831" t="s">
        <v>12</v>
      </c>
      <c r="G3831" t="s">
        <v>13</v>
      </c>
      <c r="H3831" t="s">
        <v>13</v>
      </c>
      <c r="I3831" s="1">
        <f>IF(ISBLANK(Hoja1!I3831),AVERAGE(Hoja1!$I$2:$I$5001),Hoja1!I3831)</f>
        <v>36</v>
      </c>
      <c r="J3831">
        <f t="shared" si="177"/>
        <v>0</v>
      </c>
      <c r="K3831" t="str">
        <f t="shared" si="178"/>
        <v>1.2M-2M</v>
      </c>
      <c r="L3831" t="str">
        <f t="shared" si="179"/>
        <v>31-45</v>
      </c>
    </row>
    <row r="3832" spans="1:12" x14ac:dyDescent="0.25">
      <c r="A3832">
        <v>3831</v>
      </c>
      <c r="B3832" t="s">
        <v>15</v>
      </c>
      <c r="C3832">
        <f>IF(ISBLANK(Hoja1!C3832),AVERAGE(Hoja1!$C$2:$C$5001),Hoja1!C3832)</f>
        <v>280000</v>
      </c>
      <c r="D3832" t="str">
        <f>IF(ISBLANK(Hoja1!D3832),"ASALARIADO",Hoja1!D3832)</f>
        <v>ASEGURADO VOLUNTARIO</v>
      </c>
      <c r="E3832" t="s">
        <v>16</v>
      </c>
      <c r="F3832" t="s">
        <v>12</v>
      </c>
      <c r="G3832" t="s">
        <v>13</v>
      </c>
      <c r="H3832" t="s">
        <v>13</v>
      </c>
      <c r="I3832" s="1">
        <f>IF(ISBLANK(Hoja1!I3832),AVERAGE(Hoja1!$I$2:$I$5001),Hoja1!I3832)</f>
        <v>33</v>
      </c>
      <c r="J3832">
        <f t="shared" si="177"/>
        <v>0</v>
      </c>
      <c r="K3832" t="str">
        <f t="shared" si="178"/>
        <v>0-400k</v>
      </c>
      <c r="L3832" t="str">
        <f t="shared" si="179"/>
        <v>31-45</v>
      </c>
    </row>
    <row r="3833" spans="1:12" x14ac:dyDescent="0.25">
      <c r="A3833">
        <v>3832</v>
      </c>
      <c r="B3833" t="s">
        <v>15</v>
      </c>
      <c r="C3833">
        <f>IF(ISBLANK(Hoja1!C3833),AVERAGE(Hoja1!$C$2:$C$5001),Hoja1!C3833)</f>
        <v>39884.97</v>
      </c>
      <c r="D3833" t="str">
        <f>IF(ISBLANK(Hoja1!D3833),"ASALARIADO",Hoja1!D3833)</f>
        <v>ASALARIADO</v>
      </c>
      <c r="E3833" t="s">
        <v>11</v>
      </c>
      <c r="F3833" t="s">
        <v>12</v>
      </c>
      <c r="G3833" t="s">
        <v>13</v>
      </c>
      <c r="H3833" t="s">
        <v>13</v>
      </c>
      <c r="I3833" s="1">
        <f>IF(ISBLANK(Hoja1!I3833),AVERAGE(Hoja1!$I$2:$I$5001),Hoja1!I3833)</f>
        <v>28</v>
      </c>
      <c r="J3833">
        <f t="shared" si="177"/>
        <v>0</v>
      </c>
      <c r="K3833" t="str">
        <f t="shared" si="178"/>
        <v>0-400k</v>
      </c>
      <c r="L3833" t="str">
        <f t="shared" si="179"/>
        <v>18-30</v>
      </c>
    </row>
    <row r="3834" spans="1:12" x14ac:dyDescent="0.25">
      <c r="A3834">
        <v>3833</v>
      </c>
      <c r="B3834" t="s">
        <v>9</v>
      </c>
      <c r="C3834">
        <f>IF(ISBLANK(Hoja1!C3834),AVERAGE(Hoja1!$C$2:$C$5001),Hoja1!C3834)</f>
        <v>809513.38</v>
      </c>
      <c r="D3834" t="str">
        <f>IF(ISBLANK(Hoja1!D3834),"ASALARIADO",Hoja1!D3834)</f>
        <v>ASALARIADO</v>
      </c>
      <c r="E3834" t="s">
        <v>16</v>
      </c>
      <c r="F3834" t="s">
        <v>12</v>
      </c>
      <c r="G3834" t="s">
        <v>13</v>
      </c>
      <c r="H3834" t="s">
        <v>13</v>
      </c>
      <c r="I3834" s="1">
        <f>IF(ISBLANK(Hoja1!I3834),AVERAGE(Hoja1!$I$2:$I$5001),Hoja1!I3834)</f>
        <v>36</v>
      </c>
      <c r="J3834">
        <f t="shared" si="177"/>
        <v>0</v>
      </c>
      <c r="K3834" t="str">
        <f t="shared" si="178"/>
        <v>800k-1.2M</v>
      </c>
      <c r="L3834" t="str">
        <f t="shared" si="179"/>
        <v>31-45</v>
      </c>
    </row>
    <row r="3835" spans="1:12" x14ac:dyDescent="0.25">
      <c r="A3835">
        <v>3834</v>
      </c>
      <c r="B3835" t="s">
        <v>9</v>
      </c>
      <c r="C3835">
        <f>IF(ISBLANK(Hoja1!C3835),AVERAGE(Hoja1!$C$2:$C$5001),Hoja1!C3835)</f>
        <v>190140</v>
      </c>
      <c r="D3835" t="str">
        <f>IF(ISBLANK(Hoja1!D3835),"ASALARIADO",Hoja1!D3835)</f>
        <v>ASALARIADO</v>
      </c>
      <c r="E3835" t="s">
        <v>16</v>
      </c>
      <c r="F3835" t="s">
        <v>12</v>
      </c>
      <c r="G3835" t="s">
        <v>12</v>
      </c>
      <c r="H3835" t="s">
        <v>13</v>
      </c>
      <c r="I3835" s="1">
        <f>IF(ISBLANK(Hoja1!I3835),AVERAGE(Hoja1!$I$2:$I$5001),Hoja1!I3835)</f>
        <v>31</v>
      </c>
      <c r="J3835">
        <f t="shared" si="177"/>
        <v>0</v>
      </c>
      <c r="K3835" t="str">
        <f t="shared" si="178"/>
        <v>0-400k</v>
      </c>
      <c r="L3835" t="str">
        <f t="shared" si="179"/>
        <v>31-45</v>
      </c>
    </row>
    <row r="3836" spans="1:12" x14ac:dyDescent="0.25">
      <c r="A3836">
        <v>3835</v>
      </c>
      <c r="B3836" t="s">
        <v>9</v>
      </c>
      <c r="C3836">
        <f>IF(ISBLANK(Hoja1!C3836),AVERAGE(Hoja1!$C$2:$C$5001),Hoja1!C3836)</f>
        <v>297045</v>
      </c>
      <c r="D3836" t="str">
        <f>IF(ISBLANK(Hoja1!D3836),"ASALARIADO",Hoja1!D3836)</f>
        <v>ASEGURADO VOLUNTARIO</v>
      </c>
      <c r="E3836" t="s">
        <v>16</v>
      </c>
      <c r="F3836" t="s">
        <v>12</v>
      </c>
      <c r="G3836" t="s">
        <v>13</v>
      </c>
      <c r="H3836" t="s">
        <v>13</v>
      </c>
      <c r="I3836" s="1">
        <f>IF(ISBLANK(Hoja1!I3836),AVERAGE(Hoja1!$I$2:$I$5001),Hoja1!I3836)</f>
        <v>52</v>
      </c>
      <c r="J3836">
        <f t="shared" si="177"/>
        <v>0</v>
      </c>
      <c r="K3836" t="str">
        <f t="shared" si="178"/>
        <v>0-400k</v>
      </c>
      <c r="L3836" t="str">
        <f t="shared" si="179"/>
        <v>46-60</v>
      </c>
    </row>
    <row r="3837" spans="1:12" x14ac:dyDescent="0.25">
      <c r="A3837">
        <v>3836</v>
      </c>
      <c r="B3837" t="s">
        <v>9</v>
      </c>
      <c r="C3837">
        <f>IF(ISBLANK(Hoja1!C3837),AVERAGE(Hoja1!$C$2:$C$5001),Hoja1!C3837)</f>
        <v>468380.06</v>
      </c>
      <c r="D3837" t="str">
        <f>IF(ISBLANK(Hoja1!D3837),"ASALARIADO",Hoja1!D3837)</f>
        <v>ASALARIADO</v>
      </c>
      <c r="E3837" t="s">
        <v>16</v>
      </c>
      <c r="F3837" t="s">
        <v>12</v>
      </c>
      <c r="G3837" t="s">
        <v>13</v>
      </c>
      <c r="H3837" t="s">
        <v>13</v>
      </c>
      <c r="I3837" s="1">
        <f>IF(ISBLANK(Hoja1!I3837),AVERAGE(Hoja1!$I$2:$I$5001),Hoja1!I3837)</f>
        <v>61</v>
      </c>
      <c r="J3837">
        <f t="shared" si="177"/>
        <v>0</v>
      </c>
      <c r="K3837" t="str">
        <f t="shared" si="178"/>
        <v>400k-800k</v>
      </c>
      <c r="L3837" t="str">
        <f t="shared" si="179"/>
        <v>61-75</v>
      </c>
    </row>
    <row r="3838" spans="1:12" x14ac:dyDescent="0.25">
      <c r="A3838">
        <v>3837</v>
      </c>
      <c r="B3838" t="s">
        <v>9</v>
      </c>
      <c r="C3838">
        <f>IF(ISBLANK(Hoja1!C3838),AVERAGE(Hoja1!$C$2:$C$5001),Hoja1!C3838)</f>
        <v>628752.38</v>
      </c>
      <c r="D3838" t="str">
        <f>IF(ISBLANK(Hoja1!D3838),"ASALARIADO",Hoja1!D3838)</f>
        <v>ASALARIADO</v>
      </c>
      <c r="E3838" t="s">
        <v>16</v>
      </c>
      <c r="F3838" t="s">
        <v>12</v>
      </c>
      <c r="G3838" t="s">
        <v>13</v>
      </c>
      <c r="H3838" t="s">
        <v>13</v>
      </c>
      <c r="I3838" s="1">
        <f>IF(ISBLANK(Hoja1!I3838),AVERAGE(Hoja1!$I$2:$I$5001),Hoja1!I3838)</f>
        <v>29</v>
      </c>
      <c r="J3838">
        <f t="shared" si="177"/>
        <v>0</v>
      </c>
      <c r="K3838" t="str">
        <f t="shared" si="178"/>
        <v>400k-800k</v>
      </c>
      <c r="L3838" t="str">
        <f t="shared" si="179"/>
        <v>18-30</v>
      </c>
    </row>
    <row r="3839" spans="1:12" x14ac:dyDescent="0.25">
      <c r="A3839">
        <v>3838</v>
      </c>
      <c r="B3839" t="s">
        <v>15</v>
      </c>
      <c r="C3839">
        <f>IF(ISBLANK(Hoja1!C3839),AVERAGE(Hoja1!$C$2:$C$5001),Hoja1!C3839)</f>
        <v>781283.24</v>
      </c>
      <c r="D3839" t="str">
        <f>IF(ISBLANK(Hoja1!D3839),"ASALARIADO",Hoja1!D3839)</f>
        <v>ASALARIADO</v>
      </c>
      <c r="E3839" t="s">
        <v>11</v>
      </c>
      <c r="F3839" t="s">
        <v>12</v>
      </c>
      <c r="G3839" t="s">
        <v>13</v>
      </c>
      <c r="H3839" t="s">
        <v>13</v>
      </c>
      <c r="I3839" s="1">
        <f>IF(ISBLANK(Hoja1!I3839),AVERAGE(Hoja1!$I$2:$I$5001),Hoja1!I3839)</f>
        <v>30</v>
      </c>
      <c r="J3839">
        <f t="shared" si="177"/>
        <v>0</v>
      </c>
      <c r="K3839" t="str">
        <f t="shared" si="178"/>
        <v>400k-800k</v>
      </c>
      <c r="L3839" t="str">
        <f t="shared" si="179"/>
        <v>18-30</v>
      </c>
    </row>
    <row r="3840" spans="1:12" x14ac:dyDescent="0.25">
      <c r="A3840">
        <v>3839</v>
      </c>
      <c r="B3840" t="s">
        <v>15</v>
      </c>
      <c r="C3840">
        <f>IF(ISBLANK(Hoja1!C3840),AVERAGE(Hoja1!$C$2:$C$5001),Hoja1!C3840)</f>
        <v>4364464.75</v>
      </c>
      <c r="D3840" t="str">
        <f>IF(ISBLANK(Hoja1!D3840),"ASALARIADO",Hoja1!D3840)</f>
        <v>ASALARIADO</v>
      </c>
      <c r="E3840" t="s">
        <v>11</v>
      </c>
      <c r="F3840" t="s">
        <v>12</v>
      </c>
      <c r="G3840" t="s">
        <v>13</v>
      </c>
      <c r="H3840" t="s">
        <v>13</v>
      </c>
      <c r="I3840" s="1">
        <f>IF(ISBLANK(Hoja1!I3840),AVERAGE(Hoja1!$I$2:$I$5001),Hoja1!I3840)</f>
        <v>39</v>
      </c>
      <c r="J3840">
        <f t="shared" si="177"/>
        <v>0</v>
      </c>
      <c r="K3840" t="str">
        <f t="shared" si="178"/>
        <v>2M+</v>
      </c>
      <c r="L3840" t="str">
        <f t="shared" si="179"/>
        <v>31-45</v>
      </c>
    </row>
    <row r="3841" spans="1:12" x14ac:dyDescent="0.25">
      <c r="A3841">
        <v>3840</v>
      </c>
      <c r="B3841" t="s">
        <v>9</v>
      </c>
      <c r="C3841">
        <f>IF(ISBLANK(Hoja1!C3841),AVERAGE(Hoja1!$C$2:$C$5001),Hoja1!C3841)</f>
        <v>493736.09</v>
      </c>
      <c r="D3841" t="str">
        <f>IF(ISBLANK(Hoja1!D3841),"ASALARIADO",Hoja1!D3841)</f>
        <v>ASALARIADO</v>
      </c>
      <c r="E3841" t="s">
        <v>16</v>
      </c>
      <c r="F3841" t="s">
        <v>12</v>
      </c>
      <c r="G3841" t="s">
        <v>12</v>
      </c>
      <c r="H3841" t="s">
        <v>13</v>
      </c>
      <c r="I3841" s="1">
        <f>IF(ISBLANK(Hoja1!I3841),AVERAGE(Hoja1!$I$2:$I$5001),Hoja1!I3841)</f>
        <v>31</v>
      </c>
      <c r="J3841">
        <f t="shared" si="177"/>
        <v>0</v>
      </c>
      <c r="K3841" t="str">
        <f t="shared" si="178"/>
        <v>400k-800k</v>
      </c>
      <c r="L3841" t="str">
        <f t="shared" si="179"/>
        <v>31-45</v>
      </c>
    </row>
    <row r="3842" spans="1:12" x14ac:dyDescent="0.25">
      <c r="A3842">
        <v>3841</v>
      </c>
      <c r="B3842" t="s">
        <v>9</v>
      </c>
      <c r="C3842">
        <f>IF(ISBLANK(Hoja1!C3842),AVERAGE(Hoja1!$C$2:$C$5001),Hoja1!C3842)</f>
        <v>914000</v>
      </c>
      <c r="D3842" t="str">
        <f>IF(ISBLANK(Hoja1!D3842),"ASALARIADO",Hoja1!D3842)</f>
        <v>ASALARIADO</v>
      </c>
      <c r="E3842" t="s">
        <v>16</v>
      </c>
      <c r="F3842" t="s">
        <v>12</v>
      </c>
      <c r="G3842" t="s">
        <v>13</v>
      </c>
      <c r="H3842" t="s">
        <v>13</v>
      </c>
      <c r="I3842" s="1">
        <f>IF(ISBLANK(Hoja1!I3842),AVERAGE(Hoja1!$I$2:$I$5001),Hoja1!I3842)</f>
        <v>27</v>
      </c>
      <c r="J3842">
        <f t="shared" si="177"/>
        <v>0</v>
      </c>
      <c r="K3842" t="str">
        <f t="shared" si="178"/>
        <v>800k-1.2M</v>
      </c>
      <c r="L3842" t="str">
        <f t="shared" si="179"/>
        <v>18-30</v>
      </c>
    </row>
    <row r="3843" spans="1:12" x14ac:dyDescent="0.25">
      <c r="A3843">
        <v>3842</v>
      </c>
      <c r="B3843" t="s">
        <v>9</v>
      </c>
      <c r="C3843">
        <f>IF(ISBLANK(Hoja1!C3843),AVERAGE(Hoja1!$C$2:$C$5001),Hoja1!C3843)</f>
        <v>278030</v>
      </c>
      <c r="D3843" t="str">
        <f>IF(ISBLANK(Hoja1!D3843),"ASALARIADO",Hoja1!D3843)</f>
        <v>CONVENIOS ESPECIALES DE TRABAJADORES INDEPENDIENTES</v>
      </c>
      <c r="E3843" t="s">
        <v>16</v>
      </c>
      <c r="F3843" t="s">
        <v>12</v>
      </c>
      <c r="G3843" t="s">
        <v>13</v>
      </c>
      <c r="H3843" t="s">
        <v>13</v>
      </c>
      <c r="I3843" s="1">
        <f>IF(ISBLANK(Hoja1!I3843),AVERAGE(Hoja1!$I$2:$I$5001),Hoja1!I3843)</f>
        <v>34</v>
      </c>
      <c r="J3843">
        <f t="shared" ref="J3843:J3906" si="180">IF(H3843="SI",1,0)</f>
        <v>0</v>
      </c>
      <c r="K3843" t="str">
        <f t="shared" ref="K3843:K3906" si="181">IF(C3843&lt;=400000,"0-400k",IF(C3843&lt;=800000,"400k-800k",IF(C3843&lt;=1200000,"800k-1.2M",IF(C3843&lt;=2000000,"1.2M-2M","2M+"))))</f>
        <v>0-400k</v>
      </c>
      <c r="L3843" t="str">
        <f t="shared" ref="L3843:L3906" si="182">IF(I3843&lt;=30,"18-30",IF(I3843&lt;=45,"31-45",IF(I3843&lt;=60,"46-60",IF(I3843&lt;=75,"61-75","76-100+"))))</f>
        <v>31-45</v>
      </c>
    </row>
    <row r="3844" spans="1:12" x14ac:dyDescent="0.25">
      <c r="A3844">
        <v>3843</v>
      </c>
      <c r="B3844" t="s">
        <v>15</v>
      </c>
      <c r="C3844">
        <f>IF(ISBLANK(Hoja1!C3844),AVERAGE(Hoja1!$C$2:$C$5001),Hoja1!C3844)</f>
        <v>1192788</v>
      </c>
      <c r="D3844" t="str">
        <f>IF(ISBLANK(Hoja1!D3844),"ASALARIADO",Hoja1!D3844)</f>
        <v>PENSIONADOS EN SU PROPIO SISTEMA</v>
      </c>
      <c r="E3844" t="s">
        <v>11</v>
      </c>
      <c r="F3844" t="s">
        <v>12</v>
      </c>
      <c r="G3844" t="s">
        <v>13</v>
      </c>
      <c r="H3844" t="s">
        <v>13</v>
      </c>
      <c r="I3844" s="1">
        <f>IF(ISBLANK(Hoja1!I3844),AVERAGE(Hoja1!$I$2:$I$5001),Hoja1!I3844)</f>
        <v>71</v>
      </c>
      <c r="J3844">
        <f t="shared" si="180"/>
        <v>0</v>
      </c>
      <c r="K3844" t="str">
        <f t="shared" si="181"/>
        <v>800k-1.2M</v>
      </c>
      <c r="L3844" t="str">
        <f t="shared" si="182"/>
        <v>61-75</v>
      </c>
    </row>
    <row r="3845" spans="1:12" x14ac:dyDescent="0.25">
      <c r="A3845">
        <v>3844</v>
      </c>
      <c r="B3845" t="s">
        <v>15</v>
      </c>
      <c r="C3845">
        <f>IF(ISBLANK(Hoja1!C3845),AVERAGE(Hoja1!$C$2:$C$5001),Hoja1!C3845)</f>
        <v>1203125</v>
      </c>
      <c r="D3845" t="str">
        <f>IF(ISBLANK(Hoja1!D3845),"ASALARIADO",Hoja1!D3845)</f>
        <v>ASALARIADO</v>
      </c>
      <c r="E3845" t="s">
        <v>16</v>
      </c>
      <c r="F3845" t="s">
        <v>12</v>
      </c>
      <c r="G3845" t="s">
        <v>13</v>
      </c>
      <c r="H3845" t="s">
        <v>13</v>
      </c>
      <c r="I3845" s="1">
        <f>IF(ISBLANK(Hoja1!I3845),AVERAGE(Hoja1!$I$2:$I$5001),Hoja1!I3845)</f>
        <v>35</v>
      </c>
      <c r="J3845">
        <f t="shared" si="180"/>
        <v>0</v>
      </c>
      <c r="K3845" t="str">
        <f t="shared" si="181"/>
        <v>1.2M-2M</v>
      </c>
      <c r="L3845" t="str">
        <f t="shared" si="182"/>
        <v>31-45</v>
      </c>
    </row>
    <row r="3846" spans="1:12" x14ac:dyDescent="0.25">
      <c r="A3846">
        <v>3845</v>
      </c>
      <c r="B3846" t="s">
        <v>15</v>
      </c>
      <c r="C3846">
        <f>IF(ISBLANK(Hoja1!C3846),AVERAGE(Hoja1!$C$2:$C$5001),Hoja1!C3846)</f>
        <v>405871</v>
      </c>
      <c r="D3846" t="str">
        <f>IF(ISBLANK(Hoja1!D3846),"ASALARIADO",Hoja1!D3846)</f>
        <v>TRABAJADOR INDEPENDIENTE</v>
      </c>
      <c r="E3846" t="s">
        <v>16</v>
      </c>
      <c r="F3846" t="s">
        <v>12</v>
      </c>
      <c r="G3846" t="s">
        <v>13</v>
      </c>
      <c r="H3846" t="s">
        <v>13</v>
      </c>
      <c r="I3846" s="1">
        <f>IF(ISBLANK(Hoja1!I3846),AVERAGE(Hoja1!$I$2:$I$5001),Hoja1!I3846)</f>
        <v>67</v>
      </c>
      <c r="J3846">
        <f t="shared" si="180"/>
        <v>0</v>
      </c>
      <c r="K3846" t="str">
        <f t="shared" si="181"/>
        <v>400k-800k</v>
      </c>
      <c r="L3846" t="str">
        <f t="shared" si="182"/>
        <v>61-75</v>
      </c>
    </row>
    <row r="3847" spans="1:12" x14ac:dyDescent="0.25">
      <c r="A3847">
        <v>3846</v>
      </c>
      <c r="B3847" t="s">
        <v>9</v>
      </c>
      <c r="C3847">
        <f>IF(ISBLANK(Hoja1!C3847),AVERAGE(Hoja1!$C$2:$C$5001),Hoja1!C3847)</f>
        <v>641216.5</v>
      </c>
      <c r="D3847" t="str">
        <f>IF(ISBLANK(Hoja1!D3847),"ASALARIADO",Hoja1!D3847)</f>
        <v>ASALARIADO</v>
      </c>
      <c r="E3847" t="s">
        <v>16</v>
      </c>
      <c r="F3847" t="s">
        <v>12</v>
      </c>
      <c r="G3847" t="s">
        <v>13</v>
      </c>
      <c r="H3847" t="s">
        <v>13</v>
      </c>
      <c r="I3847" s="1">
        <f>IF(ISBLANK(Hoja1!I3847),AVERAGE(Hoja1!$I$2:$I$5001),Hoja1!I3847)</f>
        <v>28</v>
      </c>
      <c r="J3847">
        <f t="shared" si="180"/>
        <v>0</v>
      </c>
      <c r="K3847" t="str">
        <f t="shared" si="181"/>
        <v>400k-800k</v>
      </c>
      <c r="L3847" t="str">
        <f t="shared" si="182"/>
        <v>18-30</v>
      </c>
    </row>
    <row r="3848" spans="1:12" x14ac:dyDescent="0.25">
      <c r="A3848">
        <v>3847</v>
      </c>
      <c r="B3848" t="s">
        <v>9</v>
      </c>
      <c r="C3848">
        <f>IF(ISBLANK(Hoja1!C3848),AVERAGE(Hoja1!$C$2:$C$5001),Hoja1!C3848)</f>
        <v>310000</v>
      </c>
      <c r="D3848" t="str">
        <f>IF(ISBLANK(Hoja1!D3848),"ASALARIADO",Hoja1!D3848)</f>
        <v>ASALARIADO</v>
      </c>
      <c r="E3848" t="s">
        <v>16</v>
      </c>
      <c r="F3848" t="s">
        <v>12</v>
      </c>
      <c r="G3848" t="s">
        <v>13</v>
      </c>
      <c r="H3848" t="s">
        <v>13</v>
      </c>
      <c r="I3848" s="1">
        <f>IF(ISBLANK(Hoja1!I3848),AVERAGE(Hoja1!$I$2:$I$5001),Hoja1!I3848)</f>
        <v>28</v>
      </c>
      <c r="J3848">
        <f t="shared" si="180"/>
        <v>0</v>
      </c>
      <c r="K3848" t="str">
        <f t="shared" si="181"/>
        <v>0-400k</v>
      </c>
      <c r="L3848" t="str">
        <f t="shared" si="182"/>
        <v>18-30</v>
      </c>
    </row>
    <row r="3849" spans="1:12" x14ac:dyDescent="0.25">
      <c r="A3849">
        <v>3848</v>
      </c>
      <c r="B3849" t="s">
        <v>9</v>
      </c>
      <c r="C3849">
        <f>IF(ISBLANK(Hoja1!C3849),AVERAGE(Hoja1!$C$2:$C$5001),Hoja1!C3849)</f>
        <v>613320</v>
      </c>
      <c r="D3849" t="str">
        <f>IF(ISBLANK(Hoja1!D3849),"ASALARIADO",Hoja1!D3849)</f>
        <v>CONVENIOS ESPECIALES DE ASEGURADOS VOLUNTARIOS</v>
      </c>
      <c r="E3849" t="s">
        <v>16</v>
      </c>
      <c r="F3849" t="s">
        <v>12</v>
      </c>
      <c r="G3849" t="s">
        <v>12</v>
      </c>
      <c r="H3849" t="s">
        <v>13</v>
      </c>
      <c r="I3849" s="1">
        <f>IF(ISBLANK(Hoja1!I3849),AVERAGE(Hoja1!$I$2:$I$5001),Hoja1!I3849)</f>
        <v>72</v>
      </c>
      <c r="J3849">
        <f t="shared" si="180"/>
        <v>0</v>
      </c>
      <c r="K3849" t="str">
        <f t="shared" si="181"/>
        <v>400k-800k</v>
      </c>
      <c r="L3849" t="str">
        <f t="shared" si="182"/>
        <v>61-75</v>
      </c>
    </row>
    <row r="3850" spans="1:12" x14ac:dyDescent="0.25">
      <c r="A3850">
        <v>3849</v>
      </c>
      <c r="B3850" t="s">
        <v>9</v>
      </c>
      <c r="C3850">
        <f>IF(ISBLANK(Hoja1!C3850),AVERAGE(Hoja1!$C$2:$C$5001),Hoja1!C3850)</f>
        <v>276964.47999999998</v>
      </c>
      <c r="D3850" t="str">
        <f>IF(ISBLANK(Hoja1!D3850),"ASALARIADO",Hoja1!D3850)</f>
        <v>ASALARIADO</v>
      </c>
      <c r="E3850" t="s">
        <v>16</v>
      </c>
      <c r="F3850" t="s">
        <v>12</v>
      </c>
      <c r="G3850" t="s">
        <v>12</v>
      </c>
      <c r="H3850" t="s">
        <v>12</v>
      </c>
      <c r="I3850" s="1">
        <f>IF(ISBLANK(Hoja1!I3850),AVERAGE(Hoja1!$I$2:$I$5001),Hoja1!I3850)</f>
        <v>28</v>
      </c>
      <c r="J3850">
        <f t="shared" si="180"/>
        <v>1</v>
      </c>
      <c r="K3850" t="str">
        <f t="shared" si="181"/>
        <v>0-400k</v>
      </c>
      <c r="L3850" t="str">
        <f t="shared" si="182"/>
        <v>18-30</v>
      </c>
    </row>
    <row r="3851" spans="1:12" x14ac:dyDescent="0.25">
      <c r="A3851">
        <v>3850</v>
      </c>
      <c r="B3851" t="s">
        <v>9</v>
      </c>
      <c r="C3851">
        <f>IF(ISBLANK(Hoja1!C3851),AVERAGE(Hoja1!$C$2:$C$5001),Hoja1!C3851)</f>
        <v>449750</v>
      </c>
      <c r="D3851" t="str">
        <f>IF(ISBLANK(Hoja1!D3851),"ASALARIADO",Hoja1!D3851)</f>
        <v>ASALARIADO</v>
      </c>
      <c r="E3851" t="s">
        <v>16</v>
      </c>
      <c r="F3851" t="s">
        <v>12</v>
      </c>
      <c r="G3851" t="s">
        <v>13</v>
      </c>
      <c r="H3851" t="s">
        <v>13</v>
      </c>
      <c r="I3851" s="1">
        <f>IF(ISBLANK(Hoja1!I3851),AVERAGE(Hoja1!$I$2:$I$5001),Hoja1!I3851)</f>
        <v>28</v>
      </c>
      <c r="J3851">
        <f t="shared" si="180"/>
        <v>0</v>
      </c>
      <c r="K3851" t="str">
        <f t="shared" si="181"/>
        <v>400k-800k</v>
      </c>
      <c r="L3851" t="str">
        <f t="shared" si="182"/>
        <v>18-30</v>
      </c>
    </row>
    <row r="3852" spans="1:12" x14ac:dyDescent="0.25">
      <c r="A3852">
        <v>3851</v>
      </c>
      <c r="B3852" t="s">
        <v>9</v>
      </c>
      <c r="C3852">
        <f>IF(ISBLANK(Hoja1!C3852),AVERAGE(Hoja1!$C$2:$C$5001),Hoja1!C3852)</f>
        <v>887689.45</v>
      </c>
      <c r="D3852" t="str">
        <f>IF(ISBLANK(Hoja1!D3852),"ASALARIADO",Hoja1!D3852)</f>
        <v>ASALARIADO</v>
      </c>
      <c r="E3852" t="s">
        <v>11</v>
      </c>
      <c r="F3852" t="s">
        <v>12</v>
      </c>
      <c r="G3852" t="s">
        <v>13</v>
      </c>
      <c r="H3852" t="s">
        <v>13</v>
      </c>
      <c r="I3852" s="1">
        <f>IF(ISBLANK(Hoja1!I3852),AVERAGE(Hoja1!$I$2:$I$5001),Hoja1!I3852)</f>
        <v>29</v>
      </c>
      <c r="J3852">
        <f t="shared" si="180"/>
        <v>0</v>
      </c>
      <c r="K3852" t="str">
        <f t="shared" si="181"/>
        <v>800k-1.2M</v>
      </c>
      <c r="L3852" t="str">
        <f t="shared" si="182"/>
        <v>18-30</v>
      </c>
    </row>
    <row r="3853" spans="1:12" x14ac:dyDescent="0.25">
      <c r="A3853">
        <v>3852</v>
      </c>
      <c r="B3853" t="s">
        <v>15</v>
      </c>
      <c r="C3853">
        <f>IF(ISBLANK(Hoja1!C3853),AVERAGE(Hoja1!$C$2:$C$5001),Hoja1!C3853)</f>
        <v>729230.7</v>
      </c>
      <c r="D3853" t="str">
        <f>IF(ISBLANK(Hoja1!D3853),"ASALARIADO",Hoja1!D3853)</f>
        <v>ASALARIADO</v>
      </c>
      <c r="E3853" t="s">
        <v>11</v>
      </c>
      <c r="F3853" t="s">
        <v>12</v>
      </c>
      <c r="G3853" t="s">
        <v>13</v>
      </c>
      <c r="H3853" t="s">
        <v>13</v>
      </c>
      <c r="I3853" s="1">
        <f>IF(ISBLANK(Hoja1!I3853),AVERAGE(Hoja1!$I$2:$I$5001),Hoja1!I3853)</f>
        <v>27</v>
      </c>
      <c r="J3853">
        <f t="shared" si="180"/>
        <v>0</v>
      </c>
      <c r="K3853" t="str">
        <f t="shared" si="181"/>
        <v>400k-800k</v>
      </c>
      <c r="L3853" t="str">
        <f t="shared" si="182"/>
        <v>18-30</v>
      </c>
    </row>
    <row r="3854" spans="1:12" x14ac:dyDescent="0.25">
      <c r="A3854">
        <v>3853</v>
      </c>
      <c r="B3854" t="s">
        <v>9</v>
      </c>
      <c r="C3854">
        <f>IF(ISBLANK(Hoja1!C3854),AVERAGE(Hoja1!$C$2:$C$5001),Hoja1!C3854)</f>
        <v>388492</v>
      </c>
      <c r="D3854" t="str">
        <f>IF(ISBLANK(Hoja1!D3854),"ASALARIADO",Hoja1!D3854)</f>
        <v>ASALARIADO</v>
      </c>
      <c r="E3854" t="s">
        <v>16</v>
      </c>
      <c r="F3854" t="s">
        <v>12</v>
      </c>
      <c r="G3854" t="s">
        <v>13</v>
      </c>
      <c r="H3854" t="s">
        <v>13</v>
      </c>
      <c r="I3854" s="1">
        <f>IF(ISBLANK(Hoja1!I3854),AVERAGE(Hoja1!$I$2:$I$5001),Hoja1!I3854)</f>
        <v>21</v>
      </c>
      <c r="J3854">
        <f t="shared" si="180"/>
        <v>0</v>
      </c>
      <c r="K3854" t="str">
        <f t="shared" si="181"/>
        <v>0-400k</v>
      </c>
      <c r="L3854" t="str">
        <f t="shared" si="182"/>
        <v>18-30</v>
      </c>
    </row>
    <row r="3855" spans="1:12" x14ac:dyDescent="0.25">
      <c r="A3855">
        <v>3854</v>
      </c>
      <c r="B3855" t="s">
        <v>9</v>
      </c>
      <c r="C3855">
        <f>IF(ISBLANK(Hoja1!C3855),AVERAGE(Hoja1!$C$2:$C$5001),Hoja1!C3855)</f>
        <v>396286</v>
      </c>
      <c r="D3855" t="str">
        <f>IF(ISBLANK(Hoja1!D3855),"ASALARIADO",Hoja1!D3855)</f>
        <v>ASALARIADO</v>
      </c>
      <c r="E3855" t="s">
        <v>16</v>
      </c>
      <c r="F3855" t="s">
        <v>12</v>
      </c>
      <c r="G3855" t="s">
        <v>13</v>
      </c>
      <c r="H3855" t="s">
        <v>13</v>
      </c>
      <c r="I3855" s="1">
        <f>IF(ISBLANK(Hoja1!I3855),AVERAGE(Hoja1!$I$2:$I$5001),Hoja1!I3855)</f>
        <v>37</v>
      </c>
      <c r="J3855">
        <f t="shared" si="180"/>
        <v>0</v>
      </c>
      <c r="K3855" t="str">
        <f t="shared" si="181"/>
        <v>0-400k</v>
      </c>
      <c r="L3855" t="str">
        <f t="shared" si="182"/>
        <v>31-45</v>
      </c>
    </row>
    <row r="3856" spans="1:12" x14ac:dyDescent="0.25">
      <c r="A3856">
        <v>3855</v>
      </c>
      <c r="B3856" t="s">
        <v>15</v>
      </c>
      <c r="C3856">
        <f>IF(ISBLANK(Hoja1!C3856),AVERAGE(Hoja1!$C$2:$C$5001),Hoja1!C3856)</f>
        <v>1386388</v>
      </c>
      <c r="D3856" t="str">
        <f>IF(ISBLANK(Hoja1!D3856),"ASALARIADO",Hoja1!D3856)</f>
        <v>PENSIONADOS EN SU PROPIO SISTEMA</v>
      </c>
      <c r="E3856" t="s">
        <v>11</v>
      </c>
      <c r="F3856" t="s">
        <v>12</v>
      </c>
      <c r="G3856" t="s">
        <v>13</v>
      </c>
      <c r="H3856" t="s">
        <v>13</v>
      </c>
      <c r="I3856" s="1">
        <f>IF(ISBLANK(Hoja1!I3856),AVERAGE(Hoja1!$I$2:$I$5001),Hoja1!I3856)</f>
        <v>75</v>
      </c>
      <c r="J3856">
        <f t="shared" si="180"/>
        <v>0</v>
      </c>
      <c r="K3856" t="str">
        <f t="shared" si="181"/>
        <v>1.2M-2M</v>
      </c>
      <c r="L3856" t="str">
        <f t="shared" si="182"/>
        <v>61-75</v>
      </c>
    </row>
    <row r="3857" spans="1:12" x14ac:dyDescent="0.25">
      <c r="A3857">
        <v>3856</v>
      </c>
      <c r="B3857" t="s">
        <v>15</v>
      </c>
      <c r="C3857">
        <f>IF(ISBLANK(Hoja1!C3857),AVERAGE(Hoja1!$C$2:$C$5001),Hoja1!C3857)</f>
        <v>983308</v>
      </c>
      <c r="D3857" t="str">
        <f>IF(ISBLANK(Hoja1!D3857),"ASALARIADO",Hoja1!D3857)</f>
        <v>ASALARIADO</v>
      </c>
      <c r="E3857" t="s">
        <v>16</v>
      </c>
      <c r="F3857" t="s">
        <v>12</v>
      </c>
      <c r="G3857" t="s">
        <v>13</v>
      </c>
      <c r="H3857" t="s">
        <v>13</v>
      </c>
      <c r="I3857" s="1">
        <f>IF(ISBLANK(Hoja1!I3857),AVERAGE(Hoja1!$I$2:$I$5001),Hoja1!I3857)</f>
        <v>27</v>
      </c>
      <c r="J3857">
        <f t="shared" si="180"/>
        <v>0</v>
      </c>
      <c r="K3857" t="str">
        <f t="shared" si="181"/>
        <v>800k-1.2M</v>
      </c>
      <c r="L3857" t="str">
        <f t="shared" si="182"/>
        <v>18-30</v>
      </c>
    </row>
    <row r="3858" spans="1:12" x14ac:dyDescent="0.25">
      <c r="A3858">
        <v>3857</v>
      </c>
      <c r="B3858" t="s">
        <v>9</v>
      </c>
      <c r="C3858">
        <f>IF(ISBLANK(Hoja1!C3858),AVERAGE(Hoja1!$C$2:$C$5001),Hoja1!C3858)</f>
        <v>1007583</v>
      </c>
      <c r="D3858" t="str">
        <f>IF(ISBLANK(Hoja1!D3858),"ASALARIADO",Hoja1!D3858)</f>
        <v>TRABAJADOR INDEPENDIENTE</v>
      </c>
      <c r="E3858" t="s">
        <v>16</v>
      </c>
      <c r="F3858" t="s">
        <v>12</v>
      </c>
      <c r="G3858" t="s">
        <v>13</v>
      </c>
      <c r="H3858" t="s">
        <v>13</v>
      </c>
      <c r="I3858" s="1">
        <f>IF(ISBLANK(Hoja1!I3858),AVERAGE(Hoja1!$I$2:$I$5001),Hoja1!I3858)</f>
        <v>76</v>
      </c>
      <c r="J3858">
        <f t="shared" si="180"/>
        <v>0</v>
      </c>
      <c r="K3858" t="str">
        <f t="shared" si="181"/>
        <v>800k-1.2M</v>
      </c>
      <c r="L3858" t="str">
        <f t="shared" si="182"/>
        <v>76-100+</v>
      </c>
    </row>
    <row r="3859" spans="1:12" x14ac:dyDescent="0.25">
      <c r="A3859">
        <v>3858</v>
      </c>
      <c r="B3859" t="s">
        <v>15</v>
      </c>
      <c r="C3859">
        <f>IF(ISBLANK(Hoja1!C3859),AVERAGE(Hoja1!$C$2:$C$5001),Hoja1!C3859)</f>
        <v>1104599</v>
      </c>
      <c r="D3859" t="str">
        <f>IF(ISBLANK(Hoja1!D3859),"ASALARIADO",Hoja1!D3859)</f>
        <v>ASALARIADO</v>
      </c>
      <c r="E3859" t="s">
        <v>11</v>
      </c>
      <c r="F3859" t="s">
        <v>12</v>
      </c>
      <c r="G3859" t="s">
        <v>13</v>
      </c>
      <c r="H3859" t="s">
        <v>13</v>
      </c>
      <c r="I3859" s="1">
        <f>IF(ISBLANK(Hoja1!I3859),AVERAGE(Hoja1!$I$2:$I$5001),Hoja1!I3859)</f>
        <v>50</v>
      </c>
      <c r="J3859">
        <f t="shared" si="180"/>
        <v>0</v>
      </c>
      <c r="K3859" t="str">
        <f t="shared" si="181"/>
        <v>800k-1.2M</v>
      </c>
      <c r="L3859" t="str">
        <f t="shared" si="182"/>
        <v>46-60</v>
      </c>
    </row>
    <row r="3860" spans="1:12" x14ac:dyDescent="0.25">
      <c r="A3860">
        <v>3859</v>
      </c>
      <c r="B3860" t="s">
        <v>9</v>
      </c>
      <c r="C3860">
        <f>IF(ISBLANK(Hoja1!C3860),AVERAGE(Hoja1!$C$2:$C$5001),Hoja1!C3860)</f>
        <v>350605.15</v>
      </c>
      <c r="D3860" t="str">
        <f>IF(ISBLANK(Hoja1!D3860),"ASALARIADO",Hoja1!D3860)</f>
        <v>ASALARIADO</v>
      </c>
      <c r="E3860" t="s">
        <v>16</v>
      </c>
      <c r="F3860" t="s">
        <v>12</v>
      </c>
      <c r="G3860" t="s">
        <v>13</v>
      </c>
      <c r="H3860" t="s">
        <v>13</v>
      </c>
      <c r="I3860" s="1">
        <f>IF(ISBLANK(Hoja1!I3860),AVERAGE(Hoja1!$I$2:$I$5001),Hoja1!I3860)</f>
        <v>31</v>
      </c>
      <c r="J3860">
        <f t="shared" si="180"/>
        <v>0</v>
      </c>
      <c r="K3860" t="str">
        <f t="shared" si="181"/>
        <v>0-400k</v>
      </c>
      <c r="L3860" t="str">
        <f t="shared" si="182"/>
        <v>31-45</v>
      </c>
    </row>
    <row r="3861" spans="1:12" x14ac:dyDescent="0.25">
      <c r="A3861">
        <v>3860</v>
      </c>
      <c r="B3861" t="s">
        <v>9</v>
      </c>
      <c r="C3861">
        <f>IF(ISBLANK(Hoja1!C3861),AVERAGE(Hoja1!$C$2:$C$5001),Hoja1!C3861)</f>
        <v>348749.4</v>
      </c>
      <c r="D3861" t="str">
        <f>IF(ISBLANK(Hoja1!D3861),"ASALARIADO",Hoja1!D3861)</f>
        <v>ASALARIADO</v>
      </c>
      <c r="E3861" t="s">
        <v>16</v>
      </c>
      <c r="F3861" t="s">
        <v>12</v>
      </c>
      <c r="G3861" t="s">
        <v>13</v>
      </c>
      <c r="H3861" t="s">
        <v>13</v>
      </c>
      <c r="I3861" s="1">
        <f>IF(ISBLANK(Hoja1!I3861),AVERAGE(Hoja1!$I$2:$I$5001),Hoja1!I3861)</f>
        <v>55</v>
      </c>
      <c r="J3861">
        <f t="shared" si="180"/>
        <v>0</v>
      </c>
      <c r="K3861" t="str">
        <f t="shared" si="181"/>
        <v>0-400k</v>
      </c>
      <c r="L3861" t="str">
        <f t="shared" si="182"/>
        <v>46-60</v>
      </c>
    </row>
    <row r="3862" spans="1:12" x14ac:dyDescent="0.25">
      <c r="A3862">
        <v>3861</v>
      </c>
      <c r="B3862" t="s">
        <v>9</v>
      </c>
      <c r="C3862">
        <f>IF(ISBLANK(Hoja1!C3862),AVERAGE(Hoja1!$C$2:$C$5001),Hoja1!C3862)</f>
        <v>299784</v>
      </c>
      <c r="D3862" t="str">
        <f>IF(ISBLANK(Hoja1!D3862),"ASALARIADO",Hoja1!D3862)</f>
        <v>TRABAJADOR INDEPENDIENTE</v>
      </c>
      <c r="E3862" t="s">
        <v>16</v>
      </c>
      <c r="F3862" t="s">
        <v>12</v>
      </c>
      <c r="G3862" t="s">
        <v>13</v>
      </c>
      <c r="H3862" t="s">
        <v>13</v>
      </c>
      <c r="I3862" s="1">
        <f>IF(ISBLANK(Hoja1!I3862),AVERAGE(Hoja1!$I$2:$I$5001),Hoja1!I3862)</f>
        <v>56</v>
      </c>
      <c r="J3862">
        <f t="shared" si="180"/>
        <v>0</v>
      </c>
      <c r="K3862" t="str">
        <f t="shared" si="181"/>
        <v>0-400k</v>
      </c>
      <c r="L3862" t="str">
        <f t="shared" si="182"/>
        <v>46-60</v>
      </c>
    </row>
    <row r="3863" spans="1:12" x14ac:dyDescent="0.25">
      <c r="A3863">
        <v>3862</v>
      </c>
      <c r="B3863" t="s">
        <v>15</v>
      </c>
      <c r="C3863">
        <f>IF(ISBLANK(Hoja1!C3863),AVERAGE(Hoja1!$C$2:$C$5001),Hoja1!C3863)</f>
        <v>540083</v>
      </c>
      <c r="D3863" t="str">
        <f>IF(ISBLANK(Hoja1!D3863),"ASALARIADO",Hoja1!D3863)</f>
        <v>TRABAJADOR INDEPENDIENTE</v>
      </c>
      <c r="E3863" t="s">
        <v>16</v>
      </c>
      <c r="F3863" t="s">
        <v>12</v>
      </c>
      <c r="G3863" t="s">
        <v>12</v>
      </c>
      <c r="H3863" t="s">
        <v>12</v>
      </c>
      <c r="I3863" s="1">
        <f>IF(ISBLANK(Hoja1!I3863),AVERAGE(Hoja1!$I$2:$I$5001),Hoja1!I3863)</f>
        <v>55</v>
      </c>
      <c r="J3863">
        <f t="shared" si="180"/>
        <v>1</v>
      </c>
      <c r="K3863" t="str">
        <f t="shared" si="181"/>
        <v>400k-800k</v>
      </c>
      <c r="L3863" t="str">
        <f t="shared" si="182"/>
        <v>46-60</v>
      </c>
    </row>
    <row r="3864" spans="1:12" x14ac:dyDescent="0.25">
      <c r="A3864">
        <v>3863</v>
      </c>
      <c r="B3864" t="s">
        <v>9</v>
      </c>
      <c r="C3864">
        <f>IF(ISBLANK(Hoja1!C3864),AVERAGE(Hoja1!$C$2:$C$5001),Hoja1!C3864)</f>
        <v>991228.7</v>
      </c>
      <c r="D3864" t="str">
        <f>IF(ISBLANK(Hoja1!D3864),"ASALARIADO",Hoja1!D3864)</f>
        <v>ASALARIADO</v>
      </c>
      <c r="E3864" t="s">
        <v>16</v>
      </c>
      <c r="F3864" t="s">
        <v>12</v>
      </c>
      <c r="G3864" t="s">
        <v>13</v>
      </c>
      <c r="H3864" t="s">
        <v>13</v>
      </c>
      <c r="I3864" s="1">
        <f>IF(ISBLANK(Hoja1!I3864),AVERAGE(Hoja1!$I$2:$I$5001),Hoja1!I3864)</f>
        <v>44</v>
      </c>
      <c r="J3864">
        <f t="shared" si="180"/>
        <v>0</v>
      </c>
      <c r="K3864" t="str">
        <f t="shared" si="181"/>
        <v>800k-1.2M</v>
      </c>
      <c r="L3864" t="str">
        <f t="shared" si="182"/>
        <v>31-45</v>
      </c>
    </row>
    <row r="3865" spans="1:12" x14ac:dyDescent="0.25">
      <c r="A3865">
        <v>3864</v>
      </c>
      <c r="B3865" t="s">
        <v>9</v>
      </c>
      <c r="C3865">
        <f>IF(ISBLANK(Hoja1!C3865),AVERAGE(Hoja1!$C$2:$C$5001),Hoja1!C3865)</f>
        <v>278030</v>
      </c>
      <c r="D3865" t="str">
        <f>IF(ISBLANK(Hoja1!D3865),"ASALARIADO",Hoja1!D3865)</f>
        <v>CONVENIOS ESPECIALES DE TRABAJADORES INDEPENDIENTES</v>
      </c>
      <c r="E3865" t="s">
        <v>16</v>
      </c>
      <c r="F3865" t="s">
        <v>12</v>
      </c>
      <c r="G3865" t="s">
        <v>13</v>
      </c>
      <c r="H3865" t="s">
        <v>13</v>
      </c>
      <c r="I3865" s="1">
        <f>IF(ISBLANK(Hoja1!I3865),AVERAGE(Hoja1!$I$2:$I$5001),Hoja1!I3865)</f>
        <v>49</v>
      </c>
      <c r="J3865">
        <f t="shared" si="180"/>
        <v>0</v>
      </c>
      <c r="K3865" t="str">
        <f t="shared" si="181"/>
        <v>0-400k</v>
      </c>
      <c r="L3865" t="str">
        <f t="shared" si="182"/>
        <v>46-60</v>
      </c>
    </row>
    <row r="3866" spans="1:12" x14ac:dyDescent="0.25">
      <c r="A3866">
        <v>3865</v>
      </c>
      <c r="B3866" t="s">
        <v>15</v>
      </c>
      <c r="C3866">
        <f>IF(ISBLANK(Hoja1!C3866),AVERAGE(Hoja1!$C$2:$C$5001),Hoja1!C3866)</f>
        <v>306545</v>
      </c>
      <c r="D3866" t="str">
        <f>IF(ISBLANK(Hoja1!D3866),"ASALARIADO",Hoja1!D3866)</f>
        <v>ASALARIADO</v>
      </c>
      <c r="E3866" t="s">
        <v>11</v>
      </c>
      <c r="F3866" t="s">
        <v>12</v>
      </c>
      <c r="G3866" t="s">
        <v>13</v>
      </c>
      <c r="H3866" t="s">
        <v>12</v>
      </c>
      <c r="I3866" s="1">
        <f>IF(ISBLANK(Hoja1!I3866),AVERAGE(Hoja1!$I$2:$I$5001),Hoja1!I3866)</f>
        <v>39</v>
      </c>
      <c r="J3866">
        <f t="shared" si="180"/>
        <v>1</v>
      </c>
      <c r="K3866" t="str">
        <f t="shared" si="181"/>
        <v>0-400k</v>
      </c>
      <c r="L3866" t="str">
        <f t="shared" si="182"/>
        <v>31-45</v>
      </c>
    </row>
    <row r="3867" spans="1:12" x14ac:dyDescent="0.25">
      <c r="A3867">
        <v>3866</v>
      </c>
      <c r="B3867" t="s">
        <v>9</v>
      </c>
      <c r="C3867">
        <f>IF(ISBLANK(Hoja1!C3867),AVERAGE(Hoja1!$C$2:$C$5001),Hoja1!C3867)</f>
        <v>639121.35</v>
      </c>
      <c r="D3867" t="str">
        <f>IF(ISBLANK(Hoja1!D3867),"ASALARIADO",Hoja1!D3867)</f>
        <v>ASALARIADO</v>
      </c>
      <c r="E3867" t="s">
        <v>16</v>
      </c>
      <c r="F3867" t="s">
        <v>12</v>
      </c>
      <c r="G3867" t="s">
        <v>13</v>
      </c>
      <c r="H3867" t="s">
        <v>13</v>
      </c>
      <c r="I3867" s="1">
        <f>IF(ISBLANK(Hoja1!I3867),AVERAGE(Hoja1!$I$2:$I$5001),Hoja1!I3867)</f>
        <v>36</v>
      </c>
      <c r="J3867">
        <f t="shared" si="180"/>
        <v>0</v>
      </c>
      <c r="K3867" t="str">
        <f t="shared" si="181"/>
        <v>400k-800k</v>
      </c>
      <c r="L3867" t="str">
        <f t="shared" si="182"/>
        <v>31-45</v>
      </c>
    </row>
    <row r="3868" spans="1:12" x14ac:dyDescent="0.25">
      <c r="A3868">
        <v>3867</v>
      </c>
      <c r="B3868" t="s">
        <v>9</v>
      </c>
      <c r="C3868">
        <f>IF(ISBLANK(Hoja1!C3868),AVERAGE(Hoja1!$C$2:$C$5001),Hoja1!C3868)</f>
        <v>422514.14</v>
      </c>
      <c r="D3868" t="str">
        <f>IF(ISBLANK(Hoja1!D3868),"ASALARIADO",Hoja1!D3868)</f>
        <v>ASALARIADO</v>
      </c>
      <c r="E3868" t="s">
        <v>16</v>
      </c>
      <c r="F3868" t="s">
        <v>12</v>
      </c>
      <c r="G3868" t="s">
        <v>13</v>
      </c>
      <c r="H3868" t="s">
        <v>13</v>
      </c>
      <c r="I3868" s="1">
        <f>IF(ISBLANK(Hoja1!I3868),AVERAGE(Hoja1!$I$2:$I$5001),Hoja1!I3868)</f>
        <v>33</v>
      </c>
      <c r="J3868">
        <f t="shared" si="180"/>
        <v>0</v>
      </c>
      <c r="K3868" t="str">
        <f t="shared" si="181"/>
        <v>400k-800k</v>
      </c>
      <c r="L3868" t="str">
        <f t="shared" si="182"/>
        <v>31-45</v>
      </c>
    </row>
    <row r="3869" spans="1:12" x14ac:dyDescent="0.25">
      <c r="A3869">
        <v>3868</v>
      </c>
      <c r="B3869" t="s">
        <v>9</v>
      </c>
      <c r="C3869">
        <f>IF(ISBLANK(Hoja1!C3869),AVERAGE(Hoja1!$C$2:$C$5001),Hoja1!C3869)</f>
        <v>639148</v>
      </c>
      <c r="D3869" t="str">
        <f>IF(ISBLANK(Hoja1!D3869),"ASALARIADO",Hoja1!D3869)</f>
        <v>TRABAJADOR INDEPENDIENTE</v>
      </c>
      <c r="E3869" t="s">
        <v>16</v>
      </c>
      <c r="F3869" t="s">
        <v>12</v>
      </c>
      <c r="G3869" t="s">
        <v>13</v>
      </c>
      <c r="H3869" t="s">
        <v>13</v>
      </c>
      <c r="I3869" s="1">
        <f>IF(ISBLANK(Hoja1!I3869),AVERAGE(Hoja1!$I$2:$I$5001),Hoja1!I3869)</f>
        <v>61</v>
      </c>
      <c r="J3869">
        <f t="shared" si="180"/>
        <v>0</v>
      </c>
      <c r="K3869" t="str">
        <f t="shared" si="181"/>
        <v>400k-800k</v>
      </c>
      <c r="L3869" t="str">
        <f t="shared" si="182"/>
        <v>61-75</v>
      </c>
    </row>
    <row r="3870" spans="1:12" x14ac:dyDescent="0.25">
      <c r="A3870">
        <v>3869</v>
      </c>
      <c r="B3870" t="s">
        <v>15</v>
      </c>
      <c r="C3870">
        <f>IF(ISBLANK(Hoja1!C3870),AVERAGE(Hoja1!$C$2:$C$5001),Hoja1!C3870)</f>
        <v>438762.65</v>
      </c>
      <c r="D3870" t="str">
        <f>IF(ISBLANK(Hoja1!D3870),"ASALARIADO",Hoja1!D3870)</f>
        <v>ASALARIADO</v>
      </c>
      <c r="E3870" t="s">
        <v>16</v>
      </c>
      <c r="F3870" t="s">
        <v>12</v>
      </c>
      <c r="G3870" t="s">
        <v>13</v>
      </c>
      <c r="H3870" t="s">
        <v>12</v>
      </c>
      <c r="I3870" s="1">
        <f>IF(ISBLANK(Hoja1!I3870),AVERAGE(Hoja1!$I$2:$I$5001),Hoja1!I3870)</f>
        <v>24</v>
      </c>
      <c r="J3870">
        <f t="shared" si="180"/>
        <v>1</v>
      </c>
      <c r="K3870" t="str">
        <f t="shared" si="181"/>
        <v>400k-800k</v>
      </c>
      <c r="L3870" t="str">
        <f t="shared" si="182"/>
        <v>18-30</v>
      </c>
    </row>
    <row r="3871" spans="1:12" x14ac:dyDescent="0.25">
      <c r="A3871">
        <v>3870</v>
      </c>
      <c r="B3871" t="s">
        <v>9</v>
      </c>
      <c r="C3871">
        <f>IF(ISBLANK(Hoja1!C3871),AVERAGE(Hoja1!$C$2:$C$5001),Hoja1!C3871)</f>
        <v>940646.55</v>
      </c>
      <c r="D3871" t="str">
        <f>IF(ISBLANK(Hoja1!D3871),"ASALARIADO",Hoja1!D3871)</f>
        <v>ASALARIADO</v>
      </c>
      <c r="E3871" t="s">
        <v>16</v>
      </c>
      <c r="F3871" t="s">
        <v>12</v>
      </c>
      <c r="G3871" t="s">
        <v>13</v>
      </c>
      <c r="H3871" t="s">
        <v>13</v>
      </c>
      <c r="I3871" s="1">
        <f>IF(ISBLANK(Hoja1!I3871),AVERAGE(Hoja1!$I$2:$I$5001),Hoja1!I3871)</f>
        <v>55</v>
      </c>
      <c r="J3871">
        <f t="shared" si="180"/>
        <v>0</v>
      </c>
      <c r="K3871" t="str">
        <f t="shared" si="181"/>
        <v>800k-1.2M</v>
      </c>
      <c r="L3871" t="str">
        <f t="shared" si="182"/>
        <v>46-60</v>
      </c>
    </row>
    <row r="3872" spans="1:12" x14ac:dyDescent="0.25">
      <c r="A3872">
        <v>3871</v>
      </c>
      <c r="B3872" t="s">
        <v>9</v>
      </c>
      <c r="C3872">
        <f>IF(ISBLANK(Hoja1!C3872),AVERAGE(Hoja1!$C$2:$C$5001),Hoja1!C3872)</f>
        <v>298248.25</v>
      </c>
      <c r="D3872" t="str">
        <f>IF(ISBLANK(Hoja1!D3872),"ASALARIADO",Hoja1!D3872)</f>
        <v>ASALARIADO</v>
      </c>
      <c r="E3872" t="s">
        <v>16</v>
      </c>
      <c r="F3872" t="s">
        <v>12</v>
      </c>
      <c r="G3872" t="s">
        <v>13</v>
      </c>
      <c r="H3872" t="s">
        <v>13</v>
      </c>
      <c r="I3872" s="1">
        <f>IF(ISBLANK(Hoja1!I3872),AVERAGE(Hoja1!$I$2:$I$5001),Hoja1!I3872)</f>
        <v>26</v>
      </c>
      <c r="J3872">
        <f t="shared" si="180"/>
        <v>0</v>
      </c>
      <c r="K3872" t="str">
        <f t="shared" si="181"/>
        <v>0-400k</v>
      </c>
      <c r="L3872" t="str">
        <f t="shared" si="182"/>
        <v>18-30</v>
      </c>
    </row>
    <row r="3873" spans="1:12" x14ac:dyDescent="0.25">
      <c r="A3873">
        <v>3872</v>
      </c>
      <c r="B3873" t="s">
        <v>9</v>
      </c>
      <c r="C3873">
        <f>IF(ISBLANK(Hoja1!C3873),AVERAGE(Hoja1!$C$2:$C$5001),Hoja1!C3873)</f>
        <v>450513.01</v>
      </c>
      <c r="D3873" t="str">
        <f>IF(ISBLANK(Hoja1!D3873),"ASALARIADO",Hoja1!D3873)</f>
        <v>ASALARIADO</v>
      </c>
      <c r="E3873" t="s">
        <v>11</v>
      </c>
      <c r="F3873" t="s">
        <v>12</v>
      </c>
      <c r="G3873" t="s">
        <v>13</v>
      </c>
      <c r="H3873" t="s">
        <v>13</v>
      </c>
      <c r="I3873" s="1">
        <f>IF(ISBLANK(Hoja1!I3873),AVERAGE(Hoja1!$I$2:$I$5001),Hoja1!I3873)</f>
        <v>39</v>
      </c>
      <c r="J3873">
        <f t="shared" si="180"/>
        <v>0</v>
      </c>
      <c r="K3873" t="str">
        <f t="shared" si="181"/>
        <v>400k-800k</v>
      </c>
      <c r="L3873" t="str">
        <f t="shared" si="182"/>
        <v>31-45</v>
      </c>
    </row>
    <row r="3874" spans="1:12" x14ac:dyDescent="0.25">
      <c r="A3874">
        <v>3873</v>
      </c>
      <c r="B3874" t="s">
        <v>9</v>
      </c>
      <c r="C3874">
        <f>IF(ISBLANK(Hoja1!C3874),AVERAGE(Hoja1!$C$2:$C$5001),Hoja1!C3874)</f>
        <v>1213949</v>
      </c>
      <c r="D3874" t="str">
        <f>IF(ISBLANK(Hoja1!D3874),"ASALARIADO",Hoja1!D3874)</f>
        <v>ASALARIADO</v>
      </c>
      <c r="E3874" t="s">
        <v>11</v>
      </c>
      <c r="F3874" t="s">
        <v>12</v>
      </c>
      <c r="G3874" t="s">
        <v>13</v>
      </c>
      <c r="H3874" t="s">
        <v>13</v>
      </c>
      <c r="I3874" s="1">
        <f>IF(ISBLANK(Hoja1!I3874),AVERAGE(Hoja1!$I$2:$I$5001),Hoja1!I3874)</f>
        <v>41</v>
      </c>
      <c r="J3874">
        <f t="shared" si="180"/>
        <v>0</v>
      </c>
      <c r="K3874" t="str">
        <f t="shared" si="181"/>
        <v>1.2M-2M</v>
      </c>
      <c r="L3874" t="str">
        <f t="shared" si="182"/>
        <v>31-45</v>
      </c>
    </row>
    <row r="3875" spans="1:12" x14ac:dyDescent="0.25">
      <c r="A3875">
        <v>3874</v>
      </c>
      <c r="B3875" t="s">
        <v>9</v>
      </c>
      <c r="C3875">
        <f>IF(ISBLANK(Hoja1!C3875),AVERAGE(Hoja1!$C$2:$C$5001),Hoja1!C3875)</f>
        <v>377729.94</v>
      </c>
      <c r="D3875" t="str">
        <f>IF(ISBLANK(Hoja1!D3875),"ASALARIADO",Hoja1!D3875)</f>
        <v>ASALARIADO</v>
      </c>
      <c r="E3875" t="s">
        <v>16</v>
      </c>
      <c r="F3875" t="s">
        <v>12</v>
      </c>
      <c r="G3875" t="s">
        <v>13</v>
      </c>
      <c r="H3875" t="s">
        <v>13</v>
      </c>
      <c r="I3875" s="1">
        <f>IF(ISBLANK(Hoja1!I3875),AVERAGE(Hoja1!$I$2:$I$5001),Hoja1!I3875)</f>
        <v>36</v>
      </c>
      <c r="J3875">
        <f t="shared" si="180"/>
        <v>0</v>
      </c>
      <c r="K3875" t="str">
        <f t="shared" si="181"/>
        <v>0-400k</v>
      </c>
      <c r="L3875" t="str">
        <f t="shared" si="182"/>
        <v>31-45</v>
      </c>
    </row>
    <row r="3876" spans="1:12" x14ac:dyDescent="0.25">
      <c r="A3876">
        <v>3875</v>
      </c>
      <c r="B3876" t="s">
        <v>15</v>
      </c>
      <c r="C3876">
        <f>IF(ISBLANK(Hoja1!C3876),AVERAGE(Hoja1!$C$2:$C$5001),Hoja1!C3876)</f>
        <v>1605450</v>
      </c>
      <c r="D3876" t="str">
        <f>IF(ISBLANK(Hoja1!D3876),"ASALARIADO",Hoja1!D3876)</f>
        <v>ASALARIADO</v>
      </c>
      <c r="E3876" t="s">
        <v>16</v>
      </c>
      <c r="F3876" t="s">
        <v>12</v>
      </c>
      <c r="G3876" t="s">
        <v>13</v>
      </c>
      <c r="H3876" t="s">
        <v>13</v>
      </c>
      <c r="I3876" s="1">
        <f>IF(ISBLANK(Hoja1!I3876),AVERAGE(Hoja1!$I$2:$I$5001),Hoja1!I3876)</f>
        <v>38</v>
      </c>
      <c r="J3876">
        <f t="shared" si="180"/>
        <v>0</v>
      </c>
      <c r="K3876" t="str">
        <f t="shared" si="181"/>
        <v>1.2M-2M</v>
      </c>
      <c r="L3876" t="str">
        <f t="shared" si="182"/>
        <v>31-45</v>
      </c>
    </row>
    <row r="3877" spans="1:12" x14ac:dyDescent="0.25">
      <c r="A3877">
        <v>3876</v>
      </c>
      <c r="B3877" t="s">
        <v>9</v>
      </c>
      <c r="C3877">
        <f>IF(ISBLANK(Hoja1!C3877),AVERAGE(Hoja1!$C$2:$C$5001),Hoja1!C3877)</f>
        <v>297102</v>
      </c>
      <c r="D3877" t="str">
        <f>IF(ISBLANK(Hoja1!D3877),"ASALARIADO",Hoja1!D3877)</f>
        <v>TRABAJADOR INDEPENDIENTE</v>
      </c>
      <c r="E3877" t="s">
        <v>16</v>
      </c>
      <c r="F3877" t="s">
        <v>12</v>
      </c>
      <c r="G3877" t="s">
        <v>13</v>
      </c>
      <c r="H3877" t="s">
        <v>12</v>
      </c>
      <c r="I3877" s="1">
        <f>IF(ISBLANK(Hoja1!I3877),AVERAGE(Hoja1!$I$2:$I$5001),Hoja1!I3877)</f>
        <v>64</v>
      </c>
      <c r="J3877">
        <f t="shared" si="180"/>
        <v>1</v>
      </c>
      <c r="K3877" t="str">
        <f t="shared" si="181"/>
        <v>0-400k</v>
      </c>
      <c r="L3877" t="str">
        <f t="shared" si="182"/>
        <v>61-75</v>
      </c>
    </row>
    <row r="3878" spans="1:12" x14ac:dyDescent="0.25">
      <c r="A3878">
        <v>3877</v>
      </c>
      <c r="B3878" t="s">
        <v>9</v>
      </c>
      <c r="C3878">
        <f>IF(ISBLANK(Hoja1!C3878),AVERAGE(Hoja1!$C$2:$C$5001),Hoja1!C3878)</f>
        <v>391637.5</v>
      </c>
      <c r="D3878" t="str">
        <f>IF(ISBLANK(Hoja1!D3878),"ASALARIADO",Hoja1!D3878)</f>
        <v>ASALARIADO</v>
      </c>
      <c r="E3878" t="s">
        <v>16</v>
      </c>
      <c r="F3878" t="s">
        <v>12</v>
      </c>
      <c r="G3878" t="s">
        <v>13</v>
      </c>
      <c r="H3878" t="s">
        <v>13</v>
      </c>
      <c r="I3878" s="1">
        <f>IF(ISBLANK(Hoja1!I3878),AVERAGE(Hoja1!$I$2:$I$5001),Hoja1!I3878)</f>
        <v>49</v>
      </c>
      <c r="J3878">
        <f t="shared" si="180"/>
        <v>0</v>
      </c>
      <c r="K3878" t="str">
        <f t="shared" si="181"/>
        <v>0-400k</v>
      </c>
      <c r="L3878" t="str">
        <f t="shared" si="182"/>
        <v>46-60</v>
      </c>
    </row>
    <row r="3879" spans="1:12" x14ac:dyDescent="0.25">
      <c r="A3879">
        <v>3878</v>
      </c>
      <c r="B3879" t="s">
        <v>9</v>
      </c>
      <c r="C3879">
        <f>IF(ISBLANK(Hoja1!C3879),AVERAGE(Hoja1!$C$2:$C$5001),Hoja1!C3879)</f>
        <v>317719</v>
      </c>
      <c r="D3879" t="str">
        <f>IF(ISBLANK(Hoja1!D3879),"ASALARIADO",Hoja1!D3879)</f>
        <v>ASEGURADO VOLUNTARIO</v>
      </c>
      <c r="E3879" t="s">
        <v>16</v>
      </c>
      <c r="F3879" t="s">
        <v>12</v>
      </c>
      <c r="G3879" t="s">
        <v>12</v>
      </c>
      <c r="H3879" t="s">
        <v>13</v>
      </c>
      <c r="I3879" s="1">
        <f>IF(ISBLANK(Hoja1!I3879),AVERAGE(Hoja1!$I$2:$I$5001),Hoja1!I3879)</f>
        <v>34</v>
      </c>
      <c r="J3879">
        <f t="shared" si="180"/>
        <v>0</v>
      </c>
      <c r="K3879" t="str">
        <f t="shared" si="181"/>
        <v>0-400k</v>
      </c>
      <c r="L3879" t="str">
        <f t="shared" si="182"/>
        <v>31-45</v>
      </c>
    </row>
    <row r="3880" spans="1:12" x14ac:dyDescent="0.25">
      <c r="A3880">
        <v>3879</v>
      </c>
      <c r="B3880" t="s">
        <v>15</v>
      </c>
      <c r="C3880">
        <f>IF(ISBLANK(Hoja1!C3880),AVERAGE(Hoja1!$C$2:$C$5001),Hoja1!C3880)</f>
        <v>1161829.5</v>
      </c>
      <c r="D3880" t="str">
        <f>IF(ISBLANK(Hoja1!D3880),"ASALARIADO",Hoja1!D3880)</f>
        <v>ASALARIADO</v>
      </c>
      <c r="E3880" t="s">
        <v>11</v>
      </c>
      <c r="F3880" t="s">
        <v>12</v>
      </c>
      <c r="G3880" t="s">
        <v>13</v>
      </c>
      <c r="H3880" t="s">
        <v>13</v>
      </c>
      <c r="I3880" s="1">
        <f>IF(ISBLANK(Hoja1!I3880),AVERAGE(Hoja1!$I$2:$I$5001),Hoja1!I3880)</f>
        <v>32</v>
      </c>
      <c r="J3880">
        <f t="shared" si="180"/>
        <v>0</v>
      </c>
      <c r="K3880" t="str">
        <f t="shared" si="181"/>
        <v>800k-1.2M</v>
      </c>
      <c r="L3880" t="str">
        <f t="shared" si="182"/>
        <v>31-45</v>
      </c>
    </row>
    <row r="3881" spans="1:12" x14ac:dyDescent="0.25">
      <c r="A3881">
        <v>3880</v>
      </c>
      <c r="B3881" t="s">
        <v>15</v>
      </c>
      <c r="C3881">
        <f>IF(ISBLANK(Hoja1!C3881),AVERAGE(Hoja1!$C$2:$C$5001),Hoja1!C3881)</f>
        <v>297050</v>
      </c>
      <c r="D3881" t="str">
        <f>IF(ISBLANK(Hoja1!D3881),"ASALARIADO",Hoja1!D3881)</f>
        <v>ASEGURADO VOLUNTARIO</v>
      </c>
      <c r="E3881" t="s">
        <v>16</v>
      </c>
      <c r="F3881" t="s">
        <v>12</v>
      </c>
      <c r="G3881" t="s">
        <v>13</v>
      </c>
      <c r="H3881" t="s">
        <v>13</v>
      </c>
      <c r="I3881" s="1">
        <f>IF(ISBLANK(Hoja1!I3881),AVERAGE(Hoja1!$I$2:$I$5001),Hoja1!I3881)</f>
        <v>55</v>
      </c>
      <c r="J3881">
        <f t="shared" si="180"/>
        <v>0</v>
      </c>
      <c r="K3881" t="str">
        <f t="shared" si="181"/>
        <v>0-400k</v>
      </c>
      <c r="L3881" t="str">
        <f t="shared" si="182"/>
        <v>46-60</v>
      </c>
    </row>
    <row r="3882" spans="1:12" x14ac:dyDescent="0.25">
      <c r="A3882">
        <v>3881</v>
      </c>
      <c r="B3882" t="s">
        <v>9</v>
      </c>
      <c r="C3882">
        <f>IF(ISBLANK(Hoja1!C3882),AVERAGE(Hoja1!$C$2:$C$5001),Hoja1!C3882)</f>
        <v>1117420.3</v>
      </c>
      <c r="D3882" t="str">
        <f>IF(ISBLANK(Hoja1!D3882),"ASALARIADO",Hoja1!D3882)</f>
        <v>ASALARIADO</v>
      </c>
      <c r="E3882" t="s">
        <v>16</v>
      </c>
      <c r="F3882" t="s">
        <v>12</v>
      </c>
      <c r="G3882" t="s">
        <v>13</v>
      </c>
      <c r="H3882" t="s">
        <v>13</v>
      </c>
      <c r="I3882" s="1">
        <f>IF(ISBLANK(Hoja1!I3882),AVERAGE(Hoja1!$I$2:$I$5001),Hoja1!I3882)</f>
        <v>52</v>
      </c>
      <c r="J3882">
        <f t="shared" si="180"/>
        <v>0</v>
      </c>
      <c r="K3882" t="str">
        <f t="shared" si="181"/>
        <v>800k-1.2M</v>
      </c>
      <c r="L3882" t="str">
        <f t="shared" si="182"/>
        <v>46-60</v>
      </c>
    </row>
    <row r="3883" spans="1:12" x14ac:dyDescent="0.25">
      <c r="A3883">
        <v>3882</v>
      </c>
      <c r="B3883" t="s">
        <v>9</v>
      </c>
      <c r="C3883">
        <f>IF(ISBLANK(Hoja1!C3883),AVERAGE(Hoja1!$C$2:$C$5001),Hoja1!C3883)</f>
        <v>472721.91999999998</v>
      </c>
      <c r="D3883" t="str">
        <f>IF(ISBLANK(Hoja1!D3883),"ASALARIADO",Hoja1!D3883)</f>
        <v>ASALARIADO</v>
      </c>
      <c r="E3883" t="s">
        <v>16</v>
      </c>
      <c r="F3883" t="s">
        <v>12</v>
      </c>
      <c r="G3883" t="s">
        <v>13</v>
      </c>
      <c r="H3883" t="s">
        <v>13</v>
      </c>
      <c r="I3883" s="1">
        <f>IF(ISBLANK(Hoja1!I3883),AVERAGE(Hoja1!$I$2:$I$5001),Hoja1!I3883)</f>
        <v>60</v>
      </c>
      <c r="J3883">
        <f t="shared" si="180"/>
        <v>0</v>
      </c>
      <c r="K3883" t="str">
        <f t="shared" si="181"/>
        <v>400k-800k</v>
      </c>
      <c r="L3883" t="str">
        <f t="shared" si="182"/>
        <v>46-60</v>
      </c>
    </row>
    <row r="3884" spans="1:12" x14ac:dyDescent="0.25">
      <c r="A3884">
        <v>3883</v>
      </c>
      <c r="B3884" t="s">
        <v>15</v>
      </c>
      <c r="C3884">
        <f>IF(ISBLANK(Hoja1!C3884),AVERAGE(Hoja1!$C$2:$C$5001),Hoja1!C3884)</f>
        <v>300018</v>
      </c>
      <c r="D3884" t="str">
        <f>IF(ISBLANK(Hoja1!D3884),"ASALARIADO",Hoja1!D3884)</f>
        <v>ASEGURADO VOLUNTARIO</v>
      </c>
      <c r="E3884" t="s">
        <v>16</v>
      </c>
      <c r="F3884" t="s">
        <v>12</v>
      </c>
      <c r="G3884" t="s">
        <v>13</v>
      </c>
      <c r="H3884" t="s">
        <v>13</v>
      </c>
      <c r="I3884" s="1">
        <f>IF(ISBLANK(Hoja1!I3884),AVERAGE(Hoja1!$I$2:$I$5001),Hoja1!I3884)</f>
        <v>55</v>
      </c>
      <c r="J3884">
        <f t="shared" si="180"/>
        <v>0</v>
      </c>
      <c r="K3884" t="str">
        <f t="shared" si="181"/>
        <v>0-400k</v>
      </c>
      <c r="L3884" t="str">
        <f t="shared" si="182"/>
        <v>46-60</v>
      </c>
    </row>
    <row r="3885" spans="1:12" x14ac:dyDescent="0.25">
      <c r="A3885">
        <v>3884</v>
      </c>
      <c r="B3885" t="s">
        <v>9</v>
      </c>
      <c r="C3885">
        <f>IF(ISBLANK(Hoja1!C3885),AVERAGE(Hoja1!$C$2:$C$5001),Hoja1!C3885)</f>
        <v>235200</v>
      </c>
      <c r="D3885" t="str">
        <f>IF(ISBLANK(Hoja1!D3885),"ASALARIADO",Hoja1!D3885)</f>
        <v>ASALARIADO</v>
      </c>
      <c r="E3885" t="s">
        <v>16</v>
      </c>
      <c r="F3885" t="s">
        <v>12</v>
      </c>
      <c r="G3885" t="s">
        <v>13</v>
      </c>
      <c r="H3885" t="s">
        <v>12</v>
      </c>
      <c r="I3885" s="1">
        <f>IF(ISBLANK(Hoja1!I3885),AVERAGE(Hoja1!$I$2:$I$5001),Hoja1!I3885)</f>
        <v>24</v>
      </c>
      <c r="J3885">
        <f t="shared" si="180"/>
        <v>1</v>
      </c>
      <c r="K3885" t="str">
        <f t="shared" si="181"/>
        <v>0-400k</v>
      </c>
      <c r="L3885" t="str">
        <f t="shared" si="182"/>
        <v>18-30</v>
      </c>
    </row>
    <row r="3886" spans="1:12" x14ac:dyDescent="0.25">
      <c r="A3886">
        <v>3885</v>
      </c>
      <c r="B3886" t="s">
        <v>15</v>
      </c>
      <c r="C3886">
        <f>IF(ISBLANK(Hoja1!C3886),AVERAGE(Hoja1!$C$2:$C$5001),Hoja1!C3886)</f>
        <v>180000</v>
      </c>
      <c r="D3886" t="str">
        <f>IF(ISBLANK(Hoja1!D3886),"ASALARIADO",Hoja1!D3886)</f>
        <v>ASALARIADO</v>
      </c>
      <c r="E3886" t="s">
        <v>16</v>
      </c>
      <c r="F3886" t="s">
        <v>12</v>
      </c>
      <c r="G3886" t="s">
        <v>12</v>
      </c>
      <c r="H3886" t="s">
        <v>13</v>
      </c>
      <c r="I3886" s="1">
        <f>IF(ISBLANK(Hoja1!I3886),AVERAGE(Hoja1!$I$2:$I$5001),Hoja1!I3886)</f>
        <v>30</v>
      </c>
      <c r="J3886">
        <f t="shared" si="180"/>
        <v>0</v>
      </c>
      <c r="K3886" t="str">
        <f t="shared" si="181"/>
        <v>0-400k</v>
      </c>
      <c r="L3886" t="str">
        <f t="shared" si="182"/>
        <v>18-30</v>
      </c>
    </row>
    <row r="3887" spans="1:12" x14ac:dyDescent="0.25">
      <c r="A3887">
        <v>3886</v>
      </c>
      <c r="B3887" t="s">
        <v>9</v>
      </c>
      <c r="C3887">
        <f>IF(ISBLANK(Hoja1!C3887),AVERAGE(Hoja1!$C$2:$C$5001),Hoja1!C3887)</f>
        <v>639148</v>
      </c>
      <c r="D3887" t="str">
        <f>IF(ISBLANK(Hoja1!D3887),"ASALARIADO",Hoja1!D3887)</f>
        <v>TRABAJADOR INDEPENDIENTE</v>
      </c>
      <c r="E3887" t="s">
        <v>16</v>
      </c>
      <c r="F3887" t="s">
        <v>12</v>
      </c>
      <c r="G3887" t="s">
        <v>13</v>
      </c>
      <c r="H3887" t="s">
        <v>13</v>
      </c>
      <c r="I3887" s="1">
        <f>IF(ISBLANK(Hoja1!I3887),AVERAGE(Hoja1!$I$2:$I$5001),Hoja1!I3887)</f>
        <v>58</v>
      </c>
      <c r="J3887">
        <f t="shared" si="180"/>
        <v>0</v>
      </c>
      <c r="K3887" t="str">
        <f t="shared" si="181"/>
        <v>400k-800k</v>
      </c>
      <c r="L3887" t="str">
        <f t="shared" si="182"/>
        <v>46-60</v>
      </c>
    </row>
    <row r="3888" spans="1:12" x14ac:dyDescent="0.25">
      <c r="A3888">
        <v>3887</v>
      </c>
      <c r="B3888" t="s">
        <v>15</v>
      </c>
      <c r="C3888">
        <f>IF(ISBLANK(Hoja1!C3888),AVERAGE(Hoja1!$C$2:$C$5001),Hoja1!C3888)</f>
        <v>1461535</v>
      </c>
      <c r="D3888" t="str">
        <f>IF(ISBLANK(Hoja1!D3888),"ASALARIADO",Hoja1!D3888)</f>
        <v>PENSIONADOS EN SU PROPIO SISTEMA</v>
      </c>
      <c r="E3888" t="s">
        <v>11</v>
      </c>
      <c r="F3888" t="s">
        <v>12</v>
      </c>
      <c r="G3888" t="s">
        <v>13</v>
      </c>
      <c r="H3888" t="s">
        <v>13</v>
      </c>
      <c r="I3888" s="1">
        <f>IF(ISBLANK(Hoja1!I3888),AVERAGE(Hoja1!$I$2:$I$5001),Hoja1!I3888)</f>
        <v>55</v>
      </c>
      <c r="J3888">
        <f t="shared" si="180"/>
        <v>0</v>
      </c>
      <c r="K3888" t="str">
        <f t="shared" si="181"/>
        <v>1.2M-2M</v>
      </c>
      <c r="L3888" t="str">
        <f t="shared" si="182"/>
        <v>46-60</v>
      </c>
    </row>
    <row r="3889" spans="1:12" x14ac:dyDescent="0.25">
      <c r="A3889">
        <v>3888</v>
      </c>
      <c r="B3889" t="s">
        <v>15</v>
      </c>
      <c r="C3889">
        <f>IF(ISBLANK(Hoja1!C3889),AVERAGE(Hoja1!$C$2:$C$5001),Hoja1!C3889)</f>
        <v>297046</v>
      </c>
      <c r="D3889" t="str">
        <f>IF(ISBLANK(Hoja1!D3889),"ASALARIADO",Hoja1!D3889)</f>
        <v>ASEGURADO VOLUNTARIO</v>
      </c>
      <c r="E3889" t="s">
        <v>16</v>
      </c>
      <c r="F3889" t="s">
        <v>12</v>
      </c>
      <c r="G3889" t="s">
        <v>13</v>
      </c>
      <c r="H3889" t="s">
        <v>13</v>
      </c>
      <c r="I3889" s="1">
        <f>IF(ISBLANK(Hoja1!I3889),AVERAGE(Hoja1!$I$2:$I$5001),Hoja1!I3889)</f>
        <v>60</v>
      </c>
      <c r="J3889">
        <f t="shared" si="180"/>
        <v>0</v>
      </c>
      <c r="K3889" t="str">
        <f t="shared" si="181"/>
        <v>0-400k</v>
      </c>
      <c r="L3889" t="str">
        <f t="shared" si="182"/>
        <v>46-60</v>
      </c>
    </row>
    <row r="3890" spans="1:12" x14ac:dyDescent="0.25">
      <c r="A3890">
        <v>3889</v>
      </c>
      <c r="B3890" t="s">
        <v>9</v>
      </c>
      <c r="C3890">
        <f>IF(ISBLANK(Hoja1!C3890),AVERAGE(Hoja1!$C$2:$C$5001),Hoja1!C3890)</f>
        <v>208067.25</v>
      </c>
      <c r="D3890" t="str">
        <f>IF(ISBLANK(Hoja1!D3890),"ASALARIADO",Hoja1!D3890)</f>
        <v>ASALARIADO</v>
      </c>
      <c r="E3890" t="s">
        <v>11</v>
      </c>
      <c r="F3890" t="s">
        <v>12</v>
      </c>
      <c r="G3890" t="s">
        <v>13</v>
      </c>
      <c r="H3890" t="s">
        <v>13</v>
      </c>
      <c r="I3890" s="1">
        <f>IF(ISBLANK(Hoja1!I3890),AVERAGE(Hoja1!$I$2:$I$5001),Hoja1!I3890)</f>
        <v>46</v>
      </c>
      <c r="J3890">
        <f t="shared" si="180"/>
        <v>0</v>
      </c>
      <c r="K3890" t="str">
        <f t="shared" si="181"/>
        <v>0-400k</v>
      </c>
      <c r="L3890" t="str">
        <f t="shared" si="182"/>
        <v>46-60</v>
      </c>
    </row>
    <row r="3891" spans="1:12" x14ac:dyDescent="0.25">
      <c r="A3891">
        <v>3890</v>
      </c>
      <c r="B3891" t="s">
        <v>15</v>
      </c>
      <c r="C3891">
        <f>IF(ISBLANK(Hoja1!C3891),AVERAGE(Hoja1!$C$2:$C$5001),Hoja1!C3891)</f>
        <v>260000</v>
      </c>
      <c r="D3891" t="str">
        <f>IF(ISBLANK(Hoja1!D3891),"ASALARIADO",Hoja1!D3891)</f>
        <v>ASALARIADO</v>
      </c>
      <c r="E3891" t="s">
        <v>16</v>
      </c>
      <c r="F3891" t="s">
        <v>12</v>
      </c>
      <c r="G3891" t="s">
        <v>13</v>
      </c>
      <c r="H3891" t="s">
        <v>13</v>
      </c>
      <c r="I3891" s="1">
        <f>IF(ISBLANK(Hoja1!I3891),AVERAGE(Hoja1!$I$2:$I$5001),Hoja1!I3891)</f>
        <v>29</v>
      </c>
      <c r="J3891">
        <f t="shared" si="180"/>
        <v>0</v>
      </c>
      <c r="K3891" t="str">
        <f t="shared" si="181"/>
        <v>0-400k</v>
      </c>
      <c r="L3891" t="str">
        <f t="shared" si="182"/>
        <v>18-30</v>
      </c>
    </row>
    <row r="3892" spans="1:12" x14ac:dyDescent="0.25">
      <c r="A3892">
        <v>3891</v>
      </c>
      <c r="B3892" t="s">
        <v>9</v>
      </c>
      <c r="C3892">
        <f>IF(ISBLANK(Hoja1!C3892),AVERAGE(Hoja1!$C$2:$C$5001),Hoja1!C3892)</f>
        <v>274969.43</v>
      </c>
      <c r="D3892" t="str">
        <f>IF(ISBLANK(Hoja1!D3892),"ASALARIADO",Hoja1!D3892)</f>
        <v>ASALARIADO</v>
      </c>
      <c r="E3892" t="s">
        <v>16</v>
      </c>
      <c r="F3892" t="s">
        <v>12</v>
      </c>
      <c r="G3892" t="s">
        <v>13</v>
      </c>
      <c r="H3892" t="s">
        <v>13</v>
      </c>
      <c r="I3892" s="1">
        <f>IF(ISBLANK(Hoja1!I3892),AVERAGE(Hoja1!$I$2:$I$5001),Hoja1!I3892)</f>
        <v>31</v>
      </c>
      <c r="J3892">
        <f t="shared" si="180"/>
        <v>0</v>
      </c>
      <c r="K3892" t="str">
        <f t="shared" si="181"/>
        <v>0-400k</v>
      </c>
      <c r="L3892" t="str">
        <f t="shared" si="182"/>
        <v>31-45</v>
      </c>
    </row>
    <row r="3893" spans="1:12" x14ac:dyDescent="0.25">
      <c r="A3893">
        <v>3892</v>
      </c>
      <c r="B3893" t="s">
        <v>9</v>
      </c>
      <c r="C3893">
        <f>IF(ISBLANK(Hoja1!C3893),AVERAGE(Hoja1!$C$2:$C$5001),Hoja1!C3893)</f>
        <v>1392687.83</v>
      </c>
      <c r="D3893" t="str">
        <f>IF(ISBLANK(Hoja1!D3893),"ASALARIADO",Hoja1!D3893)</f>
        <v>ASALARIADO</v>
      </c>
      <c r="E3893" t="s">
        <v>16</v>
      </c>
      <c r="F3893" t="s">
        <v>12</v>
      </c>
      <c r="G3893" t="s">
        <v>13</v>
      </c>
      <c r="H3893" t="s">
        <v>13</v>
      </c>
      <c r="I3893" s="1">
        <f>IF(ISBLANK(Hoja1!I3893),AVERAGE(Hoja1!$I$2:$I$5001),Hoja1!I3893)</f>
        <v>55</v>
      </c>
      <c r="J3893">
        <f t="shared" si="180"/>
        <v>0</v>
      </c>
      <c r="K3893" t="str">
        <f t="shared" si="181"/>
        <v>1.2M-2M</v>
      </c>
      <c r="L3893" t="str">
        <f t="shared" si="182"/>
        <v>46-60</v>
      </c>
    </row>
    <row r="3894" spans="1:12" x14ac:dyDescent="0.25">
      <c r="A3894">
        <v>3893</v>
      </c>
      <c r="B3894" t="s">
        <v>9</v>
      </c>
      <c r="C3894">
        <f>IF(ISBLANK(Hoja1!C3894),AVERAGE(Hoja1!$C$2:$C$5001),Hoja1!C3894)</f>
        <v>546354</v>
      </c>
      <c r="D3894" t="str">
        <f>IF(ISBLANK(Hoja1!D3894),"ASALARIADO",Hoja1!D3894)</f>
        <v>TRABAJADOR INDEPENDIENTE</v>
      </c>
      <c r="E3894" t="s">
        <v>16</v>
      </c>
      <c r="F3894" t="s">
        <v>12</v>
      </c>
      <c r="G3894" t="s">
        <v>12</v>
      </c>
      <c r="H3894" t="s">
        <v>12</v>
      </c>
      <c r="I3894" s="1">
        <f>IF(ISBLANK(Hoja1!I3894),AVERAGE(Hoja1!$I$2:$I$5001),Hoja1!I3894)</f>
        <v>81</v>
      </c>
      <c r="J3894">
        <f t="shared" si="180"/>
        <v>1</v>
      </c>
      <c r="K3894" t="str">
        <f t="shared" si="181"/>
        <v>400k-800k</v>
      </c>
      <c r="L3894" t="str">
        <f t="shared" si="182"/>
        <v>76-100+</v>
      </c>
    </row>
    <row r="3895" spans="1:12" x14ac:dyDescent="0.25">
      <c r="A3895">
        <v>3894</v>
      </c>
      <c r="B3895" t="s">
        <v>15</v>
      </c>
      <c r="C3895">
        <f>IF(ISBLANK(Hoja1!C3895),AVERAGE(Hoja1!$C$2:$C$5001),Hoja1!C3895)</f>
        <v>297046</v>
      </c>
      <c r="D3895" t="str">
        <f>IF(ISBLANK(Hoja1!D3895),"ASALARIADO",Hoja1!D3895)</f>
        <v>ASEGURADO VOLUNTARIO</v>
      </c>
      <c r="E3895" t="s">
        <v>16</v>
      </c>
      <c r="F3895" t="s">
        <v>13</v>
      </c>
      <c r="G3895" t="s">
        <v>13</v>
      </c>
      <c r="H3895" t="s">
        <v>13</v>
      </c>
      <c r="I3895" s="1">
        <f>IF(ISBLANK(Hoja1!I3895),AVERAGE(Hoja1!$I$2:$I$5001),Hoja1!I3895)</f>
        <v>52</v>
      </c>
      <c r="J3895">
        <f t="shared" si="180"/>
        <v>0</v>
      </c>
      <c r="K3895" t="str">
        <f t="shared" si="181"/>
        <v>0-400k</v>
      </c>
      <c r="L3895" t="str">
        <f t="shared" si="182"/>
        <v>46-60</v>
      </c>
    </row>
    <row r="3896" spans="1:12" x14ac:dyDescent="0.25">
      <c r="A3896">
        <v>3895</v>
      </c>
      <c r="B3896" t="s">
        <v>9</v>
      </c>
      <c r="C3896">
        <f>IF(ISBLANK(Hoja1!C3896),AVERAGE(Hoja1!$C$2:$C$5001),Hoja1!C3896)</f>
        <v>459260</v>
      </c>
      <c r="D3896" t="str">
        <f>IF(ISBLANK(Hoja1!D3896),"ASALARIADO",Hoja1!D3896)</f>
        <v>ASALARIADO</v>
      </c>
      <c r="E3896" t="s">
        <v>16</v>
      </c>
      <c r="F3896" t="s">
        <v>12</v>
      </c>
      <c r="G3896" t="s">
        <v>13</v>
      </c>
      <c r="H3896" t="s">
        <v>13</v>
      </c>
      <c r="I3896" s="1">
        <f>IF(ISBLANK(Hoja1!I3896),AVERAGE(Hoja1!$I$2:$I$5001),Hoja1!I3896)</f>
        <v>37</v>
      </c>
      <c r="J3896">
        <f t="shared" si="180"/>
        <v>0</v>
      </c>
      <c r="K3896" t="str">
        <f t="shared" si="181"/>
        <v>400k-800k</v>
      </c>
      <c r="L3896" t="str">
        <f t="shared" si="182"/>
        <v>31-45</v>
      </c>
    </row>
    <row r="3897" spans="1:12" x14ac:dyDescent="0.25">
      <c r="A3897">
        <v>3896</v>
      </c>
      <c r="B3897" t="s">
        <v>9</v>
      </c>
      <c r="C3897">
        <f>IF(ISBLANK(Hoja1!C3897),AVERAGE(Hoja1!$C$2:$C$5001),Hoja1!C3897)</f>
        <v>721709.3</v>
      </c>
      <c r="D3897" t="str">
        <f>IF(ISBLANK(Hoja1!D3897),"ASALARIADO",Hoja1!D3897)</f>
        <v>ASALARIADO</v>
      </c>
      <c r="E3897" t="s">
        <v>11</v>
      </c>
      <c r="F3897" t="s">
        <v>12</v>
      </c>
      <c r="G3897" t="s">
        <v>13</v>
      </c>
      <c r="H3897" t="s">
        <v>13</v>
      </c>
      <c r="I3897" s="1">
        <f>IF(ISBLANK(Hoja1!I3897),AVERAGE(Hoja1!$I$2:$I$5001),Hoja1!I3897)</f>
        <v>45</v>
      </c>
      <c r="J3897">
        <f t="shared" si="180"/>
        <v>0</v>
      </c>
      <c r="K3897" t="str">
        <f t="shared" si="181"/>
        <v>400k-800k</v>
      </c>
      <c r="L3897" t="str">
        <f t="shared" si="182"/>
        <v>31-45</v>
      </c>
    </row>
    <row r="3898" spans="1:12" x14ac:dyDescent="0.25">
      <c r="A3898">
        <v>3897</v>
      </c>
      <c r="B3898" t="s">
        <v>15</v>
      </c>
      <c r="C3898">
        <f>IF(ISBLANK(Hoja1!C3898),AVERAGE(Hoja1!$C$2:$C$5001),Hoja1!C3898)</f>
        <v>465877</v>
      </c>
      <c r="D3898" t="str">
        <f>IF(ISBLANK(Hoja1!D3898),"ASALARIADO",Hoja1!D3898)</f>
        <v>ASALARIADO</v>
      </c>
      <c r="E3898" t="s">
        <v>16</v>
      </c>
      <c r="F3898" t="s">
        <v>12</v>
      </c>
      <c r="G3898" t="s">
        <v>13</v>
      </c>
      <c r="H3898" t="s">
        <v>12</v>
      </c>
      <c r="I3898" s="1">
        <f>IF(ISBLANK(Hoja1!I3898),AVERAGE(Hoja1!$I$2:$I$5001),Hoja1!I3898)</f>
        <v>36</v>
      </c>
      <c r="J3898">
        <f t="shared" si="180"/>
        <v>1</v>
      </c>
      <c r="K3898" t="str">
        <f t="shared" si="181"/>
        <v>400k-800k</v>
      </c>
      <c r="L3898" t="str">
        <f t="shared" si="182"/>
        <v>31-45</v>
      </c>
    </row>
    <row r="3899" spans="1:12" x14ac:dyDescent="0.25">
      <c r="A3899">
        <v>3898</v>
      </c>
      <c r="B3899" t="s">
        <v>15</v>
      </c>
      <c r="C3899">
        <f>IF(ISBLANK(Hoja1!C3899),AVERAGE(Hoja1!$C$2:$C$5001),Hoja1!C3899)</f>
        <v>658917</v>
      </c>
      <c r="D3899" t="str">
        <f>IF(ISBLANK(Hoja1!D3899),"ASALARIADO",Hoja1!D3899)</f>
        <v>ASALARIADO</v>
      </c>
      <c r="E3899" t="s">
        <v>11</v>
      </c>
      <c r="F3899" t="s">
        <v>12</v>
      </c>
      <c r="G3899" t="s">
        <v>13</v>
      </c>
      <c r="H3899" t="s">
        <v>12</v>
      </c>
      <c r="I3899" s="1">
        <f>IF(ISBLANK(Hoja1!I3899),AVERAGE(Hoja1!$I$2:$I$5001),Hoja1!I3899)</f>
        <v>36</v>
      </c>
      <c r="J3899">
        <f t="shared" si="180"/>
        <v>1</v>
      </c>
      <c r="K3899" t="str">
        <f t="shared" si="181"/>
        <v>400k-800k</v>
      </c>
      <c r="L3899" t="str">
        <f t="shared" si="182"/>
        <v>31-45</v>
      </c>
    </row>
    <row r="3900" spans="1:12" x14ac:dyDescent="0.25">
      <c r="A3900">
        <v>3899</v>
      </c>
      <c r="B3900" t="s">
        <v>9</v>
      </c>
      <c r="C3900">
        <f>IF(ISBLANK(Hoja1!C3900),AVERAGE(Hoja1!$C$2:$C$5001),Hoja1!C3900)</f>
        <v>2658295.4300000002</v>
      </c>
      <c r="D3900" t="str">
        <f>IF(ISBLANK(Hoja1!D3900),"ASALARIADO",Hoja1!D3900)</f>
        <v>ASALARIADO</v>
      </c>
      <c r="E3900" t="s">
        <v>16</v>
      </c>
      <c r="F3900" t="s">
        <v>12</v>
      </c>
      <c r="G3900" t="s">
        <v>12</v>
      </c>
      <c r="H3900" t="s">
        <v>13</v>
      </c>
      <c r="I3900" s="1">
        <f>IF(ISBLANK(Hoja1!I3900),AVERAGE(Hoja1!$I$2:$I$5001),Hoja1!I3900)</f>
        <v>30</v>
      </c>
      <c r="J3900">
        <f t="shared" si="180"/>
        <v>0</v>
      </c>
      <c r="K3900" t="str">
        <f t="shared" si="181"/>
        <v>2M+</v>
      </c>
      <c r="L3900" t="str">
        <f t="shared" si="182"/>
        <v>18-30</v>
      </c>
    </row>
    <row r="3901" spans="1:12" x14ac:dyDescent="0.25">
      <c r="A3901">
        <v>3900</v>
      </c>
      <c r="B3901" t="s">
        <v>9</v>
      </c>
      <c r="C3901">
        <f>IF(ISBLANK(Hoja1!C3901),AVERAGE(Hoja1!$C$2:$C$5001),Hoja1!C3901)</f>
        <v>583221.81999999995</v>
      </c>
      <c r="D3901" t="str">
        <f>IF(ISBLANK(Hoja1!D3901),"ASALARIADO",Hoja1!D3901)</f>
        <v>ASALARIADO</v>
      </c>
      <c r="E3901" t="s">
        <v>16</v>
      </c>
      <c r="F3901" t="s">
        <v>12</v>
      </c>
      <c r="G3901" t="s">
        <v>12</v>
      </c>
      <c r="H3901" t="s">
        <v>13</v>
      </c>
      <c r="I3901" s="1">
        <f>IF(ISBLANK(Hoja1!I3901),AVERAGE(Hoja1!$I$2:$I$5001),Hoja1!I3901)</f>
        <v>53</v>
      </c>
      <c r="J3901">
        <f t="shared" si="180"/>
        <v>0</v>
      </c>
      <c r="K3901" t="str">
        <f t="shared" si="181"/>
        <v>400k-800k</v>
      </c>
      <c r="L3901" t="str">
        <f t="shared" si="182"/>
        <v>46-60</v>
      </c>
    </row>
    <row r="3902" spans="1:12" x14ac:dyDescent="0.25">
      <c r="A3902">
        <v>3901</v>
      </c>
      <c r="B3902" t="s">
        <v>9</v>
      </c>
      <c r="C3902">
        <f>IF(ISBLANK(Hoja1!C3902),AVERAGE(Hoja1!$C$2:$C$5001),Hoja1!C3902)</f>
        <v>297046</v>
      </c>
      <c r="D3902" t="str">
        <f>IF(ISBLANK(Hoja1!D3902),"ASALARIADO",Hoja1!D3902)</f>
        <v>TRABAJADOR INDEPENDIENTE</v>
      </c>
      <c r="E3902" t="s">
        <v>16</v>
      </c>
      <c r="F3902" t="s">
        <v>12</v>
      </c>
      <c r="G3902" t="s">
        <v>13</v>
      </c>
      <c r="H3902" t="s">
        <v>13</v>
      </c>
      <c r="I3902" s="1">
        <f>IF(ISBLANK(Hoja1!I3902),AVERAGE(Hoja1!$I$2:$I$5001),Hoja1!I3902)</f>
        <v>32</v>
      </c>
      <c r="J3902">
        <f t="shared" si="180"/>
        <v>0</v>
      </c>
      <c r="K3902" t="str">
        <f t="shared" si="181"/>
        <v>0-400k</v>
      </c>
      <c r="L3902" t="str">
        <f t="shared" si="182"/>
        <v>31-45</v>
      </c>
    </row>
    <row r="3903" spans="1:12" x14ac:dyDescent="0.25">
      <c r="A3903">
        <v>3902</v>
      </c>
      <c r="B3903" t="s">
        <v>15</v>
      </c>
      <c r="C3903">
        <f>IF(ISBLANK(Hoja1!C3903),AVERAGE(Hoja1!$C$2:$C$5001),Hoja1!C3903)</f>
        <v>572000</v>
      </c>
      <c r="D3903" t="str">
        <f>IF(ISBLANK(Hoja1!D3903),"ASALARIADO",Hoja1!D3903)</f>
        <v>ASALARIADO</v>
      </c>
      <c r="E3903" t="s">
        <v>16</v>
      </c>
      <c r="F3903" t="s">
        <v>12</v>
      </c>
      <c r="G3903" t="s">
        <v>13</v>
      </c>
      <c r="H3903" t="s">
        <v>13</v>
      </c>
      <c r="I3903" s="1">
        <f>IF(ISBLANK(Hoja1!I3903),AVERAGE(Hoja1!$I$2:$I$5001),Hoja1!I3903)</f>
        <v>50</v>
      </c>
      <c r="J3903">
        <f t="shared" si="180"/>
        <v>0</v>
      </c>
      <c r="K3903" t="str">
        <f t="shared" si="181"/>
        <v>400k-800k</v>
      </c>
      <c r="L3903" t="str">
        <f t="shared" si="182"/>
        <v>46-60</v>
      </c>
    </row>
    <row r="3904" spans="1:12" x14ac:dyDescent="0.25">
      <c r="A3904">
        <v>3903</v>
      </c>
      <c r="B3904" t="s">
        <v>9</v>
      </c>
      <c r="C3904">
        <f>IF(ISBLANK(Hoja1!C3904),AVERAGE(Hoja1!$C$2:$C$5001),Hoja1!C3904)</f>
        <v>705100</v>
      </c>
      <c r="D3904" t="str">
        <f>IF(ISBLANK(Hoja1!D3904),"ASALARIADO",Hoja1!D3904)</f>
        <v>ASALARIADO</v>
      </c>
      <c r="E3904" t="s">
        <v>16</v>
      </c>
      <c r="F3904" t="s">
        <v>12</v>
      </c>
      <c r="G3904" t="s">
        <v>13</v>
      </c>
      <c r="H3904" t="s">
        <v>13</v>
      </c>
      <c r="I3904" s="1">
        <f>IF(ISBLANK(Hoja1!I3904),AVERAGE(Hoja1!$I$2:$I$5001),Hoja1!I3904)</f>
        <v>64</v>
      </c>
      <c r="J3904">
        <f t="shared" si="180"/>
        <v>0</v>
      </c>
      <c r="K3904" t="str">
        <f t="shared" si="181"/>
        <v>400k-800k</v>
      </c>
      <c r="L3904" t="str">
        <f t="shared" si="182"/>
        <v>61-75</v>
      </c>
    </row>
    <row r="3905" spans="1:12" x14ac:dyDescent="0.25">
      <c r="A3905">
        <v>3904</v>
      </c>
      <c r="B3905" t="s">
        <v>9</v>
      </c>
      <c r="C3905">
        <f>IF(ISBLANK(Hoja1!C3905),AVERAGE(Hoja1!$C$2:$C$5001),Hoja1!C3905)</f>
        <v>366181.5</v>
      </c>
      <c r="D3905" t="str">
        <f>IF(ISBLANK(Hoja1!D3905),"ASALARIADO",Hoja1!D3905)</f>
        <v>ASALARIADO</v>
      </c>
      <c r="E3905" t="s">
        <v>16</v>
      </c>
      <c r="F3905" t="s">
        <v>12</v>
      </c>
      <c r="G3905" t="s">
        <v>13</v>
      </c>
      <c r="H3905" t="s">
        <v>13</v>
      </c>
      <c r="I3905" s="1">
        <f>IF(ISBLANK(Hoja1!I3905),AVERAGE(Hoja1!$I$2:$I$5001),Hoja1!I3905)</f>
        <v>33</v>
      </c>
      <c r="J3905">
        <f t="shared" si="180"/>
        <v>0</v>
      </c>
      <c r="K3905" t="str">
        <f t="shared" si="181"/>
        <v>0-400k</v>
      </c>
      <c r="L3905" t="str">
        <f t="shared" si="182"/>
        <v>31-45</v>
      </c>
    </row>
    <row r="3906" spans="1:12" x14ac:dyDescent="0.25">
      <c r="A3906">
        <v>3905</v>
      </c>
      <c r="B3906" t="s">
        <v>9</v>
      </c>
      <c r="C3906">
        <f>IF(ISBLANK(Hoja1!C3906),AVERAGE(Hoja1!$C$2:$C$5001),Hoja1!C3906)</f>
        <v>639148</v>
      </c>
      <c r="D3906" t="str">
        <f>IF(ISBLANK(Hoja1!D3906),"ASALARIADO",Hoja1!D3906)</f>
        <v>TRABAJADOR INDEPENDIENTE</v>
      </c>
      <c r="E3906" t="s">
        <v>16</v>
      </c>
      <c r="F3906" t="s">
        <v>12</v>
      </c>
      <c r="G3906" t="s">
        <v>13</v>
      </c>
      <c r="H3906" t="s">
        <v>12</v>
      </c>
      <c r="I3906" s="1">
        <f>IF(ISBLANK(Hoja1!I3906),AVERAGE(Hoja1!$I$2:$I$5001),Hoja1!I3906)</f>
        <v>41</v>
      </c>
      <c r="J3906">
        <f t="shared" si="180"/>
        <v>1</v>
      </c>
      <c r="K3906" t="str">
        <f t="shared" si="181"/>
        <v>400k-800k</v>
      </c>
      <c r="L3906" t="str">
        <f t="shared" si="182"/>
        <v>31-45</v>
      </c>
    </row>
    <row r="3907" spans="1:12" x14ac:dyDescent="0.25">
      <c r="A3907">
        <v>3906</v>
      </c>
      <c r="B3907" t="s">
        <v>9</v>
      </c>
      <c r="C3907">
        <f>IF(ISBLANK(Hoja1!C3907),AVERAGE(Hoja1!$C$2:$C$5001),Hoja1!C3907)</f>
        <v>883100</v>
      </c>
      <c r="D3907" t="str">
        <f>IF(ISBLANK(Hoja1!D3907),"ASALARIADO",Hoja1!D3907)</f>
        <v>ASALARIADO</v>
      </c>
      <c r="E3907" t="s">
        <v>11</v>
      </c>
      <c r="F3907" t="s">
        <v>12</v>
      </c>
      <c r="G3907" t="s">
        <v>13</v>
      </c>
      <c r="H3907" t="s">
        <v>13</v>
      </c>
      <c r="I3907" s="1">
        <f>IF(ISBLANK(Hoja1!I3907),AVERAGE(Hoja1!$I$2:$I$5001),Hoja1!I3907)</f>
        <v>48</v>
      </c>
      <c r="J3907">
        <f t="shared" ref="J3907:J3970" si="183">IF(H3907="SI",1,0)</f>
        <v>0</v>
      </c>
      <c r="K3907" t="str">
        <f t="shared" ref="K3907:K3970" si="184">IF(C3907&lt;=400000,"0-400k",IF(C3907&lt;=800000,"400k-800k",IF(C3907&lt;=1200000,"800k-1.2M",IF(C3907&lt;=2000000,"1.2M-2M","2M+"))))</f>
        <v>800k-1.2M</v>
      </c>
      <c r="L3907" t="str">
        <f t="shared" ref="L3907:L3970" si="185">IF(I3907&lt;=30,"18-30",IF(I3907&lt;=45,"31-45",IF(I3907&lt;=60,"46-60",IF(I3907&lt;=75,"61-75","76-100+"))))</f>
        <v>46-60</v>
      </c>
    </row>
    <row r="3908" spans="1:12" x14ac:dyDescent="0.25">
      <c r="A3908">
        <v>3907</v>
      </c>
      <c r="B3908" t="s">
        <v>15</v>
      </c>
      <c r="C3908">
        <f>IF(ISBLANK(Hoja1!C3908),AVERAGE(Hoja1!$C$2:$C$5001),Hoja1!C3908)</f>
        <v>634458.85</v>
      </c>
      <c r="D3908" t="str">
        <f>IF(ISBLANK(Hoja1!D3908),"ASALARIADO",Hoja1!D3908)</f>
        <v>ASALARIADO</v>
      </c>
      <c r="E3908" t="s">
        <v>11</v>
      </c>
      <c r="F3908" t="s">
        <v>12</v>
      </c>
      <c r="G3908" t="s">
        <v>13</v>
      </c>
      <c r="H3908" t="s">
        <v>13</v>
      </c>
      <c r="I3908" s="1">
        <f>IF(ISBLANK(Hoja1!I3908),AVERAGE(Hoja1!$I$2:$I$5001),Hoja1!I3908)</f>
        <v>37</v>
      </c>
      <c r="J3908">
        <f t="shared" si="183"/>
        <v>0</v>
      </c>
      <c r="K3908" t="str">
        <f t="shared" si="184"/>
        <v>400k-800k</v>
      </c>
      <c r="L3908" t="str">
        <f t="shared" si="185"/>
        <v>31-45</v>
      </c>
    </row>
    <row r="3909" spans="1:12" x14ac:dyDescent="0.25">
      <c r="A3909">
        <v>3908</v>
      </c>
      <c r="B3909" t="s">
        <v>9</v>
      </c>
      <c r="C3909">
        <f>IF(ISBLANK(Hoja1!C3909),AVERAGE(Hoja1!$C$2:$C$5001),Hoja1!C3909)</f>
        <v>700000</v>
      </c>
      <c r="D3909" t="str">
        <f>IF(ISBLANK(Hoja1!D3909),"ASALARIADO",Hoja1!D3909)</f>
        <v>ASALARIADO</v>
      </c>
      <c r="E3909" t="s">
        <v>16</v>
      </c>
      <c r="F3909" t="s">
        <v>12</v>
      </c>
      <c r="G3909" t="s">
        <v>13</v>
      </c>
      <c r="H3909" t="s">
        <v>13</v>
      </c>
      <c r="I3909" s="1">
        <f>IF(ISBLANK(Hoja1!I3909),AVERAGE(Hoja1!$I$2:$I$5001),Hoja1!I3909)</f>
        <v>46</v>
      </c>
      <c r="J3909">
        <f t="shared" si="183"/>
        <v>0</v>
      </c>
      <c r="K3909" t="str">
        <f t="shared" si="184"/>
        <v>400k-800k</v>
      </c>
      <c r="L3909" t="str">
        <f t="shared" si="185"/>
        <v>46-60</v>
      </c>
    </row>
    <row r="3910" spans="1:12" x14ac:dyDescent="0.25">
      <c r="A3910">
        <v>3909</v>
      </c>
      <c r="B3910" t="s">
        <v>9</v>
      </c>
      <c r="C3910">
        <f>IF(ISBLANK(Hoja1!C3910),AVERAGE(Hoja1!$C$2:$C$5001),Hoja1!C3910)</f>
        <v>583859.75</v>
      </c>
      <c r="D3910" t="str">
        <f>IF(ISBLANK(Hoja1!D3910),"ASALARIADO",Hoja1!D3910)</f>
        <v>ASALARIADO</v>
      </c>
      <c r="E3910" t="s">
        <v>16</v>
      </c>
      <c r="F3910" t="s">
        <v>12</v>
      </c>
      <c r="G3910" t="s">
        <v>13</v>
      </c>
      <c r="H3910" t="s">
        <v>13</v>
      </c>
      <c r="I3910" s="1">
        <f>IF(ISBLANK(Hoja1!I3910),AVERAGE(Hoja1!$I$2:$I$5001),Hoja1!I3910)</f>
        <v>62</v>
      </c>
      <c r="J3910">
        <f t="shared" si="183"/>
        <v>0</v>
      </c>
      <c r="K3910" t="str">
        <f t="shared" si="184"/>
        <v>400k-800k</v>
      </c>
      <c r="L3910" t="str">
        <f t="shared" si="185"/>
        <v>61-75</v>
      </c>
    </row>
    <row r="3911" spans="1:12" x14ac:dyDescent="0.25">
      <c r="A3911">
        <v>3910</v>
      </c>
      <c r="B3911" t="s">
        <v>15</v>
      </c>
      <c r="C3911">
        <f>IF(ISBLANK(Hoja1!C3911),AVERAGE(Hoja1!$C$2:$C$5001),Hoja1!C3911)</f>
        <v>649238.17000000004</v>
      </c>
      <c r="D3911" t="str">
        <f>IF(ISBLANK(Hoja1!D3911),"ASALARIADO",Hoja1!D3911)</f>
        <v>ASALARIADO</v>
      </c>
      <c r="E3911" t="s">
        <v>16</v>
      </c>
      <c r="F3911" t="s">
        <v>12</v>
      </c>
      <c r="G3911" t="s">
        <v>13</v>
      </c>
      <c r="H3911" t="s">
        <v>13</v>
      </c>
      <c r="I3911" s="1">
        <f>IF(ISBLANK(Hoja1!I3911),AVERAGE(Hoja1!$I$2:$I$5001),Hoja1!I3911)</f>
        <v>27</v>
      </c>
      <c r="J3911">
        <f t="shared" si="183"/>
        <v>0</v>
      </c>
      <c r="K3911" t="str">
        <f t="shared" si="184"/>
        <v>400k-800k</v>
      </c>
      <c r="L3911" t="str">
        <f t="shared" si="185"/>
        <v>18-30</v>
      </c>
    </row>
    <row r="3912" spans="1:12" x14ac:dyDescent="0.25">
      <c r="A3912">
        <v>3911</v>
      </c>
      <c r="B3912" t="s">
        <v>15</v>
      </c>
      <c r="C3912">
        <f>IF(ISBLANK(Hoja1!C3912),AVERAGE(Hoja1!$C$2:$C$5001),Hoja1!C3912)</f>
        <v>1341939</v>
      </c>
      <c r="D3912" t="str">
        <f>IF(ISBLANK(Hoja1!D3912),"ASALARIADO",Hoja1!D3912)</f>
        <v>PENSIONADOS EN SU PROPIO SISTEMA</v>
      </c>
      <c r="E3912" t="s">
        <v>11</v>
      </c>
      <c r="F3912" t="s">
        <v>12</v>
      </c>
      <c r="G3912" t="s">
        <v>13</v>
      </c>
      <c r="H3912" t="s">
        <v>13</v>
      </c>
      <c r="I3912" s="1">
        <f>IF(ISBLANK(Hoja1!I3912),AVERAGE(Hoja1!$I$2:$I$5001),Hoja1!I3912)</f>
        <v>76</v>
      </c>
      <c r="J3912">
        <f t="shared" si="183"/>
        <v>0</v>
      </c>
      <c r="K3912" t="str">
        <f t="shared" si="184"/>
        <v>1.2M-2M</v>
      </c>
      <c r="L3912" t="str">
        <f t="shared" si="185"/>
        <v>76-100+</v>
      </c>
    </row>
    <row r="3913" spans="1:12" x14ac:dyDescent="0.25">
      <c r="A3913">
        <v>3912</v>
      </c>
      <c r="B3913" t="s">
        <v>15</v>
      </c>
      <c r="C3913">
        <f>IF(ISBLANK(Hoja1!C3913),AVERAGE(Hoja1!$C$2:$C$5001),Hoja1!C3913)</f>
        <v>170248</v>
      </c>
      <c r="D3913" t="str">
        <f>IF(ISBLANK(Hoja1!D3913),"ASALARIADO",Hoja1!D3913)</f>
        <v>ASALARIADO</v>
      </c>
      <c r="E3913" t="s">
        <v>16</v>
      </c>
      <c r="F3913" t="s">
        <v>12</v>
      </c>
      <c r="G3913" t="s">
        <v>13</v>
      </c>
      <c r="H3913" t="s">
        <v>13</v>
      </c>
      <c r="I3913" s="1">
        <f>IF(ISBLANK(Hoja1!I3913),AVERAGE(Hoja1!$I$2:$I$5001),Hoja1!I3913)</f>
        <v>20</v>
      </c>
      <c r="J3913">
        <f t="shared" si="183"/>
        <v>0</v>
      </c>
      <c r="K3913" t="str">
        <f t="shared" si="184"/>
        <v>0-400k</v>
      </c>
      <c r="L3913" t="str">
        <f t="shared" si="185"/>
        <v>18-30</v>
      </c>
    </row>
    <row r="3914" spans="1:12" x14ac:dyDescent="0.25">
      <c r="A3914">
        <v>3913</v>
      </c>
      <c r="B3914" t="s">
        <v>9</v>
      </c>
      <c r="C3914">
        <f>IF(ISBLANK(Hoja1!C3914),AVERAGE(Hoja1!$C$2:$C$5001),Hoja1!C3914)</f>
        <v>301566</v>
      </c>
      <c r="D3914" t="str">
        <f>IF(ISBLANK(Hoja1!D3914),"ASALARIADO",Hoja1!D3914)</f>
        <v>ASEGURADO VOLUNTARIO</v>
      </c>
      <c r="E3914" t="s">
        <v>16</v>
      </c>
      <c r="F3914" t="s">
        <v>12</v>
      </c>
      <c r="G3914" t="s">
        <v>13</v>
      </c>
      <c r="H3914" t="s">
        <v>12</v>
      </c>
      <c r="I3914" s="1">
        <f>IF(ISBLANK(Hoja1!I3914),AVERAGE(Hoja1!$I$2:$I$5001),Hoja1!I3914)</f>
        <v>26</v>
      </c>
      <c r="J3914">
        <f t="shared" si="183"/>
        <v>1</v>
      </c>
      <c r="K3914" t="str">
        <f t="shared" si="184"/>
        <v>0-400k</v>
      </c>
      <c r="L3914" t="str">
        <f t="shared" si="185"/>
        <v>18-30</v>
      </c>
    </row>
    <row r="3915" spans="1:12" x14ac:dyDescent="0.25">
      <c r="A3915">
        <v>3914</v>
      </c>
      <c r="B3915" t="s">
        <v>9</v>
      </c>
      <c r="C3915">
        <f>IF(ISBLANK(Hoja1!C3915),AVERAGE(Hoja1!$C$2:$C$5001),Hoja1!C3915)</f>
        <v>326841</v>
      </c>
      <c r="D3915" t="str">
        <f>IF(ISBLANK(Hoja1!D3915),"ASALARIADO",Hoja1!D3915)</f>
        <v>TRABAJADOR INDEPENDIENTE</v>
      </c>
      <c r="E3915" t="s">
        <v>16</v>
      </c>
      <c r="F3915" t="s">
        <v>12</v>
      </c>
      <c r="G3915" t="s">
        <v>13</v>
      </c>
      <c r="H3915" t="s">
        <v>12</v>
      </c>
      <c r="I3915" s="1">
        <f>IF(ISBLANK(Hoja1!I3915),AVERAGE(Hoja1!$I$2:$I$5001),Hoja1!I3915)</f>
        <v>51</v>
      </c>
      <c r="J3915">
        <f t="shared" si="183"/>
        <v>1</v>
      </c>
      <c r="K3915" t="str">
        <f t="shared" si="184"/>
        <v>0-400k</v>
      </c>
      <c r="L3915" t="str">
        <f t="shared" si="185"/>
        <v>46-60</v>
      </c>
    </row>
    <row r="3916" spans="1:12" x14ac:dyDescent="0.25">
      <c r="A3916">
        <v>3915</v>
      </c>
      <c r="B3916" t="s">
        <v>9</v>
      </c>
      <c r="C3916">
        <f>IF(ISBLANK(Hoja1!C3916),AVERAGE(Hoja1!$C$2:$C$5001),Hoja1!C3916)</f>
        <v>260561</v>
      </c>
      <c r="D3916" t="str">
        <f>IF(ISBLANK(Hoja1!D3916),"ASALARIADO",Hoja1!D3916)</f>
        <v>ASALARIADO</v>
      </c>
      <c r="E3916" t="s">
        <v>16</v>
      </c>
      <c r="F3916" t="s">
        <v>12</v>
      </c>
      <c r="G3916" t="s">
        <v>13</v>
      </c>
      <c r="H3916" t="s">
        <v>13</v>
      </c>
      <c r="I3916" s="1">
        <f>IF(ISBLANK(Hoja1!I3916),AVERAGE(Hoja1!$I$2:$I$5001),Hoja1!I3916)</f>
        <v>52</v>
      </c>
      <c r="J3916">
        <f t="shared" si="183"/>
        <v>0</v>
      </c>
      <c r="K3916" t="str">
        <f t="shared" si="184"/>
        <v>0-400k</v>
      </c>
      <c r="L3916" t="str">
        <f t="shared" si="185"/>
        <v>46-60</v>
      </c>
    </row>
    <row r="3917" spans="1:12" x14ac:dyDescent="0.25">
      <c r="A3917">
        <v>3916</v>
      </c>
      <c r="B3917" t="s">
        <v>9</v>
      </c>
      <c r="C3917">
        <f>IF(ISBLANK(Hoja1!C3917),AVERAGE(Hoja1!$C$2:$C$5001),Hoja1!C3917)</f>
        <v>478496</v>
      </c>
      <c r="D3917" t="str">
        <f>IF(ISBLANK(Hoja1!D3917),"ASALARIADO",Hoja1!D3917)</f>
        <v>TRABAJADOR INDEPENDIENTE</v>
      </c>
      <c r="E3917" t="s">
        <v>16</v>
      </c>
      <c r="F3917" t="s">
        <v>12</v>
      </c>
      <c r="G3917" t="s">
        <v>13</v>
      </c>
      <c r="H3917" t="s">
        <v>13</v>
      </c>
      <c r="I3917" s="1">
        <f>IF(ISBLANK(Hoja1!I3917),AVERAGE(Hoja1!$I$2:$I$5001),Hoja1!I3917)</f>
        <v>31</v>
      </c>
      <c r="J3917">
        <f t="shared" si="183"/>
        <v>0</v>
      </c>
      <c r="K3917" t="str">
        <f t="shared" si="184"/>
        <v>400k-800k</v>
      </c>
      <c r="L3917" t="str">
        <f t="shared" si="185"/>
        <v>31-45</v>
      </c>
    </row>
    <row r="3918" spans="1:12" x14ac:dyDescent="0.25">
      <c r="A3918">
        <v>3917</v>
      </c>
      <c r="B3918" t="s">
        <v>9</v>
      </c>
      <c r="C3918">
        <f>IF(ISBLANK(Hoja1!C3918),AVERAGE(Hoja1!$C$2:$C$5001),Hoja1!C3918)</f>
        <v>297046</v>
      </c>
      <c r="D3918" t="str">
        <f>IF(ISBLANK(Hoja1!D3918),"ASALARIADO",Hoja1!D3918)</f>
        <v>ASEGURADO VOLUNTARIO</v>
      </c>
      <c r="E3918" t="s">
        <v>16</v>
      </c>
      <c r="F3918" t="s">
        <v>12</v>
      </c>
      <c r="G3918" t="s">
        <v>13</v>
      </c>
      <c r="H3918" t="s">
        <v>13</v>
      </c>
      <c r="I3918" s="1">
        <f>IF(ISBLANK(Hoja1!I3918),AVERAGE(Hoja1!$I$2:$I$5001),Hoja1!I3918)</f>
        <v>59</v>
      </c>
      <c r="J3918">
        <f t="shared" si="183"/>
        <v>0</v>
      </c>
      <c r="K3918" t="str">
        <f t="shared" si="184"/>
        <v>0-400k</v>
      </c>
      <c r="L3918" t="str">
        <f t="shared" si="185"/>
        <v>46-60</v>
      </c>
    </row>
    <row r="3919" spans="1:12" x14ac:dyDescent="0.25">
      <c r="A3919">
        <v>3918</v>
      </c>
      <c r="B3919" t="s">
        <v>15</v>
      </c>
      <c r="C3919">
        <f>IF(ISBLANK(Hoja1!C3919),AVERAGE(Hoja1!$C$2:$C$5001),Hoja1!C3919)</f>
        <v>360000</v>
      </c>
      <c r="D3919" t="str">
        <f>IF(ISBLANK(Hoja1!D3919),"ASALARIADO",Hoja1!D3919)</f>
        <v>ASALARIADO</v>
      </c>
      <c r="E3919" t="s">
        <v>16</v>
      </c>
      <c r="F3919" t="s">
        <v>12</v>
      </c>
      <c r="G3919" t="s">
        <v>13</v>
      </c>
      <c r="H3919" t="s">
        <v>13</v>
      </c>
      <c r="I3919" s="1">
        <f>IF(ISBLANK(Hoja1!I3919),AVERAGE(Hoja1!$I$2:$I$5001),Hoja1!I3919)</f>
        <v>23</v>
      </c>
      <c r="J3919">
        <f t="shared" si="183"/>
        <v>0</v>
      </c>
      <c r="K3919" t="str">
        <f t="shared" si="184"/>
        <v>0-400k</v>
      </c>
      <c r="L3919" t="str">
        <f t="shared" si="185"/>
        <v>18-30</v>
      </c>
    </row>
    <row r="3920" spans="1:12" x14ac:dyDescent="0.25">
      <c r="A3920">
        <v>3919</v>
      </c>
      <c r="B3920" t="s">
        <v>15</v>
      </c>
      <c r="C3920">
        <f>IF(ISBLANK(Hoja1!C3920),AVERAGE(Hoja1!$C$2:$C$5001),Hoja1!C3920)</f>
        <v>297046</v>
      </c>
      <c r="D3920" t="str">
        <f>IF(ISBLANK(Hoja1!D3920),"ASALARIADO",Hoja1!D3920)</f>
        <v>ASEGURADO VOLUNTARIO</v>
      </c>
      <c r="E3920" t="s">
        <v>16</v>
      </c>
      <c r="F3920" t="s">
        <v>12</v>
      </c>
      <c r="G3920" t="s">
        <v>13</v>
      </c>
      <c r="H3920" t="s">
        <v>13</v>
      </c>
      <c r="I3920" s="1">
        <f>IF(ISBLANK(Hoja1!I3920),AVERAGE(Hoja1!$I$2:$I$5001),Hoja1!I3920)</f>
        <v>43</v>
      </c>
      <c r="J3920">
        <f t="shared" si="183"/>
        <v>0</v>
      </c>
      <c r="K3920" t="str">
        <f t="shared" si="184"/>
        <v>0-400k</v>
      </c>
      <c r="L3920" t="str">
        <f t="shared" si="185"/>
        <v>31-45</v>
      </c>
    </row>
    <row r="3921" spans="1:12" x14ac:dyDescent="0.25">
      <c r="A3921">
        <v>3920</v>
      </c>
      <c r="B3921" t="s">
        <v>9</v>
      </c>
      <c r="C3921">
        <f>IF(ISBLANK(Hoja1!C3921),AVERAGE(Hoja1!$C$2:$C$5001),Hoja1!C3921)</f>
        <v>10</v>
      </c>
      <c r="D3921" t="str">
        <f>IF(ISBLANK(Hoja1!D3921),"ASALARIADO",Hoja1!D3921)</f>
        <v>ASALARIADO</v>
      </c>
      <c r="E3921" t="s">
        <v>16</v>
      </c>
      <c r="F3921" t="s">
        <v>12</v>
      </c>
      <c r="G3921" t="s">
        <v>13</v>
      </c>
      <c r="H3921" t="s">
        <v>13</v>
      </c>
      <c r="I3921" s="1">
        <f>IF(ISBLANK(Hoja1!I3921),AVERAGE(Hoja1!$I$2:$I$5001),Hoja1!I3921)</f>
        <v>42</v>
      </c>
      <c r="J3921">
        <f t="shared" si="183"/>
        <v>0</v>
      </c>
      <c r="K3921" t="str">
        <f t="shared" si="184"/>
        <v>0-400k</v>
      </c>
      <c r="L3921" t="str">
        <f t="shared" si="185"/>
        <v>31-45</v>
      </c>
    </row>
    <row r="3922" spans="1:12" x14ac:dyDescent="0.25">
      <c r="A3922">
        <v>3921</v>
      </c>
      <c r="B3922" t="s">
        <v>9</v>
      </c>
      <c r="C3922">
        <f>IF(ISBLANK(Hoja1!C3922),AVERAGE(Hoja1!$C$2:$C$5001),Hoja1!C3922)</f>
        <v>310124</v>
      </c>
      <c r="D3922" t="str">
        <f>IF(ISBLANK(Hoja1!D3922),"ASALARIADO",Hoja1!D3922)</f>
        <v>TRABAJADOR INDEPENDIENTE</v>
      </c>
      <c r="E3922" t="s">
        <v>16</v>
      </c>
      <c r="F3922" t="s">
        <v>12</v>
      </c>
      <c r="G3922" t="s">
        <v>12</v>
      </c>
      <c r="H3922" t="s">
        <v>12</v>
      </c>
      <c r="I3922" s="1">
        <f>IF(ISBLANK(Hoja1!I3922),AVERAGE(Hoja1!$I$2:$I$5001),Hoja1!I3922)</f>
        <v>48</v>
      </c>
      <c r="J3922">
        <f t="shared" si="183"/>
        <v>1</v>
      </c>
      <c r="K3922" t="str">
        <f t="shared" si="184"/>
        <v>0-400k</v>
      </c>
      <c r="L3922" t="str">
        <f t="shared" si="185"/>
        <v>46-60</v>
      </c>
    </row>
    <row r="3923" spans="1:12" x14ac:dyDescent="0.25">
      <c r="A3923">
        <v>3922</v>
      </c>
      <c r="B3923" t="s">
        <v>9</v>
      </c>
      <c r="C3923">
        <f>IF(ISBLANK(Hoja1!C3923),AVERAGE(Hoja1!$C$2:$C$5001),Hoja1!C3923)</f>
        <v>148800</v>
      </c>
      <c r="D3923" t="str">
        <f>IF(ISBLANK(Hoja1!D3923),"ASALARIADO",Hoja1!D3923)</f>
        <v>ASALARIADO</v>
      </c>
      <c r="E3923" t="s">
        <v>16</v>
      </c>
      <c r="F3923" t="s">
        <v>12</v>
      </c>
      <c r="G3923" t="s">
        <v>13</v>
      </c>
      <c r="H3923" t="s">
        <v>13</v>
      </c>
      <c r="I3923" s="1">
        <f>IF(ISBLANK(Hoja1!I3923),AVERAGE(Hoja1!$I$2:$I$5001),Hoja1!I3923)</f>
        <v>54</v>
      </c>
      <c r="J3923">
        <f t="shared" si="183"/>
        <v>0</v>
      </c>
      <c r="K3923" t="str">
        <f t="shared" si="184"/>
        <v>0-400k</v>
      </c>
      <c r="L3923" t="str">
        <f t="shared" si="185"/>
        <v>46-60</v>
      </c>
    </row>
    <row r="3924" spans="1:12" x14ac:dyDescent="0.25">
      <c r="A3924">
        <v>3923</v>
      </c>
      <c r="B3924" t="s">
        <v>9</v>
      </c>
      <c r="C3924">
        <f>IF(ISBLANK(Hoja1!C3924),AVERAGE(Hoja1!$C$2:$C$5001),Hoja1!C3924)</f>
        <v>192600</v>
      </c>
      <c r="D3924" t="str">
        <f>IF(ISBLANK(Hoja1!D3924),"ASALARIADO",Hoja1!D3924)</f>
        <v>ASALARIADO</v>
      </c>
      <c r="E3924" t="s">
        <v>16</v>
      </c>
      <c r="F3924" t="s">
        <v>12</v>
      </c>
      <c r="G3924" t="s">
        <v>12</v>
      </c>
      <c r="H3924" t="s">
        <v>12</v>
      </c>
      <c r="I3924" s="1">
        <f>IF(ISBLANK(Hoja1!I3924),AVERAGE(Hoja1!$I$2:$I$5001),Hoja1!I3924)</f>
        <v>48</v>
      </c>
      <c r="J3924">
        <f t="shared" si="183"/>
        <v>1</v>
      </c>
      <c r="K3924" t="str">
        <f t="shared" si="184"/>
        <v>0-400k</v>
      </c>
      <c r="L3924" t="str">
        <f t="shared" si="185"/>
        <v>46-60</v>
      </c>
    </row>
    <row r="3925" spans="1:12" x14ac:dyDescent="0.25">
      <c r="A3925">
        <v>3924</v>
      </c>
      <c r="B3925" t="s">
        <v>9</v>
      </c>
      <c r="C3925">
        <f>IF(ISBLANK(Hoja1!C3925),AVERAGE(Hoja1!$C$2:$C$5001),Hoja1!C3925)</f>
        <v>305704</v>
      </c>
      <c r="D3925" t="str">
        <f>IF(ISBLANK(Hoja1!D3925),"ASALARIADO",Hoja1!D3925)</f>
        <v>TRABAJADOR INDEPENDIENTE</v>
      </c>
      <c r="E3925" t="s">
        <v>16</v>
      </c>
      <c r="F3925" t="s">
        <v>12</v>
      </c>
      <c r="G3925" t="s">
        <v>13</v>
      </c>
      <c r="H3925" t="s">
        <v>12</v>
      </c>
      <c r="I3925" s="1">
        <f>IF(ISBLANK(Hoja1!I3925),AVERAGE(Hoja1!$I$2:$I$5001),Hoja1!I3925)</f>
        <v>42</v>
      </c>
      <c r="J3925">
        <f t="shared" si="183"/>
        <v>1</v>
      </c>
      <c r="K3925" t="str">
        <f t="shared" si="184"/>
        <v>0-400k</v>
      </c>
      <c r="L3925" t="str">
        <f t="shared" si="185"/>
        <v>31-45</v>
      </c>
    </row>
    <row r="3926" spans="1:12" x14ac:dyDescent="0.25">
      <c r="A3926">
        <v>3925</v>
      </c>
      <c r="B3926" t="s">
        <v>9</v>
      </c>
      <c r="C3926">
        <f>IF(ISBLANK(Hoja1!C3926),AVERAGE(Hoja1!$C$2:$C$5001),Hoja1!C3926)</f>
        <v>297046</v>
      </c>
      <c r="D3926" t="str">
        <f>IF(ISBLANK(Hoja1!D3926),"ASALARIADO",Hoja1!D3926)</f>
        <v>ASEGURADO VOLUNTARIO</v>
      </c>
      <c r="E3926" t="s">
        <v>16</v>
      </c>
      <c r="F3926" t="s">
        <v>12</v>
      </c>
      <c r="G3926" t="s">
        <v>13</v>
      </c>
      <c r="H3926" t="s">
        <v>13</v>
      </c>
      <c r="I3926" s="1">
        <f>IF(ISBLANK(Hoja1!I3926),AVERAGE(Hoja1!$I$2:$I$5001),Hoja1!I3926)</f>
        <v>48</v>
      </c>
      <c r="J3926">
        <f t="shared" si="183"/>
        <v>0</v>
      </c>
      <c r="K3926" t="str">
        <f t="shared" si="184"/>
        <v>0-400k</v>
      </c>
      <c r="L3926" t="str">
        <f t="shared" si="185"/>
        <v>46-60</v>
      </c>
    </row>
    <row r="3927" spans="1:12" x14ac:dyDescent="0.25">
      <c r="A3927">
        <v>3926</v>
      </c>
      <c r="B3927" t="s">
        <v>9</v>
      </c>
      <c r="C3927">
        <f>IF(ISBLANK(Hoja1!C3927),AVERAGE(Hoja1!$C$2:$C$5001),Hoja1!C3927)</f>
        <v>1481119.18</v>
      </c>
      <c r="D3927" t="str">
        <f>IF(ISBLANK(Hoja1!D3927),"ASALARIADO",Hoja1!D3927)</f>
        <v>ASALARIADO</v>
      </c>
      <c r="E3927" t="s">
        <v>16</v>
      </c>
      <c r="F3927" t="s">
        <v>12</v>
      </c>
      <c r="G3927" t="s">
        <v>13</v>
      </c>
      <c r="H3927" t="s">
        <v>13</v>
      </c>
      <c r="I3927" s="1">
        <f>IF(ISBLANK(Hoja1!I3927),AVERAGE(Hoja1!$I$2:$I$5001),Hoja1!I3927)</f>
        <v>29</v>
      </c>
      <c r="J3927">
        <f t="shared" si="183"/>
        <v>0</v>
      </c>
      <c r="K3927" t="str">
        <f t="shared" si="184"/>
        <v>1.2M-2M</v>
      </c>
      <c r="L3927" t="str">
        <f t="shared" si="185"/>
        <v>18-30</v>
      </c>
    </row>
    <row r="3928" spans="1:12" x14ac:dyDescent="0.25">
      <c r="A3928">
        <v>3927</v>
      </c>
      <c r="B3928" t="s">
        <v>15</v>
      </c>
      <c r="C3928">
        <f>IF(ISBLANK(Hoja1!C3928),AVERAGE(Hoja1!$C$2:$C$5001),Hoja1!C3928)</f>
        <v>220000</v>
      </c>
      <c r="D3928" t="str">
        <f>IF(ISBLANK(Hoja1!D3928),"ASALARIADO",Hoja1!D3928)</f>
        <v>ASALARIADO</v>
      </c>
      <c r="E3928" t="s">
        <v>16</v>
      </c>
      <c r="F3928" t="s">
        <v>12</v>
      </c>
      <c r="G3928" t="s">
        <v>13</v>
      </c>
      <c r="H3928" t="s">
        <v>13</v>
      </c>
      <c r="I3928" s="1">
        <f>IF(ISBLANK(Hoja1!I3928),AVERAGE(Hoja1!$I$2:$I$5001),Hoja1!I3928)</f>
        <v>58</v>
      </c>
      <c r="J3928">
        <f t="shared" si="183"/>
        <v>0</v>
      </c>
      <c r="K3928" t="str">
        <f t="shared" si="184"/>
        <v>0-400k</v>
      </c>
      <c r="L3928" t="str">
        <f t="shared" si="185"/>
        <v>46-60</v>
      </c>
    </row>
    <row r="3929" spans="1:12" x14ac:dyDescent="0.25">
      <c r="A3929">
        <v>3928</v>
      </c>
      <c r="B3929" t="s">
        <v>15</v>
      </c>
      <c r="C3929">
        <f>IF(ISBLANK(Hoja1!C3929),AVERAGE(Hoja1!$C$2:$C$5001),Hoja1!C3929)</f>
        <v>856546</v>
      </c>
      <c r="D3929" t="str">
        <f>IF(ISBLANK(Hoja1!D3929),"ASALARIADO",Hoja1!D3929)</f>
        <v>ASALARIADO</v>
      </c>
      <c r="E3929" t="s">
        <v>11</v>
      </c>
      <c r="F3929" t="s">
        <v>12</v>
      </c>
      <c r="G3929" t="s">
        <v>13</v>
      </c>
      <c r="H3929" t="s">
        <v>13</v>
      </c>
      <c r="I3929" s="1">
        <f>IF(ISBLANK(Hoja1!I3929),AVERAGE(Hoja1!$I$2:$I$5001),Hoja1!I3929)</f>
        <v>36</v>
      </c>
      <c r="J3929">
        <f t="shared" si="183"/>
        <v>0</v>
      </c>
      <c r="K3929" t="str">
        <f t="shared" si="184"/>
        <v>800k-1.2M</v>
      </c>
      <c r="L3929" t="str">
        <f t="shared" si="185"/>
        <v>31-45</v>
      </c>
    </row>
    <row r="3930" spans="1:12" x14ac:dyDescent="0.25">
      <c r="A3930">
        <v>3929</v>
      </c>
      <c r="B3930" t="s">
        <v>15</v>
      </c>
      <c r="C3930">
        <f>IF(ISBLANK(Hoja1!C3930),AVERAGE(Hoja1!$C$2:$C$5001),Hoja1!C3930)</f>
        <v>358640</v>
      </c>
      <c r="D3930" t="str">
        <f>IF(ISBLANK(Hoja1!D3930),"ASALARIADO",Hoja1!D3930)</f>
        <v>TRABAJADOR INDEPENDIENTE</v>
      </c>
      <c r="E3930" t="s">
        <v>16</v>
      </c>
      <c r="F3930" t="s">
        <v>12</v>
      </c>
      <c r="G3930" t="s">
        <v>13</v>
      </c>
      <c r="H3930" t="s">
        <v>12</v>
      </c>
      <c r="I3930" s="1">
        <f>IF(ISBLANK(Hoja1!I3930),AVERAGE(Hoja1!$I$2:$I$5001),Hoja1!I3930)</f>
        <v>24</v>
      </c>
      <c r="J3930">
        <f t="shared" si="183"/>
        <v>1</v>
      </c>
      <c r="K3930" t="str">
        <f t="shared" si="184"/>
        <v>0-400k</v>
      </c>
      <c r="L3930" t="str">
        <f t="shared" si="185"/>
        <v>18-30</v>
      </c>
    </row>
    <row r="3931" spans="1:12" x14ac:dyDescent="0.25">
      <c r="A3931">
        <v>3930</v>
      </c>
      <c r="B3931" t="s">
        <v>9</v>
      </c>
      <c r="C3931">
        <f>IF(ISBLANK(Hoja1!C3931),AVERAGE(Hoja1!$C$2:$C$5001),Hoja1!C3931)</f>
        <v>345000</v>
      </c>
      <c r="D3931" t="str">
        <f>IF(ISBLANK(Hoja1!D3931),"ASALARIADO",Hoja1!D3931)</f>
        <v>ASALARIADO</v>
      </c>
      <c r="E3931" t="s">
        <v>16</v>
      </c>
      <c r="F3931" t="s">
        <v>12</v>
      </c>
      <c r="G3931" t="s">
        <v>13</v>
      </c>
      <c r="H3931" t="s">
        <v>13</v>
      </c>
      <c r="I3931" s="1">
        <f>IF(ISBLANK(Hoja1!I3931),AVERAGE(Hoja1!$I$2:$I$5001),Hoja1!I3931)</f>
        <v>62</v>
      </c>
      <c r="J3931">
        <f t="shared" si="183"/>
        <v>0</v>
      </c>
      <c r="K3931" t="str">
        <f t="shared" si="184"/>
        <v>0-400k</v>
      </c>
      <c r="L3931" t="str">
        <f t="shared" si="185"/>
        <v>61-75</v>
      </c>
    </row>
    <row r="3932" spans="1:12" x14ac:dyDescent="0.25">
      <c r="A3932">
        <v>3931</v>
      </c>
      <c r="B3932" t="s">
        <v>9</v>
      </c>
      <c r="C3932">
        <f>IF(ISBLANK(Hoja1!C3932),AVERAGE(Hoja1!$C$2:$C$5001),Hoja1!C3932)</f>
        <v>292400</v>
      </c>
      <c r="D3932" t="str">
        <f>IF(ISBLANK(Hoja1!D3932),"ASALARIADO",Hoja1!D3932)</f>
        <v>ASALARIADO</v>
      </c>
      <c r="E3932" t="s">
        <v>16</v>
      </c>
      <c r="F3932" t="s">
        <v>12</v>
      </c>
      <c r="G3932" t="s">
        <v>13</v>
      </c>
      <c r="H3932" t="s">
        <v>13</v>
      </c>
      <c r="I3932" s="1">
        <f>IF(ISBLANK(Hoja1!I3932),AVERAGE(Hoja1!$I$2:$I$5001),Hoja1!I3932)</f>
        <v>34</v>
      </c>
      <c r="J3932">
        <f t="shared" si="183"/>
        <v>0</v>
      </c>
      <c r="K3932" t="str">
        <f t="shared" si="184"/>
        <v>0-400k</v>
      </c>
      <c r="L3932" t="str">
        <f t="shared" si="185"/>
        <v>31-45</v>
      </c>
    </row>
    <row r="3933" spans="1:12" x14ac:dyDescent="0.25">
      <c r="A3933">
        <v>3932</v>
      </c>
      <c r="B3933" t="s">
        <v>15</v>
      </c>
      <c r="C3933">
        <f>IF(ISBLANK(Hoja1!C3933),AVERAGE(Hoja1!$C$2:$C$5001),Hoja1!C3933)</f>
        <v>445400</v>
      </c>
      <c r="D3933" t="str">
        <f>IF(ISBLANK(Hoja1!D3933),"ASALARIADO",Hoja1!D3933)</f>
        <v>ASALARIADO</v>
      </c>
      <c r="E3933" t="s">
        <v>11</v>
      </c>
      <c r="F3933" t="s">
        <v>12</v>
      </c>
      <c r="G3933" t="s">
        <v>13</v>
      </c>
      <c r="H3933" t="s">
        <v>12</v>
      </c>
      <c r="I3933" s="1">
        <f>IF(ISBLANK(Hoja1!I3933),AVERAGE(Hoja1!$I$2:$I$5001),Hoja1!I3933)</f>
        <v>52</v>
      </c>
      <c r="J3933">
        <f t="shared" si="183"/>
        <v>1</v>
      </c>
      <c r="K3933" t="str">
        <f t="shared" si="184"/>
        <v>400k-800k</v>
      </c>
      <c r="L3933" t="str">
        <f t="shared" si="185"/>
        <v>46-60</v>
      </c>
    </row>
    <row r="3934" spans="1:12" x14ac:dyDescent="0.25">
      <c r="A3934">
        <v>3933</v>
      </c>
      <c r="B3934" t="s">
        <v>9</v>
      </c>
      <c r="C3934">
        <f>IF(ISBLANK(Hoja1!C3934),AVERAGE(Hoja1!$C$2:$C$5001),Hoja1!C3934)</f>
        <v>300000</v>
      </c>
      <c r="D3934" t="str">
        <f>IF(ISBLANK(Hoja1!D3934),"ASALARIADO",Hoja1!D3934)</f>
        <v>ASALARIADO</v>
      </c>
      <c r="E3934" t="s">
        <v>16</v>
      </c>
      <c r="F3934" t="s">
        <v>12</v>
      </c>
      <c r="G3934" t="s">
        <v>13</v>
      </c>
      <c r="H3934" t="s">
        <v>13</v>
      </c>
      <c r="I3934" s="1">
        <f>IF(ISBLANK(Hoja1!I3934),AVERAGE(Hoja1!$I$2:$I$5001),Hoja1!I3934)</f>
        <v>50</v>
      </c>
      <c r="J3934">
        <f t="shared" si="183"/>
        <v>0</v>
      </c>
      <c r="K3934" t="str">
        <f t="shared" si="184"/>
        <v>0-400k</v>
      </c>
      <c r="L3934" t="str">
        <f t="shared" si="185"/>
        <v>46-60</v>
      </c>
    </row>
    <row r="3935" spans="1:12" x14ac:dyDescent="0.25">
      <c r="A3935">
        <v>3934</v>
      </c>
      <c r="B3935" t="s">
        <v>15</v>
      </c>
      <c r="C3935">
        <f>IF(ISBLANK(Hoja1!C3935),AVERAGE(Hoja1!$C$2:$C$5001),Hoja1!C3935)</f>
        <v>343391</v>
      </c>
      <c r="D3935" t="str">
        <f>IF(ISBLANK(Hoja1!D3935),"ASALARIADO",Hoja1!D3935)</f>
        <v>ASALARIADO</v>
      </c>
      <c r="E3935" t="s">
        <v>16</v>
      </c>
      <c r="F3935" t="s">
        <v>12</v>
      </c>
      <c r="G3935" t="s">
        <v>13</v>
      </c>
      <c r="H3935" t="s">
        <v>13</v>
      </c>
      <c r="I3935" s="1">
        <f>IF(ISBLANK(Hoja1!I3935),AVERAGE(Hoja1!$I$2:$I$5001),Hoja1!I3935)</f>
        <v>40</v>
      </c>
      <c r="J3935">
        <f t="shared" si="183"/>
        <v>0</v>
      </c>
      <c r="K3935" t="str">
        <f t="shared" si="184"/>
        <v>0-400k</v>
      </c>
      <c r="L3935" t="str">
        <f t="shared" si="185"/>
        <v>31-45</v>
      </c>
    </row>
    <row r="3936" spans="1:12" x14ac:dyDescent="0.25">
      <c r="A3936">
        <v>3935</v>
      </c>
      <c r="B3936" t="s">
        <v>9</v>
      </c>
      <c r="C3936">
        <f>IF(ISBLANK(Hoja1!C3936),AVERAGE(Hoja1!$C$2:$C$5001),Hoja1!C3936)</f>
        <v>64275.12</v>
      </c>
      <c r="D3936" t="str">
        <f>IF(ISBLANK(Hoja1!D3936),"ASALARIADO",Hoja1!D3936)</f>
        <v>ASALARIADO</v>
      </c>
      <c r="E3936" t="s">
        <v>16</v>
      </c>
      <c r="F3936" t="s">
        <v>12</v>
      </c>
      <c r="G3936" t="s">
        <v>13</v>
      </c>
      <c r="H3936" t="s">
        <v>13</v>
      </c>
      <c r="I3936" s="1">
        <f>IF(ISBLANK(Hoja1!I3936),AVERAGE(Hoja1!$I$2:$I$5001),Hoja1!I3936)</f>
        <v>31</v>
      </c>
      <c r="J3936">
        <f t="shared" si="183"/>
        <v>0</v>
      </c>
      <c r="K3936" t="str">
        <f t="shared" si="184"/>
        <v>0-400k</v>
      </c>
      <c r="L3936" t="str">
        <f t="shared" si="185"/>
        <v>31-45</v>
      </c>
    </row>
    <row r="3937" spans="1:12" x14ac:dyDescent="0.25">
      <c r="A3937">
        <v>3936</v>
      </c>
      <c r="B3937" t="s">
        <v>9</v>
      </c>
      <c r="C3937">
        <f>IF(ISBLANK(Hoja1!C3937),AVERAGE(Hoja1!$C$2:$C$5001),Hoja1!C3937)</f>
        <v>278030</v>
      </c>
      <c r="D3937" t="str">
        <f>IF(ISBLANK(Hoja1!D3937),"ASALARIADO",Hoja1!D3937)</f>
        <v>CONVENIOS ESPECIALES DE TRABAJADORES INDEPENDIENTES</v>
      </c>
      <c r="E3937" t="s">
        <v>16</v>
      </c>
      <c r="F3937" t="s">
        <v>12</v>
      </c>
      <c r="G3937" t="s">
        <v>13</v>
      </c>
      <c r="H3937" t="s">
        <v>13</v>
      </c>
      <c r="I3937" s="1">
        <f>IF(ISBLANK(Hoja1!I3937),AVERAGE(Hoja1!$I$2:$I$5001),Hoja1!I3937)</f>
        <v>42</v>
      </c>
      <c r="J3937">
        <f t="shared" si="183"/>
        <v>0</v>
      </c>
      <c r="K3937" t="str">
        <f t="shared" si="184"/>
        <v>0-400k</v>
      </c>
      <c r="L3937" t="str">
        <f t="shared" si="185"/>
        <v>31-45</v>
      </c>
    </row>
    <row r="3938" spans="1:12" x14ac:dyDescent="0.25">
      <c r="A3938">
        <v>3937</v>
      </c>
      <c r="B3938" t="s">
        <v>9</v>
      </c>
      <c r="C3938">
        <f>IF(ISBLANK(Hoja1!C3938),AVERAGE(Hoja1!$C$2:$C$5001),Hoja1!C3938)</f>
        <v>367154.08</v>
      </c>
      <c r="D3938" t="str">
        <f>IF(ISBLANK(Hoja1!D3938),"ASALARIADO",Hoja1!D3938)</f>
        <v>ASALARIADO</v>
      </c>
      <c r="E3938" t="s">
        <v>16</v>
      </c>
      <c r="F3938" t="s">
        <v>12</v>
      </c>
      <c r="G3938" t="s">
        <v>13</v>
      </c>
      <c r="H3938" t="s">
        <v>12</v>
      </c>
      <c r="I3938" s="1">
        <f>IF(ISBLANK(Hoja1!I3938),AVERAGE(Hoja1!$I$2:$I$5001),Hoja1!I3938)</f>
        <v>58</v>
      </c>
      <c r="J3938">
        <f t="shared" si="183"/>
        <v>1</v>
      </c>
      <c r="K3938" t="str">
        <f t="shared" si="184"/>
        <v>0-400k</v>
      </c>
      <c r="L3938" t="str">
        <f t="shared" si="185"/>
        <v>46-60</v>
      </c>
    </row>
    <row r="3939" spans="1:12" x14ac:dyDescent="0.25">
      <c r="A3939">
        <v>3938</v>
      </c>
      <c r="B3939" t="s">
        <v>15</v>
      </c>
      <c r="C3939">
        <f>IF(ISBLANK(Hoja1!C3939),AVERAGE(Hoja1!$C$2:$C$5001),Hoja1!C3939)</f>
        <v>508158.5</v>
      </c>
      <c r="D3939" t="str">
        <f>IF(ISBLANK(Hoja1!D3939),"ASALARIADO",Hoja1!D3939)</f>
        <v>ASALARIADO</v>
      </c>
      <c r="E3939" t="s">
        <v>11</v>
      </c>
      <c r="F3939" t="s">
        <v>12</v>
      </c>
      <c r="G3939" t="s">
        <v>13</v>
      </c>
      <c r="H3939" t="s">
        <v>13</v>
      </c>
      <c r="I3939" s="1">
        <f>IF(ISBLANK(Hoja1!I3939),AVERAGE(Hoja1!$I$2:$I$5001),Hoja1!I3939)</f>
        <v>27</v>
      </c>
      <c r="J3939">
        <f t="shared" si="183"/>
        <v>0</v>
      </c>
      <c r="K3939" t="str">
        <f t="shared" si="184"/>
        <v>400k-800k</v>
      </c>
      <c r="L3939" t="str">
        <f t="shared" si="185"/>
        <v>18-30</v>
      </c>
    </row>
    <row r="3940" spans="1:12" x14ac:dyDescent="0.25">
      <c r="A3940">
        <v>3939</v>
      </c>
      <c r="B3940" t="s">
        <v>15</v>
      </c>
      <c r="C3940">
        <f>IF(ISBLANK(Hoja1!C3940),AVERAGE(Hoja1!$C$2:$C$5001),Hoja1!C3940)</f>
        <v>138000</v>
      </c>
      <c r="D3940" t="str">
        <f>IF(ISBLANK(Hoja1!D3940),"ASALARIADO",Hoja1!D3940)</f>
        <v>ASALARIADO</v>
      </c>
      <c r="E3940" t="s">
        <v>16</v>
      </c>
      <c r="F3940" t="s">
        <v>12</v>
      </c>
      <c r="G3940" t="s">
        <v>12</v>
      </c>
      <c r="H3940" t="s">
        <v>12</v>
      </c>
      <c r="I3940" s="1">
        <f>IF(ISBLANK(Hoja1!I3940),AVERAGE(Hoja1!$I$2:$I$5001),Hoja1!I3940)</f>
        <v>59</v>
      </c>
      <c r="J3940">
        <f t="shared" si="183"/>
        <v>1</v>
      </c>
      <c r="K3940" t="str">
        <f t="shared" si="184"/>
        <v>0-400k</v>
      </c>
      <c r="L3940" t="str">
        <f t="shared" si="185"/>
        <v>46-60</v>
      </c>
    </row>
    <row r="3941" spans="1:12" x14ac:dyDescent="0.25">
      <c r="A3941">
        <v>3940</v>
      </c>
      <c r="B3941" t="s">
        <v>9</v>
      </c>
      <c r="C3941">
        <f>IF(ISBLANK(Hoja1!C3941),AVERAGE(Hoja1!$C$2:$C$5001),Hoja1!C3941)</f>
        <v>53261.99</v>
      </c>
      <c r="D3941" t="str">
        <f>IF(ISBLANK(Hoja1!D3941),"ASALARIADO",Hoja1!D3941)</f>
        <v>ASALARIADO</v>
      </c>
      <c r="E3941" t="s">
        <v>16</v>
      </c>
      <c r="F3941" t="s">
        <v>12</v>
      </c>
      <c r="G3941" t="s">
        <v>13</v>
      </c>
      <c r="H3941" t="s">
        <v>13</v>
      </c>
      <c r="I3941" s="1">
        <f>IF(ISBLANK(Hoja1!I3941),AVERAGE(Hoja1!$I$2:$I$5001),Hoja1!I3941)</f>
        <v>26</v>
      </c>
      <c r="J3941">
        <f t="shared" si="183"/>
        <v>0</v>
      </c>
      <c r="K3941" t="str">
        <f t="shared" si="184"/>
        <v>0-400k</v>
      </c>
      <c r="L3941" t="str">
        <f t="shared" si="185"/>
        <v>18-30</v>
      </c>
    </row>
    <row r="3942" spans="1:12" x14ac:dyDescent="0.25">
      <c r="A3942">
        <v>3941</v>
      </c>
      <c r="B3942" t="s">
        <v>15</v>
      </c>
      <c r="C3942">
        <f>IF(ISBLANK(Hoja1!C3942),AVERAGE(Hoja1!$C$2:$C$5001),Hoja1!C3942)</f>
        <v>1787275</v>
      </c>
      <c r="D3942" t="str">
        <f>IF(ISBLANK(Hoja1!D3942),"ASALARIADO",Hoja1!D3942)</f>
        <v>PENSIONADOS EN SU PROPIO SISTEMA</v>
      </c>
      <c r="E3942" t="s">
        <v>11</v>
      </c>
      <c r="F3942" t="s">
        <v>12</v>
      </c>
      <c r="G3942" t="s">
        <v>13</v>
      </c>
      <c r="H3942" t="s">
        <v>13</v>
      </c>
      <c r="I3942" s="1">
        <f>IF(ISBLANK(Hoja1!I3942),AVERAGE(Hoja1!$I$2:$I$5001),Hoja1!I3942)</f>
        <v>67</v>
      </c>
      <c r="J3942">
        <f t="shared" si="183"/>
        <v>0</v>
      </c>
      <c r="K3942" t="str">
        <f t="shared" si="184"/>
        <v>1.2M-2M</v>
      </c>
      <c r="L3942" t="str">
        <f t="shared" si="185"/>
        <v>61-75</v>
      </c>
    </row>
    <row r="3943" spans="1:12" x14ac:dyDescent="0.25">
      <c r="A3943">
        <v>3942</v>
      </c>
      <c r="B3943" t="s">
        <v>15</v>
      </c>
      <c r="C3943">
        <f>IF(ISBLANK(Hoja1!C3943),AVERAGE(Hoja1!$C$2:$C$5001),Hoja1!C3943)</f>
        <v>475269</v>
      </c>
      <c r="D3943" t="str">
        <f>IF(ISBLANK(Hoja1!D3943),"ASALARIADO",Hoja1!D3943)</f>
        <v>TRABAJADOR INDEPENDIENTE</v>
      </c>
      <c r="E3943" t="s">
        <v>16</v>
      </c>
      <c r="F3943" t="s">
        <v>12</v>
      </c>
      <c r="G3943" t="s">
        <v>13</v>
      </c>
      <c r="H3943" t="s">
        <v>12</v>
      </c>
      <c r="I3943" s="1">
        <f>IF(ISBLANK(Hoja1!I3943),AVERAGE(Hoja1!$I$2:$I$5001),Hoja1!I3943)</f>
        <v>64</v>
      </c>
      <c r="J3943">
        <f t="shared" si="183"/>
        <v>1</v>
      </c>
      <c r="K3943" t="str">
        <f t="shared" si="184"/>
        <v>400k-800k</v>
      </c>
      <c r="L3943" t="str">
        <f t="shared" si="185"/>
        <v>61-75</v>
      </c>
    </row>
    <row r="3944" spans="1:12" x14ac:dyDescent="0.25">
      <c r="A3944">
        <v>3943</v>
      </c>
      <c r="B3944" t="s">
        <v>15</v>
      </c>
      <c r="C3944">
        <f>IF(ISBLANK(Hoja1!C3944),AVERAGE(Hoja1!$C$2:$C$5001),Hoja1!C3944)</f>
        <v>1955324</v>
      </c>
      <c r="D3944" t="str">
        <f>IF(ISBLANK(Hoja1!D3944),"ASALARIADO",Hoja1!D3944)</f>
        <v>ASALARIADO</v>
      </c>
      <c r="E3944" t="s">
        <v>11</v>
      </c>
      <c r="F3944" t="s">
        <v>12</v>
      </c>
      <c r="G3944" t="s">
        <v>13</v>
      </c>
      <c r="H3944" t="s">
        <v>12</v>
      </c>
      <c r="I3944" s="1">
        <f>IF(ISBLANK(Hoja1!I3944),AVERAGE(Hoja1!$I$2:$I$5001),Hoja1!I3944)</f>
        <v>37</v>
      </c>
      <c r="J3944">
        <f t="shared" si="183"/>
        <v>1</v>
      </c>
      <c r="K3944" t="str">
        <f t="shared" si="184"/>
        <v>1.2M-2M</v>
      </c>
      <c r="L3944" t="str">
        <f t="shared" si="185"/>
        <v>31-45</v>
      </c>
    </row>
    <row r="3945" spans="1:12" x14ac:dyDescent="0.25">
      <c r="A3945">
        <v>3944</v>
      </c>
      <c r="B3945" t="s">
        <v>9</v>
      </c>
      <c r="C3945">
        <f>IF(ISBLANK(Hoja1!C3945),AVERAGE(Hoja1!$C$2:$C$5001),Hoja1!C3945)</f>
        <v>4348062</v>
      </c>
      <c r="D3945" t="str">
        <f>IF(ISBLANK(Hoja1!D3945),"ASALARIADO",Hoja1!D3945)</f>
        <v>ASALARIADO</v>
      </c>
      <c r="E3945" t="s">
        <v>16</v>
      </c>
      <c r="F3945" t="s">
        <v>12</v>
      </c>
      <c r="G3945" t="s">
        <v>13</v>
      </c>
      <c r="H3945" t="s">
        <v>13</v>
      </c>
      <c r="I3945" s="1">
        <f>IF(ISBLANK(Hoja1!I3945),AVERAGE(Hoja1!$I$2:$I$5001),Hoja1!I3945)</f>
        <v>43</v>
      </c>
      <c r="J3945">
        <f t="shared" si="183"/>
        <v>0</v>
      </c>
      <c r="K3945" t="str">
        <f t="shared" si="184"/>
        <v>2M+</v>
      </c>
      <c r="L3945" t="str">
        <f t="shared" si="185"/>
        <v>31-45</v>
      </c>
    </row>
    <row r="3946" spans="1:12" x14ac:dyDescent="0.25">
      <c r="A3946">
        <v>3945</v>
      </c>
      <c r="B3946" t="s">
        <v>15</v>
      </c>
      <c r="C3946">
        <f>IF(ISBLANK(Hoja1!C3946),AVERAGE(Hoja1!$C$2:$C$5001),Hoja1!C3946)</f>
        <v>278030</v>
      </c>
      <c r="D3946" t="str">
        <f>IF(ISBLANK(Hoja1!D3946),"ASALARIADO",Hoja1!D3946)</f>
        <v>CONVENIOS ESPECIALES DE TRABAJADORES INDEPENDIENTES</v>
      </c>
      <c r="E3946" t="s">
        <v>16</v>
      </c>
      <c r="F3946" t="s">
        <v>12</v>
      </c>
      <c r="G3946" t="s">
        <v>13</v>
      </c>
      <c r="H3946" t="s">
        <v>13</v>
      </c>
      <c r="I3946" s="1">
        <f>IF(ISBLANK(Hoja1!I3946),AVERAGE(Hoja1!$I$2:$I$5001),Hoja1!I3946)</f>
        <v>24</v>
      </c>
      <c r="J3946">
        <f t="shared" si="183"/>
        <v>0</v>
      </c>
      <c r="K3946" t="str">
        <f t="shared" si="184"/>
        <v>0-400k</v>
      </c>
      <c r="L3946" t="str">
        <f t="shared" si="185"/>
        <v>18-30</v>
      </c>
    </row>
    <row r="3947" spans="1:12" x14ac:dyDescent="0.25">
      <c r="A3947">
        <v>3946</v>
      </c>
      <c r="B3947" t="s">
        <v>9</v>
      </c>
      <c r="C3947">
        <f>IF(ISBLANK(Hoja1!C3947),AVERAGE(Hoja1!$C$2:$C$5001),Hoja1!C3947)</f>
        <v>278030</v>
      </c>
      <c r="D3947" t="str">
        <f>IF(ISBLANK(Hoja1!D3947),"ASALARIADO",Hoja1!D3947)</f>
        <v>CONVENIOS ESPECIALES DE TRABAJADORES INDEPENDIENTES</v>
      </c>
      <c r="E3947" t="s">
        <v>16</v>
      </c>
      <c r="F3947" t="s">
        <v>12</v>
      </c>
      <c r="G3947" t="s">
        <v>13</v>
      </c>
      <c r="H3947" t="s">
        <v>13</v>
      </c>
      <c r="I3947" s="1">
        <f>IF(ISBLANK(Hoja1!I3947),AVERAGE(Hoja1!$I$2:$I$5001),Hoja1!I3947)</f>
        <v>28</v>
      </c>
      <c r="J3947">
        <f t="shared" si="183"/>
        <v>0</v>
      </c>
      <c r="K3947" t="str">
        <f t="shared" si="184"/>
        <v>0-400k</v>
      </c>
      <c r="L3947" t="str">
        <f t="shared" si="185"/>
        <v>18-30</v>
      </c>
    </row>
    <row r="3948" spans="1:12" x14ac:dyDescent="0.25">
      <c r="A3948">
        <v>3947</v>
      </c>
      <c r="B3948" t="s">
        <v>9</v>
      </c>
      <c r="C3948">
        <f>IF(ISBLANK(Hoja1!C3948),AVERAGE(Hoja1!$C$2:$C$5001),Hoja1!C3948)</f>
        <v>297062</v>
      </c>
      <c r="D3948" t="str">
        <f>IF(ISBLANK(Hoja1!D3948),"ASALARIADO",Hoja1!D3948)</f>
        <v>TRABAJADOR INDEPENDIENTE</v>
      </c>
      <c r="E3948" t="s">
        <v>16</v>
      </c>
      <c r="F3948" t="s">
        <v>12</v>
      </c>
      <c r="G3948" t="s">
        <v>12</v>
      </c>
      <c r="H3948" t="s">
        <v>12</v>
      </c>
      <c r="I3948" s="1">
        <f>IF(ISBLANK(Hoja1!I3948),AVERAGE(Hoja1!$I$2:$I$5001),Hoja1!I3948)</f>
        <v>46</v>
      </c>
      <c r="J3948">
        <f t="shared" si="183"/>
        <v>1</v>
      </c>
      <c r="K3948" t="str">
        <f t="shared" si="184"/>
        <v>0-400k</v>
      </c>
      <c r="L3948" t="str">
        <f t="shared" si="185"/>
        <v>46-60</v>
      </c>
    </row>
    <row r="3949" spans="1:12" x14ac:dyDescent="0.25">
      <c r="A3949">
        <v>3948</v>
      </c>
      <c r="B3949" t="s">
        <v>15</v>
      </c>
      <c r="C3949">
        <f>IF(ISBLANK(Hoja1!C3949),AVERAGE(Hoja1!$C$2:$C$5001),Hoja1!C3949)</f>
        <v>433430</v>
      </c>
      <c r="D3949" t="str">
        <f>IF(ISBLANK(Hoja1!D3949),"ASALARIADO",Hoja1!D3949)</f>
        <v>ASALARIADO</v>
      </c>
      <c r="E3949" t="s">
        <v>11</v>
      </c>
      <c r="F3949" t="s">
        <v>12</v>
      </c>
      <c r="G3949" t="s">
        <v>13</v>
      </c>
      <c r="H3949" t="s">
        <v>12</v>
      </c>
      <c r="I3949" s="1">
        <f>IF(ISBLANK(Hoja1!I3949),AVERAGE(Hoja1!$I$2:$I$5001),Hoja1!I3949)</f>
        <v>48</v>
      </c>
      <c r="J3949">
        <f t="shared" si="183"/>
        <v>1</v>
      </c>
      <c r="K3949" t="str">
        <f t="shared" si="184"/>
        <v>400k-800k</v>
      </c>
      <c r="L3949" t="str">
        <f t="shared" si="185"/>
        <v>46-60</v>
      </c>
    </row>
    <row r="3950" spans="1:12" x14ac:dyDescent="0.25">
      <c r="A3950">
        <v>3949</v>
      </c>
      <c r="B3950" t="s">
        <v>15</v>
      </c>
      <c r="C3950">
        <f>IF(ISBLANK(Hoja1!C3950),AVERAGE(Hoja1!$C$2:$C$5001),Hoja1!C3950)</f>
        <v>220000</v>
      </c>
      <c r="D3950" t="str">
        <f>IF(ISBLANK(Hoja1!D3950),"ASALARIADO",Hoja1!D3950)</f>
        <v>ASALARIADO</v>
      </c>
      <c r="E3950" t="s">
        <v>16</v>
      </c>
      <c r="F3950" t="s">
        <v>12</v>
      </c>
      <c r="G3950" t="s">
        <v>13</v>
      </c>
      <c r="H3950" t="s">
        <v>13</v>
      </c>
      <c r="I3950" s="1">
        <f>IF(ISBLANK(Hoja1!I3950),AVERAGE(Hoja1!$I$2:$I$5001),Hoja1!I3950)</f>
        <v>20</v>
      </c>
      <c r="J3950">
        <f t="shared" si="183"/>
        <v>0</v>
      </c>
      <c r="K3950" t="str">
        <f t="shared" si="184"/>
        <v>0-400k</v>
      </c>
      <c r="L3950" t="str">
        <f t="shared" si="185"/>
        <v>18-30</v>
      </c>
    </row>
    <row r="3951" spans="1:12" x14ac:dyDescent="0.25">
      <c r="A3951">
        <v>3950</v>
      </c>
      <c r="B3951" t="s">
        <v>9</v>
      </c>
      <c r="C3951">
        <f>IF(ISBLANK(Hoja1!C3951),AVERAGE(Hoja1!$C$2:$C$5001),Hoja1!C3951)</f>
        <v>202390</v>
      </c>
      <c r="D3951" t="str">
        <f>IF(ISBLANK(Hoja1!D3951),"ASALARIADO",Hoja1!D3951)</f>
        <v>ASALARIADO</v>
      </c>
      <c r="E3951" t="s">
        <v>16</v>
      </c>
      <c r="F3951" t="s">
        <v>12</v>
      </c>
      <c r="G3951" t="s">
        <v>12</v>
      </c>
      <c r="H3951" t="s">
        <v>12</v>
      </c>
      <c r="I3951" s="1">
        <f>IF(ISBLANK(Hoja1!I3951),AVERAGE(Hoja1!$I$2:$I$5001),Hoja1!I3951)</f>
        <v>19</v>
      </c>
      <c r="J3951">
        <f t="shared" si="183"/>
        <v>1</v>
      </c>
      <c r="K3951" t="str">
        <f t="shared" si="184"/>
        <v>0-400k</v>
      </c>
      <c r="L3951" t="str">
        <f t="shared" si="185"/>
        <v>18-30</v>
      </c>
    </row>
    <row r="3952" spans="1:12" x14ac:dyDescent="0.25">
      <c r="A3952">
        <v>3951</v>
      </c>
      <c r="B3952" t="s">
        <v>9</v>
      </c>
      <c r="C3952">
        <f>IF(ISBLANK(Hoja1!C3952),AVERAGE(Hoja1!$C$2:$C$5001),Hoja1!C3952)</f>
        <v>721233.92000000004</v>
      </c>
      <c r="D3952" t="str">
        <f>IF(ISBLANK(Hoja1!D3952),"ASALARIADO",Hoja1!D3952)</f>
        <v>ASALARIADO</v>
      </c>
      <c r="E3952" t="s">
        <v>16</v>
      </c>
      <c r="F3952" t="s">
        <v>12</v>
      </c>
      <c r="G3952" t="s">
        <v>13</v>
      </c>
      <c r="H3952" t="s">
        <v>13</v>
      </c>
      <c r="I3952" s="1">
        <f>IF(ISBLANK(Hoja1!I3952),AVERAGE(Hoja1!$I$2:$I$5001),Hoja1!I3952)</f>
        <v>27</v>
      </c>
      <c r="J3952">
        <f t="shared" si="183"/>
        <v>0</v>
      </c>
      <c r="K3952" t="str">
        <f t="shared" si="184"/>
        <v>400k-800k</v>
      </c>
      <c r="L3952" t="str">
        <f t="shared" si="185"/>
        <v>18-30</v>
      </c>
    </row>
    <row r="3953" spans="1:12" x14ac:dyDescent="0.25">
      <c r="A3953">
        <v>3952</v>
      </c>
      <c r="B3953" t="s">
        <v>9</v>
      </c>
      <c r="C3953">
        <f>IF(ISBLANK(Hoja1!C3953),AVERAGE(Hoja1!$C$2:$C$5001),Hoja1!C3953)</f>
        <v>255000</v>
      </c>
      <c r="D3953" t="str">
        <f>IF(ISBLANK(Hoja1!D3953),"ASALARIADO",Hoja1!D3953)</f>
        <v>ASALARIADO</v>
      </c>
      <c r="E3953" t="s">
        <v>16</v>
      </c>
      <c r="F3953" t="s">
        <v>12</v>
      </c>
      <c r="G3953" t="s">
        <v>12</v>
      </c>
      <c r="H3953" t="s">
        <v>13</v>
      </c>
      <c r="I3953" s="1">
        <f>IF(ISBLANK(Hoja1!I3953),AVERAGE(Hoja1!$I$2:$I$5001),Hoja1!I3953)</f>
        <v>34</v>
      </c>
      <c r="J3953">
        <f t="shared" si="183"/>
        <v>0</v>
      </c>
      <c r="K3953" t="str">
        <f t="shared" si="184"/>
        <v>0-400k</v>
      </c>
      <c r="L3953" t="str">
        <f t="shared" si="185"/>
        <v>31-45</v>
      </c>
    </row>
    <row r="3954" spans="1:12" x14ac:dyDescent="0.25">
      <c r="A3954">
        <v>3953</v>
      </c>
      <c r="B3954" t="s">
        <v>9</v>
      </c>
      <c r="C3954">
        <f>IF(ISBLANK(Hoja1!C3954),AVERAGE(Hoja1!$C$2:$C$5001),Hoja1!C3954)</f>
        <v>728571.8</v>
      </c>
      <c r="D3954" t="str">
        <f>IF(ISBLANK(Hoja1!D3954),"ASALARIADO",Hoja1!D3954)</f>
        <v>ASALARIADO</v>
      </c>
      <c r="E3954" t="s">
        <v>11</v>
      </c>
      <c r="F3954" t="s">
        <v>12</v>
      </c>
      <c r="G3954" t="s">
        <v>13</v>
      </c>
      <c r="H3954" t="s">
        <v>13</v>
      </c>
      <c r="I3954" s="1">
        <f>IF(ISBLANK(Hoja1!I3954),AVERAGE(Hoja1!$I$2:$I$5001),Hoja1!I3954)</f>
        <v>38</v>
      </c>
      <c r="J3954">
        <f t="shared" si="183"/>
        <v>0</v>
      </c>
      <c r="K3954" t="str">
        <f t="shared" si="184"/>
        <v>400k-800k</v>
      </c>
      <c r="L3954" t="str">
        <f t="shared" si="185"/>
        <v>31-45</v>
      </c>
    </row>
    <row r="3955" spans="1:12" x14ac:dyDescent="0.25">
      <c r="A3955">
        <v>3954</v>
      </c>
      <c r="B3955" t="s">
        <v>9</v>
      </c>
      <c r="C3955">
        <f>IF(ISBLANK(Hoja1!C3955),AVERAGE(Hoja1!$C$2:$C$5001),Hoja1!C3955)</f>
        <v>950000</v>
      </c>
      <c r="D3955" t="str">
        <f>IF(ISBLANK(Hoja1!D3955),"ASALARIADO",Hoja1!D3955)</f>
        <v>ASALARIADO</v>
      </c>
      <c r="E3955" t="s">
        <v>16</v>
      </c>
      <c r="F3955" t="s">
        <v>12</v>
      </c>
      <c r="G3955" t="s">
        <v>13</v>
      </c>
      <c r="H3955" t="s">
        <v>13</v>
      </c>
      <c r="I3955" s="1">
        <f>IF(ISBLANK(Hoja1!I3955),AVERAGE(Hoja1!$I$2:$I$5001),Hoja1!I3955)</f>
        <v>41</v>
      </c>
      <c r="J3955">
        <f t="shared" si="183"/>
        <v>0</v>
      </c>
      <c r="K3955" t="str">
        <f t="shared" si="184"/>
        <v>800k-1.2M</v>
      </c>
      <c r="L3955" t="str">
        <f t="shared" si="185"/>
        <v>31-45</v>
      </c>
    </row>
    <row r="3956" spans="1:12" x14ac:dyDescent="0.25">
      <c r="A3956">
        <v>3955</v>
      </c>
      <c r="B3956" t="s">
        <v>15</v>
      </c>
      <c r="C3956">
        <f>IF(ISBLANK(Hoja1!C3956),AVERAGE(Hoja1!$C$2:$C$5001),Hoja1!C3956)</f>
        <v>964738.22</v>
      </c>
      <c r="D3956" t="str">
        <f>IF(ISBLANK(Hoja1!D3956),"ASALARIADO",Hoja1!D3956)</f>
        <v>ASALARIADO</v>
      </c>
      <c r="E3956" t="s">
        <v>16</v>
      </c>
      <c r="F3956" t="s">
        <v>12</v>
      </c>
      <c r="G3956" t="s">
        <v>13</v>
      </c>
      <c r="H3956" t="s">
        <v>13</v>
      </c>
      <c r="I3956" s="1">
        <f>IF(ISBLANK(Hoja1!I3956),AVERAGE(Hoja1!$I$2:$I$5001),Hoja1!I3956)</f>
        <v>35</v>
      </c>
      <c r="J3956">
        <f t="shared" si="183"/>
        <v>0</v>
      </c>
      <c r="K3956" t="str">
        <f t="shared" si="184"/>
        <v>800k-1.2M</v>
      </c>
      <c r="L3956" t="str">
        <f t="shared" si="185"/>
        <v>31-45</v>
      </c>
    </row>
    <row r="3957" spans="1:12" x14ac:dyDescent="0.25">
      <c r="A3957">
        <v>3956</v>
      </c>
      <c r="B3957" t="s">
        <v>9</v>
      </c>
      <c r="C3957">
        <f>IF(ISBLANK(Hoja1!C3957),AVERAGE(Hoja1!$C$2:$C$5001),Hoja1!C3957)</f>
        <v>510415.15</v>
      </c>
      <c r="D3957" t="str">
        <f>IF(ISBLANK(Hoja1!D3957),"ASALARIADO",Hoja1!D3957)</f>
        <v>ASALARIADO</v>
      </c>
      <c r="E3957" t="s">
        <v>16</v>
      </c>
      <c r="F3957" t="s">
        <v>12</v>
      </c>
      <c r="G3957" t="s">
        <v>13</v>
      </c>
      <c r="H3957" t="s">
        <v>13</v>
      </c>
      <c r="I3957" s="1">
        <f>IF(ISBLANK(Hoja1!I3957),AVERAGE(Hoja1!$I$2:$I$5001),Hoja1!I3957)</f>
        <v>34</v>
      </c>
      <c r="J3957">
        <f t="shared" si="183"/>
        <v>0</v>
      </c>
      <c r="K3957" t="str">
        <f t="shared" si="184"/>
        <v>400k-800k</v>
      </c>
      <c r="L3957" t="str">
        <f t="shared" si="185"/>
        <v>31-45</v>
      </c>
    </row>
    <row r="3958" spans="1:12" x14ac:dyDescent="0.25">
      <c r="A3958">
        <v>3957</v>
      </c>
      <c r="B3958" t="s">
        <v>9</v>
      </c>
      <c r="C3958">
        <f>IF(ISBLANK(Hoja1!C3958),AVERAGE(Hoja1!$C$2:$C$5001),Hoja1!C3958)</f>
        <v>183865</v>
      </c>
      <c r="D3958" t="str">
        <f>IF(ISBLANK(Hoja1!D3958),"ASALARIADO",Hoja1!D3958)</f>
        <v>ASALARIADO</v>
      </c>
      <c r="E3958" t="s">
        <v>16</v>
      </c>
      <c r="F3958" t="s">
        <v>12</v>
      </c>
      <c r="G3958" t="s">
        <v>13</v>
      </c>
      <c r="H3958" t="s">
        <v>13</v>
      </c>
      <c r="I3958" s="1">
        <f>IF(ISBLANK(Hoja1!I3958),AVERAGE(Hoja1!$I$2:$I$5001),Hoja1!I3958)</f>
        <v>21</v>
      </c>
      <c r="J3958">
        <f t="shared" si="183"/>
        <v>0</v>
      </c>
      <c r="K3958" t="str">
        <f t="shared" si="184"/>
        <v>0-400k</v>
      </c>
      <c r="L3958" t="str">
        <f t="shared" si="185"/>
        <v>18-30</v>
      </c>
    </row>
    <row r="3959" spans="1:12" x14ac:dyDescent="0.25">
      <c r="A3959">
        <v>3958</v>
      </c>
      <c r="B3959" t="s">
        <v>9</v>
      </c>
      <c r="C3959">
        <f>IF(ISBLANK(Hoja1!C3959),AVERAGE(Hoja1!$C$2:$C$5001),Hoja1!C3959)</f>
        <v>1470000</v>
      </c>
      <c r="D3959" t="str">
        <f>IF(ISBLANK(Hoja1!D3959),"ASALARIADO",Hoja1!D3959)</f>
        <v>ASALARIADO</v>
      </c>
      <c r="E3959" t="s">
        <v>16</v>
      </c>
      <c r="F3959" t="s">
        <v>12</v>
      </c>
      <c r="G3959" t="s">
        <v>12</v>
      </c>
      <c r="H3959" t="s">
        <v>12</v>
      </c>
      <c r="I3959" s="1">
        <f>IF(ISBLANK(Hoja1!I3959),AVERAGE(Hoja1!$I$2:$I$5001),Hoja1!I3959)</f>
        <v>55</v>
      </c>
      <c r="J3959">
        <f t="shared" si="183"/>
        <v>1</v>
      </c>
      <c r="K3959" t="str">
        <f t="shared" si="184"/>
        <v>1.2M-2M</v>
      </c>
      <c r="L3959" t="str">
        <f t="shared" si="185"/>
        <v>46-60</v>
      </c>
    </row>
    <row r="3960" spans="1:12" x14ac:dyDescent="0.25">
      <c r="A3960">
        <v>3959</v>
      </c>
      <c r="B3960" t="s">
        <v>15</v>
      </c>
      <c r="C3960">
        <f>IF(ISBLANK(Hoja1!C3960),AVERAGE(Hoja1!$C$2:$C$5001),Hoja1!C3960)</f>
        <v>200000</v>
      </c>
      <c r="D3960" t="str">
        <f>IF(ISBLANK(Hoja1!D3960),"ASALARIADO",Hoja1!D3960)</f>
        <v>ASALARIADO</v>
      </c>
      <c r="E3960" t="s">
        <v>16</v>
      </c>
      <c r="F3960" t="s">
        <v>12</v>
      </c>
      <c r="G3960" t="s">
        <v>13</v>
      </c>
      <c r="H3960" t="s">
        <v>13</v>
      </c>
      <c r="I3960" s="1">
        <f>IF(ISBLANK(Hoja1!I3960),AVERAGE(Hoja1!$I$2:$I$5001),Hoja1!I3960)</f>
        <v>27</v>
      </c>
      <c r="J3960">
        <f t="shared" si="183"/>
        <v>0</v>
      </c>
      <c r="K3960" t="str">
        <f t="shared" si="184"/>
        <v>0-400k</v>
      </c>
      <c r="L3960" t="str">
        <f t="shared" si="185"/>
        <v>18-30</v>
      </c>
    </row>
    <row r="3961" spans="1:12" x14ac:dyDescent="0.25">
      <c r="A3961">
        <v>3960</v>
      </c>
      <c r="B3961" t="s">
        <v>15</v>
      </c>
      <c r="C3961">
        <f>IF(ISBLANK(Hoja1!C3961),AVERAGE(Hoja1!$C$2:$C$5001),Hoja1!C3961)</f>
        <v>344981</v>
      </c>
      <c r="D3961" t="str">
        <f>IF(ISBLANK(Hoja1!D3961),"ASALARIADO",Hoja1!D3961)</f>
        <v>ASALARIADO</v>
      </c>
      <c r="E3961" t="s">
        <v>16</v>
      </c>
      <c r="F3961" t="s">
        <v>12</v>
      </c>
      <c r="G3961" t="s">
        <v>13</v>
      </c>
      <c r="H3961" t="s">
        <v>13</v>
      </c>
      <c r="I3961" s="1">
        <f>IF(ISBLANK(Hoja1!I3961),AVERAGE(Hoja1!$I$2:$I$5001),Hoja1!I3961)</f>
        <v>35</v>
      </c>
      <c r="J3961">
        <f t="shared" si="183"/>
        <v>0</v>
      </c>
      <c r="K3961" t="str">
        <f t="shared" si="184"/>
        <v>0-400k</v>
      </c>
      <c r="L3961" t="str">
        <f t="shared" si="185"/>
        <v>31-45</v>
      </c>
    </row>
    <row r="3962" spans="1:12" x14ac:dyDescent="0.25">
      <c r="A3962">
        <v>3961</v>
      </c>
      <c r="B3962" t="s">
        <v>15</v>
      </c>
      <c r="C3962">
        <f>IF(ISBLANK(Hoja1!C3962),AVERAGE(Hoja1!$C$2:$C$5001),Hoja1!C3962)</f>
        <v>1332630</v>
      </c>
      <c r="D3962" t="str">
        <f>IF(ISBLANK(Hoja1!D3962),"ASALARIADO",Hoja1!D3962)</f>
        <v>ASALARIADO</v>
      </c>
      <c r="E3962" t="s">
        <v>11</v>
      </c>
      <c r="F3962" t="s">
        <v>12</v>
      </c>
      <c r="G3962" t="s">
        <v>13</v>
      </c>
      <c r="H3962" t="s">
        <v>12</v>
      </c>
      <c r="I3962" s="1">
        <f>IF(ISBLANK(Hoja1!I3962),AVERAGE(Hoja1!$I$2:$I$5001),Hoja1!I3962)</f>
        <v>42</v>
      </c>
      <c r="J3962">
        <f t="shared" si="183"/>
        <v>1</v>
      </c>
      <c r="K3962" t="str">
        <f t="shared" si="184"/>
        <v>1.2M-2M</v>
      </c>
      <c r="L3962" t="str">
        <f t="shared" si="185"/>
        <v>31-45</v>
      </c>
    </row>
    <row r="3963" spans="1:12" x14ac:dyDescent="0.25">
      <c r="A3963">
        <v>3962</v>
      </c>
      <c r="B3963" t="s">
        <v>9</v>
      </c>
      <c r="C3963">
        <f>IF(ISBLANK(Hoja1!C3963),AVERAGE(Hoja1!$C$2:$C$5001),Hoja1!C3963)</f>
        <v>612532.43999999994</v>
      </c>
      <c r="D3963" t="str">
        <f>IF(ISBLANK(Hoja1!D3963),"ASALARIADO",Hoja1!D3963)</f>
        <v>PENSIONADOS EN SU PROPIO SISTEMA</v>
      </c>
      <c r="E3963" t="s">
        <v>11</v>
      </c>
      <c r="F3963" t="s">
        <v>12</v>
      </c>
      <c r="G3963" t="s">
        <v>13</v>
      </c>
      <c r="H3963" t="s">
        <v>13</v>
      </c>
      <c r="I3963" s="1">
        <f>IF(ISBLANK(Hoja1!I3963),AVERAGE(Hoja1!$I$2:$I$5001),Hoja1!I3963)</f>
        <v>67</v>
      </c>
      <c r="J3963">
        <f t="shared" si="183"/>
        <v>0</v>
      </c>
      <c r="K3963" t="str">
        <f t="shared" si="184"/>
        <v>400k-800k</v>
      </c>
      <c r="L3963" t="str">
        <f t="shared" si="185"/>
        <v>61-75</v>
      </c>
    </row>
    <row r="3964" spans="1:12" x14ac:dyDescent="0.25">
      <c r="A3964">
        <v>3963</v>
      </c>
      <c r="B3964" t="s">
        <v>15</v>
      </c>
      <c r="C3964">
        <f>IF(ISBLANK(Hoja1!C3964),AVERAGE(Hoja1!$C$2:$C$5001),Hoja1!C3964)</f>
        <v>355145</v>
      </c>
      <c r="D3964" t="str">
        <f>IF(ISBLANK(Hoja1!D3964),"ASALARIADO",Hoja1!D3964)</f>
        <v>ASALARIADO</v>
      </c>
      <c r="E3964" t="s">
        <v>11</v>
      </c>
      <c r="F3964" t="s">
        <v>12</v>
      </c>
      <c r="G3964" t="s">
        <v>13</v>
      </c>
      <c r="H3964" t="s">
        <v>13</v>
      </c>
      <c r="I3964" s="1">
        <f>IF(ISBLANK(Hoja1!I3964),AVERAGE(Hoja1!$I$2:$I$5001),Hoja1!I3964)</f>
        <v>42</v>
      </c>
      <c r="J3964">
        <f t="shared" si="183"/>
        <v>0</v>
      </c>
      <c r="K3964" t="str">
        <f t="shared" si="184"/>
        <v>0-400k</v>
      </c>
      <c r="L3964" t="str">
        <f t="shared" si="185"/>
        <v>31-45</v>
      </c>
    </row>
    <row r="3965" spans="1:12" x14ac:dyDescent="0.25">
      <c r="A3965">
        <v>3964</v>
      </c>
      <c r="B3965" t="s">
        <v>15</v>
      </c>
      <c r="C3965">
        <f>IF(ISBLANK(Hoja1!C3965),AVERAGE(Hoja1!$C$2:$C$5001),Hoja1!C3965)</f>
        <v>346474.5</v>
      </c>
      <c r="D3965" t="str">
        <f>IF(ISBLANK(Hoja1!D3965),"ASALARIADO",Hoja1!D3965)</f>
        <v>ASALARIADO</v>
      </c>
      <c r="E3965" t="s">
        <v>16</v>
      </c>
      <c r="F3965" t="s">
        <v>12</v>
      </c>
      <c r="G3965" t="s">
        <v>13</v>
      </c>
      <c r="H3965" t="s">
        <v>12</v>
      </c>
      <c r="I3965" s="1">
        <f>IF(ISBLANK(Hoja1!I3965),AVERAGE(Hoja1!$I$2:$I$5001),Hoja1!I3965)</f>
        <v>30</v>
      </c>
      <c r="J3965">
        <f t="shared" si="183"/>
        <v>1</v>
      </c>
      <c r="K3965" t="str">
        <f t="shared" si="184"/>
        <v>0-400k</v>
      </c>
      <c r="L3965" t="str">
        <f t="shared" si="185"/>
        <v>18-30</v>
      </c>
    </row>
    <row r="3966" spans="1:12" x14ac:dyDescent="0.25">
      <c r="A3966">
        <v>3965</v>
      </c>
      <c r="B3966" t="s">
        <v>9</v>
      </c>
      <c r="C3966">
        <f>IF(ISBLANK(Hoja1!C3966),AVERAGE(Hoja1!$C$2:$C$5001),Hoja1!C3966)</f>
        <v>2380634</v>
      </c>
      <c r="D3966" t="str">
        <f>IF(ISBLANK(Hoja1!D3966),"ASALARIADO",Hoja1!D3966)</f>
        <v>ASALARIADO</v>
      </c>
      <c r="E3966" t="s">
        <v>16</v>
      </c>
      <c r="F3966" t="s">
        <v>12</v>
      </c>
      <c r="G3966" t="s">
        <v>13</v>
      </c>
      <c r="H3966" t="s">
        <v>13</v>
      </c>
      <c r="I3966" s="1">
        <f>IF(ISBLANK(Hoja1!I3966),AVERAGE(Hoja1!$I$2:$I$5001),Hoja1!I3966)</f>
        <v>36</v>
      </c>
      <c r="J3966">
        <f t="shared" si="183"/>
        <v>0</v>
      </c>
      <c r="K3966" t="str">
        <f t="shared" si="184"/>
        <v>2M+</v>
      </c>
      <c r="L3966" t="str">
        <f t="shared" si="185"/>
        <v>31-45</v>
      </c>
    </row>
    <row r="3967" spans="1:12" x14ac:dyDescent="0.25">
      <c r="A3967">
        <v>3966</v>
      </c>
      <c r="B3967" t="s">
        <v>9</v>
      </c>
      <c r="C3967">
        <f>IF(ISBLANK(Hoja1!C3967),AVERAGE(Hoja1!$C$2:$C$5001),Hoja1!C3967)</f>
        <v>366350</v>
      </c>
      <c r="D3967" t="str">
        <f>IF(ISBLANK(Hoja1!D3967),"ASALARIADO",Hoja1!D3967)</f>
        <v>ASALARIADO</v>
      </c>
      <c r="E3967" t="s">
        <v>16</v>
      </c>
      <c r="F3967" t="s">
        <v>12</v>
      </c>
      <c r="G3967" t="s">
        <v>12</v>
      </c>
      <c r="H3967" t="s">
        <v>13</v>
      </c>
      <c r="I3967" s="1">
        <f>IF(ISBLANK(Hoja1!I3967),AVERAGE(Hoja1!$I$2:$I$5001),Hoja1!I3967)</f>
        <v>35</v>
      </c>
      <c r="J3967">
        <f t="shared" si="183"/>
        <v>0</v>
      </c>
      <c r="K3967" t="str">
        <f t="shared" si="184"/>
        <v>0-400k</v>
      </c>
      <c r="L3967" t="str">
        <f t="shared" si="185"/>
        <v>31-45</v>
      </c>
    </row>
    <row r="3968" spans="1:12" x14ac:dyDescent="0.25">
      <c r="A3968">
        <v>3967</v>
      </c>
      <c r="B3968" t="s">
        <v>9</v>
      </c>
      <c r="C3968">
        <f>IF(ISBLANK(Hoja1!C3968),AVERAGE(Hoja1!$C$2:$C$5001),Hoja1!C3968)</f>
        <v>420716.74</v>
      </c>
      <c r="D3968" t="str">
        <f>IF(ISBLANK(Hoja1!D3968),"ASALARIADO",Hoja1!D3968)</f>
        <v>ASALARIADO</v>
      </c>
      <c r="E3968" t="s">
        <v>16</v>
      </c>
      <c r="F3968" t="s">
        <v>12</v>
      </c>
      <c r="G3968" t="s">
        <v>13</v>
      </c>
      <c r="H3968" t="s">
        <v>13</v>
      </c>
      <c r="I3968" s="1">
        <f>IF(ISBLANK(Hoja1!I3968),AVERAGE(Hoja1!$I$2:$I$5001),Hoja1!I3968)</f>
        <v>34</v>
      </c>
      <c r="J3968">
        <f t="shared" si="183"/>
        <v>0</v>
      </c>
      <c r="K3968" t="str">
        <f t="shared" si="184"/>
        <v>400k-800k</v>
      </c>
      <c r="L3968" t="str">
        <f t="shared" si="185"/>
        <v>31-45</v>
      </c>
    </row>
    <row r="3969" spans="1:12" x14ac:dyDescent="0.25">
      <c r="A3969">
        <v>3968</v>
      </c>
      <c r="B3969" t="s">
        <v>15</v>
      </c>
      <c r="C3969">
        <f>IF(ISBLANK(Hoja1!C3969),AVERAGE(Hoja1!$C$2:$C$5001),Hoja1!C3969)</f>
        <v>175000</v>
      </c>
      <c r="D3969" t="str">
        <f>IF(ISBLANK(Hoja1!D3969),"ASALARIADO",Hoja1!D3969)</f>
        <v>ASALARIADO</v>
      </c>
      <c r="E3969" t="s">
        <v>16</v>
      </c>
      <c r="F3969" t="s">
        <v>12</v>
      </c>
      <c r="G3969" t="s">
        <v>13</v>
      </c>
      <c r="H3969" t="s">
        <v>12</v>
      </c>
      <c r="I3969" s="1">
        <f>IF(ISBLANK(Hoja1!I3969),AVERAGE(Hoja1!$I$2:$I$5001),Hoja1!I3969)</f>
        <v>40</v>
      </c>
      <c r="J3969">
        <f t="shared" si="183"/>
        <v>1</v>
      </c>
      <c r="K3969" t="str">
        <f t="shared" si="184"/>
        <v>0-400k</v>
      </c>
      <c r="L3969" t="str">
        <f t="shared" si="185"/>
        <v>31-45</v>
      </c>
    </row>
    <row r="3970" spans="1:12" x14ac:dyDescent="0.25">
      <c r="A3970">
        <v>3969</v>
      </c>
      <c r="B3970" t="s">
        <v>9</v>
      </c>
      <c r="C3970">
        <f>IF(ISBLANK(Hoja1!C3970),AVERAGE(Hoja1!$C$2:$C$5001),Hoja1!C3970)</f>
        <v>278030.99</v>
      </c>
      <c r="D3970" t="str">
        <f>IF(ISBLANK(Hoja1!D3970),"ASALARIADO",Hoja1!D3970)</f>
        <v>CONVENIOS ESPECIALES DE TRABAJADORES INDEPENDIENTES</v>
      </c>
      <c r="E3970" t="s">
        <v>16</v>
      </c>
      <c r="F3970" t="s">
        <v>12</v>
      </c>
      <c r="G3970" t="s">
        <v>13</v>
      </c>
      <c r="H3970" t="s">
        <v>13</v>
      </c>
      <c r="I3970" s="1">
        <f>IF(ISBLANK(Hoja1!I3970),AVERAGE(Hoja1!$I$2:$I$5001),Hoja1!I3970)</f>
        <v>44</v>
      </c>
      <c r="J3970">
        <f t="shared" si="183"/>
        <v>0</v>
      </c>
      <c r="K3970" t="str">
        <f t="shared" si="184"/>
        <v>0-400k</v>
      </c>
      <c r="L3970" t="str">
        <f t="shared" si="185"/>
        <v>31-45</v>
      </c>
    </row>
    <row r="3971" spans="1:12" x14ac:dyDescent="0.25">
      <c r="A3971">
        <v>3970</v>
      </c>
      <c r="B3971" t="s">
        <v>9</v>
      </c>
      <c r="C3971">
        <f>IF(ISBLANK(Hoja1!C3971),AVERAGE(Hoja1!$C$2:$C$5001),Hoja1!C3971)</f>
        <v>971125</v>
      </c>
      <c r="D3971" t="str">
        <f>IF(ISBLANK(Hoja1!D3971),"ASALARIADO",Hoja1!D3971)</f>
        <v>ASALARIADO</v>
      </c>
      <c r="E3971" t="s">
        <v>16</v>
      </c>
      <c r="F3971" t="s">
        <v>12</v>
      </c>
      <c r="G3971" t="s">
        <v>13</v>
      </c>
      <c r="H3971" t="s">
        <v>13</v>
      </c>
      <c r="I3971" s="1">
        <f>IF(ISBLANK(Hoja1!I3971),AVERAGE(Hoja1!$I$2:$I$5001),Hoja1!I3971)</f>
        <v>30</v>
      </c>
      <c r="J3971">
        <f t="shared" ref="J3971:J4034" si="186">IF(H3971="SI",1,0)</f>
        <v>0</v>
      </c>
      <c r="K3971" t="str">
        <f t="shared" ref="K3971:K4034" si="187">IF(C3971&lt;=400000,"0-400k",IF(C3971&lt;=800000,"400k-800k",IF(C3971&lt;=1200000,"800k-1.2M",IF(C3971&lt;=2000000,"1.2M-2M","2M+"))))</f>
        <v>800k-1.2M</v>
      </c>
      <c r="L3971" t="str">
        <f t="shared" ref="L3971:L4034" si="188">IF(I3971&lt;=30,"18-30",IF(I3971&lt;=45,"31-45",IF(I3971&lt;=60,"46-60",IF(I3971&lt;=75,"61-75","76-100+"))))</f>
        <v>18-30</v>
      </c>
    </row>
    <row r="3972" spans="1:12" x14ac:dyDescent="0.25">
      <c r="A3972">
        <v>3971</v>
      </c>
      <c r="B3972" t="s">
        <v>15</v>
      </c>
      <c r="C3972">
        <f>IF(ISBLANK(Hoja1!C3972),AVERAGE(Hoja1!$C$2:$C$5001),Hoja1!C3972)</f>
        <v>190413.08</v>
      </c>
      <c r="D3972" t="str">
        <f>IF(ISBLANK(Hoja1!D3972),"ASALARIADO",Hoja1!D3972)</f>
        <v>ASALARIADO</v>
      </c>
      <c r="E3972" t="s">
        <v>16</v>
      </c>
      <c r="F3972" t="s">
        <v>12</v>
      </c>
      <c r="G3972" t="s">
        <v>13</v>
      </c>
      <c r="H3972" t="s">
        <v>13</v>
      </c>
      <c r="I3972" s="1">
        <f>IF(ISBLANK(Hoja1!I3972),AVERAGE(Hoja1!$I$2:$I$5001),Hoja1!I3972)</f>
        <v>20</v>
      </c>
      <c r="J3972">
        <f t="shared" si="186"/>
        <v>0</v>
      </c>
      <c r="K3972" t="str">
        <f t="shared" si="187"/>
        <v>0-400k</v>
      </c>
      <c r="L3972" t="str">
        <f t="shared" si="188"/>
        <v>18-30</v>
      </c>
    </row>
    <row r="3973" spans="1:12" x14ac:dyDescent="0.25">
      <c r="A3973">
        <v>3972</v>
      </c>
      <c r="B3973" t="s">
        <v>9</v>
      </c>
      <c r="C3973">
        <f>IF(ISBLANK(Hoja1!C3973),AVERAGE(Hoja1!$C$2:$C$5001),Hoja1!C3973)</f>
        <v>1682812</v>
      </c>
      <c r="D3973" t="str">
        <f>IF(ISBLANK(Hoja1!D3973),"ASALARIADO",Hoja1!D3973)</f>
        <v>ASALARIADO</v>
      </c>
      <c r="E3973" t="s">
        <v>11</v>
      </c>
      <c r="F3973" t="s">
        <v>12</v>
      </c>
      <c r="G3973" t="s">
        <v>13</v>
      </c>
      <c r="H3973" t="s">
        <v>12</v>
      </c>
      <c r="I3973" s="1">
        <f>IF(ISBLANK(Hoja1!I3973),AVERAGE(Hoja1!$I$2:$I$5001),Hoja1!I3973)</f>
        <v>46</v>
      </c>
      <c r="J3973">
        <f t="shared" si="186"/>
        <v>1</v>
      </c>
      <c r="K3973" t="str">
        <f t="shared" si="187"/>
        <v>1.2M-2M</v>
      </c>
      <c r="L3973" t="str">
        <f t="shared" si="188"/>
        <v>46-60</v>
      </c>
    </row>
    <row r="3974" spans="1:12" x14ac:dyDescent="0.25">
      <c r="A3974">
        <v>3973</v>
      </c>
      <c r="B3974" t="s">
        <v>15</v>
      </c>
      <c r="C3974">
        <f>IF(ISBLANK(Hoja1!C3974),AVERAGE(Hoja1!$C$2:$C$5001),Hoja1!C3974)</f>
        <v>483156.54</v>
      </c>
      <c r="D3974" t="str">
        <f>IF(ISBLANK(Hoja1!D3974),"ASALARIADO",Hoja1!D3974)</f>
        <v>ASALARIADO</v>
      </c>
      <c r="E3974" t="s">
        <v>16</v>
      </c>
      <c r="F3974" t="s">
        <v>12</v>
      </c>
      <c r="G3974" t="s">
        <v>13</v>
      </c>
      <c r="H3974" t="s">
        <v>13</v>
      </c>
      <c r="I3974" s="1">
        <f>IF(ISBLANK(Hoja1!I3974),AVERAGE(Hoja1!$I$2:$I$5001),Hoja1!I3974)</f>
        <v>41</v>
      </c>
      <c r="J3974">
        <f t="shared" si="186"/>
        <v>0</v>
      </c>
      <c r="K3974" t="str">
        <f t="shared" si="187"/>
        <v>400k-800k</v>
      </c>
      <c r="L3974" t="str">
        <f t="shared" si="188"/>
        <v>31-45</v>
      </c>
    </row>
    <row r="3975" spans="1:12" x14ac:dyDescent="0.25">
      <c r="A3975">
        <v>3974</v>
      </c>
      <c r="B3975" t="s">
        <v>15</v>
      </c>
      <c r="C3975">
        <f>IF(ISBLANK(Hoja1!C3975),AVERAGE(Hoja1!$C$2:$C$5001),Hoja1!C3975)</f>
        <v>567792</v>
      </c>
      <c r="D3975" t="str">
        <f>IF(ISBLANK(Hoja1!D3975),"ASALARIADO",Hoja1!D3975)</f>
        <v>ASALARIADO</v>
      </c>
      <c r="E3975" t="s">
        <v>11</v>
      </c>
      <c r="F3975" t="s">
        <v>12</v>
      </c>
      <c r="G3975" t="s">
        <v>13</v>
      </c>
      <c r="H3975" t="s">
        <v>12</v>
      </c>
      <c r="I3975" s="1">
        <f>IF(ISBLANK(Hoja1!I3975),AVERAGE(Hoja1!$I$2:$I$5001),Hoja1!I3975)</f>
        <v>51</v>
      </c>
      <c r="J3975">
        <f t="shared" si="186"/>
        <v>1</v>
      </c>
      <c r="K3975" t="str">
        <f t="shared" si="187"/>
        <v>400k-800k</v>
      </c>
      <c r="L3975" t="str">
        <f t="shared" si="188"/>
        <v>46-60</v>
      </c>
    </row>
    <row r="3976" spans="1:12" x14ac:dyDescent="0.25">
      <c r="A3976">
        <v>3975</v>
      </c>
      <c r="B3976" t="s">
        <v>15</v>
      </c>
      <c r="C3976">
        <f>IF(ISBLANK(Hoja1!C3976),AVERAGE(Hoja1!$C$2:$C$5001),Hoja1!C3976)</f>
        <v>216627</v>
      </c>
      <c r="D3976" t="str">
        <f>IF(ISBLANK(Hoja1!D3976),"ASALARIADO",Hoja1!D3976)</f>
        <v>ASALARIADO</v>
      </c>
      <c r="E3976" t="s">
        <v>16</v>
      </c>
      <c r="F3976" t="s">
        <v>12</v>
      </c>
      <c r="G3976" t="s">
        <v>13</v>
      </c>
      <c r="H3976" t="s">
        <v>13</v>
      </c>
      <c r="I3976" s="1">
        <f>IF(ISBLANK(Hoja1!I3976),AVERAGE(Hoja1!$I$2:$I$5001),Hoja1!I3976)</f>
        <v>42</v>
      </c>
      <c r="J3976">
        <f t="shared" si="186"/>
        <v>0</v>
      </c>
      <c r="K3976" t="str">
        <f t="shared" si="187"/>
        <v>0-400k</v>
      </c>
      <c r="L3976" t="str">
        <f t="shared" si="188"/>
        <v>31-45</v>
      </c>
    </row>
    <row r="3977" spans="1:12" x14ac:dyDescent="0.25">
      <c r="A3977">
        <v>3976</v>
      </c>
      <c r="B3977" t="s">
        <v>15</v>
      </c>
      <c r="C3977">
        <f>IF(ISBLANK(Hoja1!C3977),AVERAGE(Hoja1!$C$2:$C$5001),Hoja1!C3977)</f>
        <v>297045</v>
      </c>
      <c r="D3977" t="str">
        <f>IF(ISBLANK(Hoja1!D3977),"ASALARIADO",Hoja1!D3977)</f>
        <v>ASEGURADO VOLUNTARIO</v>
      </c>
      <c r="E3977" t="s">
        <v>16</v>
      </c>
      <c r="F3977" t="s">
        <v>12</v>
      </c>
      <c r="G3977" t="s">
        <v>12</v>
      </c>
      <c r="H3977" t="s">
        <v>13</v>
      </c>
      <c r="I3977" s="1">
        <f>IF(ISBLANK(Hoja1!I3977),AVERAGE(Hoja1!$I$2:$I$5001),Hoja1!I3977)</f>
        <v>27</v>
      </c>
      <c r="J3977">
        <f t="shared" si="186"/>
        <v>0</v>
      </c>
      <c r="K3977" t="str">
        <f t="shared" si="187"/>
        <v>0-400k</v>
      </c>
      <c r="L3977" t="str">
        <f t="shared" si="188"/>
        <v>18-30</v>
      </c>
    </row>
    <row r="3978" spans="1:12" x14ac:dyDescent="0.25">
      <c r="A3978">
        <v>3977</v>
      </c>
      <c r="B3978" t="s">
        <v>15</v>
      </c>
      <c r="C3978">
        <f>IF(ISBLANK(Hoja1!C3978),AVERAGE(Hoja1!$C$2:$C$5001),Hoja1!C3978)</f>
        <v>833130.24</v>
      </c>
      <c r="D3978" t="str">
        <f>IF(ISBLANK(Hoja1!D3978),"ASALARIADO",Hoja1!D3978)</f>
        <v>ASALARIADO</v>
      </c>
      <c r="E3978" t="s">
        <v>16</v>
      </c>
      <c r="F3978" t="s">
        <v>12</v>
      </c>
      <c r="G3978" t="s">
        <v>13</v>
      </c>
      <c r="H3978" t="s">
        <v>13</v>
      </c>
      <c r="I3978" s="1">
        <f>IF(ISBLANK(Hoja1!I3978),AVERAGE(Hoja1!$I$2:$I$5001),Hoja1!I3978)</f>
        <v>26</v>
      </c>
      <c r="J3978">
        <f t="shared" si="186"/>
        <v>0</v>
      </c>
      <c r="K3978" t="str">
        <f t="shared" si="187"/>
        <v>800k-1.2M</v>
      </c>
      <c r="L3978" t="str">
        <f t="shared" si="188"/>
        <v>18-30</v>
      </c>
    </row>
    <row r="3979" spans="1:12" x14ac:dyDescent="0.25">
      <c r="A3979">
        <v>3978</v>
      </c>
      <c r="B3979" t="s">
        <v>15</v>
      </c>
      <c r="C3979">
        <f>IF(ISBLANK(Hoja1!C3979),AVERAGE(Hoja1!$C$2:$C$5001),Hoja1!C3979)</f>
        <v>278030</v>
      </c>
      <c r="D3979" t="str">
        <f>IF(ISBLANK(Hoja1!D3979),"ASALARIADO",Hoja1!D3979)</f>
        <v>ASEGURADO VOLUNTARIO</v>
      </c>
      <c r="E3979" t="s">
        <v>16</v>
      </c>
      <c r="F3979" t="s">
        <v>12</v>
      </c>
      <c r="G3979" t="s">
        <v>13</v>
      </c>
      <c r="H3979" t="s">
        <v>13</v>
      </c>
      <c r="I3979" s="1">
        <f>IF(ISBLANK(Hoja1!I3979),AVERAGE(Hoja1!$I$2:$I$5001),Hoja1!I3979)</f>
        <v>33</v>
      </c>
      <c r="J3979">
        <f t="shared" si="186"/>
        <v>0</v>
      </c>
      <c r="K3979" t="str">
        <f t="shared" si="187"/>
        <v>0-400k</v>
      </c>
      <c r="L3979" t="str">
        <f t="shared" si="188"/>
        <v>31-45</v>
      </c>
    </row>
    <row r="3980" spans="1:12" x14ac:dyDescent="0.25">
      <c r="A3980">
        <v>3979</v>
      </c>
      <c r="B3980" t="s">
        <v>9</v>
      </c>
      <c r="C3980">
        <f>IF(ISBLANK(Hoja1!C3980),AVERAGE(Hoja1!$C$2:$C$5001),Hoja1!C3980)</f>
        <v>326749</v>
      </c>
      <c r="D3980" t="str">
        <f>IF(ISBLANK(Hoja1!D3980),"ASALARIADO",Hoja1!D3980)</f>
        <v>TRABAJADOR INDEPENDIENTE</v>
      </c>
      <c r="E3980" t="s">
        <v>16</v>
      </c>
      <c r="F3980" t="s">
        <v>12</v>
      </c>
      <c r="G3980" t="s">
        <v>13</v>
      </c>
      <c r="H3980" t="s">
        <v>13</v>
      </c>
      <c r="I3980" s="1">
        <f>IF(ISBLANK(Hoja1!I3980),AVERAGE(Hoja1!$I$2:$I$5001),Hoja1!I3980)</f>
        <v>51</v>
      </c>
      <c r="J3980">
        <f t="shared" si="186"/>
        <v>0</v>
      </c>
      <c r="K3980" t="str">
        <f t="shared" si="187"/>
        <v>0-400k</v>
      </c>
      <c r="L3980" t="str">
        <f t="shared" si="188"/>
        <v>46-60</v>
      </c>
    </row>
    <row r="3981" spans="1:12" x14ac:dyDescent="0.25">
      <c r="A3981">
        <v>3980</v>
      </c>
      <c r="B3981" t="s">
        <v>9</v>
      </c>
      <c r="C3981">
        <f>IF(ISBLANK(Hoja1!C3981),AVERAGE(Hoja1!$C$2:$C$5001),Hoja1!C3981)</f>
        <v>367410</v>
      </c>
      <c r="D3981" t="str">
        <f>IF(ISBLANK(Hoja1!D3981),"ASALARIADO",Hoja1!D3981)</f>
        <v>ASALARIADO</v>
      </c>
      <c r="E3981" t="s">
        <v>11</v>
      </c>
      <c r="F3981" t="s">
        <v>12</v>
      </c>
      <c r="G3981" t="s">
        <v>13</v>
      </c>
      <c r="H3981" t="s">
        <v>12</v>
      </c>
      <c r="I3981" s="1">
        <f>IF(ISBLANK(Hoja1!I3981),AVERAGE(Hoja1!$I$2:$I$5001),Hoja1!I3981)</f>
        <v>57</v>
      </c>
      <c r="J3981">
        <f t="shared" si="186"/>
        <v>1</v>
      </c>
      <c r="K3981" t="str">
        <f t="shared" si="187"/>
        <v>0-400k</v>
      </c>
      <c r="L3981" t="str">
        <f t="shared" si="188"/>
        <v>46-60</v>
      </c>
    </row>
    <row r="3982" spans="1:12" x14ac:dyDescent="0.25">
      <c r="A3982">
        <v>3981</v>
      </c>
      <c r="B3982" t="s">
        <v>9</v>
      </c>
      <c r="C3982">
        <f>IF(ISBLANK(Hoja1!C3982),AVERAGE(Hoja1!$C$2:$C$5001),Hoja1!C3982)</f>
        <v>1011737</v>
      </c>
      <c r="D3982" t="str">
        <f>IF(ISBLANK(Hoja1!D3982),"ASALARIADO",Hoja1!D3982)</f>
        <v>ASALARIADO</v>
      </c>
      <c r="E3982" t="s">
        <v>11</v>
      </c>
      <c r="F3982" t="s">
        <v>12</v>
      </c>
      <c r="G3982" t="s">
        <v>13</v>
      </c>
      <c r="H3982" t="s">
        <v>13</v>
      </c>
      <c r="I3982" s="1">
        <f>IF(ISBLANK(Hoja1!I3982),AVERAGE(Hoja1!$I$2:$I$5001),Hoja1!I3982)</f>
        <v>48</v>
      </c>
      <c r="J3982">
        <f t="shared" si="186"/>
        <v>0</v>
      </c>
      <c r="K3982" t="str">
        <f t="shared" si="187"/>
        <v>800k-1.2M</v>
      </c>
      <c r="L3982" t="str">
        <f t="shared" si="188"/>
        <v>46-60</v>
      </c>
    </row>
    <row r="3983" spans="1:12" x14ac:dyDescent="0.25">
      <c r="A3983">
        <v>3982</v>
      </c>
      <c r="B3983" t="s">
        <v>15</v>
      </c>
      <c r="C3983">
        <f>IF(ISBLANK(Hoja1!C3983),AVERAGE(Hoja1!$C$2:$C$5001),Hoja1!C3983)</f>
        <v>595614.09</v>
      </c>
      <c r="D3983" t="str">
        <f>IF(ISBLANK(Hoja1!D3983),"ASALARIADO",Hoja1!D3983)</f>
        <v>ASALARIADO</v>
      </c>
      <c r="E3983" t="s">
        <v>16</v>
      </c>
      <c r="F3983" t="s">
        <v>12</v>
      </c>
      <c r="G3983" t="s">
        <v>13</v>
      </c>
      <c r="H3983" t="s">
        <v>13</v>
      </c>
      <c r="I3983" s="1">
        <f>IF(ISBLANK(Hoja1!I3983),AVERAGE(Hoja1!$I$2:$I$5001),Hoja1!I3983)</f>
        <v>21</v>
      </c>
      <c r="J3983">
        <f t="shared" si="186"/>
        <v>0</v>
      </c>
      <c r="K3983" t="str">
        <f t="shared" si="187"/>
        <v>400k-800k</v>
      </c>
      <c r="L3983" t="str">
        <f t="shared" si="188"/>
        <v>18-30</v>
      </c>
    </row>
    <row r="3984" spans="1:12" x14ac:dyDescent="0.25">
      <c r="A3984">
        <v>3983</v>
      </c>
      <c r="B3984" t="s">
        <v>9</v>
      </c>
      <c r="C3984">
        <f>IF(ISBLANK(Hoja1!C3984),AVERAGE(Hoja1!$C$2:$C$5001),Hoja1!C3984)</f>
        <v>736585.85</v>
      </c>
      <c r="D3984" t="str">
        <f>IF(ISBLANK(Hoja1!D3984),"ASALARIADO",Hoja1!D3984)</f>
        <v>ASALARIADO</v>
      </c>
      <c r="E3984" t="s">
        <v>16</v>
      </c>
      <c r="F3984" t="s">
        <v>12</v>
      </c>
      <c r="G3984" t="s">
        <v>13</v>
      </c>
      <c r="H3984" t="s">
        <v>13</v>
      </c>
      <c r="I3984" s="1">
        <f>IF(ISBLANK(Hoja1!I3984),AVERAGE(Hoja1!$I$2:$I$5001),Hoja1!I3984)</f>
        <v>36</v>
      </c>
      <c r="J3984">
        <f t="shared" si="186"/>
        <v>0</v>
      </c>
      <c r="K3984" t="str">
        <f t="shared" si="187"/>
        <v>400k-800k</v>
      </c>
      <c r="L3984" t="str">
        <f t="shared" si="188"/>
        <v>31-45</v>
      </c>
    </row>
    <row r="3985" spans="1:12" x14ac:dyDescent="0.25">
      <c r="A3985">
        <v>3984</v>
      </c>
      <c r="B3985" t="s">
        <v>9</v>
      </c>
      <c r="C3985">
        <f>IF(ISBLANK(Hoja1!C3985),AVERAGE(Hoja1!$C$2:$C$5001),Hoja1!C3985)</f>
        <v>477796.63</v>
      </c>
      <c r="D3985" t="str">
        <f>IF(ISBLANK(Hoja1!D3985),"ASALARIADO",Hoja1!D3985)</f>
        <v>ASALARIADO</v>
      </c>
      <c r="E3985" t="s">
        <v>11</v>
      </c>
      <c r="F3985" t="s">
        <v>12</v>
      </c>
      <c r="G3985" t="s">
        <v>13</v>
      </c>
      <c r="H3985" t="s">
        <v>13</v>
      </c>
      <c r="I3985" s="1">
        <f>IF(ISBLANK(Hoja1!I3985),AVERAGE(Hoja1!$I$2:$I$5001),Hoja1!I3985)</f>
        <v>36</v>
      </c>
      <c r="J3985">
        <f t="shared" si="186"/>
        <v>0</v>
      </c>
      <c r="K3985" t="str">
        <f t="shared" si="187"/>
        <v>400k-800k</v>
      </c>
      <c r="L3985" t="str">
        <f t="shared" si="188"/>
        <v>31-45</v>
      </c>
    </row>
    <row r="3986" spans="1:12" x14ac:dyDescent="0.25">
      <c r="A3986">
        <v>3985</v>
      </c>
      <c r="B3986" t="s">
        <v>15</v>
      </c>
      <c r="C3986">
        <f>IF(ISBLANK(Hoja1!C3986),AVERAGE(Hoja1!$C$2:$C$5001),Hoja1!C3986)</f>
        <v>445567</v>
      </c>
      <c r="D3986" t="str">
        <f>IF(ISBLANK(Hoja1!D3986),"ASALARIADO",Hoja1!D3986)</f>
        <v>TRABAJADOR INDEPENDIENTE</v>
      </c>
      <c r="E3986" t="s">
        <v>16</v>
      </c>
      <c r="F3986" t="s">
        <v>12</v>
      </c>
      <c r="G3986" t="s">
        <v>13</v>
      </c>
      <c r="H3986" t="s">
        <v>12</v>
      </c>
      <c r="I3986" s="1">
        <f>IF(ISBLANK(Hoja1!I3986),AVERAGE(Hoja1!$I$2:$I$5001),Hoja1!I3986)</f>
        <v>51</v>
      </c>
      <c r="J3986">
        <f t="shared" si="186"/>
        <v>1</v>
      </c>
      <c r="K3986" t="str">
        <f t="shared" si="187"/>
        <v>400k-800k</v>
      </c>
      <c r="L3986" t="str">
        <f t="shared" si="188"/>
        <v>46-60</v>
      </c>
    </row>
    <row r="3987" spans="1:12" x14ac:dyDescent="0.25">
      <c r="A3987">
        <v>3986</v>
      </c>
      <c r="B3987" t="s">
        <v>9</v>
      </c>
      <c r="C3987">
        <f>IF(ISBLANK(Hoja1!C3987),AVERAGE(Hoja1!$C$2:$C$5001),Hoja1!C3987)</f>
        <v>284281</v>
      </c>
      <c r="D3987" t="str">
        <f>IF(ISBLANK(Hoja1!D3987),"ASALARIADO",Hoja1!D3987)</f>
        <v>ASEGURADO VOLUNTARIO</v>
      </c>
      <c r="E3987" t="s">
        <v>16</v>
      </c>
      <c r="F3987" t="s">
        <v>13</v>
      </c>
      <c r="G3987" t="s">
        <v>13</v>
      </c>
      <c r="H3987" t="s">
        <v>13</v>
      </c>
      <c r="I3987" s="1">
        <f>IF(ISBLANK(Hoja1!I3987),AVERAGE(Hoja1!$I$2:$I$5001),Hoja1!I3987)</f>
        <v>30</v>
      </c>
      <c r="J3987">
        <f t="shared" si="186"/>
        <v>0</v>
      </c>
      <c r="K3987" t="str">
        <f t="shared" si="187"/>
        <v>0-400k</v>
      </c>
      <c r="L3987" t="str">
        <f t="shared" si="188"/>
        <v>18-30</v>
      </c>
    </row>
    <row r="3988" spans="1:12" x14ac:dyDescent="0.25">
      <c r="A3988">
        <v>3987</v>
      </c>
      <c r="B3988" t="s">
        <v>9</v>
      </c>
      <c r="C3988">
        <f>IF(ISBLANK(Hoja1!C3988),AVERAGE(Hoja1!$C$2:$C$5001),Hoja1!C3988)</f>
        <v>3591705.08</v>
      </c>
      <c r="D3988" t="str">
        <f>IF(ISBLANK(Hoja1!D3988),"ASALARIADO",Hoja1!D3988)</f>
        <v>ASALARIADO</v>
      </c>
      <c r="E3988" t="s">
        <v>16</v>
      </c>
      <c r="F3988" t="s">
        <v>12</v>
      </c>
      <c r="G3988" t="s">
        <v>13</v>
      </c>
      <c r="H3988" t="s">
        <v>13</v>
      </c>
      <c r="I3988" s="1">
        <f>IF(ISBLANK(Hoja1!I3988),AVERAGE(Hoja1!$I$2:$I$5001),Hoja1!I3988)</f>
        <v>36</v>
      </c>
      <c r="J3988">
        <f t="shared" si="186"/>
        <v>0</v>
      </c>
      <c r="K3988" t="str">
        <f t="shared" si="187"/>
        <v>2M+</v>
      </c>
      <c r="L3988" t="str">
        <f t="shared" si="188"/>
        <v>31-45</v>
      </c>
    </row>
    <row r="3989" spans="1:12" x14ac:dyDescent="0.25">
      <c r="A3989">
        <v>3988</v>
      </c>
      <c r="B3989" t="s">
        <v>15</v>
      </c>
      <c r="C3989">
        <f>IF(ISBLANK(Hoja1!C3989),AVERAGE(Hoja1!$C$2:$C$5001),Hoja1!C3989)</f>
        <v>358246.66</v>
      </c>
      <c r="D3989" t="str">
        <f>IF(ISBLANK(Hoja1!D3989),"ASALARIADO",Hoja1!D3989)</f>
        <v>ASALARIADO</v>
      </c>
      <c r="E3989" t="s">
        <v>16</v>
      </c>
      <c r="F3989" t="s">
        <v>12</v>
      </c>
      <c r="G3989" t="s">
        <v>13</v>
      </c>
      <c r="H3989" t="s">
        <v>13</v>
      </c>
      <c r="I3989" s="1">
        <f>IF(ISBLANK(Hoja1!I3989),AVERAGE(Hoja1!$I$2:$I$5001),Hoja1!I3989)</f>
        <v>28</v>
      </c>
      <c r="J3989">
        <f t="shared" si="186"/>
        <v>0</v>
      </c>
      <c r="K3989" t="str">
        <f t="shared" si="187"/>
        <v>0-400k</v>
      </c>
      <c r="L3989" t="str">
        <f t="shared" si="188"/>
        <v>18-30</v>
      </c>
    </row>
    <row r="3990" spans="1:12" x14ac:dyDescent="0.25">
      <c r="A3990">
        <v>3989</v>
      </c>
      <c r="B3990" t="s">
        <v>9</v>
      </c>
      <c r="C3990">
        <f>IF(ISBLANK(Hoja1!C3990),AVERAGE(Hoja1!$C$2:$C$5001),Hoja1!C3990)</f>
        <v>297163</v>
      </c>
      <c r="D3990" t="str">
        <f>IF(ISBLANK(Hoja1!D3990),"ASALARIADO",Hoja1!D3990)</f>
        <v>ASEGURADO VOLUNTARIO</v>
      </c>
      <c r="E3990" t="s">
        <v>16</v>
      </c>
      <c r="F3990" t="s">
        <v>12</v>
      </c>
      <c r="G3990" t="s">
        <v>13</v>
      </c>
      <c r="H3990" t="s">
        <v>13</v>
      </c>
      <c r="I3990" s="1">
        <f>IF(ISBLANK(Hoja1!I3990),AVERAGE(Hoja1!$I$2:$I$5001),Hoja1!I3990)</f>
        <v>37</v>
      </c>
      <c r="J3990">
        <f t="shared" si="186"/>
        <v>0</v>
      </c>
      <c r="K3990" t="str">
        <f t="shared" si="187"/>
        <v>0-400k</v>
      </c>
      <c r="L3990" t="str">
        <f t="shared" si="188"/>
        <v>31-45</v>
      </c>
    </row>
    <row r="3991" spans="1:12" x14ac:dyDescent="0.25">
      <c r="A3991">
        <v>3990</v>
      </c>
      <c r="B3991" t="s">
        <v>9</v>
      </c>
      <c r="C3991">
        <f>IF(ISBLANK(Hoja1!C3991),AVERAGE(Hoja1!$C$2:$C$5001),Hoja1!C3991)</f>
        <v>360000</v>
      </c>
      <c r="D3991" t="str">
        <f>IF(ISBLANK(Hoja1!D3991),"ASALARIADO",Hoja1!D3991)</f>
        <v>ASALARIADO</v>
      </c>
      <c r="E3991" t="s">
        <v>16</v>
      </c>
      <c r="F3991" t="s">
        <v>12</v>
      </c>
      <c r="G3991" t="s">
        <v>13</v>
      </c>
      <c r="H3991" t="s">
        <v>13</v>
      </c>
      <c r="I3991" s="1">
        <f>IF(ISBLANK(Hoja1!I3991),AVERAGE(Hoja1!$I$2:$I$5001),Hoja1!I3991)</f>
        <v>54</v>
      </c>
      <c r="J3991">
        <f t="shared" si="186"/>
        <v>0</v>
      </c>
      <c r="K3991" t="str">
        <f t="shared" si="187"/>
        <v>0-400k</v>
      </c>
      <c r="L3991" t="str">
        <f t="shared" si="188"/>
        <v>46-60</v>
      </c>
    </row>
    <row r="3992" spans="1:12" x14ac:dyDescent="0.25">
      <c r="A3992">
        <v>3991</v>
      </c>
      <c r="B3992" t="s">
        <v>15</v>
      </c>
      <c r="C3992">
        <f>IF(ISBLANK(Hoja1!C3992),AVERAGE(Hoja1!$C$2:$C$5001),Hoja1!C3992)</f>
        <v>30000</v>
      </c>
      <c r="D3992" t="str">
        <f>IF(ISBLANK(Hoja1!D3992),"ASALARIADO",Hoja1!D3992)</f>
        <v>ASALARIADO</v>
      </c>
      <c r="E3992" t="s">
        <v>16</v>
      </c>
      <c r="F3992" t="s">
        <v>12</v>
      </c>
      <c r="G3992" t="s">
        <v>12</v>
      </c>
      <c r="H3992" t="s">
        <v>13</v>
      </c>
      <c r="I3992" s="1">
        <f>IF(ISBLANK(Hoja1!I3992),AVERAGE(Hoja1!$I$2:$I$5001),Hoja1!I3992)</f>
        <v>40</v>
      </c>
      <c r="J3992">
        <f t="shared" si="186"/>
        <v>0</v>
      </c>
      <c r="K3992" t="str">
        <f t="shared" si="187"/>
        <v>0-400k</v>
      </c>
      <c r="L3992" t="str">
        <f t="shared" si="188"/>
        <v>31-45</v>
      </c>
    </row>
    <row r="3993" spans="1:12" x14ac:dyDescent="0.25">
      <c r="A3993">
        <v>3992</v>
      </c>
      <c r="B3993" t="s">
        <v>15</v>
      </c>
      <c r="C3993">
        <f>IF(ISBLANK(Hoja1!C3993),AVERAGE(Hoja1!$C$2:$C$5001),Hoja1!C3993)</f>
        <v>164853.32999999999</v>
      </c>
      <c r="D3993" t="str">
        <f>IF(ISBLANK(Hoja1!D3993),"ASALARIADO",Hoja1!D3993)</f>
        <v>ASALARIADO</v>
      </c>
      <c r="E3993" t="s">
        <v>16</v>
      </c>
      <c r="F3993" t="s">
        <v>12</v>
      </c>
      <c r="G3993" t="s">
        <v>13</v>
      </c>
      <c r="H3993" t="s">
        <v>13</v>
      </c>
      <c r="I3993" s="1">
        <f>IF(ISBLANK(Hoja1!I3993),AVERAGE(Hoja1!$I$2:$I$5001),Hoja1!I3993)</f>
        <v>25</v>
      </c>
      <c r="J3993">
        <f t="shared" si="186"/>
        <v>0</v>
      </c>
      <c r="K3993" t="str">
        <f t="shared" si="187"/>
        <v>0-400k</v>
      </c>
      <c r="L3993" t="str">
        <f t="shared" si="188"/>
        <v>18-30</v>
      </c>
    </row>
    <row r="3994" spans="1:12" x14ac:dyDescent="0.25">
      <c r="A3994">
        <v>3993</v>
      </c>
      <c r="B3994" t="s">
        <v>15</v>
      </c>
      <c r="C3994">
        <f>IF(ISBLANK(Hoja1!C3994),AVERAGE(Hoja1!$C$2:$C$5001),Hoja1!C3994)</f>
        <v>867373.5</v>
      </c>
      <c r="D3994" t="str">
        <f>IF(ISBLANK(Hoja1!D3994),"ASALARIADO",Hoja1!D3994)</f>
        <v>ASALARIADO</v>
      </c>
      <c r="E3994" t="s">
        <v>11</v>
      </c>
      <c r="F3994" t="s">
        <v>12</v>
      </c>
      <c r="G3994" t="s">
        <v>13</v>
      </c>
      <c r="H3994" t="s">
        <v>13</v>
      </c>
      <c r="I3994" s="1">
        <f>IF(ISBLANK(Hoja1!I3994),AVERAGE(Hoja1!$I$2:$I$5001),Hoja1!I3994)</f>
        <v>32</v>
      </c>
      <c r="J3994">
        <f t="shared" si="186"/>
        <v>0</v>
      </c>
      <c r="K3994" t="str">
        <f t="shared" si="187"/>
        <v>800k-1.2M</v>
      </c>
      <c r="L3994" t="str">
        <f t="shared" si="188"/>
        <v>31-45</v>
      </c>
    </row>
    <row r="3995" spans="1:12" x14ac:dyDescent="0.25">
      <c r="A3995">
        <v>3994</v>
      </c>
      <c r="B3995" t="s">
        <v>15</v>
      </c>
      <c r="C3995">
        <f>IF(ISBLANK(Hoja1!C3995),AVERAGE(Hoja1!$C$2:$C$5001),Hoja1!C3995)</f>
        <v>1301692.07</v>
      </c>
      <c r="D3995" t="str">
        <f>IF(ISBLANK(Hoja1!D3995),"ASALARIADO",Hoja1!D3995)</f>
        <v>ASALARIADO</v>
      </c>
      <c r="E3995" t="s">
        <v>16</v>
      </c>
      <c r="F3995" t="s">
        <v>12</v>
      </c>
      <c r="G3995" t="s">
        <v>13</v>
      </c>
      <c r="H3995" t="s">
        <v>13</v>
      </c>
      <c r="I3995" s="1">
        <f>IF(ISBLANK(Hoja1!I3995),AVERAGE(Hoja1!$I$2:$I$5001),Hoja1!I3995)</f>
        <v>40</v>
      </c>
      <c r="J3995">
        <f t="shared" si="186"/>
        <v>0</v>
      </c>
      <c r="K3995" t="str">
        <f t="shared" si="187"/>
        <v>1.2M-2M</v>
      </c>
      <c r="L3995" t="str">
        <f t="shared" si="188"/>
        <v>31-45</v>
      </c>
    </row>
    <row r="3996" spans="1:12" x14ac:dyDescent="0.25">
      <c r="A3996">
        <v>3995</v>
      </c>
      <c r="B3996" t="s">
        <v>15</v>
      </c>
      <c r="C3996">
        <f>IF(ISBLANK(Hoja1!C3996),AVERAGE(Hoja1!$C$2:$C$5001),Hoja1!C3996)</f>
        <v>382400</v>
      </c>
      <c r="D3996" t="str">
        <f>IF(ISBLANK(Hoja1!D3996),"ASALARIADO",Hoja1!D3996)</f>
        <v>ASALARIADO</v>
      </c>
      <c r="E3996" t="s">
        <v>16</v>
      </c>
      <c r="F3996" t="s">
        <v>12</v>
      </c>
      <c r="G3996" t="s">
        <v>13</v>
      </c>
      <c r="H3996" t="s">
        <v>13</v>
      </c>
      <c r="I3996" s="1">
        <f>IF(ISBLANK(Hoja1!I3996),AVERAGE(Hoja1!$I$2:$I$5001),Hoja1!I3996)</f>
        <v>35</v>
      </c>
      <c r="J3996">
        <f t="shared" si="186"/>
        <v>0</v>
      </c>
      <c r="K3996" t="str">
        <f t="shared" si="187"/>
        <v>0-400k</v>
      </c>
      <c r="L3996" t="str">
        <f t="shared" si="188"/>
        <v>31-45</v>
      </c>
    </row>
    <row r="3997" spans="1:12" x14ac:dyDescent="0.25">
      <c r="A3997">
        <v>3996</v>
      </c>
      <c r="B3997" t="s">
        <v>9</v>
      </c>
      <c r="C3997">
        <f>IF(ISBLANK(Hoja1!C3997),AVERAGE(Hoja1!$C$2:$C$5001),Hoja1!C3997)</f>
        <v>423687.09</v>
      </c>
      <c r="D3997" t="str">
        <f>IF(ISBLANK(Hoja1!D3997),"ASALARIADO",Hoja1!D3997)</f>
        <v>ASALARIADO</v>
      </c>
      <c r="E3997" t="s">
        <v>16</v>
      </c>
      <c r="F3997" t="s">
        <v>12</v>
      </c>
      <c r="G3997" t="s">
        <v>13</v>
      </c>
      <c r="H3997" t="s">
        <v>13</v>
      </c>
      <c r="I3997" s="1">
        <f>IF(ISBLANK(Hoja1!I3997),AVERAGE(Hoja1!$I$2:$I$5001),Hoja1!I3997)</f>
        <v>52</v>
      </c>
      <c r="J3997">
        <f t="shared" si="186"/>
        <v>0</v>
      </c>
      <c r="K3997" t="str">
        <f t="shared" si="187"/>
        <v>400k-800k</v>
      </c>
      <c r="L3997" t="str">
        <f t="shared" si="188"/>
        <v>46-60</v>
      </c>
    </row>
    <row r="3998" spans="1:12" x14ac:dyDescent="0.25">
      <c r="A3998">
        <v>3997</v>
      </c>
      <c r="B3998" t="s">
        <v>9</v>
      </c>
      <c r="C3998">
        <f>IF(ISBLANK(Hoja1!C3998),AVERAGE(Hoja1!$C$2:$C$5001),Hoja1!C3998)</f>
        <v>342028</v>
      </c>
      <c r="D3998" t="str">
        <f>IF(ISBLANK(Hoja1!D3998),"ASALARIADO",Hoja1!D3998)</f>
        <v>ASALARIADO</v>
      </c>
      <c r="E3998" t="s">
        <v>16</v>
      </c>
      <c r="F3998" t="s">
        <v>12</v>
      </c>
      <c r="G3998" t="s">
        <v>13</v>
      </c>
      <c r="H3998" t="s">
        <v>13</v>
      </c>
      <c r="I3998" s="1">
        <f>IF(ISBLANK(Hoja1!I3998),AVERAGE(Hoja1!$I$2:$I$5001),Hoja1!I3998)</f>
        <v>24</v>
      </c>
      <c r="J3998">
        <f t="shared" si="186"/>
        <v>0</v>
      </c>
      <c r="K3998" t="str">
        <f t="shared" si="187"/>
        <v>0-400k</v>
      </c>
      <c r="L3998" t="str">
        <f t="shared" si="188"/>
        <v>18-30</v>
      </c>
    </row>
    <row r="3999" spans="1:12" x14ac:dyDescent="0.25">
      <c r="A3999">
        <v>3998</v>
      </c>
      <c r="B3999" t="s">
        <v>9</v>
      </c>
      <c r="C3999">
        <f>IF(ISBLANK(Hoja1!C3999),AVERAGE(Hoja1!$C$2:$C$5001),Hoja1!C3999)</f>
        <v>300018</v>
      </c>
      <c r="D3999" t="str">
        <f>IF(ISBLANK(Hoja1!D3999),"ASALARIADO",Hoja1!D3999)</f>
        <v>TRABAJADOR INDEPENDIENTE</v>
      </c>
      <c r="E3999" t="s">
        <v>16</v>
      </c>
      <c r="F3999" t="s">
        <v>12</v>
      </c>
      <c r="G3999" t="s">
        <v>13</v>
      </c>
      <c r="H3999" t="s">
        <v>12</v>
      </c>
      <c r="I3999" s="1">
        <f>IF(ISBLANK(Hoja1!I3999),AVERAGE(Hoja1!$I$2:$I$5001),Hoja1!I3999)</f>
        <v>46</v>
      </c>
      <c r="J3999">
        <f t="shared" si="186"/>
        <v>1</v>
      </c>
      <c r="K3999" t="str">
        <f t="shared" si="187"/>
        <v>0-400k</v>
      </c>
      <c r="L3999" t="str">
        <f t="shared" si="188"/>
        <v>46-60</v>
      </c>
    </row>
    <row r="4000" spans="1:12" x14ac:dyDescent="0.25">
      <c r="A4000">
        <v>3999</v>
      </c>
      <c r="B4000" t="s">
        <v>15</v>
      </c>
      <c r="C4000">
        <f>IF(ISBLANK(Hoja1!C4000),AVERAGE(Hoja1!$C$2:$C$5001),Hoja1!C4000)</f>
        <v>981847.5</v>
      </c>
      <c r="D4000" t="str">
        <f>IF(ISBLANK(Hoja1!D4000),"ASALARIADO",Hoja1!D4000)</f>
        <v>ASALARIADO</v>
      </c>
      <c r="E4000" t="s">
        <v>16</v>
      </c>
      <c r="F4000" t="s">
        <v>12</v>
      </c>
      <c r="G4000" t="s">
        <v>13</v>
      </c>
      <c r="H4000" t="s">
        <v>13</v>
      </c>
      <c r="I4000" s="1">
        <f>IF(ISBLANK(Hoja1!I4000),AVERAGE(Hoja1!$I$2:$I$5001),Hoja1!I4000)</f>
        <v>34</v>
      </c>
      <c r="J4000">
        <f t="shared" si="186"/>
        <v>0</v>
      </c>
      <c r="K4000" t="str">
        <f t="shared" si="187"/>
        <v>800k-1.2M</v>
      </c>
      <c r="L4000" t="str">
        <f t="shared" si="188"/>
        <v>31-45</v>
      </c>
    </row>
    <row r="4001" spans="1:12" x14ac:dyDescent="0.25">
      <c r="A4001">
        <v>4000</v>
      </c>
      <c r="B4001" t="s">
        <v>15</v>
      </c>
      <c r="C4001">
        <f>IF(ISBLANK(Hoja1!C4001),AVERAGE(Hoja1!$C$2:$C$5001),Hoja1!C4001)</f>
        <v>602132.81000000006</v>
      </c>
      <c r="D4001" t="str">
        <f>IF(ISBLANK(Hoja1!D4001),"ASALARIADO",Hoja1!D4001)</f>
        <v>ASALARIADO</v>
      </c>
      <c r="E4001" t="s">
        <v>16</v>
      </c>
      <c r="F4001" t="s">
        <v>12</v>
      </c>
      <c r="G4001" t="s">
        <v>13</v>
      </c>
      <c r="H4001" t="s">
        <v>13</v>
      </c>
      <c r="I4001" s="1">
        <f>IF(ISBLANK(Hoja1!I4001),AVERAGE(Hoja1!$I$2:$I$5001),Hoja1!I4001)</f>
        <v>23</v>
      </c>
      <c r="J4001">
        <f t="shared" si="186"/>
        <v>0</v>
      </c>
      <c r="K4001" t="str">
        <f t="shared" si="187"/>
        <v>400k-800k</v>
      </c>
      <c r="L4001" t="str">
        <f t="shared" si="188"/>
        <v>18-30</v>
      </c>
    </row>
    <row r="4002" spans="1:12" x14ac:dyDescent="0.25">
      <c r="A4002">
        <v>4001</v>
      </c>
      <c r="B4002" t="s">
        <v>9</v>
      </c>
      <c r="C4002">
        <f>IF(ISBLANK(Hoja1!C4002),AVERAGE(Hoja1!$C$2:$C$5001),Hoja1!C4002)</f>
        <v>357501.47</v>
      </c>
      <c r="D4002" t="str">
        <f>IF(ISBLANK(Hoja1!D4002),"ASALARIADO",Hoja1!D4002)</f>
        <v>ASALARIADO</v>
      </c>
      <c r="E4002" t="s">
        <v>16</v>
      </c>
      <c r="F4002" t="s">
        <v>12</v>
      </c>
      <c r="G4002" t="s">
        <v>12</v>
      </c>
      <c r="H4002" t="s">
        <v>13</v>
      </c>
      <c r="I4002" s="1">
        <f>IF(ISBLANK(Hoja1!I4002),AVERAGE(Hoja1!$I$2:$I$5001),Hoja1!I4002)</f>
        <v>31</v>
      </c>
      <c r="J4002">
        <f t="shared" si="186"/>
        <v>0</v>
      </c>
      <c r="K4002" t="str">
        <f t="shared" si="187"/>
        <v>0-400k</v>
      </c>
      <c r="L4002" t="str">
        <f t="shared" si="188"/>
        <v>31-45</v>
      </c>
    </row>
    <row r="4003" spans="1:12" x14ac:dyDescent="0.25">
      <c r="A4003">
        <v>4002</v>
      </c>
      <c r="B4003" t="s">
        <v>9</v>
      </c>
      <c r="C4003">
        <f>IF(ISBLANK(Hoja1!C4003),AVERAGE(Hoja1!$C$2:$C$5001),Hoja1!C4003)</f>
        <v>278030</v>
      </c>
      <c r="D4003" t="str">
        <f>IF(ISBLANK(Hoja1!D4003),"ASALARIADO",Hoja1!D4003)</f>
        <v>TRABAJADOR INDEPENDIENTE</v>
      </c>
      <c r="E4003" t="s">
        <v>16</v>
      </c>
      <c r="F4003" t="s">
        <v>12</v>
      </c>
      <c r="G4003" t="s">
        <v>13</v>
      </c>
      <c r="H4003" t="s">
        <v>13</v>
      </c>
      <c r="I4003" s="1">
        <f>IF(ISBLANK(Hoja1!I4003),AVERAGE(Hoja1!$I$2:$I$5001),Hoja1!I4003)</f>
        <v>30</v>
      </c>
      <c r="J4003">
        <f t="shared" si="186"/>
        <v>0</v>
      </c>
      <c r="K4003" t="str">
        <f t="shared" si="187"/>
        <v>0-400k</v>
      </c>
      <c r="L4003" t="str">
        <f t="shared" si="188"/>
        <v>18-30</v>
      </c>
    </row>
    <row r="4004" spans="1:12" x14ac:dyDescent="0.25">
      <c r="A4004">
        <v>4003</v>
      </c>
      <c r="B4004" t="s">
        <v>9</v>
      </c>
      <c r="C4004">
        <f>IF(ISBLANK(Hoja1!C4004),AVERAGE(Hoja1!$C$2:$C$5001),Hoja1!C4004)</f>
        <v>396946.3</v>
      </c>
      <c r="D4004" t="str">
        <f>IF(ISBLANK(Hoja1!D4004),"ASALARIADO",Hoja1!D4004)</f>
        <v>ASALARIADO</v>
      </c>
      <c r="E4004" t="s">
        <v>11</v>
      </c>
      <c r="F4004" t="s">
        <v>12</v>
      </c>
      <c r="G4004" t="s">
        <v>13</v>
      </c>
      <c r="H4004" t="s">
        <v>13</v>
      </c>
      <c r="I4004" s="1">
        <f>IF(ISBLANK(Hoja1!I4004),AVERAGE(Hoja1!$I$2:$I$5001),Hoja1!I4004)</f>
        <v>58</v>
      </c>
      <c r="J4004">
        <f t="shared" si="186"/>
        <v>0</v>
      </c>
      <c r="K4004" t="str">
        <f t="shared" si="187"/>
        <v>0-400k</v>
      </c>
      <c r="L4004" t="str">
        <f t="shared" si="188"/>
        <v>46-60</v>
      </c>
    </row>
    <row r="4005" spans="1:12" x14ac:dyDescent="0.25">
      <c r="A4005">
        <v>4004</v>
      </c>
      <c r="B4005" t="s">
        <v>15</v>
      </c>
      <c r="C4005">
        <f>IF(ISBLANK(Hoja1!C4005),AVERAGE(Hoja1!$C$2:$C$5001),Hoja1!C4005)</f>
        <v>550668.84</v>
      </c>
      <c r="D4005" t="str">
        <f>IF(ISBLANK(Hoja1!D4005),"ASALARIADO",Hoja1!D4005)</f>
        <v>ASALARIADO</v>
      </c>
      <c r="E4005" t="s">
        <v>16</v>
      </c>
      <c r="F4005" t="s">
        <v>12</v>
      </c>
      <c r="G4005" t="s">
        <v>13</v>
      </c>
      <c r="H4005" t="s">
        <v>13</v>
      </c>
      <c r="I4005" s="1">
        <f>IF(ISBLANK(Hoja1!I4005),AVERAGE(Hoja1!$I$2:$I$5001),Hoja1!I4005)</f>
        <v>23</v>
      </c>
      <c r="J4005">
        <f t="shared" si="186"/>
        <v>0</v>
      </c>
      <c r="K4005" t="str">
        <f t="shared" si="187"/>
        <v>400k-800k</v>
      </c>
      <c r="L4005" t="str">
        <f t="shared" si="188"/>
        <v>18-30</v>
      </c>
    </row>
    <row r="4006" spans="1:12" x14ac:dyDescent="0.25">
      <c r="A4006">
        <v>4005</v>
      </c>
      <c r="B4006" t="s">
        <v>9</v>
      </c>
      <c r="C4006">
        <f>IF(ISBLANK(Hoja1!C4006),AVERAGE(Hoja1!$C$2:$C$5001),Hoja1!C4006)</f>
        <v>403983</v>
      </c>
      <c r="D4006" t="str">
        <f>IF(ISBLANK(Hoja1!D4006),"ASALARIADO",Hoja1!D4006)</f>
        <v>TRABAJADOR INDEPENDIENTE</v>
      </c>
      <c r="E4006" t="s">
        <v>16</v>
      </c>
      <c r="F4006" t="s">
        <v>12</v>
      </c>
      <c r="G4006" t="s">
        <v>12</v>
      </c>
      <c r="H4006" t="s">
        <v>12</v>
      </c>
      <c r="I4006" s="1">
        <f>IF(ISBLANK(Hoja1!I4006),AVERAGE(Hoja1!$I$2:$I$5001),Hoja1!I4006)</f>
        <v>54</v>
      </c>
      <c r="J4006">
        <f t="shared" si="186"/>
        <v>1</v>
      </c>
      <c r="K4006" t="str">
        <f t="shared" si="187"/>
        <v>400k-800k</v>
      </c>
      <c r="L4006" t="str">
        <f t="shared" si="188"/>
        <v>46-60</v>
      </c>
    </row>
    <row r="4007" spans="1:12" x14ac:dyDescent="0.25">
      <c r="A4007">
        <v>4006</v>
      </c>
      <c r="B4007" t="s">
        <v>9</v>
      </c>
      <c r="C4007">
        <f>IF(ISBLANK(Hoja1!C4007),AVERAGE(Hoja1!$C$2:$C$5001),Hoja1!C4007)</f>
        <v>359809.91</v>
      </c>
      <c r="D4007" t="str">
        <f>IF(ISBLANK(Hoja1!D4007),"ASALARIADO",Hoja1!D4007)</f>
        <v>ASALARIADO</v>
      </c>
      <c r="E4007" t="s">
        <v>16</v>
      </c>
      <c r="F4007" t="s">
        <v>12</v>
      </c>
      <c r="G4007" t="s">
        <v>13</v>
      </c>
      <c r="H4007" t="s">
        <v>13</v>
      </c>
      <c r="I4007" s="1">
        <f>IF(ISBLANK(Hoja1!I4007),AVERAGE(Hoja1!$I$2:$I$5001),Hoja1!I4007)</f>
        <v>24</v>
      </c>
      <c r="J4007">
        <f t="shared" si="186"/>
        <v>0</v>
      </c>
      <c r="K4007" t="str">
        <f t="shared" si="187"/>
        <v>0-400k</v>
      </c>
      <c r="L4007" t="str">
        <f t="shared" si="188"/>
        <v>18-30</v>
      </c>
    </row>
    <row r="4008" spans="1:12" x14ac:dyDescent="0.25">
      <c r="A4008">
        <v>4007</v>
      </c>
      <c r="B4008" t="s">
        <v>15</v>
      </c>
      <c r="C4008">
        <f>IF(ISBLANK(Hoja1!C4008),AVERAGE(Hoja1!$C$2:$C$5001),Hoja1!C4008)</f>
        <v>297045</v>
      </c>
      <c r="D4008" t="str">
        <f>IF(ISBLANK(Hoja1!D4008),"ASALARIADO",Hoja1!D4008)</f>
        <v>ASEGURADO VOLUNTARIO</v>
      </c>
      <c r="E4008" t="s">
        <v>16</v>
      </c>
      <c r="F4008" t="s">
        <v>12</v>
      </c>
      <c r="G4008" t="s">
        <v>12</v>
      </c>
      <c r="H4008" t="s">
        <v>12</v>
      </c>
      <c r="I4008" s="1">
        <f>IF(ISBLANK(Hoja1!I4008),AVERAGE(Hoja1!$I$2:$I$5001),Hoja1!I4008)</f>
        <v>58</v>
      </c>
      <c r="J4008">
        <f t="shared" si="186"/>
        <v>1</v>
      </c>
      <c r="K4008" t="str">
        <f t="shared" si="187"/>
        <v>0-400k</v>
      </c>
      <c r="L4008" t="str">
        <f t="shared" si="188"/>
        <v>46-60</v>
      </c>
    </row>
    <row r="4009" spans="1:12" x14ac:dyDescent="0.25">
      <c r="A4009">
        <v>4008</v>
      </c>
      <c r="B4009" t="s">
        <v>15</v>
      </c>
      <c r="C4009">
        <f>IF(ISBLANK(Hoja1!C4009),AVERAGE(Hoja1!$C$2:$C$5001),Hoja1!C4009)</f>
        <v>300018</v>
      </c>
      <c r="D4009" t="str">
        <f>IF(ISBLANK(Hoja1!D4009),"ASALARIADO",Hoja1!D4009)</f>
        <v>ASEGURADO VOLUNTARIO</v>
      </c>
      <c r="E4009" t="s">
        <v>16</v>
      </c>
      <c r="F4009" t="s">
        <v>12</v>
      </c>
      <c r="G4009" t="s">
        <v>13</v>
      </c>
      <c r="H4009" t="s">
        <v>13</v>
      </c>
      <c r="I4009" s="1">
        <f>IF(ISBLANK(Hoja1!I4009),AVERAGE(Hoja1!$I$2:$I$5001),Hoja1!I4009)</f>
        <v>58</v>
      </c>
      <c r="J4009">
        <f t="shared" si="186"/>
        <v>0</v>
      </c>
      <c r="K4009" t="str">
        <f t="shared" si="187"/>
        <v>0-400k</v>
      </c>
      <c r="L4009" t="str">
        <f t="shared" si="188"/>
        <v>46-60</v>
      </c>
    </row>
    <row r="4010" spans="1:12" x14ac:dyDescent="0.25">
      <c r="A4010">
        <v>4009</v>
      </c>
      <c r="B4010" t="s">
        <v>9</v>
      </c>
      <c r="C4010">
        <f>IF(ISBLANK(Hoja1!C4010),AVERAGE(Hoja1!$C$2:$C$5001),Hoja1!C4010)</f>
        <v>200518.6</v>
      </c>
      <c r="D4010" t="str">
        <f>IF(ISBLANK(Hoja1!D4010),"ASALARIADO",Hoja1!D4010)</f>
        <v>PENSIONADOS EN SU PROPIO SISTEMA</v>
      </c>
      <c r="E4010" t="s">
        <v>11</v>
      </c>
      <c r="F4010" t="s">
        <v>12</v>
      </c>
      <c r="G4010" t="s">
        <v>13</v>
      </c>
      <c r="H4010" t="s">
        <v>13</v>
      </c>
      <c r="I4010" s="1">
        <f>IF(ISBLANK(Hoja1!I4010),AVERAGE(Hoja1!$I$2:$I$5001),Hoja1!I4010)</f>
        <v>40</v>
      </c>
      <c r="J4010">
        <f t="shared" si="186"/>
        <v>0</v>
      </c>
      <c r="K4010" t="str">
        <f t="shared" si="187"/>
        <v>0-400k</v>
      </c>
      <c r="L4010" t="str">
        <f t="shared" si="188"/>
        <v>31-45</v>
      </c>
    </row>
    <row r="4011" spans="1:12" x14ac:dyDescent="0.25">
      <c r="A4011">
        <v>4010</v>
      </c>
      <c r="B4011" t="s">
        <v>15</v>
      </c>
      <c r="C4011">
        <f>IF(ISBLANK(Hoja1!C4011),AVERAGE(Hoja1!$C$2:$C$5001),Hoja1!C4011)</f>
        <v>1690006.94</v>
      </c>
      <c r="D4011" t="str">
        <f>IF(ISBLANK(Hoja1!D4011),"ASALARIADO",Hoja1!D4011)</f>
        <v>ASALARIADO</v>
      </c>
      <c r="E4011" t="s">
        <v>16</v>
      </c>
      <c r="F4011" t="s">
        <v>12</v>
      </c>
      <c r="G4011" t="s">
        <v>13</v>
      </c>
      <c r="H4011" t="s">
        <v>13</v>
      </c>
      <c r="I4011" s="1">
        <f>IF(ISBLANK(Hoja1!I4011),AVERAGE(Hoja1!$I$2:$I$5001),Hoja1!I4011)</f>
        <v>45</v>
      </c>
      <c r="J4011">
        <f t="shared" si="186"/>
        <v>0</v>
      </c>
      <c r="K4011" t="str">
        <f t="shared" si="187"/>
        <v>1.2M-2M</v>
      </c>
      <c r="L4011" t="str">
        <f t="shared" si="188"/>
        <v>31-45</v>
      </c>
    </row>
    <row r="4012" spans="1:12" x14ac:dyDescent="0.25">
      <c r="A4012">
        <v>4011</v>
      </c>
      <c r="B4012" t="s">
        <v>9</v>
      </c>
      <c r="C4012">
        <f>IF(ISBLANK(Hoja1!C4012),AVERAGE(Hoja1!$C$2:$C$5001),Hoja1!C4012)</f>
        <v>297046</v>
      </c>
      <c r="D4012" t="str">
        <f>IF(ISBLANK(Hoja1!D4012),"ASALARIADO",Hoja1!D4012)</f>
        <v>ASEGURADO VOLUNTARIO</v>
      </c>
      <c r="E4012" t="s">
        <v>16</v>
      </c>
      <c r="F4012" t="s">
        <v>12</v>
      </c>
      <c r="G4012" t="s">
        <v>13</v>
      </c>
      <c r="H4012" t="s">
        <v>13</v>
      </c>
      <c r="I4012" s="1">
        <f>IF(ISBLANK(Hoja1!I4012),AVERAGE(Hoja1!$I$2:$I$5001),Hoja1!I4012)</f>
        <v>35</v>
      </c>
      <c r="J4012">
        <f t="shared" si="186"/>
        <v>0</v>
      </c>
      <c r="K4012" t="str">
        <f t="shared" si="187"/>
        <v>0-400k</v>
      </c>
      <c r="L4012" t="str">
        <f t="shared" si="188"/>
        <v>31-45</v>
      </c>
    </row>
    <row r="4013" spans="1:12" x14ac:dyDescent="0.25">
      <c r="A4013">
        <v>4012</v>
      </c>
      <c r="B4013" t="s">
        <v>15</v>
      </c>
      <c r="C4013">
        <f>IF(ISBLANK(Hoja1!C4013),AVERAGE(Hoja1!$C$2:$C$5001),Hoja1!C4013)</f>
        <v>1739958</v>
      </c>
      <c r="D4013" t="str">
        <f>IF(ISBLANK(Hoja1!D4013),"ASALARIADO",Hoja1!D4013)</f>
        <v>ASALARIADO</v>
      </c>
      <c r="E4013" t="s">
        <v>11</v>
      </c>
      <c r="F4013" t="s">
        <v>12</v>
      </c>
      <c r="G4013" t="s">
        <v>13</v>
      </c>
      <c r="H4013" t="s">
        <v>13</v>
      </c>
      <c r="I4013" s="1">
        <f>IF(ISBLANK(Hoja1!I4013),AVERAGE(Hoja1!$I$2:$I$5001),Hoja1!I4013)</f>
        <v>43</v>
      </c>
      <c r="J4013">
        <f t="shared" si="186"/>
        <v>0</v>
      </c>
      <c r="K4013" t="str">
        <f t="shared" si="187"/>
        <v>1.2M-2M</v>
      </c>
      <c r="L4013" t="str">
        <f t="shared" si="188"/>
        <v>31-45</v>
      </c>
    </row>
    <row r="4014" spans="1:12" x14ac:dyDescent="0.25">
      <c r="A4014">
        <v>4013</v>
      </c>
      <c r="B4014" t="s">
        <v>9</v>
      </c>
      <c r="C4014">
        <f>IF(ISBLANK(Hoja1!C4014),AVERAGE(Hoja1!$C$2:$C$5001),Hoja1!C4014)</f>
        <v>420359.27</v>
      </c>
      <c r="D4014" t="str">
        <f>IF(ISBLANK(Hoja1!D4014),"ASALARIADO",Hoja1!D4014)</f>
        <v>ASALARIADO</v>
      </c>
      <c r="E4014" t="s">
        <v>16</v>
      </c>
      <c r="F4014" t="s">
        <v>12</v>
      </c>
      <c r="G4014" t="s">
        <v>13</v>
      </c>
      <c r="H4014" t="s">
        <v>13</v>
      </c>
      <c r="I4014" s="1">
        <f>IF(ISBLANK(Hoja1!I4014),AVERAGE(Hoja1!$I$2:$I$5001),Hoja1!I4014)</f>
        <v>48</v>
      </c>
      <c r="J4014">
        <f t="shared" si="186"/>
        <v>0</v>
      </c>
      <c r="K4014" t="str">
        <f t="shared" si="187"/>
        <v>400k-800k</v>
      </c>
      <c r="L4014" t="str">
        <f t="shared" si="188"/>
        <v>46-60</v>
      </c>
    </row>
    <row r="4015" spans="1:12" x14ac:dyDescent="0.25">
      <c r="A4015">
        <v>4014</v>
      </c>
      <c r="B4015" t="s">
        <v>9</v>
      </c>
      <c r="C4015">
        <f>IF(ISBLANK(Hoja1!C4015),AVERAGE(Hoja1!$C$2:$C$5001),Hoja1!C4015)</f>
        <v>841178</v>
      </c>
      <c r="D4015" t="str">
        <f>IF(ISBLANK(Hoja1!D4015),"ASALARIADO",Hoja1!D4015)</f>
        <v>ASALARIADO</v>
      </c>
      <c r="E4015" t="s">
        <v>11</v>
      </c>
      <c r="F4015" t="s">
        <v>12</v>
      </c>
      <c r="G4015" t="s">
        <v>13</v>
      </c>
      <c r="H4015" t="s">
        <v>13</v>
      </c>
      <c r="I4015" s="1">
        <f>IF(ISBLANK(Hoja1!I4015),AVERAGE(Hoja1!$I$2:$I$5001),Hoja1!I4015)</f>
        <v>46</v>
      </c>
      <c r="J4015">
        <f t="shared" si="186"/>
        <v>0</v>
      </c>
      <c r="K4015" t="str">
        <f t="shared" si="187"/>
        <v>800k-1.2M</v>
      </c>
      <c r="L4015" t="str">
        <f t="shared" si="188"/>
        <v>46-60</v>
      </c>
    </row>
    <row r="4016" spans="1:12" x14ac:dyDescent="0.25">
      <c r="A4016">
        <v>4015</v>
      </c>
      <c r="B4016" t="s">
        <v>9</v>
      </c>
      <c r="C4016">
        <f>IF(ISBLANK(Hoja1!C4016),AVERAGE(Hoja1!$C$2:$C$5001),Hoja1!C4016)</f>
        <v>1778646</v>
      </c>
      <c r="D4016" t="str">
        <f>IF(ISBLANK(Hoja1!D4016),"ASALARIADO",Hoja1!D4016)</f>
        <v>ASALARIADO</v>
      </c>
      <c r="E4016" t="s">
        <v>16</v>
      </c>
      <c r="F4016" t="s">
        <v>12</v>
      </c>
      <c r="G4016" t="s">
        <v>13</v>
      </c>
      <c r="H4016" t="s">
        <v>13</v>
      </c>
      <c r="I4016" s="1">
        <f>IF(ISBLANK(Hoja1!I4016),AVERAGE(Hoja1!$I$2:$I$5001),Hoja1!I4016)</f>
        <v>33</v>
      </c>
      <c r="J4016">
        <f t="shared" si="186"/>
        <v>0</v>
      </c>
      <c r="K4016" t="str">
        <f t="shared" si="187"/>
        <v>1.2M-2M</v>
      </c>
      <c r="L4016" t="str">
        <f t="shared" si="188"/>
        <v>31-45</v>
      </c>
    </row>
    <row r="4017" spans="1:12" x14ac:dyDescent="0.25">
      <c r="A4017">
        <v>4016</v>
      </c>
      <c r="B4017" t="s">
        <v>15</v>
      </c>
      <c r="C4017">
        <f>IF(ISBLANK(Hoja1!C4017),AVERAGE(Hoja1!$C$2:$C$5001),Hoja1!C4017)</f>
        <v>979284</v>
      </c>
      <c r="D4017" t="str">
        <f>IF(ISBLANK(Hoja1!D4017),"ASALARIADO",Hoja1!D4017)</f>
        <v>PENSIONADOS EN SU PROPIO SISTEMA</v>
      </c>
      <c r="E4017" t="s">
        <v>11</v>
      </c>
      <c r="F4017" t="s">
        <v>12</v>
      </c>
      <c r="G4017" t="s">
        <v>13</v>
      </c>
      <c r="H4017" t="s">
        <v>13</v>
      </c>
      <c r="I4017" s="1">
        <f>IF(ISBLANK(Hoja1!I4017),AVERAGE(Hoja1!$I$2:$I$5001),Hoja1!I4017)</f>
        <v>63</v>
      </c>
      <c r="J4017">
        <f t="shared" si="186"/>
        <v>0</v>
      </c>
      <c r="K4017" t="str">
        <f t="shared" si="187"/>
        <v>800k-1.2M</v>
      </c>
      <c r="L4017" t="str">
        <f t="shared" si="188"/>
        <v>61-75</v>
      </c>
    </row>
    <row r="4018" spans="1:12" x14ac:dyDescent="0.25">
      <c r="A4018">
        <v>4017</v>
      </c>
      <c r="B4018" t="s">
        <v>15</v>
      </c>
      <c r="C4018">
        <f>IF(ISBLANK(Hoja1!C4018),AVERAGE(Hoja1!$C$2:$C$5001),Hoja1!C4018)</f>
        <v>206000</v>
      </c>
      <c r="D4018" t="str">
        <f>IF(ISBLANK(Hoja1!D4018),"ASALARIADO",Hoja1!D4018)</f>
        <v>ASALARIADO</v>
      </c>
      <c r="E4018" t="s">
        <v>16</v>
      </c>
      <c r="F4018" t="s">
        <v>12</v>
      </c>
      <c r="G4018" t="s">
        <v>12</v>
      </c>
      <c r="H4018" t="s">
        <v>13</v>
      </c>
      <c r="I4018" s="1">
        <f>IF(ISBLANK(Hoja1!I4018),AVERAGE(Hoja1!$I$2:$I$5001),Hoja1!I4018)</f>
        <v>34</v>
      </c>
      <c r="J4018">
        <f t="shared" si="186"/>
        <v>0</v>
      </c>
      <c r="K4018" t="str">
        <f t="shared" si="187"/>
        <v>0-400k</v>
      </c>
      <c r="L4018" t="str">
        <f t="shared" si="188"/>
        <v>31-45</v>
      </c>
    </row>
    <row r="4019" spans="1:12" x14ac:dyDescent="0.25">
      <c r="A4019">
        <v>4018</v>
      </c>
      <c r="B4019" t="s">
        <v>9</v>
      </c>
      <c r="C4019">
        <f>IF(ISBLANK(Hoja1!C4019),AVERAGE(Hoja1!$C$2:$C$5001),Hoja1!C4019)</f>
        <v>109259.63</v>
      </c>
      <c r="D4019" t="str">
        <f>IF(ISBLANK(Hoja1!D4019),"ASALARIADO",Hoja1!D4019)</f>
        <v>ASALARIADO</v>
      </c>
      <c r="E4019" t="s">
        <v>16</v>
      </c>
      <c r="F4019" t="s">
        <v>12</v>
      </c>
      <c r="G4019" t="s">
        <v>13</v>
      </c>
      <c r="H4019" t="s">
        <v>12</v>
      </c>
      <c r="I4019" s="1">
        <f>IF(ISBLANK(Hoja1!I4019),AVERAGE(Hoja1!$I$2:$I$5001),Hoja1!I4019)</f>
        <v>23</v>
      </c>
      <c r="J4019">
        <f t="shared" si="186"/>
        <v>1</v>
      </c>
      <c r="K4019" t="str">
        <f t="shared" si="187"/>
        <v>0-400k</v>
      </c>
      <c r="L4019" t="str">
        <f t="shared" si="188"/>
        <v>18-30</v>
      </c>
    </row>
    <row r="4020" spans="1:12" x14ac:dyDescent="0.25">
      <c r="A4020">
        <v>4019</v>
      </c>
      <c r="B4020" t="s">
        <v>9</v>
      </c>
      <c r="C4020">
        <f>IF(ISBLANK(Hoja1!C4020),AVERAGE(Hoja1!$C$2:$C$5001),Hoja1!C4020)</f>
        <v>378297</v>
      </c>
      <c r="D4020" t="str">
        <f>IF(ISBLANK(Hoja1!D4020),"ASALARIADO",Hoja1!D4020)</f>
        <v>PENSIONADOS EN SU PROPIO SISTEMA</v>
      </c>
      <c r="E4020" t="s">
        <v>11</v>
      </c>
      <c r="F4020" t="s">
        <v>12</v>
      </c>
      <c r="G4020" t="s">
        <v>13</v>
      </c>
      <c r="H4020" t="s">
        <v>13</v>
      </c>
      <c r="I4020" s="1">
        <f>IF(ISBLANK(Hoja1!I4020),AVERAGE(Hoja1!$I$2:$I$5001),Hoja1!I4020)</f>
        <v>71</v>
      </c>
      <c r="J4020">
        <f t="shared" si="186"/>
        <v>0</v>
      </c>
      <c r="K4020" t="str">
        <f t="shared" si="187"/>
        <v>0-400k</v>
      </c>
      <c r="L4020" t="str">
        <f t="shared" si="188"/>
        <v>61-75</v>
      </c>
    </row>
    <row r="4021" spans="1:12" x14ac:dyDescent="0.25">
      <c r="A4021">
        <v>4020</v>
      </c>
      <c r="B4021" t="s">
        <v>9</v>
      </c>
      <c r="C4021">
        <f>IF(ISBLANK(Hoja1!C4021),AVERAGE(Hoja1!$C$2:$C$5001),Hoja1!C4021)</f>
        <v>336445.2</v>
      </c>
      <c r="D4021" t="str">
        <f>IF(ISBLANK(Hoja1!D4021),"ASALARIADO",Hoja1!D4021)</f>
        <v>ASALARIADO</v>
      </c>
      <c r="E4021" t="s">
        <v>16</v>
      </c>
      <c r="F4021" t="s">
        <v>12</v>
      </c>
      <c r="G4021" t="s">
        <v>13</v>
      </c>
      <c r="H4021" t="s">
        <v>12</v>
      </c>
      <c r="I4021" s="1">
        <f>IF(ISBLANK(Hoja1!I4021),AVERAGE(Hoja1!$I$2:$I$5001),Hoja1!I4021)</f>
        <v>31</v>
      </c>
      <c r="J4021">
        <f t="shared" si="186"/>
        <v>1</v>
      </c>
      <c r="K4021" t="str">
        <f t="shared" si="187"/>
        <v>0-400k</v>
      </c>
      <c r="L4021" t="str">
        <f t="shared" si="188"/>
        <v>31-45</v>
      </c>
    </row>
    <row r="4022" spans="1:12" x14ac:dyDescent="0.25">
      <c r="A4022">
        <v>4021</v>
      </c>
      <c r="B4022" t="s">
        <v>9</v>
      </c>
      <c r="C4022">
        <f>IF(ISBLANK(Hoja1!C4022),AVERAGE(Hoja1!$C$2:$C$5001),Hoja1!C4022)</f>
        <v>278030</v>
      </c>
      <c r="D4022" t="str">
        <f>IF(ISBLANK(Hoja1!D4022),"ASALARIADO",Hoja1!D4022)</f>
        <v>CONVENIOS ESPECIALES DE TRABAJADORES INDEPENDIENTES</v>
      </c>
      <c r="E4022" t="s">
        <v>16</v>
      </c>
      <c r="F4022" t="s">
        <v>12</v>
      </c>
      <c r="G4022" t="s">
        <v>13</v>
      </c>
      <c r="H4022" t="s">
        <v>13</v>
      </c>
      <c r="I4022" s="1">
        <f>IF(ISBLANK(Hoja1!I4022),AVERAGE(Hoja1!$I$2:$I$5001),Hoja1!I4022)</f>
        <v>65</v>
      </c>
      <c r="J4022">
        <f t="shared" si="186"/>
        <v>0</v>
      </c>
      <c r="K4022" t="str">
        <f t="shared" si="187"/>
        <v>0-400k</v>
      </c>
      <c r="L4022" t="str">
        <f t="shared" si="188"/>
        <v>61-75</v>
      </c>
    </row>
    <row r="4023" spans="1:12" x14ac:dyDescent="0.25">
      <c r="A4023">
        <v>4022</v>
      </c>
      <c r="B4023" t="s">
        <v>9</v>
      </c>
      <c r="C4023">
        <f>IF(ISBLANK(Hoja1!C4023),AVERAGE(Hoja1!$C$2:$C$5001),Hoja1!C4023)</f>
        <v>500000</v>
      </c>
      <c r="D4023" t="str">
        <f>IF(ISBLANK(Hoja1!D4023),"ASALARIADO",Hoja1!D4023)</f>
        <v>ASALARIADO</v>
      </c>
      <c r="E4023" t="s">
        <v>16</v>
      </c>
      <c r="F4023" t="s">
        <v>12</v>
      </c>
      <c r="G4023" t="s">
        <v>12</v>
      </c>
      <c r="H4023" t="s">
        <v>13</v>
      </c>
      <c r="I4023" s="1">
        <f>IF(ISBLANK(Hoja1!I4023),AVERAGE(Hoja1!$I$2:$I$5001),Hoja1!I4023)</f>
        <v>38</v>
      </c>
      <c r="J4023">
        <f t="shared" si="186"/>
        <v>0</v>
      </c>
      <c r="K4023" t="str">
        <f t="shared" si="187"/>
        <v>400k-800k</v>
      </c>
      <c r="L4023" t="str">
        <f t="shared" si="188"/>
        <v>31-45</v>
      </c>
    </row>
    <row r="4024" spans="1:12" x14ac:dyDescent="0.25">
      <c r="A4024">
        <v>4023</v>
      </c>
      <c r="B4024" t="s">
        <v>9</v>
      </c>
      <c r="C4024">
        <f>IF(ISBLANK(Hoja1!C4024),AVERAGE(Hoja1!$C$2:$C$5001),Hoja1!C4024)</f>
        <v>516550</v>
      </c>
      <c r="D4024" t="str">
        <f>IF(ISBLANK(Hoja1!D4024),"ASALARIADO",Hoja1!D4024)</f>
        <v>ASALARIADO</v>
      </c>
      <c r="E4024" t="s">
        <v>16</v>
      </c>
      <c r="F4024" t="s">
        <v>12</v>
      </c>
      <c r="G4024" t="s">
        <v>12</v>
      </c>
      <c r="H4024" t="s">
        <v>13</v>
      </c>
      <c r="I4024" s="1">
        <f>IF(ISBLANK(Hoja1!I4024),AVERAGE(Hoja1!$I$2:$I$5001),Hoja1!I4024)</f>
        <v>31</v>
      </c>
      <c r="J4024">
        <f t="shared" si="186"/>
        <v>0</v>
      </c>
      <c r="K4024" t="str">
        <f t="shared" si="187"/>
        <v>400k-800k</v>
      </c>
      <c r="L4024" t="str">
        <f t="shared" si="188"/>
        <v>31-45</v>
      </c>
    </row>
    <row r="4025" spans="1:12" x14ac:dyDescent="0.25">
      <c r="A4025">
        <v>4024</v>
      </c>
      <c r="B4025" t="s">
        <v>9</v>
      </c>
      <c r="C4025">
        <f>IF(ISBLANK(Hoja1!C4025),AVERAGE(Hoja1!$C$2:$C$5001),Hoja1!C4025)</f>
        <v>406045.76</v>
      </c>
      <c r="D4025" t="str">
        <f>IF(ISBLANK(Hoja1!D4025),"ASALARIADO",Hoja1!D4025)</f>
        <v>ASALARIADO</v>
      </c>
      <c r="E4025" t="s">
        <v>16</v>
      </c>
      <c r="F4025" t="s">
        <v>12</v>
      </c>
      <c r="G4025" t="s">
        <v>12</v>
      </c>
      <c r="H4025" t="s">
        <v>13</v>
      </c>
      <c r="I4025" s="1">
        <f>IF(ISBLANK(Hoja1!I4025),AVERAGE(Hoja1!$I$2:$I$5001),Hoja1!I4025)</f>
        <v>49</v>
      </c>
      <c r="J4025">
        <f t="shared" si="186"/>
        <v>0</v>
      </c>
      <c r="K4025" t="str">
        <f t="shared" si="187"/>
        <v>400k-800k</v>
      </c>
      <c r="L4025" t="str">
        <f t="shared" si="188"/>
        <v>46-60</v>
      </c>
    </row>
    <row r="4026" spans="1:12" x14ac:dyDescent="0.25">
      <c r="A4026">
        <v>4025</v>
      </c>
      <c r="B4026" t="s">
        <v>9</v>
      </c>
      <c r="C4026">
        <f>IF(ISBLANK(Hoja1!C4026),AVERAGE(Hoja1!$C$2:$C$5001),Hoja1!C4026)</f>
        <v>7214352.2000000002</v>
      </c>
      <c r="D4026" t="str">
        <f>IF(ISBLANK(Hoja1!D4026),"ASALARIADO",Hoja1!D4026)</f>
        <v>ASALARIADO</v>
      </c>
      <c r="E4026" t="s">
        <v>11</v>
      </c>
      <c r="F4026" t="s">
        <v>12</v>
      </c>
      <c r="G4026" t="s">
        <v>13</v>
      </c>
      <c r="H4026" t="s">
        <v>13</v>
      </c>
      <c r="I4026" s="1">
        <f>IF(ISBLANK(Hoja1!I4026),AVERAGE(Hoja1!$I$2:$I$5001),Hoja1!I4026)</f>
        <v>55</v>
      </c>
      <c r="J4026">
        <f t="shared" si="186"/>
        <v>0</v>
      </c>
      <c r="K4026" t="str">
        <f t="shared" si="187"/>
        <v>2M+</v>
      </c>
      <c r="L4026" t="str">
        <f t="shared" si="188"/>
        <v>46-60</v>
      </c>
    </row>
    <row r="4027" spans="1:12" x14ac:dyDescent="0.25">
      <c r="A4027">
        <v>4026</v>
      </c>
      <c r="B4027" t="s">
        <v>9</v>
      </c>
      <c r="C4027">
        <f>IF(ISBLANK(Hoja1!C4027),AVERAGE(Hoja1!$C$2:$C$5001),Hoja1!C4027)</f>
        <v>423168</v>
      </c>
      <c r="D4027" t="str">
        <f>IF(ISBLANK(Hoja1!D4027),"ASALARIADO",Hoja1!D4027)</f>
        <v>ASALARIADO</v>
      </c>
      <c r="E4027" t="s">
        <v>16</v>
      </c>
      <c r="F4027" t="s">
        <v>12</v>
      </c>
      <c r="G4027" t="s">
        <v>13</v>
      </c>
      <c r="H4027" t="s">
        <v>13</v>
      </c>
      <c r="I4027" s="1">
        <f>IF(ISBLANK(Hoja1!I4027),AVERAGE(Hoja1!$I$2:$I$5001),Hoja1!I4027)</f>
        <v>21</v>
      </c>
      <c r="J4027">
        <f t="shared" si="186"/>
        <v>0</v>
      </c>
      <c r="K4027" t="str">
        <f t="shared" si="187"/>
        <v>400k-800k</v>
      </c>
      <c r="L4027" t="str">
        <f t="shared" si="188"/>
        <v>18-30</v>
      </c>
    </row>
    <row r="4028" spans="1:12" x14ac:dyDescent="0.25">
      <c r="A4028">
        <v>4027</v>
      </c>
      <c r="B4028" t="s">
        <v>15</v>
      </c>
      <c r="C4028">
        <f>IF(ISBLANK(Hoja1!C4028),AVERAGE(Hoja1!$C$2:$C$5001),Hoja1!C4028)</f>
        <v>278030.99</v>
      </c>
      <c r="D4028" t="str">
        <f>IF(ISBLANK(Hoja1!D4028),"ASALARIADO",Hoja1!D4028)</f>
        <v>ASEGURADO VOLUNTARIO</v>
      </c>
      <c r="E4028" t="s">
        <v>16</v>
      </c>
      <c r="F4028" t="s">
        <v>12</v>
      </c>
      <c r="G4028" t="s">
        <v>13</v>
      </c>
      <c r="H4028" t="s">
        <v>13</v>
      </c>
      <c r="I4028" s="1">
        <f>IF(ISBLANK(Hoja1!I4028),AVERAGE(Hoja1!$I$2:$I$5001),Hoja1!I4028)</f>
        <v>42</v>
      </c>
      <c r="J4028">
        <f t="shared" si="186"/>
        <v>0</v>
      </c>
      <c r="K4028" t="str">
        <f t="shared" si="187"/>
        <v>0-400k</v>
      </c>
      <c r="L4028" t="str">
        <f t="shared" si="188"/>
        <v>31-45</v>
      </c>
    </row>
    <row r="4029" spans="1:12" x14ac:dyDescent="0.25">
      <c r="A4029">
        <v>4028</v>
      </c>
      <c r="B4029" t="s">
        <v>15</v>
      </c>
      <c r="C4029">
        <f>IF(ISBLANK(Hoja1!C4029),AVERAGE(Hoja1!$C$2:$C$5001),Hoja1!C4029)</f>
        <v>284460.38</v>
      </c>
      <c r="D4029" t="str">
        <f>IF(ISBLANK(Hoja1!D4029),"ASALARIADO",Hoja1!D4029)</f>
        <v>ASALARIADO</v>
      </c>
      <c r="E4029" t="s">
        <v>16</v>
      </c>
      <c r="F4029" t="s">
        <v>12</v>
      </c>
      <c r="G4029" t="s">
        <v>13</v>
      </c>
      <c r="H4029" t="s">
        <v>13</v>
      </c>
      <c r="I4029" s="1">
        <f>IF(ISBLANK(Hoja1!I4029),AVERAGE(Hoja1!$I$2:$I$5001),Hoja1!I4029)</f>
        <v>34</v>
      </c>
      <c r="J4029">
        <f t="shared" si="186"/>
        <v>0</v>
      </c>
      <c r="K4029" t="str">
        <f t="shared" si="187"/>
        <v>0-400k</v>
      </c>
      <c r="L4029" t="str">
        <f t="shared" si="188"/>
        <v>31-45</v>
      </c>
    </row>
    <row r="4030" spans="1:12" x14ac:dyDescent="0.25">
      <c r="A4030">
        <v>4029</v>
      </c>
      <c r="B4030" t="s">
        <v>9</v>
      </c>
      <c r="C4030">
        <f>IF(ISBLANK(Hoja1!C4030),AVERAGE(Hoja1!$C$2:$C$5001),Hoja1!C4030)</f>
        <v>510949.44</v>
      </c>
      <c r="D4030" t="str">
        <f>IF(ISBLANK(Hoja1!D4030),"ASALARIADO",Hoja1!D4030)</f>
        <v>ASALARIADO</v>
      </c>
      <c r="E4030" t="s">
        <v>16</v>
      </c>
      <c r="F4030" t="s">
        <v>12</v>
      </c>
      <c r="G4030" t="s">
        <v>13</v>
      </c>
      <c r="H4030" t="s">
        <v>13</v>
      </c>
      <c r="I4030" s="1">
        <f>IF(ISBLANK(Hoja1!I4030),AVERAGE(Hoja1!$I$2:$I$5001),Hoja1!I4030)</f>
        <v>38</v>
      </c>
      <c r="J4030">
        <f t="shared" si="186"/>
        <v>0</v>
      </c>
      <c r="K4030" t="str">
        <f t="shared" si="187"/>
        <v>400k-800k</v>
      </c>
      <c r="L4030" t="str">
        <f t="shared" si="188"/>
        <v>31-45</v>
      </c>
    </row>
    <row r="4031" spans="1:12" x14ac:dyDescent="0.25">
      <c r="A4031">
        <v>4030</v>
      </c>
      <c r="B4031" t="s">
        <v>15</v>
      </c>
      <c r="C4031">
        <f>IF(ISBLANK(Hoja1!C4031),AVERAGE(Hoja1!$C$2:$C$5001),Hoja1!C4031)</f>
        <v>622677.26</v>
      </c>
      <c r="D4031" t="str">
        <f>IF(ISBLANK(Hoja1!D4031),"ASALARIADO",Hoja1!D4031)</f>
        <v>ASALARIADO</v>
      </c>
      <c r="E4031" t="s">
        <v>11</v>
      </c>
      <c r="F4031" t="s">
        <v>12</v>
      </c>
      <c r="G4031" t="s">
        <v>13</v>
      </c>
      <c r="H4031" t="s">
        <v>13</v>
      </c>
      <c r="I4031" s="1">
        <f>IF(ISBLANK(Hoja1!I4031),AVERAGE(Hoja1!$I$2:$I$5001),Hoja1!I4031)</f>
        <v>31</v>
      </c>
      <c r="J4031">
        <f t="shared" si="186"/>
        <v>0</v>
      </c>
      <c r="K4031" t="str">
        <f t="shared" si="187"/>
        <v>400k-800k</v>
      </c>
      <c r="L4031" t="str">
        <f t="shared" si="188"/>
        <v>31-45</v>
      </c>
    </row>
    <row r="4032" spans="1:12" x14ac:dyDescent="0.25">
      <c r="A4032">
        <v>4031</v>
      </c>
      <c r="B4032" t="s">
        <v>9</v>
      </c>
      <c r="C4032">
        <f>IF(ISBLANK(Hoja1!C4032),AVERAGE(Hoja1!$C$2:$C$5001),Hoja1!C4032)</f>
        <v>578406.36</v>
      </c>
      <c r="D4032" t="str">
        <f>IF(ISBLANK(Hoja1!D4032),"ASALARIADO",Hoja1!D4032)</f>
        <v>ASALARIADO</v>
      </c>
      <c r="E4032" t="s">
        <v>11</v>
      </c>
      <c r="F4032" t="s">
        <v>12</v>
      </c>
      <c r="G4032" t="s">
        <v>13</v>
      </c>
      <c r="H4032" t="s">
        <v>13</v>
      </c>
      <c r="I4032" s="1">
        <f>IF(ISBLANK(Hoja1!I4032),AVERAGE(Hoja1!$I$2:$I$5001),Hoja1!I4032)</f>
        <v>28</v>
      </c>
      <c r="J4032">
        <f t="shared" si="186"/>
        <v>0</v>
      </c>
      <c r="K4032" t="str">
        <f t="shared" si="187"/>
        <v>400k-800k</v>
      </c>
      <c r="L4032" t="str">
        <f t="shared" si="188"/>
        <v>18-30</v>
      </c>
    </row>
    <row r="4033" spans="1:12" x14ac:dyDescent="0.25">
      <c r="A4033">
        <v>4032</v>
      </c>
      <c r="B4033" t="s">
        <v>9</v>
      </c>
      <c r="C4033">
        <f>IF(ISBLANK(Hoja1!C4033),AVERAGE(Hoja1!$C$2:$C$5001),Hoja1!C4033)</f>
        <v>383231</v>
      </c>
      <c r="D4033" t="str">
        <f>IF(ISBLANK(Hoja1!D4033),"ASALARIADO",Hoja1!D4033)</f>
        <v>ASALARIADO</v>
      </c>
      <c r="E4033" t="s">
        <v>11</v>
      </c>
      <c r="F4033" t="s">
        <v>12</v>
      </c>
      <c r="G4033" t="s">
        <v>13</v>
      </c>
      <c r="H4033" t="s">
        <v>13</v>
      </c>
      <c r="I4033" s="1">
        <f>IF(ISBLANK(Hoja1!I4033),AVERAGE(Hoja1!$I$2:$I$5001),Hoja1!I4033)</f>
        <v>23</v>
      </c>
      <c r="J4033">
        <f t="shared" si="186"/>
        <v>0</v>
      </c>
      <c r="K4033" t="str">
        <f t="shared" si="187"/>
        <v>0-400k</v>
      </c>
      <c r="L4033" t="str">
        <f t="shared" si="188"/>
        <v>18-30</v>
      </c>
    </row>
    <row r="4034" spans="1:12" x14ac:dyDescent="0.25">
      <c r="A4034">
        <v>4033</v>
      </c>
      <c r="B4034" t="s">
        <v>9</v>
      </c>
      <c r="C4034">
        <f>IF(ISBLANK(Hoja1!C4034),AVERAGE(Hoja1!$C$2:$C$5001),Hoja1!C4034)</f>
        <v>415668.65</v>
      </c>
      <c r="D4034" t="str">
        <f>IF(ISBLANK(Hoja1!D4034),"ASALARIADO",Hoja1!D4034)</f>
        <v>ASALARIADO</v>
      </c>
      <c r="E4034" t="s">
        <v>16</v>
      </c>
      <c r="F4034" t="s">
        <v>12</v>
      </c>
      <c r="G4034" t="s">
        <v>12</v>
      </c>
      <c r="H4034" t="s">
        <v>13</v>
      </c>
      <c r="I4034" s="1">
        <f>IF(ISBLANK(Hoja1!I4034),AVERAGE(Hoja1!$I$2:$I$5001),Hoja1!I4034)</f>
        <v>58</v>
      </c>
      <c r="J4034">
        <f t="shared" si="186"/>
        <v>0</v>
      </c>
      <c r="K4034" t="str">
        <f t="shared" si="187"/>
        <v>400k-800k</v>
      </c>
      <c r="L4034" t="str">
        <f t="shared" si="188"/>
        <v>46-60</v>
      </c>
    </row>
    <row r="4035" spans="1:12" x14ac:dyDescent="0.25">
      <c r="A4035">
        <v>4034</v>
      </c>
      <c r="B4035" t="s">
        <v>15</v>
      </c>
      <c r="C4035">
        <f>IF(ISBLANK(Hoja1!C4035),AVERAGE(Hoja1!$C$2:$C$5001),Hoja1!C4035)</f>
        <v>948047</v>
      </c>
      <c r="D4035" t="str">
        <f>IF(ISBLANK(Hoja1!D4035),"ASALARIADO",Hoja1!D4035)</f>
        <v>ASALARIADO</v>
      </c>
      <c r="E4035" t="s">
        <v>11</v>
      </c>
      <c r="F4035" t="s">
        <v>12</v>
      </c>
      <c r="G4035" t="s">
        <v>13</v>
      </c>
      <c r="H4035" t="s">
        <v>12</v>
      </c>
      <c r="I4035" s="1">
        <f>IF(ISBLANK(Hoja1!I4035),AVERAGE(Hoja1!$I$2:$I$5001),Hoja1!I4035)</f>
        <v>32</v>
      </c>
      <c r="J4035">
        <f t="shared" ref="J4035:J4098" si="189">IF(H4035="SI",1,0)</f>
        <v>1</v>
      </c>
      <c r="K4035" t="str">
        <f t="shared" ref="K4035:K4098" si="190">IF(C4035&lt;=400000,"0-400k",IF(C4035&lt;=800000,"400k-800k",IF(C4035&lt;=1200000,"800k-1.2M",IF(C4035&lt;=2000000,"1.2M-2M","2M+"))))</f>
        <v>800k-1.2M</v>
      </c>
      <c r="L4035" t="str">
        <f t="shared" ref="L4035:L4098" si="191">IF(I4035&lt;=30,"18-30",IF(I4035&lt;=45,"31-45",IF(I4035&lt;=60,"46-60",IF(I4035&lt;=75,"61-75","76-100+"))))</f>
        <v>31-45</v>
      </c>
    </row>
    <row r="4036" spans="1:12" x14ac:dyDescent="0.25">
      <c r="A4036">
        <v>4035</v>
      </c>
      <c r="B4036" t="s">
        <v>9</v>
      </c>
      <c r="C4036">
        <f>IF(ISBLANK(Hoja1!C4036),AVERAGE(Hoja1!$C$2:$C$5001),Hoja1!C4036)</f>
        <v>343391</v>
      </c>
      <c r="D4036" t="str">
        <f>IF(ISBLANK(Hoja1!D4036),"ASALARIADO",Hoja1!D4036)</f>
        <v>ASALARIADO</v>
      </c>
      <c r="E4036" t="s">
        <v>16</v>
      </c>
      <c r="F4036" t="s">
        <v>12</v>
      </c>
      <c r="G4036" t="s">
        <v>13</v>
      </c>
      <c r="H4036" t="s">
        <v>13</v>
      </c>
      <c r="I4036" s="1">
        <f>IF(ISBLANK(Hoja1!I4036),AVERAGE(Hoja1!$I$2:$I$5001),Hoja1!I4036)</f>
        <v>48</v>
      </c>
      <c r="J4036">
        <f t="shared" si="189"/>
        <v>0</v>
      </c>
      <c r="K4036" t="str">
        <f t="shared" si="190"/>
        <v>0-400k</v>
      </c>
      <c r="L4036" t="str">
        <f t="shared" si="191"/>
        <v>46-60</v>
      </c>
    </row>
    <row r="4037" spans="1:12" x14ac:dyDescent="0.25">
      <c r="A4037">
        <v>4036</v>
      </c>
      <c r="B4037" t="s">
        <v>15</v>
      </c>
      <c r="C4037">
        <f>IF(ISBLANK(Hoja1!C4037),AVERAGE(Hoja1!$C$2:$C$5001),Hoja1!C4037)</f>
        <v>320000</v>
      </c>
      <c r="D4037" t="str">
        <f>IF(ISBLANK(Hoja1!D4037),"ASALARIADO",Hoja1!D4037)</f>
        <v>ASALARIADO</v>
      </c>
      <c r="E4037" t="s">
        <v>16</v>
      </c>
      <c r="F4037" t="s">
        <v>12</v>
      </c>
      <c r="G4037" t="s">
        <v>13</v>
      </c>
      <c r="H4037" t="s">
        <v>13</v>
      </c>
      <c r="I4037" s="1">
        <f>IF(ISBLANK(Hoja1!I4037),AVERAGE(Hoja1!$I$2:$I$5001),Hoja1!I4037)</f>
        <v>69</v>
      </c>
      <c r="J4037">
        <f t="shared" si="189"/>
        <v>0</v>
      </c>
      <c r="K4037" t="str">
        <f t="shared" si="190"/>
        <v>0-400k</v>
      </c>
      <c r="L4037" t="str">
        <f t="shared" si="191"/>
        <v>61-75</v>
      </c>
    </row>
    <row r="4038" spans="1:12" x14ac:dyDescent="0.25">
      <c r="A4038">
        <v>4037</v>
      </c>
      <c r="B4038" t="s">
        <v>15</v>
      </c>
      <c r="C4038">
        <f>IF(ISBLANK(Hoja1!C4038),AVERAGE(Hoja1!$C$2:$C$5001),Hoja1!C4038)</f>
        <v>840000</v>
      </c>
      <c r="D4038" t="str">
        <f>IF(ISBLANK(Hoja1!D4038),"ASALARIADO",Hoja1!D4038)</f>
        <v>ASALARIADO</v>
      </c>
      <c r="E4038" t="s">
        <v>16</v>
      </c>
      <c r="F4038" t="s">
        <v>12</v>
      </c>
      <c r="G4038" t="s">
        <v>13</v>
      </c>
      <c r="H4038" t="s">
        <v>13</v>
      </c>
      <c r="I4038" s="1">
        <f>IF(ISBLANK(Hoja1!I4038),AVERAGE(Hoja1!$I$2:$I$5001),Hoja1!I4038)</f>
        <v>29</v>
      </c>
      <c r="J4038">
        <f t="shared" si="189"/>
        <v>0</v>
      </c>
      <c r="K4038" t="str">
        <f t="shared" si="190"/>
        <v>800k-1.2M</v>
      </c>
      <c r="L4038" t="str">
        <f t="shared" si="191"/>
        <v>18-30</v>
      </c>
    </row>
    <row r="4039" spans="1:12" x14ac:dyDescent="0.25">
      <c r="A4039">
        <v>4038</v>
      </c>
      <c r="B4039" t="s">
        <v>9</v>
      </c>
      <c r="C4039">
        <f>IF(ISBLANK(Hoja1!C4039),AVERAGE(Hoja1!$C$2:$C$5001),Hoja1!C4039)</f>
        <v>371173.26</v>
      </c>
      <c r="D4039" t="str">
        <f>IF(ISBLANK(Hoja1!D4039),"ASALARIADO",Hoja1!D4039)</f>
        <v>ASALARIADO</v>
      </c>
      <c r="E4039" t="s">
        <v>16</v>
      </c>
      <c r="F4039" t="s">
        <v>12</v>
      </c>
      <c r="G4039" t="s">
        <v>13</v>
      </c>
      <c r="H4039" t="s">
        <v>13</v>
      </c>
      <c r="I4039" s="1">
        <f>IF(ISBLANK(Hoja1!I4039),AVERAGE(Hoja1!$I$2:$I$5001),Hoja1!I4039)</f>
        <v>31</v>
      </c>
      <c r="J4039">
        <f t="shared" si="189"/>
        <v>0</v>
      </c>
      <c r="K4039" t="str">
        <f t="shared" si="190"/>
        <v>0-400k</v>
      </c>
      <c r="L4039" t="str">
        <f t="shared" si="191"/>
        <v>31-45</v>
      </c>
    </row>
    <row r="4040" spans="1:12" x14ac:dyDescent="0.25">
      <c r="A4040">
        <v>4039</v>
      </c>
      <c r="B4040" t="s">
        <v>9</v>
      </c>
      <c r="C4040">
        <f>IF(ISBLANK(Hoja1!C4040),AVERAGE(Hoja1!$C$2:$C$5001),Hoja1!C4040)</f>
        <v>570368</v>
      </c>
      <c r="D4040" t="str">
        <f>IF(ISBLANK(Hoja1!D4040),"ASALARIADO",Hoja1!D4040)</f>
        <v>ASALARIADO</v>
      </c>
      <c r="E4040" t="s">
        <v>16</v>
      </c>
      <c r="F4040" t="s">
        <v>12</v>
      </c>
      <c r="G4040" t="s">
        <v>13</v>
      </c>
      <c r="H4040" t="s">
        <v>13</v>
      </c>
      <c r="I4040" s="1">
        <f>IF(ISBLANK(Hoja1!I4040),AVERAGE(Hoja1!$I$2:$I$5001),Hoja1!I4040)</f>
        <v>33</v>
      </c>
      <c r="J4040">
        <f t="shared" si="189"/>
        <v>0</v>
      </c>
      <c r="K4040" t="str">
        <f t="shared" si="190"/>
        <v>400k-800k</v>
      </c>
      <c r="L4040" t="str">
        <f t="shared" si="191"/>
        <v>31-45</v>
      </c>
    </row>
    <row r="4041" spans="1:12" x14ac:dyDescent="0.25">
      <c r="A4041">
        <v>4040</v>
      </c>
      <c r="B4041" t="s">
        <v>15</v>
      </c>
      <c r="C4041">
        <f>IF(ISBLANK(Hoja1!C4041),AVERAGE(Hoja1!$C$2:$C$5001),Hoja1!C4041)</f>
        <v>1206489.07</v>
      </c>
      <c r="D4041" t="str">
        <f>IF(ISBLANK(Hoja1!D4041),"ASALARIADO",Hoja1!D4041)</f>
        <v>ASALARIADO</v>
      </c>
      <c r="E4041" t="s">
        <v>16</v>
      </c>
      <c r="F4041" t="s">
        <v>12</v>
      </c>
      <c r="G4041" t="s">
        <v>13</v>
      </c>
      <c r="H4041" t="s">
        <v>13</v>
      </c>
      <c r="I4041" s="1">
        <f>IF(ISBLANK(Hoja1!I4041),AVERAGE(Hoja1!$I$2:$I$5001),Hoja1!I4041)</f>
        <v>29</v>
      </c>
      <c r="J4041">
        <f t="shared" si="189"/>
        <v>0</v>
      </c>
      <c r="K4041" t="str">
        <f t="shared" si="190"/>
        <v>1.2M-2M</v>
      </c>
      <c r="L4041" t="str">
        <f t="shared" si="191"/>
        <v>18-30</v>
      </c>
    </row>
    <row r="4042" spans="1:12" x14ac:dyDescent="0.25">
      <c r="A4042">
        <v>4041</v>
      </c>
      <c r="B4042" t="s">
        <v>9</v>
      </c>
      <c r="C4042">
        <f>IF(ISBLANK(Hoja1!C4042),AVERAGE(Hoja1!$C$2:$C$5001),Hoja1!C4042)</f>
        <v>143537.5</v>
      </c>
      <c r="D4042" t="str">
        <f>IF(ISBLANK(Hoja1!D4042),"ASALARIADO",Hoja1!D4042)</f>
        <v>ASALARIADO</v>
      </c>
      <c r="E4042" t="s">
        <v>16</v>
      </c>
      <c r="F4042" t="s">
        <v>12</v>
      </c>
      <c r="G4042" t="s">
        <v>13</v>
      </c>
      <c r="H4042" t="s">
        <v>13</v>
      </c>
      <c r="I4042" s="1">
        <f>IF(ISBLANK(Hoja1!I4042),AVERAGE(Hoja1!$I$2:$I$5001),Hoja1!I4042)</f>
        <v>31</v>
      </c>
      <c r="J4042">
        <f t="shared" si="189"/>
        <v>0</v>
      </c>
      <c r="K4042" t="str">
        <f t="shared" si="190"/>
        <v>0-400k</v>
      </c>
      <c r="L4042" t="str">
        <f t="shared" si="191"/>
        <v>31-45</v>
      </c>
    </row>
    <row r="4043" spans="1:12" x14ac:dyDescent="0.25">
      <c r="A4043">
        <v>4042</v>
      </c>
      <c r="B4043" t="s">
        <v>9</v>
      </c>
      <c r="C4043">
        <f>IF(ISBLANK(Hoja1!C4043),AVERAGE(Hoja1!$C$2:$C$5001),Hoja1!C4043)</f>
        <v>450000</v>
      </c>
      <c r="D4043" t="str">
        <f>IF(ISBLANK(Hoja1!D4043),"ASALARIADO",Hoja1!D4043)</f>
        <v>ASALARIADO</v>
      </c>
      <c r="E4043" t="s">
        <v>16</v>
      </c>
      <c r="F4043" t="s">
        <v>12</v>
      </c>
      <c r="G4043" t="s">
        <v>12</v>
      </c>
      <c r="H4043" t="s">
        <v>13</v>
      </c>
      <c r="I4043" s="1">
        <f>IF(ISBLANK(Hoja1!I4043),AVERAGE(Hoja1!$I$2:$I$5001),Hoja1!I4043)</f>
        <v>39</v>
      </c>
      <c r="J4043">
        <f t="shared" si="189"/>
        <v>0</v>
      </c>
      <c r="K4043" t="str">
        <f t="shared" si="190"/>
        <v>400k-800k</v>
      </c>
      <c r="L4043" t="str">
        <f t="shared" si="191"/>
        <v>31-45</v>
      </c>
    </row>
    <row r="4044" spans="1:12" x14ac:dyDescent="0.25">
      <c r="A4044">
        <v>4043</v>
      </c>
      <c r="B4044" t="s">
        <v>9</v>
      </c>
      <c r="C4044">
        <f>IF(ISBLANK(Hoja1!C4044),AVERAGE(Hoja1!$C$2:$C$5001),Hoja1!C4044)</f>
        <v>297046</v>
      </c>
      <c r="D4044" t="str">
        <f>IF(ISBLANK(Hoja1!D4044),"ASALARIADO",Hoja1!D4044)</f>
        <v>ASEGURADO VOLUNTARIO</v>
      </c>
      <c r="E4044" t="s">
        <v>16</v>
      </c>
      <c r="F4044" t="s">
        <v>12</v>
      </c>
      <c r="G4044" t="s">
        <v>13</v>
      </c>
      <c r="H4044" t="s">
        <v>13</v>
      </c>
      <c r="I4044" s="1">
        <f>IF(ISBLANK(Hoja1!I4044),AVERAGE(Hoja1!$I$2:$I$5001),Hoja1!I4044)</f>
        <v>64</v>
      </c>
      <c r="J4044">
        <f t="shared" si="189"/>
        <v>0</v>
      </c>
      <c r="K4044" t="str">
        <f t="shared" si="190"/>
        <v>0-400k</v>
      </c>
      <c r="L4044" t="str">
        <f t="shared" si="191"/>
        <v>61-75</v>
      </c>
    </row>
    <row r="4045" spans="1:12" x14ac:dyDescent="0.25">
      <c r="A4045">
        <v>4044</v>
      </c>
      <c r="B4045" t="s">
        <v>9</v>
      </c>
      <c r="C4045">
        <f>IF(ISBLANK(Hoja1!C4045),AVERAGE(Hoja1!$C$2:$C$5001),Hoja1!C4045)</f>
        <v>45500</v>
      </c>
      <c r="D4045" t="str">
        <f>IF(ISBLANK(Hoja1!D4045),"ASALARIADO",Hoja1!D4045)</f>
        <v>ASALARIADO</v>
      </c>
      <c r="E4045" t="s">
        <v>16</v>
      </c>
      <c r="F4045" t="s">
        <v>12</v>
      </c>
      <c r="G4045" t="s">
        <v>12</v>
      </c>
      <c r="H4045" t="s">
        <v>13</v>
      </c>
      <c r="I4045" s="1">
        <f>IF(ISBLANK(Hoja1!I4045),AVERAGE(Hoja1!$I$2:$I$5001),Hoja1!I4045)</f>
        <v>41</v>
      </c>
      <c r="J4045">
        <f t="shared" si="189"/>
        <v>0</v>
      </c>
      <c r="K4045" t="str">
        <f t="shared" si="190"/>
        <v>0-400k</v>
      </c>
      <c r="L4045" t="str">
        <f t="shared" si="191"/>
        <v>31-45</v>
      </c>
    </row>
    <row r="4046" spans="1:12" x14ac:dyDescent="0.25">
      <c r="A4046">
        <v>4045</v>
      </c>
      <c r="B4046" t="s">
        <v>9</v>
      </c>
      <c r="C4046">
        <f>IF(ISBLANK(Hoja1!C4046),AVERAGE(Hoja1!$C$2:$C$5001),Hoja1!C4046)</f>
        <v>310740</v>
      </c>
      <c r="D4046" t="str">
        <f>IF(ISBLANK(Hoja1!D4046),"ASALARIADO",Hoja1!D4046)</f>
        <v>ASALARIADO</v>
      </c>
      <c r="E4046" t="s">
        <v>16</v>
      </c>
      <c r="F4046" t="s">
        <v>12</v>
      </c>
      <c r="G4046" t="s">
        <v>13</v>
      </c>
      <c r="H4046" t="s">
        <v>13</v>
      </c>
      <c r="I4046" s="1">
        <f>IF(ISBLANK(Hoja1!I4046),AVERAGE(Hoja1!$I$2:$I$5001),Hoja1!I4046)</f>
        <v>39</v>
      </c>
      <c r="J4046">
        <f t="shared" si="189"/>
        <v>0</v>
      </c>
      <c r="K4046" t="str">
        <f t="shared" si="190"/>
        <v>0-400k</v>
      </c>
      <c r="L4046" t="str">
        <f t="shared" si="191"/>
        <v>31-45</v>
      </c>
    </row>
    <row r="4047" spans="1:12" x14ac:dyDescent="0.25">
      <c r="A4047">
        <v>4046</v>
      </c>
      <c r="B4047" t="s">
        <v>15</v>
      </c>
      <c r="C4047">
        <f>IF(ISBLANK(Hoja1!C4047),AVERAGE(Hoja1!$C$2:$C$5001),Hoja1!C4047)</f>
        <v>1739889.52</v>
      </c>
      <c r="D4047" t="str">
        <f>IF(ISBLANK(Hoja1!D4047),"ASALARIADO",Hoja1!D4047)</f>
        <v>ASALARIADO</v>
      </c>
      <c r="E4047" t="s">
        <v>11</v>
      </c>
      <c r="F4047" t="s">
        <v>12</v>
      </c>
      <c r="G4047" t="s">
        <v>13</v>
      </c>
      <c r="H4047" t="s">
        <v>13</v>
      </c>
      <c r="I4047" s="1">
        <f>IF(ISBLANK(Hoja1!I4047),AVERAGE(Hoja1!$I$2:$I$5001),Hoja1!I4047)</f>
        <v>38</v>
      </c>
      <c r="J4047">
        <f t="shared" si="189"/>
        <v>0</v>
      </c>
      <c r="K4047" t="str">
        <f t="shared" si="190"/>
        <v>1.2M-2M</v>
      </c>
      <c r="L4047" t="str">
        <f t="shared" si="191"/>
        <v>31-45</v>
      </c>
    </row>
    <row r="4048" spans="1:12" x14ac:dyDescent="0.25">
      <c r="A4048">
        <v>4047</v>
      </c>
      <c r="B4048" t="s">
        <v>15</v>
      </c>
      <c r="C4048">
        <f>IF(ISBLANK(Hoja1!C4048),AVERAGE(Hoja1!$C$2:$C$5001),Hoja1!C4048)</f>
        <v>4453.22</v>
      </c>
      <c r="D4048" t="str">
        <f>IF(ISBLANK(Hoja1!D4048),"ASALARIADO",Hoja1!D4048)</f>
        <v>ASALARIADO</v>
      </c>
      <c r="E4048" t="s">
        <v>11</v>
      </c>
      <c r="F4048" t="s">
        <v>12</v>
      </c>
      <c r="G4048" t="s">
        <v>13</v>
      </c>
      <c r="H4048" t="s">
        <v>13</v>
      </c>
      <c r="I4048" s="1">
        <f>IF(ISBLANK(Hoja1!I4048),AVERAGE(Hoja1!$I$2:$I$5001),Hoja1!I4048)</f>
        <v>24</v>
      </c>
      <c r="J4048">
        <f t="shared" si="189"/>
        <v>0</v>
      </c>
      <c r="K4048" t="str">
        <f t="shared" si="190"/>
        <v>0-400k</v>
      </c>
      <c r="L4048" t="str">
        <f t="shared" si="191"/>
        <v>18-30</v>
      </c>
    </row>
    <row r="4049" spans="1:12" x14ac:dyDescent="0.25">
      <c r="A4049">
        <v>4048</v>
      </c>
      <c r="B4049" t="s">
        <v>9</v>
      </c>
      <c r="C4049">
        <f>IF(ISBLANK(Hoja1!C4049),AVERAGE(Hoja1!$C$2:$C$5001),Hoja1!C4049)</f>
        <v>845279</v>
      </c>
      <c r="D4049" t="str">
        <f>IF(ISBLANK(Hoja1!D4049),"ASALARIADO",Hoja1!D4049)</f>
        <v>ASALARIADO</v>
      </c>
      <c r="E4049" t="s">
        <v>16</v>
      </c>
      <c r="F4049" t="s">
        <v>12</v>
      </c>
      <c r="G4049" t="s">
        <v>13</v>
      </c>
      <c r="H4049" t="s">
        <v>13</v>
      </c>
      <c r="I4049" s="1">
        <f>IF(ISBLANK(Hoja1!I4049),AVERAGE(Hoja1!$I$2:$I$5001),Hoja1!I4049)</f>
        <v>41</v>
      </c>
      <c r="J4049">
        <f t="shared" si="189"/>
        <v>0</v>
      </c>
      <c r="K4049" t="str">
        <f t="shared" si="190"/>
        <v>800k-1.2M</v>
      </c>
      <c r="L4049" t="str">
        <f t="shared" si="191"/>
        <v>31-45</v>
      </c>
    </row>
    <row r="4050" spans="1:12" x14ac:dyDescent="0.25">
      <c r="A4050">
        <v>4049</v>
      </c>
      <c r="B4050" t="s">
        <v>15</v>
      </c>
      <c r="C4050">
        <f>IF(ISBLANK(Hoja1!C4050),AVERAGE(Hoja1!$C$2:$C$5001),Hoja1!C4050)</f>
        <v>222000</v>
      </c>
      <c r="D4050" t="str">
        <f>IF(ISBLANK(Hoja1!D4050),"ASALARIADO",Hoja1!D4050)</f>
        <v>ASALARIADO</v>
      </c>
      <c r="E4050" t="s">
        <v>16</v>
      </c>
      <c r="F4050" t="s">
        <v>12</v>
      </c>
      <c r="G4050" t="s">
        <v>13</v>
      </c>
      <c r="H4050" t="s">
        <v>13</v>
      </c>
      <c r="I4050" s="1">
        <f>IF(ISBLANK(Hoja1!I4050),AVERAGE(Hoja1!$I$2:$I$5001),Hoja1!I4050)</f>
        <v>61</v>
      </c>
      <c r="J4050">
        <f t="shared" si="189"/>
        <v>0</v>
      </c>
      <c r="K4050" t="str">
        <f t="shared" si="190"/>
        <v>0-400k</v>
      </c>
      <c r="L4050" t="str">
        <f t="shared" si="191"/>
        <v>61-75</v>
      </c>
    </row>
    <row r="4051" spans="1:12" x14ac:dyDescent="0.25">
      <c r="A4051">
        <v>4050</v>
      </c>
      <c r="B4051" t="s">
        <v>9</v>
      </c>
      <c r="C4051">
        <f>IF(ISBLANK(Hoja1!C4051),AVERAGE(Hoja1!$C$2:$C$5001),Hoja1!C4051)</f>
        <v>350672.26</v>
      </c>
      <c r="D4051" t="str">
        <f>IF(ISBLANK(Hoja1!D4051),"ASALARIADO",Hoja1!D4051)</f>
        <v>ASALARIADO</v>
      </c>
      <c r="E4051" t="s">
        <v>16</v>
      </c>
      <c r="F4051" t="s">
        <v>12</v>
      </c>
      <c r="G4051" t="s">
        <v>13</v>
      </c>
      <c r="H4051" t="s">
        <v>13</v>
      </c>
      <c r="I4051" s="1">
        <f>IF(ISBLANK(Hoja1!I4051),AVERAGE(Hoja1!$I$2:$I$5001),Hoja1!I4051)</f>
        <v>34</v>
      </c>
      <c r="J4051">
        <f t="shared" si="189"/>
        <v>0</v>
      </c>
      <c r="K4051" t="str">
        <f t="shared" si="190"/>
        <v>0-400k</v>
      </c>
      <c r="L4051" t="str">
        <f t="shared" si="191"/>
        <v>31-45</v>
      </c>
    </row>
    <row r="4052" spans="1:12" x14ac:dyDescent="0.25">
      <c r="A4052">
        <v>4051</v>
      </c>
      <c r="B4052" t="s">
        <v>9</v>
      </c>
      <c r="C4052">
        <f>IF(ISBLANK(Hoja1!C4052),AVERAGE(Hoja1!$C$2:$C$5001),Hoja1!C4052)</f>
        <v>782348.4</v>
      </c>
      <c r="D4052" t="str">
        <f>IF(ISBLANK(Hoja1!D4052),"ASALARIADO",Hoja1!D4052)</f>
        <v>ASALARIADO</v>
      </c>
      <c r="E4052" t="s">
        <v>16</v>
      </c>
      <c r="F4052" t="s">
        <v>12</v>
      </c>
      <c r="G4052" t="s">
        <v>13</v>
      </c>
      <c r="H4052" t="s">
        <v>13</v>
      </c>
      <c r="I4052" s="1">
        <f>IF(ISBLANK(Hoja1!I4052),AVERAGE(Hoja1!$I$2:$I$5001),Hoja1!I4052)</f>
        <v>27</v>
      </c>
      <c r="J4052">
        <f t="shared" si="189"/>
        <v>0</v>
      </c>
      <c r="K4052" t="str">
        <f t="shared" si="190"/>
        <v>400k-800k</v>
      </c>
      <c r="L4052" t="str">
        <f t="shared" si="191"/>
        <v>18-30</v>
      </c>
    </row>
    <row r="4053" spans="1:12" x14ac:dyDescent="0.25">
      <c r="A4053">
        <v>4052</v>
      </c>
      <c r="B4053" t="s">
        <v>9</v>
      </c>
      <c r="C4053">
        <f>IF(ISBLANK(Hoja1!C4053),AVERAGE(Hoja1!$C$2:$C$5001),Hoja1!C4053)</f>
        <v>278030</v>
      </c>
      <c r="D4053" t="str">
        <f>IF(ISBLANK(Hoja1!D4053),"ASALARIADO",Hoja1!D4053)</f>
        <v>CONVENIOS ESPECIALES DE TRABAJADORES INDEPENDIENTES</v>
      </c>
      <c r="E4053" t="s">
        <v>16</v>
      </c>
      <c r="F4053" t="s">
        <v>12</v>
      </c>
      <c r="G4053" t="s">
        <v>13</v>
      </c>
      <c r="H4053" t="s">
        <v>13</v>
      </c>
      <c r="I4053" s="1">
        <f>IF(ISBLANK(Hoja1!I4053),AVERAGE(Hoja1!$I$2:$I$5001),Hoja1!I4053)</f>
        <v>57</v>
      </c>
      <c r="J4053">
        <f t="shared" si="189"/>
        <v>0</v>
      </c>
      <c r="K4053" t="str">
        <f t="shared" si="190"/>
        <v>0-400k</v>
      </c>
      <c r="L4053" t="str">
        <f t="shared" si="191"/>
        <v>46-60</v>
      </c>
    </row>
    <row r="4054" spans="1:12" x14ac:dyDescent="0.25">
      <c r="A4054">
        <v>4053</v>
      </c>
      <c r="B4054" t="s">
        <v>15</v>
      </c>
      <c r="C4054">
        <f>IF(ISBLANK(Hoja1!C4054),AVERAGE(Hoja1!$C$2:$C$5001),Hoja1!C4054)</f>
        <v>269309.07</v>
      </c>
      <c r="D4054" t="str">
        <f>IF(ISBLANK(Hoja1!D4054),"ASALARIADO",Hoja1!D4054)</f>
        <v>ASALARIADO</v>
      </c>
      <c r="E4054" t="s">
        <v>11</v>
      </c>
      <c r="F4054" t="s">
        <v>12</v>
      </c>
      <c r="G4054" t="s">
        <v>13</v>
      </c>
      <c r="H4054" t="s">
        <v>13</v>
      </c>
      <c r="I4054" s="1">
        <f>IF(ISBLANK(Hoja1!I4054),AVERAGE(Hoja1!$I$2:$I$5001),Hoja1!I4054)</f>
        <v>28</v>
      </c>
      <c r="J4054">
        <f t="shared" si="189"/>
        <v>0</v>
      </c>
      <c r="K4054" t="str">
        <f t="shared" si="190"/>
        <v>0-400k</v>
      </c>
      <c r="L4054" t="str">
        <f t="shared" si="191"/>
        <v>18-30</v>
      </c>
    </row>
    <row r="4055" spans="1:12" x14ac:dyDescent="0.25">
      <c r="A4055">
        <v>4054</v>
      </c>
      <c r="B4055" t="s">
        <v>15</v>
      </c>
      <c r="C4055">
        <f>IF(ISBLANK(Hoja1!C4055),AVERAGE(Hoja1!$C$2:$C$5001),Hoja1!C4055)</f>
        <v>742483</v>
      </c>
      <c r="D4055" t="str">
        <f>IF(ISBLANK(Hoja1!D4055),"ASALARIADO",Hoja1!D4055)</f>
        <v>TRABAJADOR INDEPENDIENTE</v>
      </c>
      <c r="E4055" t="s">
        <v>16</v>
      </c>
      <c r="F4055" t="s">
        <v>12</v>
      </c>
      <c r="G4055" t="s">
        <v>13</v>
      </c>
      <c r="H4055" t="s">
        <v>13</v>
      </c>
      <c r="I4055" s="1">
        <f>IF(ISBLANK(Hoja1!I4055),AVERAGE(Hoja1!$I$2:$I$5001),Hoja1!I4055)</f>
        <v>50</v>
      </c>
      <c r="J4055">
        <f t="shared" si="189"/>
        <v>0</v>
      </c>
      <c r="K4055" t="str">
        <f t="shared" si="190"/>
        <v>400k-800k</v>
      </c>
      <c r="L4055" t="str">
        <f t="shared" si="191"/>
        <v>46-60</v>
      </c>
    </row>
    <row r="4056" spans="1:12" x14ac:dyDescent="0.25">
      <c r="A4056">
        <v>4055</v>
      </c>
      <c r="B4056" t="s">
        <v>9</v>
      </c>
      <c r="C4056">
        <f>IF(ISBLANK(Hoja1!C4056),AVERAGE(Hoja1!$C$2:$C$5001),Hoja1!C4056)</f>
        <v>566297</v>
      </c>
      <c r="D4056" t="str">
        <f>IF(ISBLANK(Hoja1!D4056),"ASALARIADO",Hoja1!D4056)</f>
        <v>TRABAJADOR INDEPENDIENTE</v>
      </c>
      <c r="E4056" t="s">
        <v>16</v>
      </c>
      <c r="F4056" t="s">
        <v>12</v>
      </c>
      <c r="G4056" t="s">
        <v>13</v>
      </c>
      <c r="H4056" t="s">
        <v>12</v>
      </c>
      <c r="I4056" s="1">
        <f>IF(ISBLANK(Hoja1!I4056),AVERAGE(Hoja1!$I$2:$I$5001),Hoja1!I4056)</f>
        <v>42</v>
      </c>
      <c r="J4056">
        <f t="shared" si="189"/>
        <v>1</v>
      </c>
      <c r="K4056" t="str">
        <f t="shared" si="190"/>
        <v>400k-800k</v>
      </c>
      <c r="L4056" t="str">
        <f t="shared" si="191"/>
        <v>31-45</v>
      </c>
    </row>
    <row r="4057" spans="1:12" x14ac:dyDescent="0.25">
      <c r="A4057">
        <v>4056</v>
      </c>
      <c r="B4057" t="s">
        <v>9</v>
      </c>
      <c r="C4057">
        <f>IF(ISBLANK(Hoja1!C4057),AVERAGE(Hoja1!$C$2:$C$5001),Hoja1!C4057)</f>
        <v>816719</v>
      </c>
      <c r="D4057" t="str">
        <f>IF(ISBLANK(Hoja1!D4057),"ASALARIADO",Hoja1!D4057)</f>
        <v>ASALARIADO</v>
      </c>
      <c r="E4057" t="s">
        <v>11</v>
      </c>
      <c r="F4057" t="s">
        <v>12</v>
      </c>
      <c r="G4057" t="s">
        <v>13</v>
      </c>
      <c r="H4057" t="s">
        <v>13</v>
      </c>
      <c r="I4057" s="1">
        <f>IF(ISBLANK(Hoja1!I4057),AVERAGE(Hoja1!$I$2:$I$5001),Hoja1!I4057)</f>
        <v>56</v>
      </c>
      <c r="J4057">
        <f t="shared" si="189"/>
        <v>0</v>
      </c>
      <c r="K4057" t="str">
        <f t="shared" si="190"/>
        <v>800k-1.2M</v>
      </c>
      <c r="L4057" t="str">
        <f t="shared" si="191"/>
        <v>46-60</v>
      </c>
    </row>
    <row r="4058" spans="1:12" x14ac:dyDescent="0.25">
      <c r="A4058">
        <v>4057</v>
      </c>
      <c r="B4058" t="s">
        <v>9</v>
      </c>
      <c r="C4058">
        <f>IF(ISBLANK(Hoja1!C4058),AVERAGE(Hoja1!$C$2:$C$5001),Hoja1!C4058)</f>
        <v>818075.21</v>
      </c>
      <c r="D4058" t="str">
        <f>IF(ISBLANK(Hoja1!D4058),"ASALARIADO",Hoja1!D4058)</f>
        <v>PENSIONADOS EN SU PROPIO SISTEMA</v>
      </c>
      <c r="E4058" t="s">
        <v>11</v>
      </c>
      <c r="F4058" t="s">
        <v>12</v>
      </c>
      <c r="G4058" t="s">
        <v>13</v>
      </c>
      <c r="H4058" t="s">
        <v>13</v>
      </c>
      <c r="I4058" s="1">
        <f>IF(ISBLANK(Hoja1!I4058),AVERAGE(Hoja1!$I$2:$I$5001),Hoja1!I4058)</f>
        <v>81</v>
      </c>
      <c r="J4058">
        <f t="shared" si="189"/>
        <v>0</v>
      </c>
      <c r="K4058" t="str">
        <f t="shared" si="190"/>
        <v>800k-1.2M</v>
      </c>
      <c r="L4058" t="str">
        <f t="shared" si="191"/>
        <v>76-100+</v>
      </c>
    </row>
    <row r="4059" spans="1:12" x14ac:dyDescent="0.25">
      <c r="A4059">
        <v>4058</v>
      </c>
      <c r="B4059" t="s">
        <v>15</v>
      </c>
      <c r="C4059">
        <f>IF(ISBLANK(Hoja1!C4059),AVERAGE(Hoja1!$C$2:$C$5001),Hoja1!C4059)</f>
        <v>312500</v>
      </c>
      <c r="D4059" t="str">
        <f>IF(ISBLANK(Hoja1!D4059),"ASALARIADO",Hoja1!D4059)</f>
        <v>ASALARIADO</v>
      </c>
      <c r="E4059" t="s">
        <v>16</v>
      </c>
      <c r="F4059" t="s">
        <v>12</v>
      </c>
      <c r="G4059" t="s">
        <v>13</v>
      </c>
      <c r="H4059" t="s">
        <v>13</v>
      </c>
      <c r="I4059" s="1">
        <f>IF(ISBLANK(Hoja1!I4059),AVERAGE(Hoja1!$I$2:$I$5001),Hoja1!I4059)</f>
        <v>38</v>
      </c>
      <c r="J4059">
        <f t="shared" si="189"/>
        <v>0</v>
      </c>
      <c r="K4059" t="str">
        <f t="shared" si="190"/>
        <v>0-400k</v>
      </c>
      <c r="L4059" t="str">
        <f t="shared" si="191"/>
        <v>31-45</v>
      </c>
    </row>
    <row r="4060" spans="1:12" x14ac:dyDescent="0.25">
      <c r="A4060">
        <v>4059</v>
      </c>
      <c r="B4060" t="s">
        <v>9</v>
      </c>
      <c r="C4060">
        <f>IF(ISBLANK(Hoja1!C4060),AVERAGE(Hoja1!$C$2:$C$5001),Hoja1!C4060)</f>
        <v>278030</v>
      </c>
      <c r="D4060" t="str">
        <f>IF(ISBLANK(Hoja1!D4060),"ASALARIADO",Hoja1!D4060)</f>
        <v>CONVENIOS ESPECIALES DE TRABAJADORES INDEPENDIENTES</v>
      </c>
      <c r="E4060" t="s">
        <v>16</v>
      </c>
      <c r="F4060" t="s">
        <v>12</v>
      </c>
      <c r="G4060" t="s">
        <v>13</v>
      </c>
      <c r="H4060" t="s">
        <v>13</v>
      </c>
      <c r="I4060" s="1">
        <f>IF(ISBLANK(Hoja1!I4060),AVERAGE(Hoja1!$I$2:$I$5001),Hoja1!I4060)</f>
        <v>32</v>
      </c>
      <c r="J4060">
        <f t="shared" si="189"/>
        <v>0</v>
      </c>
      <c r="K4060" t="str">
        <f t="shared" si="190"/>
        <v>0-400k</v>
      </c>
      <c r="L4060" t="str">
        <f t="shared" si="191"/>
        <v>31-45</v>
      </c>
    </row>
    <row r="4061" spans="1:12" x14ac:dyDescent="0.25">
      <c r="A4061">
        <v>4060</v>
      </c>
      <c r="B4061" t="s">
        <v>9</v>
      </c>
      <c r="C4061">
        <f>IF(ISBLANK(Hoja1!C4061),AVERAGE(Hoja1!$C$2:$C$5001),Hoja1!C4061)</f>
        <v>354060.87</v>
      </c>
      <c r="D4061" t="str">
        <f>IF(ISBLANK(Hoja1!D4061),"ASALARIADO",Hoja1!D4061)</f>
        <v>ASALARIADO</v>
      </c>
      <c r="E4061" t="s">
        <v>16</v>
      </c>
      <c r="F4061" t="s">
        <v>12</v>
      </c>
      <c r="G4061" t="s">
        <v>13</v>
      </c>
      <c r="H4061" t="s">
        <v>13</v>
      </c>
      <c r="I4061" s="1">
        <f>IF(ISBLANK(Hoja1!I4061),AVERAGE(Hoja1!$I$2:$I$5001),Hoja1!I4061)</f>
        <v>36</v>
      </c>
      <c r="J4061">
        <f t="shared" si="189"/>
        <v>0</v>
      </c>
      <c r="K4061" t="str">
        <f t="shared" si="190"/>
        <v>0-400k</v>
      </c>
      <c r="L4061" t="str">
        <f t="shared" si="191"/>
        <v>31-45</v>
      </c>
    </row>
    <row r="4062" spans="1:12" x14ac:dyDescent="0.25">
      <c r="A4062">
        <v>4061</v>
      </c>
      <c r="B4062" t="s">
        <v>9</v>
      </c>
      <c r="C4062">
        <f>IF(ISBLANK(Hoja1!C4062),AVERAGE(Hoja1!$C$2:$C$5001),Hoja1!C4062)</f>
        <v>585035.6</v>
      </c>
      <c r="D4062" t="str">
        <f>IF(ISBLANK(Hoja1!D4062),"ASALARIADO",Hoja1!D4062)</f>
        <v>ASALARIADO</v>
      </c>
      <c r="E4062" t="s">
        <v>11</v>
      </c>
      <c r="F4062" t="s">
        <v>12</v>
      </c>
      <c r="G4062" t="s">
        <v>13</v>
      </c>
      <c r="H4062" t="s">
        <v>13</v>
      </c>
      <c r="I4062" s="1">
        <f>IF(ISBLANK(Hoja1!I4062),AVERAGE(Hoja1!$I$2:$I$5001),Hoja1!I4062)</f>
        <v>31</v>
      </c>
      <c r="J4062">
        <f t="shared" si="189"/>
        <v>0</v>
      </c>
      <c r="K4062" t="str">
        <f t="shared" si="190"/>
        <v>400k-800k</v>
      </c>
      <c r="L4062" t="str">
        <f t="shared" si="191"/>
        <v>31-45</v>
      </c>
    </row>
    <row r="4063" spans="1:12" x14ac:dyDescent="0.25">
      <c r="A4063">
        <v>4062</v>
      </c>
      <c r="B4063" t="s">
        <v>9</v>
      </c>
      <c r="C4063">
        <f>IF(ISBLANK(Hoja1!C4063),AVERAGE(Hoja1!$C$2:$C$5001),Hoja1!C4063)</f>
        <v>120498.44</v>
      </c>
      <c r="D4063" t="str">
        <f>IF(ISBLANK(Hoja1!D4063),"ASALARIADO",Hoja1!D4063)</f>
        <v>ASALARIADO</v>
      </c>
      <c r="E4063" t="s">
        <v>16</v>
      </c>
      <c r="F4063" t="s">
        <v>12</v>
      </c>
      <c r="G4063" t="s">
        <v>13</v>
      </c>
      <c r="H4063" t="s">
        <v>13</v>
      </c>
      <c r="I4063" s="1">
        <f>IF(ISBLANK(Hoja1!I4063),AVERAGE(Hoja1!$I$2:$I$5001),Hoja1!I4063)</f>
        <v>23</v>
      </c>
      <c r="J4063">
        <f t="shared" si="189"/>
        <v>0</v>
      </c>
      <c r="K4063" t="str">
        <f t="shared" si="190"/>
        <v>0-400k</v>
      </c>
      <c r="L4063" t="str">
        <f t="shared" si="191"/>
        <v>18-30</v>
      </c>
    </row>
    <row r="4064" spans="1:12" x14ac:dyDescent="0.25">
      <c r="A4064">
        <v>4063</v>
      </c>
      <c r="B4064" t="s">
        <v>9</v>
      </c>
      <c r="C4064">
        <f>IF(ISBLANK(Hoja1!C4064),AVERAGE(Hoja1!$C$2:$C$5001),Hoja1!C4064)</f>
        <v>728961.19</v>
      </c>
      <c r="D4064" t="str">
        <f>IF(ISBLANK(Hoja1!D4064),"ASALARIADO",Hoja1!D4064)</f>
        <v>ASALARIADO</v>
      </c>
      <c r="E4064" t="s">
        <v>16</v>
      </c>
      <c r="F4064" t="s">
        <v>12</v>
      </c>
      <c r="G4064" t="s">
        <v>13</v>
      </c>
      <c r="H4064" t="s">
        <v>13</v>
      </c>
      <c r="I4064" s="1">
        <f>IF(ISBLANK(Hoja1!I4064),AVERAGE(Hoja1!$I$2:$I$5001),Hoja1!I4064)</f>
        <v>35</v>
      </c>
      <c r="J4064">
        <f t="shared" si="189"/>
        <v>0</v>
      </c>
      <c r="K4064" t="str">
        <f t="shared" si="190"/>
        <v>400k-800k</v>
      </c>
      <c r="L4064" t="str">
        <f t="shared" si="191"/>
        <v>31-45</v>
      </c>
    </row>
    <row r="4065" spans="1:12" x14ac:dyDescent="0.25">
      <c r="A4065">
        <v>4064</v>
      </c>
      <c r="B4065" t="s">
        <v>9</v>
      </c>
      <c r="C4065">
        <f>IF(ISBLANK(Hoja1!C4065),AVERAGE(Hoja1!$C$2:$C$5001),Hoja1!C4065)</f>
        <v>787001</v>
      </c>
      <c r="D4065" t="str">
        <f>IF(ISBLANK(Hoja1!D4065),"ASALARIADO",Hoja1!D4065)</f>
        <v>ASALARIADO</v>
      </c>
      <c r="E4065" t="s">
        <v>16</v>
      </c>
      <c r="F4065" t="s">
        <v>12</v>
      </c>
      <c r="G4065" t="s">
        <v>13</v>
      </c>
      <c r="H4065" t="s">
        <v>13</v>
      </c>
      <c r="I4065" s="1">
        <f>IF(ISBLANK(Hoja1!I4065),AVERAGE(Hoja1!$I$2:$I$5001),Hoja1!I4065)</f>
        <v>39</v>
      </c>
      <c r="J4065">
        <f t="shared" si="189"/>
        <v>0</v>
      </c>
      <c r="K4065" t="str">
        <f t="shared" si="190"/>
        <v>400k-800k</v>
      </c>
      <c r="L4065" t="str">
        <f t="shared" si="191"/>
        <v>31-45</v>
      </c>
    </row>
    <row r="4066" spans="1:12" x14ac:dyDescent="0.25">
      <c r="A4066">
        <v>4065</v>
      </c>
      <c r="B4066" t="s">
        <v>9</v>
      </c>
      <c r="C4066">
        <f>IF(ISBLANK(Hoja1!C4066),AVERAGE(Hoja1!$C$2:$C$5001),Hoja1!C4066)</f>
        <v>589997</v>
      </c>
      <c r="D4066" t="str">
        <f>IF(ISBLANK(Hoja1!D4066),"ASALARIADO",Hoja1!D4066)</f>
        <v>ASALARIADO</v>
      </c>
      <c r="E4066" t="s">
        <v>11</v>
      </c>
      <c r="F4066" t="s">
        <v>12</v>
      </c>
      <c r="G4066" t="s">
        <v>13</v>
      </c>
      <c r="H4066" t="s">
        <v>13</v>
      </c>
      <c r="I4066" s="1">
        <f>IF(ISBLANK(Hoja1!I4066),AVERAGE(Hoja1!$I$2:$I$5001),Hoja1!I4066)</f>
        <v>48</v>
      </c>
      <c r="J4066">
        <f t="shared" si="189"/>
        <v>0</v>
      </c>
      <c r="K4066" t="str">
        <f t="shared" si="190"/>
        <v>400k-800k</v>
      </c>
      <c r="L4066" t="str">
        <f t="shared" si="191"/>
        <v>46-60</v>
      </c>
    </row>
    <row r="4067" spans="1:12" x14ac:dyDescent="0.25">
      <c r="A4067">
        <v>4066</v>
      </c>
      <c r="B4067" t="s">
        <v>15</v>
      </c>
      <c r="C4067">
        <f>IF(ISBLANK(Hoja1!C4067),AVERAGE(Hoja1!$C$2:$C$5001),Hoja1!C4067)</f>
        <v>278031</v>
      </c>
      <c r="D4067" t="str">
        <f>IF(ISBLANK(Hoja1!D4067),"ASALARIADO",Hoja1!D4067)</f>
        <v>TRABAJADOR INDEPENDIENTE</v>
      </c>
      <c r="E4067" t="s">
        <v>16</v>
      </c>
      <c r="F4067" t="s">
        <v>12</v>
      </c>
      <c r="G4067" t="s">
        <v>13</v>
      </c>
      <c r="H4067" t="s">
        <v>13</v>
      </c>
      <c r="I4067" s="1">
        <f>IF(ISBLANK(Hoja1!I4067),AVERAGE(Hoja1!$I$2:$I$5001),Hoja1!I4067)</f>
        <v>51</v>
      </c>
      <c r="J4067">
        <f t="shared" si="189"/>
        <v>0</v>
      </c>
      <c r="K4067" t="str">
        <f t="shared" si="190"/>
        <v>0-400k</v>
      </c>
      <c r="L4067" t="str">
        <f t="shared" si="191"/>
        <v>46-60</v>
      </c>
    </row>
    <row r="4068" spans="1:12" x14ac:dyDescent="0.25">
      <c r="A4068">
        <v>4067</v>
      </c>
      <c r="B4068" t="s">
        <v>9</v>
      </c>
      <c r="C4068">
        <f>IF(ISBLANK(Hoja1!C4068),AVERAGE(Hoja1!$C$2:$C$5001),Hoja1!C4068)</f>
        <v>450368.88</v>
      </c>
      <c r="D4068" t="str">
        <f>IF(ISBLANK(Hoja1!D4068),"ASALARIADO",Hoja1!D4068)</f>
        <v>ASALARIADO</v>
      </c>
      <c r="E4068" t="s">
        <v>16</v>
      </c>
      <c r="F4068" t="s">
        <v>12</v>
      </c>
      <c r="G4068" t="s">
        <v>13</v>
      </c>
      <c r="H4068" t="s">
        <v>13</v>
      </c>
      <c r="I4068" s="1">
        <f>IF(ISBLANK(Hoja1!I4068),AVERAGE(Hoja1!$I$2:$I$5001),Hoja1!I4068)</f>
        <v>26</v>
      </c>
      <c r="J4068">
        <f t="shared" si="189"/>
        <v>0</v>
      </c>
      <c r="K4068" t="str">
        <f t="shared" si="190"/>
        <v>400k-800k</v>
      </c>
      <c r="L4068" t="str">
        <f t="shared" si="191"/>
        <v>18-30</v>
      </c>
    </row>
    <row r="4069" spans="1:12" x14ac:dyDescent="0.25">
      <c r="A4069">
        <v>4068</v>
      </c>
      <c r="B4069" t="s">
        <v>9</v>
      </c>
      <c r="C4069">
        <f>IF(ISBLANK(Hoja1!C4069),AVERAGE(Hoja1!$C$2:$C$5001),Hoja1!C4069)</f>
        <v>800000</v>
      </c>
      <c r="D4069" t="str">
        <f>IF(ISBLANK(Hoja1!D4069),"ASALARIADO",Hoja1!D4069)</f>
        <v>ASALARIADO</v>
      </c>
      <c r="E4069" t="s">
        <v>16</v>
      </c>
      <c r="F4069" t="s">
        <v>12</v>
      </c>
      <c r="G4069" t="s">
        <v>13</v>
      </c>
      <c r="H4069" t="s">
        <v>13</v>
      </c>
      <c r="I4069" s="1">
        <f>IF(ISBLANK(Hoja1!I4069),AVERAGE(Hoja1!$I$2:$I$5001),Hoja1!I4069)</f>
        <v>26</v>
      </c>
      <c r="J4069">
        <f t="shared" si="189"/>
        <v>0</v>
      </c>
      <c r="K4069" t="str">
        <f t="shared" si="190"/>
        <v>400k-800k</v>
      </c>
      <c r="L4069" t="str">
        <f t="shared" si="191"/>
        <v>18-30</v>
      </c>
    </row>
    <row r="4070" spans="1:12" x14ac:dyDescent="0.25">
      <c r="A4070">
        <v>4069</v>
      </c>
      <c r="B4070" t="s">
        <v>9</v>
      </c>
      <c r="C4070">
        <f>IF(ISBLANK(Hoja1!C4070),AVERAGE(Hoja1!$C$2:$C$5001),Hoja1!C4070)</f>
        <v>394263</v>
      </c>
      <c r="D4070" t="str">
        <f>IF(ISBLANK(Hoja1!D4070),"ASALARIADO",Hoja1!D4070)</f>
        <v>TRABAJADOR INDEPENDIENTE</v>
      </c>
      <c r="E4070" t="s">
        <v>16</v>
      </c>
      <c r="F4070" t="s">
        <v>12</v>
      </c>
      <c r="G4070" t="s">
        <v>12</v>
      </c>
      <c r="H4070" t="s">
        <v>12</v>
      </c>
      <c r="I4070" s="1">
        <f>IF(ISBLANK(Hoja1!I4070),AVERAGE(Hoja1!$I$2:$I$5001),Hoja1!I4070)</f>
        <v>51</v>
      </c>
      <c r="J4070">
        <f t="shared" si="189"/>
        <v>1</v>
      </c>
      <c r="K4070" t="str">
        <f t="shared" si="190"/>
        <v>0-400k</v>
      </c>
      <c r="L4070" t="str">
        <f t="shared" si="191"/>
        <v>46-60</v>
      </c>
    </row>
    <row r="4071" spans="1:12" x14ac:dyDescent="0.25">
      <c r="A4071">
        <v>4070</v>
      </c>
      <c r="B4071" t="s">
        <v>9</v>
      </c>
      <c r="C4071">
        <f>IF(ISBLANK(Hoja1!C4071),AVERAGE(Hoja1!$C$2:$C$5001),Hoja1!C4071)</f>
        <v>145210</v>
      </c>
      <c r="D4071" t="str">
        <f>IF(ISBLANK(Hoja1!D4071),"ASALARIADO",Hoja1!D4071)</f>
        <v>ASALARIADO</v>
      </c>
      <c r="E4071" t="s">
        <v>16</v>
      </c>
      <c r="F4071" t="s">
        <v>12</v>
      </c>
      <c r="G4071" t="s">
        <v>13</v>
      </c>
      <c r="H4071" t="s">
        <v>12</v>
      </c>
      <c r="I4071" s="1">
        <f>IF(ISBLANK(Hoja1!I4071),AVERAGE(Hoja1!$I$2:$I$5001),Hoja1!I4071)</f>
        <v>23</v>
      </c>
      <c r="J4071">
        <f t="shared" si="189"/>
        <v>1</v>
      </c>
      <c r="K4071" t="str">
        <f t="shared" si="190"/>
        <v>0-400k</v>
      </c>
      <c r="L4071" t="str">
        <f t="shared" si="191"/>
        <v>18-30</v>
      </c>
    </row>
    <row r="4072" spans="1:12" x14ac:dyDescent="0.25">
      <c r="A4072">
        <v>4071</v>
      </c>
      <c r="B4072" t="s">
        <v>9</v>
      </c>
      <c r="C4072">
        <f>IF(ISBLANK(Hoja1!C4072),AVERAGE(Hoja1!$C$2:$C$5001),Hoja1!C4072)</f>
        <v>381127</v>
      </c>
      <c r="D4072" t="str">
        <f>IF(ISBLANK(Hoja1!D4072),"ASALARIADO",Hoja1!D4072)</f>
        <v>ASALARIADO</v>
      </c>
      <c r="E4072" t="s">
        <v>16</v>
      </c>
      <c r="F4072" t="s">
        <v>12</v>
      </c>
      <c r="G4072" t="s">
        <v>13</v>
      </c>
      <c r="H4072" t="s">
        <v>13</v>
      </c>
      <c r="I4072" s="1">
        <f>IF(ISBLANK(Hoja1!I4072),AVERAGE(Hoja1!$I$2:$I$5001),Hoja1!I4072)</f>
        <v>21</v>
      </c>
      <c r="J4072">
        <f t="shared" si="189"/>
        <v>0</v>
      </c>
      <c r="K4072" t="str">
        <f t="shared" si="190"/>
        <v>0-400k</v>
      </c>
      <c r="L4072" t="str">
        <f t="shared" si="191"/>
        <v>18-30</v>
      </c>
    </row>
    <row r="4073" spans="1:12" x14ac:dyDescent="0.25">
      <c r="A4073">
        <v>4072</v>
      </c>
      <c r="B4073" t="s">
        <v>9</v>
      </c>
      <c r="C4073">
        <f>IF(ISBLANK(Hoja1!C4073),AVERAGE(Hoja1!$C$2:$C$5001),Hoja1!C4073)</f>
        <v>674607.4</v>
      </c>
      <c r="D4073" t="str">
        <f>IF(ISBLANK(Hoja1!D4073),"ASALARIADO",Hoja1!D4073)</f>
        <v>ASALARIADO</v>
      </c>
      <c r="E4073" t="s">
        <v>11</v>
      </c>
      <c r="F4073" t="s">
        <v>12</v>
      </c>
      <c r="G4073" t="s">
        <v>13</v>
      </c>
      <c r="H4073" t="s">
        <v>13</v>
      </c>
      <c r="I4073" s="1">
        <f>IF(ISBLANK(Hoja1!I4073),AVERAGE(Hoja1!$I$2:$I$5001),Hoja1!I4073)</f>
        <v>64</v>
      </c>
      <c r="J4073">
        <f t="shared" si="189"/>
        <v>0</v>
      </c>
      <c r="K4073" t="str">
        <f t="shared" si="190"/>
        <v>400k-800k</v>
      </c>
      <c r="L4073" t="str">
        <f t="shared" si="191"/>
        <v>61-75</v>
      </c>
    </row>
    <row r="4074" spans="1:12" x14ac:dyDescent="0.25">
      <c r="A4074">
        <v>4073</v>
      </c>
      <c r="B4074" t="s">
        <v>9</v>
      </c>
      <c r="C4074">
        <f>IF(ISBLANK(Hoja1!C4074),AVERAGE(Hoja1!$C$2:$C$5001),Hoja1!C4074)</f>
        <v>60000</v>
      </c>
      <c r="D4074" t="str">
        <f>IF(ISBLANK(Hoja1!D4074),"ASALARIADO",Hoja1!D4074)</f>
        <v>ASALARIADO</v>
      </c>
      <c r="E4074" t="s">
        <v>16</v>
      </c>
      <c r="F4074" t="s">
        <v>12</v>
      </c>
      <c r="G4074" t="s">
        <v>13</v>
      </c>
      <c r="H4074" t="s">
        <v>12</v>
      </c>
      <c r="I4074" s="1">
        <f>IF(ISBLANK(Hoja1!I4074),AVERAGE(Hoja1!$I$2:$I$5001),Hoja1!I4074)</f>
        <v>56</v>
      </c>
      <c r="J4074">
        <f t="shared" si="189"/>
        <v>1</v>
      </c>
      <c r="K4074" t="str">
        <f t="shared" si="190"/>
        <v>0-400k</v>
      </c>
      <c r="L4074" t="str">
        <f t="shared" si="191"/>
        <v>46-60</v>
      </c>
    </row>
    <row r="4075" spans="1:12" x14ac:dyDescent="0.25">
      <c r="A4075">
        <v>4074</v>
      </c>
      <c r="B4075" t="s">
        <v>9</v>
      </c>
      <c r="C4075">
        <f>IF(ISBLANK(Hoja1!C4075),AVERAGE(Hoja1!$C$2:$C$5001),Hoja1!C4075)</f>
        <v>278030</v>
      </c>
      <c r="D4075" t="str">
        <f>IF(ISBLANK(Hoja1!D4075),"ASALARIADO",Hoja1!D4075)</f>
        <v>CONVENIOS ESPECIALES DE TRABAJADORES INDEPENDIENTES</v>
      </c>
      <c r="E4075" t="s">
        <v>16</v>
      </c>
      <c r="F4075" t="s">
        <v>12</v>
      </c>
      <c r="G4075" t="s">
        <v>13</v>
      </c>
      <c r="H4075" t="s">
        <v>13</v>
      </c>
      <c r="I4075" s="1">
        <f>IF(ISBLANK(Hoja1!I4075),AVERAGE(Hoja1!$I$2:$I$5001),Hoja1!I4075)</f>
        <v>62</v>
      </c>
      <c r="J4075">
        <f t="shared" si="189"/>
        <v>0</v>
      </c>
      <c r="K4075" t="str">
        <f t="shared" si="190"/>
        <v>0-400k</v>
      </c>
      <c r="L4075" t="str">
        <f t="shared" si="191"/>
        <v>61-75</v>
      </c>
    </row>
    <row r="4076" spans="1:12" x14ac:dyDescent="0.25">
      <c r="A4076">
        <v>4075</v>
      </c>
      <c r="B4076" t="s">
        <v>9</v>
      </c>
      <c r="C4076">
        <f>IF(ISBLANK(Hoja1!C4076),AVERAGE(Hoja1!$C$2:$C$5001),Hoja1!C4076)</f>
        <v>594092</v>
      </c>
      <c r="D4076" t="str">
        <f>IF(ISBLANK(Hoja1!D4076),"ASALARIADO",Hoja1!D4076)</f>
        <v>TRABAJADOR INDEPENDIENTE</v>
      </c>
      <c r="E4076" t="s">
        <v>16</v>
      </c>
      <c r="F4076" t="s">
        <v>12</v>
      </c>
      <c r="G4076" t="s">
        <v>13</v>
      </c>
      <c r="H4076" t="s">
        <v>13</v>
      </c>
      <c r="I4076" s="1">
        <f>IF(ISBLANK(Hoja1!I4076),AVERAGE(Hoja1!$I$2:$I$5001),Hoja1!I4076)</f>
        <v>41</v>
      </c>
      <c r="J4076">
        <f t="shared" si="189"/>
        <v>0</v>
      </c>
      <c r="K4076" t="str">
        <f t="shared" si="190"/>
        <v>400k-800k</v>
      </c>
      <c r="L4076" t="str">
        <f t="shared" si="191"/>
        <v>31-45</v>
      </c>
    </row>
    <row r="4077" spans="1:12" x14ac:dyDescent="0.25">
      <c r="A4077">
        <v>4076</v>
      </c>
      <c r="B4077" t="s">
        <v>15</v>
      </c>
      <c r="C4077">
        <f>IF(ISBLANK(Hoja1!C4077),AVERAGE(Hoja1!$C$2:$C$5001),Hoja1!C4077)</f>
        <v>438521</v>
      </c>
      <c r="D4077" t="str">
        <f>IF(ISBLANK(Hoja1!D4077),"ASALARIADO",Hoja1!D4077)</f>
        <v>PENSIONADOS EN SU PROPIO SISTEMA</v>
      </c>
      <c r="E4077" t="s">
        <v>11</v>
      </c>
      <c r="F4077" t="s">
        <v>12</v>
      </c>
      <c r="G4077" t="s">
        <v>13</v>
      </c>
      <c r="H4077" t="s">
        <v>13</v>
      </c>
      <c r="I4077" s="1">
        <f>IF(ISBLANK(Hoja1!I4077),AVERAGE(Hoja1!$I$2:$I$5001),Hoja1!I4077)</f>
        <v>86</v>
      </c>
      <c r="J4077">
        <f t="shared" si="189"/>
        <v>0</v>
      </c>
      <c r="K4077" t="str">
        <f t="shared" si="190"/>
        <v>400k-800k</v>
      </c>
      <c r="L4077" t="str">
        <f t="shared" si="191"/>
        <v>76-100+</v>
      </c>
    </row>
    <row r="4078" spans="1:12" x14ac:dyDescent="0.25">
      <c r="A4078">
        <v>4077</v>
      </c>
      <c r="B4078" t="s">
        <v>9</v>
      </c>
      <c r="C4078">
        <f>IF(ISBLANK(Hoja1!C4078),AVERAGE(Hoja1!$C$2:$C$5001),Hoja1!C4078)</f>
        <v>527053.81999999995</v>
      </c>
      <c r="D4078" t="str">
        <f>IF(ISBLANK(Hoja1!D4078),"ASALARIADO",Hoja1!D4078)</f>
        <v>ASALARIADO</v>
      </c>
      <c r="E4078" t="s">
        <v>16</v>
      </c>
      <c r="F4078" t="s">
        <v>12</v>
      </c>
      <c r="G4078" t="s">
        <v>13</v>
      </c>
      <c r="H4078" t="s">
        <v>13</v>
      </c>
      <c r="I4078" s="1">
        <f>IF(ISBLANK(Hoja1!I4078),AVERAGE(Hoja1!$I$2:$I$5001),Hoja1!I4078)</f>
        <v>40</v>
      </c>
      <c r="J4078">
        <f t="shared" si="189"/>
        <v>0</v>
      </c>
      <c r="K4078" t="str">
        <f t="shared" si="190"/>
        <v>400k-800k</v>
      </c>
      <c r="L4078" t="str">
        <f t="shared" si="191"/>
        <v>31-45</v>
      </c>
    </row>
    <row r="4079" spans="1:12" x14ac:dyDescent="0.25">
      <c r="A4079">
        <v>4078</v>
      </c>
      <c r="B4079" t="s">
        <v>15</v>
      </c>
      <c r="C4079">
        <f>IF(ISBLANK(Hoja1!C4079),AVERAGE(Hoja1!$C$2:$C$5001),Hoja1!C4079)</f>
        <v>528600.52</v>
      </c>
      <c r="D4079" t="str">
        <f>IF(ISBLANK(Hoja1!D4079),"ASALARIADO",Hoja1!D4079)</f>
        <v>ASALARIADO</v>
      </c>
      <c r="E4079" t="s">
        <v>16</v>
      </c>
      <c r="F4079" t="s">
        <v>12</v>
      </c>
      <c r="G4079" t="s">
        <v>13</v>
      </c>
      <c r="H4079" t="s">
        <v>13</v>
      </c>
      <c r="I4079" s="1">
        <f>IF(ISBLANK(Hoja1!I4079),AVERAGE(Hoja1!$I$2:$I$5001),Hoja1!I4079)</f>
        <v>59</v>
      </c>
      <c r="J4079">
        <f t="shared" si="189"/>
        <v>0</v>
      </c>
      <c r="K4079" t="str">
        <f t="shared" si="190"/>
        <v>400k-800k</v>
      </c>
      <c r="L4079" t="str">
        <f t="shared" si="191"/>
        <v>46-60</v>
      </c>
    </row>
    <row r="4080" spans="1:12" x14ac:dyDescent="0.25">
      <c r="A4080">
        <v>4079</v>
      </c>
      <c r="B4080" t="s">
        <v>15</v>
      </c>
      <c r="C4080">
        <f>IF(ISBLANK(Hoja1!C4080),AVERAGE(Hoja1!$C$2:$C$5001),Hoja1!C4080)</f>
        <v>447030.7</v>
      </c>
      <c r="D4080" t="str">
        <f>IF(ISBLANK(Hoja1!D4080),"ASALARIADO",Hoja1!D4080)</f>
        <v>ASALARIADO</v>
      </c>
      <c r="E4080" t="s">
        <v>11</v>
      </c>
      <c r="F4080" t="s">
        <v>12</v>
      </c>
      <c r="G4080" t="s">
        <v>13</v>
      </c>
      <c r="H4080" t="s">
        <v>13</v>
      </c>
      <c r="I4080" s="1">
        <f>IF(ISBLANK(Hoja1!I4080),AVERAGE(Hoja1!$I$2:$I$5001),Hoja1!I4080)</f>
        <v>29</v>
      </c>
      <c r="J4080">
        <f t="shared" si="189"/>
        <v>0</v>
      </c>
      <c r="K4080" t="str">
        <f t="shared" si="190"/>
        <v>400k-800k</v>
      </c>
      <c r="L4080" t="str">
        <f t="shared" si="191"/>
        <v>18-30</v>
      </c>
    </row>
    <row r="4081" spans="1:12" x14ac:dyDescent="0.25">
      <c r="A4081">
        <v>4080</v>
      </c>
      <c r="B4081" t="s">
        <v>9</v>
      </c>
      <c r="C4081">
        <f>IF(ISBLANK(Hoja1!C4081),AVERAGE(Hoja1!$C$2:$C$5001),Hoja1!C4081)</f>
        <v>67307.199999999997</v>
      </c>
      <c r="D4081" t="str">
        <f>IF(ISBLANK(Hoja1!D4081),"ASALARIADO",Hoja1!D4081)</f>
        <v>ASALARIADO</v>
      </c>
      <c r="E4081" t="s">
        <v>16</v>
      </c>
      <c r="F4081" t="s">
        <v>12</v>
      </c>
      <c r="G4081" t="s">
        <v>13</v>
      </c>
      <c r="H4081" t="s">
        <v>13</v>
      </c>
      <c r="I4081" s="1">
        <f>IF(ISBLANK(Hoja1!I4081),AVERAGE(Hoja1!$I$2:$I$5001),Hoja1!I4081)</f>
        <v>33</v>
      </c>
      <c r="J4081">
        <f t="shared" si="189"/>
        <v>0</v>
      </c>
      <c r="K4081" t="str">
        <f t="shared" si="190"/>
        <v>0-400k</v>
      </c>
      <c r="L4081" t="str">
        <f t="shared" si="191"/>
        <v>31-45</v>
      </c>
    </row>
    <row r="4082" spans="1:12" x14ac:dyDescent="0.25">
      <c r="A4082">
        <v>4081</v>
      </c>
      <c r="B4082" t="s">
        <v>15</v>
      </c>
      <c r="C4082">
        <f>IF(ISBLANK(Hoja1!C4082),AVERAGE(Hoja1!$C$2:$C$5001),Hoja1!C4082)</f>
        <v>2849858.1</v>
      </c>
      <c r="D4082" t="str">
        <f>IF(ISBLANK(Hoja1!D4082),"ASALARIADO",Hoja1!D4082)</f>
        <v>ASALARIADO</v>
      </c>
      <c r="E4082" t="s">
        <v>11</v>
      </c>
      <c r="F4082" t="s">
        <v>12</v>
      </c>
      <c r="G4082" t="s">
        <v>13</v>
      </c>
      <c r="H4082" t="s">
        <v>13</v>
      </c>
      <c r="I4082" s="1">
        <f>IF(ISBLANK(Hoja1!I4082),AVERAGE(Hoja1!$I$2:$I$5001),Hoja1!I4082)</f>
        <v>58</v>
      </c>
      <c r="J4082">
        <f t="shared" si="189"/>
        <v>0</v>
      </c>
      <c r="K4082" t="str">
        <f t="shared" si="190"/>
        <v>2M+</v>
      </c>
      <c r="L4082" t="str">
        <f t="shared" si="191"/>
        <v>46-60</v>
      </c>
    </row>
    <row r="4083" spans="1:12" x14ac:dyDescent="0.25">
      <c r="A4083">
        <v>4082</v>
      </c>
      <c r="B4083" t="s">
        <v>9</v>
      </c>
      <c r="C4083">
        <f>IF(ISBLANK(Hoja1!C4083),AVERAGE(Hoja1!$C$2:$C$5001),Hoja1!C4083)</f>
        <v>701516.48</v>
      </c>
      <c r="D4083" t="str">
        <f>IF(ISBLANK(Hoja1!D4083),"ASALARIADO",Hoja1!D4083)</f>
        <v>ASALARIADO</v>
      </c>
      <c r="E4083" t="s">
        <v>16</v>
      </c>
      <c r="F4083" t="s">
        <v>12</v>
      </c>
      <c r="G4083" t="s">
        <v>13</v>
      </c>
      <c r="H4083" t="s">
        <v>13</v>
      </c>
      <c r="I4083" s="1">
        <f>IF(ISBLANK(Hoja1!I4083),AVERAGE(Hoja1!$I$2:$I$5001),Hoja1!I4083)</f>
        <v>38</v>
      </c>
      <c r="J4083">
        <f t="shared" si="189"/>
        <v>0</v>
      </c>
      <c r="K4083" t="str">
        <f t="shared" si="190"/>
        <v>400k-800k</v>
      </c>
      <c r="L4083" t="str">
        <f t="shared" si="191"/>
        <v>31-45</v>
      </c>
    </row>
    <row r="4084" spans="1:12" x14ac:dyDescent="0.25">
      <c r="A4084">
        <v>4083</v>
      </c>
      <c r="B4084" t="s">
        <v>9</v>
      </c>
      <c r="C4084">
        <f>IF(ISBLANK(Hoja1!C4084),AVERAGE(Hoja1!$C$2:$C$5001),Hoja1!C4084)</f>
        <v>278030</v>
      </c>
      <c r="D4084" t="str">
        <f>IF(ISBLANK(Hoja1!D4084),"ASALARIADO",Hoja1!D4084)</f>
        <v>CONVENIOS ESPECIALES DE TRABAJADORES INDEPENDIENTES</v>
      </c>
      <c r="E4084" t="s">
        <v>16</v>
      </c>
      <c r="F4084" t="s">
        <v>12</v>
      </c>
      <c r="G4084" t="s">
        <v>13</v>
      </c>
      <c r="H4084" t="s">
        <v>13</v>
      </c>
      <c r="I4084" s="1">
        <f>IF(ISBLANK(Hoja1!I4084),AVERAGE(Hoja1!$I$2:$I$5001),Hoja1!I4084)</f>
        <v>49</v>
      </c>
      <c r="J4084">
        <f t="shared" si="189"/>
        <v>0</v>
      </c>
      <c r="K4084" t="str">
        <f t="shared" si="190"/>
        <v>0-400k</v>
      </c>
      <c r="L4084" t="str">
        <f t="shared" si="191"/>
        <v>46-60</v>
      </c>
    </row>
    <row r="4085" spans="1:12" x14ac:dyDescent="0.25">
      <c r="A4085">
        <v>4084</v>
      </c>
      <c r="B4085" t="s">
        <v>9</v>
      </c>
      <c r="C4085">
        <f>IF(ISBLANK(Hoja1!C4085),AVERAGE(Hoja1!$C$2:$C$5001),Hoja1!C4085)</f>
        <v>114590</v>
      </c>
      <c r="D4085" t="str">
        <f>IF(ISBLANK(Hoja1!D4085),"ASALARIADO",Hoja1!D4085)</f>
        <v>ASALARIADO</v>
      </c>
      <c r="E4085" t="s">
        <v>16</v>
      </c>
      <c r="F4085" t="s">
        <v>12</v>
      </c>
      <c r="G4085" t="s">
        <v>13</v>
      </c>
      <c r="H4085" t="s">
        <v>13</v>
      </c>
      <c r="I4085" s="1">
        <f>IF(ISBLANK(Hoja1!I4085),AVERAGE(Hoja1!$I$2:$I$5001),Hoja1!I4085)</f>
        <v>40</v>
      </c>
      <c r="J4085">
        <f t="shared" si="189"/>
        <v>0</v>
      </c>
      <c r="K4085" t="str">
        <f t="shared" si="190"/>
        <v>0-400k</v>
      </c>
      <c r="L4085" t="str">
        <f t="shared" si="191"/>
        <v>31-45</v>
      </c>
    </row>
    <row r="4086" spans="1:12" x14ac:dyDescent="0.25">
      <c r="A4086">
        <v>4085</v>
      </c>
      <c r="B4086" t="s">
        <v>15</v>
      </c>
      <c r="C4086">
        <f>IF(ISBLANK(Hoja1!C4086),AVERAGE(Hoja1!$C$2:$C$5001),Hoja1!C4086)</f>
        <v>586357</v>
      </c>
      <c r="D4086" t="str">
        <f>IF(ISBLANK(Hoja1!D4086),"ASALARIADO",Hoja1!D4086)</f>
        <v>PENSIONADOS EN SU PROPIO SISTEMA</v>
      </c>
      <c r="E4086" t="s">
        <v>11</v>
      </c>
      <c r="F4086" t="s">
        <v>12</v>
      </c>
      <c r="G4086" t="s">
        <v>13</v>
      </c>
      <c r="H4086" t="s">
        <v>13</v>
      </c>
      <c r="I4086" s="1">
        <f>IF(ISBLANK(Hoja1!I4086),AVERAGE(Hoja1!$I$2:$I$5001),Hoja1!I4086)</f>
        <v>87</v>
      </c>
      <c r="J4086">
        <f t="shared" si="189"/>
        <v>0</v>
      </c>
      <c r="K4086" t="str">
        <f t="shared" si="190"/>
        <v>400k-800k</v>
      </c>
      <c r="L4086" t="str">
        <f t="shared" si="191"/>
        <v>76-100+</v>
      </c>
    </row>
    <row r="4087" spans="1:12" x14ac:dyDescent="0.25">
      <c r="A4087">
        <v>4086</v>
      </c>
      <c r="B4087" t="s">
        <v>15</v>
      </c>
      <c r="C4087">
        <f>IF(ISBLANK(Hoja1!C4087),AVERAGE(Hoja1!$C$2:$C$5001),Hoja1!C4087)</f>
        <v>41860.550000000003</v>
      </c>
      <c r="D4087" t="str">
        <f>IF(ISBLANK(Hoja1!D4087),"ASALARIADO",Hoja1!D4087)</f>
        <v>ASALARIADO</v>
      </c>
      <c r="E4087" t="s">
        <v>16</v>
      </c>
      <c r="F4087" t="s">
        <v>12</v>
      </c>
      <c r="G4087" t="s">
        <v>12</v>
      </c>
      <c r="H4087" t="s">
        <v>13</v>
      </c>
      <c r="I4087" s="1">
        <f>IF(ISBLANK(Hoja1!I4087),AVERAGE(Hoja1!$I$2:$I$5001),Hoja1!I4087)</f>
        <v>39</v>
      </c>
      <c r="J4087">
        <f t="shared" si="189"/>
        <v>0</v>
      </c>
      <c r="K4087" t="str">
        <f t="shared" si="190"/>
        <v>0-400k</v>
      </c>
      <c r="L4087" t="str">
        <f t="shared" si="191"/>
        <v>31-45</v>
      </c>
    </row>
    <row r="4088" spans="1:12" x14ac:dyDescent="0.25">
      <c r="A4088">
        <v>4087</v>
      </c>
      <c r="B4088" t="s">
        <v>9</v>
      </c>
      <c r="C4088">
        <f>IF(ISBLANK(Hoja1!C4088),AVERAGE(Hoja1!$C$2:$C$5001),Hoja1!C4088)</f>
        <v>385000</v>
      </c>
      <c r="D4088" t="str">
        <f>IF(ISBLANK(Hoja1!D4088),"ASALARIADO",Hoja1!D4088)</f>
        <v>ASALARIADO</v>
      </c>
      <c r="E4088" t="s">
        <v>16</v>
      </c>
      <c r="F4088" t="s">
        <v>12</v>
      </c>
      <c r="G4088" t="s">
        <v>13</v>
      </c>
      <c r="H4088" t="s">
        <v>13</v>
      </c>
      <c r="I4088" s="1">
        <f>IF(ISBLANK(Hoja1!I4088),AVERAGE(Hoja1!$I$2:$I$5001),Hoja1!I4088)</f>
        <v>46</v>
      </c>
      <c r="J4088">
        <f t="shared" si="189"/>
        <v>0</v>
      </c>
      <c r="K4088" t="str">
        <f t="shared" si="190"/>
        <v>0-400k</v>
      </c>
      <c r="L4088" t="str">
        <f t="shared" si="191"/>
        <v>46-60</v>
      </c>
    </row>
    <row r="4089" spans="1:12" x14ac:dyDescent="0.25">
      <c r="A4089">
        <v>4088</v>
      </c>
      <c r="B4089" t="s">
        <v>9</v>
      </c>
      <c r="C4089">
        <f>IF(ISBLANK(Hoja1!C4089),AVERAGE(Hoja1!$C$2:$C$5001),Hoja1!C4089)</f>
        <v>373320</v>
      </c>
      <c r="D4089" t="str">
        <f>IF(ISBLANK(Hoja1!D4089),"ASALARIADO",Hoja1!D4089)</f>
        <v>ASALARIADO</v>
      </c>
      <c r="E4089" t="s">
        <v>16</v>
      </c>
      <c r="F4089" t="s">
        <v>12</v>
      </c>
      <c r="G4089" t="s">
        <v>13</v>
      </c>
      <c r="H4089" t="s">
        <v>13</v>
      </c>
      <c r="I4089" s="1">
        <f>IF(ISBLANK(Hoja1!I4089),AVERAGE(Hoja1!$I$2:$I$5001),Hoja1!I4089)</f>
        <v>47</v>
      </c>
      <c r="J4089">
        <f t="shared" si="189"/>
        <v>0</v>
      </c>
      <c r="K4089" t="str">
        <f t="shared" si="190"/>
        <v>0-400k</v>
      </c>
      <c r="L4089" t="str">
        <f t="shared" si="191"/>
        <v>46-60</v>
      </c>
    </row>
    <row r="4090" spans="1:12" x14ac:dyDescent="0.25">
      <c r="A4090">
        <v>4089</v>
      </c>
      <c r="B4090" t="s">
        <v>9</v>
      </c>
      <c r="C4090">
        <f>IF(ISBLANK(Hoja1!C4090),AVERAGE(Hoja1!$C$2:$C$5001),Hoja1!C4090)</f>
        <v>356455</v>
      </c>
      <c r="D4090" t="str">
        <f>IF(ISBLANK(Hoja1!D4090),"ASALARIADO",Hoja1!D4090)</f>
        <v>TRABAJADOR INDEPENDIENTE</v>
      </c>
      <c r="E4090" t="s">
        <v>16</v>
      </c>
      <c r="F4090" t="s">
        <v>12</v>
      </c>
      <c r="G4090" t="s">
        <v>13</v>
      </c>
      <c r="H4090" t="s">
        <v>12</v>
      </c>
      <c r="I4090" s="1">
        <f>IF(ISBLANK(Hoja1!I4090),AVERAGE(Hoja1!$I$2:$I$5001),Hoja1!I4090)</f>
        <v>50</v>
      </c>
      <c r="J4090">
        <f t="shared" si="189"/>
        <v>1</v>
      </c>
      <c r="K4090" t="str">
        <f t="shared" si="190"/>
        <v>0-400k</v>
      </c>
      <c r="L4090" t="str">
        <f t="shared" si="191"/>
        <v>46-60</v>
      </c>
    </row>
    <row r="4091" spans="1:12" x14ac:dyDescent="0.25">
      <c r="A4091">
        <v>4090</v>
      </c>
      <c r="B4091" t="s">
        <v>15</v>
      </c>
      <c r="C4091">
        <f>IF(ISBLANK(Hoja1!C4091),AVERAGE(Hoja1!$C$2:$C$5001),Hoja1!C4091)</f>
        <v>383932.5</v>
      </c>
      <c r="D4091" t="str">
        <f>IF(ISBLANK(Hoja1!D4091),"ASALARIADO",Hoja1!D4091)</f>
        <v>ASALARIADO</v>
      </c>
      <c r="E4091" t="s">
        <v>16</v>
      </c>
      <c r="F4091" t="s">
        <v>12</v>
      </c>
      <c r="G4091" t="s">
        <v>13</v>
      </c>
      <c r="H4091" t="s">
        <v>13</v>
      </c>
      <c r="I4091" s="1">
        <f>IF(ISBLANK(Hoja1!I4091),AVERAGE(Hoja1!$I$2:$I$5001),Hoja1!I4091)</f>
        <v>27</v>
      </c>
      <c r="J4091">
        <f t="shared" si="189"/>
        <v>0</v>
      </c>
      <c r="K4091" t="str">
        <f t="shared" si="190"/>
        <v>0-400k</v>
      </c>
      <c r="L4091" t="str">
        <f t="shared" si="191"/>
        <v>18-30</v>
      </c>
    </row>
    <row r="4092" spans="1:12" x14ac:dyDescent="0.25">
      <c r="A4092">
        <v>4091</v>
      </c>
      <c r="B4092" t="s">
        <v>15</v>
      </c>
      <c r="C4092">
        <f>IF(ISBLANK(Hoja1!C4092),AVERAGE(Hoja1!$C$2:$C$5001),Hoja1!C4092)</f>
        <v>432394.93</v>
      </c>
      <c r="D4092" t="str">
        <f>IF(ISBLANK(Hoja1!D4092),"ASALARIADO",Hoja1!D4092)</f>
        <v>ASALARIADO</v>
      </c>
      <c r="E4092" t="s">
        <v>16</v>
      </c>
      <c r="F4092" t="s">
        <v>12</v>
      </c>
      <c r="G4092" t="s">
        <v>13</v>
      </c>
      <c r="H4092" t="s">
        <v>13</v>
      </c>
      <c r="I4092" s="1">
        <f>IF(ISBLANK(Hoja1!I4092),AVERAGE(Hoja1!$I$2:$I$5001),Hoja1!I4092)</f>
        <v>25</v>
      </c>
      <c r="J4092">
        <f t="shared" si="189"/>
        <v>0</v>
      </c>
      <c r="K4092" t="str">
        <f t="shared" si="190"/>
        <v>400k-800k</v>
      </c>
      <c r="L4092" t="str">
        <f t="shared" si="191"/>
        <v>18-30</v>
      </c>
    </row>
    <row r="4093" spans="1:12" x14ac:dyDescent="0.25">
      <c r="A4093">
        <v>4092</v>
      </c>
      <c r="B4093" t="s">
        <v>15</v>
      </c>
      <c r="C4093">
        <f>IF(ISBLANK(Hoja1!C4093),AVERAGE(Hoja1!$C$2:$C$5001),Hoja1!C4093)</f>
        <v>347675</v>
      </c>
      <c r="D4093" t="str">
        <f>IF(ISBLANK(Hoja1!D4093),"ASALARIADO",Hoja1!D4093)</f>
        <v>ASALARIADO</v>
      </c>
      <c r="E4093" t="s">
        <v>16</v>
      </c>
      <c r="F4093" t="s">
        <v>12</v>
      </c>
      <c r="G4093" t="s">
        <v>13</v>
      </c>
      <c r="H4093" t="s">
        <v>13</v>
      </c>
      <c r="I4093" s="1">
        <f>IF(ISBLANK(Hoja1!I4093),AVERAGE(Hoja1!$I$2:$I$5001),Hoja1!I4093)</f>
        <v>36</v>
      </c>
      <c r="J4093">
        <f t="shared" si="189"/>
        <v>0</v>
      </c>
      <c r="K4093" t="str">
        <f t="shared" si="190"/>
        <v>0-400k</v>
      </c>
      <c r="L4093" t="str">
        <f t="shared" si="191"/>
        <v>31-45</v>
      </c>
    </row>
    <row r="4094" spans="1:12" x14ac:dyDescent="0.25">
      <c r="A4094">
        <v>4093</v>
      </c>
      <c r="B4094" t="s">
        <v>15</v>
      </c>
      <c r="C4094">
        <f>IF(ISBLANK(Hoja1!C4094),AVERAGE(Hoja1!$C$2:$C$5001),Hoja1!C4094)</f>
        <v>297045</v>
      </c>
      <c r="D4094" t="str">
        <f>IF(ISBLANK(Hoja1!D4094),"ASALARIADO",Hoja1!D4094)</f>
        <v>ASEGURADO VOLUNTARIO</v>
      </c>
      <c r="E4094" t="s">
        <v>16</v>
      </c>
      <c r="F4094" t="s">
        <v>12</v>
      </c>
      <c r="G4094" t="s">
        <v>12</v>
      </c>
      <c r="H4094" t="s">
        <v>13</v>
      </c>
      <c r="I4094" s="1">
        <f>IF(ISBLANK(Hoja1!I4094),AVERAGE(Hoja1!$I$2:$I$5001),Hoja1!I4094)</f>
        <v>39</v>
      </c>
      <c r="J4094">
        <f t="shared" si="189"/>
        <v>0</v>
      </c>
      <c r="K4094" t="str">
        <f t="shared" si="190"/>
        <v>0-400k</v>
      </c>
      <c r="L4094" t="str">
        <f t="shared" si="191"/>
        <v>31-45</v>
      </c>
    </row>
    <row r="4095" spans="1:12" x14ac:dyDescent="0.25">
      <c r="A4095">
        <v>4094</v>
      </c>
      <c r="B4095" t="s">
        <v>9</v>
      </c>
      <c r="C4095">
        <f>IF(ISBLANK(Hoja1!C4095),AVERAGE(Hoja1!$C$2:$C$5001),Hoja1!C4095)</f>
        <v>305704</v>
      </c>
      <c r="D4095" t="str">
        <f>IF(ISBLANK(Hoja1!D4095),"ASALARIADO",Hoja1!D4095)</f>
        <v>ASEGURADO VOLUNTARIO</v>
      </c>
      <c r="E4095" t="s">
        <v>16</v>
      </c>
      <c r="F4095" t="s">
        <v>12</v>
      </c>
      <c r="G4095" t="s">
        <v>13</v>
      </c>
      <c r="H4095" t="s">
        <v>13</v>
      </c>
      <c r="I4095" s="1">
        <f>IF(ISBLANK(Hoja1!I4095),AVERAGE(Hoja1!$I$2:$I$5001),Hoja1!I4095)</f>
        <v>34</v>
      </c>
      <c r="J4095">
        <f t="shared" si="189"/>
        <v>0</v>
      </c>
      <c r="K4095" t="str">
        <f t="shared" si="190"/>
        <v>0-400k</v>
      </c>
      <c r="L4095" t="str">
        <f t="shared" si="191"/>
        <v>31-45</v>
      </c>
    </row>
    <row r="4096" spans="1:12" x14ac:dyDescent="0.25">
      <c r="A4096">
        <v>4095</v>
      </c>
      <c r="B4096" t="s">
        <v>9</v>
      </c>
      <c r="C4096">
        <f>IF(ISBLANK(Hoja1!C4096),AVERAGE(Hoja1!$C$2:$C$5001),Hoja1!C4096)</f>
        <v>2586422</v>
      </c>
      <c r="D4096" t="str">
        <f>IF(ISBLANK(Hoja1!D4096),"ASALARIADO",Hoja1!D4096)</f>
        <v>ASALARIADO</v>
      </c>
      <c r="E4096" t="s">
        <v>11</v>
      </c>
      <c r="F4096" t="s">
        <v>12</v>
      </c>
      <c r="G4096" t="s">
        <v>13</v>
      </c>
      <c r="H4096" t="s">
        <v>13</v>
      </c>
      <c r="I4096" s="1">
        <f>IF(ISBLANK(Hoja1!I4096),AVERAGE(Hoja1!$I$2:$I$5001),Hoja1!I4096)</f>
        <v>43</v>
      </c>
      <c r="J4096">
        <f t="shared" si="189"/>
        <v>0</v>
      </c>
      <c r="K4096" t="str">
        <f t="shared" si="190"/>
        <v>2M+</v>
      </c>
      <c r="L4096" t="str">
        <f t="shared" si="191"/>
        <v>31-45</v>
      </c>
    </row>
    <row r="4097" spans="1:12" x14ac:dyDescent="0.25">
      <c r="A4097">
        <v>4096</v>
      </c>
      <c r="B4097" t="s">
        <v>9</v>
      </c>
      <c r="C4097">
        <f>IF(ISBLANK(Hoja1!C4097),AVERAGE(Hoja1!$C$2:$C$5001),Hoja1!C4097)</f>
        <v>106000</v>
      </c>
      <c r="D4097" t="str">
        <f>IF(ISBLANK(Hoja1!D4097),"ASALARIADO",Hoja1!D4097)</f>
        <v>ASALARIADO</v>
      </c>
      <c r="E4097" t="s">
        <v>16</v>
      </c>
      <c r="F4097" t="s">
        <v>12</v>
      </c>
      <c r="G4097" t="s">
        <v>13</v>
      </c>
      <c r="H4097" t="s">
        <v>13</v>
      </c>
      <c r="I4097" s="1">
        <f>IF(ISBLANK(Hoja1!I4097),AVERAGE(Hoja1!$I$2:$I$5001),Hoja1!I4097)</f>
        <v>22</v>
      </c>
      <c r="J4097">
        <f t="shared" si="189"/>
        <v>0</v>
      </c>
      <c r="K4097" t="str">
        <f t="shared" si="190"/>
        <v>0-400k</v>
      </c>
      <c r="L4097" t="str">
        <f t="shared" si="191"/>
        <v>18-30</v>
      </c>
    </row>
    <row r="4098" spans="1:12" x14ac:dyDescent="0.25">
      <c r="A4098">
        <v>4097</v>
      </c>
      <c r="B4098" t="s">
        <v>15</v>
      </c>
      <c r="C4098">
        <f>IF(ISBLANK(Hoja1!C4098),AVERAGE(Hoja1!$C$2:$C$5001),Hoja1!C4098)</f>
        <v>201666.67</v>
      </c>
      <c r="D4098" t="str">
        <f>IF(ISBLANK(Hoja1!D4098),"ASALARIADO",Hoja1!D4098)</f>
        <v>ASALARIADO</v>
      </c>
      <c r="E4098" t="s">
        <v>16</v>
      </c>
      <c r="F4098" t="s">
        <v>12</v>
      </c>
      <c r="G4098" t="s">
        <v>12</v>
      </c>
      <c r="H4098" t="s">
        <v>13</v>
      </c>
      <c r="I4098" s="1">
        <f>IF(ISBLANK(Hoja1!I4098),AVERAGE(Hoja1!$I$2:$I$5001),Hoja1!I4098)</f>
        <v>49</v>
      </c>
      <c r="J4098">
        <f t="shared" si="189"/>
        <v>0</v>
      </c>
      <c r="K4098" t="str">
        <f t="shared" si="190"/>
        <v>0-400k</v>
      </c>
      <c r="L4098" t="str">
        <f t="shared" si="191"/>
        <v>46-60</v>
      </c>
    </row>
    <row r="4099" spans="1:12" x14ac:dyDescent="0.25">
      <c r="A4099">
        <v>4098</v>
      </c>
      <c r="B4099" t="s">
        <v>15</v>
      </c>
      <c r="C4099">
        <f>IF(ISBLANK(Hoja1!C4099),AVERAGE(Hoja1!$C$2:$C$5001),Hoja1!C4099)</f>
        <v>523886</v>
      </c>
      <c r="D4099" t="str">
        <f>IF(ISBLANK(Hoja1!D4099),"ASALARIADO",Hoja1!D4099)</f>
        <v>TRABAJADOR INDEPENDIENTE</v>
      </c>
      <c r="E4099" t="s">
        <v>16</v>
      </c>
      <c r="F4099" t="s">
        <v>12</v>
      </c>
      <c r="G4099" t="s">
        <v>13</v>
      </c>
      <c r="H4099" t="s">
        <v>13</v>
      </c>
      <c r="I4099" s="1">
        <f>IF(ISBLANK(Hoja1!I4099),AVERAGE(Hoja1!$I$2:$I$5001),Hoja1!I4099)</f>
        <v>23</v>
      </c>
      <c r="J4099">
        <f t="shared" ref="J4099:J4162" si="192">IF(H4099="SI",1,0)</f>
        <v>0</v>
      </c>
      <c r="K4099" t="str">
        <f t="shared" ref="K4099:K4162" si="193">IF(C4099&lt;=400000,"0-400k",IF(C4099&lt;=800000,"400k-800k",IF(C4099&lt;=1200000,"800k-1.2M",IF(C4099&lt;=2000000,"1.2M-2M","2M+"))))</f>
        <v>400k-800k</v>
      </c>
      <c r="L4099" t="str">
        <f t="shared" ref="L4099:L4162" si="194">IF(I4099&lt;=30,"18-30",IF(I4099&lt;=45,"31-45",IF(I4099&lt;=60,"46-60",IF(I4099&lt;=75,"61-75","76-100+"))))</f>
        <v>18-30</v>
      </c>
    </row>
    <row r="4100" spans="1:12" x14ac:dyDescent="0.25">
      <c r="A4100">
        <v>4099</v>
      </c>
      <c r="B4100" t="s">
        <v>15</v>
      </c>
      <c r="C4100">
        <f>IF(ISBLANK(Hoja1!C4100),AVERAGE(Hoja1!$C$2:$C$5001),Hoja1!C4100)</f>
        <v>329720</v>
      </c>
      <c r="D4100" t="str">
        <f>IF(ISBLANK(Hoja1!D4100),"ASALARIADO",Hoja1!D4100)</f>
        <v>ASEGURADO VOLUNTARIO</v>
      </c>
      <c r="E4100" t="s">
        <v>16</v>
      </c>
      <c r="F4100" t="s">
        <v>12</v>
      </c>
      <c r="G4100" t="s">
        <v>12</v>
      </c>
      <c r="H4100" t="s">
        <v>13</v>
      </c>
      <c r="I4100" s="1">
        <f>IF(ISBLANK(Hoja1!I4100),AVERAGE(Hoja1!$I$2:$I$5001),Hoja1!I4100)</f>
        <v>64</v>
      </c>
      <c r="J4100">
        <f t="shared" si="192"/>
        <v>0</v>
      </c>
      <c r="K4100" t="str">
        <f t="shared" si="193"/>
        <v>0-400k</v>
      </c>
      <c r="L4100" t="str">
        <f t="shared" si="194"/>
        <v>61-75</v>
      </c>
    </row>
    <row r="4101" spans="1:12" x14ac:dyDescent="0.25">
      <c r="A4101">
        <v>4100</v>
      </c>
      <c r="B4101" t="s">
        <v>9</v>
      </c>
      <c r="C4101">
        <f>IF(ISBLANK(Hoja1!C4101),AVERAGE(Hoja1!$C$2:$C$5001),Hoja1!C4101)</f>
        <v>623672</v>
      </c>
      <c r="D4101" t="str">
        <f>IF(ISBLANK(Hoja1!D4101),"ASALARIADO",Hoja1!D4101)</f>
        <v>ASALARIADO</v>
      </c>
      <c r="E4101" t="s">
        <v>16</v>
      </c>
      <c r="F4101" t="s">
        <v>12</v>
      </c>
      <c r="G4101" t="s">
        <v>13</v>
      </c>
      <c r="H4101" t="s">
        <v>13</v>
      </c>
      <c r="I4101" s="1">
        <f>IF(ISBLANK(Hoja1!I4101),AVERAGE(Hoja1!$I$2:$I$5001),Hoja1!I4101)</f>
        <v>51</v>
      </c>
      <c r="J4101">
        <f t="shared" si="192"/>
        <v>0</v>
      </c>
      <c r="K4101" t="str">
        <f t="shared" si="193"/>
        <v>400k-800k</v>
      </c>
      <c r="L4101" t="str">
        <f t="shared" si="194"/>
        <v>46-60</v>
      </c>
    </row>
    <row r="4102" spans="1:12" x14ac:dyDescent="0.25">
      <c r="A4102">
        <v>4101</v>
      </c>
      <c r="B4102" t="s">
        <v>15</v>
      </c>
      <c r="C4102">
        <f>IF(ISBLANK(Hoja1!C4102),AVERAGE(Hoja1!$C$2:$C$5001),Hoja1!C4102)</f>
        <v>2389642.9</v>
      </c>
      <c r="D4102" t="str">
        <f>IF(ISBLANK(Hoja1!D4102),"ASALARIADO",Hoja1!D4102)</f>
        <v>PENSIONADOS EN SU PROPIO SISTEMA</v>
      </c>
      <c r="E4102" t="s">
        <v>11</v>
      </c>
      <c r="F4102" t="s">
        <v>12</v>
      </c>
      <c r="G4102" t="s">
        <v>13</v>
      </c>
      <c r="H4102" t="s">
        <v>13</v>
      </c>
      <c r="I4102" s="1">
        <f>IF(ISBLANK(Hoja1!I4102),AVERAGE(Hoja1!$I$2:$I$5001),Hoja1!I4102)</f>
        <v>85</v>
      </c>
      <c r="J4102">
        <f t="shared" si="192"/>
        <v>0</v>
      </c>
      <c r="K4102" t="str">
        <f t="shared" si="193"/>
        <v>2M+</v>
      </c>
      <c r="L4102" t="str">
        <f t="shared" si="194"/>
        <v>76-100+</v>
      </c>
    </row>
    <row r="4103" spans="1:12" x14ac:dyDescent="0.25">
      <c r="A4103">
        <v>4102</v>
      </c>
      <c r="B4103" t="s">
        <v>9</v>
      </c>
      <c r="C4103">
        <f>IF(ISBLANK(Hoja1!C4103),AVERAGE(Hoja1!$C$2:$C$5001),Hoja1!C4103)</f>
        <v>322916.59999999998</v>
      </c>
      <c r="D4103" t="str">
        <f>IF(ISBLANK(Hoja1!D4103),"ASALARIADO",Hoja1!D4103)</f>
        <v>ASALARIADO</v>
      </c>
      <c r="E4103" t="s">
        <v>16</v>
      </c>
      <c r="F4103" t="s">
        <v>12</v>
      </c>
      <c r="G4103" t="s">
        <v>13</v>
      </c>
      <c r="H4103" t="s">
        <v>12</v>
      </c>
      <c r="I4103" s="1">
        <f>IF(ISBLANK(Hoja1!I4103),AVERAGE(Hoja1!$I$2:$I$5001),Hoja1!I4103)</f>
        <v>39</v>
      </c>
      <c r="J4103">
        <f t="shared" si="192"/>
        <v>1</v>
      </c>
      <c r="K4103" t="str">
        <f t="shared" si="193"/>
        <v>0-400k</v>
      </c>
      <c r="L4103" t="str">
        <f t="shared" si="194"/>
        <v>31-45</v>
      </c>
    </row>
    <row r="4104" spans="1:12" x14ac:dyDescent="0.25">
      <c r="A4104">
        <v>4103</v>
      </c>
      <c r="B4104" t="s">
        <v>15</v>
      </c>
      <c r="C4104">
        <f>IF(ISBLANK(Hoja1!C4104),AVERAGE(Hoja1!$C$2:$C$5001),Hoja1!C4104)</f>
        <v>299206</v>
      </c>
      <c r="D4104" t="str">
        <f>IF(ISBLANK(Hoja1!D4104),"ASALARIADO",Hoja1!D4104)</f>
        <v>ASALARIADO</v>
      </c>
      <c r="E4104" t="s">
        <v>16</v>
      </c>
      <c r="F4104" t="s">
        <v>12</v>
      </c>
      <c r="G4104" t="s">
        <v>13</v>
      </c>
      <c r="H4104" t="s">
        <v>13</v>
      </c>
      <c r="I4104" s="1">
        <f>IF(ISBLANK(Hoja1!I4104),AVERAGE(Hoja1!$I$2:$I$5001),Hoja1!I4104)</f>
        <v>39</v>
      </c>
      <c r="J4104">
        <f t="shared" si="192"/>
        <v>0</v>
      </c>
      <c r="K4104" t="str">
        <f t="shared" si="193"/>
        <v>0-400k</v>
      </c>
      <c r="L4104" t="str">
        <f t="shared" si="194"/>
        <v>31-45</v>
      </c>
    </row>
    <row r="4105" spans="1:12" x14ac:dyDescent="0.25">
      <c r="A4105">
        <v>4104</v>
      </c>
      <c r="B4105" t="s">
        <v>9</v>
      </c>
      <c r="C4105">
        <f>IF(ISBLANK(Hoja1!C4105),AVERAGE(Hoja1!$C$2:$C$5001),Hoja1!C4105)</f>
        <v>445761.76</v>
      </c>
      <c r="D4105" t="str">
        <f>IF(ISBLANK(Hoja1!D4105),"ASALARIADO",Hoja1!D4105)</f>
        <v>ASALARIADO</v>
      </c>
      <c r="E4105" t="s">
        <v>16</v>
      </c>
      <c r="F4105" t="s">
        <v>12</v>
      </c>
      <c r="G4105" t="s">
        <v>13</v>
      </c>
      <c r="H4105" t="s">
        <v>13</v>
      </c>
      <c r="I4105" s="1">
        <f>IF(ISBLANK(Hoja1!I4105),AVERAGE(Hoja1!$I$2:$I$5001),Hoja1!I4105)</f>
        <v>30</v>
      </c>
      <c r="J4105">
        <f t="shared" si="192"/>
        <v>0</v>
      </c>
      <c r="K4105" t="str">
        <f t="shared" si="193"/>
        <v>400k-800k</v>
      </c>
      <c r="L4105" t="str">
        <f t="shared" si="194"/>
        <v>18-30</v>
      </c>
    </row>
    <row r="4106" spans="1:12" x14ac:dyDescent="0.25">
      <c r="A4106">
        <v>4105</v>
      </c>
      <c r="B4106" t="s">
        <v>9</v>
      </c>
      <c r="C4106">
        <f>IF(ISBLANK(Hoja1!C4106),AVERAGE(Hoja1!$C$2:$C$5001),Hoja1!C4106)</f>
        <v>297046</v>
      </c>
      <c r="D4106" t="str">
        <f>IF(ISBLANK(Hoja1!D4106),"ASALARIADO",Hoja1!D4106)</f>
        <v>ASEGURADO VOLUNTARIO</v>
      </c>
      <c r="E4106" t="s">
        <v>16</v>
      </c>
      <c r="F4106" t="s">
        <v>12</v>
      </c>
      <c r="G4106" t="s">
        <v>13</v>
      </c>
      <c r="H4106" t="s">
        <v>13</v>
      </c>
      <c r="I4106" s="1">
        <f>IF(ISBLANK(Hoja1!I4106),AVERAGE(Hoja1!$I$2:$I$5001),Hoja1!I4106)</f>
        <v>61</v>
      </c>
      <c r="J4106">
        <f t="shared" si="192"/>
        <v>0</v>
      </c>
      <c r="K4106" t="str">
        <f t="shared" si="193"/>
        <v>0-400k</v>
      </c>
      <c r="L4106" t="str">
        <f t="shared" si="194"/>
        <v>61-75</v>
      </c>
    </row>
    <row r="4107" spans="1:12" x14ac:dyDescent="0.25">
      <c r="A4107">
        <v>4106</v>
      </c>
      <c r="B4107" t="s">
        <v>15</v>
      </c>
      <c r="C4107">
        <f>IF(ISBLANK(Hoja1!C4107),AVERAGE(Hoja1!$C$2:$C$5001),Hoja1!C4107)</f>
        <v>390833.33</v>
      </c>
      <c r="D4107" t="str">
        <f>IF(ISBLANK(Hoja1!D4107),"ASALARIADO",Hoja1!D4107)</f>
        <v>ASALARIADO</v>
      </c>
      <c r="E4107" t="s">
        <v>16</v>
      </c>
      <c r="F4107" t="s">
        <v>12</v>
      </c>
      <c r="G4107" t="s">
        <v>13</v>
      </c>
      <c r="H4107" t="s">
        <v>13</v>
      </c>
      <c r="I4107" s="1">
        <f>IF(ISBLANK(Hoja1!I4107),AVERAGE(Hoja1!$I$2:$I$5001),Hoja1!I4107)</f>
        <v>41</v>
      </c>
      <c r="J4107">
        <f t="shared" si="192"/>
        <v>0</v>
      </c>
      <c r="K4107" t="str">
        <f t="shared" si="193"/>
        <v>0-400k</v>
      </c>
      <c r="L4107" t="str">
        <f t="shared" si="194"/>
        <v>31-45</v>
      </c>
    </row>
    <row r="4108" spans="1:12" x14ac:dyDescent="0.25">
      <c r="A4108">
        <v>4107</v>
      </c>
      <c r="B4108" t="s">
        <v>15</v>
      </c>
      <c r="C4108">
        <f>IF(ISBLANK(Hoja1!C4108),AVERAGE(Hoja1!$C$2:$C$5001),Hoja1!C4108)</f>
        <v>29700</v>
      </c>
      <c r="D4108" t="str">
        <f>IF(ISBLANK(Hoja1!D4108),"ASALARIADO",Hoja1!D4108)</f>
        <v>ASALARIADO</v>
      </c>
      <c r="E4108" t="s">
        <v>16</v>
      </c>
      <c r="F4108" t="s">
        <v>12</v>
      </c>
      <c r="G4108" t="s">
        <v>13</v>
      </c>
      <c r="H4108" t="s">
        <v>13</v>
      </c>
      <c r="I4108" s="1">
        <f>IF(ISBLANK(Hoja1!I4108),AVERAGE(Hoja1!$I$2:$I$5001),Hoja1!I4108)</f>
        <v>29</v>
      </c>
      <c r="J4108">
        <f t="shared" si="192"/>
        <v>0</v>
      </c>
      <c r="K4108" t="str">
        <f t="shared" si="193"/>
        <v>0-400k</v>
      </c>
      <c r="L4108" t="str">
        <f t="shared" si="194"/>
        <v>18-30</v>
      </c>
    </row>
    <row r="4109" spans="1:12" x14ac:dyDescent="0.25">
      <c r="A4109">
        <v>4108</v>
      </c>
      <c r="B4109" t="s">
        <v>15</v>
      </c>
      <c r="C4109">
        <f>IF(ISBLANK(Hoja1!C4109),AVERAGE(Hoja1!$C$2:$C$5001),Hoja1!C4109)</f>
        <v>1186398.1599999999</v>
      </c>
      <c r="D4109" t="str">
        <f>IF(ISBLANK(Hoja1!D4109),"ASALARIADO",Hoja1!D4109)</f>
        <v>ASALARIADO</v>
      </c>
      <c r="E4109" t="s">
        <v>16</v>
      </c>
      <c r="F4109" t="s">
        <v>12</v>
      </c>
      <c r="G4109" t="s">
        <v>13</v>
      </c>
      <c r="H4109" t="s">
        <v>13</v>
      </c>
      <c r="I4109" s="1">
        <f>IF(ISBLANK(Hoja1!I4109),AVERAGE(Hoja1!$I$2:$I$5001),Hoja1!I4109)</f>
        <v>41</v>
      </c>
      <c r="J4109">
        <f t="shared" si="192"/>
        <v>0</v>
      </c>
      <c r="K4109" t="str">
        <f t="shared" si="193"/>
        <v>800k-1.2M</v>
      </c>
      <c r="L4109" t="str">
        <f t="shared" si="194"/>
        <v>31-45</v>
      </c>
    </row>
    <row r="4110" spans="1:12" x14ac:dyDescent="0.25">
      <c r="A4110">
        <v>4109</v>
      </c>
      <c r="B4110" t="s">
        <v>15</v>
      </c>
      <c r="C4110">
        <f>IF(ISBLANK(Hoja1!C4110),AVERAGE(Hoja1!$C$2:$C$5001),Hoja1!C4110)</f>
        <v>839613</v>
      </c>
      <c r="D4110" t="str">
        <f>IF(ISBLANK(Hoja1!D4110),"ASALARIADO",Hoja1!D4110)</f>
        <v>ASALARIADO</v>
      </c>
      <c r="E4110" t="s">
        <v>16</v>
      </c>
      <c r="F4110" t="s">
        <v>12</v>
      </c>
      <c r="G4110" t="s">
        <v>12</v>
      </c>
      <c r="H4110" t="s">
        <v>13</v>
      </c>
      <c r="I4110" s="1">
        <f>IF(ISBLANK(Hoja1!I4110),AVERAGE(Hoja1!$I$2:$I$5001),Hoja1!I4110)</f>
        <v>29</v>
      </c>
      <c r="J4110">
        <f t="shared" si="192"/>
        <v>0</v>
      </c>
      <c r="K4110" t="str">
        <f t="shared" si="193"/>
        <v>800k-1.2M</v>
      </c>
      <c r="L4110" t="str">
        <f t="shared" si="194"/>
        <v>18-30</v>
      </c>
    </row>
    <row r="4111" spans="1:12" x14ac:dyDescent="0.25">
      <c r="A4111">
        <v>4110</v>
      </c>
      <c r="B4111" t="s">
        <v>15</v>
      </c>
      <c r="C4111">
        <f>IF(ISBLANK(Hoja1!C4111),AVERAGE(Hoja1!$C$2:$C$5001),Hoja1!C4111)</f>
        <v>1125420</v>
      </c>
      <c r="D4111" t="str">
        <f>IF(ISBLANK(Hoja1!D4111),"ASALARIADO",Hoja1!D4111)</f>
        <v>ASALARIADO</v>
      </c>
      <c r="E4111" t="s">
        <v>11</v>
      </c>
      <c r="F4111" t="s">
        <v>12</v>
      </c>
      <c r="G4111" t="s">
        <v>13</v>
      </c>
      <c r="H4111" t="s">
        <v>12</v>
      </c>
      <c r="I4111" s="1">
        <f>IF(ISBLANK(Hoja1!I4111),AVERAGE(Hoja1!$I$2:$I$5001),Hoja1!I4111)</f>
        <v>29</v>
      </c>
      <c r="J4111">
        <f t="shared" si="192"/>
        <v>1</v>
      </c>
      <c r="K4111" t="str">
        <f t="shared" si="193"/>
        <v>800k-1.2M</v>
      </c>
      <c r="L4111" t="str">
        <f t="shared" si="194"/>
        <v>18-30</v>
      </c>
    </row>
    <row r="4112" spans="1:12" x14ac:dyDescent="0.25">
      <c r="A4112">
        <v>4111</v>
      </c>
      <c r="B4112" t="s">
        <v>15</v>
      </c>
      <c r="C4112">
        <f>IF(ISBLANK(Hoja1!C4112),AVERAGE(Hoja1!$C$2:$C$5001),Hoja1!C4112)</f>
        <v>432600</v>
      </c>
      <c r="D4112" t="str">
        <f>IF(ISBLANK(Hoja1!D4112),"ASALARIADO",Hoja1!D4112)</f>
        <v>ASALARIADO</v>
      </c>
      <c r="E4112" t="s">
        <v>16</v>
      </c>
      <c r="F4112" t="s">
        <v>12</v>
      </c>
      <c r="G4112" t="s">
        <v>13</v>
      </c>
      <c r="H4112" t="s">
        <v>12</v>
      </c>
      <c r="I4112" s="1">
        <f>IF(ISBLANK(Hoja1!I4112),AVERAGE(Hoja1!$I$2:$I$5001),Hoja1!I4112)</f>
        <v>59</v>
      </c>
      <c r="J4112">
        <f t="shared" si="192"/>
        <v>1</v>
      </c>
      <c r="K4112" t="str">
        <f t="shared" si="193"/>
        <v>400k-800k</v>
      </c>
      <c r="L4112" t="str">
        <f t="shared" si="194"/>
        <v>46-60</v>
      </c>
    </row>
    <row r="4113" spans="1:12" x14ac:dyDescent="0.25">
      <c r="A4113">
        <v>4112</v>
      </c>
      <c r="B4113" t="s">
        <v>9</v>
      </c>
      <c r="C4113">
        <f>IF(ISBLANK(Hoja1!C4113),AVERAGE(Hoja1!$C$2:$C$5001),Hoja1!C4113)</f>
        <v>403983</v>
      </c>
      <c r="D4113" t="str">
        <f>IF(ISBLANK(Hoja1!D4113),"ASALARIADO",Hoja1!D4113)</f>
        <v>TRABAJADOR INDEPENDIENTE</v>
      </c>
      <c r="E4113" t="s">
        <v>16</v>
      </c>
      <c r="F4113" t="s">
        <v>12</v>
      </c>
      <c r="G4113" t="s">
        <v>13</v>
      </c>
      <c r="H4113" t="s">
        <v>13</v>
      </c>
      <c r="I4113" s="1">
        <f>IF(ISBLANK(Hoja1!I4113),AVERAGE(Hoja1!$I$2:$I$5001),Hoja1!I4113)</f>
        <v>53</v>
      </c>
      <c r="J4113">
        <f t="shared" si="192"/>
        <v>0</v>
      </c>
      <c r="K4113" t="str">
        <f t="shared" si="193"/>
        <v>400k-800k</v>
      </c>
      <c r="L4113" t="str">
        <f t="shared" si="194"/>
        <v>46-60</v>
      </c>
    </row>
    <row r="4114" spans="1:12" x14ac:dyDescent="0.25">
      <c r="A4114">
        <v>4113</v>
      </c>
      <c r="B4114" t="s">
        <v>15</v>
      </c>
      <c r="C4114">
        <f>IF(ISBLANK(Hoja1!C4114),AVERAGE(Hoja1!$C$2:$C$5001),Hoja1!C4114)</f>
        <v>340000</v>
      </c>
      <c r="D4114" t="str">
        <f>IF(ISBLANK(Hoja1!D4114),"ASALARIADO",Hoja1!D4114)</f>
        <v>ASALARIADO</v>
      </c>
      <c r="E4114" t="s">
        <v>16</v>
      </c>
      <c r="F4114" t="s">
        <v>12</v>
      </c>
      <c r="G4114" t="s">
        <v>13</v>
      </c>
      <c r="H4114" t="s">
        <v>12</v>
      </c>
      <c r="I4114" s="1">
        <f>IF(ISBLANK(Hoja1!I4114),AVERAGE(Hoja1!$I$2:$I$5001),Hoja1!I4114)</f>
        <v>43</v>
      </c>
      <c r="J4114">
        <f t="shared" si="192"/>
        <v>1</v>
      </c>
      <c r="K4114" t="str">
        <f t="shared" si="193"/>
        <v>0-400k</v>
      </c>
      <c r="L4114" t="str">
        <f t="shared" si="194"/>
        <v>31-45</v>
      </c>
    </row>
    <row r="4115" spans="1:12" x14ac:dyDescent="0.25">
      <c r="A4115">
        <v>4114</v>
      </c>
      <c r="B4115" t="s">
        <v>15</v>
      </c>
      <c r="C4115">
        <f>IF(ISBLANK(Hoja1!C4115),AVERAGE(Hoja1!$C$2:$C$5001),Hoja1!C4115)</f>
        <v>1221960.4099999999</v>
      </c>
      <c r="D4115" t="str">
        <f>IF(ISBLANK(Hoja1!D4115),"ASALARIADO",Hoja1!D4115)</f>
        <v>ASALARIADO</v>
      </c>
      <c r="E4115" t="s">
        <v>11</v>
      </c>
      <c r="F4115" t="s">
        <v>12</v>
      </c>
      <c r="G4115" t="s">
        <v>13</v>
      </c>
      <c r="H4115" t="s">
        <v>13</v>
      </c>
      <c r="I4115" s="1">
        <f>IF(ISBLANK(Hoja1!I4115),AVERAGE(Hoja1!$I$2:$I$5001),Hoja1!I4115)</f>
        <v>42</v>
      </c>
      <c r="J4115">
        <f t="shared" si="192"/>
        <v>0</v>
      </c>
      <c r="K4115" t="str">
        <f t="shared" si="193"/>
        <v>1.2M-2M</v>
      </c>
      <c r="L4115" t="str">
        <f t="shared" si="194"/>
        <v>31-45</v>
      </c>
    </row>
    <row r="4116" spans="1:12" x14ac:dyDescent="0.25">
      <c r="A4116">
        <v>4115</v>
      </c>
      <c r="B4116" t="s">
        <v>15</v>
      </c>
      <c r="C4116">
        <f>IF(ISBLANK(Hoja1!C4116),AVERAGE(Hoja1!$C$2:$C$5001),Hoja1!C4116)</f>
        <v>399934</v>
      </c>
      <c r="D4116" t="str">
        <f>IF(ISBLANK(Hoja1!D4116),"ASALARIADO",Hoja1!D4116)</f>
        <v>ASALARIADO</v>
      </c>
      <c r="E4116" t="s">
        <v>11</v>
      </c>
      <c r="F4116" t="s">
        <v>12</v>
      </c>
      <c r="G4116" t="s">
        <v>13</v>
      </c>
      <c r="H4116" t="s">
        <v>12</v>
      </c>
      <c r="I4116" s="1">
        <f>IF(ISBLANK(Hoja1!I4116),AVERAGE(Hoja1!$I$2:$I$5001),Hoja1!I4116)</f>
        <v>36</v>
      </c>
      <c r="J4116">
        <f t="shared" si="192"/>
        <v>1</v>
      </c>
      <c r="K4116" t="str">
        <f t="shared" si="193"/>
        <v>0-400k</v>
      </c>
      <c r="L4116" t="str">
        <f t="shared" si="194"/>
        <v>31-45</v>
      </c>
    </row>
    <row r="4117" spans="1:12" x14ac:dyDescent="0.25">
      <c r="A4117">
        <v>4116</v>
      </c>
      <c r="B4117" t="s">
        <v>9</v>
      </c>
      <c r="C4117">
        <f>IF(ISBLANK(Hoja1!C4117),AVERAGE(Hoja1!$C$2:$C$5001),Hoja1!C4117)</f>
        <v>205570</v>
      </c>
      <c r="D4117" t="str">
        <f>IF(ISBLANK(Hoja1!D4117),"ASALARIADO",Hoja1!D4117)</f>
        <v>ASALARIADO</v>
      </c>
      <c r="E4117" t="s">
        <v>16</v>
      </c>
      <c r="F4117" t="s">
        <v>12</v>
      </c>
      <c r="G4117" t="s">
        <v>13</v>
      </c>
      <c r="H4117" t="s">
        <v>13</v>
      </c>
      <c r="I4117" s="1">
        <f>IF(ISBLANK(Hoja1!I4117),AVERAGE(Hoja1!$I$2:$I$5001),Hoja1!I4117)</f>
        <v>38</v>
      </c>
      <c r="J4117">
        <f t="shared" si="192"/>
        <v>0</v>
      </c>
      <c r="K4117" t="str">
        <f t="shared" si="193"/>
        <v>0-400k</v>
      </c>
      <c r="L4117" t="str">
        <f t="shared" si="194"/>
        <v>31-45</v>
      </c>
    </row>
    <row r="4118" spans="1:12" x14ac:dyDescent="0.25">
      <c r="A4118">
        <v>4117</v>
      </c>
      <c r="B4118" t="s">
        <v>15</v>
      </c>
      <c r="C4118">
        <f>IF(ISBLANK(Hoja1!C4118),AVERAGE(Hoja1!$C$2:$C$5001),Hoja1!C4118)</f>
        <v>300018</v>
      </c>
      <c r="D4118" t="str">
        <f>IF(ISBLANK(Hoja1!D4118),"ASALARIADO",Hoja1!D4118)</f>
        <v>ASEGURADO VOLUNTARIO</v>
      </c>
      <c r="E4118" t="s">
        <v>16</v>
      </c>
      <c r="F4118" t="s">
        <v>12</v>
      </c>
      <c r="G4118" t="s">
        <v>13</v>
      </c>
      <c r="H4118" t="s">
        <v>13</v>
      </c>
      <c r="I4118" s="1">
        <f>IF(ISBLANK(Hoja1!I4118),AVERAGE(Hoja1!$I$2:$I$5001),Hoja1!I4118)</f>
        <v>34</v>
      </c>
      <c r="J4118">
        <f t="shared" si="192"/>
        <v>0</v>
      </c>
      <c r="K4118" t="str">
        <f t="shared" si="193"/>
        <v>0-400k</v>
      </c>
      <c r="L4118" t="str">
        <f t="shared" si="194"/>
        <v>31-45</v>
      </c>
    </row>
    <row r="4119" spans="1:12" x14ac:dyDescent="0.25">
      <c r="A4119">
        <v>4118</v>
      </c>
      <c r="B4119" t="s">
        <v>15</v>
      </c>
      <c r="C4119">
        <f>IF(ISBLANK(Hoja1!C4119),AVERAGE(Hoja1!$C$2:$C$5001),Hoja1!C4119)</f>
        <v>386161</v>
      </c>
      <c r="D4119" t="str">
        <f>IF(ISBLANK(Hoja1!D4119),"ASALARIADO",Hoja1!D4119)</f>
        <v>TRABAJADOR INDEPENDIENTE</v>
      </c>
      <c r="E4119" t="s">
        <v>16</v>
      </c>
      <c r="F4119" t="s">
        <v>12</v>
      </c>
      <c r="G4119" t="s">
        <v>13</v>
      </c>
      <c r="H4119" t="s">
        <v>12</v>
      </c>
      <c r="I4119" s="1">
        <f>IF(ISBLANK(Hoja1!I4119),AVERAGE(Hoja1!$I$2:$I$5001),Hoja1!I4119)</f>
        <v>47</v>
      </c>
      <c r="J4119">
        <f t="shared" si="192"/>
        <v>1</v>
      </c>
      <c r="K4119" t="str">
        <f t="shared" si="193"/>
        <v>0-400k</v>
      </c>
      <c r="L4119" t="str">
        <f t="shared" si="194"/>
        <v>46-60</v>
      </c>
    </row>
    <row r="4120" spans="1:12" x14ac:dyDescent="0.25">
      <c r="A4120">
        <v>4119</v>
      </c>
      <c r="B4120" t="s">
        <v>9</v>
      </c>
      <c r="C4120">
        <f>IF(ISBLANK(Hoja1!C4120),AVERAGE(Hoja1!$C$2:$C$5001),Hoja1!C4120)</f>
        <v>144000</v>
      </c>
      <c r="D4120" t="str">
        <f>IF(ISBLANK(Hoja1!D4120),"ASALARIADO",Hoja1!D4120)</f>
        <v>ASALARIADO</v>
      </c>
      <c r="E4120" t="s">
        <v>16</v>
      </c>
      <c r="F4120" t="s">
        <v>12</v>
      </c>
      <c r="G4120" t="s">
        <v>13</v>
      </c>
      <c r="H4120" t="s">
        <v>13</v>
      </c>
      <c r="I4120" s="1">
        <f>IF(ISBLANK(Hoja1!I4120),AVERAGE(Hoja1!$I$2:$I$5001),Hoja1!I4120)</f>
        <v>35</v>
      </c>
      <c r="J4120">
        <f t="shared" si="192"/>
        <v>0</v>
      </c>
      <c r="K4120" t="str">
        <f t="shared" si="193"/>
        <v>0-400k</v>
      </c>
      <c r="L4120" t="str">
        <f t="shared" si="194"/>
        <v>31-45</v>
      </c>
    </row>
    <row r="4121" spans="1:12" x14ac:dyDescent="0.25">
      <c r="A4121">
        <v>4120</v>
      </c>
      <c r="B4121" t="s">
        <v>9</v>
      </c>
      <c r="C4121">
        <f>IF(ISBLANK(Hoja1!C4121),AVERAGE(Hoja1!$C$2:$C$5001),Hoja1!C4121)</f>
        <v>394526</v>
      </c>
      <c r="D4121" t="str">
        <f>IF(ISBLANK(Hoja1!D4121),"ASALARIADO",Hoja1!D4121)</f>
        <v>TRABAJADOR INDEPENDIENTE</v>
      </c>
      <c r="E4121" t="s">
        <v>16</v>
      </c>
      <c r="F4121" t="s">
        <v>12</v>
      </c>
      <c r="G4121" t="s">
        <v>13</v>
      </c>
      <c r="H4121" t="s">
        <v>12</v>
      </c>
      <c r="I4121" s="1">
        <f>IF(ISBLANK(Hoja1!I4121),AVERAGE(Hoja1!$I$2:$I$5001),Hoja1!I4121)</f>
        <v>48</v>
      </c>
      <c r="J4121">
        <f t="shared" si="192"/>
        <v>1</v>
      </c>
      <c r="K4121" t="str">
        <f t="shared" si="193"/>
        <v>0-400k</v>
      </c>
      <c r="L4121" t="str">
        <f t="shared" si="194"/>
        <v>46-60</v>
      </c>
    </row>
    <row r="4122" spans="1:12" x14ac:dyDescent="0.25">
      <c r="A4122">
        <v>4121</v>
      </c>
      <c r="B4122" t="s">
        <v>15</v>
      </c>
      <c r="C4122">
        <f>IF(ISBLANK(Hoja1!C4122),AVERAGE(Hoja1!$C$2:$C$5001),Hoja1!C4122)</f>
        <v>540083</v>
      </c>
      <c r="D4122" t="str">
        <f>IF(ISBLANK(Hoja1!D4122),"ASALARIADO",Hoja1!D4122)</f>
        <v>TRABAJADOR INDEPENDIENTE</v>
      </c>
      <c r="E4122" t="s">
        <v>16</v>
      </c>
      <c r="F4122" t="s">
        <v>12</v>
      </c>
      <c r="G4122" t="s">
        <v>13</v>
      </c>
      <c r="H4122" t="s">
        <v>12</v>
      </c>
      <c r="I4122" s="1">
        <f>IF(ISBLANK(Hoja1!I4122),AVERAGE(Hoja1!$I$2:$I$5001),Hoja1!I4122)</f>
        <v>41</v>
      </c>
      <c r="J4122">
        <f t="shared" si="192"/>
        <v>1</v>
      </c>
      <c r="K4122" t="str">
        <f t="shared" si="193"/>
        <v>400k-800k</v>
      </c>
      <c r="L4122" t="str">
        <f t="shared" si="194"/>
        <v>31-45</v>
      </c>
    </row>
    <row r="4123" spans="1:12" x14ac:dyDescent="0.25">
      <c r="A4123">
        <v>4122</v>
      </c>
      <c r="B4123" t="s">
        <v>9</v>
      </c>
      <c r="C4123">
        <f>IF(ISBLANK(Hoja1!C4123),AVERAGE(Hoja1!$C$2:$C$5001),Hoja1!C4123)</f>
        <v>280000</v>
      </c>
      <c r="D4123" t="str">
        <f>IF(ISBLANK(Hoja1!D4123),"ASALARIADO",Hoja1!D4123)</f>
        <v>ASALARIADO</v>
      </c>
      <c r="E4123" t="s">
        <v>16</v>
      </c>
      <c r="F4123" t="s">
        <v>12</v>
      </c>
      <c r="G4123" t="s">
        <v>12</v>
      </c>
      <c r="H4123" t="s">
        <v>13</v>
      </c>
      <c r="I4123" s="1">
        <f>IF(ISBLANK(Hoja1!I4123),AVERAGE(Hoja1!$I$2:$I$5001),Hoja1!I4123)</f>
        <v>26</v>
      </c>
      <c r="J4123">
        <f t="shared" si="192"/>
        <v>0</v>
      </c>
      <c r="K4123" t="str">
        <f t="shared" si="193"/>
        <v>0-400k</v>
      </c>
      <c r="L4123" t="str">
        <f t="shared" si="194"/>
        <v>18-30</v>
      </c>
    </row>
    <row r="4124" spans="1:12" x14ac:dyDescent="0.25">
      <c r="A4124">
        <v>4123</v>
      </c>
      <c r="B4124" t="s">
        <v>9</v>
      </c>
      <c r="C4124">
        <f>IF(ISBLANK(Hoja1!C4124),AVERAGE(Hoja1!$C$2:$C$5001),Hoja1!C4124)</f>
        <v>350000</v>
      </c>
      <c r="D4124" t="str">
        <f>IF(ISBLANK(Hoja1!D4124),"ASALARIADO",Hoja1!D4124)</f>
        <v>ASALARIADO</v>
      </c>
      <c r="E4124" t="s">
        <v>16</v>
      </c>
      <c r="F4124" t="s">
        <v>12</v>
      </c>
      <c r="G4124" t="s">
        <v>13</v>
      </c>
      <c r="H4124" t="s">
        <v>13</v>
      </c>
      <c r="I4124" s="1">
        <f>IF(ISBLANK(Hoja1!I4124),AVERAGE(Hoja1!$I$2:$I$5001),Hoja1!I4124)</f>
        <v>25</v>
      </c>
      <c r="J4124">
        <f t="shared" si="192"/>
        <v>0</v>
      </c>
      <c r="K4124" t="str">
        <f t="shared" si="193"/>
        <v>0-400k</v>
      </c>
      <c r="L4124" t="str">
        <f t="shared" si="194"/>
        <v>18-30</v>
      </c>
    </row>
    <row r="4125" spans="1:12" x14ac:dyDescent="0.25">
      <c r="A4125">
        <v>4124</v>
      </c>
      <c r="B4125" t="s">
        <v>15</v>
      </c>
      <c r="C4125">
        <f>IF(ISBLANK(Hoja1!C4125),AVERAGE(Hoja1!$C$2:$C$5001),Hoja1!C4125)</f>
        <v>382000</v>
      </c>
      <c r="D4125" t="str">
        <f>IF(ISBLANK(Hoja1!D4125),"ASALARIADO",Hoja1!D4125)</f>
        <v>ASALARIADO</v>
      </c>
      <c r="E4125" t="s">
        <v>16</v>
      </c>
      <c r="F4125" t="s">
        <v>12</v>
      </c>
      <c r="G4125" t="s">
        <v>13</v>
      </c>
      <c r="H4125" t="s">
        <v>13</v>
      </c>
      <c r="I4125" s="1">
        <f>IF(ISBLANK(Hoja1!I4125),AVERAGE(Hoja1!$I$2:$I$5001),Hoja1!I4125)</f>
        <v>20</v>
      </c>
      <c r="J4125">
        <f t="shared" si="192"/>
        <v>0</v>
      </c>
      <c r="K4125" t="str">
        <f t="shared" si="193"/>
        <v>0-400k</v>
      </c>
      <c r="L4125" t="str">
        <f t="shared" si="194"/>
        <v>18-30</v>
      </c>
    </row>
    <row r="4126" spans="1:12" x14ac:dyDescent="0.25">
      <c r="A4126">
        <v>4125</v>
      </c>
      <c r="B4126" t="s">
        <v>9</v>
      </c>
      <c r="C4126">
        <f>IF(ISBLANK(Hoja1!C4126),AVERAGE(Hoja1!$C$2:$C$5001),Hoja1!C4126)</f>
        <v>933124</v>
      </c>
      <c r="D4126" t="str">
        <f>IF(ISBLANK(Hoja1!D4126),"ASALARIADO",Hoja1!D4126)</f>
        <v>TRABAJADOR INDEPENDIENTE</v>
      </c>
      <c r="E4126" t="s">
        <v>16</v>
      </c>
      <c r="F4126" t="s">
        <v>12</v>
      </c>
      <c r="G4126" t="s">
        <v>13</v>
      </c>
      <c r="H4126" t="s">
        <v>13</v>
      </c>
      <c r="I4126" s="1">
        <f>IF(ISBLANK(Hoja1!I4126),AVERAGE(Hoja1!$I$2:$I$5001),Hoja1!I4126)</f>
        <v>49</v>
      </c>
      <c r="J4126">
        <f t="shared" si="192"/>
        <v>0</v>
      </c>
      <c r="K4126" t="str">
        <f t="shared" si="193"/>
        <v>800k-1.2M</v>
      </c>
      <c r="L4126" t="str">
        <f t="shared" si="194"/>
        <v>46-60</v>
      </c>
    </row>
    <row r="4127" spans="1:12" x14ac:dyDescent="0.25">
      <c r="A4127">
        <v>4126</v>
      </c>
      <c r="B4127" t="s">
        <v>15</v>
      </c>
      <c r="C4127">
        <f>IF(ISBLANK(Hoja1!C4127),AVERAGE(Hoja1!$C$2:$C$5001),Hoja1!C4127)</f>
        <v>865457.02</v>
      </c>
      <c r="D4127" t="str">
        <f>IF(ISBLANK(Hoja1!D4127),"ASALARIADO",Hoja1!D4127)</f>
        <v>ASALARIADO</v>
      </c>
      <c r="E4127" t="s">
        <v>11</v>
      </c>
      <c r="F4127" t="s">
        <v>12</v>
      </c>
      <c r="G4127" t="s">
        <v>13</v>
      </c>
      <c r="H4127" t="s">
        <v>13</v>
      </c>
      <c r="I4127" s="1">
        <f>IF(ISBLANK(Hoja1!I4127),AVERAGE(Hoja1!$I$2:$I$5001),Hoja1!I4127)</f>
        <v>42</v>
      </c>
      <c r="J4127">
        <f t="shared" si="192"/>
        <v>0</v>
      </c>
      <c r="K4127" t="str">
        <f t="shared" si="193"/>
        <v>800k-1.2M</v>
      </c>
      <c r="L4127" t="str">
        <f t="shared" si="194"/>
        <v>31-45</v>
      </c>
    </row>
    <row r="4128" spans="1:12" x14ac:dyDescent="0.25">
      <c r="A4128">
        <v>4127</v>
      </c>
      <c r="B4128" t="s">
        <v>15</v>
      </c>
      <c r="C4128">
        <f>IF(ISBLANK(Hoja1!C4128),AVERAGE(Hoja1!$C$2:$C$5001),Hoja1!C4128)</f>
        <v>399967</v>
      </c>
      <c r="D4128" t="str">
        <f>IF(ISBLANK(Hoja1!D4128),"ASALARIADO",Hoja1!D4128)</f>
        <v>PENSIONADOS EN SU PROPIO SISTEMA</v>
      </c>
      <c r="E4128" t="s">
        <v>11</v>
      </c>
      <c r="F4128" t="s">
        <v>12</v>
      </c>
      <c r="G4128" t="s">
        <v>13</v>
      </c>
      <c r="H4128" t="s">
        <v>13</v>
      </c>
      <c r="I4128" s="1">
        <f>IF(ISBLANK(Hoja1!I4128),AVERAGE(Hoja1!$I$2:$I$5001),Hoja1!I4128)</f>
        <v>82</v>
      </c>
      <c r="J4128">
        <f t="shared" si="192"/>
        <v>0</v>
      </c>
      <c r="K4128" t="str">
        <f t="shared" si="193"/>
        <v>0-400k</v>
      </c>
      <c r="L4128" t="str">
        <f t="shared" si="194"/>
        <v>76-100+</v>
      </c>
    </row>
    <row r="4129" spans="1:12" x14ac:dyDescent="0.25">
      <c r="A4129">
        <v>4128</v>
      </c>
      <c r="B4129" t="s">
        <v>9</v>
      </c>
      <c r="C4129">
        <f>IF(ISBLANK(Hoja1!C4129),AVERAGE(Hoja1!$C$2:$C$5001),Hoja1!C4129)</f>
        <v>436800</v>
      </c>
      <c r="D4129" t="str">
        <f>IF(ISBLANK(Hoja1!D4129),"ASALARIADO",Hoja1!D4129)</f>
        <v>ASALARIADO</v>
      </c>
      <c r="E4129" t="s">
        <v>16</v>
      </c>
      <c r="F4129" t="s">
        <v>12</v>
      </c>
      <c r="G4129" t="s">
        <v>13</v>
      </c>
      <c r="H4129" t="s">
        <v>13</v>
      </c>
      <c r="I4129" s="1">
        <f>IF(ISBLANK(Hoja1!I4129),AVERAGE(Hoja1!$I$2:$I$5001),Hoja1!I4129)</f>
        <v>53</v>
      </c>
      <c r="J4129">
        <f t="shared" si="192"/>
        <v>0</v>
      </c>
      <c r="K4129" t="str">
        <f t="shared" si="193"/>
        <v>400k-800k</v>
      </c>
      <c r="L4129" t="str">
        <f t="shared" si="194"/>
        <v>46-60</v>
      </c>
    </row>
    <row r="4130" spans="1:12" x14ac:dyDescent="0.25">
      <c r="A4130">
        <v>4129</v>
      </c>
      <c r="B4130" t="s">
        <v>9</v>
      </c>
      <c r="C4130">
        <f>IF(ISBLANK(Hoja1!C4130),AVERAGE(Hoja1!$C$2:$C$5001),Hoja1!C4130)</f>
        <v>437896</v>
      </c>
      <c r="D4130" t="str">
        <f>IF(ISBLANK(Hoja1!D4130),"ASALARIADO",Hoja1!D4130)</f>
        <v>TRABAJADOR INDEPENDIENTE</v>
      </c>
      <c r="E4130" t="s">
        <v>16</v>
      </c>
      <c r="F4130" t="s">
        <v>12</v>
      </c>
      <c r="G4130" t="s">
        <v>13</v>
      </c>
      <c r="H4130" t="s">
        <v>13</v>
      </c>
      <c r="I4130" s="1">
        <f>IF(ISBLANK(Hoja1!I4130),AVERAGE(Hoja1!$I$2:$I$5001),Hoja1!I4130)</f>
        <v>39</v>
      </c>
      <c r="J4130">
        <f t="shared" si="192"/>
        <v>0</v>
      </c>
      <c r="K4130" t="str">
        <f t="shared" si="193"/>
        <v>400k-800k</v>
      </c>
      <c r="L4130" t="str">
        <f t="shared" si="194"/>
        <v>31-45</v>
      </c>
    </row>
    <row r="4131" spans="1:12" x14ac:dyDescent="0.25">
      <c r="A4131">
        <v>4130</v>
      </c>
      <c r="B4131" t="s">
        <v>9</v>
      </c>
      <c r="C4131">
        <f>IF(ISBLANK(Hoja1!C4131),AVERAGE(Hoja1!$C$2:$C$5001),Hoja1!C4131)</f>
        <v>297046</v>
      </c>
      <c r="D4131" t="str">
        <f>IF(ISBLANK(Hoja1!D4131),"ASALARIADO",Hoja1!D4131)</f>
        <v>TRABAJADOR INDEPENDIENTE</v>
      </c>
      <c r="E4131" t="s">
        <v>16</v>
      </c>
      <c r="F4131" t="s">
        <v>12</v>
      </c>
      <c r="G4131" t="s">
        <v>13</v>
      </c>
      <c r="H4131" t="s">
        <v>13</v>
      </c>
      <c r="I4131" s="1">
        <f>IF(ISBLANK(Hoja1!I4131),AVERAGE(Hoja1!$I$2:$I$5001),Hoja1!I4131)</f>
        <v>54</v>
      </c>
      <c r="J4131">
        <f t="shared" si="192"/>
        <v>0</v>
      </c>
      <c r="K4131" t="str">
        <f t="shared" si="193"/>
        <v>0-400k</v>
      </c>
      <c r="L4131" t="str">
        <f t="shared" si="194"/>
        <v>46-60</v>
      </c>
    </row>
    <row r="4132" spans="1:12" x14ac:dyDescent="0.25">
      <c r="A4132">
        <v>4131</v>
      </c>
      <c r="B4132" t="s">
        <v>15</v>
      </c>
      <c r="C4132">
        <f>IF(ISBLANK(Hoja1!C4132),AVERAGE(Hoja1!$C$2:$C$5001),Hoja1!C4132)</f>
        <v>720408.6</v>
      </c>
      <c r="D4132" t="str">
        <f>IF(ISBLANK(Hoja1!D4132),"ASALARIADO",Hoja1!D4132)</f>
        <v>ASALARIADO</v>
      </c>
      <c r="E4132" t="s">
        <v>11</v>
      </c>
      <c r="F4132" t="s">
        <v>12</v>
      </c>
      <c r="G4132" t="s">
        <v>13</v>
      </c>
      <c r="H4132" t="s">
        <v>13</v>
      </c>
      <c r="I4132" s="1">
        <f>IF(ISBLANK(Hoja1!I4132),AVERAGE(Hoja1!$I$2:$I$5001),Hoja1!I4132)</f>
        <v>45</v>
      </c>
      <c r="J4132">
        <f t="shared" si="192"/>
        <v>0</v>
      </c>
      <c r="K4132" t="str">
        <f t="shared" si="193"/>
        <v>400k-800k</v>
      </c>
      <c r="L4132" t="str">
        <f t="shared" si="194"/>
        <v>31-45</v>
      </c>
    </row>
    <row r="4133" spans="1:12" x14ac:dyDescent="0.25">
      <c r="A4133">
        <v>4132</v>
      </c>
      <c r="B4133" t="s">
        <v>9</v>
      </c>
      <c r="C4133">
        <f>IF(ISBLANK(Hoja1!C4133),AVERAGE(Hoja1!$C$2:$C$5001),Hoja1!C4133)</f>
        <v>301184</v>
      </c>
      <c r="D4133" t="str">
        <f>IF(ISBLANK(Hoja1!D4133),"ASALARIADO",Hoja1!D4133)</f>
        <v>ASALARIADO</v>
      </c>
      <c r="E4133" t="s">
        <v>16</v>
      </c>
      <c r="F4133" t="s">
        <v>12</v>
      </c>
      <c r="G4133" t="s">
        <v>13</v>
      </c>
      <c r="H4133" t="s">
        <v>13</v>
      </c>
      <c r="I4133" s="1">
        <f>IF(ISBLANK(Hoja1!I4133),AVERAGE(Hoja1!$I$2:$I$5001),Hoja1!I4133)</f>
        <v>46</v>
      </c>
      <c r="J4133">
        <f t="shared" si="192"/>
        <v>0</v>
      </c>
      <c r="K4133" t="str">
        <f t="shared" si="193"/>
        <v>0-400k</v>
      </c>
      <c r="L4133" t="str">
        <f t="shared" si="194"/>
        <v>46-60</v>
      </c>
    </row>
    <row r="4134" spans="1:12" x14ac:dyDescent="0.25">
      <c r="A4134">
        <v>4133</v>
      </c>
      <c r="B4134" t="s">
        <v>9</v>
      </c>
      <c r="C4134">
        <f>IF(ISBLANK(Hoja1!C4134),AVERAGE(Hoja1!$C$2:$C$5001),Hoja1!C4134)</f>
        <v>230000</v>
      </c>
      <c r="D4134" t="str">
        <f>IF(ISBLANK(Hoja1!D4134),"ASALARIADO",Hoja1!D4134)</f>
        <v>ASALARIADO</v>
      </c>
      <c r="E4134" t="s">
        <v>16</v>
      </c>
      <c r="F4134" t="s">
        <v>12</v>
      </c>
      <c r="G4134" t="s">
        <v>13</v>
      </c>
      <c r="H4134" t="s">
        <v>12</v>
      </c>
      <c r="I4134" s="1">
        <f>IF(ISBLANK(Hoja1!I4134),AVERAGE(Hoja1!$I$2:$I$5001),Hoja1!I4134)</f>
        <v>60</v>
      </c>
      <c r="J4134">
        <f t="shared" si="192"/>
        <v>1</v>
      </c>
      <c r="K4134" t="str">
        <f t="shared" si="193"/>
        <v>0-400k</v>
      </c>
      <c r="L4134" t="str">
        <f t="shared" si="194"/>
        <v>46-60</v>
      </c>
    </row>
    <row r="4135" spans="1:12" x14ac:dyDescent="0.25">
      <c r="A4135">
        <v>4134</v>
      </c>
      <c r="B4135" t="s">
        <v>15</v>
      </c>
      <c r="C4135">
        <f>IF(ISBLANK(Hoja1!C4135),AVERAGE(Hoja1!$C$2:$C$5001),Hoja1!C4135)</f>
        <v>639148</v>
      </c>
      <c r="D4135" t="str">
        <f>IF(ISBLANK(Hoja1!D4135),"ASALARIADO",Hoja1!D4135)</f>
        <v>TRABAJADOR INDEPENDIENTE</v>
      </c>
      <c r="E4135" t="s">
        <v>16</v>
      </c>
      <c r="F4135" t="s">
        <v>12</v>
      </c>
      <c r="G4135" t="s">
        <v>13</v>
      </c>
      <c r="H4135" t="s">
        <v>13</v>
      </c>
      <c r="I4135" s="1">
        <f>IF(ISBLANK(Hoja1!I4135),AVERAGE(Hoja1!$I$2:$I$5001),Hoja1!I4135)</f>
        <v>60</v>
      </c>
      <c r="J4135">
        <f t="shared" si="192"/>
        <v>0</v>
      </c>
      <c r="K4135" t="str">
        <f t="shared" si="193"/>
        <v>400k-800k</v>
      </c>
      <c r="L4135" t="str">
        <f t="shared" si="194"/>
        <v>46-60</v>
      </c>
    </row>
    <row r="4136" spans="1:12" x14ac:dyDescent="0.25">
      <c r="A4136">
        <v>4135</v>
      </c>
      <c r="B4136" t="s">
        <v>15</v>
      </c>
      <c r="C4136">
        <f>IF(ISBLANK(Hoja1!C4136),AVERAGE(Hoja1!$C$2:$C$5001),Hoja1!C4136)</f>
        <v>470713.7</v>
      </c>
      <c r="D4136" t="str">
        <f>IF(ISBLANK(Hoja1!D4136),"ASALARIADO",Hoja1!D4136)</f>
        <v>ASALARIADO</v>
      </c>
      <c r="E4136" t="s">
        <v>16</v>
      </c>
      <c r="F4136" t="s">
        <v>12</v>
      </c>
      <c r="G4136" t="s">
        <v>13</v>
      </c>
      <c r="H4136" t="s">
        <v>12</v>
      </c>
      <c r="I4136" s="1">
        <f>IF(ISBLANK(Hoja1!I4136),AVERAGE(Hoja1!$I$2:$I$5001),Hoja1!I4136)</f>
        <v>36</v>
      </c>
      <c r="J4136">
        <f t="shared" si="192"/>
        <v>1</v>
      </c>
      <c r="K4136" t="str">
        <f t="shared" si="193"/>
        <v>400k-800k</v>
      </c>
      <c r="L4136" t="str">
        <f t="shared" si="194"/>
        <v>31-45</v>
      </c>
    </row>
    <row r="4137" spans="1:12" x14ac:dyDescent="0.25">
      <c r="A4137">
        <v>4136</v>
      </c>
      <c r="B4137" t="s">
        <v>9</v>
      </c>
      <c r="C4137">
        <f>IF(ISBLANK(Hoja1!C4137),AVERAGE(Hoja1!$C$2:$C$5001),Hoja1!C4137)</f>
        <v>298482</v>
      </c>
      <c r="D4137" t="str">
        <f>IF(ISBLANK(Hoja1!D4137),"ASALARIADO",Hoja1!D4137)</f>
        <v>TRABAJADOR INDEPENDIENTE</v>
      </c>
      <c r="E4137" t="s">
        <v>16</v>
      </c>
      <c r="F4137" t="s">
        <v>12</v>
      </c>
      <c r="G4137" t="s">
        <v>13</v>
      </c>
      <c r="H4137" t="s">
        <v>13</v>
      </c>
      <c r="I4137" s="1">
        <f>IF(ISBLANK(Hoja1!I4137),AVERAGE(Hoja1!$I$2:$I$5001),Hoja1!I4137)</f>
        <v>28</v>
      </c>
      <c r="J4137">
        <f t="shared" si="192"/>
        <v>0</v>
      </c>
      <c r="K4137" t="str">
        <f t="shared" si="193"/>
        <v>0-400k</v>
      </c>
      <c r="L4137" t="str">
        <f t="shared" si="194"/>
        <v>18-30</v>
      </c>
    </row>
    <row r="4138" spans="1:12" x14ac:dyDescent="0.25">
      <c r="A4138">
        <v>4137</v>
      </c>
      <c r="B4138" t="s">
        <v>9</v>
      </c>
      <c r="C4138">
        <f>IF(ISBLANK(Hoja1!C4138),AVERAGE(Hoja1!$C$2:$C$5001),Hoja1!C4138)</f>
        <v>294661.86</v>
      </c>
      <c r="D4138" t="str">
        <f>IF(ISBLANK(Hoja1!D4138),"ASALARIADO",Hoja1!D4138)</f>
        <v>ASALARIADO</v>
      </c>
      <c r="E4138" t="s">
        <v>16</v>
      </c>
      <c r="F4138" t="s">
        <v>12</v>
      </c>
      <c r="G4138" t="s">
        <v>13</v>
      </c>
      <c r="H4138" t="s">
        <v>13</v>
      </c>
      <c r="I4138" s="1">
        <f>IF(ISBLANK(Hoja1!I4138),AVERAGE(Hoja1!$I$2:$I$5001),Hoja1!I4138)</f>
        <v>25</v>
      </c>
      <c r="J4138">
        <f t="shared" si="192"/>
        <v>0</v>
      </c>
      <c r="K4138" t="str">
        <f t="shared" si="193"/>
        <v>0-400k</v>
      </c>
      <c r="L4138" t="str">
        <f t="shared" si="194"/>
        <v>18-30</v>
      </c>
    </row>
    <row r="4139" spans="1:12" x14ac:dyDescent="0.25">
      <c r="A4139">
        <v>4138</v>
      </c>
      <c r="B4139" t="s">
        <v>9</v>
      </c>
      <c r="C4139">
        <f>IF(ISBLANK(Hoja1!C4139),AVERAGE(Hoja1!$C$2:$C$5001),Hoja1!C4139)</f>
        <v>431178</v>
      </c>
      <c r="D4139" t="str">
        <f>IF(ISBLANK(Hoja1!D4139),"ASALARIADO",Hoja1!D4139)</f>
        <v>ASALARIADO</v>
      </c>
      <c r="E4139" t="s">
        <v>16</v>
      </c>
      <c r="F4139" t="s">
        <v>12</v>
      </c>
      <c r="G4139" t="s">
        <v>13</v>
      </c>
      <c r="H4139" t="s">
        <v>13</v>
      </c>
      <c r="I4139" s="1">
        <f>IF(ISBLANK(Hoja1!I4139),AVERAGE(Hoja1!$I$2:$I$5001),Hoja1!I4139)</f>
        <v>56</v>
      </c>
      <c r="J4139">
        <f t="shared" si="192"/>
        <v>0</v>
      </c>
      <c r="K4139" t="str">
        <f t="shared" si="193"/>
        <v>400k-800k</v>
      </c>
      <c r="L4139" t="str">
        <f t="shared" si="194"/>
        <v>46-60</v>
      </c>
    </row>
    <row r="4140" spans="1:12" x14ac:dyDescent="0.25">
      <c r="A4140">
        <v>4139</v>
      </c>
      <c r="B4140" t="s">
        <v>15</v>
      </c>
      <c r="C4140">
        <f>IF(ISBLANK(Hoja1!C4140),AVERAGE(Hoja1!$C$2:$C$5001),Hoja1!C4140)</f>
        <v>278035</v>
      </c>
      <c r="D4140" t="str">
        <f>IF(ISBLANK(Hoja1!D4140),"ASALARIADO",Hoja1!D4140)</f>
        <v>ASEGURADO VOLUNTARIO</v>
      </c>
      <c r="E4140" t="s">
        <v>16</v>
      </c>
      <c r="F4140" t="s">
        <v>12</v>
      </c>
      <c r="G4140" t="s">
        <v>13</v>
      </c>
      <c r="H4140" t="s">
        <v>13</v>
      </c>
      <c r="I4140" s="1">
        <f>IF(ISBLANK(Hoja1!I4140),AVERAGE(Hoja1!$I$2:$I$5001),Hoja1!I4140)</f>
        <v>49</v>
      </c>
      <c r="J4140">
        <f t="shared" si="192"/>
        <v>0</v>
      </c>
      <c r="K4140" t="str">
        <f t="shared" si="193"/>
        <v>0-400k</v>
      </c>
      <c r="L4140" t="str">
        <f t="shared" si="194"/>
        <v>46-60</v>
      </c>
    </row>
    <row r="4141" spans="1:12" x14ac:dyDescent="0.25">
      <c r="A4141">
        <v>4140</v>
      </c>
      <c r="B4141" t="s">
        <v>15</v>
      </c>
      <c r="C4141">
        <f>IF(ISBLANK(Hoja1!C4141),AVERAGE(Hoja1!$C$2:$C$5001),Hoja1!C4141)</f>
        <v>628333</v>
      </c>
      <c r="D4141" t="str">
        <f>IF(ISBLANK(Hoja1!D4141),"ASALARIADO",Hoja1!D4141)</f>
        <v>ASALARIADO</v>
      </c>
      <c r="E4141" t="s">
        <v>16</v>
      </c>
      <c r="F4141" t="s">
        <v>12</v>
      </c>
      <c r="G4141" t="s">
        <v>13</v>
      </c>
      <c r="H4141" t="s">
        <v>13</v>
      </c>
      <c r="I4141" s="1">
        <f>IF(ISBLANK(Hoja1!I4141),AVERAGE(Hoja1!$I$2:$I$5001),Hoja1!I4141)</f>
        <v>32</v>
      </c>
      <c r="J4141">
        <f t="shared" si="192"/>
        <v>0</v>
      </c>
      <c r="K4141" t="str">
        <f t="shared" si="193"/>
        <v>400k-800k</v>
      </c>
      <c r="L4141" t="str">
        <f t="shared" si="194"/>
        <v>31-45</v>
      </c>
    </row>
    <row r="4142" spans="1:12" x14ac:dyDescent="0.25">
      <c r="A4142">
        <v>4141</v>
      </c>
      <c r="B4142" t="s">
        <v>15</v>
      </c>
      <c r="C4142">
        <f>IF(ISBLANK(Hoja1!C4142),AVERAGE(Hoja1!$C$2:$C$5001),Hoja1!C4142)</f>
        <v>526107.13</v>
      </c>
      <c r="D4142" t="str">
        <f>IF(ISBLANK(Hoja1!D4142),"ASALARIADO",Hoja1!D4142)</f>
        <v>ASALARIADO</v>
      </c>
      <c r="E4142" t="s">
        <v>11</v>
      </c>
      <c r="F4142" t="s">
        <v>12</v>
      </c>
      <c r="G4142" t="s">
        <v>13</v>
      </c>
      <c r="H4142" t="s">
        <v>13</v>
      </c>
      <c r="I4142" s="1">
        <f>IF(ISBLANK(Hoja1!I4142),AVERAGE(Hoja1!$I$2:$I$5001),Hoja1!I4142)</f>
        <v>37</v>
      </c>
      <c r="J4142">
        <f t="shared" si="192"/>
        <v>0</v>
      </c>
      <c r="K4142" t="str">
        <f t="shared" si="193"/>
        <v>400k-800k</v>
      </c>
      <c r="L4142" t="str">
        <f t="shared" si="194"/>
        <v>31-45</v>
      </c>
    </row>
    <row r="4143" spans="1:12" x14ac:dyDescent="0.25">
      <c r="A4143">
        <v>4142</v>
      </c>
      <c r="B4143" t="s">
        <v>15</v>
      </c>
      <c r="C4143">
        <f>IF(ISBLANK(Hoja1!C4143),AVERAGE(Hoja1!$C$2:$C$5001),Hoja1!C4143)</f>
        <v>278030</v>
      </c>
      <c r="D4143" t="str">
        <f>IF(ISBLANK(Hoja1!D4143),"ASALARIADO",Hoja1!D4143)</f>
        <v>CONVENIOS ESPECIALES DE TRABAJADORES INDEPENDIENTES</v>
      </c>
      <c r="E4143" t="s">
        <v>16</v>
      </c>
      <c r="F4143" t="s">
        <v>12</v>
      </c>
      <c r="G4143" t="s">
        <v>13</v>
      </c>
      <c r="H4143" t="s">
        <v>13</v>
      </c>
      <c r="I4143" s="1">
        <f>IF(ISBLANK(Hoja1!I4143),AVERAGE(Hoja1!$I$2:$I$5001),Hoja1!I4143)</f>
        <v>47</v>
      </c>
      <c r="J4143">
        <f t="shared" si="192"/>
        <v>0</v>
      </c>
      <c r="K4143" t="str">
        <f t="shared" si="193"/>
        <v>0-400k</v>
      </c>
      <c r="L4143" t="str">
        <f t="shared" si="194"/>
        <v>46-60</v>
      </c>
    </row>
    <row r="4144" spans="1:12" x14ac:dyDescent="0.25">
      <c r="A4144">
        <v>4143</v>
      </c>
      <c r="B4144" t="s">
        <v>15</v>
      </c>
      <c r="C4144">
        <f>IF(ISBLANK(Hoja1!C4144),AVERAGE(Hoja1!$C$2:$C$5001),Hoja1!C4144)</f>
        <v>471872</v>
      </c>
      <c r="D4144" t="str">
        <f>IF(ISBLANK(Hoja1!D4144),"ASALARIADO",Hoja1!D4144)</f>
        <v>ASALARIADO</v>
      </c>
      <c r="E4144" t="s">
        <v>11</v>
      </c>
      <c r="F4144" t="s">
        <v>12</v>
      </c>
      <c r="G4144" t="s">
        <v>13</v>
      </c>
      <c r="H4144" t="s">
        <v>12</v>
      </c>
      <c r="I4144" s="1">
        <f>IF(ISBLANK(Hoja1!I4144),AVERAGE(Hoja1!$I$2:$I$5001),Hoja1!I4144)</f>
        <v>33</v>
      </c>
      <c r="J4144">
        <f t="shared" si="192"/>
        <v>1</v>
      </c>
      <c r="K4144" t="str">
        <f t="shared" si="193"/>
        <v>400k-800k</v>
      </c>
      <c r="L4144" t="str">
        <f t="shared" si="194"/>
        <v>31-45</v>
      </c>
    </row>
    <row r="4145" spans="1:12" x14ac:dyDescent="0.25">
      <c r="A4145">
        <v>4144</v>
      </c>
      <c r="B4145" t="s">
        <v>15</v>
      </c>
      <c r="C4145">
        <f>IF(ISBLANK(Hoja1!C4145),AVERAGE(Hoja1!$C$2:$C$5001),Hoja1!C4145)</f>
        <v>1416053</v>
      </c>
      <c r="D4145" t="str">
        <f>IF(ISBLANK(Hoja1!D4145),"ASALARIADO",Hoja1!D4145)</f>
        <v>PENSIONADOS EN SU PROPIO SISTEMA</v>
      </c>
      <c r="E4145" t="s">
        <v>11</v>
      </c>
      <c r="F4145" t="s">
        <v>12</v>
      </c>
      <c r="G4145" t="s">
        <v>13</v>
      </c>
      <c r="H4145" t="s">
        <v>13</v>
      </c>
      <c r="I4145" s="1">
        <f>IF(ISBLANK(Hoja1!I4145),AVERAGE(Hoja1!$I$2:$I$5001),Hoja1!I4145)</f>
        <v>50</v>
      </c>
      <c r="J4145">
        <f t="shared" si="192"/>
        <v>0</v>
      </c>
      <c r="K4145" t="str">
        <f t="shared" si="193"/>
        <v>1.2M-2M</v>
      </c>
      <c r="L4145" t="str">
        <f t="shared" si="194"/>
        <v>46-60</v>
      </c>
    </row>
    <row r="4146" spans="1:12" x14ac:dyDescent="0.25">
      <c r="A4146">
        <v>4145</v>
      </c>
      <c r="B4146" t="s">
        <v>9</v>
      </c>
      <c r="C4146">
        <f>IF(ISBLANK(Hoja1!C4146),AVERAGE(Hoja1!$C$2:$C$5001),Hoja1!C4146)</f>
        <v>1017377.98</v>
      </c>
      <c r="D4146" t="str">
        <f>IF(ISBLANK(Hoja1!D4146),"ASALARIADO",Hoja1!D4146)</f>
        <v>ASALARIADO</v>
      </c>
      <c r="E4146" t="s">
        <v>16</v>
      </c>
      <c r="F4146" t="s">
        <v>12</v>
      </c>
      <c r="G4146" t="s">
        <v>13</v>
      </c>
      <c r="H4146" t="s">
        <v>13</v>
      </c>
      <c r="I4146" s="1">
        <f>IF(ISBLANK(Hoja1!I4146),AVERAGE(Hoja1!$I$2:$I$5001),Hoja1!I4146)</f>
        <v>48</v>
      </c>
      <c r="J4146">
        <f t="shared" si="192"/>
        <v>0</v>
      </c>
      <c r="K4146" t="str">
        <f t="shared" si="193"/>
        <v>800k-1.2M</v>
      </c>
      <c r="L4146" t="str">
        <f t="shared" si="194"/>
        <v>46-60</v>
      </c>
    </row>
    <row r="4147" spans="1:12" x14ac:dyDescent="0.25">
      <c r="A4147">
        <v>4146</v>
      </c>
      <c r="B4147" t="s">
        <v>15</v>
      </c>
      <c r="C4147">
        <f>IF(ISBLANK(Hoja1!C4147),AVERAGE(Hoja1!$C$2:$C$5001),Hoja1!C4147)</f>
        <v>159787.23000000001</v>
      </c>
      <c r="D4147" t="str">
        <f>IF(ISBLANK(Hoja1!D4147),"ASALARIADO",Hoja1!D4147)</f>
        <v>ASALARIADO</v>
      </c>
      <c r="E4147" t="s">
        <v>16</v>
      </c>
      <c r="F4147" t="s">
        <v>12</v>
      </c>
      <c r="G4147" t="s">
        <v>13</v>
      </c>
      <c r="H4147" t="s">
        <v>13</v>
      </c>
      <c r="I4147" s="1">
        <f>IF(ISBLANK(Hoja1!I4147),AVERAGE(Hoja1!$I$2:$I$5001),Hoja1!I4147)</f>
        <v>42</v>
      </c>
      <c r="J4147">
        <f t="shared" si="192"/>
        <v>0</v>
      </c>
      <c r="K4147" t="str">
        <f t="shared" si="193"/>
        <v>0-400k</v>
      </c>
      <c r="L4147" t="str">
        <f t="shared" si="194"/>
        <v>31-45</v>
      </c>
    </row>
    <row r="4148" spans="1:12" x14ac:dyDescent="0.25">
      <c r="A4148">
        <v>4147</v>
      </c>
      <c r="B4148" t="s">
        <v>15</v>
      </c>
      <c r="C4148">
        <f>IF(ISBLANK(Hoja1!C4148),AVERAGE(Hoja1!$C$2:$C$5001),Hoja1!C4148)</f>
        <v>561950</v>
      </c>
      <c r="D4148" t="str">
        <f>IF(ISBLANK(Hoja1!D4148),"ASALARIADO",Hoja1!D4148)</f>
        <v>ASALARIADO</v>
      </c>
      <c r="E4148" t="s">
        <v>11</v>
      </c>
      <c r="F4148" t="s">
        <v>12</v>
      </c>
      <c r="G4148" t="s">
        <v>13</v>
      </c>
      <c r="H4148" t="s">
        <v>12</v>
      </c>
      <c r="I4148" s="1">
        <f>IF(ISBLANK(Hoja1!I4148),AVERAGE(Hoja1!$I$2:$I$5001),Hoja1!I4148)</f>
        <v>32</v>
      </c>
      <c r="J4148">
        <f t="shared" si="192"/>
        <v>1</v>
      </c>
      <c r="K4148" t="str">
        <f t="shared" si="193"/>
        <v>400k-800k</v>
      </c>
      <c r="L4148" t="str">
        <f t="shared" si="194"/>
        <v>31-45</v>
      </c>
    </row>
    <row r="4149" spans="1:12" x14ac:dyDescent="0.25">
      <c r="A4149">
        <v>4148</v>
      </c>
      <c r="B4149" t="s">
        <v>9</v>
      </c>
      <c r="C4149">
        <f>IF(ISBLANK(Hoja1!C4149),AVERAGE(Hoja1!$C$2:$C$5001),Hoja1!C4149)</f>
        <v>500000</v>
      </c>
      <c r="D4149" t="str">
        <f>IF(ISBLANK(Hoja1!D4149),"ASALARIADO",Hoja1!D4149)</f>
        <v>ASALARIADO</v>
      </c>
      <c r="E4149" t="s">
        <v>16</v>
      </c>
      <c r="F4149" t="s">
        <v>12</v>
      </c>
      <c r="G4149" t="s">
        <v>12</v>
      </c>
      <c r="H4149" t="s">
        <v>13</v>
      </c>
      <c r="I4149" s="1">
        <f>IF(ISBLANK(Hoja1!I4149),AVERAGE(Hoja1!$I$2:$I$5001),Hoja1!I4149)</f>
        <v>29</v>
      </c>
      <c r="J4149">
        <f t="shared" si="192"/>
        <v>0</v>
      </c>
      <c r="K4149" t="str">
        <f t="shared" si="193"/>
        <v>400k-800k</v>
      </c>
      <c r="L4149" t="str">
        <f t="shared" si="194"/>
        <v>18-30</v>
      </c>
    </row>
    <row r="4150" spans="1:12" x14ac:dyDescent="0.25">
      <c r="A4150">
        <v>4149</v>
      </c>
      <c r="B4150" t="s">
        <v>9</v>
      </c>
      <c r="C4150">
        <f>IF(ISBLANK(Hoja1!C4150),AVERAGE(Hoja1!$C$2:$C$5001),Hoja1!C4150)</f>
        <v>895921</v>
      </c>
      <c r="D4150" t="str">
        <f>IF(ISBLANK(Hoja1!D4150),"ASALARIADO",Hoja1!D4150)</f>
        <v>ASALARIADO</v>
      </c>
      <c r="E4150" t="s">
        <v>16</v>
      </c>
      <c r="F4150" t="s">
        <v>12</v>
      </c>
      <c r="G4150" t="s">
        <v>13</v>
      </c>
      <c r="H4150" t="s">
        <v>13</v>
      </c>
      <c r="I4150" s="1">
        <f>IF(ISBLANK(Hoja1!I4150),AVERAGE(Hoja1!$I$2:$I$5001),Hoja1!I4150)</f>
        <v>24</v>
      </c>
      <c r="J4150">
        <f t="shared" si="192"/>
        <v>0</v>
      </c>
      <c r="K4150" t="str">
        <f t="shared" si="193"/>
        <v>800k-1.2M</v>
      </c>
      <c r="L4150" t="str">
        <f t="shared" si="194"/>
        <v>18-30</v>
      </c>
    </row>
    <row r="4151" spans="1:12" x14ac:dyDescent="0.25">
      <c r="A4151">
        <v>4150</v>
      </c>
      <c r="B4151" t="s">
        <v>15</v>
      </c>
      <c r="C4151">
        <f>IF(ISBLANK(Hoja1!C4151),AVERAGE(Hoja1!$C$2:$C$5001),Hoja1!C4151)</f>
        <v>278030</v>
      </c>
      <c r="D4151" t="str">
        <f>IF(ISBLANK(Hoja1!D4151),"ASALARIADO",Hoja1!D4151)</f>
        <v>ASEGURADO VOLUNTARIO</v>
      </c>
      <c r="E4151" t="s">
        <v>16</v>
      </c>
      <c r="F4151" t="s">
        <v>12</v>
      </c>
      <c r="G4151" t="s">
        <v>12</v>
      </c>
      <c r="H4151" t="s">
        <v>13</v>
      </c>
      <c r="I4151" s="1">
        <f>IF(ISBLANK(Hoja1!I4151),AVERAGE(Hoja1!$I$2:$I$5001),Hoja1!I4151)</f>
        <v>29</v>
      </c>
      <c r="J4151">
        <f t="shared" si="192"/>
        <v>0</v>
      </c>
      <c r="K4151" t="str">
        <f t="shared" si="193"/>
        <v>0-400k</v>
      </c>
      <c r="L4151" t="str">
        <f t="shared" si="194"/>
        <v>18-30</v>
      </c>
    </row>
    <row r="4152" spans="1:12" x14ac:dyDescent="0.25">
      <c r="A4152">
        <v>4151</v>
      </c>
      <c r="B4152" t="s">
        <v>9</v>
      </c>
      <c r="C4152">
        <f>IF(ISBLANK(Hoja1!C4152),AVERAGE(Hoja1!$C$2:$C$5001),Hoja1!C4152)</f>
        <v>534683</v>
      </c>
      <c r="D4152" t="str">
        <f>IF(ISBLANK(Hoja1!D4152),"ASALARIADO",Hoja1!D4152)</f>
        <v>TRABAJADOR INDEPENDIENTE</v>
      </c>
      <c r="E4152" t="s">
        <v>16</v>
      </c>
      <c r="F4152" t="s">
        <v>12</v>
      </c>
      <c r="G4152" t="s">
        <v>12</v>
      </c>
      <c r="H4152" t="s">
        <v>12</v>
      </c>
      <c r="I4152" s="1">
        <f>IF(ISBLANK(Hoja1!I4152),AVERAGE(Hoja1!$I$2:$I$5001),Hoja1!I4152)</f>
        <v>37</v>
      </c>
      <c r="J4152">
        <f t="shared" si="192"/>
        <v>1</v>
      </c>
      <c r="K4152" t="str">
        <f t="shared" si="193"/>
        <v>400k-800k</v>
      </c>
      <c r="L4152" t="str">
        <f t="shared" si="194"/>
        <v>31-45</v>
      </c>
    </row>
    <row r="4153" spans="1:12" x14ac:dyDescent="0.25">
      <c r="A4153">
        <v>4152</v>
      </c>
      <c r="B4153" t="s">
        <v>9</v>
      </c>
      <c r="C4153">
        <f>IF(ISBLANK(Hoja1!C4153),AVERAGE(Hoja1!$C$2:$C$5001),Hoja1!C4153)</f>
        <v>263305</v>
      </c>
      <c r="D4153" t="str">
        <f>IF(ISBLANK(Hoja1!D4153),"ASALARIADO",Hoja1!D4153)</f>
        <v>ASALARIADO</v>
      </c>
      <c r="E4153" t="s">
        <v>16</v>
      </c>
      <c r="F4153" t="s">
        <v>12</v>
      </c>
      <c r="G4153" t="s">
        <v>13</v>
      </c>
      <c r="H4153" t="s">
        <v>12</v>
      </c>
      <c r="I4153" s="1">
        <f>IF(ISBLANK(Hoja1!I4153),AVERAGE(Hoja1!$I$2:$I$5001),Hoja1!I4153)</f>
        <v>34</v>
      </c>
      <c r="J4153">
        <f t="shared" si="192"/>
        <v>1</v>
      </c>
      <c r="K4153" t="str">
        <f t="shared" si="193"/>
        <v>0-400k</v>
      </c>
      <c r="L4153" t="str">
        <f t="shared" si="194"/>
        <v>31-45</v>
      </c>
    </row>
    <row r="4154" spans="1:12" x14ac:dyDescent="0.25">
      <c r="A4154">
        <v>4153</v>
      </c>
      <c r="B4154" t="s">
        <v>9</v>
      </c>
      <c r="C4154">
        <f>IF(ISBLANK(Hoja1!C4154),AVERAGE(Hoja1!$C$2:$C$5001),Hoja1!C4154)</f>
        <v>359544.27</v>
      </c>
      <c r="D4154" t="str">
        <f>IF(ISBLANK(Hoja1!D4154),"ASALARIADO",Hoja1!D4154)</f>
        <v>CONVENIOS ESPECIALES DE ASEGURADOS VOLUNTARIOS</v>
      </c>
      <c r="E4154" t="s">
        <v>16</v>
      </c>
      <c r="F4154" t="s">
        <v>12</v>
      </c>
      <c r="G4154" t="s">
        <v>12</v>
      </c>
      <c r="H4154" t="s">
        <v>13</v>
      </c>
      <c r="I4154" s="1">
        <f>IF(ISBLANK(Hoja1!I4154),AVERAGE(Hoja1!$I$2:$I$5001),Hoja1!I4154)</f>
        <v>20</v>
      </c>
      <c r="J4154">
        <f t="shared" si="192"/>
        <v>0</v>
      </c>
      <c r="K4154" t="str">
        <f t="shared" si="193"/>
        <v>0-400k</v>
      </c>
      <c r="L4154" t="str">
        <f t="shared" si="194"/>
        <v>18-30</v>
      </c>
    </row>
    <row r="4155" spans="1:12" x14ac:dyDescent="0.25">
      <c r="A4155">
        <v>4154</v>
      </c>
      <c r="B4155" t="s">
        <v>9</v>
      </c>
      <c r="C4155">
        <f>IF(ISBLANK(Hoja1!C4155),AVERAGE(Hoja1!$C$2:$C$5001),Hoja1!C4155)</f>
        <v>331059</v>
      </c>
      <c r="D4155" t="str">
        <f>IF(ISBLANK(Hoja1!D4155),"ASALARIADO",Hoja1!D4155)</f>
        <v>TRABAJADOR INDEPENDIENTE</v>
      </c>
      <c r="E4155" t="s">
        <v>16</v>
      </c>
      <c r="F4155" t="s">
        <v>12</v>
      </c>
      <c r="G4155" t="s">
        <v>13</v>
      </c>
      <c r="H4155" t="s">
        <v>12</v>
      </c>
      <c r="I4155" s="1">
        <f>IF(ISBLANK(Hoja1!I4155),AVERAGE(Hoja1!$I$2:$I$5001),Hoja1!I4155)</f>
        <v>45</v>
      </c>
      <c r="J4155">
        <f t="shared" si="192"/>
        <v>1</v>
      </c>
      <c r="K4155" t="str">
        <f t="shared" si="193"/>
        <v>0-400k</v>
      </c>
      <c r="L4155" t="str">
        <f t="shared" si="194"/>
        <v>31-45</v>
      </c>
    </row>
    <row r="4156" spans="1:12" x14ac:dyDescent="0.25">
      <c r="A4156">
        <v>4155</v>
      </c>
      <c r="B4156" t="s">
        <v>15</v>
      </c>
      <c r="C4156">
        <f>IF(ISBLANK(Hoja1!C4156),AVERAGE(Hoja1!$C$2:$C$5001),Hoja1!C4156)</f>
        <v>1226666.67</v>
      </c>
      <c r="D4156" t="str">
        <f>IF(ISBLANK(Hoja1!D4156),"ASALARIADO",Hoja1!D4156)</f>
        <v>ASALARIADO</v>
      </c>
      <c r="E4156" t="s">
        <v>16</v>
      </c>
      <c r="F4156" t="s">
        <v>12</v>
      </c>
      <c r="G4156" t="s">
        <v>13</v>
      </c>
      <c r="H4156" t="s">
        <v>13</v>
      </c>
      <c r="I4156" s="1">
        <f>IF(ISBLANK(Hoja1!I4156),AVERAGE(Hoja1!$I$2:$I$5001),Hoja1!I4156)</f>
        <v>26</v>
      </c>
      <c r="J4156">
        <f t="shared" si="192"/>
        <v>0</v>
      </c>
      <c r="K4156" t="str">
        <f t="shared" si="193"/>
        <v>1.2M-2M</v>
      </c>
      <c r="L4156" t="str">
        <f t="shared" si="194"/>
        <v>18-30</v>
      </c>
    </row>
    <row r="4157" spans="1:12" x14ac:dyDescent="0.25">
      <c r="A4157">
        <v>4156</v>
      </c>
      <c r="B4157" t="s">
        <v>15</v>
      </c>
      <c r="C4157">
        <f>IF(ISBLANK(Hoja1!C4157),AVERAGE(Hoja1!$C$2:$C$5001),Hoja1!C4157)</f>
        <v>750000</v>
      </c>
      <c r="D4157" t="str">
        <f>IF(ISBLANK(Hoja1!D4157),"ASALARIADO",Hoja1!D4157)</f>
        <v>ASALARIADO</v>
      </c>
      <c r="E4157" t="s">
        <v>16</v>
      </c>
      <c r="F4157" t="s">
        <v>12</v>
      </c>
      <c r="G4157" t="s">
        <v>13</v>
      </c>
      <c r="H4157" t="s">
        <v>13</v>
      </c>
      <c r="I4157" s="1">
        <f>IF(ISBLANK(Hoja1!I4157),AVERAGE(Hoja1!$I$2:$I$5001),Hoja1!I4157)</f>
        <v>35</v>
      </c>
      <c r="J4157">
        <f t="shared" si="192"/>
        <v>0</v>
      </c>
      <c r="K4157" t="str">
        <f t="shared" si="193"/>
        <v>400k-800k</v>
      </c>
      <c r="L4157" t="str">
        <f t="shared" si="194"/>
        <v>31-45</v>
      </c>
    </row>
    <row r="4158" spans="1:12" x14ac:dyDescent="0.25">
      <c r="A4158">
        <v>4157</v>
      </c>
      <c r="B4158" t="s">
        <v>9</v>
      </c>
      <c r="C4158">
        <f>IF(ISBLANK(Hoja1!C4158),AVERAGE(Hoja1!$C$2:$C$5001),Hoja1!C4158)</f>
        <v>433710</v>
      </c>
      <c r="D4158" t="str">
        <f>IF(ISBLANK(Hoja1!D4158),"ASALARIADO",Hoja1!D4158)</f>
        <v>ASALARIADO</v>
      </c>
      <c r="E4158" t="s">
        <v>16</v>
      </c>
      <c r="F4158" t="s">
        <v>12</v>
      </c>
      <c r="G4158" t="s">
        <v>13</v>
      </c>
      <c r="H4158" t="s">
        <v>13</v>
      </c>
      <c r="I4158" s="1">
        <f>IF(ISBLANK(Hoja1!I4158),AVERAGE(Hoja1!$I$2:$I$5001),Hoja1!I4158)</f>
        <v>60</v>
      </c>
      <c r="J4158">
        <f t="shared" si="192"/>
        <v>0</v>
      </c>
      <c r="K4158" t="str">
        <f t="shared" si="193"/>
        <v>400k-800k</v>
      </c>
      <c r="L4158" t="str">
        <f t="shared" si="194"/>
        <v>46-60</v>
      </c>
    </row>
    <row r="4159" spans="1:12" x14ac:dyDescent="0.25">
      <c r="A4159">
        <v>4158</v>
      </c>
      <c r="B4159" t="s">
        <v>9</v>
      </c>
      <c r="C4159">
        <f>IF(ISBLANK(Hoja1!C4159),AVERAGE(Hoja1!$C$2:$C$5001),Hoja1!C4159)</f>
        <v>540083</v>
      </c>
      <c r="D4159" t="str">
        <f>IF(ISBLANK(Hoja1!D4159),"ASALARIADO",Hoja1!D4159)</f>
        <v>TRABAJADOR INDEPENDIENTE</v>
      </c>
      <c r="E4159" t="s">
        <v>16</v>
      </c>
      <c r="F4159" t="s">
        <v>12</v>
      </c>
      <c r="G4159" t="s">
        <v>13</v>
      </c>
      <c r="H4159" t="s">
        <v>12</v>
      </c>
      <c r="I4159" s="1">
        <f>IF(ISBLANK(Hoja1!I4159),AVERAGE(Hoja1!$I$2:$I$5001),Hoja1!I4159)</f>
        <v>54</v>
      </c>
      <c r="J4159">
        <f t="shared" si="192"/>
        <v>1</v>
      </c>
      <c r="K4159" t="str">
        <f t="shared" si="193"/>
        <v>400k-800k</v>
      </c>
      <c r="L4159" t="str">
        <f t="shared" si="194"/>
        <v>46-60</v>
      </c>
    </row>
    <row r="4160" spans="1:12" x14ac:dyDescent="0.25">
      <c r="A4160">
        <v>4159</v>
      </c>
      <c r="B4160" t="s">
        <v>9</v>
      </c>
      <c r="C4160">
        <f>IF(ISBLANK(Hoja1!C4160),AVERAGE(Hoja1!$C$2:$C$5001),Hoja1!C4160)</f>
        <v>575195.69999999995</v>
      </c>
      <c r="D4160" t="str">
        <f>IF(ISBLANK(Hoja1!D4160),"ASALARIADO",Hoja1!D4160)</f>
        <v>ASALARIADO</v>
      </c>
      <c r="E4160" t="s">
        <v>16</v>
      </c>
      <c r="F4160" t="s">
        <v>12</v>
      </c>
      <c r="G4160" t="s">
        <v>13</v>
      </c>
      <c r="H4160" t="s">
        <v>13</v>
      </c>
      <c r="I4160" s="1">
        <f>IF(ISBLANK(Hoja1!I4160),AVERAGE(Hoja1!$I$2:$I$5001),Hoja1!I4160)</f>
        <v>26</v>
      </c>
      <c r="J4160">
        <f t="shared" si="192"/>
        <v>0</v>
      </c>
      <c r="K4160" t="str">
        <f t="shared" si="193"/>
        <v>400k-800k</v>
      </c>
      <c r="L4160" t="str">
        <f t="shared" si="194"/>
        <v>18-30</v>
      </c>
    </row>
    <row r="4161" spans="1:12" x14ac:dyDescent="0.25">
      <c r="A4161">
        <v>4160</v>
      </c>
      <c r="B4161" t="s">
        <v>9</v>
      </c>
      <c r="C4161">
        <f>IF(ISBLANK(Hoja1!C4161),AVERAGE(Hoja1!$C$2:$C$5001),Hoja1!C4161)</f>
        <v>660110</v>
      </c>
      <c r="D4161" t="str">
        <f>IF(ISBLANK(Hoja1!D4161),"ASALARIADO",Hoja1!D4161)</f>
        <v>ASALARIADO</v>
      </c>
      <c r="E4161" t="s">
        <v>16</v>
      </c>
      <c r="F4161" t="s">
        <v>12</v>
      </c>
      <c r="G4161" t="s">
        <v>13</v>
      </c>
      <c r="H4161" t="s">
        <v>13</v>
      </c>
      <c r="I4161" s="1">
        <f>IF(ISBLANK(Hoja1!I4161),AVERAGE(Hoja1!$I$2:$I$5001),Hoja1!I4161)</f>
        <v>54</v>
      </c>
      <c r="J4161">
        <f t="shared" si="192"/>
        <v>0</v>
      </c>
      <c r="K4161" t="str">
        <f t="shared" si="193"/>
        <v>400k-800k</v>
      </c>
      <c r="L4161" t="str">
        <f t="shared" si="194"/>
        <v>46-60</v>
      </c>
    </row>
    <row r="4162" spans="1:12" x14ac:dyDescent="0.25">
      <c r="A4162">
        <v>4161</v>
      </c>
      <c r="B4162" t="s">
        <v>9</v>
      </c>
      <c r="C4162">
        <f>IF(ISBLANK(Hoja1!C4162),AVERAGE(Hoja1!$C$2:$C$5001),Hoja1!C4162)</f>
        <v>344000</v>
      </c>
      <c r="D4162" t="str">
        <f>IF(ISBLANK(Hoja1!D4162),"ASALARIADO",Hoja1!D4162)</f>
        <v>ASALARIADO</v>
      </c>
      <c r="E4162" t="s">
        <v>16</v>
      </c>
      <c r="F4162" t="s">
        <v>12</v>
      </c>
      <c r="G4162" t="s">
        <v>13</v>
      </c>
      <c r="H4162" t="s">
        <v>13</v>
      </c>
      <c r="I4162" s="1">
        <f>IF(ISBLANK(Hoja1!I4162),AVERAGE(Hoja1!$I$2:$I$5001),Hoja1!I4162)</f>
        <v>33</v>
      </c>
      <c r="J4162">
        <f t="shared" si="192"/>
        <v>0</v>
      </c>
      <c r="K4162" t="str">
        <f t="shared" si="193"/>
        <v>0-400k</v>
      </c>
      <c r="L4162" t="str">
        <f t="shared" si="194"/>
        <v>31-45</v>
      </c>
    </row>
    <row r="4163" spans="1:12" x14ac:dyDescent="0.25">
      <c r="A4163">
        <v>4162</v>
      </c>
      <c r="B4163" t="s">
        <v>15</v>
      </c>
      <c r="C4163">
        <f>IF(ISBLANK(Hoja1!C4163),AVERAGE(Hoja1!$C$2:$C$5001),Hoja1!C4163)</f>
        <v>1201546.2</v>
      </c>
      <c r="D4163" t="str">
        <f>IF(ISBLANK(Hoja1!D4163),"ASALARIADO",Hoja1!D4163)</f>
        <v>ASALARIADO</v>
      </c>
      <c r="E4163" t="s">
        <v>11</v>
      </c>
      <c r="F4163" t="s">
        <v>12</v>
      </c>
      <c r="G4163" t="s">
        <v>13</v>
      </c>
      <c r="H4163" t="s">
        <v>13</v>
      </c>
      <c r="I4163" s="1">
        <f>IF(ISBLANK(Hoja1!I4163),AVERAGE(Hoja1!$I$2:$I$5001),Hoja1!I4163)</f>
        <v>28</v>
      </c>
      <c r="J4163">
        <f t="shared" ref="J4163:J4226" si="195">IF(H4163="SI",1,0)</f>
        <v>0</v>
      </c>
      <c r="K4163" t="str">
        <f t="shared" ref="K4163:K4226" si="196">IF(C4163&lt;=400000,"0-400k",IF(C4163&lt;=800000,"400k-800k",IF(C4163&lt;=1200000,"800k-1.2M",IF(C4163&lt;=2000000,"1.2M-2M","2M+"))))</f>
        <v>1.2M-2M</v>
      </c>
      <c r="L4163" t="str">
        <f t="shared" ref="L4163:L4226" si="197">IF(I4163&lt;=30,"18-30",IF(I4163&lt;=45,"31-45",IF(I4163&lt;=60,"46-60",IF(I4163&lt;=75,"61-75","76-100+"))))</f>
        <v>18-30</v>
      </c>
    </row>
    <row r="4164" spans="1:12" x14ac:dyDescent="0.25">
      <c r="A4164">
        <v>4163</v>
      </c>
      <c r="B4164" t="s">
        <v>15</v>
      </c>
      <c r="C4164">
        <f>IF(ISBLANK(Hoja1!C4164),AVERAGE(Hoja1!$C$2:$C$5001),Hoja1!C4164)</f>
        <v>429500</v>
      </c>
      <c r="D4164" t="str">
        <f>IF(ISBLANK(Hoja1!D4164),"ASALARIADO",Hoja1!D4164)</f>
        <v>ASALARIADO</v>
      </c>
      <c r="E4164" t="s">
        <v>16</v>
      </c>
      <c r="F4164" t="s">
        <v>12</v>
      </c>
      <c r="G4164" t="s">
        <v>13</v>
      </c>
      <c r="H4164" t="s">
        <v>13</v>
      </c>
      <c r="I4164" s="1">
        <f>IF(ISBLANK(Hoja1!I4164),AVERAGE(Hoja1!$I$2:$I$5001),Hoja1!I4164)</f>
        <v>53</v>
      </c>
      <c r="J4164">
        <f t="shared" si="195"/>
        <v>0</v>
      </c>
      <c r="K4164" t="str">
        <f t="shared" si="196"/>
        <v>400k-800k</v>
      </c>
      <c r="L4164" t="str">
        <f t="shared" si="197"/>
        <v>46-60</v>
      </c>
    </row>
    <row r="4165" spans="1:12" x14ac:dyDescent="0.25">
      <c r="A4165">
        <v>4164</v>
      </c>
      <c r="B4165" t="s">
        <v>9</v>
      </c>
      <c r="C4165">
        <f>IF(ISBLANK(Hoja1!C4165),AVERAGE(Hoja1!$C$2:$C$5001),Hoja1!C4165)</f>
        <v>78000</v>
      </c>
      <c r="D4165" t="str">
        <f>IF(ISBLANK(Hoja1!D4165),"ASALARIADO",Hoja1!D4165)</f>
        <v>ASALARIADO</v>
      </c>
      <c r="E4165" t="s">
        <v>16</v>
      </c>
      <c r="F4165" t="s">
        <v>12</v>
      </c>
      <c r="G4165" t="s">
        <v>13</v>
      </c>
      <c r="H4165" t="s">
        <v>12</v>
      </c>
      <c r="I4165" s="1">
        <f>IF(ISBLANK(Hoja1!I4165),AVERAGE(Hoja1!$I$2:$I$5001),Hoja1!I4165)</f>
        <v>31</v>
      </c>
      <c r="J4165">
        <f t="shared" si="195"/>
        <v>1</v>
      </c>
      <c r="K4165" t="str">
        <f t="shared" si="196"/>
        <v>0-400k</v>
      </c>
      <c r="L4165" t="str">
        <f t="shared" si="197"/>
        <v>31-45</v>
      </c>
    </row>
    <row r="4166" spans="1:12" x14ac:dyDescent="0.25">
      <c r="A4166">
        <v>4165</v>
      </c>
      <c r="B4166" t="s">
        <v>9</v>
      </c>
      <c r="C4166">
        <f>IF(ISBLANK(Hoja1!C4166),AVERAGE(Hoja1!$C$2:$C$5001),Hoja1!C4166)</f>
        <v>318620</v>
      </c>
      <c r="D4166" t="str">
        <f>IF(ISBLANK(Hoja1!D4166),"ASALARIADO",Hoja1!D4166)</f>
        <v>ASALARIADO</v>
      </c>
      <c r="E4166" t="s">
        <v>16</v>
      </c>
      <c r="F4166" t="s">
        <v>12</v>
      </c>
      <c r="G4166" t="s">
        <v>13</v>
      </c>
      <c r="H4166" t="s">
        <v>13</v>
      </c>
      <c r="I4166" s="1">
        <f>IF(ISBLANK(Hoja1!I4166),AVERAGE(Hoja1!$I$2:$I$5001),Hoja1!I4166)</f>
        <v>60</v>
      </c>
      <c r="J4166">
        <f t="shared" si="195"/>
        <v>0</v>
      </c>
      <c r="K4166" t="str">
        <f t="shared" si="196"/>
        <v>0-400k</v>
      </c>
      <c r="L4166" t="str">
        <f t="shared" si="197"/>
        <v>46-60</v>
      </c>
    </row>
    <row r="4167" spans="1:12" x14ac:dyDescent="0.25">
      <c r="A4167">
        <v>4166</v>
      </c>
      <c r="B4167" t="s">
        <v>9</v>
      </c>
      <c r="C4167">
        <f>IF(ISBLANK(Hoja1!C4167),AVERAGE(Hoja1!$C$2:$C$5001),Hoja1!C4167)</f>
        <v>326035</v>
      </c>
      <c r="D4167" t="str">
        <f>IF(ISBLANK(Hoja1!D4167),"ASALARIADO",Hoja1!D4167)</f>
        <v>PENSIONADOS EN SU PROPIO SISTEMA</v>
      </c>
      <c r="E4167" t="s">
        <v>11</v>
      </c>
      <c r="F4167" t="s">
        <v>12</v>
      </c>
      <c r="G4167" t="s">
        <v>13</v>
      </c>
      <c r="H4167" t="s">
        <v>13</v>
      </c>
      <c r="I4167" s="1">
        <f>IF(ISBLANK(Hoja1!I4167),AVERAGE(Hoja1!$I$2:$I$5001),Hoja1!I4167)</f>
        <v>67</v>
      </c>
      <c r="J4167">
        <f t="shared" si="195"/>
        <v>0</v>
      </c>
      <c r="K4167" t="str">
        <f t="shared" si="196"/>
        <v>0-400k</v>
      </c>
      <c r="L4167" t="str">
        <f t="shared" si="197"/>
        <v>61-75</v>
      </c>
    </row>
    <row r="4168" spans="1:12" x14ac:dyDescent="0.25">
      <c r="A4168">
        <v>4167</v>
      </c>
      <c r="B4168" t="s">
        <v>9</v>
      </c>
      <c r="C4168">
        <f>IF(ISBLANK(Hoja1!C4168),AVERAGE(Hoja1!$C$2:$C$5001),Hoja1!C4168)</f>
        <v>73502.649999999994</v>
      </c>
      <c r="D4168" t="str">
        <f>IF(ISBLANK(Hoja1!D4168),"ASALARIADO",Hoja1!D4168)</f>
        <v>ASALARIADO</v>
      </c>
      <c r="E4168" t="s">
        <v>16</v>
      </c>
      <c r="F4168" t="s">
        <v>12</v>
      </c>
      <c r="G4168" t="s">
        <v>12</v>
      </c>
      <c r="H4168" t="s">
        <v>13</v>
      </c>
      <c r="I4168" s="1">
        <f>IF(ISBLANK(Hoja1!I4168),AVERAGE(Hoja1!$I$2:$I$5001),Hoja1!I4168)</f>
        <v>41</v>
      </c>
      <c r="J4168">
        <f t="shared" si="195"/>
        <v>0</v>
      </c>
      <c r="K4168" t="str">
        <f t="shared" si="196"/>
        <v>0-400k</v>
      </c>
      <c r="L4168" t="str">
        <f t="shared" si="197"/>
        <v>31-45</v>
      </c>
    </row>
    <row r="4169" spans="1:12" x14ac:dyDescent="0.25">
      <c r="A4169">
        <v>4168</v>
      </c>
      <c r="B4169" t="s">
        <v>15</v>
      </c>
      <c r="C4169">
        <f>IF(ISBLANK(Hoja1!C4169),AVERAGE(Hoja1!$C$2:$C$5001),Hoja1!C4169)</f>
        <v>297429</v>
      </c>
      <c r="D4169" t="str">
        <f>IF(ISBLANK(Hoja1!D4169),"ASALARIADO",Hoja1!D4169)</f>
        <v>ASEGURADO VOLUNTARIO</v>
      </c>
      <c r="E4169" t="s">
        <v>16</v>
      </c>
      <c r="F4169" t="s">
        <v>12</v>
      </c>
      <c r="G4169" t="s">
        <v>12</v>
      </c>
      <c r="H4169" t="s">
        <v>12</v>
      </c>
      <c r="I4169" s="1">
        <f>IF(ISBLANK(Hoja1!I4169),AVERAGE(Hoja1!$I$2:$I$5001),Hoja1!I4169)</f>
        <v>38</v>
      </c>
      <c r="J4169">
        <f t="shared" si="195"/>
        <v>1</v>
      </c>
      <c r="K4169" t="str">
        <f t="shared" si="196"/>
        <v>0-400k</v>
      </c>
      <c r="L4169" t="str">
        <f t="shared" si="197"/>
        <v>31-45</v>
      </c>
    </row>
    <row r="4170" spans="1:12" x14ac:dyDescent="0.25">
      <c r="A4170">
        <v>4169</v>
      </c>
      <c r="B4170" t="s">
        <v>9</v>
      </c>
      <c r="C4170">
        <f>IF(ISBLANK(Hoja1!C4170),AVERAGE(Hoja1!$C$2:$C$5001),Hoja1!C4170)</f>
        <v>104226</v>
      </c>
      <c r="D4170" t="str">
        <f>IF(ISBLANK(Hoja1!D4170),"ASALARIADO",Hoja1!D4170)</f>
        <v>ASALARIADO</v>
      </c>
      <c r="E4170" t="s">
        <v>16</v>
      </c>
      <c r="F4170" t="s">
        <v>12</v>
      </c>
      <c r="G4170" t="s">
        <v>13</v>
      </c>
      <c r="H4170" t="s">
        <v>13</v>
      </c>
      <c r="I4170" s="1">
        <f>IF(ISBLANK(Hoja1!I4170),AVERAGE(Hoja1!$I$2:$I$5001),Hoja1!I4170)</f>
        <v>22</v>
      </c>
      <c r="J4170">
        <f t="shared" si="195"/>
        <v>0</v>
      </c>
      <c r="K4170" t="str">
        <f t="shared" si="196"/>
        <v>0-400k</v>
      </c>
      <c r="L4170" t="str">
        <f t="shared" si="197"/>
        <v>18-30</v>
      </c>
    </row>
    <row r="4171" spans="1:12" x14ac:dyDescent="0.25">
      <c r="A4171">
        <v>4170</v>
      </c>
      <c r="B4171" t="s">
        <v>15</v>
      </c>
      <c r="C4171">
        <f>IF(ISBLANK(Hoja1!C4171),AVERAGE(Hoja1!$C$2:$C$5001),Hoja1!C4171)</f>
        <v>316043</v>
      </c>
      <c r="D4171" t="str">
        <f>IF(ISBLANK(Hoja1!D4171),"ASALARIADO",Hoja1!D4171)</f>
        <v>ASALARIADO</v>
      </c>
      <c r="E4171" t="s">
        <v>11</v>
      </c>
      <c r="F4171" t="s">
        <v>12</v>
      </c>
      <c r="G4171" t="s">
        <v>13</v>
      </c>
      <c r="H4171" t="s">
        <v>13</v>
      </c>
      <c r="I4171" s="1">
        <f>IF(ISBLANK(Hoja1!I4171),AVERAGE(Hoja1!$I$2:$I$5001),Hoja1!I4171)</f>
        <v>49</v>
      </c>
      <c r="J4171">
        <f t="shared" si="195"/>
        <v>0</v>
      </c>
      <c r="K4171" t="str">
        <f t="shared" si="196"/>
        <v>0-400k</v>
      </c>
      <c r="L4171" t="str">
        <f t="shared" si="197"/>
        <v>46-60</v>
      </c>
    </row>
    <row r="4172" spans="1:12" x14ac:dyDescent="0.25">
      <c r="A4172">
        <v>4171</v>
      </c>
      <c r="B4172" t="s">
        <v>9</v>
      </c>
      <c r="C4172">
        <f>IF(ISBLANK(Hoja1!C4172),AVERAGE(Hoja1!$C$2:$C$5001),Hoja1!C4172)</f>
        <v>829677.14</v>
      </c>
      <c r="D4172" t="str">
        <f>IF(ISBLANK(Hoja1!D4172),"ASALARIADO",Hoja1!D4172)</f>
        <v>ASALARIADO</v>
      </c>
      <c r="E4172" t="s">
        <v>11</v>
      </c>
      <c r="F4172" t="s">
        <v>12</v>
      </c>
      <c r="G4172" t="s">
        <v>13</v>
      </c>
      <c r="H4172" t="s">
        <v>13</v>
      </c>
      <c r="I4172" s="1">
        <f>IF(ISBLANK(Hoja1!I4172),AVERAGE(Hoja1!$I$2:$I$5001),Hoja1!I4172)</f>
        <v>47</v>
      </c>
      <c r="J4172">
        <f t="shared" si="195"/>
        <v>0</v>
      </c>
      <c r="K4172" t="str">
        <f t="shared" si="196"/>
        <v>800k-1.2M</v>
      </c>
      <c r="L4172" t="str">
        <f t="shared" si="197"/>
        <v>46-60</v>
      </c>
    </row>
    <row r="4173" spans="1:12" x14ac:dyDescent="0.25">
      <c r="A4173">
        <v>4172</v>
      </c>
      <c r="B4173" t="s">
        <v>15</v>
      </c>
      <c r="C4173">
        <f>IF(ISBLANK(Hoja1!C4173),AVERAGE(Hoja1!$C$2:$C$5001),Hoja1!C4173)</f>
        <v>522807.1</v>
      </c>
      <c r="D4173" t="str">
        <f>IF(ISBLANK(Hoja1!D4173),"ASALARIADO",Hoja1!D4173)</f>
        <v>PENSIONADOS EN SU PROPIO SISTEMA</v>
      </c>
      <c r="E4173" t="s">
        <v>11</v>
      </c>
      <c r="F4173" t="s">
        <v>12</v>
      </c>
      <c r="G4173" t="s">
        <v>13</v>
      </c>
      <c r="H4173" t="s">
        <v>13</v>
      </c>
      <c r="I4173" s="1">
        <f>IF(ISBLANK(Hoja1!I4173),AVERAGE(Hoja1!$I$2:$I$5001),Hoja1!I4173)</f>
        <v>70</v>
      </c>
      <c r="J4173">
        <f t="shared" si="195"/>
        <v>0</v>
      </c>
      <c r="K4173" t="str">
        <f t="shared" si="196"/>
        <v>400k-800k</v>
      </c>
      <c r="L4173" t="str">
        <f t="shared" si="197"/>
        <v>61-75</v>
      </c>
    </row>
    <row r="4174" spans="1:12" x14ac:dyDescent="0.25">
      <c r="A4174">
        <v>4173</v>
      </c>
      <c r="B4174" t="s">
        <v>9</v>
      </c>
      <c r="C4174">
        <f>IF(ISBLANK(Hoja1!C4174),AVERAGE(Hoja1!$C$2:$C$5001),Hoja1!C4174)</f>
        <v>299441</v>
      </c>
      <c r="D4174" t="str">
        <f>IF(ISBLANK(Hoja1!D4174),"ASALARIADO",Hoja1!D4174)</f>
        <v>ASEGURADO VOLUNTARIO</v>
      </c>
      <c r="E4174" t="s">
        <v>16</v>
      </c>
      <c r="F4174" t="s">
        <v>12</v>
      </c>
      <c r="G4174" t="s">
        <v>12</v>
      </c>
      <c r="H4174" t="s">
        <v>13</v>
      </c>
      <c r="I4174" s="1">
        <f>IF(ISBLANK(Hoja1!I4174),AVERAGE(Hoja1!$I$2:$I$5001),Hoja1!I4174)</f>
        <v>35</v>
      </c>
      <c r="J4174">
        <f t="shared" si="195"/>
        <v>0</v>
      </c>
      <c r="K4174" t="str">
        <f t="shared" si="196"/>
        <v>0-400k</v>
      </c>
      <c r="L4174" t="str">
        <f t="shared" si="197"/>
        <v>31-45</v>
      </c>
    </row>
    <row r="4175" spans="1:12" x14ac:dyDescent="0.25">
      <c r="A4175">
        <v>4174</v>
      </c>
      <c r="B4175" t="s">
        <v>15</v>
      </c>
      <c r="C4175">
        <f>IF(ISBLANK(Hoja1!C4175),AVERAGE(Hoja1!$C$2:$C$5001),Hoja1!C4175)</f>
        <v>1594950</v>
      </c>
      <c r="D4175" t="str">
        <f>IF(ISBLANK(Hoja1!D4175),"ASALARIADO",Hoja1!D4175)</f>
        <v>ASALARIADO</v>
      </c>
      <c r="E4175" t="s">
        <v>16</v>
      </c>
      <c r="F4175" t="s">
        <v>12</v>
      </c>
      <c r="G4175" t="s">
        <v>13</v>
      </c>
      <c r="H4175" t="s">
        <v>13</v>
      </c>
      <c r="I4175" s="1">
        <f>IF(ISBLANK(Hoja1!I4175),AVERAGE(Hoja1!$I$2:$I$5001),Hoja1!I4175)</f>
        <v>32</v>
      </c>
      <c r="J4175">
        <f t="shared" si="195"/>
        <v>0</v>
      </c>
      <c r="K4175" t="str">
        <f t="shared" si="196"/>
        <v>1.2M-2M</v>
      </c>
      <c r="L4175" t="str">
        <f t="shared" si="197"/>
        <v>31-45</v>
      </c>
    </row>
    <row r="4176" spans="1:12" x14ac:dyDescent="0.25">
      <c r="A4176">
        <v>4175</v>
      </c>
      <c r="B4176" t="s">
        <v>9</v>
      </c>
      <c r="C4176">
        <f>IF(ISBLANK(Hoja1!C4176),AVERAGE(Hoja1!$C$2:$C$5001),Hoja1!C4176)</f>
        <v>417317.4</v>
      </c>
      <c r="D4176" t="str">
        <f>IF(ISBLANK(Hoja1!D4176),"ASALARIADO",Hoja1!D4176)</f>
        <v>ASALARIADO</v>
      </c>
      <c r="E4176" t="s">
        <v>16</v>
      </c>
      <c r="F4176" t="s">
        <v>12</v>
      </c>
      <c r="G4176" t="s">
        <v>12</v>
      </c>
      <c r="H4176" t="s">
        <v>13</v>
      </c>
      <c r="I4176" s="1">
        <f>IF(ISBLANK(Hoja1!I4176),AVERAGE(Hoja1!$I$2:$I$5001),Hoja1!I4176)</f>
        <v>32</v>
      </c>
      <c r="J4176">
        <f t="shared" si="195"/>
        <v>0</v>
      </c>
      <c r="K4176" t="str">
        <f t="shared" si="196"/>
        <v>400k-800k</v>
      </c>
      <c r="L4176" t="str">
        <f t="shared" si="197"/>
        <v>31-45</v>
      </c>
    </row>
    <row r="4177" spans="1:12" x14ac:dyDescent="0.25">
      <c r="A4177">
        <v>4176</v>
      </c>
      <c r="B4177" t="s">
        <v>9</v>
      </c>
      <c r="C4177">
        <f>IF(ISBLANK(Hoja1!C4177),AVERAGE(Hoja1!$C$2:$C$5001),Hoja1!C4177)</f>
        <v>428852.94</v>
      </c>
      <c r="D4177" t="str">
        <f>IF(ISBLANK(Hoja1!D4177),"ASALARIADO",Hoja1!D4177)</f>
        <v>ASALARIADO</v>
      </c>
      <c r="E4177" t="s">
        <v>16</v>
      </c>
      <c r="F4177" t="s">
        <v>12</v>
      </c>
      <c r="G4177" t="s">
        <v>12</v>
      </c>
      <c r="H4177" t="s">
        <v>13</v>
      </c>
      <c r="I4177" s="1">
        <f>IF(ISBLANK(Hoja1!I4177),AVERAGE(Hoja1!$I$2:$I$5001),Hoja1!I4177)</f>
        <v>32</v>
      </c>
      <c r="J4177">
        <f t="shared" si="195"/>
        <v>0</v>
      </c>
      <c r="K4177" t="str">
        <f t="shared" si="196"/>
        <v>400k-800k</v>
      </c>
      <c r="L4177" t="str">
        <f t="shared" si="197"/>
        <v>31-45</v>
      </c>
    </row>
    <row r="4178" spans="1:12" x14ac:dyDescent="0.25">
      <c r="A4178">
        <v>4177</v>
      </c>
      <c r="B4178" t="s">
        <v>9</v>
      </c>
      <c r="C4178">
        <f>IF(ISBLANK(Hoja1!C4178),AVERAGE(Hoja1!$C$2:$C$5001),Hoja1!C4178)</f>
        <v>359544.27</v>
      </c>
      <c r="D4178" t="str">
        <f>IF(ISBLANK(Hoja1!D4178),"ASALARIADO",Hoja1!D4178)</f>
        <v>CONVENIOS ESPECIALES DE ASEGURADOS VOLUNTARIOS</v>
      </c>
      <c r="E4178" t="s">
        <v>16</v>
      </c>
      <c r="F4178" t="s">
        <v>12</v>
      </c>
      <c r="G4178" t="s">
        <v>12</v>
      </c>
      <c r="H4178" t="s">
        <v>13</v>
      </c>
      <c r="I4178" s="1">
        <f>IF(ISBLANK(Hoja1!I4178),AVERAGE(Hoja1!$I$2:$I$5001),Hoja1!I4178)</f>
        <v>61</v>
      </c>
      <c r="J4178">
        <f t="shared" si="195"/>
        <v>0</v>
      </c>
      <c r="K4178" t="str">
        <f t="shared" si="196"/>
        <v>0-400k</v>
      </c>
      <c r="L4178" t="str">
        <f t="shared" si="197"/>
        <v>61-75</v>
      </c>
    </row>
    <row r="4179" spans="1:12" x14ac:dyDescent="0.25">
      <c r="A4179">
        <v>4178</v>
      </c>
      <c r="B4179" t="s">
        <v>9</v>
      </c>
      <c r="C4179">
        <f>IF(ISBLANK(Hoja1!C4179),AVERAGE(Hoja1!$C$2:$C$5001),Hoja1!C4179)</f>
        <v>141509.48000000001</v>
      </c>
      <c r="D4179" t="str">
        <f>IF(ISBLANK(Hoja1!D4179),"ASALARIADO",Hoja1!D4179)</f>
        <v>PENSIONADOS EN SU PROPIO SISTEMA</v>
      </c>
      <c r="E4179" t="s">
        <v>11</v>
      </c>
      <c r="F4179" t="s">
        <v>12</v>
      </c>
      <c r="G4179" t="s">
        <v>13</v>
      </c>
      <c r="H4179" t="s">
        <v>13</v>
      </c>
      <c r="I4179" s="1">
        <f>IF(ISBLANK(Hoja1!I4179),AVERAGE(Hoja1!$I$2:$I$5001),Hoja1!I4179)</f>
        <v>93</v>
      </c>
      <c r="J4179">
        <f t="shared" si="195"/>
        <v>0</v>
      </c>
      <c r="K4179" t="str">
        <f t="shared" si="196"/>
        <v>0-400k</v>
      </c>
      <c r="L4179" t="str">
        <f t="shared" si="197"/>
        <v>76-100+</v>
      </c>
    </row>
    <row r="4180" spans="1:12" x14ac:dyDescent="0.25">
      <c r="A4180">
        <v>4179</v>
      </c>
      <c r="B4180" t="s">
        <v>9</v>
      </c>
      <c r="C4180">
        <f>IF(ISBLANK(Hoja1!C4180),AVERAGE(Hoja1!$C$2:$C$5001),Hoja1!C4180)</f>
        <v>480445</v>
      </c>
      <c r="D4180" t="str">
        <f>IF(ISBLANK(Hoja1!D4180),"ASALARIADO",Hoja1!D4180)</f>
        <v>ASALARIADO</v>
      </c>
      <c r="E4180" t="s">
        <v>11</v>
      </c>
      <c r="F4180" t="s">
        <v>12</v>
      </c>
      <c r="G4180" t="s">
        <v>13</v>
      </c>
      <c r="H4180" t="s">
        <v>13</v>
      </c>
      <c r="I4180" s="1">
        <f>IF(ISBLANK(Hoja1!I4180),AVERAGE(Hoja1!$I$2:$I$5001),Hoja1!I4180)</f>
        <v>44</v>
      </c>
      <c r="J4180">
        <f t="shared" si="195"/>
        <v>0</v>
      </c>
      <c r="K4180" t="str">
        <f t="shared" si="196"/>
        <v>400k-800k</v>
      </c>
      <c r="L4180" t="str">
        <f t="shared" si="197"/>
        <v>31-45</v>
      </c>
    </row>
    <row r="4181" spans="1:12" x14ac:dyDescent="0.25">
      <c r="A4181">
        <v>4180</v>
      </c>
      <c r="B4181" t="s">
        <v>15</v>
      </c>
      <c r="C4181">
        <f>IF(ISBLANK(Hoja1!C4181),AVERAGE(Hoja1!$C$2:$C$5001),Hoja1!C4181)</f>
        <v>300000</v>
      </c>
      <c r="D4181" t="str">
        <f>IF(ISBLANK(Hoja1!D4181),"ASALARIADO",Hoja1!D4181)</f>
        <v>ASALARIADO</v>
      </c>
      <c r="E4181" t="s">
        <v>16</v>
      </c>
      <c r="F4181" t="s">
        <v>12</v>
      </c>
      <c r="G4181" t="s">
        <v>13</v>
      </c>
      <c r="H4181" t="s">
        <v>12</v>
      </c>
      <c r="I4181" s="1">
        <f>IF(ISBLANK(Hoja1!I4181),AVERAGE(Hoja1!$I$2:$I$5001),Hoja1!I4181)</f>
        <v>43</v>
      </c>
      <c r="J4181">
        <f t="shared" si="195"/>
        <v>1</v>
      </c>
      <c r="K4181" t="str">
        <f t="shared" si="196"/>
        <v>0-400k</v>
      </c>
      <c r="L4181" t="str">
        <f t="shared" si="197"/>
        <v>31-45</v>
      </c>
    </row>
    <row r="4182" spans="1:12" x14ac:dyDescent="0.25">
      <c r="A4182">
        <v>4181</v>
      </c>
      <c r="B4182" t="s">
        <v>9</v>
      </c>
      <c r="C4182">
        <f>IF(ISBLANK(Hoja1!C4182),AVERAGE(Hoja1!$C$2:$C$5001),Hoja1!C4182)</f>
        <v>417493.72</v>
      </c>
      <c r="D4182" t="str">
        <f>IF(ISBLANK(Hoja1!D4182),"ASALARIADO",Hoja1!D4182)</f>
        <v>ASALARIADO</v>
      </c>
      <c r="E4182" t="s">
        <v>16</v>
      </c>
      <c r="F4182" t="s">
        <v>12</v>
      </c>
      <c r="G4182" t="s">
        <v>12</v>
      </c>
      <c r="H4182" t="s">
        <v>13</v>
      </c>
      <c r="I4182" s="1">
        <f>IF(ISBLANK(Hoja1!I4182),AVERAGE(Hoja1!$I$2:$I$5001),Hoja1!I4182)</f>
        <v>57</v>
      </c>
      <c r="J4182">
        <f t="shared" si="195"/>
        <v>0</v>
      </c>
      <c r="K4182" t="str">
        <f t="shared" si="196"/>
        <v>400k-800k</v>
      </c>
      <c r="L4182" t="str">
        <f t="shared" si="197"/>
        <v>46-60</v>
      </c>
    </row>
    <row r="4183" spans="1:12" x14ac:dyDescent="0.25">
      <c r="A4183">
        <v>4182</v>
      </c>
      <c r="B4183" t="s">
        <v>9</v>
      </c>
      <c r="C4183">
        <f>IF(ISBLANK(Hoja1!C4183),AVERAGE(Hoja1!$C$2:$C$5001),Hoja1!C4183)</f>
        <v>1709162</v>
      </c>
      <c r="D4183" t="str">
        <f>IF(ISBLANK(Hoja1!D4183),"ASALARIADO",Hoja1!D4183)</f>
        <v>ASALARIADO</v>
      </c>
      <c r="E4183" t="s">
        <v>11</v>
      </c>
      <c r="F4183" t="s">
        <v>12</v>
      </c>
      <c r="G4183" t="s">
        <v>13</v>
      </c>
      <c r="H4183" t="s">
        <v>12</v>
      </c>
      <c r="I4183" s="1">
        <f>IF(ISBLANK(Hoja1!I4183),AVERAGE(Hoja1!$I$2:$I$5001),Hoja1!I4183)</f>
        <v>45</v>
      </c>
      <c r="J4183">
        <f t="shared" si="195"/>
        <v>1</v>
      </c>
      <c r="K4183" t="str">
        <f t="shared" si="196"/>
        <v>1.2M-2M</v>
      </c>
      <c r="L4183" t="str">
        <f t="shared" si="197"/>
        <v>31-45</v>
      </c>
    </row>
    <row r="4184" spans="1:12" x14ac:dyDescent="0.25">
      <c r="A4184">
        <v>4183</v>
      </c>
      <c r="B4184" t="s">
        <v>9</v>
      </c>
      <c r="C4184">
        <f>IF(ISBLANK(Hoja1!C4184),AVERAGE(Hoja1!$C$2:$C$5001),Hoja1!C4184)</f>
        <v>999555</v>
      </c>
      <c r="D4184" t="str">
        <f>IF(ISBLANK(Hoja1!D4184),"ASALARIADO",Hoja1!D4184)</f>
        <v>ASALARIADO</v>
      </c>
      <c r="E4184" t="s">
        <v>11</v>
      </c>
      <c r="F4184" t="s">
        <v>12</v>
      </c>
      <c r="G4184" t="s">
        <v>13</v>
      </c>
      <c r="H4184" t="s">
        <v>13</v>
      </c>
      <c r="I4184" s="1">
        <f>IF(ISBLANK(Hoja1!I4184),AVERAGE(Hoja1!$I$2:$I$5001),Hoja1!I4184)</f>
        <v>35</v>
      </c>
      <c r="J4184">
        <f t="shared" si="195"/>
        <v>0</v>
      </c>
      <c r="K4184" t="str">
        <f t="shared" si="196"/>
        <v>800k-1.2M</v>
      </c>
      <c r="L4184" t="str">
        <f t="shared" si="197"/>
        <v>31-45</v>
      </c>
    </row>
    <row r="4185" spans="1:12" x14ac:dyDescent="0.25">
      <c r="A4185">
        <v>4184</v>
      </c>
      <c r="B4185" t="s">
        <v>9</v>
      </c>
      <c r="C4185">
        <f>IF(ISBLANK(Hoja1!C4185),AVERAGE(Hoja1!$C$2:$C$5001),Hoja1!C4185)</f>
        <v>546926.74</v>
      </c>
      <c r="D4185" t="str">
        <f>IF(ISBLANK(Hoja1!D4185),"ASALARIADO",Hoja1!D4185)</f>
        <v>ASALARIADO</v>
      </c>
      <c r="E4185" t="s">
        <v>16</v>
      </c>
      <c r="F4185" t="s">
        <v>12</v>
      </c>
      <c r="G4185" t="s">
        <v>13</v>
      </c>
      <c r="H4185" t="s">
        <v>13</v>
      </c>
      <c r="I4185" s="1">
        <f>IF(ISBLANK(Hoja1!I4185),AVERAGE(Hoja1!$I$2:$I$5001),Hoja1!I4185)</f>
        <v>28</v>
      </c>
      <c r="J4185">
        <f t="shared" si="195"/>
        <v>0</v>
      </c>
      <c r="K4185" t="str">
        <f t="shared" si="196"/>
        <v>400k-800k</v>
      </c>
      <c r="L4185" t="str">
        <f t="shared" si="197"/>
        <v>18-30</v>
      </c>
    </row>
    <row r="4186" spans="1:12" x14ac:dyDescent="0.25">
      <c r="A4186">
        <v>4185</v>
      </c>
      <c r="B4186" t="s">
        <v>9</v>
      </c>
      <c r="C4186">
        <f>IF(ISBLANK(Hoja1!C4186),AVERAGE(Hoja1!$C$2:$C$5001),Hoja1!C4186)</f>
        <v>2000000</v>
      </c>
      <c r="D4186" t="str">
        <f>IF(ISBLANK(Hoja1!D4186),"ASALARIADO",Hoja1!D4186)</f>
        <v>ASALARIADO</v>
      </c>
      <c r="E4186" t="s">
        <v>16</v>
      </c>
      <c r="F4186" t="s">
        <v>12</v>
      </c>
      <c r="G4186" t="s">
        <v>13</v>
      </c>
      <c r="H4186" t="s">
        <v>13</v>
      </c>
      <c r="I4186" s="1">
        <f>IF(ISBLANK(Hoja1!I4186),AVERAGE(Hoja1!$I$2:$I$5001),Hoja1!I4186)</f>
        <v>39</v>
      </c>
      <c r="J4186">
        <f t="shared" si="195"/>
        <v>0</v>
      </c>
      <c r="K4186" t="str">
        <f t="shared" si="196"/>
        <v>1.2M-2M</v>
      </c>
      <c r="L4186" t="str">
        <f t="shared" si="197"/>
        <v>31-45</v>
      </c>
    </row>
    <row r="4187" spans="1:12" x14ac:dyDescent="0.25">
      <c r="A4187">
        <v>4186</v>
      </c>
      <c r="B4187" t="s">
        <v>9</v>
      </c>
      <c r="C4187">
        <f>IF(ISBLANK(Hoja1!C4187),AVERAGE(Hoja1!$C$2:$C$5001),Hoja1!C4187)</f>
        <v>674614</v>
      </c>
      <c r="D4187" t="str">
        <f>IF(ISBLANK(Hoja1!D4187),"ASALARIADO",Hoja1!D4187)</f>
        <v>ASALARIADO</v>
      </c>
      <c r="E4187" t="s">
        <v>11</v>
      </c>
      <c r="F4187" t="s">
        <v>12</v>
      </c>
      <c r="G4187" t="s">
        <v>13</v>
      </c>
      <c r="H4187" t="s">
        <v>13</v>
      </c>
      <c r="I4187" s="1">
        <f>IF(ISBLANK(Hoja1!I4187),AVERAGE(Hoja1!$I$2:$I$5001),Hoja1!I4187)</f>
        <v>61</v>
      </c>
      <c r="J4187">
        <f t="shared" si="195"/>
        <v>0</v>
      </c>
      <c r="K4187" t="str">
        <f t="shared" si="196"/>
        <v>400k-800k</v>
      </c>
      <c r="L4187" t="str">
        <f t="shared" si="197"/>
        <v>61-75</v>
      </c>
    </row>
    <row r="4188" spans="1:12" x14ac:dyDescent="0.25">
      <c r="A4188">
        <v>4187</v>
      </c>
      <c r="B4188" t="s">
        <v>9</v>
      </c>
      <c r="C4188">
        <f>IF(ISBLANK(Hoja1!C4188),AVERAGE(Hoja1!$C$2:$C$5001),Hoja1!C4188)</f>
        <v>358876</v>
      </c>
      <c r="D4188" t="str">
        <f>IF(ISBLANK(Hoja1!D4188),"ASALARIADO",Hoja1!D4188)</f>
        <v>ASALARIADO</v>
      </c>
      <c r="E4188" t="s">
        <v>16</v>
      </c>
      <c r="F4188" t="s">
        <v>12</v>
      </c>
      <c r="G4188" t="s">
        <v>13</v>
      </c>
      <c r="H4188" t="s">
        <v>13</v>
      </c>
      <c r="I4188" s="1">
        <f>IF(ISBLANK(Hoja1!I4188),AVERAGE(Hoja1!$I$2:$I$5001),Hoja1!I4188)</f>
        <v>28</v>
      </c>
      <c r="J4188">
        <f t="shared" si="195"/>
        <v>0</v>
      </c>
      <c r="K4188" t="str">
        <f t="shared" si="196"/>
        <v>0-400k</v>
      </c>
      <c r="L4188" t="str">
        <f t="shared" si="197"/>
        <v>18-30</v>
      </c>
    </row>
    <row r="4189" spans="1:12" x14ac:dyDescent="0.25">
      <c r="A4189">
        <v>4188</v>
      </c>
      <c r="B4189" t="s">
        <v>9</v>
      </c>
      <c r="C4189">
        <f>IF(ISBLANK(Hoja1!C4189),AVERAGE(Hoja1!$C$2:$C$5001),Hoja1!C4189)</f>
        <v>886478.2</v>
      </c>
      <c r="D4189" t="str">
        <f>IF(ISBLANK(Hoja1!D4189),"ASALARIADO",Hoja1!D4189)</f>
        <v>ASALARIADO</v>
      </c>
      <c r="E4189" t="s">
        <v>11</v>
      </c>
      <c r="F4189" t="s">
        <v>12</v>
      </c>
      <c r="G4189" t="s">
        <v>13</v>
      </c>
      <c r="H4189" t="s">
        <v>13</v>
      </c>
      <c r="I4189" s="1">
        <f>IF(ISBLANK(Hoja1!I4189),AVERAGE(Hoja1!$I$2:$I$5001),Hoja1!I4189)</f>
        <v>35</v>
      </c>
      <c r="J4189">
        <f t="shared" si="195"/>
        <v>0</v>
      </c>
      <c r="K4189" t="str">
        <f t="shared" si="196"/>
        <v>800k-1.2M</v>
      </c>
      <c r="L4189" t="str">
        <f t="shared" si="197"/>
        <v>31-45</v>
      </c>
    </row>
    <row r="4190" spans="1:12" x14ac:dyDescent="0.25">
      <c r="A4190">
        <v>4189</v>
      </c>
      <c r="B4190" t="s">
        <v>9</v>
      </c>
      <c r="C4190">
        <f>IF(ISBLANK(Hoja1!C4190),AVERAGE(Hoja1!$C$2:$C$5001),Hoja1!C4190)</f>
        <v>540083</v>
      </c>
      <c r="D4190" t="str">
        <f>IF(ISBLANK(Hoja1!D4190),"ASALARIADO",Hoja1!D4190)</f>
        <v>TRABAJADOR INDEPENDIENTE</v>
      </c>
      <c r="E4190" t="s">
        <v>16</v>
      </c>
      <c r="F4190" t="s">
        <v>12</v>
      </c>
      <c r="G4190" t="s">
        <v>12</v>
      </c>
      <c r="H4190" t="s">
        <v>12</v>
      </c>
      <c r="I4190" s="1">
        <f>IF(ISBLANK(Hoja1!I4190),AVERAGE(Hoja1!$I$2:$I$5001),Hoja1!I4190)</f>
        <v>47</v>
      </c>
      <c r="J4190">
        <f t="shared" si="195"/>
        <v>1</v>
      </c>
      <c r="K4190" t="str">
        <f t="shared" si="196"/>
        <v>400k-800k</v>
      </c>
      <c r="L4190" t="str">
        <f t="shared" si="197"/>
        <v>46-60</v>
      </c>
    </row>
    <row r="4191" spans="1:12" x14ac:dyDescent="0.25">
      <c r="A4191">
        <v>4190</v>
      </c>
      <c r="B4191" t="s">
        <v>15</v>
      </c>
      <c r="C4191">
        <f>IF(ISBLANK(Hoja1!C4191),AVERAGE(Hoja1!$C$2:$C$5001),Hoja1!C4191)</f>
        <v>483037.91</v>
      </c>
      <c r="D4191" t="str">
        <f>IF(ISBLANK(Hoja1!D4191),"ASALARIADO",Hoja1!D4191)</f>
        <v>PENSIONADOS EN SU PROPIO SISTEMA</v>
      </c>
      <c r="E4191" t="s">
        <v>11</v>
      </c>
      <c r="F4191" t="s">
        <v>12</v>
      </c>
      <c r="G4191" t="s">
        <v>13</v>
      </c>
      <c r="H4191" t="s">
        <v>13</v>
      </c>
      <c r="I4191" s="1">
        <f>IF(ISBLANK(Hoja1!I4191),AVERAGE(Hoja1!$I$2:$I$5001),Hoja1!I4191)</f>
        <v>84</v>
      </c>
      <c r="J4191">
        <f t="shared" si="195"/>
        <v>0</v>
      </c>
      <c r="K4191" t="str">
        <f t="shared" si="196"/>
        <v>400k-800k</v>
      </c>
      <c r="L4191" t="str">
        <f t="shared" si="197"/>
        <v>76-100+</v>
      </c>
    </row>
    <row r="4192" spans="1:12" x14ac:dyDescent="0.25">
      <c r="A4192">
        <v>4191</v>
      </c>
      <c r="B4192" t="s">
        <v>15</v>
      </c>
      <c r="C4192">
        <f>IF(ISBLANK(Hoja1!C4192),AVERAGE(Hoja1!$C$2:$C$5001),Hoja1!C4192)</f>
        <v>385548</v>
      </c>
      <c r="D4192" t="str">
        <f>IF(ISBLANK(Hoja1!D4192),"ASALARIADO",Hoja1!D4192)</f>
        <v>TRABAJADOR INDEPENDIENTE</v>
      </c>
      <c r="E4192" t="s">
        <v>16</v>
      </c>
      <c r="F4192" t="s">
        <v>12</v>
      </c>
      <c r="G4192" t="s">
        <v>13</v>
      </c>
      <c r="H4192" t="s">
        <v>13</v>
      </c>
      <c r="I4192" s="1">
        <f>IF(ISBLANK(Hoja1!I4192),AVERAGE(Hoja1!$I$2:$I$5001),Hoja1!I4192)</f>
        <v>62</v>
      </c>
      <c r="J4192">
        <f t="shared" si="195"/>
        <v>0</v>
      </c>
      <c r="K4192" t="str">
        <f t="shared" si="196"/>
        <v>0-400k</v>
      </c>
      <c r="L4192" t="str">
        <f t="shared" si="197"/>
        <v>61-75</v>
      </c>
    </row>
    <row r="4193" spans="1:12" x14ac:dyDescent="0.25">
      <c r="A4193">
        <v>4192</v>
      </c>
      <c r="B4193" t="s">
        <v>9</v>
      </c>
      <c r="C4193">
        <f>IF(ISBLANK(Hoja1!C4193),AVERAGE(Hoja1!$C$2:$C$5001),Hoja1!C4193)</f>
        <v>2870715.1</v>
      </c>
      <c r="D4193" t="str">
        <f>IF(ISBLANK(Hoja1!D4193),"ASALARIADO",Hoja1!D4193)</f>
        <v>ASALARIADO</v>
      </c>
      <c r="E4193" t="s">
        <v>11</v>
      </c>
      <c r="F4193" t="s">
        <v>12</v>
      </c>
      <c r="G4193" t="s">
        <v>13</v>
      </c>
      <c r="H4193" t="s">
        <v>13</v>
      </c>
      <c r="I4193" s="1">
        <f>IF(ISBLANK(Hoja1!I4193),AVERAGE(Hoja1!$I$2:$I$5001),Hoja1!I4193)</f>
        <v>57</v>
      </c>
      <c r="J4193">
        <f t="shared" si="195"/>
        <v>0</v>
      </c>
      <c r="K4193" t="str">
        <f t="shared" si="196"/>
        <v>2M+</v>
      </c>
      <c r="L4193" t="str">
        <f t="shared" si="197"/>
        <v>46-60</v>
      </c>
    </row>
    <row r="4194" spans="1:12" x14ac:dyDescent="0.25">
      <c r="A4194">
        <v>4193</v>
      </c>
      <c r="B4194" t="s">
        <v>15</v>
      </c>
      <c r="C4194">
        <f>IF(ISBLANK(Hoja1!C4194),AVERAGE(Hoja1!$C$2:$C$5001),Hoja1!C4194)</f>
        <v>297044</v>
      </c>
      <c r="D4194" t="str">
        <f>IF(ISBLANK(Hoja1!D4194),"ASALARIADO",Hoja1!D4194)</f>
        <v>CONVENIOS ESPECIALES DE TRABAJADORES INDEPENDIENTES</v>
      </c>
      <c r="E4194" t="s">
        <v>16</v>
      </c>
      <c r="F4194" t="s">
        <v>12</v>
      </c>
      <c r="G4194" t="s">
        <v>13</v>
      </c>
      <c r="H4194" t="s">
        <v>13</v>
      </c>
      <c r="I4194" s="1">
        <f>IF(ISBLANK(Hoja1!I4194),AVERAGE(Hoja1!$I$2:$I$5001),Hoja1!I4194)</f>
        <v>55</v>
      </c>
      <c r="J4194">
        <f t="shared" si="195"/>
        <v>0</v>
      </c>
      <c r="K4194" t="str">
        <f t="shared" si="196"/>
        <v>0-400k</v>
      </c>
      <c r="L4194" t="str">
        <f t="shared" si="197"/>
        <v>46-60</v>
      </c>
    </row>
    <row r="4195" spans="1:12" x14ac:dyDescent="0.25">
      <c r="A4195">
        <v>4194</v>
      </c>
      <c r="B4195" t="s">
        <v>15</v>
      </c>
      <c r="C4195">
        <f>IF(ISBLANK(Hoja1!C4195),AVERAGE(Hoja1!$C$2:$C$5001),Hoja1!C4195)</f>
        <v>302470</v>
      </c>
      <c r="D4195" t="str">
        <f>IF(ISBLANK(Hoja1!D4195),"ASALARIADO",Hoja1!D4195)</f>
        <v>TRABAJADOR INDEPENDIENTE</v>
      </c>
      <c r="E4195" t="s">
        <v>16</v>
      </c>
      <c r="F4195" t="s">
        <v>12</v>
      </c>
      <c r="G4195" t="s">
        <v>13</v>
      </c>
      <c r="H4195" t="s">
        <v>13</v>
      </c>
      <c r="I4195" s="1">
        <f>IF(ISBLANK(Hoja1!I4195),AVERAGE(Hoja1!$I$2:$I$5001),Hoja1!I4195)</f>
        <v>24</v>
      </c>
      <c r="J4195">
        <f t="shared" si="195"/>
        <v>0</v>
      </c>
      <c r="K4195" t="str">
        <f t="shared" si="196"/>
        <v>0-400k</v>
      </c>
      <c r="L4195" t="str">
        <f t="shared" si="197"/>
        <v>18-30</v>
      </c>
    </row>
    <row r="4196" spans="1:12" x14ac:dyDescent="0.25">
      <c r="A4196">
        <v>4195</v>
      </c>
      <c r="B4196" t="s">
        <v>15</v>
      </c>
      <c r="C4196">
        <f>IF(ISBLANK(Hoja1!C4196),AVERAGE(Hoja1!$C$2:$C$5001),Hoja1!C4196)</f>
        <v>297045</v>
      </c>
      <c r="D4196" t="str">
        <f>IF(ISBLANK(Hoja1!D4196),"ASALARIADO",Hoja1!D4196)</f>
        <v>TRABAJADOR INDEPENDIENTE</v>
      </c>
      <c r="E4196" t="s">
        <v>16</v>
      </c>
      <c r="F4196" t="s">
        <v>12</v>
      </c>
      <c r="G4196" t="s">
        <v>13</v>
      </c>
      <c r="H4196" t="s">
        <v>13</v>
      </c>
      <c r="I4196" s="1">
        <f>IF(ISBLANK(Hoja1!I4196),AVERAGE(Hoja1!$I$2:$I$5001),Hoja1!I4196)</f>
        <v>63</v>
      </c>
      <c r="J4196">
        <f t="shared" si="195"/>
        <v>0</v>
      </c>
      <c r="K4196" t="str">
        <f t="shared" si="196"/>
        <v>0-400k</v>
      </c>
      <c r="L4196" t="str">
        <f t="shared" si="197"/>
        <v>61-75</v>
      </c>
    </row>
    <row r="4197" spans="1:12" x14ac:dyDescent="0.25">
      <c r="A4197">
        <v>4196</v>
      </c>
      <c r="B4197" t="s">
        <v>15</v>
      </c>
      <c r="C4197">
        <f>IF(ISBLANK(Hoja1!C4197),AVERAGE(Hoja1!$C$2:$C$5001),Hoja1!C4197)</f>
        <v>441000</v>
      </c>
      <c r="D4197" t="str">
        <f>IF(ISBLANK(Hoja1!D4197),"ASALARIADO",Hoja1!D4197)</f>
        <v>ASALARIADO</v>
      </c>
      <c r="E4197" t="s">
        <v>16</v>
      </c>
      <c r="F4197" t="s">
        <v>12</v>
      </c>
      <c r="G4197" t="s">
        <v>13</v>
      </c>
      <c r="H4197" t="s">
        <v>13</v>
      </c>
      <c r="I4197" s="1">
        <f>IF(ISBLANK(Hoja1!I4197),AVERAGE(Hoja1!$I$2:$I$5001),Hoja1!I4197)</f>
        <v>22</v>
      </c>
      <c r="J4197">
        <f t="shared" si="195"/>
        <v>0</v>
      </c>
      <c r="K4197" t="str">
        <f t="shared" si="196"/>
        <v>400k-800k</v>
      </c>
      <c r="L4197" t="str">
        <f t="shared" si="197"/>
        <v>18-30</v>
      </c>
    </row>
    <row r="4198" spans="1:12" x14ac:dyDescent="0.25">
      <c r="A4198">
        <v>4197</v>
      </c>
      <c r="B4198" t="s">
        <v>15</v>
      </c>
      <c r="C4198">
        <f>IF(ISBLANK(Hoja1!C4198),AVERAGE(Hoja1!$C$2:$C$5001),Hoja1!C4198)</f>
        <v>181917</v>
      </c>
      <c r="D4198" t="str">
        <f>IF(ISBLANK(Hoja1!D4198),"ASALARIADO",Hoja1!D4198)</f>
        <v>ASALARIADO</v>
      </c>
      <c r="E4198" t="s">
        <v>16</v>
      </c>
      <c r="F4198" t="s">
        <v>12</v>
      </c>
      <c r="G4198" t="s">
        <v>13</v>
      </c>
      <c r="H4198" t="s">
        <v>13</v>
      </c>
      <c r="I4198" s="1">
        <f>IF(ISBLANK(Hoja1!I4198),AVERAGE(Hoja1!$I$2:$I$5001),Hoja1!I4198)</f>
        <v>53</v>
      </c>
      <c r="J4198">
        <f t="shared" si="195"/>
        <v>0</v>
      </c>
      <c r="K4198" t="str">
        <f t="shared" si="196"/>
        <v>0-400k</v>
      </c>
      <c r="L4198" t="str">
        <f t="shared" si="197"/>
        <v>46-60</v>
      </c>
    </row>
    <row r="4199" spans="1:12" x14ac:dyDescent="0.25">
      <c r="A4199">
        <v>4198</v>
      </c>
      <c r="B4199" t="s">
        <v>9</v>
      </c>
      <c r="C4199">
        <f>IF(ISBLANK(Hoja1!C4199),AVERAGE(Hoja1!$C$2:$C$5001),Hoja1!C4199)</f>
        <v>297045</v>
      </c>
      <c r="D4199" t="str">
        <f>IF(ISBLANK(Hoja1!D4199),"ASALARIADO",Hoja1!D4199)</f>
        <v>TRABAJADOR INDEPENDIENTE</v>
      </c>
      <c r="E4199" t="s">
        <v>16</v>
      </c>
      <c r="F4199" t="s">
        <v>12</v>
      </c>
      <c r="G4199" t="s">
        <v>13</v>
      </c>
      <c r="H4199" t="s">
        <v>13</v>
      </c>
      <c r="I4199" s="1">
        <f>IF(ISBLANK(Hoja1!I4199),AVERAGE(Hoja1!$I$2:$I$5001),Hoja1!I4199)</f>
        <v>34</v>
      </c>
      <c r="J4199">
        <f t="shared" si="195"/>
        <v>0</v>
      </c>
      <c r="K4199" t="str">
        <f t="shared" si="196"/>
        <v>0-400k</v>
      </c>
      <c r="L4199" t="str">
        <f t="shared" si="197"/>
        <v>31-45</v>
      </c>
    </row>
    <row r="4200" spans="1:12" x14ac:dyDescent="0.25">
      <c r="A4200">
        <v>4199</v>
      </c>
      <c r="B4200" t="s">
        <v>9</v>
      </c>
      <c r="C4200">
        <f>IF(ISBLANK(Hoja1!C4200),AVERAGE(Hoja1!$C$2:$C$5001),Hoja1!C4200)</f>
        <v>486648.56</v>
      </c>
      <c r="D4200" t="str">
        <f>IF(ISBLANK(Hoja1!D4200),"ASALARIADO",Hoja1!D4200)</f>
        <v>ASALARIADO</v>
      </c>
      <c r="E4200" t="s">
        <v>16</v>
      </c>
      <c r="F4200" t="s">
        <v>12</v>
      </c>
      <c r="G4200" t="s">
        <v>13</v>
      </c>
      <c r="H4200" t="s">
        <v>13</v>
      </c>
      <c r="I4200" s="1">
        <f>IF(ISBLANK(Hoja1!I4200),AVERAGE(Hoja1!$I$2:$I$5001),Hoja1!I4200)</f>
        <v>39</v>
      </c>
      <c r="J4200">
        <f t="shared" si="195"/>
        <v>0</v>
      </c>
      <c r="K4200" t="str">
        <f t="shared" si="196"/>
        <v>400k-800k</v>
      </c>
      <c r="L4200" t="str">
        <f t="shared" si="197"/>
        <v>31-45</v>
      </c>
    </row>
    <row r="4201" spans="1:12" x14ac:dyDescent="0.25">
      <c r="A4201">
        <v>4200</v>
      </c>
      <c r="B4201" t="s">
        <v>9</v>
      </c>
      <c r="C4201">
        <f>IF(ISBLANK(Hoja1!C4201),AVERAGE(Hoja1!$C$2:$C$5001),Hoja1!C4201)</f>
        <v>359544.27</v>
      </c>
      <c r="D4201" t="str">
        <f>IF(ISBLANK(Hoja1!D4201),"ASALARIADO",Hoja1!D4201)</f>
        <v>CONVENIOS ESPECIALES DE ASEGURADOS VOLUNTARIOS</v>
      </c>
      <c r="E4201" t="s">
        <v>16</v>
      </c>
      <c r="F4201" t="s">
        <v>12</v>
      </c>
      <c r="G4201" t="s">
        <v>12</v>
      </c>
      <c r="H4201" t="s">
        <v>13</v>
      </c>
      <c r="I4201" s="1">
        <f>IF(ISBLANK(Hoja1!I4201),AVERAGE(Hoja1!$I$2:$I$5001),Hoja1!I4201)</f>
        <v>38</v>
      </c>
      <c r="J4201">
        <f t="shared" si="195"/>
        <v>0</v>
      </c>
      <c r="K4201" t="str">
        <f t="shared" si="196"/>
        <v>0-400k</v>
      </c>
      <c r="L4201" t="str">
        <f t="shared" si="197"/>
        <v>31-45</v>
      </c>
    </row>
    <row r="4202" spans="1:12" x14ac:dyDescent="0.25">
      <c r="A4202">
        <v>4201</v>
      </c>
      <c r="B4202" t="s">
        <v>9</v>
      </c>
      <c r="C4202">
        <f>IF(ISBLANK(Hoja1!C4202),AVERAGE(Hoja1!$C$2:$C$5001),Hoja1!C4202)</f>
        <v>346897.4</v>
      </c>
      <c r="D4202" t="str">
        <f>IF(ISBLANK(Hoja1!D4202),"ASALARIADO",Hoja1!D4202)</f>
        <v>ASALARIADO</v>
      </c>
      <c r="E4202" t="s">
        <v>16</v>
      </c>
      <c r="F4202" t="s">
        <v>12</v>
      </c>
      <c r="G4202" t="s">
        <v>13</v>
      </c>
      <c r="H4202" t="s">
        <v>13</v>
      </c>
      <c r="I4202" s="1">
        <f>IF(ISBLANK(Hoja1!I4202),AVERAGE(Hoja1!$I$2:$I$5001),Hoja1!I4202)</f>
        <v>21</v>
      </c>
      <c r="J4202">
        <f t="shared" si="195"/>
        <v>0</v>
      </c>
      <c r="K4202" t="str">
        <f t="shared" si="196"/>
        <v>0-400k</v>
      </c>
      <c r="L4202" t="str">
        <f t="shared" si="197"/>
        <v>18-30</v>
      </c>
    </row>
    <row r="4203" spans="1:12" x14ac:dyDescent="0.25">
      <c r="A4203">
        <v>4202</v>
      </c>
      <c r="B4203" t="s">
        <v>15</v>
      </c>
      <c r="C4203">
        <f>IF(ISBLANK(Hoja1!C4203),AVERAGE(Hoja1!$C$2:$C$5001),Hoja1!C4203)</f>
        <v>278030</v>
      </c>
      <c r="D4203" t="str">
        <f>IF(ISBLANK(Hoja1!D4203),"ASALARIADO",Hoja1!D4203)</f>
        <v>TRABAJADOR INDEPENDIENTE</v>
      </c>
      <c r="E4203" t="s">
        <v>16</v>
      </c>
      <c r="F4203" t="s">
        <v>12</v>
      </c>
      <c r="G4203" t="s">
        <v>13</v>
      </c>
      <c r="H4203" t="s">
        <v>13</v>
      </c>
      <c r="I4203" s="1">
        <f>IF(ISBLANK(Hoja1!I4203),AVERAGE(Hoja1!$I$2:$I$5001),Hoja1!I4203)</f>
        <v>54</v>
      </c>
      <c r="J4203">
        <f t="shared" si="195"/>
        <v>0</v>
      </c>
      <c r="K4203" t="str">
        <f t="shared" si="196"/>
        <v>0-400k</v>
      </c>
      <c r="L4203" t="str">
        <f t="shared" si="197"/>
        <v>46-60</v>
      </c>
    </row>
    <row r="4204" spans="1:12" x14ac:dyDescent="0.25">
      <c r="A4204">
        <v>4203</v>
      </c>
      <c r="B4204" t="s">
        <v>9</v>
      </c>
      <c r="C4204">
        <f>IF(ISBLANK(Hoja1!C4204),AVERAGE(Hoja1!$C$2:$C$5001),Hoja1!C4204)</f>
        <v>846723.45</v>
      </c>
      <c r="D4204" t="str">
        <f>IF(ISBLANK(Hoja1!D4204),"ASALARIADO",Hoja1!D4204)</f>
        <v>ASALARIADO</v>
      </c>
      <c r="E4204" t="s">
        <v>16</v>
      </c>
      <c r="F4204" t="s">
        <v>12</v>
      </c>
      <c r="G4204" t="s">
        <v>13</v>
      </c>
      <c r="H4204" t="s">
        <v>13</v>
      </c>
      <c r="I4204" s="1">
        <f>IF(ISBLANK(Hoja1!I4204),AVERAGE(Hoja1!$I$2:$I$5001),Hoja1!I4204)</f>
        <v>35</v>
      </c>
      <c r="J4204">
        <f t="shared" si="195"/>
        <v>0</v>
      </c>
      <c r="K4204" t="str">
        <f t="shared" si="196"/>
        <v>800k-1.2M</v>
      </c>
      <c r="L4204" t="str">
        <f t="shared" si="197"/>
        <v>31-45</v>
      </c>
    </row>
    <row r="4205" spans="1:12" x14ac:dyDescent="0.25">
      <c r="A4205">
        <v>4204</v>
      </c>
      <c r="B4205" t="s">
        <v>9</v>
      </c>
      <c r="C4205">
        <f>IF(ISBLANK(Hoja1!C4205),AVERAGE(Hoja1!$C$2:$C$5001),Hoja1!C4205)</f>
        <v>300018</v>
      </c>
      <c r="D4205" t="str">
        <f>IF(ISBLANK(Hoja1!D4205),"ASALARIADO",Hoja1!D4205)</f>
        <v>ASEGURADO VOLUNTARIO</v>
      </c>
      <c r="E4205" t="s">
        <v>16</v>
      </c>
      <c r="F4205" t="s">
        <v>12</v>
      </c>
      <c r="G4205" t="s">
        <v>13</v>
      </c>
      <c r="H4205" t="s">
        <v>13</v>
      </c>
      <c r="I4205" s="1">
        <f>IF(ISBLANK(Hoja1!I4205),AVERAGE(Hoja1!$I$2:$I$5001),Hoja1!I4205)</f>
        <v>64</v>
      </c>
      <c r="J4205">
        <f t="shared" si="195"/>
        <v>0</v>
      </c>
      <c r="K4205" t="str">
        <f t="shared" si="196"/>
        <v>0-400k</v>
      </c>
      <c r="L4205" t="str">
        <f t="shared" si="197"/>
        <v>61-75</v>
      </c>
    </row>
    <row r="4206" spans="1:12" x14ac:dyDescent="0.25">
      <c r="A4206">
        <v>4205</v>
      </c>
      <c r="B4206" t="s">
        <v>15</v>
      </c>
      <c r="C4206">
        <f>IF(ISBLANK(Hoja1!C4206),AVERAGE(Hoja1!$C$2:$C$5001),Hoja1!C4206)</f>
        <v>169507</v>
      </c>
      <c r="D4206" t="str">
        <f>IF(ISBLANK(Hoja1!D4206),"ASALARIADO",Hoja1!D4206)</f>
        <v>ASALARIADO</v>
      </c>
      <c r="E4206" t="s">
        <v>16</v>
      </c>
      <c r="F4206" t="s">
        <v>12</v>
      </c>
      <c r="G4206" t="s">
        <v>12</v>
      </c>
      <c r="H4206" t="s">
        <v>13</v>
      </c>
      <c r="I4206" s="1">
        <f>IF(ISBLANK(Hoja1!I4206),AVERAGE(Hoja1!$I$2:$I$5001),Hoja1!I4206)</f>
        <v>53</v>
      </c>
      <c r="J4206">
        <f t="shared" si="195"/>
        <v>0</v>
      </c>
      <c r="K4206" t="str">
        <f t="shared" si="196"/>
        <v>0-400k</v>
      </c>
      <c r="L4206" t="str">
        <f t="shared" si="197"/>
        <v>46-60</v>
      </c>
    </row>
    <row r="4207" spans="1:12" x14ac:dyDescent="0.25">
      <c r="A4207">
        <v>4206</v>
      </c>
      <c r="B4207" t="s">
        <v>9</v>
      </c>
      <c r="C4207">
        <f>IF(ISBLANK(Hoja1!C4207),AVERAGE(Hoja1!$C$2:$C$5001),Hoja1!C4207)</f>
        <v>302982</v>
      </c>
      <c r="D4207" t="str">
        <f>IF(ISBLANK(Hoja1!D4207),"ASALARIADO",Hoja1!D4207)</f>
        <v>TRABAJADOR INDEPENDIENTE</v>
      </c>
      <c r="E4207" t="s">
        <v>16</v>
      </c>
      <c r="F4207" t="s">
        <v>12</v>
      </c>
      <c r="G4207" t="s">
        <v>13</v>
      </c>
      <c r="H4207" t="s">
        <v>13</v>
      </c>
      <c r="I4207" s="1">
        <f>IF(ISBLANK(Hoja1!I4207),AVERAGE(Hoja1!$I$2:$I$5001),Hoja1!I4207)</f>
        <v>63</v>
      </c>
      <c r="J4207">
        <f t="shared" si="195"/>
        <v>0</v>
      </c>
      <c r="K4207" t="str">
        <f t="shared" si="196"/>
        <v>0-400k</v>
      </c>
      <c r="L4207" t="str">
        <f t="shared" si="197"/>
        <v>61-75</v>
      </c>
    </row>
    <row r="4208" spans="1:12" x14ac:dyDescent="0.25">
      <c r="A4208">
        <v>4207</v>
      </c>
      <c r="B4208" t="s">
        <v>9</v>
      </c>
      <c r="C4208">
        <f>IF(ISBLANK(Hoja1!C4208),AVERAGE(Hoja1!$C$2:$C$5001),Hoja1!C4208)</f>
        <v>428571.43</v>
      </c>
      <c r="D4208" t="str">
        <f>IF(ISBLANK(Hoja1!D4208),"ASALARIADO",Hoja1!D4208)</f>
        <v>ASALARIADO</v>
      </c>
      <c r="E4208" t="s">
        <v>16</v>
      </c>
      <c r="F4208" t="s">
        <v>12</v>
      </c>
      <c r="G4208" t="s">
        <v>13</v>
      </c>
      <c r="H4208" t="s">
        <v>13</v>
      </c>
      <c r="I4208" s="1">
        <f>IF(ISBLANK(Hoja1!I4208),AVERAGE(Hoja1!$I$2:$I$5001),Hoja1!I4208)</f>
        <v>34</v>
      </c>
      <c r="J4208">
        <f t="shared" si="195"/>
        <v>0</v>
      </c>
      <c r="K4208" t="str">
        <f t="shared" si="196"/>
        <v>400k-800k</v>
      </c>
      <c r="L4208" t="str">
        <f t="shared" si="197"/>
        <v>31-45</v>
      </c>
    </row>
    <row r="4209" spans="1:12" x14ac:dyDescent="0.25">
      <c r="A4209">
        <v>4208</v>
      </c>
      <c r="B4209" t="s">
        <v>9</v>
      </c>
      <c r="C4209">
        <f>IF(ISBLANK(Hoja1!C4209),AVERAGE(Hoja1!$C$2:$C$5001),Hoja1!C4209)</f>
        <v>418466</v>
      </c>
      <c r="D4209" t="str">
        <f>IF(ISBLANK(Hoja1!D4209),"ASALARIADO",Hoja1!D4209)</f>
        <v>ASALARIADO</v>
      </c>
      <c r="E4209" t="s">
        <v>16</v>
      </c>
      <c r="F4209" t="s">
        <v>12</v>
      </c>
      <c r="G4209" t="s">
        <v>13</v>
      </c>
      <c r="H4209" t="s">
        <v>13</v>
      </c>
      <c r="I4209" s="1">
        <f>IF(ISBLANK(Hoja1!I4209),AVERAGE(Hoja1!$I$2:$I$5001),Hoja1!I4209)</f>
        <v>40</v>
      </c>
      <c r="J4209">
        <f t="shared" si="195"/>
        <v>0</v>
      </c>
      <c r="K4209" t="str">
        <f t="shared" si="196"/>
        <v>400k-800k</v>
      </c>
      <c r="L4209" t="str">
        <f t="shared" si="197"/>
        <v>31-45</v>
      </c>
    </row>
    <row r="4210" spans="1:12" x14ac:dyDescent="0.25">
      <c r="A4210">
        <v>4209</v>
      </c>
      <c r="B4210" t="s">
        <v>9</v>
      </c>
      <c r="C4210">
        <f>IF(ISBLANK(Hoja1!C4210),AVERAGE(Hoja1!$C$2:$C$5001),Hoja1!C4210)</f>
        <v>407937</v>
      </c>
      <c r="D4210" t="str">
        <f>IF(ISBLANK(Hoja1!D4210),"ASALARIADO",Hoja1!D4210)</f>
        <v>ASALARIADO</v>
      </c>
      <c r="E4210" t="s">
        <v>16</v>
      </c>
      <c r="F4210" t="s">
        <v>12</v>
      </c>
      <c r="G4210" t="s">
        <v>13</v>
      </c>
      <c r="H4210" t="s">
        <v>13</v>
      </c>
      <c r="I4210" s="1">
        <f>IF(ISBLANK(Hoja1!I4210),AVERAGE(Hoja1!$I$2:$I$5001),Hoja1!I4210)</f>
        <v>34</v>
      </c>
      <c r="J4210">
        <f t="shared" si="195"/>
        <v>0</v>
      </c>
      <c r="K4210" t="str">
        <f t="shared" si="196"/>
        <v>400k-800k</v>
      </c>
      <c r="L4210" t="str">
        <f t="shared" si="197"/>
        <v>31-45</v>
      </c>
    </row>
    <row r="4211" spans="1:12" x14ac:dyDescent="0.25">
      <c r="A4211">
        <v>4210</v>
      </c>
      <c r="B4211" t="s">
        <v>9</v>
      </c>
      <c r="C4211">
        <f>IF(ISBLANK(Hoja1!C4211),AVERAGE(Hoja1!$C$2:$C$5001),Hoja1!C4211)</f>
        <v>461380</v>
      </c>
      <c r="D4211" t="str">
        <f>IF(ISBLANK(Hoja1!D4211),"ASALARIADO",Hoja1!D4211)</f>
        <v>ASALARIADO</v>
      </c>
      <c r="E4211" t="s">
        <v>16</v>
      </c>
      <c r="F4211" t="s">
        <v>12</v>
      </c>
      <c r="G4211" t="s">
        <v>13</v>
      </c>
      <c r="H4211" t="s">
        <v>13</v>
      </c>
      <c r="I4211" s="1">
        <f>IF(ISBLANK(Hoja1!I4211),AVERAGE(Hoja1!$I$2:$I$5001),Hoja1!I4211)</f>
        <v>30</v>
      </c>
      <c r="J4211">
        <f t="shared" si="195"/>
        <v>0</v>
      </c>
      <c r="K4211" t="str">
        <f t="shared" si="196"/>
        <v>400k-800k</v>
      </c>
      <c r="L4211" t="str">
        <f t="shared" si="197"/>
        <v>18-30</v>
      </c>
    </row>
    <row r="4212" spans="1:12" x14ac:dyDescent="0.25">
      <c r="A4212">
        <v>4211</v>
      </c>
      <c r="B4212" t="s">
        <v>9</v>
      </c>
      <c r="C4212">
        <f>IF(ISBLANK(Hoja1!C4212),AVERAGE(Hoja1!$C$2:$C$5001),Hoja1!C4212)</f>
        <v>746235</v>
      </c>
      <c r="D4212" t="str">
        <f>IF(ISBLANK(Hoja1!D4212),"ASALARIADO",Hoja1!D4212)</f>
        <v>ASALARIADO</v>
      </c>
      <c r="E4212" t="s">
        <v>16</v>
      </c>
      <c r="F4212" t="s">
        <v>12</v>
      </c>
      <c r="G4212" t="s">
        <v>13</v>
      </c>
      <c r="H4212" t="s">
        <v>13</v>
      </c>
      <c r="I4212" s="1">
        <f>IF(ISBLANK(Hoja1!I4212),AVERAGE(Hoja1!$I$2:$I$5001),Hoja1!I4212)</f>
        <v>49</v>
      </c>
      <c r="J4212">
        <f t="shared" si="195"/>
        <v>0</v>
      </c>
      <c r="K4212" t="str">
        <f t="shared" si="196"/>
        <v>400k-800k</v>
      </c>
      <c r="L4212" t="str">
        <f t="shared" si="197"/>
        <v>46-60</v>
      </c>
    </row>
    <row r="4213" spans="1:12" x14ac:dyDescent="0.25">
      <c r="A4213">
        <v>4212</v>
      </c>
      <c r="B4213" t="s">
        <v>9</v>
      </c>
      <c r="C4213">
        <f>IF(ISBLANK(Hoja1!C4213),AVERAGE(Hoja1!$C$2:$C$5001),Hoja1!C4213)</f>
        <v>1041833.32</v>
      </c>
      <c r="D4213" t="str">
        <f>IF(ISBLANK(Hoja1!D4213),"ASALARIADO",Hoja1!D4213)</f>
        <v>ASALARIADO</v>
      </c>
      <c r="E4213" t="s">
        <v>11</v>
      </c>
      <c r="F4213" t="s">
        <v>12</v>
      </c>
      <c r="G4213" t="s">
        <v>13</v>
      </c>
      <c r="H4213" t="s">
        <v>13</v>
      </c>
      <c r="I4213" s="1">
        <f>IF(ISBLANK(Hoja1!I4213),AVERAGE(Hoja1!$I$2:$I$5001),Hoja1!I4213)</f>
        <v>60</v>
      </c>
      <c r="J4213">
        <f t="shared" si="195"/>
        <v>0</v>
      </c>
      <c r="K4213" t="str">
        <f t="shared" si="196"/>
        <v>800k-1.2M</v>
      </c>
      <c r="L4213" t="str">
        <f t="shared" si="197"/>
        <v>46-60</v>
      </c>
    </row>
    <row r="4214" spans="1:12" x14ac:dyDescent="0.25">
      <c r="A4214">
        <v>4213</v>
      </c>
      <c r="B4214" t="s">
        <v>9</v>
      </c>
      <c r="C4214">
        <f>IF(ISBLANK(Hoja1!C4214),AVERAGE(Hoja1!$C$2:$C$5001),Hoja1!C4214)</f>
        <v>324047</v>
      </c>
      <c r="D4214" t="str">
        <f>IF(ISBLANK(Hoja1!D4214),"ASALARIADO",Hoja1!D4214)</f>
        <v>TRABAJADOR INDEPENDIENTE</v>
      </c>
      <c r="E4214" t="s">
        <v>16</v>
      </c>
      <c r="F4214" t="s">
        <v>13</v>
      </c>
      <c r="G4214" t="s">
        <v>13</v>
      </c>
      <c r="H4214" t="s">
        <v>13</v>
      </c>
      <c r="I4214" s="1">
        <f>IF(ISBLANK(Hoja1!I4214),AVERAGE(Hoja1!$I$2:$I$5001),Hoja1!I4214)</f>
        <v>65</v>
      </c>
      <c r="J4214">
        <f t="shared" si="195"/>
        <v>0</v>
      </c>
      <c r="K4214" t="str">
        <f t="shared" si="196"/>
        <v>0-400k</v>
      </c>
      <c r="L4214" t="str">
        <f t="shared" si="197"/>
        <v>61-75</v>
      </c>
    </row>
    <row r="4215" spans="1:12" x14ac:dyDescent="0.25">
      <c r="A4215">
        <v>4214</v>
      </c>
      <c r="B4215" t="s">
        <v>15</v>
      </c>
      <c r="C4215">
        <f>IF(ISBLANK(Hoja1!C4215),AVERAGE(Hoja1!$C$2:$C$5001),Hoja1!C4215)</f>
        <v>1482778.51</v>
      </c>
      <c r="D4215" t="str">
        <f>IF(ISBLANK(Hoja1!D4215),"ASALARIADO",Hoja1!D4215)</f>
        <v>ASALARIADO</v>
      </c>
      <c r="E4215" t="s">
        <v>16</v>
      </c>
      <c r="F4215" t="s">
        <v>12</v>
      </c>
      <c r="G4215" t="s">
        <v>13</v>
      </c>
      <c r="H4215" t="s">
        <v>12</v>
      </c>
      <c r="I4215" s="1">
        <f>IF(ISBLANK(Hoja1!I4215),AVERAGE(Hoja1!$I$2:$I$5001),Hoja1!I4215)</f>
        <v>37</v>
      </c>
      <c r="J4215">
        <f t="shared" si="195"/>
        <v>1</v>
      </c>
      <c r="K4215" t="str">
        <f t="shared" si="196"/>
        <v>1.2M-2M</v>
      </c>
      <c r="L4215" t="str">
        <f t="shared" si="197"/>
        <v>31-45</v>
      </c>
    </row>
    <row r="4216" spans="1:12" x14ac:dyDescent="0.25">
      <c r="A4216">
        <v>4215</v>
      </c>
      <c r="B4216" t="s">
        <v>9</v>
      </c>
      <c r="C4216">
        <f>IF(ISBLANK(Hoja1!C4216),AVERAGE(Hoja1!$C$2:$C$5001),Hoja1!C4216)</f>
        <v>620245</v>
      </c>
      <c r="D4216" t="str">
        <f>IF(ISBLANK(Hoja1!D4216),"ASALARIADO",Hoja1!D4216)</f>
        <v>TRABAJADOR INDEPENDIENTE</v>
      </c>
      <c r="E4216" t="s">
        <v>16</v>
      </c>
      <c r="F4216" t="s">
        <v>12</v>
      </c>
      <c r="G4216" t="s">
        <v>13</v>
      </c>
      <c r="H4216" t="s">
        <v>13</v>
      </c>
      <c r="I4216" s="1">
        <f>IF(ISBLANK(Hoja1!I4216),AVERAGE(Hoja1!$I$2:$I$5001),Hoja1!I4216)</f>
        <v>45</v>
      </c>
      <c r="J4216">
        <f t="shared" si="195"/>
        <v>0</v>
      </c>
      <c r="K4216" t="str">
        <f t="shared" si="196"/>
        <v>400k-800k</v>
      </c>
      <c r="L4216" t="str">
        <f t="shared" si="197"/>
        <v>31-45</v>
      </c>
    </row>
    <row r="4217" spans="1:12" x14ac:dyDescent="0.25">
      <c r="A4217">
        <v>4216</v>
      </c>
      <c r="B4217" t="s">
        <v>9</v>
      </c>
      <c r="C4217">
        <f>IF(ISBLANK(Hoja1!C4217),AVERAGE(Hoja1!$C$2:$C$5001),Hoja1!C4217)</f>
        <v>37500</v>
      </c>
      <c r="D4217" t="str">
        <f>IF(ISBLANK(Hoja1!D4217),"ASALARIADO",Hoja1!D4217)</f>
        <v>ASALARIADO</v>
      </c>
      <c r="E4217" t="s">
        <v>16</v>
      </c>
      <c r="F4217" t="s">
        <v>12</v>
      </c>
      <c r="G4217" t="s">
        <v>13</v>
      </c>
      <c r="H4217" t="s">
        <v>12</v>
      </c>
      <c r="I4217" s="1">
        <f>IF(ISBLANK(Hoja1!I4217),AVERAGE(Hoja1!$I$2:$I$5001),Hoja1!I4217)</f>
        <v>47</v>
      </c>
      <c r="J4217">
        <f t="shared" si="195"/>
        <v>1</v>
      </c>
      <c r="K4217" t="str">
        <f t="shared" si="196"/>
        <v>0-400k</v>
      </c>
      <c r="L4217" t="str">
        <f t="shared" si="197"/>
        <v>46-60</v>
      </c>
    </row>
    <row r="4218" spans="1:12" x14ac:dyDescent="0.25">
      <c r="A4218">
        <v>4217</v>
      </c>
      <c r="B4218" t="s">
        <v>15</v>
      </c>
      <c r="C4218">
        <f>IF(ISBLANK(Hoja1!C4218),AVERAGE(Hoja1!$C$2:$C$5001),Hoja1!C4218)</f>
        <v>297045</v>
      </c>
      <c r="D4218" t="str">
        <f>IF(ISBLANK(Hoja1!D4218),"ASALARIADO",Hoja1!D4218)</f>
        <v>ASEGURADO VOLUNTARIO</v>
      </c>
      <c r="E4218" t="s">
        <v>16</v>
      </c>
      <c r="F4218" t="s">
        <v>12</v>
      </c>
      <c r="G4218" t="s">
        <v>13</v>
      </c>
      <c r="H4218" t="s">
        <v>12</v>
      </c>
      <c r="I4218" s="1">
        <f>IF(ISBLANK(Hoja1!I4218),AVERAGE(Hoja1!$I$2:$I$5001),Hoja1!I4218)</f>
        <v>48</v>
      </c>
      <c r="J4218">
        <f t="shared" si="195"/>
        <v>1</v>
      </c>
      <c r="K4218" t="str">
        <f t="shared" si="196"/>
        <v>0-400k</v>
      </c>
      <c r="L4218" t="str">
        <f t="shared" si="197"/>
        <v>46-60</v>
      </c>
    </row>
    <row r="4219" spans="1:12" x14ac:dyDescent="0.25">
      <c r="A4219">
        <v>4218</v>
      </c>
      <c r="B4219" t="s">
        <v>9</v>
      </c>
      <c r="C4219">
        <f>IF(ISBLANK(Hoja1!C4219),AVERAGE(Hoja1!$C$2:$C$5001),Hoja1!C4219)</f>
        <v>1810740.4</v>
      </c>
      <c r="D4219" t="str">
        <f>IF(ISBLANK(Hoja1!D4219),"ASALARIADO",Hoja1!D4219)</f>
        <v>ASALARIADO</v>
      </c>
      <c r="E4219" t="s">
        <v>11</v>
      </c>
      <c r="F4219" t="s">
        <v>12</v>
      </c>
      <c r="G4219" t="s">
        <v>13</v>
      </c>
      <c r="H4219" t="s">
        <v>13</v>
      </c>
      <c r="I4219" s="1">
        <f>IF(ISBLANK(Hoja1!I4219),AVERAGE(Hoja1!$I$2:$I$5001),Hoja1!I4219)</f>
        <v>55</v>
      </c>
      <c r="J4219">
        <f t="shared" si="195"/>
        <v>0</v>
      </c>
      <c r="K4219" t="str">
        <f t="shared" si="196"/>
        <v>1.2M-2M</v>
      </c>
      <c r="L4219" t="str">
        <f t="shared" si="197"/>
        <v>46-60</v>
      </c>
    </row>
    <row r="4220" spans="1:12" x14ac:dyDescent="0.25">
      <c r="A4220">
        <v>4219</v>
      </c>
      <c r="B4220" t="s">
        <v>9</v>
      </c>
      <c r="C4220">
        <f>IF(ISBLANK(Hoja1!C4220),AVERAGE(Hoja1!$C$2:$C$5001),Hoja1!C4220)</f>
        <v>8850000</v>
      </c>
      <c r="D4220" t="str">
        <f>IF(ISBLANK(Hoja1!D4220),"ASALARIADO",Hoja1!D4220)</f>
        <v>ASALARIADO</v>
      </c>
      <c r="E4220" t="s">
        <v>16</v>
      </c>
      <c r="F4220" t="s">
        <v>12</v>
      </c>
      <c r="G4220" t="s">
        <v>13</v>
      </c>
      <c r="H4220" t="s">
        <v>13</v>
      </c>
      <c r="I4220" s="1">
        <f>IF(ISBLANK(Hoja1!I4220),AVERAGE(Hoja1!$I$2:$I$5001),Hoja1!I4220)</f>
        <v>41</v>
      </c>
      <c r="J4220">
        <f t="shared" si="195"/>
        <v>0</v>
      </c>
      <c r="K4220" t="str">
        <f t="shared" si="196"/>
        <v>2M+</v>
      </c>
      <c r="L4220" t="str">
        <f t="shared" si="197"/>
        <v>31-45</v>
      </c>
    </row>
    <row r="4221" spans="1:12" x14ac:dyDescent="0.25">
      <c r="A4221">
        <v>4220</v>
      </c>
      <c r="B4221" t="s">
        <v>15</v>
      </c>
      <c r="C4221">
        <f>IF(ISBLANK(Hoja1!C4221),AVERAGE(Hoja1!$C$2:$C$5001),Hoja1!C4221)</f>
        <v>955676</v>
      </c>
      <c r="D4221" t="str">
        <f>IF(ISBLANK(Hoja1!D4221),"ASALARIADO",Hoja1!D4221)</f>
        <v>TRABAJADOR INDEPENDIENTE</v>
      </c>
      <c r="E4221" t="s">
        <v>16</v>
      </c>
      <c r="F4221" t="s">
        <v>12</v>
      </c>
      <c r="G4221" t="s">
        <v>13</v>
      </c>
      <c r="H4221" t="s">
        <v>13</v>
      </c>
      <c r="I4221" s="1">
        <f>IF(ISBLANK(Hoja1!I4221),AVERAGE(Hoja1!$I$2:$I$5001),Hoja1!I4221)</f>
        <v>38</v>
      </c>
      <c r="J4221">
        <f t="shared" si="195"/>
        <v>0</v>
      </c>
      <c r="K4221" t="str">
        <f t="shared" si="196"/>
        <v>800k-1.2M</v>
      </c>
      <c r="L4221" t="str">
        <f t="shared" si="197"/>
        <v>31-45</v>
      </c>
    </row>
    <row r="4222" spans="1:12" x14ac:dyDescent="0.25">
      <c r="A4222">
        <v>4221</v>
      </c>
      <c r="B4222" t="s">
        <v>9</v>
      </c>
      <c r="C4222">
        <f>IF(ISBLANK(Hoja1!C4222),AVERAGE(Hoja1!$C$2:$C$5001),Hoja1!C4222)</f>
        <v>278030</v>
      </c>
      <c r="D4222" t="str">
        <f>IF(ISBLANK(Hoja1!D4222),"ASALARIADO",Hoja1!D4222)</f>
        <v>CONVENIOS ESPECIALES DE TRABAJADORES INDEPENDIENTES</v>
      </c>
      <c r="E4222" t="s">
        <v>16</v>
      </c>
      <c r="F4222" t="s">
        <v>12</v>
      </c>
      <c r="G4222" t="s">
        <v>13</v>
      </c>
      <c r="H4222" t="s">
        <v>13</v>
      </c>
      <c r="I4222" s="1">
        <f>IF(ISBLANK(Hoja1!I4222),AVERAGE(Hoja1!$I$2:$I$5001),Hoja1!I4222)</f>
        <v>68</v>
      </c>
      <c r="J4222">
        <f t="shared" si="195"/>
        <v>0</v>
      </c>
      <c r="K4222" t="str">
        <f t="shared" si="196"/>
        <v>0-400k</v>
      </c>
      <c r="L4222" t="str">
        <f t="shared" si="197"/>
        <v>61-75</v>
      </c>
    </row>
    <row r="4223" spans="1:12" x14ac:dyDescent="0.25">
      <c r="A4223">
        <v>4222</v>
      </c>
      <c r="B4223" t="s">
        <v>9</v>
      </c>
      <c r="C4223">
        <f>IF(ISBLANK(Hoja1!C4223),AVERAGE(Hoja1!$C$2:$C$5001),Hoja1!C4223)</f>
        <v>301502.2</v>
      </c>
      <c r="D4223" t="str">
        <f>IF(ISBLANK(Hoja1!D4223),"ASALARIADO",Hoja1!D4223)</f>
        <v>ASALARIADO</v>
      </c>
      <c r="E4223" t="s">
        <v>16</v>
      </c>
      <c r="F4223" t="s">
        <v>12</v>
      </c>
      <c r="G4223" t="s">
        <v>13</v>
      </c>
      <c r="H4223" t="s">
        <v>13</v>
      </c>
      <c r="I4223" s="1">
        <f>IF(ISBLANK(Hoja1!I4223),AVERAGE(Hoja1!$I$2:$I$5001),Hoja1!I4223)</f>
        <v>29</v>
      </c>
      <c r="J4223">
        <f t="shared" si="195"/>
        <v>0</v>
      </c>
      <c r="K4223" t="str">
        <f t="shared" si="196"/>
        <v>0-400k</v>
      </c>
      <c r="L4223" t="str">
        <f t="shared" si="197"/>
        <v>18-30</v>
      </c>
    </row>
    <row r="4224" spans="1:12" x14ac:dyDescent="0.25">
      <c r="A4224">
        <v>4223</v>
      </c>
      <c r="B4224" t="s">
        <v>9</v>
      </c>
      <c r="C4224">
        <f>IF(ISBLANK(Hoja1!C4224),AVERAGE(Hoja1!$C$2:$C$5001),Hoja1!C4224)</f>
        <v>1331200</v>
      </c>
      <c r="D4224" t="str">
        <f>IF(ISBLANK(Hoja1!D4224),"ASALARIADO",Hoja1!D4224)</f>
        <v>ASALARIADO</v>
      </c>
      <c r="E4224" t="s">
        <v>16</v>
      </c>
      <c r="F4224" t="s">
        <v>12</v>
      </c>
      <c r="G4224" t="s">
        <v>13</v>
      </c>
      <c r="H4224" t="s">
        <v>13</v>
      </c>
      <c r="I4224" s="1">
        <f>IF(ISBLANK(Hoja1!I4224),AVERAGE(Hoja1!$I$2:$I$5001),Hoja1!I4224)</f>
        <v>31</v>
      </c>
      <c r="J4224">
        <f t="shared" si="195"/>
        <v>0</v>
      </c>
      <c r="K4224" t="str">
        <f t="shared" si="196"/>
        <v>1.2M-2M</v>
      </c>
      <c r="L4224" t="str">
        <f t="shared" si="197"/>
        <v>31-45</v>
      </c>
    </row>
    <row r="4225" spans="1:12" x14ac:dyDescent="0.25">
      <c r="A4225">
        <v>4224</v>
      </c>
      <c r="B4225" t="s">
        <v>15</v>
      </c>
      <c r="C4225">
        <f>IF(ISBLANK(Hoja1!C4225),AVERAGE(Hoja1!$C$2:$C$5001),Hoja1!C4225)</f>
        <v>368052.97</v>
      </c>
      <c r="D4225" t="str">
        <f>IF(ISBLANK(Hoja1!D4225),"ASALARIADO",Hoja1!D4225)</f>
        <v>ASALARIADO</v>
      </c>
      <c r="E4225" t="s">
        <v>16</v>
      </c>
      <c r="F4225" t="s">
        <v>12</v>
      </c>
      <c r="G4225" t="s">
        <v>13</v>
      </c>
      <c r="H4225" t="s">
        <v>13</v>
      </c>
      <c r="I4225" s="1">
        <f>IF(ISBLANK(Hoja1!I4225),AVERAGE(Hoja1!$I$2:$I$5001),Hoja1!I4225)</f>
        <v>37</v>
      </c>
      <c r="J4225">
        <f t="shared" si="195"/>
        <v>0</v>
      </c>
      <c r="K4225" t="str">
        <f t="shared" si="196"/>
        <v>0-400k</v>
      </c>
      <c r="L4225" t="str">
        <f t="shared" si="197"/>
        <v>31-45</v>
      </c>
    </row>
    <row r="4226" spans="1:12" x14ac:dyDescent="0.25">
      <c r="A4226">
        <v>4225</v>
      </c>
      <c r="B4226" t="s">
        <v>9</v>
      </c>
      <c r="C4226">
        <f>IF(ISBLANK(Hoja1!C4226),AVERAGE(Hoja1!$C$2:$C$5001),Hoja1!C4226)</f>
        <v>65000</v>
      </c>
      <c r="D4226" t="str">
        <f>IF(ISBLANK(Hoja1!D4226),"ASALARIADO",Hoja1!D4226)</f>
        <v>ASALARIADO</v>
      </c>
      <c r="E4226" t="s">
        <v>16</v>
      </c>
      <c r="F4226" t="s">
        <v>12</v>
      </c>
      <c r="G4226" t="s">
        <v>12</v>
      </c>
      <c r="H4226" t="s">
        <v>13</v>
      </c>
      <c r="I4226" s="1">
        <f>IF(ISBLANK(Hoja1!I4226),AVERAGE(Hoja1!$I$2:$I$5001),Hoja1!I4226)</f>
        <v>33</v>
      </c>
      <c r="J4226">
        <f t="shared" si="195"/>
        <v>0</v>
      </c>
      <c r="K4226" t="str">
        <f t="shared" si="196"/>
        <v>0-400k</v>
      </c>
      <c r="L4226" t="str">
        <f t="shared" si="197"/>
        <v>31-45</v>
      </c>
    </row>
    <row r="4227" spans="1:12" x14ac:dyDescent="0.25">
      <c r="A4227">
        <v>4226</v>
      </c>
      <c r="B4227" t="s">
        <v>15</v>
      </c>
      <c r="C4227">
        <f>IF(ISBLANK(Hoja1!C4227),AVERAGE(Hoja1!$C$2:$C$5001),Hoja1!C4227)</f>
        <v>4770580</v>
      </c>
      <c r="D4227" t="str">
        <f>IF(ISBLANK(Hoja1!D4227),"ASALARIADO",Hoja1!D4227)</f>
        <v>PENSIONADOS EN SU PROPIO SISTEMA</v>
      </c>
      <c r="E4227" t="s">
        <v>11</v>
      </c>
      <c r="F4227" t="s">
        <v>12</v>
      </c>
      <c r="G4227" t="s">
        <v>13</v>
      </c>
      <c r="H4227" t="s">
        <v>13</v>
      </c>
      <c r="I4227" s="1">
        <f>IF(ISBLANK(Hoja1!I4227),AVERAGE(Hoja1!$I$2:$I$5001),Hoja1!I4227)</f>
        <v>82</v>
      </c>
      <c r="J4227">
        <f t="shared" ref="J4227:J4290" si="198">IF(H4227="SI",1,0)</f>
        <v>0</v>
      </c>
      <c r="K4227" t="str">
        <f t="shared" ref="K4227:K4290" si="199">IF(C4227&lt;=400000,"0-400k",IF(C4227&lt;=800000,"400k-800k",IF(C4227&lt;=1200000,"800k-1.2M",IF(C4227&lt;=2000000,"1.2M-2M","2M+"))))</f>
        <v>2M+</v>
      </c>
      <c r="L4227" t="str">
        <f t="shared" ref="L4227:L4290" si="200">IF(I4227&lt;=30,"18-30",IF(I4227&lt;=45,"31-45",IF(I4227&lt;=60,"46-60",IF(I4227&lt;=75,"61-75","76-100+"))))</f>
        <v>76-100+</v>
      </c>
    </row>
    <row r="4228" spans="1:12" x14ac:dyDescent="0.25">
      <c r="A4228">
        <v>4227</v>
      </c>
      <c r="B4228" t="s">
        <v>9</v>
      </c>
      <c r="C4228">
        <f>IF(ISBLANK(Hoja1!C4228),AVERAGE(Hoja1!$C$2:$C$5001),Hoja1!C4228)</f>
        <v>1320594.4099999999</v>
      </c>
      <c r="D4228" t="str">
        <f>IF(ISBLANK(Hoja1!D4228),"ASALARIADO",Hoja1!D4228)</f>
        <v>ASALARIADO</v>
      </c>
      <c r="E4228" t="s">
        <v>16</v>
      </c>
      <c r="F4228" t="s">
        <v>12</v>
      </c>
      <c r="G4228" t="s">
        <v>13</v>
      </c>
      <c r="H4228" t="s">
        <v>13</v>
      </c>
      <c r="I4228" s="1">
        <f>IF(ISBLANK(Hoja1!I4228),AVERAGE(Hoja1!$I$2:$I$5001),Hoja1!I4228)</f>
        <v>26</v>
      </c>
      <c r="J4228">
        <f t="shared" si="198"/>
        <v>0</v>
      </c>
      <c r="K4228" t="str">
        <f t="shared" si="199"/>
        <v>1.2M-2M</v>
      </c>
      <c r="L4228" t="str">
        <f t="shared" si="200"/>
        <v>18-30</v>
      </c>
    </row>
    <row r="4229" spans="1:12" x14ac:dyDescent="0.25">
      <c r="A4229">
        <v>4228</v>
      </c>
      <c r="B4229" t="s">
        <v>9</v>
      </c>
      <c r="C4229">
        <f>IF(ISBLANK(Hoja1!C4229),AVERAGE(Hoja1!$C$2:$C$5001),Hoja1!C4229)</f>
        <v>349825</v>
      </c>
      <c r="D4229" t="str">
        <f>IF(ISBLANK(Hoja1!D4229),"ASALARIADO",Hoja1!D4229)</f>
        <v>ASALARIADO</v>
      </c>
      <c r="E4229" t="s">
        <v>16</v>
      </c>
      <c r="F4229" t="s">
        <v>12</v>
      </c>
      <c r="G4229" t="s">
        <v>13</v>
      </c>
      <c r="H4229" t="s">
        <v>13</v>
      </c>
      <c r="I4229" s="1">
        <f>IF(ISBLANK(Hoja1!I4229),AVERAGE(Hoja1!$I$2:$I$5001),Hoja1!I4229)</f>
        <v>55</v>
      </c>
      <c r="J4229">
        <f t="shared" si="198"/>
        <v>0</v>
      </c>
      <c r="K4229" t="str">
        <f t="shared" si="199"/>
        <v>0-400k</v>
      </c>
      <c r="L4229" t="str">
        <f t="shared" si="200"/>
        <v>46-60</v>
      </c>
    </row>
    <row r="4230" spans="1:12" x14ac:dyDescent="0.25">
      <c r="A4230">
        <v>4229</v>
      </c>
      <c r="B4230" t="s">
        <v>15</v>
      </c>
      <c r="C4230">
        <f>IF(ISBLANK(Hoja1!C4230),AVERAGE(Hoja1!$C$2:$C$5001),Hoja1!C4230)</f>
        <v>410881.45</v>
      </c>
      <c r="D4230" t="str">
        <f>IF(ISBLANK(Hoja1!D4230),"ASALARIADO",Hoja1!D4230)</f>
        <v>ASALARIADO</v>
      </c>
      <c r="E4230" t="s">
        <v>16</v>
      </c>
      <c r="F4230" t="s">
        <v>12</v>
      </c>
      <c r="G4230" t="s">
        <v>13</v>
      </c>
      <c r="H4230" t="s">
        <v>13</v>
      </c>
      <c r="I4230" s="1">
        <f>IF(ISBLANK(Hoja1!I4230),AVERAGE(Hoja1!$I$2:$I$5001),Hoja1!I4230)</f>
        <v>45</v>
      </c>
      <c r="J4230">
        <f t="shared" si="198"/>
        <v>0</v>
      </c>
      <c r="K4230" t="str">
        <f t="shared" si="199"/>
        <v>400k-800k</v>
      </c>
      <c r="L4230" t="str">
        <f t="shared" si="200"/>
        <v>31-45</v>
      </c>
    </row>
    <row r="4231" spans="1:12" x14ac:dyDescent="0.25">
      <c r="A4231">
        <v>4230</v>
      </c>
      <c r="B4231" t="s">
        <v>9</v>
      </c>
      <c r="C4231">
        <f>IF(ISBLANK(Hoja1!C4231),AVERAGE(Hoja1!$C$2:$C$5001),Hoja1!C4231)</f>
        <v>600000</v>
      </c>
      <c r="D4231" t="str">
        <f>IF(ISBLANK(Hoja1!D4231),"ASALARIADO",Hoja1!D4231)</f>
        <v>ASALARIADO</v>
      </c>
      <c r="E4231" t="s">
        <v>16</v>
      </c>
      <c r="F4231" t="s">
        <v>12</v>
      </c>
      <c r="G4231" t="s">
        <v>13</v>
      </c>
      <c r="H4231" t="s">
        <v>12</v>
      </c>
      <c r="I4231" s="1">
        <f>IF(ISBLANK(Hoja1!I4231),AVERAGE(Hoja1!$I$2:$I$5001),Hoja1!I4231)</f>
        <v>28</v>
      </c>
      <c r="J4231">
        <f t="shared" si="198"/>
        <v>1</v>
      </c>
      <c r="K4231" t="str">
        <f t="shared" si="199"/>
        <v>400k-800k</v>
      </c>
      <c r="L4231" t="str">
        <f t="shared" si="200"/>
        <v>18-30</v>
      </c>
    </row>
    <row r="4232" spans="1:12" x14ac:dyDescent="0.25">
      <c r="A4232">
        <v>4231</v>
      </c>
      <c r="B4232" t="s">
        <v>15</v>
      </c>
      <c r="C4232">
        <f>IF(ISBLANK(Hoja1!C4232),AVERAGE(Hoja1!$C$2:$C$5001),Hoja1!C4232)</f>
        <v>631000</v>
      </c>
      <c r="D4232" t="str">
        <f>IF(ISBLANK(Hoja1!D4232),"ASALARIADO",Hoja1!D4232)</f>
        <v>ASALARIADO</v>
      </c>
      <c r="E4232" t="s">
        <v>16</v>
      </c>
      <c r="F4232" t="s">
        <v>12</v>
      </c>
      <c r="G4232" t="s">
        <v>13</v>
      </c>
      <c r="H4232" t="s">
        <v>13</v>
      </c>
      <c r="I4232" s="1">
        <f>IF(ISBLANK(Hoja1!I4232),AVERAGE(Hoja1!$I$2:$I$5001),Hoja1!I4232)</f>
        <v>32</v>
      </c>
      <c r="J4232">
        <f t="shared" si="198"/>
        <v>0</v>
      </c>
      <c r="K4232" t="str">
        <f t="shared" si="199"/>
        <v>400k-800k</v>
      </c>
      <c r="L4232" t="str">
        <f t="shared" si="200"/>
        <v>31-45</v>
      </c>
    </row>
    <row r="4233" spans="1:12" x14ac:dyDescent="0.25">
      <c r="A4233">
        <v>4232</v>
      </c>
      <c r="B4233" t="s">
        <v>9</v>
      </c>
      <c r="C4233">
        <f>IF(ISBLANK(Hoja1!C4233),AVERAGE(Hoja1!$C$2:$C$5001),Hoja1!C4233)</f>
        <v>1873201.89</v>
      </c>
      <c r="D4233" t="str">
        <f>IF(ISBLANK(Hoja1!D4233),"ASALARIADO",Hoja1!D4233)</f>
        <v>ASALARIADO</v>
      </c>
      <c r="E4233" t="s">
        <v>16</v>
      </c>
      <c r="F4233" t="s">
        <v>12</v>
      </c>
      <c r="G4233" t="s">
        <v>13</v>
      </c>
      <c r="H4233" t="s">
        <v>13</v>
      </c>
      <c r="I4233" s="1">
        <f>IF(ISBLANK(Hoja1!I4233),AVERAGE(Hoja1!$I$2:$I$5001),Hoja1!I4233)</f>
        <v>49</v>
      </c>
      <c r="J4233">
        <f t="shared" si="198"/>
        <v>0</v>
      </c>
      <c r="K4233" t="str">
        <f t="shared" si="199"/>
        <v>1.2M-2M</v>
      </c>
      <c r="L4233" t="str">
        <f t="shared" si="200"/>
        <v>46-60</v>
      </c>
    </row>
    <row r="4234" spans="1:12" x14ac:dyDescent="0.25">
      <c r="A4234">
        <v>4233</v>
      </c>
      <c r="B4234" t="s">
        <v>15</v>
      </c>
      <c r="C4234">
        <f>IF(ISBLANK(Hoja1!C4234),AVERAGE(Hoja1!$C$2:$C$5001),Hoja1!C4234)</f>
        <v>875386</v>
      </c>
      <c r="D4234" t="str">
        <f>IF(ISBLANK(Hoja1!D4234),"ASALARIADO",Hoja1!D4234)</f>
        <v>PENSIONADOS EN SU PROPIO SISTEMA</v>
      </c>
      <c r="E4234" t="s">
        <v>11</v>
      </c>
      <c r="F4234" t="s">
        <v>12</v>
      </c>
      <c r="G4234" t="s">
        <v>13</v>
      </c>
      <c r="H4234" t="s">
        <v>13</v>
      </c>
      <c r="I4234" s="1">
        <f>IF(ISBLANK(Hoja1!I4234),AVERAGE(Hoja1!$I$2:$I$5001),Hoja1!I4234)</f>
        <v>70</v>
      </c>
      <c r="J4234">
        <f t="shared" si="198"/>
        <v>0</v>
      </c>
      <c r="K4234" t="str">
        <f t="shared" si="199"/>
        <v>800k-1.2M</v>
      </c>
      <c r="L4234" t="str">
        <f t="shared" si="200"/>
        <v>61-75</v>
      </c>
    </row>
    <row r="4235" spans="1:12" x14ac:dyDescent="0.25">
      <c r="A4235">
        <v>4234</v>
      </c>
      <c r="B4235" t="s">
        <v>9</v>
      </c>
      <c r="C4235">
        <f>IF(ISBLANK(Hoja1!C4235),AVERAGE(Hoja1!$C$2:$C$5001),Hoja1!C4235)</f>
        <v>325000</v>
      </c>
      <c r="D4235" t="str">
        <f>IF(ISBLANK(Hoja1!D4235),"ASALARIADO",Hoja1!D4235)</f>
        <v>ASALARIADO</v>
      </c>
      <c r="E4235" t="s">
        <v>16</v>
      </c>
      <c r="F4235" t="s">
        <v>12</v>
      </c>
      <c r="G4235" t="s">
        <v>13</v>
      </c>
      <c r="H4235" t="s">
        <v>13</v>
      </c>
      <c r="I4235" s="1">
        <f>IF(ISBLANK(Hoja1!I4235),AVERAGE(Hoja1!$I$2:$I$5001),Hoja1!I4235)</f>
        <v>55</v>
      </c>
      <c r="J4235">
        <f t="shared" si="198"/>
        <v>0</v>
      </c>
      <c r="K4235" t="str">
        <f t="shared" si="199"/>
        <v>0-400k</v>
      </c>
      <c r="L4235" t="str">
        <f t="shared" si="200"/>
        <v>46-60</v>
      </c>
    </row>
    <row r="4236" spans="1:12" x14ac:dyDescent="0.25">
      <c r="A4236">
        <v>4235</v>
      </c>
      <c r="B4236" t="s">
        <v>9</v>
      </c>
      <c r="C4236">
        <f>IF(ISBLANK(Hoja1!C4236),AVERAGE(Hoja1!$C$2:$C$5001),Hoja1!C4236)</f>
        <v>300018</v>
      </c>
      <c r="D4236" t="str">
        <f>IF(ISBLANK(Hoja1!D4236),"ASALARIADO",Hoja1!D4236)</f>
        <v>TRABAJADOR INDEPENDIENTE</v>
      </c>
      <c r="E4236" t="s">
        <v>16</v>
      </c>
      <c r="F4236" t="s">
        <v>12</v>
      </c>
      <c r="G4236" t="s">
        <v>13</v>
      </c>
      <c r="H4236" t="s">
        <v>13</v>
      </c>
      <c r="I4236" s="1">
        <f>IF(ISBLANK(Hoja1!I4236),AVERAGE(Hoja1!$I$2:$I$5001),Hoja1!I4236)</f>
        <v>38</v>
      </c>
      <c r="J4236">
        <f t="shared" si="198"/>
        <v>0</v>
      </c>
      <c r="K4236" t="str">
        <f t="shared" si="199"/>
        <v>0-400k</v>
      </c>
      <c r="L4236" t="str">
        <f t="shared" si="200"/>
        <v>31-45</v>
      </c>
    </row>
    <row r="4237" spans="1:12" x14ac:dyDescent="0.25">
      <c r="A4237">
        <v>4236</v>
      </c>
      <c r="B4237" t="s">
        <v>15</v>
      </c>
      <c r="C4237">
        <f>IF(ISBLANK(Hoja1!C4237),AVERAGE(Hoja1!$C$2:$C$5001),Hoja1!C4237)</f>
        <v>326749</v>
      </c>
      <c r="D4237" t="str">
        <f>IF(ISBLANK(Hoja1!D4237),"ASALARIADO",Hoja1!D4237)</f>
        <v>TRABAJADOR INDEPENDIENTE</v>
      </c>
      <c r="E4237" t="s">
        <v>16</v>
      </c>
      <c r="F4237" t="s">
        <v>12</v>
      </c>
      <c r="G4237" t="s">
        <v>13</v>
      </c>
      <c r="H4237" t="s">
        <v>12</v>
      </c>
      <c r="I4237" s="1">
        <f>IF(ISBLANK(Hoja1!I4237),AVERAGE(Hoja1!$I$2:$I$5001),Hoja1!I4237)</f>
        <v>34</v>
      </c>
      <c r="J4237">
        <f t="shared" si="198"/>
        <v>1</v>
      </c>
      <c r="K4237" t="str">
        <f t="shared" si="199"/>
        <v>0-400k</v>
      </c>
      <c r="L4237" t="str">
        <f t="shared" si="200"/>
        <v>31-45</v>
      </c>
    </row>
    <row r="4238" spans="1:12" x14ac:dyDescent="0.25">
      <c r="A4238">
        <v>4237</v>
      </c>
      <c r="B4238" t="s">
        <v>15</v>
      </c>
      <c r="C4238">
        <f>IF(ISBLANK(Hoja1!C4238),AVERAGE(Hoja1!$C$2:$C$5001),Hoja1!C4238)</f>
        <v>355310.4</v>
      </c>
      <c r="D4238" t="str">
        <f>IF(ISBLANK(Hoja1!D4238),"ASALARIADO",Hoja1!D4238)</f>
        <v>ASALARIADO</v>
      </c>
      <c r="E4238" t="s">
        <v>16</v>
      </c>
      <c r="F4238" t="s">
        <v>12</v>
      </c>
      <c r="G4238" t="s">
        <v>13</v>
      </c>
      <c r="H4238" t="s">
        <v>13</v>
      </c>
      <c r="I4238" s="1">
        <f>IF(ISBLANK(Hoja1!I4238),AVERAGE(Hoja1!$I$2:$I$5001),Hoja1!I4238)</f>
        <v>22</v>
      </c>
      <c r="J4238">
        <f t="shared" si="198"/>
        <v>0</v>
      </c>
      <c r="K4238" t="str">
        <f t="shared" si="199"/>
        <v>0-400k</v>
      </c>
      <c r="L4238" t="str">
        <f t="shared" si="200"/>
        <v>18-30</v>
      </c>
    </row>
    <row r="4239" spans="1:12" x14ac:dyDescent="0.25">
      <c r="A4239">
        <v>4238</v>
      </c>
      <c r="B4239" t="s">
        <v>9</v>
      </c>
      <c r="C4239">
        <f>IF(ISBLANK(Hoja1!C4239),AVERAGE(Hoja1!$C$2:$C$5001),Hoja1!C4239)</f>
        <v>278030</v>
      </c>
      <c r="D4239" t="str">
        <f>IF(ISBLANK(Hoja1!D4239),"ASALARIADO",Hoja1!D4239)</f>
        <v>CONVENIOS ESPECIALES DE TRABAJADORES INDEPENDIENTES</v>
      </c>
      <c r="E4239" t="s">
        <v>16</v>
      </c>
      <c r="F4239" t="s">
        <v>12</v>
      </c>
      <c r="G4239" t="s">
        <v>13</v>
      </c>
      <c r="H4239" t="s">
        <v>13</v>
      </c>
      <c r="I4239" s="1">
        <f>IF(ISBLANK(Hoja1!I4239),AVERAGE(Hoja1!$I$2:$I$5001),Hoja1!I4239)</f>
        <v>49</v>
      </c>
      <c r="J4239">
        <f t="shared" si="198"/>
        <v>0</v>
      </c>
      <c r="K4239" t="str">
        <f t="shared" si="199"/>
        <v>0-400k</v>
      </c>
      <c r="L4239" t="str">
        <f t="shared" si="200"/>
        <v>46-60</v>
      </c>
    </row>
    <row r="4240" spans="1:12" x14ac:dyDescent="0.25">
      <c r="A4240">
        <v>4239</v>
      </c>
      <c r="B4240" t="s">
        <v>9</v>
      </c>
      <c r="C4240">
        <f>IF(ISBLANK(Hoja1!C4240),AVERAGE(Hoja1!$C$2:$C$5001),Hoja1!C4240)</f>
        <v>2471513.6</v>
      </c>
      <c r="D4240" t="str">
        <f>IF(ISBLANK(Hoja1!D4240),"ASALARIADO",Hoja1!D4240)</f>
        <v>ASALARIADO</v>
      </c>
      <c r="E4240" t="s">
        <v>11</v>
      </c>
      <c r="F4240" t="s">
        <v>12</v>
      </c>
      <c r="G4240" t="s">
        <v>13</v>
      </c>
      <c r="H4240" t="s">
        <v>13</v>
      </c>
      <c r="I4240" s="1">
        <f>IF(ISBLANK(Hoja1!I4240),AVERAGE(Hoja1!$I$2:$I$5001),Hoja1!I4240)</f>
        <v>56</v>
      </c>
      <c r="J4240">
        <f t="shared" si="198"/>
        <v>0</v>
      </c>
      <c r="K4240" t="str">
        <f t="shared" si="199"/>
        <v>2M+</v>
      </c>
      <c r="L4240" t="str">
        <f t="shared" si="200"/>
        <v>46-60</v>
      </c>
    </row>
    <row r="4241" spans="1:12" x14ac:dyDescent="0.25">
      <c r="A4241">
        <v>4240</v>
      </c>
      <c r="B4241" t="s">
        <v>9</v>
      </c>
      <c r="C4241">
        <f>IF(ISBLANK(Hoja1!C4241),AVERAGE(Hoja1!$C$2:$C$5001),Hoja1!C4241)</f>
        <v>297046</v>
      </c>
      <c r="D4241" t="str">
        <f>IF(ISBLANK(Hoja1!D4241),"ASALARIADO",Hoja1!D4241)</f>
        <v>TRABAJADOR INDEPENDIENTE</v>
      </c>
      <c r="E4241" t="s">
        <v>16</v>
      </c>
      <c r="F4241" t="s">
        <v>12</v>
      </c>
      <c r="G4241" t="s">
        <v>13</v>
      </c>
      <c r="H4241" t="s">
        <v>12</v>
      </c>
      <c r="I4241" s="1">
        <f>IF(ISBLANK(Hoja1!I4241),AVERAGE(Hoja1!$I$2:$I$5001),Hoja1!I4241)</f>
        <v>35</v>
      </c>
      <c r="J4241">
        <f t="shared" si="198"/>
        <v>1</v>
      </c>
      <c r="K4241" t="str">
        <f t="shared" si="199"/>
        <v>0-400k</v>
      </c>
      <c r="L4241" t="str">
        <f t="shared" si="200"/>
        <v>31-45</v>
      </c>
    </row>
    <row r="4242" spans="1:12" x14ac:dyDescent="0.25">
      <c r="A4242">
        <v>4241</v>
      </c>
      <c r="B4242" t="s">
        <v>9</v>
      </c>
      <c r="C4242">
        <f>IF(ISBLANK(Hoja1!C4242),AVERAGE(Hoja1!$C$2:$C$5001),Hoja1!C4242)</f>
        <v>300018</v>
      </c>
      <c r="D4242" t="str">
        <f>IF(ISBLANK(Hoja1!D4242),"ASALARIADO",Hoja1!D4242)</f>
        <v>ASEGURADO VOLUNTARIO</v>
      </c>
      <c r="E4242" t="s">
        <v>16</v>
      </c>
      <c r="F4242" t="s">
        <v>12</v>
      </c>
      <c r="G4242" t="s">
        <v>13</v>
      </c>
      <c r="H4242" t="s">
        <v>13</v>
      </c>
      <c r="I4242" s="1">
        <f>IF(ISBLANK(Hoja1!I4242),AVERAGE(Hoja1!$I$2:$I$5001),Hoja1!I4242)</f>
        <v>68</v>
      </c>
      <c r="J4242">
        <f t="shared" si="198"/>
        <v>0</v>
      </c>
      <c r="K4242" t="str">
        <f t="shared" si="199"/>
        <v>0-400k</v>
      </c>
      <c r="L4242" t="str">
        <f t="shared" si="200"/>
        <v>61-75</v>
      </c>
    </row>
    <row r="4243" spans="1:12" x14ac:dyDescent="0.25">
      <c r="A4243">
        <v>4242</v>
      </c>
      <c r="B4243" t="s">
        <v>15</v>
      </c>
      <c r="C4243">
        <f>IF(ISBLANK(Hoja1!C4243),AVERAGE(Hoja1!$C$2:$C$5001),Hoja1!C4243)</f>
        <v>72107</v>
      </c>
      <c r="D4243" t="str">
        <f>IF(ISBLANK(Hoja1!D4243),"ASALARIADO",Hoja1!D4243)</f>
        <v>ASALARIADO</v>
      </c>
      <c r="E4243" t="s">
        <v>16</v>
      </c>
      <c r="F4243" t="s">
        <v>12</v>
      </c>
      <c r="G4243" t="s">
        <v>13</v>
      </c>
      <c r="H4243" t="s">
        <v>12</v>
      </c>
      <c r="I4243" s="1">
        <f>IF(ISBLANK(Hoja1!I4243),AVERAGE(Hoja1!$I$2:$I$5001),Hoja1!I4243)</f>
        <v>24</v>
      </c>
      <c r="J4243">
        <f t="shared" si="198"/>
        <v>1</v>
      </c>
      <c r="K4243" t="str">
        <f t="shared" si="199"/>
        <v>0-400k</v>
      </c>
      <c r="L4243" t="str">
        <f t="shared" si="200"/>
        <v>18-30</v>
      </c>
    </row>
    <row r="4244" spans="1:12" x14ac:dyDescent="0.25">
      <c r="A4244">
        <v>4243</v>
      </c>
      <c r="B4244" t="s">
        <v>15</v>
      </c>
      <c r="C4244">
        <f>IF(ISBLANK(Hoja1!C4244),AVERAGE(Hoja1!$C$2:$C$5001),Hoja1!C4244)</f>
        <v>348503</v>
      </c>
      <c r="D4244" t="str">
        <f>IF(ISBLANK(Hoja1!D4244),"ASALARIADO",Hoja1!D4244)</f>
        <v>ASALARIADO</v>
      </c>
      <c r="E4244" t="s">
        <v>16</v>
      </c>
      <c r="F4244" t="s">
        <v>12</v>
      </c>
      <c r="G4244" t="s">
        <v>13</v>
      </c>
      <c r="H4244" t="s">
        <v>13</v>
      </c>
      <c r="I4244" s="1">
        <f>IF(ISBLANK(Hoja1!I4244),AVERAGE(Hoja1!$I$2:$I$5001),Hoja1!I4244)</f>
        <v>41</v>
      </c>
      <c r="J4244">
        <f t="shared" si="198"/>
        <v>0</v>
      </c>
      <c r="K4244" t="str">
        <f t="shared" si="199"/>
        <v>0-400k</v>
      </c>
      <c r="L4244" t="str">
        <f t="shared" si="200"/>
        <v>31-45</v>
      </c>
    </row>
    <row r="4245" spans="1:12" x14ac:dyDescent="0.25">
      <c r="A4245">
        <v>4244</v>
      </c>
      <c r="B4245" t="s">
        <v>9</v>
      </c>
      <c r="C4245">
        <f>IF(ISBLANK(Hoja1!C4245),AVERAGE(Hoja1!$C$2:$C$5001),Hoja1!C4245)</f>
        <v>642383</v>
      </c>
      <c r="D4245" t="str">
        <f>IF(ISBLANK(Hoja1!D4245),"ASALARIADO",Hoja1!D4245)</f>
        <v>ASALARIADO</v>
      </c>
      <c r="E4245" t="s">
        <v>11</v>
      </c>
      <c r="F4245" t="s">
        <v>12</v>
      </c>
      <c r="G4245" t="s">
        <v>13</v>
      </c>
      <c r="H4245" t="s">
        <v>13</v>
      </c>
      <c r="I4245" s="1">
        <f>IF(ISBLANK(Hoja1!I4245),AVERAGE(Hoja1!$I$2:$I$5001),Hoja1!I4245)</f>
        <v>27</v>
      </c>
      <c r="J4245">
        <f t="shared" si="198"/>
        <v>0</v>
      </c>
      <c r="K4245" t="str">
        <f t="shared" si="199"/>
        <v>400k-800k</v>
      </c>
      <c r="L4245" t="str">
        <f t="shared" si="200"/>
        <v>18-30</v>
      </c>
    </row>
    <row r="4246" spans="1:12" x14ac:dyDescent="0.25">
      <c r="A4246">
        <v>4245</v>
      </c>
      <c r="B4246" t="s">
        <v>15</v>
      </c>
      <c r="C4246">
        <f>IF(ISBLANK(Hoja1!C4246),AVERAGE(Hoja1!$C$2:$C$5001),Hoja1!C4246)</f>
        <v>218508.48</v>
      </c>
      <c r="D4246" t="str">
        <f>IF(ISBLANK(Hoja1!D4246),"ASALARIADO",Hoja1!D4246)</f>
        <v>ASALARIADO</v>
      </c>
      <c r="E4246" t="s">
        <v>16</v>
      </c>
      <c r="F4246" t="s">
        <v>12</v>
      </c>
      <c r="G4246" t="s">
        <v>12</v>
      </c>
      <c r="H4246" t="s">
        <v>12</v>
      </c>
      <c r="I4246" s="1">
        <f>IF(ISBLANK(Hoja1!I4246),AVERAGE(Hoja1!$I$2:$I$5001),Hoja1!I4246)</f>
        <v>49</v>
      </c>
      <c r="J4246">
        <f t="shared" si="198"/>
        <v>1</v>
      </c>
      <c r="K4246" t="str">
        <f t="shared" si="199"/>
        <v>0-400k</v>
      </c>
      <c r="L4246" t="str">
        <f t="shared" si="200"/>
        <v>46-60</v>
      </c>
    </row>
    <row r="4247" spans="1:12" x14ac:dyDescent="0.25">
      <c r="A4247">
        <v>4246</v>
      </c>
      <c r="B4247" t="s">
        <v>9</v>
      </c>
      <c r="C4247">
        <f>IF(ISBLANK(Hoja1!C4247),AVERAGE(Hoja1!$C$2:$C$5001),Hoja1!C4247)</f>
        <v>650000.12</v>
      </c>
      <c r="D4247" t="str">
        <f>IF(ISBLANK(Hoja1!D4247),"ASALARIADO",Hoja1!D4247)</f>
        <v>ASALARIADO</v>
      </c>
      <c r="E4247" t="s">
        <v>16</v>
      </c>
      <c r="F4247" t="s">
        <v>12</v>
      </c>
      <c r="G4247" t="s">
        <v>13</v>
      </c>
      <c r="H4247" t="s">
        <v>13</v>
      </c>
      <c r="I4247" s="1">
        <f>IF(ISBLANK(Hoja1!I4247),AVERAGE(Hoja1!$I$2:$I$5001),Hoja1!I4247)</f>
        <v>27</v>
      </c>
      <c r="J4247">
        <f t="shared" si="198"/>
        <v>0</v>
      </c>
      <c r="K4247" t="str">
        <f t="shared" si="199"/>
        <v>400k-800k</v>
      </c>
      <c r="L4247" t="str">
        <f t="shared" si="200"/>
        <v>18-30</v>
      </c>
    </row>
    <row r="4248" spans="1:12" x14ac:dyDescent="0.25">
      <c r="A4248">
        <v>4247</v>
      </c>
      <c r="B4248" t="s">
        <v>9</v>
      </c>
      <c r="C4248">
        <f>IF(ISBLANK(Hoja1!C4248),AVERAGE(Hoja1!$C$2:$C$5001),Hoja1!C4248)</f>
        <v>406358</v>
      </c>
      <c r="D4248" t="str">
        <f>IF(ISBLANK(Hoja1!D4248),"ASALARIADO",Hoja1!D4248)</f>
        <v>TRABAJADOR INDEPENDIENTE</v>
      </c>
      <c r="E4248" t="s">
        <v>16</v>
      </c>
      <c r="F4248" t="s">
        <v>12</v>
      </c>
      <c r="G4248" t="s">
        <v>13</v>
      </c>
      <c r="H4248" t="s">
        <v>12</v>
      </c>
      <c r="I4248" s="1">
        <f>IF(ISBLANK(Hoja1!I4248),AVERAGE(Hoja1!$I$2:$I$5001),Hoja1!I4248)</f>
        <v>60</v>
      </c>
      <c r="J4248">
        <f t="shared" si="198"/>
        <v>1</v>
      </c>
      <c r="K4248" t="str">
        <f t="shared" si="199"/>
        <v>400k-800k</v>
      </c>
      <c r="L4248" t="str">
        <f t="shared" si="200"/>
        <v>46-60</v>
      </c>
    </row>
    <row r="4249" spans="1:12" x14ac:dyDescent="0.25">
      <c r="A4249">
        <v>4248</v>
      </c>
      <c r="B4249" t="s">
        <v>9</v>
      </c>
      <c r="C4249">
        <f>IF(ISBLANK(Hoja1!C4249),AVERAGE(Hoja1!$C$2:$C$5001),Hoja1!C4249)</f>
        <v>100000</v>
      </c>
      <c r="D4249" t="str">
        <f>IF(ISBLANK(Hoja1!D4249),"ASALARIADO",Hoja1!D4249)</f>
        <v>ASALARIADO</v>
      </c>
      <c r="E4249" t="s">
        <v>16</v>
      </c>
      <c r="F4249" t="s">
        <v>12</v>
      </c>
      <c r="G4249" t="s">
        <v>13</v>
      </c>
      <c r="H4249" t="s">
        <v>13</v>
      </c>
      <c r="I4249" s="1">
        <f>IF(ISBLANK(Hoja1!I4249),AVERAGE(Hoja1!$I$2:$I$5001),Hoja1!I4249)</f>
        <v>56</v>
      </c>
      <c r="J4249">
        <f t="shared" si="198"/>
        <v>0</v>
      </c>
      <c r="K4249" t="str">
        <f t="shared" si="199"/>
        <v>0-400k</v>
      </c>
      <c r="L4249" t="str">
        <f t="shared" si="200"/>
        <v>46-60</v>
      </c>
    </row>
    <row r="4250" spans="1:12" x14ac:dyDescent="0.25">
      <c r="A4250">
        <v>4249</v>
      </c>
      <c r="B4250" t="s">
        <v>9</v>
      </c>
      <c r="C4250">
        <f>IF(ISBLANK(Hoja1!C4250),AVERAGE(Hoja1!$C$2:$C$5001),Hoja1!C4250)</f>
        <v>171013.5</v>
      </c>
      <c r="D4250" t="str">
        <f>IF(ISBLANK(Hoja1!D4250),"ASALARIADO",Hoja1!D4250)</f>
        <v>ASALARIADO</v>
      </c>
      <c r="E4250" t="s">
        <v>16</v>
      </c>
      <c r="F4250" t="s">
        <v>12</v>
      </c>
      <c r="G4250" t="s">
        <v>13</v>
      </c>
      <c r="H4250" t="s">
        <v>13</v>
      </c>
      <c r="I4250" s="1">
        <f>IF(ISBLANK(Hoja1!I4250),AVERAGE(Hoja1!$I$2:$I$5001),Hoja1!I4250)</f>
        <v>24</v>
      </c>
      <c r="J4250">
        <f t="shared" si="198"/>
        <v>0</v>
      </c>
      <c r="K4250" t="str">
        <f t="shared" si="199"/>
        <v>0-400k</v>
      </c>
      <c r="L4250" t="str">
        <f t="shared" si="200"/>
        <v>18-30</v>
      </c>
    </row>
    <row r="4251" spans="1:12" x14ac:dyDescent="0.25">
      <c r="A4251">
        <v>4250</v>
      </c>
      <c r="B4251" t="s">
        <v>15</v>
      </c>
      <c r="C4251">
        <f>IF(ISBLANK(Hoja1!C4251),AVERAGE(Hoja1!$C$2:$C$5001),Hoja1!C4251)</f>
        <v>999660.5</v>
      </c>
      <c r="D4251" t="str">
        <f>IF(ISBLANK(Hoja1!D4251),"ASALARIADO",Hoja1!D4251)</f>
        <v>ASALARIADO</v>
      </c>
      <c r="E4251" t="s">
        <v>16</v>
      </c>
      <c r="F4251" t="s">
        <v>12</v>
      </c>
      <c r="G4251" t="s">
        <v>12</v>
      </c>
      <c r="H4251" t="s">
        <v>13</v>
      </c>
      <c r="I4251" s="1">
        <f>IF(ISBLANK(Hoja1!I4251),AVERAGE(Hoja1!$I$2:$I$5001),Hoja1!I4251)</f>
        <v>30</v>
      </c>
      <c r="J4251">
        <f t="shared" si="198"/>
        <v>0</v>
      </c>
      <c r="K4251" t="str">
        <f t="shared" si="199"/>
        <v>800k-1.2M</v>
      </c>
      <c r="L4251" t="str">
        <f t="shared" si="200"/>
        <v>18-30</v>
      </c>
    </row>
    <row r="4252" spans="1:12" x14ac:dyDescent="0.25">
      <c r="A4252">
        <v>4251</v>
      </c>
      <c r="B4252" t="s">
        <v>9</v>
      </c>
      <c r="C4252">
        <f>IF(ISBLANK(Hoja1!C4252),AVERAGE(Hoja1!$C$2:$C$5001),Hoja1!C4252)</f>
        <v>370517.81</v>
      </c>
      <c r="D4252" t="str">
        <f>IF(ISBLANK(Hoja1!D4252),"ASALARIADO",Hoja1!D4252)</f>
        <v>ASALARIADO</v>
      </c>
      <c r="E4252" t="s">
        <v>16</v>
      </c>
      <c r="F4252" t="s">
        <v>12</v>
      </c>
      <c r="G4252" t="s">
        <v>13</v>
      </c>
      <c r="H4252" t="s">
        <v>13</v>
      </c>
      <c r="I4252" s="1">
        <f>IF(ISBLANK(Hoja1!I4252),AVERAGE(Hoja1!$I$2:$I$5001),Hoja1!I4252)</f>
        <v>28</v>
      </c>
      <c r="J4252">
        <f t="shared" si="198"/>
        <v>0</v>
      </c>
      <c r="K4252" t="str">
        <f t="shared" si="199"/>
        <v>0-400k</v>
      </c>
      <c r="L4252" t="str">
        <f t="shared" si="200"/>
        <v>18-30</v>
      </c>
    </row>
    <row r="4253" spans="1:12" x14ac:dyDescent="0.25">
      <c r="A4253">
        <v>4252</v>
      </c>
      <c r="B4253" t="s">
        <v>9</v>
      </c>
      <c r="C4253">
        <f>IF(ISBLANK(Hoja1!C4253),AVERAGE(Hoja1!$C$2:$C$5001),Hoja1!C4253)</f>
        <v>478473.57</v>
      </c>
      <c r="D4253" t="str">
        <f>IF(ISBLANK(Hoja1!D4253),"ASALARIADO",Hoja1!D4253)</f>
        <v>ASALARIADO</v>
      </c>
      <c r="E4253" t="s">
        <v>16</v>
      </c>
      <c r="F4253" t="s">
        <v>12</v>
      </c>
      <c r="G4253" t="s">
        <v>13</v>
      </c>
      <c r="H4253" t="s">
        <v>13</v>
      </c>
      <c r="I4253" s="1">
        <f>IF(ISBLANK(Hoja1!I4253),AVERAGE(Hoja1!$I$2:$I$5001),Hoja1!I4253)</f>
        <v>26</v>
      </c>
      <c r="J4253">
        <f t="shared" si="198"/>
        <v>0</v>
      </c>
      <c r="K4253" t="str">
        <f t="shared" si="199"/>
        <v>400k-800k</v>
      </c>
      <c r="L4253" t="str">
        <f t="shared" si="200"/>
        <v>18-30</v>
      </c>
    </row>
    <row r="4254" spans="1:12" x14ac:dyDescent="0.25">
      <c r="A4254">
        <v>4253</v>
      </c>
      <c r="B4254" t="s">
        <v>15</v>
      </c>
      <c r="C4254">
        <f>IF(ISBLANK(Hoja1!C4254),AVERAGE(Hoja1!$C$2:$C$5001),Hoja1!C4254)</f>
        <v>488864.43</v>
      </c>
      <c r="D4254" t="str">
        <f>IF(ISBLANK(Hoja1!D4254),"ASALARIADO",Hoja1!D4254)</f>
        <v>ASALARIADO</v>
      </c>
      <c r="E4254" t="s">
        <v>11</v>
      </c>
      <c r="F4254" t="s">
        <v>12</v>
      </c>
      <c r="G4254" t="s">
        <v>13</v>
      </c>
      <c r="H4254" t="s">
        <v>13</v>
      </c>
      <c r="I4254" s="1">
        <f>IF(ISBLANK(Hoja1!I4254),AVERAGE(Hoja1!$I$2:$I$5001),Hoja1!I4254)</f>
        <v>25</v>
      </c>
      <c r="J4254">
        <f t="shared" si="198"/>
        <v>0</v>
      </c>
      <c r="K4254" t="str">
        <f t="shared" si="199"/>
        <v>400k-800k</v>
      </c>
      <c r="L4254" t="str">
        <f t="shared" si="200"/>
        <v>18-30</v>
      </c>
    </row>
    <row r="4255" spans="1:12" x14ac:dyDescent="0.25">
      <c r="A4255">
        <v>4254</v>
      </c>
      <c r="B4255" t="s">
        <v>9</v>
      </c>
      <c r="C4255">
        <f>IF(ISBLANK(Hoja1!C4255),AVERAGE(Hoja1!$C$2:$C$5001),Hoja1!C4255)</f>
        <v>440625</v>
      </c>
      <c r="D4255" t="str">
        <f>IF(ISBLANK(Hoja1!D4255),"ASALARIADO",Hoja1!D4255)</f>
        <v>ASALARIADO</v>
      </c>
      <c r="E4255" t="s">
        <v>16</v>
      </c>
      <c r="F4255" t="s">
        <v>12</v>
      </c>
      <c r="G4255" t="s">
        <v>13</v>
      </c>
      <c r="H4255" t="s">
        <v>13</v>
      </c>
      <c r="I4255" s="1">
        <f>IF(ISBLANK(Hoja1!I4255),AVERAGE(Hoja1!$I$2:$I$5001),Hoja1!I4255)</f>
        <v>26</v>
      </c>
      <c r="J4255">
        <f t="shared" si="198"/>
        <v>0</v>
      </c>
      <c r="K4255" t="str">
        <f t="shared" si="199"/>
        <v>400k-800k</v>
      </c>
      <c r="L4255" t="str">
        <f t="shared" si="200"/>
        <v>18-30</v>
      </c>
    </row>
    <row r="4256" spans="1:12" x14ac:dyDescent="0.25">
      <c r="A4256">
        <v>4255</v>
      </c>
      <c r="B4256" t="s">
        <v>9</v>
      </c>
      <c r="C4256">
        <f>IF(ISBLANK(Hoja1!C4256),AVERAGE(Hoja1!$C$2:$C$5001),Hoja1!C4256)</f>
        <v>323266.27</v>
      </c>
      <c r="D4256" t="str">
        <f>IF(ISBLANK(Hoja1!D4256),"ASALARIADO",Hoja1!D4256)</f>
        <v>ASALARIADO</v>
      </c>
      <c r="E4256" t="s">
        <v>16</v>
      </c>
      <c r="F4256" t="s">
        <v>12</v>
      </c>
      <c r="G4256" t="s">
        <v>13</v>
      </c>
      <c r="H4256" t="s">
        <v>13</v>
      </c>
      <c r="I4256" s="1">
        <f>IF(ISBLANK(Hoja1!I4256),AVERAGE(Hoja1!$I$2:$I$5001),Hoja1!I4256)</f>
        <v>26</v>
      </c>
      <c r="J4256">
        <f t="shared" si="198"/>
        <v>0</v>
      </c>
      <c r="K4256" t="str">
        <f t="shared" si="199"/>
        <v>0-400k</v>
      </c>
      <c r="L4256" t="str">
        <f t="shared" si="200"/>
        <v>18-30</v>
      </c>
    </row>
    <row r="4257" spans="1:12" x14ac:dyDescent="0.25">
      <c r="A4257">
        <v>4256</v>
      </c>
      <c r="B4257" t="s">
        <v>9</v>
      </c>
      <c r="C4257">
        <f>IF(ISBLANK(Hoja1!C4257),AVERAGE(Hoja1!$C$2:$C$5001),Hoja1!C4257)</f>
        <v>525000</v>
      </c>
      <c r="D4257" t="str">
        <f>IF(ISBLANK(Hoja1!D4257),"ASALARIADO",Hoja1!D4257)</f>
        <v>ASALARIADO</v>
      </c>
      <c r="E4257" t="s">
        <v>16</v>
      </c>
      <c r="F4257" t="s">
        <v>12</v>
      </c>
      <c r="G4257" t="s">
        <v>13</v>
      </c>
      <c r="H4257" t="s">
        <v>13</v>
      </c>
      <c r="I4257" s="1">
        <f>IF(ISBLANK(Hoja1!I4257),AVERAGE(Hoja1!$I$2:$I$5001),Hoja1!I4257)</f>
        <v>66</v>
      </c>
      <c r="J4257">
        <f t="shared" si="198"/>
        <v>0</v>
      </c>
      <c r="K4257" t="str">
        <f t="shared" si="199"/>
        <v>400k-800k</v>
      </c>
      <c r="L4257" t="str">
        <f t="shared" si="200"/>
        <v>61-75</v>
      </c>
    </row>
    <row r="4258" spans="1:12" x14ac:dyDescent="0.25">
      <c r="A4258">
        <v>4257</v>
      </c>
      <c r="B4258" t="s">
        <v>15</v>
      </c>
      <c r="C4258">
        <f>IF(ISBLANK(Hoja1!C4258),AVERAGE(Hoja1!$C$2:$C$5001),Hoja1!C4258)</f>
        <v>297045</v>
      </c>
      <c r="D4258" t="str">
        <f>IF(ISBLANK(Hoja1!D4258),"ASALARIADO",Hoja1!D4258)</f>
        <v>ASEGURADO VOLUNTARIO</v>
      </c>
      <c r="E4258" t="s">
        <v>16</v>
      </c>
      <c r="F4258" t="s">
        <v>12</v>
      </c>
      <c r="G4258" t="s">
        <v>13</v>
      </c>
      <c r="H4258" t="s">
        <v>13</v>
      </c>
      <c r="I4258" s="1">
        <f>IF(ISBLANK(Hoja1!I4258),AVERAGE(Hoja1!$I$2:$I$5001),Hoja1!I4258)</f>
        <v>53</v>
      </c>
      <c r="J4258">
        <f t="shared" si="198"/>
        <v>0</v>
      </c>
      <c r="K4258" t="str">
        <f t="shared" si="199"/>
        <v>0-400k</v>
      </c>
      <c r="L4258" t="str">
        <f t="shared" si="200"/>
        <v>46-60</v>
      </c>
    </row>
    <row r="4259" spans="1:12" x14ac:dyDescent="0.25">
      <c r="A4259">
        <v>4258</v>
      </c>
      <c r="B4259" t="s">
        <v>9</v>
      </c>
      <c r="C4259">
        <f>IF(ISBLANK(Hoja1!C4259),AVERAGE(Hoja1!$C$2:$C$5001),Hoja1!C4259)</f>
        <v>366445.56</v>
      </c>
      <c r="D4259" t="str">
        <f>IF(ISBLANK(Hoja1!D4259),"ASALARIADO",Hoja1!D4259)</f>
        <v>ASALARIADO</v>
      </c>
      <c r="E4259" t="s">
        <v>16</v>
      </c>
      <c r="F4259" t="s">
        <v>12</v>
      </c>
      <c r="G4259" t="s">
        <v>13</v>
      </c>
      <c r="H4259" t="s">
        <v>13</v>
      </c>
      <c r="I4259" s="1">
        <f>IF(ISBLANK(Hoja1!I4259),AVERAGE(Hoja1!$I$2:$I$5001),Hoja1!I4259)</f>
        <v>40</v>
      </c>
      <c r="J4259">
        <f t="shared" si="198"/>
        <v>0</v>
      </c>
      <c r="K4259" t="str">
        <f t="shared" si="199"/>
        <v>0-400k</v>
      </c>
      <c r="L4259" t="str">
        <f t="shared" si="200"/>
        <v>31-45</v>
      </c>
    </row>
    <row r="4260" spans="1:12" x14ac:dyDescent="0.25">
      <c r="A4260">
        <v>4259</v>
      </c>
      <c r="B4260" t="s">
        <v>9</v>
      </c>
      <c r="C4260">
        <f>IF(ISBLANK(Hoja1!C4260),AVERAGE(Hoja1!$C$2:$C$5001),Hoja1!C4260)</f>
        <v>297586</v>
      </c>
      <c r="D4260" t="str">
        <f>IF(ISBLANK(Hoja1!D4260),"ASALARIADO",Hoja1!D4260)</f>
        <v>ASEGURADO VOLUNTARIO</v>
      </c>
      <c r="E4260" t="s">
        <v>16</v>
      </c>
      <c r="F4260" t="s">
        <v>12</v>
      </c>
      <c r="G4260" t="s">
        <v>12</v>
      </c>
      <c r="H4260" t="s">
        <v>13</v>
      </c>
      <c r="I4260" s="1">
        <f>IF(ISBLANK(Hoja1!I4260),AVERAGE(Hoja1!$I$2:$I$5001),Hoja1!I4260)</f>
        <v>61</v>
      </c>
      <c r="J4260">
        <f t="shared" si="198"/>
        <v>0</v>
      </c>
      <c r="K4260" t="str">
        <f t="shared" si="199"/>
        <v>0-400k</v>
      </c>
      <c r="L4260" t="str">
        <f t="shared" si="200"/>
        <v>61-75</v>
      </c>
    </row>
    <row r="4261" spans="1:12" x14ac:dyDescent="0.25">
      <c r="A4261">
        <v>4260</v>
      </c>
      <c r="B4261" t="s">
        <v>15</v>
      </c>
      <c r="C4261">
        <f>IF(ISBLANK(Hoja1!C4261),AVERAGE(Hoja1!$C$2:$C$5001),Hoja1!C4261)</f>
        <v>1216185</v>
      </c>
      <c r="D4261" t="str">
        <f>IF(ISBLANK(Hoja1!D4261),"ASALARIADO",Hoja1!D4261)</f>
        <v>ASALARIADO</v>
      </c>
      <c r="E4261" t="s">
        <v>11</v>
      </c>
      <c r="F4261" t="s">
        <v>12</v>
      </c>
      <c r="G4261" t="s">
        <v>13</v>
      </c>
      <c r="H4261" t="s">
        <v>12</v>
      </c>
      <c r="I4261" s="1">
        <f>IF(ISBLANK(Hoja1!I4261),AVERAGE(Hoja1!$I$2:$I$5001),Hoja1!I4261)</f>
        <v>45</v>
      </c>
      <c r="J4261">
        <f t="shared" si="198"/>
        <v>1</v>
      </c>
      <c r="K4261" t="str">
        <f t="shared" si="199"/>
        <v>1.2M-2M</v>
      </c>
      <c r="L4261" t="str">
        <f t="shared" si="200"/>
        <v>31-45</v>
      </c>
    </row>
    <row r="4262" spans="1:12" x14ac:dyDescent="0.25">
      <c r="A4262">
        <v>4261</v>
      </c>
      <c r="B4262" t="s">
        <v>9</v>
      </c>
      <c r="C4262">
        <f>IF(ISBLANK(Hoja1!C4262),AVERAGE(Hoja1!$C$2:$C$5001),Hoja1!C4262)</f>
        <v>575208.32999999996</v>
      </c>
      <c r="D4262" t="str">
        <f>IF(ISBLANK(Hoja1!D4262),"ASALARIADO",Hoja1!D4262)</f>
        <v>ASALARIADO</v>
      </c>
      <c r="E4262" t="s">
        <v>16</v>
      </c>
      <c r="F4262" t="s">
        <v>12</v>
      </c>
      <c r="G4262" t="s">
        <v>13</v>
      </c>
      <c r="H4262" t="s">
        <v>13</v>
      </c>
      <c r="I4262" s="1">
        <f>IF(ISBLANK(Hoja1!I4262),AVERAGE(Hoja1!$I$2:$I$5001),Hoja1!I4262)</f>
        <v>24</v>
      </c>
      <c r="J4262">
        <f t="shared" si="198"/>
        <v>0</v>
      </c>
      <c r="K4262" t="str">
        <f t="shared" si="199"/>
        <v>400k-800k</v>
      </c>
      <c r="L4262" t="str">
        <f t="shared" si="200"/>
        <v>18-30</v>
      </c>
    </row>
    <row r="4263" spans="1:12" x14ac:dyDescent="0.25">
      <c r="A4263">
        <v>4262</v>
      </c>
      <c r="B4263" t="s">
        <v>15</v>
      </c>
      <c r="C4263">
        <f>IF(ISBLANK(Hoja1!C4263),AVERAGE(Hoja1!$C$2:$C$5001),Hoja1!C4263)</f>
        <v>297046</v>
      </c>
      <c r="D4263" t="str">
        <f>IF(ISBLANK(Hoja1!D4263),"ASALARIADO",Hoja1!D4263)</f>
        <v>ASEGURADO VOLUNTARIO</v>
      </c>
      <c r="E4263" t="s">
        <v>16</v>
      </c>
      <c r="F4263" t="s">
        <v>12</v>
      </c>
      <c r="G4263" t="s">
        <v>12</v>
      </c>
      <c r="H4263" t="s">
        <v>13</v>
      </c>
      <c r="I4263" s="1">
        <f>IF(ISBLANK(Hoja1!I4263),AVERAGE(Hoja1!$I$2:$I$5001),Hoja1!I4263)</f>
        <v>59</v>
      </c>
      <c r="J4263">
        <f t="shared" si="198"/>
        <v>0</v>
      </c>
      <c r="K4263" t="str">
        <f t="shared" si="199"/>
        <v>0-400k</v>
      </c>
      <c r="L4263" t="str">
        <f t="shared" si="200"/>
        <v>46-60</v>
      </c>
    </row>
    <row r="4264" spans="1:12" x14ac:dyDescent="0.25">
      <c r="A4264">
        <v>4263</v>
      </c>
      <c r="B4264" t="s">
        <v>15</v>
      </c>
      <c r="C4264">
        <f>IF(ISBLANK(Hoja1!C4264),AVERAGE(Hoja1!$C$2:$C$5001),Hoja1!C4264)</f>
        <v>705273</v>
      </c>
      <c r="D4264" t="str">
        <f>IF(ISBLANK(Hoja1!D4264),"ASALARIADO",Hoja1!D4264)</f>
        <v>ASALARIADO</v>
      </c>
      <c r="E4264" t="s">
        <v>16</v>
      </c>
      <c r="F4264" t="s">
        <v>12</v>
      </c>
      <c r="G4264" t="s">
        <v>13</v>
      </c>
      <c r="H4264" t="s">
        <v>13</v>
      </c>
      <c r="I4264" s="1">
        <f>IF(ISBLANK(Hoja1!I4264),AVERAGE(Hoja1!$I$2:$I$5001),Hoja1!I4264)</f>
        <v>45</v>
      </c>
      <c r="J4264">
        <f t="shared" si="198"/>
        <v>0</v>
      </c>
      <c r="K4264" t="str">
        <f t="shared" si="199"/>
        <v>400k-800k</v>
      </c>
      <c r="L4264" t="str">
        <f t="shared" si="200"/>
        <v>31-45</v>
      </c>
    </row>
    <row r="4265" spans="1:12" x14ac:dyDescent="0.25">
      <c r="A4265">
        <v>4264</v>
      </c>
      <c r="B4265" t="s">
        <v>15</v>
      </c>
      <c r="C4265">
        <f>IF(ISBLANK(Hoja1!C4265),AVERAGE(Hoja1!$C$2:$C$5001),Hoja1!C4265)</f>
        <v>889687.5</v>
      </c>
      <c r="D4265" t="str">
        <f>IF(ISBLANK(Hoja1!D4265),"ASALARIADO",Hoja1!D4265)</f>
        <v>ASALARIADO</v>
      </c>
      <c r="E4265" t="s">
        <v>16</v>
      </c>
      <c r="F4265" t="s">
        <v>12</v>
      </c>
      <c r="G4265" t="s">
        <v>13</v>
      </c>
      <c r="H4265" t="s">
        <v>13</v>
      </c>
      <c r="I4265" s="1">
        <f>IF(ISBLANK(Hoja1!I4265),AVERAGE(Hoja1!$I$2:$I$5001),Hoja1!I4265)</f>
        <v>31</v>
      </c>
      <c r="J4265">
        <f t="shared" si="198"/>
        <v>0</v>
      </c>
      <c r="K4265" t="str">
        <f t="shared" si="199"/>
        <v>800k-1.2M</v>
      </c>
      <c r="L4265" t="str">
        <f t="shared" si="200"/>
        <v>31-45</v>
      </c>
    </row>
    <row r="4266" spans="1:12" x14ac:dyDescent="0.25">
      <c r="A4266">
        <v>4265</v>
      </c>
      <c r="B4266" t="s">
        <v>9</v>
      </c>
      <c r="C4266">
        <f>IF(ISBLANK(Hoja1!C4266),AVERAGE(Hoja1!$C$2:$C$5001),Hoja1!C4266)</f>
        <v>452193</v>
      </c>
      <c r="D4266" t="str">
        <f>IF(ISBLANK(Hoja1!D4266),"ASALARIADO",Hoja1!D4266)</f>
        <v>TRABAJADOR INDEPENDIENTE</v>
      </c>
      <c r="E4266" t="s">
        <v>16</v>
      </c>
      <c r="F4266" t="s">
        <v>12</v>
      </c>
      <c r="G4266" t="s">
        <v>13</v>
      </c>
      <c r="H4266" t="s">
        <v>13</v>
      </c>
      <c r="I4266" s="1">
        <f>IF(ISBLANK(Hoja1!I4266),AVERAGE(Hoja1!$I$2:$I$5001),Hoja1!I4266)</f>
        <v>58</v>
      </c>
      <c r="J4266">
        <f t="shared" si="198"/>
        <v>0</v>
      </c>
      <c r="K4266" t="str">
        <f t="shared" si="199"/>
        <v>400k-800k</v>
      </c>
      <c r="L4266" t="str">
        <f t="shared" si="200"/>
        <v>46-60</v>
      </c>
    </row>
    <row r="4267" spans="1:12" x14ac:dyDescent="0.25">
      <c r="A4267">
        <v>4266</v>
      </c>
      <c r="B4267" t="s">
        <v>15</v>
      </c>
      <c r="C4267">
        <f>IF(ISBLANK(Hoja1!C4267),AVERAGE(Hoja1!$C$2:$C$5001),Hoja1!C4267)</f>
        <v>367748</v>
      </c>
      <c r="D4267" t="str">
        <f>IF(ISBLANK(Hoja1!D4267),"ASALARIADO",Hoja1!D4267)</f>
        <v>TRABAJADOR INDEPENDIENTE</v>
      </c>
      <c r="E4267" t="s">
        <v>16</v>
      </c>
      <c r="F4267" t="s">
        <v>12</v>
      </c>
      <c r="G4267" t="s">
        <v>13</v>
      </c>
      <c r="H4267" t="s">
        <v>13</v>
      </c>
      <c r="I4267" s="1">
        <f>IF(ISBLANK(Hoja1!I4267),AVERAGE(Hoja1!$I$2:$I$5001),Hoja1!I4267)</f>
        <v>34</v>
      </c>
      <c r="J4267">
        <f t="shared" si="198"/>
        <v>0</v>
      </c>
      <c r="K4267" t="str">
        <f t="shared" si="199"/>
        <v>0-400k</v>
      </c>
      <c r="L4267" t="str">
        <f t="shared" si="200"/>
        <v>31-45</v>
      </c>
    </row>
    <row r="4268" spans="1:12" x14ac:dyDescent="0.25">
      <c r="A4268">
        <v>4267</v>
      </c>
      <c r="B4268" t="s">
        <v>15</v>
      </c>
      <c r="C4268">
        <f>IF(ISBLANK(Hoja1!C4268),AVERAGE(Hoja1!$C$2:$C$5001),Hoja1!C4268)</f>
        <v>336000</v>
      </c>
      <c r="D4268" t="str">
        <f>IF(ISBLANK(Hoja1!D4268),"ASALARIADO",Hoja1!D4268)</f>
        <v>ASALARIADO</v>
      </c>
      <c r="E4268" t="s">
        <v>16</v>
      </c>
      <c r="F4268" t="s">
        <v>12</v>
      </c>
      <c r="G4268" t="s">
        <v>13</v>
      </c>
      <c r="H4268" t="s">
        <v>13</v>
      </c>
      <c r="I4268" s="1">
        <f>IF(ISBLANK(Hoja1!I4268),AVERAGE(Hoja1!$I$2:$I$5001),Hoja1!I4268)</f>
        <v>26</v>
      </c>
      <c r="J4268">
        <f t="shared" si="198"/>
        <v>0</v>
      </c>
      <c r="K4268" t="str">
        <f t="shared" si="199"/>
        <v>0-400k</v>
      </c>
      <c r="L4268" t="str">
        <f t="shared" si="200"/>
        <v>18-30</v>
      </c>
    </row>
    <row r="4269" spans="1:12" x14ac:dyDescent="0.25">
      <c r="A4269">
        <v>4268</v>
      </c>
      <c r="B4269" t="s">
        <v>9</v>
      </c>
      <c r="C4269">
        <f>IF(ISBLANK(Hoja1!C4269),AVERAGE(Hoja1!$C$2:$C$5001),Hoja1!C4269)</f>
        <v>419817.69</v>
      </c>
      <c r="D4269" t="str">
        <f>IF(ISBLANK(Hoja1!D4269),"ASALARIADO",Hoja1!D4269)</f>
        <v>ASALARIADO</v>
      </c>
      <c r="E4269" t="s">
        <v>16</v>
      </c>
      <c r="F4269" t="s">
        <v>12</v>
      </c>
      <c r="G4269" t="s">
        <v>12</v>
      </c>
      <c r="H4269" t="s">
        <v>13</v>
      </c>
      <c r="I4269" s="1">
        <f>IF(ISBLANK(Hoja1!I4269),AVERAGE(Hoja1!$I$2:$I$5001),Hoja1!I4269)</f>
        <v>26</v>
      </c>
      <c r="J4269">
        <f t="shared" si="198"/>
        <v>0</v>
      </c>
      <c r="K4269" t="str">
        <f t="shared" si="199"/>
        <v>400k-800k</v>
      </c>
      <c r="L4269" t="str">
        <f t="shared" si="200"/>
        <v>18-30</v>
      </c>
    </row>
    <row r="4270" spans="1:12" x14ac:dyDescent="0.25">
      <c r="A4270">
        <v>4269</v>
      </c>
      <c r="B4270" t="s">
        <v>9</v>
      </c>
      <c r="C4270">
        <f>IF(ISBLANK(Hoja1!C4270),AVERAGE(Hoja1!$C$2:$C$5001),Hoja1!C4270)</f>
        <v>404468.75</v>
      </c>
      <c r="D4270" t="str">
        <f>IF(ISBLANK(Hoja1!D4270),"ASALARIADO",Hoja1!D4270)</f>
        <v>ASALARIADO</v>
      </c>
      <c r="E4270" t="s">
        <v>16</v>
      </c>
      <c r="F4270" t="s">
        <v>12</v>
      </c>
      <c r="G4270" t="s">
        <v>13</v>
      </c>
      <c r="H4270" t="s">
        <v>13</v>
      </c>
      <c r="I4270" s="1">
        <f>IF(ISBLANK(Hoja1!I4270),AVERAGE(Hoja1!$I$2:$I$5001),Hoja1!I4270)</f>
        <v>28</v>
      </c>
      <c r="J4270">
        <f t="shared" si="198"/>
        <v>0</v>
      </c>
      <c r="K4270" t="str">
        <f t="shared" si="199"/>
        <v>400k-800k</v>
      </c>
      <c r="L4270" t="str">
        <f t="shared" si="200"/>
        <v>18-30</v>
      </c>
    </row>
    <row r="4271" spans="1:12" x14ac:dyDescent="0.25">
      <c r="A4271">
        <v>4270</v>
      </c>
      <c r="B4271" t="s">
        <v>9</v>
      </c>
      <c r="C4271">
        <f>IF(ISBLANK(Hoja1!C4271),AVERAGE(Hoja1!$C$2:$C$5001),Hoja1!C4271)</f>
        <v>279111</v>
      </c>
      <c r="D4271" t="str">
        <f>IF(ISBLANK(Hoja1!D4271),"ASALARIADO",Hoja1!D4271)</f>
        <v>ASEGURADO VOLUNTARIO</v>
      </c>
      <c r="E4271" t="s">
        <v>16</v>
      </c>
      <c r="F4271" t="s">
        <v>12</v>
      </c>
      <c r="G4271" t="s">
        <v>13</v>
      </c>
      <c r="H4271" t="s">
        <v>13</v>
      </c>
      <c r="I4271" s="1">
        <f>IF(ISBLANK(Hoja1!I4271),AVERAGE(Hoja1!$I$2:$I$5001),Hoja1!I4271)</f>
        <v>61</v>
      </c>
      <c r="J4271">
        <f t="shared" si="198"/>
        <v>0</v>
      </c>
      <c r="K4271" t="str">
        <f t="shared" si="199"/>
        <v>0-400k</v>
      </c>
      <c r="L4271" t="str">
        <f t="shared" si="200"/>
        <v>61-75</v>
      </c>
    </row>
    <row r="4272" spans="1:12" x14ac:dyDescent="0.25">
      <c r="A4272">
        <v>4271</v>
      </c>
      <c r="B4272" t="s">
        <v>9</v>
      </c>
      <c r="C4272">
        <f>IF(ISBLANK(Hoja1!C4272),AVERAGE(Hoja1!$C$2:$C$5001),Hoja1!C4272)</f>
        <v>778719</v>
      </c>
      <c r="D4272" t="str">
        <f>IF(ISBLANK(Hoja1!D4272),"ASALARIADO",Hoja1!D4272)</f>
        <v>ASEGURADO VOLUNTARIO</v>
      </c>
      <c r="E4272" t="s">
        <v>16</v>
      </c>
      <c r="F4272" t="s">
        <v>12</v>
      </c>
      <c r="G4272" t="s">
        <v>12</v>
      </c>
      <c r="H4272" t="s">
        <v>13</v>
      </c>
      <c r="I4272" s="1">
        <f>IF(ISBLANK(Hoja1!I4272),AVERAGE(Hoja1!$I$2:$I$5001),Hoja1!I4272)</f>
        <v>79</v>
      </c>
      <c r="J4272">
        <f t="shared" si="198"/>
        <v>0</v>
      </c>
      <c r="K4272" t="str">
        <f t="shared" si="199"/>
        <v>400k-800k</v>
      </c>
      <c r="L4272" t="str">
        <f t="shared" si="200"/>
        <v>76-100+</v>
      </c>
    </row>
    <row r="4273" spans="1:12" x14ac:dyDescent="0.25">
      <c r="A4273">
        <v>4272</v>
      </c>
      <c r="B4273" t="s">
        <v>15</v>
      </c>
      <c r="C4273">
        <f>IF(ISBLANK(Hoja1!C4273),AVERAGE(Hoja1!$C$2:$C$5001),Hoja1!C4273)</f>
        <v>600000</v>
      </c>
      <c r="D4273" t="str">
        <f>IF(ISBLANK(Hoja1!D4273),"ASALARIADO",Hoja1!D4273)</f>
        <v>ASALARIADO</v>
      </c>
      <c r="E4273" t="s">
        <v>16</v>
      </c>
      <c r="F4273" t="s">
        <v>12</v>
      </c>
      <c r="G4273" t="s">
        <v>13</v>
      </c>
      <c r="H4273" t="s">
        <v>13</v>
      </c>
      <c r="I4273" s="1">
        <f>IF(ISBLANK(Hoja1!I4273),AVERAGE(Hoja1!$I$2:$I$5001),Hoja1!I4273)</f>
        <v>40</v>
      </c>
      <c r="J4273">
        <f t="shared" si="198"/>
        <v>0</v>
      </c>
      <c r="K4273" t="str">
        <f t="shared" si="199"/>
        <v>400k-800k</v>
      </c>
      <c r="L4273" t="str">
        <f t="shared" si="200"/>
        <v>31-45</v>
      </c>
    </row>
    <row r="4274" spans="1:12" x14ac:dyDescent="0.25">
      <c r="A4274">
        <v>4273</v>
      </c>
      <c r="B4274" t="s">
        <v>9</v>
      </c>
      <c r="C4274">
        <f>IF(ISBLANK(Hoja1!C4274),AVERAGE(Hoja1!$C$2:$C$5001),Hoja1!C4274)</f>
        <v>800000</v>
      </c>
      <c r="D4274" t="str">
        <f>IF(ISBLANK(Hoja1!D4274),"ASALARIADO",Hoja1!D4274)</f>
        <v>ASALARIADO</v>
      </c>
      <c r="E4274" t="s">
        <v>16</v>
      </c>
      <c r="F4274" t="s">
        <v>12</v>
      </c>
      <c r="G4274" t="s">
        <v>13</v>
      </c>
      <c r="H4274" t="s">
        <v>13</v>
      </c>
      <c r="I4274" s="1">
        <f>IF(ISBLANK(Hoja1!I4274),AVERAGE(Hoja1!$I$2:$I$5001),Hoja1!I4274)</f>
        <v>27</v>
      </c>
      <c r="J4274">
        <f t="shared" si="198"/>
        <v>0</v>
      </c>
      <c r="K4274" t="str">
        <f t="shared" si="199"/>
        <v>400k-800k</v>
      </c>
      <c r="L4274" t="str">
        <f t="shared" si="200"/>
        <v>18-30</v>
      </c>
    </row>
    <row r="4275" spans="1:12" x14ac:dyDescent="0.25">
      <c r="A4275">
        <v>4274</v>
      </c>
      <c r="B4275" t="s">
        <v>9</v>
      </c>
      <c r="C4275">
        <f>IF(ISBLANK(Hoja1!C4275),AVERAGE(Hoja1!$C$2:$C$5001),Hoja1!C4275)</f>
        <v>439012</v>
      </c>
      <c r="D4275" t="str">
        <f>IF(ISBLANK(Hoja1!D4275),"ASALARIADO",Hoja1!D4275)</f>
        <v>ASALARIADO</v>
      </c>
      <c r="E4275" t="s">
        <v>16</v>
      </c>
      <c r="F4275" t="s">
        <v>12</v>
      </c>
      <c r="G4275" t="s">
        <v>12</v>
      </c>
      <c r="H4275" t="s">
        <v>13</v>
      </c>
      <c r="I4275" s="1">
        <f>IF(ISBLANK(Hoja1!I4275),AVERAGE(Hoja1!$I$2:$I$5001),Hoja1!I4275)</f>
        <v>28</v>
      </c>
      <c r="J4275">
        <f t="shared" si="198"/>
        <v>0</v>
      </c>
      <c r="K4275" t="str">
        <f t="shared" si="199"/>
        <v>400k-800k</v>
      </c>
      <c r="L4275" t="str">
        <f t="shared" si="200"/>
        <v>18-30</v>
      </c>
    </row>
    <row r="4276" spans="1:12" x14ac:dyDescent="0.25">
      <c r="A4276">
        <v>4275</v>
      </c>
      <c r="B4276" t="s">
        <v>15</v>
      </c>
      <c r="C4276">
        <f>IF(ISBLANK(Hoja1!C4276),AVERAGE(Hoja1!$C$2:$C$5001),Hoja1!C4276)</f>
        <v>657814.80000000005</v>
      </c>
      <c r="D4276" t="str">
        <f>IF(ISBLANK(Hoja1!D4276),"ASALARIADO",Hoja1!D4276)</f>
        <v>ASALARIADO</v>
      </c>
      <c r="E4276" t="s">
        <v>16</v>
      </c>
      <c r="F4276" t="s">
        <v>12</v>
      </c>
      <c r="G4276" t="s">
        <v>13</v>
      </c>
      <c r="H4276" t="s">
        <v>13</v>
      </c>
      <c r="I4276" s="1">
        <f>IF(ISBLANK(Hoja1!I4276),AVERAGE(Hoja1!$I$2:$I$5001),Hoja1!I4276)</f>
        <v>38</v>
      </c>
      <c r="J4276">
        <f t="shared" si="198"/>
        <v>0</v>
      </c>
      <c r="K4276" t="str">
        <f t="shared" si="199"/>
        <v>400k-800k</v>
      </c>
      <c r="L4276" t="str">
        <f t="shared" si="200"/>
        <v>31-45</v>
      </c>
    </row>
    <row r="4277" spans="1:12" x14ac:dyDescent="0.25">
      <c r="A4277">
        <v>4276</v>
      </c>
      <c r="B4277" t="s">
        <v>9</v>
      </c>
      <c r="C4277">
        <f>IF(ISBLANK(Hoja1!C4277),AVERAGE(Hoja1!$C$2:$C$5001),Hoja1!C4277)</f>
        <v>361976.88</v>
      </c>
      <c r="D4277" t="str">
        <f>IF(ISBLANK(Hoja1!D4277),"ASALARIADO",Hoja1!D4277)</f>
        <v>ASALARIADO</v>
      </c>
      <c r="E4277" t="s">
        <v>16</v>
      </c>
      <c r="F4277" t="s">
        <v>12</v>
      </c>
      <c r="G4277" t="s">
        <v>13</v>
      </c>
      <c r="H4277" t="s">
        <v>13</v>
      </c>
      <c r="I4277" s="1">
        <f>IF(ISBLANK(Hoja1!I4277),AVERAGE(Hoja1!$I$2:$I$5001),Hoja1!I4277)</f>
        <v>60</v>
      </c>
      <c r="J4277">
        <f t="shared" si="198"/>
        <v>0</v>
      </c>
      <c r="K4277" t="str">
        <f t="shared" si="199"/>
        <v>0-400k</v>
      </c>
      <c r="L4277" t="str">
        <f t="shared" si="200"/>
        <v>46-60</v>
      </c>
    </row>
    <row r="4278" spans="1:12" x14ac:dyDescent="0.25">
      <c r="A4278">
        <v>4277</v>
      </c>
      <c r="B4278" t="s">
        <v>9</v>
      </c>
      <c r="C4278">
        <f>IF(ISBLANK(Hoja1!C4278),AVERAGE(Hoja1!$C$2:$C$5001),Hoja1!C4278)</f>
        <v>307891.19</v>
      </c>
      <c r="D4278" t="str">
        <f>IF(ISBLANK(Hoja1!D4278),"ASALARIADO",Hoja1!D4278)</f>
        <v>ASALARIADO</v>
      </c>
      <c r="E4278" t="s">
        <v>16</v>
      </c>
      <c r="F4278" t="s">
        <v>12</v>
      </c>
      <c r="G4278" t="s">
        <v>13</v>
      </c>
      <c r="H4278" t="s">
        <v>13</v>
      </c>
      <c r="I4278" s="1">
        <f>IF(ISBLANK(Hoja1!I4278),AVERAGE(Hoja1!$I$2:$I$5001),Hoja1!I4278)</f>
        <v>30</v>
      </c>
      <c r="J4278">
        <f t="shared" si="198"/>
        <v>0</v>
      </c>
      <c r="K4278" t="str">
        <f t="shared" si="199"/>
        <v>0-400k</v>
      </c>
      <c r="L4278" t="str">
        <f t="shared" si="200"/>
        <v>18-30</v>
      </c>
    </row>
    <row r="4279" spans="1:12" x14ac:dyDescent="0.25">
      <c r="A4279">
        <v>4278</v>
      </c>
      <c r="B4279" t="s">
        <v>9</v>
      </c>
      <c r="C4279">
        <f>IF(ISBLANK(Hoja1!C4279),AVERAGE(Hoja1!$C$2:$C$5001),Hoja1!C4279)</f>
        <v>403463</v>
      </c>
      <c r="D4279" t="str">
        <f>IF(ISBLANK(Hoja1!D4279),"ASALARIADO",Hoja1!D4279)</f>
        <v>ASALARIADO</v>
      </c>
      <c r="E4279" t="s">
        <v>16</v>
      </c>
      <c r="F4279" t="s">
        <v>12</v>
      </c>
      <c r="G4279" t="s">
        <v>12</v>
      </c>
      <c r="H4279" t="s">
        <v>13</v>
      </c>
      <c r="I4279" s="1">
        <f>IF(ISBLANK(Hoja1!I4279),AVERAGE(Hoja1!$I$2:$I$5001),Hoja1!I4279)</f>
        <v>32</v>
      </c>
      <c r="J4279">
        <f t="shared" si="198"/>
        <v>0</v>
      </c>
      <c r="K4279" t="str">
        <f t="shared" si="199"/>
        <v>400k-800k</v>
      </c>
      <c r="L4279" t="str">
        <f t="shared" si="200"/>
        <v>31-45</v>
      </c>
    </row>
    <row r="4280" spans="1:12" x14ac:dyDescent="0.25">
      <c r="A4280">
        <v>4279</v>
      </c>
      <c r="B4280" t="s">
        <v>9</v>
      </c>
      <c r="C4280">
        <f>IF(ISBLANK(Hoja1!C4280),AVERAGE(Hoja1!$C$2:$C$5001),Hoja1!C4280)</f>
        <v>1632939</v>
      </c>
      <c r="D4280" t="str">
        <f>IF(ISBLANK(Hoja1!D4280),"ASALARIADO",Hoja1!D4280)</f>
        <v>ASALARIADO</v>
      </c>
      <c r="E4280" t="s">
        <v>11</v>
      </c>
      <c r="F4280" t="s">
        <v>12</v>
      </c>
      <c r="G4280" t="s">
        <v>13</v>
      </c>
      <c r="H4280" t="s">
        <v>13</v>
      </c>
      <c r="I4280" s="1">
        <f>IF(ISBLANK(Hoja1!I4280),AVERAGE(Hoja1!$I$2:$I$5001),Hoja1!I4280)</f>
        <v>58</v>
      </c>
      <c r="J4280">
        <f t="shared" si="198"/>
        <v>0</v>
      </c>
      <c r="K4280" t="str">
        <f t="shared" si="199"/>
        <v>1.2M-2M</v>
      </c>
      <c r="L4280" t="str">
        <f t="shared" si="200"/>
        <v>46-60</v>
      </c>
    </row>
    <row r="4281" spans="1:12" x14ac:dyDescent="0.25">
      <c r="A4281">
        <v>4280</v>
      </c>
      <c r="B4281" t="s">
        <v>9</v>
      </c>
      <c r="C4281">
        <f>IF(ISBLANK(Hoja1!C4281),AVERAGE(Hoja1!$C$2:$C$5001),Hoja1!C4281)</f>
        <v>360420</v>
      </c>
      <c r="D4281" t="str">
        <f>IF(ISBLANK(Hoja1!D4281),"ASALARIADO",Hoja1!D4281)</f>
        <v>TRABAJADOR INDEPENDIENTE</v>
      </c>
      <c r="E4281" t="s">
        <v>16</v>
      </c>
      <c r="F4281" t="s">
        <v>12</v>
      </c>
      <c r="G4281" t="s">
        <v>13</v>
      </c>
      <c r="H4281" t="s">
        <v>13</v>
      </c>
      <c r="I4281" s="1">
        <f>IF(ISBLANK(Hoja1!I4281),AVERAGE(Hoja1!$I$2:$I$5001),Hoja1!I4281)</f>
        <v>48</v>
      </c>
      <c r="J4281">
        <f t="shared" si="198"/>
        <v>0</v>
      </c>
      <c r="K4281" t="str">
        <f t="shared" si="199"/>
        <v>0-400k</v>
      </c>
      <c r="L4281" t="str">
        <f t="shared" si="200"/>
        <v>46-60</v>
      </c>
    </row>
    <row r="4282" spans="1:12" x14ac:dyDescent="0.25">
      <c r="A4282">
        <v>4281</v>
      </c>
      <c r="B4282" t="s">
        <v>9</v>
      </c>
      <c r="C4282">
        <f>IF(ISBLANK(Hoja1!C4282),AVERAGE(Hoja1!$C$2:$C$5001),Hoja1!C4282)</f>
        <v>425043.83</v>
      </c>
      <c r="D4282" t="str">
        <f>IF(ISBLANK(Hoja1!D4282),"ASALARIADO",Hoja1!D4282)</f>
        <v>ASALARIADO</v>
      </c>
      <c r="E4282" t="s">
        <v>16</v>
      </c>
      <c r="F4282" t="s">
        <v>12</v>
      </c>
      <c r="G4282" t="s">
        <v>12</v>
      </c>
      <c r="H4282" t="s">
        <v>13</v>
      </c>
      <c r="I4282" s="1">
        <f>IF(ISBLANK(Hoja1!I4282),AVERAGE(Hoja1!$I$2:$I$5001),Hoja1!I4282)</f>
        <v>23</v>
      </c>
      <c r="J4282">
        <f t="shared" si="198"/>
        <v>0</v>
      </c>
      <c r="K4282" t="str">
        <f t="shared" si="199"/>
        <v>400k-800k</v>
      </c>
      <c r="L4282" t="str">
        <f t="shared" si="200"/>
        <v>18-30</v>
      </c>
    </row>
    <row r="4283" spans="1:12" x14ac:dyDescent="0.25">
      <c r="A4283">
        <v>4282</v>
      </c>
      <c r="B4283" t="s">
        <v>9</v>
      </c>
      <c r="C4283">
        <f>IF(ISBLANK(Hoja1!C4283),AVERAGE(Hoja1!$C$2:$C$5001),Hoja1!C4283)</f>
        <v>204000</v>
      </c>
      <c r="D4283" t="str">
        <f>IF(ISBLANK(Hoja1!D4283),"ASALARIADO",Hoja1!D4283)</f>
        <v>ASALARIADO</v>
      </c>
      <c r="E4283" t="s">
        <v>16</v>
      </c>
      <c r="F4283" t="s">
        <v>12</v>
      </c>
      <c r="G4283" t="s">
        <v>13</v>
      </c>
      <c r="H4283" t="s">
        <v>13</v>
      </c>
      <c r="I4283" s="1">
        <f>IF(ISBLANK(Hoja1!I4283),AVERAGE(Hoja1!$I$2:$I$5001),Hoja1!I4283)</f>
        <v>27</v>
      </c>
      <c r="J4283">
        <f t="shared" si="198"/>
        <v>0</v>
      </c>
      <c r="K4283" t="str">
        <f t="shared" si="199"/>
        <v>0-400k</v>
      </c>
      <c r="L4283" t="str">
        <f t="shared" si="200"/>
        <v>18-30</v>
      </c>
    </row>
    <row r="4284" spans="1:12" x14ac:dyDescent="0.25">
      <c r="A4284">
        <v>4283</v>
      </c>
      <c r="B4284" t="s">
        <v>15</v>
      </c>
      <c r="C4284">
        <f>IF(ISBLANK(Hoja1!C4284),AVERAGE(Hoja1!$C$2:$C$5001),Hoja1!C4284)</f>
        <v>330000</v>
      </c>
      <c r="D4284" t="str">
        <f>IF(ISBLANK(Hoja1!D4284),"ASALARIADO",Hoja1!D4284)</f>
        <v>ASALARIADO</v>
      </c>
      <c r="E4284" t="s">
        <v>11</v>
      </c>
      <c r="F4284" t="s">
        <v>12</v>
      </c>
      <c r="G4284" t="s">
        <v>13</v>
      </c>
      <c r="H4284" t="s">
        <v>13</v>
      </c>
      <c r="I4284" s="1">
        <f>IF(ISBLANK(Hoja1!I4284),AVERAGE(Hoja1!$I$2:$I$5001),Hoja1!I4284)</f>
        <v>35</v>
      </c>
      <c r="J4284">
        <f t="shared" si="198"/>
        <v>0</v>
      </c>
      <c r="K4284" t="str">
        <f t="shared" si="199"/>
        <v>0-400k</v>
      </c>
      <c r="L4284" t="str">
        <f t="shared" si="200"/>
        <v>31-45</v>
      </c>
    </row>
    <row r="4285" spans="1:12" x14ac:dyDescent="0.25">
      <c r="A4285">
        <v>4284</v>
      </c>
      <c r="B4285" t="s">
        <v>9</v>
      </c>
      <c r="C4285">
        <f>IF(ISBLANK(Hoja1!C4285),AVERAGE(Hoja1!$C$2:$C$5001),Hoja1!C4285)</f>
        <v>150000</v>
      </c>
      <c r="D4285" t="str">
        <f>IF(ISBLANK(Hoja1!D4285),"ASALARIADO",Hoja1!D4285)</f>
        <v>ASALARIADO</v>
      </c>
      <c r="E4285" t="s">
        <v>16</v>
      </c>
      <c r="F4285" t="s">
        <v>12</v>
      </c>
      <c r="G4285" t="s">
        <v>13</v>
      </c>
      <c r="H4285" t="s">
        <v>13</v>
      </c>
      <c r="I4285" s="1">
        <f>IF(ISBLANK(Hoja1!I4285),AVERAGE(Hoja1!$I$2:$I$5001),Hoja1!I4285)</f>
        <v>36</v>
      </c>
      <c r="J4285">
        <f t="shared" si="198"/>
        <v>0</v>
      </c>
      <c r="K4285" t="str">
        <f t="shared" si="199"/>
        <v>0-400k</v>
      </c>
      <c r="L4285" t="str">
        <f t="shared" si="200"/>
        <v>31-45</v>
      </c>
    </row>
    <row r="4286" spans="1:12" x14ac:dyDescent="0.25">
      <c r="A4286">
        <v>4285</v>
      </c>
      <c r="B4286" t="s">
        <v>15</v>
      </c>
      <c r="C4286">
        <f>IF(ISBLANK(Hoja1!C4286),AVERAGE(Hoja1!$C$2:$C$5001),Hoja1!C4286)</f>
        <v>362274</v>
      </c>
      <c r="D4286" t="str">
        <f>IF(ISBLANK(Hoja1!D4286),"ASALARIADO",Hoja1!D4286)</f>
        <v>ASALARIADO</v>
      </c>
      <c r="E4286" t="s">
        <v>11</v>
      </c>
      <c r="F4286" t="s">
        <v>12</v>
      </c>
      <c r="G4286" t="s">
        <v>13</v>
      </c>
      <c r="H4286" t="s">
        <v>13</v>
      </c>
      <c r="I4286" s="1">
        <f>IF(ISBLANK(Hoja1!I4286),AVERAGE(Hoja1!$I$2:$I$5001),Hoja1!I4286)</f>
        <v>36</v>
      </c>
      <c r="J4286">
        <f t="shared" si="198"/>
        <v>0</v>
      </c>
      <c r="K4286" t="str">
        <f t="shared" si="199"/>
        <v>0-400k</v>
      </c>
      <c r="L4286" t="str">
        <f t="shared" si="200"/>
        <v>31-45</v>
      </c>
    </row>
    <row r="4287" spans="1:12" x14ac:dyDescent="0.25">
      <c r="A4287">
        <v>4286</v>
      </c>
      <c r="B4287" t="s">
        <v>9</v>
      </c>
      <c r="C4287">
        <f>IF(ISBLANK(Hoja1!C4287),AVERAGE(Hoja1!$C$2:$C$5001),Hoja1!C4287)</f>
        <v>79749</v>
      </c>
      <c r="D4287" t="str">
        <f>IF(ISBLANK(Hoja1!D4287),"ASALARIADO",Hoja1!D4287)</f>
        <v>ASALARIADO</v>
      </c>
      <c r="E4287" t="s">
        <v>16</v>
      </c>
      <c r="F4287" t="s">
        <v>12</v>
      </c>
      <c r="G4287" t="s">
        <v>13</v>
      </c>
      <c r="H4287" t="s">
        <v>13</v>
      </c>
      <c r="I4287" s="1">
        <f>IF(ISBLANK(Hoja1!I4287),AVERAGE(Hoja1!$I$2:$I$5001),Hoja1!I4287)</f>
        <v>42</v>
      </c>
      <c r="J4287">
        <f t="shared" si="198"/>
        <v>0</v>
      </c>
      <c r="K4287" t="str">
        <f t="shared" si="199"/>
        <v>0-400k</v>
      </c>
      <c r="L4287" t="str">
        <f t="shared" si="200"/>
        <v>31-45</v>
      </c>
    </row>
    <row r="4288" spans="1:12" x14ac:dyDescent="0.25">
      <c r="A4288">
        <v>4287</v>
      </c>
      <c r="B4288" t="s">
        <v>15</v>
      </c>
      <c r="C4288">
        <f>IF(ISBLANK(Hoja1!C4288),AVERAGE(Hoja1!$C$2:$C$5001),Hoja1!C4288)</f>
        <v>1777096.7</v>
      </c>
      <c r="D4288" t="str">
        <f>IF(ISBLANK(Hoja1!D4288),"ASALARIADO",Hoja1!D4288)</f>
        <v>ASALARIADO</v>
      </c>
      <c r="E4288" t="s">
        <v>11</v>
      </c>
      <c r="F4288" t="s">
        <v>12</v>
      </c>
      <c r="G4288" t="s">
        <v>13</v>
      </c>
      <c r="H4288" t="s">
        <v>13</v>
      </c>
      <c r="I4288" s="1">
        <f>IF(ISBLANK(Hoja1!I4288),AVERAGE(Hoja1!$I$2:$I$5001),Hoja1!I4288)</f>
        <v>39</v>
      </c>
      <c r="J4288">
        <f t="shared" si="198"/>
        <v>0</v>
      </c>
      <c r="K4288" t="str">
        <f t="shared" si="199"/>
        <v>1.2M-2M</v>
      </c>
      <c r="L4288" t="str">
        <f t="shared" si="200"/>
        <v>31-45</v>
      </c>
    </row>
    <row r="4289" spans="1:12" x14ac:dyDescent="0.25">
      <c r="A4289">
        <v>4288</v>
      </c>
      <c r="B4289" t="s">
        <v>9</v>
      </c>
      <c r="C4289">
        <f>IF(ISBLANK(Hoja1!C4289),AVERAGE(Hoja1!$C$2:$C$5001),Hoja1!C4289)</f>
        <v>297045</v>
      </c>
      <c r="D4289" t="str">
        <f>IF(ISBLANK(Hoja1!D4289),"ASALARIADO",Hoja1!D4289)</f>
        <v>ASEGURADO VOLUNTARIO</v>
      </c>
      <c r="E4289" t="s">
        <v>16</v>
      </c>
      <c r="F4289" t="s">
        <v>12</v>
      </c>
      <c r="G4289" t="s">
        <v>13</v>
      </c>
      <c r="H4289" t="s">
        <v>13</v>
      </c>
      <c r="I4289" s="1">
        <f>IF(ISBLANK(Hoja1!I4289),AVERAGE(Hoja1!$I$2:$I$5001),Hoja1!I4289)</f>
        <v>49</v>
      </c>
      <c r="J4289">
        <f t="shared" si="198"/>
        <v>0</v>
      </c>
      <c r="K4289" t="str">
        <f t="shared" si="199"/>
        <v>0-400k</v>
      </c>
      <c r="L4289" t="str">
        <f t="shared" si="200"/>
        <v>46-60</v>
      </c>
    </row>
    <row r="4290" spans="1:12" x14ac:dyDescent="0.25">
      <c r="A4290">
        <v>4289</v>
      </c>
      <c r="B4290" t="s">
        <v>15</v>
      </c>
      <c r="C4290">
        <f>IF(ISBLANK(Hoja1!C4290),AVERAGE(Hoja1!$C$2:$C$5001),Hoja1!C4290)</f>
        <v>1751423.3</v>
      </c>
      <c r="D4290" t="str">
        <f>IF(ISBLANK(Hoja1!D4290),"ASALARIADO",Hoja1!D4290)</f>
        <v>ASALARIADO</v>
      </c>
      <c r="E4290" t="s">
        <v>11</v>
      </c>
      <c r="F4290" t="s">
        <v>12</v>
      </c>
      <c r="G4290" t="s">
        <v>13</v>
      </c>
      <c r="H4290" t="s">
        <v>13</v>
      </c>
      <c r="I4290" s="1">
        <f>IF(ISBLANK(Hoja1!I4290),AVERAGE(Hoja1!$I$2:$I$5001),Hoja1!I4290)</f>
        <v>57</v>
      </c>
      <c r="J4290">
        <f t="shared" si="198"/>
        <v>0</v>
      </c>
      <c r="K4290" t="str">
        <f t="shared" si="199"/>
        <v>1.2M-2M</v>
      </c>
      <c r="L4290" t="str">
        <f t="shared" si="200"/>
        <v>46-60</v>
      </c>
    </row>
    <row r="4291" spans="1:12" x14ac:dyDescent="0.25">
      <c r="A4291">
        <v>4290</v>
      </c>
      <c r="B4291" t="s">
        <v>9</v>
      </c>
      <c r="C4291">
        <f>IF(ISBLANK(Hoja1!C4291),AVERAGE(Hoja1!$C$2:$C$5001),Hoja1!C4291)</f>
        <v>634480</v>
      </c>
      <c r="D4291" t="str">
        <f>IF(ISBLANK(Hoja1!D4291),"ASALARIADO",Hoja1!D4291)</f>
        <v>ASALARIADO</v>
      </c>
      <c r="E4291" t="s">
        <v>16</v>
      </c>
      <c r="F4291" t="s">
        <v>12</v>
      </c>
      <c r="G4291" t="s">
        <v>13</v>
      </c>
      <c r="H4291" t="s">
        <v>13</v>
      </c>
      <c r="I4291" s="1">
        <f>IF(ISBLANK(Hoja1!I4291),AVERAGE(Hoja1!$I$2:$I$5001),Hoja1!I4291)</f>
        <v>38</v>
      </c>
      <c r="J4291">
        <f t="shared" ref="J4291:J4354" si="201">IF(H4291="SI",1,0)</f>
        <v>0</v>
      </c>
      <c r="K4291" t="str">
        <f t="shared" ref="K4291:K4354" si="202">IF(C4291&lt;=400000,"0-400k",IF(C4291&lt;=800000,"400k-800k",IF(C4291&lt;=1200000,"800k-1.2M",IF(C4291&lt;=2000000,"1.2M-2M","2M+"))))</f>
        <v>400k-800k</v>
      </c>
      <c r="L4291" t="str">
        <f t="shared" ref="L4291:L4354" si="203">IF(I4291&lt;=30,"18-30",IF(I4291&lt;=45,"31-45",IF(I4291&lt;=60,"46-60",IF(I4291&lt;=75,"61-75","76-100+"))))</f>
        <v>31-45</v>
      </c>
    </row>
    <row r="4292" spans="1:12" x14ac:dyDescent="0.25">
      <c r="A4292">
        <v>4291</v>
      </c>
      <c r="B4292" t="s">
        <v>9</v>
      </c>
      <c r="C4292">
        <f>IF(ISBLANK(Hoja1!C4292),AVERAGE(Hoja1!$C$2:$C$5001),Hoja1!C4292)</f>
        <v>445567</v>
      </c>
      <c r="D4292" t="str">
        <f>IF(ISBLANK(Hoja1!D4292),"ASALARIADO",Hoja1!D4292)</f>
        <v>TRABAJADOR INDEPENDIENTE</v>
      </c>
      <c r="E4292" t="s">
        <v>16</v>
      </c>
      <c r="F4292" t="s">
        <v>12</v>
      </c>
      <c r="G4292" t="s">
        <v>13</v>
      </c>
      <c r="H4292" t="s">
        <v>13</v>
      </c>
      <c r="I4292" s="1">
        <f>IF(ISBLANK(Hoja1!I4292),AVERAGE(Hoja1!$I$2:$I$5001),Hoja1!I4292)</f>
        <v>49</v>
      </c>
      <c r="J4292">
        <f t="shared" si="201"/>
        <v>0</v>
      </c>
      <c r="K4292" t="str">
        <f t="shared" si="202"/>
        <v>400k-800k</v>
      </c>
      <c r="L4292" t="str">
        <f t="shared" si="203"/>
        <v>46-60</v>
      </c>
    </row>
    <row r="4293" spans="1:12" x14ac:dyDescent="0.25">
      <c r="A4293">
        <v>4292</v>
      </c>
      <c r="B4293" t="s">
        <v>15</v>
      </c>
      <c r="C4293">
        <f>IF(ISBLANK(Hoja1!C4293),AVERAGE(Hoja1!$C$2:$C$5001),Hoja1!C4293)</f>
        <v>359544.28</v>
      </c>
      <c r="D4293" t="str">
        <f>IF(ISBLANK(Hoja1!D4293),"ASALARIADO",Hoja1!D4293)</f>
        <v>ASALARIADO</v>
      </c>
      <c r="E4293" t="s">
        <v>16</v>
      </c>
      <c r="F4293" t="s">
        <v>12</v>
      </c>
      <c r="G4293" t="s">
        <v>13</v>
      </c>
      <c r="H4293" t="s">
        <v>12</v>
      </c>
      <c r="I4293" s="1">
        <f>IF(ISBLANK(Hoja1!I4293),AVERAGE(Hoja1!$I$2:$I$5001),Hoja1!I4293)</f>
        <v>29</v>
      </c>
      <c r="J4293">
        <f t="shared" si="201"/>
        <v>1</v>
      </c>
      <c r="K4293" t="str">
        <f t="shared" si="202"/>
        <v>0-400k</v>
      </c>
      <c r="L4293" t="str">
        <f t="shared" si="203"/>
        <v>18-30</v>
      </c>
    </row>
    <row r="4294" spans="1:12" x14ac:dyDescent="0.25">
      <c r="A4294">
        <v>4293</v>
      </c>
      <c r="B4294" t="s">
        <v>9</v>
      </c>
      <c r="C4294">
        <f>IF(ISBLANK(Hoja1!C4294),AVERAGE(Hoja1!$C$2:$C$5001),Hoja1!C4294)</f>
        <v>315617</v>
      </c>
      <c r="D4294" t="str">
        <f>IF(ISBLANK(Hoja1!D4294),"ASALARIADO",Hoja1!D4294)</f>
        <v>ASEGURADO VOLUNTARIO</v>
      </c>
      <c r="E4294" t="s">
        <v>16</v>
      </c>
      <c r="F4294" t="s">
        <v>12</v>
      </c>
      <c r="G4294" t="s">
        <v>13</v>
      </c>
      <c r="H4294" t="s">
        <v>13</v>
      </c>
      <c r="I4294" s="1">
        <f>IF(ISBLANK(Hoja1!I4294),AVERAGE(Hoja1!$I$2:$I$5001),Hoja1!I4294)</f>
        <v>64</v>
      </c>
      <c r="J4294">
        <f t="shared" si="201"/>
        <v>0</v>
      </c>
      <c r="K4294" t="str">
        <f t="shared" si="202"/>
        <v>0-400k</v>
      </c>
      <c r="L4294" t="str">
        <f t="shared" si="203"/>
        <v>61-75</v>
      </c>
    </row>
    <row r="4295" spans="1:12" x14ac:dyDescent="0.25">
      <c r="A4295">
        <v>4294</v>
      </c>
      <c r="B4295" t="s">
        <v>9</v>
      </c>
      <c r="C4295">
        <f>IF(ISBLANK(Hoja1!C4295),AVERAGE(Hoja1!$C$2:$C$5001),Hoja1!C4295)</f>
        <v>182777.43</v>
      </c>
      <c r="D4295" t="str">
        <f>IF(ISBLANK(Hoja1!D4295),"ASALARIADO",Hoja1!D4295)</f>
        <v>ASALARIADO</v>
      </c>
      <c r="E4295" t="s">
        <v>16</v>
      </c>
      <c r="F4295" t="s">
        <v>12</v>
      </c>
      <c r="G4295" t="s">
        <v>13</v>
      </c>
      <c r="H4295" t="s">
        <v>13</v>
      </c>
      <c r="I4295" s="1">
        <f>IF(ISBLANK(Hoja1!I4295),AVERAGE(Hoja1!$I$2:$I$5001),Hoja1!I4295)</f>
        <v>42</v>
      </c>
      <c r="J4295">
        <f t="shared" si="201"/>
        <v>0</v>
      </c>
      <c r="K4295" t="str">
        <f t="shared" si="202"/>
        <v>0-400k</v>
      </c>
      <c r="L4295" t="str">
        <f t="shared" si="203"/>
        <v>31-45</v>
      </c>
    </row>
    <row r="4296" spans="1:12" x14ac:dyDescent="0.25">
      <c r="A4296">
        <v>4295</v>
      </c>
      <c r="B4296" t="s">
        <v>15</v>
      </c>
      <c r="C4296">
        <f>IF(ISBLANK(Hoja1!C4296),AVERAGE(Hoja1!$C$2:$C$5001),Hoja1!C4296)</f>
        <v>338686</v>
      </c>
      <c r="D4296" t="str">
        <f>IF(ISBLANK(Hoja1!D4296),"ASALARIADO",Hoja1!D4296)</f>
        <v>ASALARIADO</v>
      </c>
      <c r="E4296" t="s">
        <v>16</v>
      </c>
      <c r="F4296" t="s">
        <v>12</v>
      </c>
      <c r="G4296" t="s">
        <v>12</v>
      </c>
      <c r="H4296" t="s">
        <v>13</v>
      </c>
      <c r="I4296" s="1">
        <f>IF(ISBLANK(Hoja1!I4296),AVERAGE(Hoja1!$I$2:$I$5001),Hoja1!I4296)</f>
        <v>33</v>
      </c>
      <c r="J4296">
        <f t="shared" si="201"/>
        <v>0</v>
      </c>
      <c r="K4296" t="str">
        <f t="shared" si="202"/>
        <v>0-400k</v>
      </c>
      <c r="L4296" t="str">
        <f t="shared" si="203"/>
        <v>31-45</v>
      </c>
    </row>
    <row r="4297" spans="1:12" x14ac:dyDescent="0.25">
      <c r="A4297">
        <v>4296</v>
      </c>
      <c r="B4297" t="s">
        <v>9</v>
      </c>
      <c r="C4297">
        <f>IF(ISBLANK(Hoja1!C4297),AVERAGE(Hoja1!$C$2:$C$5001),Hoja1!C4297)</f>
        <v>200000</v>
      </c>
      <c r="D4297" t="str">
        <f>IF(ISBLANK(Hoja1!D4297),"ASALARIADO",Hoja1!D4297)</f>
        <v>ASALARIADO</v>
      </c>
      <c r="E4297" t="s">
        <v>16</v>
      </c>
      <c r="F4297" t="s">
        <v>12</v>
      </c>
      <c r="G4297" t="s">
        <v>12</v>
      </c>
      <c r="H4297" t="s">
        <v>12</v>
      </c>
      <c r="I4297" s="1">
        <f>IF(ISBLANK(Hoja1!I4297),AVERAGE(Hoja1!$I$2:$I$5001),Hoja1!I4297)</f>
        <v>27</v>
      </c>
      <c r="J4297">
        <f t="shared" si="201"/>
        <v>1</v>
      </c>
      <c r="K4297" t="str">
        <f t="shared" si="202"/>
        <v>0-400k</v>
      </c>
      <c r="L4297" t="str">
        <f t="shared" si="203"/>
        <v>18-30</v>
      </c>
    </row>
    <row r="4298" spans="1:12" x14ac:dyDescent="0.25">
      <c r="A4298">
        <v>4297</v>
      </c>
      <c r="B4298" t="s">
        <v>15</v>
      </c>
      <c r="C4298">
        <f>IF(ISBLANK(Hoja1!C4298),AVERAGE(Hoja1!$C$2:$C$5001),Hoja1!C4298)</f>
        <v>969577</v>
      </c>
      <c r="D4298" t="str">
        <f>IF(ISBLANK(Hoja1!D4298),"ASALARIADO",Hoja1!D4298)</f>
        <v>ASALARIADO</v>
      </c>
      <c r="E4298" t="s">
        <v>11</v>
      </c>
      <c r="F4298" t="s">
        <v>12</v>
      </c>
      <c r="G4298" t="s">
        <v>13</v>
      </c>
      <c r="H4298" t="s">
        <v>12</v>
      </c>
      <c r="I4298" s="1">
        <f>IF(ISBLANK(Hoja1!I4298),AVERAGE(Hoja1!$I$2:$I$5001),Hoja1!I4298)</f>
        <v>44</v>
      </c>
      <c r="J4298">
        <f t="shared" si="201"/>
        <v>1</v>
      </c>
      <c r="K4298" t="str">
        <f t="shared" si="202"/>
        <v>800k-1.2M</v>
      </c>
      <c r="L4298" t="str">
        <f t="shared" si="203"/>
        <v>31-45</v>
      </c>
    </row>
    <row r="4299" spans="1:12" x14ac:dyDescent="0.25">
      <c r="A4299">
        <v>4298</v>
      </c>
      <c r="B4299" t="s">
        <v>9</v>
      </c>
      <c r="C4299">
        <f>IF(ISBLANK(Hoja1!C4299),AVERAGE(Hoja1!$C$2:$C$5001),Hoja1!C4299)</f>
        <v>543582</v>
      </c>
      <c r="D4299" t="str">
        <f>IF(ISBLANK(Hoja1!D4299),"ASALARIADO",Hoja1!D4299)</f>
        <v>ASALARIADO</v>
      </c>
      <c r="E4299" t="s">
        <v>16</v>
      </c>
      <c r="F4299" t="s">
        <v>12</v>
      </c>
      <c r="G4299" t="s">
        <v>13</v>
      </c>
      <c r="H4299" t="s">
        <v>13</v>
      </c>
      <c r="I4299" s="1">
        <f>IF(ISBLANK(Hoja1!I4299),AVERAGE(Hoja1!$I$2:$I$5001),Hoja1!I4299)</f>
        <v>49</v>
      </c>
      <c r="J4299">
        <f t="shared" si="201"/>
        <v>0</v>
      </c>
      <c r="K4299" t="str">
        <f t="shared" si="202"/>
        <v>400k-800k</v>
      </c>
      <c r="L4299" t="str">
        <f t="shared" si="203"/>
        <v>46-60</v>
      </c>
    </row>
    <row r="4300" spans="1:12" x14ac:dyDescent="0.25">
      <c r="A4300">
        <v>4299</v>
      </c>
      <c r="B4300" t="s">
        <v>15</v>
      </c>
      <c r="C4300">
        <f>IF(ISBLANK(Hoja1!C4300),AVERAGE(Hoja1!$C$2:$C$5001),Hoja1!C4300)</f>
        <v>1478656</v>
      </c>
      <c r="D4300" t="str">
        <f>IF(ISBLANK(Hoja1!D4300),"ASALARIADO",Hoja1!D4300)</f>
        <v>PENSIONADOS EN SU PROPIO SISTEMA</v>
      </c>
      <c r="E4300" t="s">
        <v>11</v>
      </c>
      <c r="F4300" t="s">
        <v>12</v>
      </c>
      <c r="G4300" t="s">
        <v>13</v>
      </c>
      <c r="H4300" t="s">
        <v>13</v>
      </c>
      <c r="I4300" s="1">
        <f>IF(ISBLANK(Hoja1!I4300),AVERAGE(Hoja1!$I$2:$I$5001),Hoja1!I4300)</f>
        <v>64</v>
      </c>
      <c r="J4300">
        <f t="shared" si="201"/>
        <v>0</v>
      </c>
      <c r="K4300" t="str">
        <f t="shared" si="202"/>
        <v>1.2M-2M</v>
      </c>
      <c r="L4300" t="str">
        <f t="shared" si="203"/>
        <v>61-75</v>
      </c>
    </row>
    <row r="4301" spans="1:12" x14ac:dyDescent="0.25">
      <c r="A4301">
        <v>4300</v>
      </c>
      <c r="B4301" t="s">
        <v>9</v>
      </c>
      <c r="C4301">
        <f>IF(ISBLANK(Hoja1!C4301),AVERAGE(Hoja1!$C$2:$C$5001),Hoja1!C4301)</f>
        <v>278030</v>
      </c>
      <c r="D4301" t="str">
        <f>IF(ISBLANK(Hoja1!D4301),"ASALARIADO",Hoja1!D4301)</f>
        <v>CONVENIOS ESPECIALES DE TRABAJADORES INDEPENDIENTES</v>
      </c>
      <c r="E4301" t="s">
        <v>16</v>
      </c>
      <c r="F4301" t="s">
        <v>12</v>
      </c>
      <c r="G4301" t="s">
        <v>13</v>
      </c>
      <c r="H4301" t="s">
        <v>13</v>
      </c>
      <c r="I4301" s="1">
        <f>IF(ISBLANK(Hoja1!I4301),AVERAGE(Hoja1!$I$2:$I$5001),Hoja1!I4301)</f>
        <v>50</v>
      </c>
      <c r="J4301">
        <f t="shared" si="201"/>
        <v>0</v>
      </c>
      <c r="K4301" t="str">
        <f t="shared" si="202"/>
        <v>0-400k</v>
      </c>
      <c r="L4301" t="str">
        <f t="shared" si="203"/>
        <v>46-60</v>
      </c>
    </row>
    <row r="4302" spans="1:12" x14ac:dyDescent="0.25">
      <c r="A4302">
        <v>4301</v>
      </c>
      <c r="B4302" t="s">
        <v>9</v>
      </c>
      <c r="C4302">
        <f>IF(ISBLANK(Hoja1!C4302),AVERAGE(Hoja1!$C$2:$C$5001),Hoja1!C4302)</f>
        <v>512466.67</v>
      </c>
      <c r="D4302" t="str">
        <f>IF(ISBLANK(Hoja1!D4302),"ASALARIADO",Hoja1!D4302)</f>
        <v>ASALARIADO</v>
      </c>
      <c r="E4302" t="s">
        <v>16</v>
      </c>
      <c r="F4302" t="s">
        <v>12</v>
      </c>
      <c r="G4302" t="s">
        <v>13</v>
      </c>
      <c r="H4302" t="s">
        <v>12</v>
      </c>
      <c r="I4302" s="1">
        <f>IF(ISBLANK(Hoja1!I4302),AVERAGE(Hoja1!$I$2:$I$5001),Hoja1!I4302)</f>
        <v>35</v>
      </c>
      <c r="J4302">
        <f t="shared" si="201"/>
        <v>1</v>
      </c>
      <c r="K4302" t="str">
        <f t="shared" si="202"/>
        <v>400k-800k</v>
      </c>
      <c r="L4302" t="str">
        <f t="shared" si="203"/>
        <v>31-45</v>
      </c>
    </row>
    <row r="4303" spans="1:12" x14ac:dyDescent="0.25">
      <c r="A4303">
        <v>4302</v>
      </c>
      <c r="B4303" t="s">
        <v>9</v>
      </c>
      <c r="C4303">
        <f>IF(ISBLANK(Hoja1!C4303),AVERAGE(Hoja1!$C$2:$C$5001),Hoja1!C4303)</f>
        <v>310124</v>
      </c>
      <c r="D4303" t="str">
        <f>IF(ISBLANK(Hoja1!D4303),"ASALARIADO",Hoja1!D4303)</f>
        <v>ASEGURADO VOLUNTARIO</v>
      </c>
      <c r="E4303" t="s">
        <v>16</v>
      </c>
      <c r="F4303" t="s">
        <v>12</v>
      </c>
      <c r="G4303" t="s">
        <v>13</v>
      </c>
      <c r="H4303" t="s">
        <v>13</v>
      </c>
      <c r="I4303" s="1">
        <f>IF(ISBLANK(Hoja1!I4303),AVERAGE(Hoja1!$I$2:$I$5001),Hoja1!I4303)</f>
        <v>55</v>
      </c>
      <c r="J4303">
        <f t="shared" si="201"/>
        <v>0</v>
      </c>
      <c r="K4303" t="str">
        <f t="shared" si="202"/>
        <v>0-400k</v>
      </c>
      <c r="L4303" t="str">
        <f t="shared" si="203"/>
        <v>46-60</v>
      </c>
    </row>
    <row r="4304" spans="1:12" x14ac:dyDescent="0.25">
      <c r="A4304">
        <v>4303</v>
      </c>
      <c r="B4304" t="s">
        <v>9</v>
      </c>
      <c r="C4304">
        <f>IF(ISBLANK(Hoja1!C4304),AVERAGE(Hoja1!$C$2:$C$5001),Hoja1!C4304)</f>
        <v>525436.96</v>
      </c>
      <c r="D4304" t="str">
        <f>IF(ISBLANK(Hoja1!D4304),"ASALARIADO",Hoja1!D4304)</f>
        <v>ASALARIADO</v>
      </c>
      <c r="E4304" t="s">
        <v>16</v>
      </c>
      <c r="F4304" t="s">
        <v>12</v>
      </c>
      <c r="G4304" t="s">
        <v>13</v>
      </c>
      <c r="H4304" t="s">
        <v>13</v>
      </c>
      <c r="I4304" s="1">
        <f>IF(ISBLANK(Hoja1!I4304),AVERAGE(Hoja1!$I$2:$I$5001),Hoja1!I4304)</f>
        <v>33</v>
      </c>
      <c r="J4304">
        <f t="shared" si="201"/>
        <v>0</v>
      </c>
      <c r="K4304" t="str">
        <f t="shared" si="202"/>
        <v>400k-800k</v>
      </c>
      <c r="L4304" t="str">
        <f t="shared" si="203"/>
        <v>31-45</v>
      </c>
    </row>
    <row r="4305" spans="1:12" x14ac:dyDescent="0.25">
      <c r="A4305">
        <v>4304</v>
      </c>
      <c r="B4305" t="s">
        <v>9</v>
      </c>
      <c r="C4305">
        <f>IF(ISBLANK(Hoja1!C4305),AVERAGE(Hoja1!$C$2:$C$5001),Hoja1!C4305)</f>
        <v>406608</v>
      </c>
      <c r="D4305" t="str">
        <f>IF(ISBLANK(Hoja1!D4305),"ASALARIADO",Hoja1!D4305)</f>
        <v>ASALARIADO</v>
      </c>
      <c r="E4305" t="s">
        <v>16</v>
      </c>
      <c r="F4305" t="s">
        <v>12</v>
      </c>
      <c r="G4305" t="s">
        <v>12</v>
      </c>
      <c r="H4305" t="s">
        <v>13</v>
      </c>
      <c r="I4305" s="1">
        <f>IF(ISBLANK(Hoja1!I4305),AVERAGE(Hoja1!$I$2:$I$5001),Hoja1!I4305)</f>
        <v>52</v>
      </c>
      <c r="J4305">
        <f t="shared" si="201"/>
        <v>0</v>
      </c>
      <c r="K4305" t="str">
        <f t="shared" si="202"/>
        <v>400k-800k</v>
      </c>
      <c r="L4305" t="str">
        <f t="shared" si="203"/>
        <v>46-60</v>
      </c>
    </row>
    <row r="4306" spans="1:12" x14ac:dyDescent="0.25">
      <c r="A4306">
        <v>4305</v>
      </c>
      <c r="B4306" t="s">
        <v>9</v>
      </c>
      <c r="C4306">
        <f>IF(ISBLANK(Hoja1!C4306),AVERAGE(Hoja1!$C$2:$C$5001),Hoja1!C4306)</f>
        <v>400000</v>
      </c>
      <c r="D4306" t="str">
        <f>IF(ISBLANK(Hoja1!D4306),"ASALARIADO",Hoja1!D4306)</f>
        <v>ASALARIADO</v>
      </c>
      <c r="E4306" t="s">
        <v>16</v>
      </c>
      <c r="F4306" t="s">
        <v>12</v>
      </c>
      <c r="G4306" t="s">
        <v>12</v>
      </c>
      <c r="H4306" t="s">
        <v>13</v>
      </c>
      <c r="I4306" s="1">
        <f>IF(ISBLANK(Hoja1!I4306),AVERAGE(Hoja1!$I$2:$I$5001),Hoja1!I4306)</f>
        <v>41</v>
      </c>
      <c r="J4306">
        <f t="shared" si="201"/>
        <v>0</v>
      </c>
      <c r="K4306" t="str">
        <f t="shared" si="202"/>
        <v>0-400k</v>
      </c>
      <c r="L4306" t="str">
        <f t="shared" si="203"/>
        <v>31-45</v>
      </c>
    </row>
    <row r="4307" spans="1:12" x14ac:dyDescent="0.25">
      <c r="A4307">
        <v>4306</v>
      </c>
      <c r="B4307" t="s">
        <v>15</v>
      </c>
      <c r="C4307">
        <f>IF(ISBLANK(Hoja1!C4307),AVERAGE(Hoja1!$C$2:$C$5001),Hoja1!C4307)</f>
        <v>400398.51</v>
      </c>
      <c r="D4307" t="str">
        <f>IF(ISBLANK(Hoja1!D4307),"ASALARIADO",Hoja1!D4307)</f>
        <v>ASALARIADO</v>
      </c>
      <c r="E4307" t="s">
        <v>16</v>
      </c>
      <c r="F4307" t="s">
        <v>12</v>
      </c>
      <c r="G4307" t="s">
        <v>13</v>
      </c>
      <c r="H4307" t="s">
        <v>13</v>
      </c>
      <c r="I4307" s="1">
        <f>IF(ISBLANK(Hoja1!I4307),AVERAGE(Hoja1!$I$2:$I$5001),Hoja1!I4307)</f>
        <v>26</v>
      </c>
      <c r="J4307">
        <f t="shared" si="201"/>
        <v>0</v>
      </c>
      <c r="K4307" t="str">
        <f t="shared" si="202"/>
        <v>400k-800k</v>
      </c>
      <c r="L4307" t="str">
        <f t="shared" si="203"/>
        <v>18-30</v>
      </c>
    </row>
    <row r="4308" spans="1:12" x14ac:dyDescent="0.25">
      <c r="A4308">
        <v>4307</v>
      </c>
      <c r="B4308" t="s">
        <v>9</v>
      </c>
      <c r="C4308">
        <f>IF(ISBLANK(Hoja1!C4308),AVERAGE(Hoja1!$C$2:$C$5001),Hoja1!C4308)</f>
        <v>891182.29</v>
      </c>
      <c r="D4308" t="str">
        <f>IF(ISBLANK(Hoja1!D4308),"ASALARIADO",Hoja1!D4308)</f>
        <v>ASALARIADO</v>
      </c>
      <c r="E4308" t="s">
        <v>11</v>
      </c>
      <c r="F4308" t="s">
        <v>12</v>
      </c>
      <c r="G4308" t="s">
        <v>13</v>
      </c>
      <c r="H4308" t="s">
        <v>13</v>
      </c>
      <c r="I4308" s="1">
        <f>IF(ISBLANK(Hoja1!I4308),AVERAGE(Hoja1!$I$2:$I$5001),Hoja1!I4308)</f>
        <v>40</v>
      </c>
      <c r="J4308">
        <f t="shared" si="201"/>
        <v>0</v>
      </c>
      <c r="K4308" t="str">
        <f t="shared" si="202"/>
        <v>800k-1.2M</v>
      </c>
      <c r="L4308" t="str">
        <f t="shared" si="203"/>
        <v>31-45</v>
      </c>
    </row>
    <row r="4309" spans="1:12" x14ac:dyDescent="0.25">
      <c r="A4309">
        <v>4308</v>
      </c>
      <c r="B4309" t="s">
        <v>15</v>
      </c>
      <c r="C4309">
        <f>IF(ISBLANK(Hoja1!C4309),AVERAGE(Hoja1!$C$2:$C$5001),Hoja1!C4309)</f>
        <v>375988</v>
      </c>
      <c r="D4309" t="str">
        <f>IF(ISBLANK(Hoja1!D4309),"ASALARIADO",Hoja1!D4309)</f>
        <v>CONVENIOS ESPECIALES DE TRABAJADORES INDEPENDIENTES</v>
      </c>
      <c r="E4309" t="s">
        <v>16</v>
      </c>
      <c r="F4309" t="s">
        <v>12</v>
      </c>
      <c r="G4309" t="s">
        <v>13</v>
      </c>
      <c r="H4309" t="s">
        <v>13</v>
      </c>
      <c r="I4309" s="1">
        <f>IF(ISBLANK(Hoja1!I4309),AVERAGE(Hoja1!$I$2:$I$5001),Hoja1!I4309)</f>
        <v>58</v>
      </c>
      <c r="J4309">
        <f t="shared" si="201"/>
        <v>0</v>
      </c>
      <c r="K4309" t="str">
        <f t="shared" si="202"/>
        <v>0-400k</v>
      </c>
      <c r="L4309" t="str">
        <f t="shared" si="203"/>
        <v>46-60</v>
      </c>
    </row>
    <row r="4310" spans="1:12" x14ac:dyDescent="0.25">
      <c r="A4310">
        <v>4309</v>
      </c>
      <c r="B4310" t="s">
        <v>15</v>
      </c>
      <c r="C4310">
        <f>IF(ISBLANK(Hoja1!C4310),AVERAGE(Hoja1!$C$2:$C$5001),Hoja1!C4310)</f>
        <v>1108329</v>
      </c>
      <c r="D4310" t="str">
        <f>IF(ISBLANK(Hoja1!D4310),"ASALARIADO",Hoja1!D4310)</f>
        <v>ASALARIADO</v>
      </c>
      <c r="E4310" t="s">
        <v>11</v>
      </c>
      <c r="F4310" t="s">
        <v>12</v>
      </c>
      <c r="G4310" t="s">
        <v>13</v>
      </c>
      <c r="H4310" t="s">
        <v>12</v>
      </c>
      <c r="I4310" s="1">
        <f>IF(ISBLANK(Hoja1!I4310),AVERAGE(Hoja1!$I$2:$I$5001),Hoja1!I4310)</f>
        <v>34</v>
      </c>
      <c r="J4310">
        <f t="shared" si="201"/>
        <v>1</v>
      </c>
      <c r="K4310" t="str">
        <f t="shared" si="202"/>
        <v>800k-1.2M</v>
      </c>
      <c r="L4310" t="str">
        <f t="shared" si="203"/>
        <v>31-45</v>
      </c>
    </row>
    <row r="4311" spans="1:12" x14ac:dyDescent="0.25">
      <c r="A4311">
        <v>4310</v>
      </c>
      <c r="B4311" t="s">
        <v>15</v>
      </c>
      <c r="C4311">
        <f>IF(ISBLANK(Hoja1!C4311),AVERAGE(Hoja1!$C$2:$C$5001),Hoja1!C4311)</f>
        <v>1474575.5</v>
      </c>
      <c r="D4311" t="str">
        <f>IF(ISBLANK(Hoja1!D4311),"ASALARIADO",Hoja1!D4311)</f>
        <v>ASALARIADO</v>
      </c>
      <c r="E4311" t="s">
        <v>11</v>
      </c>
      <c r="F4311" t="s">
        <v>12</v>
      </c>
      <c r="G4311" t="s">
        <v>13</v>
      </c>
      <c r="H4311" t="s">
        <v>13</v>
      </c>
      <c r="I4311" s="1">
        <f>IF(ISBLANK(Hoja1!I4311),AVERAGE(Hoja1!$I$2:$I$5001),Hoja1!I4311)</f>
        <v>46</v>
      </c>
      <c r="J4311">
        <f t="shared" si="201"/>
        <v>0</v>
      </c>
      <c r="K4311" t="str">
        <f t="shared" si="202"/>
        <v>1.2M-2M</v>
      </c>
      <c r="L4311" t="str">
        <f t="shared" si="203"/>
        <v>46-60</v>
      </c>
    </row>
    <row r="4312" spans="1:12" x14ac:dyDescent="0.25">
      <c r="A4312">
        <v>4311</v>
      </c>
      <c r="B4312" t="s">
        <v>15</v>
      </c>
      <c r="C4312">
        <f>IF(ISBLANK(Hoja1!C4312),AVERAGE(Hoja1!$C$2:$C$5001),Hoja1!C4312)</f>
        <v>363711.95</v>
      </c>
      <c r="D4312" t="str">
        <f>IF(ISBLANK(Hoja1!D4312),"ASALARIADO",Hoja1!D4312)</f>
        <v>ASALARIADO</v>
      </c>
      <c r="E4312" t="s">
        <v>16</v>
      </c>
      <c r="F4312" t="s">
        <v>12</v>
      </c>
      <c r="G4312" t="s">
        <v>13</v>
      </c>
      <c r="H4312" t="s">
        <v>13</v>
      </c>
      <c r="I4312" s="1">
        <f>IF(ISBLANK(Hoja1!I4312),AVERAGE(Hoja1!$I$2:$I$5001),Hoja1!I4312)</f>
        <v>30</v>
      </c>
      <c r="J4312">
        <f t="shared" si="201"/>
        <v>0</v>
      </c>
      <c r="K4312" t="str">
        <f t="shared" si="202"/>
        <v>0-400k</v>
      </c>
      <c r="L4312" t="str">
        <f t="shared" si="203"/>
        <v>18-30</v>
      </c>
    </row>
    <row r="4313" spans="1:12" x14ac:dyDescent="0.25">
      <c r="A4313">
        <v>4312</v>
      </c>
      <c r="B4313" t="s">
        <v>15</v>
      </c>
      <c r="C4313">
        <f>IF(ISBLANK(Hoja1!C4313),AVERAGE(Hoja1!$C$2:$C$5001),Hoja1!C4313)</f>
        <v>490637</v>
      </c>
      <c r="D4313" t="str">
        <f>IF(ISBLANK(Hoja1!D4313),"ASALARIADO",Hoja1!D4313)</f>
        <v>PENSIONADOS EN SU PROPIO SISTEMA</v>
      </c>
      <c r="E4313" t="s">
        <v>11</v>
      </c>
      <c r="F4313" t="s">
        <v>12</v>
      </c>
      <c r="G4313" t="s">
        <v>13</v>
      </c>
      <c r="H4313" t="s">
        <v>13</v>
      </c>
      <c r="I4313" s="1">
        <f>IF(ISBLANK(Hoja1!I4313),AVERAGE(Hoja1!$I$2:$I$5001),Hoja1!I4313)</f>
        <v>71</v>
      </c>
      <c r="J4313">
        <f t="shared" si="201"/>
        <v>0</v>
      </c>
      <c r="K4313" t="str">
        <f t="shared" si="202"/>
        <v>400k-800k</v>
      </c>
      <c r="L4313" t="str">
        <f t="shared" si="203"/>
        <v>61-75</v>
      </c>
    </row>
    <row r="4314" spans="1:12" x14ac:dyDescent="0.25">
      <c r="A4314">
        <v>4313</v>
      </c>
      <c r="B4314" t="s">
        <v>15</v>
      </c>
      <c r="C4314">
        <f>IF(ISBLANK(Hoja1!C4314),AVERAGE(Hoja1!$C$2:$C$5001),Hoja1!C4314)</f>
        <v>279111</v>
      </c>
      <c r="D4314" t="str">
        <f>IF(ISBLANK(Hoja1!D4314),"ASALARIADO",Hoja1!D4314)</f>
        <v>TRABAJADOR INDEPENDIENTE</v>
      </c>
      <c r="E4314" t="s">
        <v>16</v>
      </c>
      <c r="F4314" t="s">
        <v>12</v>
      </c>
      <c r="G4314" t="s">
        <v>13</v>
      </c>
      <c r="H4314" t="s">
        <v>13</v>
      </c>
      <c r="I4314" s="1">
        <f>IF(ISBLANK(Hoja1!I4314),AVERAGE(Hoja1!$I$2:$I$5001),Hoja1!I4314)</f>
        <v>26</v>
      </c>
      <c r="J4314">
        <f t="shared" si="201"/>
        <v>0</v>
      </c>
      <c r="K4314" t="str">
        <f t="shared" si="202"/>
        <v>0-400k</v>
      </c>
      <c r="L4314" t="str">
        <f t="shared" si="203"/>
        <v>18-30</v>
      </c>
    </row>
    <row r="4315" spans="1:12" x14ac:dyDescent="0.25">
      <c r="A4315">
        <v>4314</v>
      </c>
      <c r="B4315" t="s">
        <v>15</v>
      </c>
      <c r="C4315">
        <f>IF(ISBLANK(Hoja1!C4315),AVERAGE(Hoja1!$C$2:$C$5001),Hoja1!C4315)</f>
        <v>297050</v>
      </c>
      <c r="D4315" t="str">
        <f>IF(ISBLANK(Hoja1!D4315),"ASALARIADO",Hoja1!D4315)</f>
        <v>ASEGURADO VOLUNTARIO</v>
      </c>
      <c r="E4315" t="s">
        <v>16</v>
      </c>
      <c r="F4315" t="s">
        <v>12</v>
      </c>
      <c r="G4315" t="s">
        <v>13</v>
      </c>
      <c r="H4315" t="s">
        <v>13</v>
      </c>
      <c r="I4315" s="1">
        <f>IF(ISBLANK(Hoja1!I4315),AVERAGE(Hoja1!$I$2:$I$5001),Hoja1!I4315)</f>
        <v>43</v>
      </c>
      <c r="J4315">
        <f t="shared" si="201"/>
        <v>0</v>
      </c>
      <c r="K4315" t="str">
        <f t="shared" si="202"/>
        <v>0-400k</v>
      </c>
      <c r="L4315" t="str">
        <f t="shared" si="203"/>
        <v>31-45</v>
      </c>
    </row>
    <row r="4316" spans="1:12" x14ac:dyDescent="0.25">
      <c r="A4316">
        <v>4315</v>
      </c>
      <c r="B4316" t="s">
        <v>9</v>
      </c>
      <c r="C4316">
        <f>IF(ISBLANK(Hoja1!C4316),AVERAGE(Hoja1!$C$2:$C$5001),Hoja1!C4316)</f>
        <v>300018</v>
      </c>
      <c r="D4316" t="str">
        <f>IF(ISBLANK(Hoja1!D4316),"ASALARIADO",Hoja1!D4316)</f>
        <v>TRABAJADOR INDEPENDIENTE</v>
      </c>
      <c r="E4316" t="s">
        <v>16</v>
      </c>
      <c r="F4316" t="s">
        <v>12</v>
      </c>
      <c r="G4316" t="s">
        <v>12</v>
      </c>
      <c r="H4316" t="s">
        <v>12</v>
      </c>
      <c r="I4316" s="1">
        <f>IF(ISBLANK(Hoja1!I4316),AVERAGE(Hoja1!$I$2:$I$5001),Hoja1!I4316)</f>
        <v>32</v>
      </c>
      <c r="J4316">
        <f t="shared" si="201"/>
        <v>1</v>
      </c>
      <c r="K4316" t="str">
        <f t="shared" si="202"/>
        <v>0-400k</v>
      </c>
      <c r="L4316" t="str">
        <f t="shared" si="203"/>
        <v>31-45</v>
      </c>
    </row>
    <row r="4317" spans="1:12" x14ac:dyDescent="0.25">
      <c r="A4317">
        <v>4316</v>
      </c>
      <c r="B4317" t="s">
        <v>15</v>
      </c>
      <c r="C4317">
        <f>IF(ISBLANK(Hoja1!C4317),AVERAGE(Hoja1!$C$2:$C$5001),Hoja1!C4317)</f>
        <v>297046</v>
      </c>
      <c r="D4317" t="str">
        <f>IF(ISBLANK(Hoja1!D4317),"ASALARIADO",Hoja1!D4317)</f>
        <v>TRABAJADOR INDEPENDIENTE</v>
      </c>
      <c r="E4317" t="s">
        <v>16</v>
      </c>
      <c r="F4317" t="s">
        <v>12</v>
      </c>
      <c r="G4317" t="s">
        <v>12</v>
      </c>
      <c r="H4317" t="s">
        <v>12</v>
      </c>
      <c r="I4317" s="1">
        <f>IF(ISBLANK(Hoja1!I4317),AVERAGE(Hoja1!$I$2:$I$5001),Hoja1!I4317)</f>
        <v>45</v>
      </c>
      <c r="J4317">
        <f t="shared" si="201"/>
        <v>1</v>
      </c>
      <c r="K4317" t="str">
        <f t="shared" si="202"/>
        <v>0-400k</v>
      </c>
      <c r="L4317" t="str">
        <f t="shared" si="203"/>
        <v>31-45</v>
      </c>
    </row>
    <row r="4318" spans="1:12" x14ac:dyDescent="0.25">
      <c r="A4318">
        <v>4317</v>
      </c>
      <c r="B4318" t="s">
        <v>15</v>
      </c>
      <c r="C4318">
        <f>IF(ISBLANK(Hoja1!C4318),AVERAGE(Hoja1!$C$2:$C$5001),Hoja1!C4318)</f>
        <v>672276</v>
      </c>
      <c r="D4318" t="str">
        <f>IF(ISBLANK(Hoja1!D4318),"ASALARIADO",Hoja1!D4318)</f>
        <v>ASALARIADO</v>
      </c>
      <c r="E4318" t="s">
        <v>16</v>
      </c>
      <c r="F4318" t="s">
        <v>12</v>
      </c>
      <c r="G4318" t="s">
        <v>13</v>
      </c>
      <c r="H4318" t="s">
        <v>13</v>
      </c>
      <c r="I4318" s="1">
        <f>IF(ISBLANK(Hoja1!I4318),AVERAGE(Hoja1!$I$2:$I$5001),Hoja1!I4318)</f>
        <v>25</v>
      </c>
      <c r="J4318">
        <f t="shared" si="201"/>
        <v>0</v>
      </c>
      <c r="K4318" t="str">
        <f t="shared" si="202"/>
        <v>400k-800k</v>
      </c>
      <c r="L4318" t="str">
        <f t="shared" si="203"/>
        <v>18-30</v>
      </c>
    </row>
    <row r="4319" spans="1:12" x14ac:dyDescent="0.25">
      <c r="A4319">
        <v>4318</v>
      </c>
      <c r="B4319" t="s">
        <v>9</v>
      </c>
      <c r="C4319">
        <f>IF(ISBLANK(Hoja1!C4319),AVERAGE(Hoja1!$C$2:$C$5001),Hoja1!C4319)</f>
        <v>349737.17</v>
      </c>
      <c r="D4319" t="str">
        <f>IF(ISBLANK(Hoja1!D4319),"ASALARIADO",Hoja1!D4319)</f>
        <v>ASALARIADO</v>
      </c>
      <c r="E4319" t="s">
        <v>16</v>
      </c>
      <c r="F4319" t="s">
        <v>12</v>
      </c>
      <c r="G4319" t="s">
        <v>13</v>
      </c>
      <c r="H4319" t="s">
        <v>12</v>
      </c>
      <c r="I4319" s="1">
        <f>IF(ISBLANK(Hoja1!I4319),AVERAGE(Hoja1!$I$2:$I$5001),Hoja1!I4319)</f>
        <v>26</v>
      </c>
      <c r="J4319">
        <f t="shared" si="201"/>
        <v>1</v>
      </c>
      <c r="K4319" t="str">
        <f t="shared" si="202"/>
        <v>0-400k</v>
      </c>
      <c r="L4319" t="str">
        <f t="shared" si="203"/>
        <v>18-30</v>
      </c>
    </row>
    <row r="4320" spans="1:12" x14ac:dyDescent="0.25">
      <c r="A4320">
        <v>4319</v>
      </c>
      <c r="B4320" t="s">
        <v>15</v>
      </c>
      <c r="C4320">
        <f>IF(ISBLANK(Hoja1!C4320),AVERAGE(Hoja1!$C$2:$C$5001),Hoja1!C4320)</f>
        <v>1584055</v>
      </c>
      <c r="D4320" t="str">
        <f>IF(ISBLANK(Hoja1!D4320),"ASALARIADO",Hoja1!D4320)</f>
        <v>ASALARIADO</v>
      </c>
      <c r="E4320" t="s">
        <v>11</v>
      </c>
      <c r="F4320" t="s">
        <v>12</v>
      </c>
      <c r="G4320" t="s">
        <v>13</v>
      </c>
      <c r="H4320" t="s">
        <v>13</v>
      </c>
      <c r="I4320" s="1">
        <f>IF(ISBLANK(Hoja1!I4320),AVERAGE(Hoja1!$I$2:$I$5001),Hoja1!I4320)</f>
        <v>39</v>
      </c>
      <c r="J4320">
        <f t="shared" si="201"/>
        <v>0</v>
      </c>
      <c r="K4320" t="str">
        <f t="shared" si="202"/>
        <v>1.2M-2M</v>
      </c>
      <c r="L4320" t="str">
        <f t="shared" si="203"/>
        <v>31-45</v>
      </c>
    </row>
    <row r="4321" spans="1:12" x14ac:dyDescent="0.25">
      <c r="A4321">
        <v>4320</v>
      </c>
      <c r="B4321" t="s">
        <v>15</v>
      </c>
      <c r="C4321">
        <f>IF(ISBLANK(Hoja1!C4321),AVERAGE(Hoja1!$C$2:$C$5001),Hoja1!C4321)</f>
        <v>323296</v>
      </c>
      <c r="D4321" t="str">
        <f>IF(ISBLANK(Hoja1!D4321),"ASALARIADO",Hoja1!D4321)</f>
        <v>ASEGURADO VOLUNTARIO</v>
      </c>
      <c r="E4321" t="s">
        <v>16</v>
      </c>
      <c r="F4321" t="s">
        <v>12</v>
      </c>
      <c r="G4321" t="s">
        <v>13</v>
      </c>
      <c r="H4321" t="s">
        <v>13</v>
      </c>
      <c r="I4321" s="1">
        <f>IF(ISBLANK(Hoja1!I4321),AVERAGE(Hoja1!$I$2:$I$5001),Hoja1!I4321)</f>
        <v>62</v>
      </c>
      <c r="J4321">
        <f t="shared" si="201"/>
        <v>0</v>
      </c>
      <c r="K4321" t="str">
        <f t="shared" si="202"/>
        <v>0-400k</v>
      </c>
      <c r="L4321" t="str">
        <f t="shared" si="203"/>
        <v>61-75</v>
      </c>
    </row>
    <row r="4322" spans="1:12" x14ac:dyDescent="0.25">
      <c r="A4322">
        <v>4321</v>
      </c>
      <c r="B4322" t="s">
        <v>15</v>
      </c>
      <c r="C4322">
        <f>IF(ISBLANK(Hoja1!C4322),AVERAGE(Hoja1!$C$2:$C$5001),Hoja1!C4322)</f>
        <v>150000</v>
      </c>
      <c r="D4322" t="str">
        <f>IF(ISBLANK(Hoja1!D4322),"ASALARIADO",Hoja1!D4322)</f>
        <v>ASALARIADO</v>
      </c>
      <c r="E4322" t="s">
        <v>16</v>
      </c>
      <c r="F4322" t="s">
        <v>12</v>
      </c>
      <c r="G4322" t="s">
        <v>12</v>
      </c>
      <c r="H4322" t="s">
        <v>13</v>
      </c>
      <c r="I4322" s="1">
        <f>IF(ISBLANK(Hoja1!I4322),AVERAGE(Hoja1!$I$2:$I$5001),Hoja1!I4322)</f>
        <v>62</v>
      </c>
      <c r="J4322">
        <f t="shared" si="201"/>
        <v>0</v>
      </c>
      <c r="K4322" t="str">
        <f t="shared" si="202"/>
        <v>0-400k</v>
      </c>
      <c r="L4322" t="str">
        <f t="shared" si="203"/>
        <v>61-75</v>
      </c>
    </row>
    <row r="4323" spans="1:12" x14ac:dyDescent="0.25">
      <c r="A4323">
        <v>4322</v>
      </c>
      <c r="B4323" t="s">
        <v>15</v>
      </c>
      <c r="C4323">
        <f>IF(ISBLANK(Hoja1!C4323),AVERAGE(Hoja1!$C$2:$C$5001),Hoja1!C4323)</f>
        <v>1155329</v>
      </c>
      <c r="D4323" t="str">
        <f>IF(ISBLANK(Hoja1!D4323),"ASALARIADO",Hoja1!D4323)</f>
        <v>PENSIONADOS EN SU PROPIO SISTEMA</v>
      </c>
      <c r="E4323" t="s">
        <v>11</v>
      </c>
      <c r="F4323" t="s">
        <v>12</v>
      </c>
      <c r="G4323" t="s">
        <v>13</v>
      </c>
      <c r="H4323" t="s">
        <v>13</v>
      </c>
      <c r="I4323" s="1">
        <f>IF(ISBLANK(Hoja1!I4323),AVERAGE(Hoja1!$I$2:$I$5001),Hoja1!I4323)</f>
        <v>68</v>
      </c>
      <c r="J4323">
        <f t="shared" si="201"/>
        <v>0</v>
      </c>
      <c r="K4323" t="str">
        <f t="shared" si="202"/>
        <v>800k-1.2M</v>
      </c>
      <c r="L4323" t="str">
        <f t="shared" si="203"/>
        <v>61-75</v>
      </c>
    </row>
    <row r="4324" spans="1:12" x14ac:dyDescent="0.25">
      <c r="A4324">
        <v>4323</v>
      </c>
      <c r="B4324" t="s">
        <v>9</v>
      </c>
      <c r="C4324">
        <f>IF(ISBLANK(Hoja1!C4324),AVERAGE(Hoja1!$C$2:$C$5001),Hoja1!C4324)</f>
        <v>339164.9</v>
      </c>
      <c r="D4324" t="str">
        <f>IF(ISBLANK(Hoja1!D4324),"ASALARIADO",Hoja1!D4324)</f>
        <v>ASALARIADO</v>
      </c>
      <c r="E4324" t="s">
        <v>16</v>
      </c>
      <c r="F4324" t="s">
        <v>12</v>
      </c>
      <c r="G4324" t="s">
        <v>13</v>
      </c>
      <c r="H4324" t="s">
        <v>13</v>
      </c>
      <c r="I4324" s="1">
        <f>IF(ISBLANK(Hoja1!I4324),AVERAGE(Hoja1!$I$2:$I$5001),Hoja1!I4324)</f>
        <v>49</v>
      </c>
      <c r="J4324">
        <f t="shared" si="201"/>
        <v>0</v>
      </c>
      <c r="K4324" t="str">
        <f t="shared" si="202"/>
        <v>0-400k</v>
      </c>
      <c r="L4324" t="str">
        <f t="shared" si="203"/>
        <v>46-60</v>
      </c>
    </row>
    <row r="4325" spans="1:12" x14ac:dyDescent="0.25">
      <c r="A4325">
        <v>4324</v>
      </c>
      <c r="B4325" t="s">
        <v>9</v>
      </c>
      <c r="C4325">
        <f>IF(ISBLANK(Hoja1!C4325),AVERAGE(Hoja1!$C$2:$C$5001),Hoja1!C4325)</f>
        <v>690000</v>
      </c>
      <c r="D4325" t="str">
        <f>IF(ISBLANK(Hoja1!D4325),"ASALARIADO",Hoja1!D4325)</f>
        <v>ASALARIADO</v>
      </c>
      <c r="E4325" t="s">
        <v>16</v>
      </c>
      <c r="F4325" t="s">
        <v>12</v>
      </c>
      <c r="G4325" t="s">
        <v>13</v>
      </c>
      <c r="H4325" t="s">
        <v>13</v>
      </c>
      <c r="I4325" s="1">
        <f>IF(ISBLANK(Hoja1!I4325),AVERAGE(Hoja1!$I$2:$I$5001),Hoja1!I4325)</f>
        <v>24</v>
      </c>
      <c r="J4325">
        <f t="shared" si="201"/>
        <v>0</v>
      </c>
      <c r="K4325" t="str">
        <f t="shared" si="202"/>
        <v>400k-800k</v>
      </c>
      <c r="L4325" t="str">
        <f t="shared" si="203"/>
        <v>18-30</v>
      </c>
    </row>
    <row r="4326" spans="1:12" x14ac:dyDescent="0.25">
      <c r="A4326">
        <v>4325</v>
      </c>
      <c r="B4326" t="s">
        <v>15</v>
      </c>
      <c r="C4326">
        <f>IF(ISBLANK(Hoja1!C4326),AVERAGE(Hoja1!$C$2:$C$5001),Hoja1!C4326)</f>
        <v>506617.9</v>
      </c>
      <c r="D4326" t="str">
        <f>IF(ISBLANK(Hoja1!D4326),"ASALARIADO",Hoja1!D4326)</f>
        <v>ASALARIADO</v>
      </c>
      <c r="E4326" t="s">
        <v>11</v>
      </c>
      <c r="F4326" t="s">
        <v>12</v>
      </c>
      <c r="G4326" t="s">
        <v>13</v>
      </c>
      <c r="H4326" t="s">
        <v>13</v>
      </c>
      <c r="I4326" s="1">
        <f>IF(ISBLANK(Hoja1!I4326),AVERAGE(Hoja1!$I$2:$I$5001),Hoja1!I4326)</f>
        <v>41</v>
      </c>
      <c r="J4326">
        <f t="shared" si="201"/>
        <v>0</v>
      </c>
      <c r="K4326" t="str">
        <f t="shared" si="202"/>
        <v>400k-800k</v>
      </c>
      <c r="L4326" t="str">
        <f t="shared" si="203"/>
        <v>31-45</v>
      </c>
    </row>
    <row r="4327" spans="1:12" x14ac:dyDescent="0.25">
      <c r="A4327">
        <v>4326</v>
      </c>
      <c r="B4327" t="s">
        <v>15</v>
      </c>
      <c r="C4327">
        <f>IF(ISBLANK(Hoja1!C4327),AVERAGE(Hoja1!$C$2:$C$5001),Hoja1!C4327)</f>
        <v>443270</v>
      </c>
      <c r="D4327" t="str">
        <f>IF(ISBLANK(Hoja1!D4327),"ASALARIADO",Hoja1!D4327)</f>
        <v>ASALARIADO</v>
      </c>
      <c r="E4327" t="s">
        <v>16</v>
      </c>
      <c r="F4327" t="s">
        <v>12</v>
      </c>
      <c r="G4327" t="s">
        <v>13</v>
      </c>
      <c r="H4327" t="s">
        <v>13</v>
      </c>
      <c r="I4327" s="1">
        <f>IF(ISBLANK(Hoja1!I4327),AVERAGE(Hoja1!$I$2:$I$5001),Hoja1!I4327)</f>
        <v>43</v>
      </c>
      <c r="J4327">
        <f t="shared" si="201"/>
        <v>0</v>
      </c>
      <c r="K4327" t="str">
        <f t="shared" si="202"/>
        <v>400k-800k</v>
      </c>
      <c r="L4327" t="str">
        <f t="shared" si="203"/>
        <v>31-45</v>
      </c>
    </row>
    <row r="4328" spans="1:12" x14ac:dyDescent="0.25">
      <c r="A4328">
        <v>4327</v>
      </c>
      <c r="B4328" t="s">
        <v>9</v>
      </c>
      <c r="C4328">
        <f>IF(ISBLANK(Hoja1!C4328),AVERAGE(Hoja1!$C$2:$C$5001),Hoja1!C4328)</f>
        <v>963090</v>
      </c>
      <c r="D4328" t="str">
        <f>IF(ISBLANK(Hoja1!D4328),"ASALARIADO",Hoja1!D4328)</f>
        <v>ASALARIADO</v>
      </c>
      <c r="E4328" t="s">
        <v>11</v>
      </c>
      <c r="F4328" t="s">
        <v>12</v>
      </c>
      <c r="G4328" t="s">
        <v>13</v>
      </c>
      <c r="H4328" t="s">
        <v>13</v>
      </c>
      <c r="I4328" s="1">
        <f>IF(ISBLANK(Hoja1!I4328),AVERAGE(Hoja1!$I$2:$I$5001),Hoja1!I4328)</f>
        <v>50</v>
      </c>
      <c r="J4328">
        <f t="shared" si="201"/>
        <v>0</v>
      </c>
      <c r="K4328" t="str">
        <f t="shared" si="202"/>
        <v>800k-1.2M</v>
      </c>
      <c r="L4328" t="str">
        <f t="shared" si="203"/>
        <v>46-60</v>
      </c>
    </row>
    <row r="4329" spans="1:12" x14ac:dyDescent="0.25">
      <c r="A4329">
        <v>4328</v>
      </c>
      <c r="B4329" t="s">
        <v>15</v>
      </c>
      <c r="C4329">
        <f>IF(ISBLANK(Hoja1!C4329),AVERAGE(Hoja1!$C$2:$C$5001),Hoja1!C4329)</f>
        <v>512500</v>
      </c>
      <c r="D4329" t="str">
        <f>IF(ISBLANK(Hoja1!D4329),"ASALARIADO",Hoja1!D4329)</f>
        <v>ASALARIADO</v>
      </c>
      <c r="E4329" t="s">
        <v>16</v>
      </c>
      <c r="F4329" t="s">
        <v>12</v>
      </c>
      <c r="G4329" t="s">
        <v>13</v>
      </c>
      <c r="H4329" t="s">
        <v>13</v>
      </c>
      <c r="I4329" s="1">
        <f>IF(ISBLANK(Hoja1!I4329),AVERAGE(Hoja1!$I$2:$I$5001),Hoja1!I4329)</f>
        <v>25</v>
      </c>
      <c r="J4329">
        <f t="shared" si="201"/>
        <v>0</v>
      </c>
      <c r="K4329" t="str">
        <f t="shared" si="202"/>
        <v>400k-800k</v>
      </c>
      <c r="L4329" t="str">
        <f t="shared" si="203"/>
        <v>18-30</v>
      </c>
    </row>
    <row r="4330" spans="1:12" x14ac:dyDescent="0.25">
      <c r="A4330">
        <v>4329</v>
      </c>
      <c r="B4330" t="s">
        <v>9</v>
      </c>
      <c r="C4330">
        <f>IF(ISBLANK(Hoja1!C4330),AVERAGE(Hoja1!$C$2:$C$5001),Hoja1!C4330)</f>
        <v>2100000</v>
      </c>
      <c r="D4330" t="str">
        <f>IF(ISBLANK(Hoja1!D4330),"ASALARIADO",Hoja1!D4330)</f>
        <v>ASALARIADO</v>
      </c>
      <c r="E4330" t="s">
        <v>16</v>
      </c>
      <c r="F4330" t="s">
        <v>12</v>
      </c>
      <c r="G4330" t="s">
        <v>13</v>
      </c>
      <c r="H4330" t="s">
        <v>13</v>
      </c>
      <c r="I4330" s="1">
        <f>IF(ISBLANK(Hoja1!I4330),AVERAGE(Hoja1!$I$2:$I$5001),Hoja1!I4330)</f>
        <v>32</v>
      </c>
      <c r="J4330">
        <f t="shared" si="201"/>
        <v>0</v>
      </c>
      <c r="K4330" t="str">
        <f t="shared" si="202"/>
        <v>2M+</v>
      </c>
      <c r="L4330" t="str">
        <f t="shared" si="203"/>
        <v>31-45</v>
      </c>
    </row>
    <row r="4331" spans="1:12" x14ac:dyDescent="0.25">
      <c r="A4331">
        <v>4330</v>
      </c>
      <c r="B4331" t="s">
        <v>9</v>
      </c>
      <c r="C4331">
        <f>IF(ISBLANK(Hoja1!C4331),AVERAGE(Hoja1!$C$2:$C$5001),Hoja1!C4331)</f>
        <v>452438</v>
      </c>
      <c r="D4331" t="str">
        <f>IF(ISBLANK(Hoja1!D4331),"ASALARIADO",Hoja1!D4331)</f>
        <v>TRABAJADOR INDEPENDIENTE</v>
      </c>
      <c r="E4331" t="s">
        <v>16</v>
      </c>
      <c r="F4331" t="s">
        <v>12</v>
      </c>
      <c r="G4331" t="s">
        <v>13</v>
      </c>
      <c r="H4331" t="s">
        <v>13</v>
      </c>
      <c r="I4331" s="1">
        <f>IF(ISBLANK(Hoja1!I4331),AVERAGE(Hoja1!$I$2:$I$5001),Hoja1!I4331)</f>
        <v>63</v>
      </c>
      <c r="J4331">
        <f t="shared" si="201"/>
        <v>0</v>
      </c>
      <c r="K4331" t="str">
        <f t="shared" si="202"/>
        <v>400k-800k</v>
      </c>
      <c r="L4331" t="str">
        <f t="shared" si="203"/>
        <v>61-75</v>
      </c>
    </row>
    <row r="4332" spans="1:12" x14ac:dyDescent="0.25">
      <c r="A4332">
        <v>4331</v>
      </c>
      <c r="B4332" t="s">
        <v>9</v>
      </c>
      <c r="C4332">
        <f>IF(ISBLANK(Hoja1!C4332),AVERAGE(Hoja1!$C$2:$C$5001),Hoja1!C4332)</f>
        <v>2190092.7000000002</v>
      </c>
      <c r="D4332" t="str">
        <f>IF(ISBLANK(Hoja1!D4332),"ASALARIADO",Hoja1!D4332)</f>
        <v>ASALARIADO</v>
      </c>
      <c r="E4332" t="s">
        <v>11</v>
      </c>
      <c r="F4332" t="s">
        <v>12</v>
      </c>
      <c r="G4332" t="s">
        <v>13</v>
      </c>
      <c r="H4332" t="s">
        <v>13</v>
      </c>
      <c r="I4332" s="1">
        <f>IF(ISBLANK(Hoja1!I4332),AVERAGE(Hoja1!$I$2:$I$5001),Hoja1!I4332)</f>
        <v>42</v>
      </c>
      <c r="J4332">
        <f t="shared" si="201"/>
        <v>0</v>
      </c>
      <c r="K4332" t="str">
        <f t="shared" si="202"/>
        <v>2M+</v>
      </c>
      <c r="L4332" t="str">
        <f t="shared" si="203"/>
        <v>31-45</v>
      </c>
    </row>
    <row r="4333" spans="1:12" x14ac:dyDescent="0.25">
      <c r="A4333">
        <v>4332</v>
      </c>
      <c r="B4333" t="s">
        <v>9</v>
      </c>
      <c r="C4333">
        <f>IF(ISBLANK(Hoja1!C4333),AVERAGE(Hoja1!$C$2:$C$5001),Hoja1!C4333)</f>
        <v>772533.23</v>
      </c>
      <c r="D4333" t="str">
        <f>IF(ISBLANK(Hoja1!D4333),"ASALARIADO",Hoja1!D4333)</f>
        <v>ASALARIADO</v>
      </c>
      <c r="E4333" t="s">
        <v>16</v>
      </c>
      <c r="F4333" t="s">
        <v>12</v>
      </c>
      <c r="G4333" t="s">
        <v>13</v>
      </c>
      <c r="H4333" t="s">
        <v>13</v>
      </c>
      <c r="I4333" s="1">
        <f>IF(ISBLANK(Hoja1!I4333),AVERAGE(Hoja1!$I$2:$I$5001),Hoja1!I4333)</f>
        <v>48</v>
      </c>
      <c r="J4333">
        <f t="shared" si="201"/>
        <v>0</v>
      </c>
      <c r="K4333" t="str">
        <f t="shared" si="202"/>
        <v>400k-800k</v>
      </c>
      <c r="L4333" t="str">
        <f t="shared" si="203"/>
        <v>46-60</v>
      </c>
    </row>
    <row r="4334" spans="1:12" x14ac:dyDescent="0.25">
      <c r="A4334">
        <v>4333</v>
      </c>
      <c r="B4334" t="s">
        <v>9</v>
      </c>
      <c r="C4334">
        <f>IF(ISBLANK(Hoja1!C4334),AVERAGE(Hoja1!$C$2:$C$5001),Hoja1!C4334)</f>
        <v>378261</v>
      </c>
      <c r="D4334" t="str">
        <f>IF(ISBLANK(Hoja1!D4334),"ASALARIADO",Hoja1!D4334)</f>
        <v>PENSIONADOS EN SU PROPIO SISTEMA</v>
      </c>
      <c r="E4334" t="s">
        <v>11</v>
      </c>
      <c r="F4334" t="s">
        <v>12</v>
      </c>
      <c r="G4334" t="s">
        <v>13</v>
      </c>
      <c r="H4334" t="s">
        <v>13</v>
      </c>
      <c r="I4334" s="1">
        <f>IF(ISBLANK(Hoja1!I4334),AVERAGE(Hoja1!$I$2:$I$5001),Hoja1!I4334)</f>
        <v>21</v>
      </c>
      <c r="J4334">
        <f t="shared" si="201"/>
        <v>0</v>
      </c>
      <c r="K4334" t="str">
        <f t="shared" si="202"/>
        <v>0-400k</v>
      </c>
      <c r="L4334" t="str">
        <f t="shared" si="203"/>
        <v>18-30</v>
      </c>
    </row>
    <row r="4335" spans="1:12" x14ac:dyDescent="0.25">
      <c r="A4335">
        <v>4334</v>
      </c>
      <c r="B4335" t="s">
        <v>15</v>
      </c>
      <c r="C4335">
        <f>IF(ISBLANK(Hoja1!C4335),AVERAGE(Hoja1!$C$2:$C$5001),Hoja1!C4335)</f>
        <v>9437618.4600000009</v>
      </c>
      <c r="D4335" t="str">
        <f>IF(ISBLANK(Hoja1!D4335),"ASALARIADO",Hoja1!D4335)</f>
        <v>ASALARIADO</v>
      </c>
      <c r="E4335" t="s">
        <v>16</v>
      </c>
      <c r="F4335" t="s">
        <v>12</v>
      </c>
      <c r="G4335" t="s">
        <v>13</v>
      </c>
      <c r="H4335" t="s">
        <v>13</v>
      </c>
      <c r="I4335" s="1">
        <f>IF(ISBLANK(Hoja1!I4335),AVERAGE(Hoja1!$I$2:$I$5001),Hoja1!I4335)</f>
        <v>37</v>
      </c>
      <c r="J4335">
        <f t="shared" si="201"/>
        <v>0</v>
      </c>
      <c r="K4335" t="str">
        <f t="shared" si="202"/>
        <v>2M+</v>
      </c>
      <c r="L4335" t="str">
        <f t="shared" si="203"/>
        <v>31-45</v>
      </c>
    </row>
    <row r="4336" spans="1:12" x14ac:dyDescent="0.25">
      <c r="A4336">
        <v>4335</v>
      </c>
      <c r="B4336" t="s">
        <v>9</v>
      </c>
      <c r="C4336">
        <f>IF(ISBLANK(Hoja1!C4336),AVERAGE(Hoja1!$C$2:$C$5001),Hoja1!C4336)</f>
        <v>208220.83</v>
      </c>
      <c r="D4336" t="str">
        <f>IF(ISBLANK(Hoja1!D4336),"ASALARIADO",Hoja1!D4336)</f>
        <v>ASALARIADO</v>
      </c>
      <c r="E4336" t="s">
        <v>16</v>
      </c>
      <c r="F4336" t="s">
        <v>12</v>
      </c>
      <c r="G4336" t="s">
        <v>12</v>
      </c>
      <c r="H4336" t="s">
        <v>13</v>
      </c>
      <c r="I4336" s="1">
        <f>IF(ISBLANK(Hoja1!I4336),AVERAGE(Hoja1!$I$2:$I$5001),Hoja1!I4336)</f>
        <v>54</v>
      </c>
      <c r="J4336">
        <f t="shared" si="201"/>
        <v>0</v>
      </c>
      <c r="K4336" t="str">
        <f t="shared" si="202"/>
        <v>0-400k</v>
      </c>
      <c r="L4336" t="str">
        <f t="shared" si="203"/>
        <v>46-60</v>
      </c>
    </row>
    <row r="4337" spans="1:12" x14ac:dyDescent="0.25">
      <c r="A4337">
        <v>4336</v>
      </c>
      <c r="B4337" t="s">
        <v>15</v>
      </c>
      <c r="C4337">
        <f>IF(ISBLANK(Hoja1!C4337),AVERAGE(Hoja1!$C$2:$C$5001),Hoja1!C4337)</f>
        <v>423276.21</v>
      </c>
      <c r="D4337" t="str">
        <f>IF(ISBLANK(Hoja1!D4337),"ASALARIADO",Hoja1!D4337)</f>
        <v>ASALARIADO</v>
      </c>
      <c r="E4337" t="s">
        <v>16</v>
      </c>
      <c r="F4337" t="s">
        <v>12</v>
      </c>
      <c r="G4337" t="s">
        <v>13</v>
      </c>
      <c r="H4337" t="s">
        <v>13</v>
      </c>
      <c r="I4337" s="1">
        <f>IF(ISBLANK(Hoja1!I4337),AVERAGE(Hoja1!$I$2:$I$5001),Hoja1!I4337)</f>
        <v>18</v>
      </c>
      <c r="J4337">
        <f t="shared" si="201"/>
        <v>0</v>
      </c>
      <c r="K4337" t="str">
        <f t="shared" si="202"/>
        <v>400k-800k</v>
      </c>
      <c r="L4337" t="str">
        <f t="shared" si="203"/>
        <v>18-30</v>
      </c>
    </row>
    <row r="4338" spans="1:12" x14ac:dyDescent="0.25">
      <c r="A4338">
        <v>4337</v>
      </c>
      <c r="B4338" t="s">
        <v>15</v>
      </c>
      <c r="C4338">
        <f>IF(ISBLANK(Hoja1!C4338),AVERAGE(Hoja1!$C$2:$C$5001),Hoja1!C4338)</f>
        <v>179230</v>
      </c>
      <c r="D4338" t="str">
        <f>IF(ISBLANK(Hoja1!D4338),"ASALARIADO",Hoja1!D4338)</f>
        <v>ASALARIADO</v>
      </c>
      <c r="E4338" t="s">
        <v>16</v>
      </c>
      <c r="F4338" t="s">
        <v>12</v>
      </c>
      <c r="G4338" t="s">
        <v>13</v>
      </c>
      <c r="H4338" t="s">
        <v>13</v>
      </c>
      <c r="I4338" s="1">
        <f>IF(ISBLANK(Hoja1!I4338),AVERAGE(Hoja1!$I$2:$I$5001),Hoja1!I4338)</f>
        <v>43</v>
      </c>
      <c r="J4338">
        <f t="shared" si="201"/>
        <v>0</v>
      </c>
      <c r="K4338" t="str">
        <f t="shared" si="202"/>
        <v>0-400k</v>
      </c>
      <c r="L4338" t="str">
        <f t="shared" si="203"/>
        <v>31-45</v>
      </c>
    </row>
    <row r="4339" spans="1:12" x14ac:dyDescent="0.25">
      <c r="A4339">
        <v>4338</v>
      </c>
      <c r="B4339" t="s">
        <v>15</v>
      </c>
      <c r="C4339">
        <f>IF(ISBLANK(Hoja1!C4339),AVERAGE(Hoja1!$C$2:$C$5001),Hoja1!C4339)</f>
        <v>356455</v>
      </c>
      <c r="D4339" t="str">
        <f>IF(ISBLANK(Hoja1!D4339),"ASALARIADO",Hoja1!D4339)</f>
        <v>TRABAJADOR INDEPENDIENTE</v>
      </c>
      <c r="E4339" t="s">
        <v>16</v>
      </c>
      <c r="F4339" t="s">
        <v>12</v>
      </c>
      <c r="G4339" t="s">
        <v>13</v>
      </c>
      <c r="H4339" t="s">
        <v>12</v>
      </c>
      <c r="I4339" s="1">
        <f>IF(ISBLANK(Hoja1!I4339),AVERAGE(Hoja1!$I$2:$I$5001),Hoja1!I4339)</f>
        <v>47</v>
      </c>
      <c r="J4339">
        <f t="shared" si="201"/>
        <v>1</v>
      </c>
      <c r="K4339" t="str">
        <f t="shared" si="202"/>
        <v>0-400k</v>
      </c>
      <c r="L4339" t="str">
        <f t="shared" si="203"/>
        <v>46-60</v>
      </c>
    </row>
    <row r="4340" spans="1:12" x14ac:dyDescent="0.25">
      <c r="A4340">
        <v>4339</v>
      </c>
      <c r="B4340" t="s">
        <v>15</v>
      </c>
      <c r="C4340">
        <f>IF(ISBLANK(Hoja1!C4340),AVERAGE(Hoja1!$C$2:$C$5001),Hoja1!C4340)</f>
        <v>729260.25</v>
      </c>
      <c r="D4340" t="str">
        <f>IF(ISBLANK(Hoja1!D4340),"ASALARIADO",Hoja1!D4340)</f>
        <v>ASALARIADO</v>
      </c>
      <c r="E4340" t="s">
        <v>16</v>
      </c>
      <c r="F4340" t="s">
        <v>12</v>
      </c>
      <c r="G4340" t="s">
        <v>13</v>
      </c>
      <c r="H4340" t="s">
        <v>13</v>
      </c>
      <c r="I4340" s="1">
        <f>IF(ISBLANK(Hoja1!I4340),AVERAGE(Hoja1!$I$2:$I$5001),Hoja1!I4340)</f>
        <v>28</v>
      </c>
      <c r="J4340">
        <f t="shared" si="201"/>
        <v>0</v>
      </c>
      <c r="K4340" t="str">
        <f t="shared" si="202"/>
        <v>400k-800k</v>
      </c>
      <c r="L4340" t="str">
        <f t="shared" si="203"/>
        <v>18-30</v>
      </c>
    </row>
    <row r="4341" spans="1:12" x14ac:dyDescent="0.25">
      <c r="A4341">
        <v>4340</v>
      </c>
      <c r="B4341" t="s">
        <v>9</v>
      </c>
      <c r="C4341">
        <f>IF(ISBLANK(Hoja1!C4341),AVERAGE(Hoja1!$C$2:$C$5001),Hoja1!C4341)</f>
        <v>514804</v>
      </c>
      <c r="D4341" t="str">
        <f>IF(ISBLANK(Hoja1!D4341),"ASALARIADO",Hoja1!D4341)</f>
        <v>TRABAJADOR INDEPENDIENTE</v>
      </c>
      <c r="E4341" t="s">
        <v>16</v>
      </c>
      <c r="F4341" t="s">
        <v>12</v>
      </c>
      <c r="G4341" t="s">
        <v>12</v>
      </c>
      <c r="H4341" t="s">
        <v>12</v>
      </c>
      <c r="I4341" s="1">
        <f>IF(ISBLANK(Hoja1!I4341),AVERAGE(Hoja1!$I$2:$I$5001),Hoja1!I4341)</f>
        <v>34</v>
      </c>
      <c r="J4341">
        <f t="shared" si="201"/>
        <v>1</v>
      </c>
      <c r="K4341" t="str">
        <f t="shared" si="202"/>
        <v>400k-800k</v>
      </c>
      <c r="L4341" t="str">
        <f t="shared" si="203"/>
        <v>31-45</v>
      </c>
    </row>
    <row r="4342" spans="1:12" x14ac:dyDescent="0.25">
      <c r="A4342">
        <v>4341</v>
      </c>
      <c r="B4342" t="s">
        <v>9</v>
      </c>
      <c r="C4342">
        <f>IF(ISBLANK(Hoja1!C4342),AVERAGE(Hoja1!$C$2:$C$5001),Hoja1!C4342)</f>
        <v>460000</v>
      </c>
      <c r="D4342" t="str">
        <f>IF(ISBLANK(Hoja1!D4342),"ASALARIADO",Hoja1!D4342)</f>
        <v>ASALARIADO</v>
      </c>
      <c r="E4342" t="s">
        <v>16</v>
      </c>
      <c r="F4342" t="s">
        <v>12</v>
      </c>
      <c r="G4342" t="s">
        <v>13</v>
      </c>
      <c r="H4342" t="s">
        <v>12</v>
      </c>
      <c r="I4342" s="1">
        <f>IF(ISBLANK(Hoja1!I4342),AVERAGE(Hoja1!$I$2:$I$5001),Hoja1!I4342)</f>
        <v>25</v>
      </c>
      <c r="J4342">
        <f t="shared" si="201"/>
        <v>1</v>
      </c>
      <c r="K4342" t="str">
        <f t="shared" si="202"/>
        <v>400k-800k</v>
      </c>
      <c r="L4342" t="str">
        <f t="shared" si="203"/>
        <v>18-30</v>
      </c>
    </row>
    <row r="4343" spans="1:12" x14ac:dyDescent="0.25">
      <c r="A4343">
        <v>4342</v>
      </c>
      <c r="B4343" t="s">
        <v>9</v>
      </c>
      <c r="C4343">
        <f>IF(ISBLANK(Hoja1!C4343),AVERAGE(Hoja1!$C$2:$C$5001),Hoja1!C4343)</f>
        <v>2012772</v>
      </c>
      <c r="D4343" t="str">
        <f>IF(ISBLANK(Hoja1!D4343),"ASALARIADO",Hoja1!D4343)</f>
        <v>ASALARIADO</v>
      </c>
      <c r="E4343" t="s">
        <v>11</v>
      </c>
      <c r="F4343" t="s">
        <v>12</v>
      </c>
      <c r="G4343" t="s">
        <v>13</v>
      </c>
      <c r="H4343" t="s">
        <v>13</v>
      </c>
      <c r="I4343" s="1">
        <f>IF(ISBLANK(Hoja1!I4343),AVERAGE(Hoja1!$I$2:$I$5001),Hoja1!I4343)</f>
        <v>43</v>
      </c>
      <c r="J4343">
        <f t="shared" si="201"/>
        <v>0</v>
      </c>
      <c r="K4343" t="str">
        <f t="shared" si="202"/>
        <v>2M+</v>
      </c>
      <c r="L4343" t="str">
        <f t="shared" si="203"/>
        <v>31-45</v>
      </c>
    </row>
    <row r="4344" spans="1:12" x14ac:dyDescent="0.25">
      <c r="A4344">
        <v>4343</v>
      </c>
      <c r="B4344" t="s">
        <v>15</v>
      </c>
      <c r="C4344">
        <f>IF(ISBLANK(Hoja1!C4344),AVERAGE(Hoja1!$C$2:$C$5001),Hoja1!C4344)</f>
        <v>504535</v>
      </c>
      <c r="D4344" t="str">
        <f>IF(ISBLANK(Hoja1!D4344),"ASALARIADO",Hoja1!D4344)</f>
        <v>ASALARIADO</v>
      </c>
      <c r="E4344" t="s">
        <v>16</v>
      </c>
      <c r="F4344" t="s">
        <v>12</v>
      </c>
      <c r="G4344" t="s">
        <v>13</v>
      </c>
      <c r="H4344" t="s">
        <v>13</v>
      </c>
      <c r="I4344" s="1">
        <f>IF(ISBLANK(Hoja1!I4344),AVERAGE(Hoja1!$I$2:$I$5001),Hoja1!I4344)</f>
        <v>59</v>
      </c>
      <c r="J4344">
        <f t="shared" si="201"/>
        <v>0</v>
      </c>
      <c r="K4344" t="str">
        <f t="shared" si="202"/>
        <v>400k-800k</v>
      </c>
      <c r="L4344" t="str">
        <f t="shared" si="203"/>
        <v>46-60</v>
      </c>
    </row>
    <row r="4345" spans="1:12" x14ac:dyDescent="0.25">
      <c r="A4345">
        <v>4344</v>
      </c>
      <c r="B4345" t="s">
        <v>15</v>
      </c>
      <c r="C4345">
        <f>IF(ISBLANK(Hoja1!C4345),AVERAGE(Hoja1!$C$2:$C$5001),Hoja1!C4345)</f>
        <v>900088.68</v>
      </c>
      <c r="D4345" t="str">
        <f>IF(ISBLANK(Hoja1!D4345),"ASALARIADO",Hoja1!D4345)</f>
        <v>ASALARIADO</v>
      </c>
      <c r="E4345" t="s">
        <v>11</v>
      </c>
      <c r="F4345" t="s">
        <v>12</v>
      </c>
      <c r="G4345" t="s">
        <v>13</v>
      </c>
      <c r="H4345" t="s">
        <v>13</v>
      </c>
      <c r="I4345" s="1">
        <f>IF(ISBLANK(Hoja1!I4345),AVERAGE(Hoja1!$I$2:$I$5001),Hoja1!I4345)</f>
        <v>62</v>
      </c>
      <c r="J4345">
        <f t="shared" si="201"/>
        <v>0</v>
      </c>
      <c r="K4345" t="str">
        <f t="shared" si="202"/>
        <v>800k-1.2M</v>
      </c>
      <c r="L4345" t="str">
        <f t="shared" si="203"/>
        <v>61-75</v>
      </c>
    </row>
    <row r="4346" spans="1:12" x14ac:dyDescent="0.25">
      <c r="A4346">
        <v>4345</v>
      </c>
      <c r="B4346" t="s">
        <v>9</v>
      </c>
      <c r="C4346">
        <f>IF(ISBLANK(Hoja1!C4346),AVERAGE(Hoja1!$C$2:$C$5001),Hoja1!C4346)</f>
        <v>430000</v>
      </c>
      <c r="D4346" t="str">
        <f>IF(ISBLANK(Hoja1!D4346),"ASALARIADO",Hoja1!D4346)</f>
        <v>ASALARIADO</v>
      </c>
      <c r="E4346" t="s">
        <v>16</v>
      </c>
      <c r="F4346" t="s">
        <v>12</v>
      </c>
      <c r="G4346" t="s">
        <v>13</v>
      </c>
      <c r="H4346" t="s">
        <v>13</v>
      </c>
      <c r="I4346" s="1">
        <f>IF(ISBLANK(Hoja1!I4346),AVERAGE(Hoja1!$I$2:$I$5001),Hoja1!I4346)</f>
        <v>21</v>
      </c>
      <c r="J4346">
        <f t="shared" si="201"/>
        <v>0</v>
      </c>
      <c r="K4346" t="str">
        <f t="shared" si="202"/>
        <v>400k-800k</v>
      </c>
      <c r="L4346" t="str">
        <f t="shared" si="203"/>
        <v>18-30</v>
      </c>
    </row>
    <row r="4347" spans="1:12" x14ac:dyDescent="0.25">
      <c r="A4347">
        <v>4346</v>
      </c>
      <c r="B4347" t="s">
        <v>15</v>
      </c>
      <c r="C4347">
        <f>IF(ISBLANK(Hoja1!C4347),AVERAGE(Hoja1!$C$2:$C$5001),Hoja1!C4347)</f>
        <v>314416.67</v>
      </c>
      <c r="D4347" t="str">
        <f>IF(ISBLANK(Hoja1!D4347),"ASALARIADO",Hoja1!D4347)</f>
        <v>ASALARIADO</v>
      </c>
      <c r="E4347" t="s">
        <v>16</v>
      </c>
      <c r="F4347" t="s">
        <v>12</v>
      </c>
      <c r="G4347" t="s">
        <v>13</v>
      </c>
      <c r="H4347" t="s">
        <v>13</v>
      </c>
      <c r="I4347" s="1">
        <f>IF(ISBLANK(Hoja1!I4347),AVERAGE(Hoja1!$I$2:$I$5001),Hoja1!I4347)</f>
        <v>21</v>
      </c>
      <c r="J4347">
        <f t="shared" si="201"/>
        <v>0</v>
      </c>
      <c r="K4347" t="str">
        <f t="shared" si="202"/>
        <v>0-400k</v>
      </c>
      <c r="L4347" t="str">
        <f t="shared" si="203"/>
        <v>18-30</v>
      </c>
    </row>
    <row r="4348" spans="1:12" x14ac:dyDescent="0.25">
      <c r="A4348">
        <v>4347</v>
      </c>
      <c r="B4348" t="s">
        <v>9</v>
      </c>
      <c r="C4348">
        <f>IF(ISBLANK(Hoja1!C4348),AVERAGE(Hoja1!$C$2:$C$5001),Hoja1!C4348)</f>
        <v>3057059.8</v>
      </c>
      <c r="D4348" t="str">
        <f>IF(ISBLANK(Hoja1!D4348),"ASALARIADO",Hoja1!D4348)</f>
        <v>ASALARIADO</v>
      </c>
      <c r="E4348" t="s">
        <v>11</v>
      </c>
      <c r="F4348" t="s">
        <v>12</v>
      </c>
      <c r="G4348" t="s">
        <v>13</v>
      </c>
      <c r="H4348" t="s">
        <v>13</v>
      </c>
      <c r="I4348" s="1">
        <f>IF(ISBLANK(Hoja1!I4348),AVERAGE(Hoja1!$I$2:$I$5001),Hoja1!I4348)</f>
        <v>46</v>
      </c>
      <c r="J4348">
        <f t="shared" si="201"/>
        <v>0</v>
      </c>
      <c r="K4348" t="str">
        <f t="shared" si="202"/>
        <v>2M+</v>
      </c>
      <c r="L4348" t="str">
        <f t="shared" si="203"/>
        <v>46-60</v>
      </c>
    </row>
    <row r="4349" spans="1:12" x14ac:dyDescent="0.25">
      <c r="A4349">
        <v>4348</v>
      </c>
      <c r="B4349" t="s">
        <v>9</v>
      </c>
      <c r="C4349">
        <f>IF(ISBLANK(Hoja1!C4349),AVERAGE(Hoja1!$C$2:$C$5001),Hoja1!C4349)</f>
        <v>364892</v>
      </c>
      <c r="D4349" t="str">
        <f>IF(ISBLANK(Hoja1!D4349),"ASALARIADO",Hoja1!D4349)</f>
        <v>ASALARIADO</v>
      </c>
      <c r="E4349" t="s">
        <v>11</v>
      </c>
      <c r="F4349" t="s">
        <v>12</v>
      </c>
      <c r="G4349" t="s">
        <v>13</v>
      </c>
      <c r="H4349" t="s">
        <v>13</v>
      </c>
      <c r="I4349" s="1">
        <f>IF(ISBLANK(Hoja1!I4349),AVERAGE(Hoja1!$I$2:$I$5001),Hoja1!I4349)</f>
        <v>55</v>
      </c>
      <c r="J4349">
        <f t="shared" si="201"/>
        <v>0</v>
      </c>
      <c r="K4349" t="str">
        <f t="shared" si="202"/>
        <v>0-400k</v>
      </c>
      <c r="L4349" t="str">
        <f t="shared" si="203"/>
        <v>46-60</v>
      </c>
    </row>
    <row r="4350" spans="1:12" x14ac:dyDescent="0.25">
      <c r="A4350">
        <v>4349</v>
      </c>
      <c r="B4350" t="s">
        <v>9</v>
      </c>
      <c r="C4350">
        <f>IF(ISBLANK(Hoja1!C4350),AVERAGE(Hoja1!$C$2:$C$5001),Hoja1!C4350)</f>
        <v>138475</v>
      </c>
      <c r="D4350" t="str">
        <f>IF(ISBLANK(Hoja1!D4350),"ASALARIADO",Hoja1!D4350)</f>
        <v>ASALARIADO</v>
      </c>
      <c r="E4350" t="s">
        <v>16</v>
      </c>
      <c r="F4350" t="s">
        <v>12</v>
      </c>
      <c r="G4350" t="s">
        <v>12</v>
      </c>
      <c r="H4350" t="s">
        <v>13</v>
      </c>
      <c r="I4350" s="1">
        <f>IF(ISBLANK(Hoja1!I4350),AVERAGE(Hoja1!$I$2:$I$5001),Hoja1!I4350)</f>
        <v>21</v>
      </c>
      <c r="J4350">
        <f t="shared" si="201"/>
        <v>0</v>
      </c>
      <c r="K4350" t="str">
        <f t="shared" si="202"/>
        <v>0-400k</v>
      </c>
      <c r="L4350" t="str">
        <f t="shared" si="203"/>
        <v>18-30</v>
      </c>
    </row>
    <row r="4351" spans="1:12" x14ac:dyDescent="0.25">
      <c r="A4351">
        <v>4350</v>
      </c>
      <c r="B4351" t="s">
        <v>9</v>
      </c>
      <c r="C4351">
        <f>IF(ISBLANK(Hoja1!C4351),AVERAGE(Hoja1!$C$2:$C$5001),Hoja1!C4351)</f>
        <v>687800</v>
      </c>
      <c r="D4351" t="str">
        <f>IF(ISBLANK(Hoja1!D4351),"ASALARIADO",Hoja1!D4351)</f>
        <v>ASALARIADO</v>
      </c>
      <c r="E4351" t="s">
        <v>16</v>
      </c>
      <c r="F4351" t="s">
        <v>12</v>
      </c>
      <c r="G4351" t="s">
        <v>13</v>
      </c>
      <c r="H4351" t="s">
        <v>13</v>
      </c>
      <c r="I4351" s="1">
        <f>IF(ISBLANK(Hoja1!I4351),AVERAGE(Hoja1!$I$2:$I$5001),Hoja1!I4351)</f>
        <v>57</v>
      </c>
      <c r="J4351">
        <f t="shared" si="201"/>
        <v>0</v>
      </c>
      <c r="K4351" t="str">
        <f t="shared" si="202"/>
        <v>400k-800k</v>
      </c>
      <c r="L4351" t="str">
        <f t="shared" si="203"/>
        <v>46-60</v>
      </c>
    </row>
    <row r="4352" spans="1:12" x14ac:dyDescent="0.25">
      <c r="A4352">
        <v>4351</v>
      </c>
      <c r="B4352" t="s">
        <v>9</v>
      </c>
      <c r="C4352">
        <f>IF(ISBLANK(Hoja1!C4352),AVERAGE(Hoja1!$C$2:$C$5001),Hoja1!C4352)</f>
        <v>728392</v>
      </c>
      <c r="D4352" t="str">
        <f>IF(ISBLANK(Hoja1!D4352),"ASALARIADO",Hoja1!D4352)</f>
        <v>ASALARIADO</v>
      </c>
      <c r="E4352" t="s">
        <v>16</v>
      </c>
      <c r="F4352" t="s">
        <v>12</v>
      </c>
      <c r="G4352" t="s">
        <v>13</v>
      </c>
      <c r="H4352" t="s">
        <v>13</v>
      </c>
      <c r="I4352" s="1">
        <f>IF(ISBLANK(Hoja1!I4352),AVERAGE(Hoja1!$I$2:$I$5001),Hoja1!I4352)</f>
        <v>53</v>
      </c>
      <c r="J4352">
        <f t="shared" si="201"/>
        <v>0</v>
      </c>
      <c r="K4352" t="str">
        <f t="shared" si="202"/>
        <v>400k-800k</v>
      </c>
      <c r="L4352" t="str">
        <f t="shared" si="203"/>
        <v>46-60</v>
      </c>
    </row>
    <row r="4353" spans="1:12" x14ac:dyDescent="0.25">
      <c r="A4353">
        <v>4352</v>
      </c>
      <c r="B4353" t="s">
        <v>15</v>
      </c>
      <c r="C4353">
        <f>IF(ISBLANK(Hoja1!C4353),AVERAGE(Hoja1!$C$2:$C$5001),Hoja1!C4353)</f>
        <v>2922222.6</v>
      </c>
      <c r="D4353" t="str">
        <f>IF(ISBLANK(Hoja1!D4353),"ASALARIADO",Hoja1!D4353)</f>
        <v>ASALARIADO</v>
      </c>
      <c r="E4353" t="s">
        <v>11</v>
      </c>
      <c r="F4353" t="s">
        <v>12</v>
      </c>
      <c r="G4353" t="s">
        <v>13</v>
      </c>
      <c r="H4353" t="s">
        <v>13</v>
      </c>
      <c r="I4353" s="1">
        <f>IF(ISBLANK(Hoja1!I4353),AVERAGE(Hoja1!$I$2:$I$5001),Hoja1!I4353)</f>
        <v>57</v>
      </c>
      <c r="J4353">
        <f t="shared" si="201"/>
        <v>0</v>
      </c>
      <c r="K4353" t="str">
        <f t="shared" si="202"/>
        <v>2M+</v>
      </c>
      <c r="L4353" t="str">
        <f t="shared" si="203"/>
        <v>46-60</v>
      </c>
    </row>
    <row r="4354" spans="1:12" x14ac:dyDescent="0.25">
      <c r="A4354">
        <v>4353</v>
      </c>
      <c r="B4354" t="s">
        <v>9</v>
      </c>
      <c r="C4354">
        <f>IF(ISBLANK(Hoja1!C4354),AVERAGE(Hoja1!$C$2:$C$5001),Hoja1!C4354)</f>
        <v>451422</v>
      </c>
      <c r="D4354" t="str">
        <f>IF(ISBLANK(Hoja1!D4354),"ASALARIADO",Hoja1!D4354)</f>
        <v>ASALARIADO</v>
      </c>
      <c r="E4354" t="s">
        <v>16</v>
      </c>
      <c r="F4354" t="s">
        <v>12</v>
      </c>
      <c r="G4354" t="s">
        <v>13</v>
      </c>
      <c r="H4354" t="s">
        <v>13</v>
      </c>
      <c r="I4354" s="1">
        <f>IF(ISBLANK(Hoja1!I4354),AVERAGE(Hoja1!$I$2:$I$5001),Hoja1!I4354)</f>
        <v>48</v>
      </c>
      <c r="J4354">
        <f t="shared" si="201"/>
        <v>0</v>
      </c>
      <c r="K4354" t="str">
        <f t="shared" si="202"/>
        <v>400k-800k</v>
      </c>
      <c r="L4354" t="str">
        <f t="shared" si="203"/>
        <v>46-60</v>
      </c>
    </row>
    <row r="4355" spans="1:12" x14ac:dyDescent="0.25">
      <c r="A4355">
        <v>4354</v>
      </c>
      <c r="B4355" t="s">
        <v>15</v>
      </c>
      <c r="C4355">
        <f>IF(ISBLANK(Hoja1!C4355),AVERAGE(Hoja1!$C$2:$C$5001),Hoja1!C4355)</f>
        <v>381331</v>
      </c>
      <c r="D4355" t="str">
        <f>IF(ISBLANK(Hoja1!D4355),"ASALARIADO",Hoja1!D4355)</f>
        <v>ASALARIADO</v>
      </c>
      <c r="E4355" t="s">
        <v>16</v>
      </c>
      <c r="F4355" t="s">
        <v>12</v>
      </c>
      <c r="G4355" t="s">
        <v>12</v>
      </c>
      <c r="H4355" t="s">
        <v>13</v>
      </c>
      <c r="I4355" s="1">
        <f>IF(ISBLANK(Hoja1!I4355),AVERAGE(Hoja1!$I$2:$I$5001),Hoja1!I4355)</f>
        <v>33</v>
      </c>
      <c r="J4355">
        <f t="shared" ref="J4355:J4418" si="204">IF(H4355="SI",1,0)</f>
        <v>0</v>
      </c>
      <c r="K4355" t="str">
        <f t="shared" ref="K4355:K4418" si="205">IF(C4355&lt;=400000,"0-400k",IF(C4355&lt;=800000,"400k-800k",IF(C4355&lt;=1200000,"800k-1.2M",IF(C4355&lt;=2000000,"1.2M-2M","2M+"))))</f>
        <v>0-400k</v>
      </c>
      <c r="L4355" t="str">
        <f t="shared" ref="L4355:L4418" si="206">IF(I4355&lt;=30,"18-30",IF(I4355&lt;=45,"31-45",IF(I4355&lt;=60,"46-60",IF(I4355&lt;=75,"61-75","76-100+"))))</f>
        <v>31-45</v>
      </c>
    </row>
    <row r="4356" spans="1:12" x14ac:dyDescent="0.25">
      <c r="A4356">
        <v>4355</v>
      </c>
      <c r="B4356" t="s">
        <v>15</v>
      </c>
      <c r="C4356">
        <f>IF(ISBLANK(Hoja1!C4356),AVERAGE(Hoja1!$C$2:$C$5001),Hoja1!C4356)</f>
        <v>369600</v>
      </c>
      <c r="D4356" t="str">
        <f>IF(ISBLANK(Hoja1!D4356),"ASALARIADO",Hoja1!D4356)</f>
        <v>ASALARIADO</v>
      </c>
      <c r="E4356" t="s">
        <v>16</v>
      </c>
      <c r="F4356" t="s">
        <v>12</v>
      </c>
      <c r="G4356" t="s">
        <v>13</v>
      </c>
      <c r="H4356" t="s">
        <v>13</v>
      </c>
      <c r="I4356" s="1">
        <f>IF(ISBLANK(Hoja1!I4356),AVERAGE(Hoja1!$I$2:$I$5001),Hoja1!I4356)</f>
        <v>32</v>
      </c>
      <c r="J4356">
        <f t="shared" si="204"/>
        <v>0</v>
      </c>
      <c r="K4356" t="str">
        <f t="shared" si="205"/>
        <v>0-400k</v>
      </c>
      <c r="L4356" t="str">
        <f t="shared" si="206"/>
        <v>31-45</v>
      </c>
    </row>
    <row r="4357" spans="1:12" x14ac:dyDescent="0.25">
      <c r="A4357">
        <v>4356</v>
      </c>
      <c r="B4357" t="s">
        <v>15</v>
      </c>
      <c r="C4357">
        <f>IF(ISBLANK(Hoja1!C4357),AVERAGE(Hoja1!$C$2:$C$5001),Hoja1!C4357)</f>
        <v>587278</v>
      </c>
      <c r="D4357" t="str">
        <f>IF(ISBLANK(Hoja1!D4357),"ASALARIADO",Hoja1!D4357)</f>
        <v>PENSIONADOS EN SU PROPIO SISTEMA</v>
      </c>
      <c r="E4357" t="s">
        <v>11</v>
      </c>
      <c r="F4357" t="s">
        <v>12</v>
      </c>
      <c r="G4357" t="s">
        <v>13</v>
      </c>
      <c r="H4357" t="s">
        <v>13</v>
      </c>
      <c r="I4357" s="1">
        <f>IF(ISBLANK(Hoja1!I4357),AVERAGE(Hoja1!$I$2:$I$5001),Hoja1!I4357)</f>
        <v>68</v>
      </c>
      <c r="J4357">
        <f t="shared" si="204"/>
        <v>0</v>
      </c>
      <c r="K4357" t="str">
        <f t="shared" si="205"/>
        <v>400k-800k</v>
      </c>
      <c r="L4357" t="str">
        <f t="shared" si="206"/>
        <v>61-75</v>
      </c>
    </row>
    <row r="4358" spans="1:12" x14ac:dyDescent="0.25">
      <c r="A4358">
        <v>4357</v>
      </c>
      <c r="B4358" t="s">
        <v>9</v>
      </c>
      <c r="C4358">
        <f>IF(ISBLANK(Hoja1!C4358),AVERAGE(Hoja1!$C$2:$C$5001),Hoja1!C4358)</f>
        <v>585255</v>
      </c>
      <c r="D4358" t="str">
        <f>IF(ISBLANK(Hoja1!D4358),"ASALARIADO",Hoja1!D4358)</f>
        <v>ASALARIADO</v>
      </c>
      <c r="E4358" t="s">
        <v>16</v>
      </c>
      <c r="F4358" t="s">
        <v>12</v>
      </c>
      <c r="G4358" t="s">
        <v>13</v>
      </c>
      <c r="H4358" t="s">
        <v>13</v>
      </c>
      <c r="I4358" s="1">
        <f>IF(ISBLANK(Hoja1!I4358),AVERAGE(Hoja1!$I$2:$I$5001),Hoja1!I4358)</f>
        <v>27</v>
      </c>
      <c r="J4358">
        <f t="shared" si="204"/>
        <v>0</v>
      </c>
      <c r="K4358" t="str">
        <f t="shared" si="205"/>
        <v>400k-800k</v>
      </c>
      <c r="L4358" t="str">
        <f t="shared" si="206"/>
        <v>18-30</v>
      </c>
    </row>
    <row r="4359" spans="1:12" x14ac:dyDescent="0.25">
      <c r="A4359">
        <v>4358</v>
      </c>
      <c r="B4359" t="s">
        <v>9</v>
      </c>
      <c r="C4359">
        <f>IF(ISBLANK(Hoja1!C4359),AVERAGE(Hoja1!$C$2:$C$5001),Hoja1!C4359)</f>
        <v>301948</v>
      </c>
      <c r="D4359" t="str">
        <f>IF(ISBLANK(Hoja1!D4359),"ASALARIADO",Hoja1!D4359)</f>
        <v>CONVENIOS ESPECIALES DE TRABAJADORES INDEPENDIENTES</v>
      </c>
      <c r="E4359" t="s">
        <v>16</v>
      </c>
      <c r="F4359" t="s">
        <v>12</v>
      </c>
      <c r="G4359" t="s">
        <v>13</v>
      </c>
      <c r="H4359" t="s">
        <v>13</v>
      </c>
      <c r="I4359" s="1">
        <f>IF(ISBLANK(Hoja1!I4359),AVERAGE(Hoja1!$I$2:$I$5001),Hoja1!I4359)</f>
        <v>63</v>
      </c>
      <c r="J4359">
        <f t="shared" si="204"/>
        <v>0</v>
      </c>
      <c r="K4359" t="str">
        <f t="shared" si="205"/>
        <v>0-400k</v>
      </c>
      <c r="L4359" t="str">
        <f t="shared" si="206"/>
        <v>61-75</v>
      </c>
    </row>
    <row r="4360" spans="1:12" x14ac:dyDescent="0.25">
      <c r="A4360">
        <v>4359</v>
      </c>
      <c r="B4360" t="s">
        <v>9</v>
      </c>
      <c r="C4360">
        <f>IF(ISBLANK(Hoja1!C4360),AVERAGE(Hoja1!$C$2:$C$5001),Hoja1!C4360)</f>
        <v>1100000</v>
      </c>
      <c r="D4360" t="str">
        <f>IF(ISBLANK(Hoja1!D4360),"ASALARIADO",Hoja1!D4360)</f>
        <v>ASALARIADO</v>
      </c>
      <c r="E4360" t="s">
        <v>16</v>
      </c>
      <c r="F4360" t="s">
        <v>12</v>
      </c>
      <c r="G4360" t="s">
        <v>13</v>
      </c>
      <c r="H4360" t="s">
        <v>13</v>
      </c>
      <c r="I4360" s="1">
        <f>IF(ISBLANK(Hoja1!I4360),AVERAGE(Hoja1!$I$2:$I$5001),Hoja1!I4360)</f>
        <v>34</v>
      </c>
      <c r="J4360">
        <f t="shared" si="204"/>
        <v>0</v>
      </c>
      <c r="K4360" t="str">
        <f t="shared" si="205"/>
        <v>800k-1.2M</v>
      </c>
      <c r="L4360" t="str">
        <f t="shared" si="206"/>
        <v>31-45</v>
      </c>
    </row>
    <row r="4361" spans="1:12" x14ac:dyDescent="0.25">
      <c r="A4361">
        <v>4360</v>
      </c>
      <c r="B4361" t="s">
        <v>15</v>
      </c>
      <c r="C4361">
        <f>IF(ISBLANK(Hoja1!C4361),AVERAGE(Hoja1!$C$2:$C$5001),Hoja1!C4361)</f>
        <v>297046</v>
      </c>
      <c r="D4361" t="str">
        <f>IF(ISBLANK(Hoja1!D4361),"ASALARIADO",Hoja1!D4361)</f>
        <v>ASEGURADO VOLUNTARIO</v>
      </c>
      <c r="E4361" t="s">
        <v>16</v>
      </c>
      <c r="F4361" t="s">
        <v>12</v>
      </c>
      <c r="G4361" t="s">
        <v>13</v>
      </c>
      <c r="H4361" t="s">
        <v>12</v>
      </c>
      <c r="I4361" s="1">
        <f>IF(ISBLANK(Hoja1!I4361),AVERAGE(Hoja1!$I$2:$I$5001),Hoja1!I4361)</f>
        <v>24</v>
      </c>
      <c r="J4361">
        <f t="shared" si="204"/>
        <v>1</v>
      </c>
      <c r="K4361" t="str">
        <f t="shared" si="205"/>
        <v>0-400k</v>
      </c>
      <c r="L4361" t="str">
        <f t="shared" si="206"/>
        <v>18-30</v>
      </c>
    </row>
    <row r="4362" spans="1:12" x14ac:dyDescent="0.25">
      <c r="A4362">
        <v>4361</v>
      </c>
      <c r="B4362" t="s">
        <v>15</v>
      </c>
      <c r="C4362">
        <f>IF(ISBLANK(Hoja1!C4362),AVERAGE(Hoja1!$C$2:$C$5001),Hoja1!C4362)</f>
        <v>380000</v>
      </c>
      <c r="D4362" t="str">
        <f>IF(ISBLANK(Hoja1!D4362),"ASALARIADO",Hoja1!D4362)</f>
        <v>ASALARIADO</v>
      </c>
      <c r="E4362" t="s">
        <v>16</v>
      </c>
      <c r="F4362" t="s">
        <v>12</v>
      </c>
      <c r="G4362" t="s">
        <v>13</v>
      </c>
      <c r="H4362" t="s">
        <v>12</v>
      </c>
      <c r="I4362" s="1">
        <f>IF(ISBLANK(Hoja1!I4362),AVERAGE(Hoja1!$I$2:$I$5001),Hoja1!I4362)</f>
        <v>44</v>
      </c>
      <c r="J4362">
        <f t="shared" si="204"/>
        <v>1</v>
      </c>
      <c r="K4362" t="str">
        <f t="shared" si="205"/>
        <v>0-400k</v>
      </c>
      <c r="L4362" t="str">
        <f t="shared" si="206"/>
        <v>31-45</v>
      </c>
    </row>
    <row r="4363" spans="1:12" x14ac:dyDescent="0.25">
      <c r="A4363">
        <v>4362</v>
      </c>
      <c r="B4363" t="s">
        <v>9</v>
      </c>
      <c r="C4363">
        <f>IF(ISBLANK(Hoja1!C4363),AVERAGE(Hoja1!$C$2:$C$5001),Hoja1!C4363)</f>
        <v>297046</v>
      </c>
      <c r="D4363" t="str">
        <f>IF(ISBLANK(Hoja1!D4363),"ASALARIADO",Hoja1!D4363)</f>
        <v>TRABAJADOR INDEPENDIENTE</v>
      </c>
      <c r="E4363" t="s">
        <v>16</v>
      </c>
      <c r="F4363" t="s">
        <v>12</v>
      </c>
      <c r="G4363" t="s">
        <v>13</v>
      </c>
      <c r="H4363" t="s">
        <v>12</v>
      </c>
      <c r="I4363" s="1">
        <f>IF(ISBLANK(Hoja1!I4363),AVERAGE(Hoja1!$I$2:$I$5001),Hoja1!I4363)</f>
        <v>25</v>
      </c>
      <c r="J4363">
        <f t="shared" si="204"/>
        <v>1</v>
      </c>
      <c r="K4363" t="str">
        <f t="shared" si="205"/>
        <v>0-400k</v>
      </c>
      <c r="L4363" t="str">
        <f t="shared" si="206"/>
        <v>18-30</v>
      </c>
    </row>
    <row r="4364" spans="1:12" x14ac:dyDescent="0.25">
      <c r="A4364">
        <v>4363</v>
      </c>
      <c r="B4364" t="s">
        <v>15</v>
      </c>
      <c r="C4364">
        <f>IF(ISBLANK(Hoja1!C4364),AVERAGE(Hoja1!$C$2:$C$5001),Hoja1!C4364)</f>
        <v>1277622</v>
      </c>
      <c r="D4364" t="str">
        <f>IF(ISBLANK(Hoja1!D4364),"ASALARIADO",Hoja1!D4364)</f>
        <v>ASALARIADO</v>
      </c>
      <c r="E4364" t="s">
        <v>11</v>
      </c>
      <c r="F4364" t="s">
        <v>12</v>
      </c>
      <c r="G4364" t="s">
        <v>13</v>
      </c>
      <c r="H4364" t="s">
        <v>12</v>
      </c>
      <c r="I4364" s="1">
        <f>IF(ISBLANK(Hoja1!I4364),AVERAGE(Hoja1!$I$2:$I$5001),Hoja1!I4364)</f>
        <v>48</v>
      </c>
      <c r="J4364">
        <f t="shared" si="204"/>
        <v>1</v>
      </c>
      <c r="K4364" t="str">
        <f t="shared" si="205"/>
        <v>1.2M-2M</v>
      </c>
      <c r="L4364" t="str">
        <f t="shared" si="206"/>
        <v>46-60</v>
      </c>
    </row>
    <row r="4365" spans="1:12" x14ac:dyDescent="0.25">
      <c r="A4365">
        <v>4364</v>
      </c>
      <c r="B4365" t="s">
        <v>9</v>
      </c>
      <c r="C4365">
        <f>IF(ISBLANK(Hoja1!C4365),AVERAGE(Hoja1!$C$2:$C$5001),Hoja1!C4365)</f>
        <v>450000</v>
      </c>
      <c r="D4365" t="str">
        <f>IF(ISBLANK(Hoja1!D4365),"ASALARIADO",Hoja1!D4365)</f>
        <v>ASALARIADO</v>
      </c>
      <c r="E4365" t="s">
        <v>16</v>
      </c>
      <c r="F4365" t="s">
        <v>12</v>
      </c>
      <c r="G4365" t="s">
        <v>13</v>
      </c>
      <c r="H4365" t="s">
        <v>12</v>
      </c>
      <c r="I4365" s="1">
        <f>IF(ISBLANK(Hoja1!I4365),AVERAGE(Hoja1!$I$2:$I$5001),Hoja1!I4365)</f>
        <v>28</v>
      </c>
      <c r="J4365">
        <f t="shared" si="204"/>
        <v>1</v>
      </c>
      <c r="K4365" t="str">
        <f t="shared" si="205"/>
        <v>400k-800k</v>
      </c>
      <c r="L4365" t="str">
        <f t="shared" si="206"/>
        <v>18-30</v>
      </c>
    </row>
    <row r="4366" spans="1:12" x14ac:dyDescent="0.25">
      <c r="A4366">
        <v>4365</v>
      </c>
      <c r="B4366" t="s">
        <v>9</v>
      </c>
      <c r="C4366">
        <f>IF(ISBLANK(Hoja1!C4366),AVERAGE(Hoja1!$C$2:$C$5001),Hoja1!C4366)</f>
        <v>300018</v>
      </c>
      <c r="D4366" t="str">
        <f>IF(ISBLANK(Hoja1!D4366),"ASALARIADO",Hoja1!D4366)</f>
        <v>ASEGURADO VOLUNTARIO</v>
      </c>
      <c r="E4366" t="s">
        <v>16</v>
      </c>
      <c r="F4366" t="s">
        <v>12</v>
      </c>
      <c r="G4366" t="s">
        <v>13</v>
      </c>
      <c r="H4366" t="s">
        <v>12</v>
      </c>
      <c r="I4366" s="1">
        <f>IF(ISBLANK(Hoja1!I4366),AVERAGE(Hoja1!$I$2:$I$5001),Hoja1!I4366)</f>
        <v>90</v>
      </c>
      <c r="J4366">
        <f t="shared" si="204"/>
        <v>1</v>
      </c>
      <c r="K4366" t="str">
        <f t="shared" si="205"/>
        <v>0-400k</v>
      </c>
      <c r="L4366" t="str">
        <f t="shared" si="206"/>
        <v>76-100+</v>
      </c>
    </row>
    <row r="4367" spans="1:12" x14ac:dyDescent="0.25">
      <c r="A4367">
        <v>4366</v>
      </c>
      <c r="B4367" t="s">
        <v>9</v>
      </c>
      <c r="C4367">
        <f>IF(ISBLANK(Hoja1!C4367),AVERAGE(Hoja1!$C$2:$C$5001),Hoja1!C4367)</f>
        <v>969375</v>
      </c>
      <c r="D4367" t="str">
        <f>IF(ISBLANK(Hoja1!D4367),"ASALARIADO",Hoja1!D4367)</f>
        <v>ASALARIADO</v>
      </c>
      <c r="E4367" t="s">
        <v>16</v>
      </c>
      <c r="F4367" t="s">
        <v>12</v>
      </c>
      <c r="G4367" t="s">
        <v>12</v>
      </c>
      <c r="H4367" t="s">
        <v>13</v>
      </c>
      <c r="I4367" s="1">
        <f>IF(ISBLANK(Hoja1!I4367),AVERAGE(Hoja1!$I$2:$I$5001),Hoja1!I4367)</f>
        <v>53</v>
      </c>
      <c r="J4367">
        <f t="shared" si="204"/>
        <v>0</v>
      </c>
      <c r="K4367" t="str">
        <f t="shared" si="205"/>
        <v>800k-1.2M</v>
      </c>
      <c r="L4367" t="str">
        <f t="shared" si="206"/>
        <v>46-60</v>
      </c>
    </row>
    <row r="4368" spans="1:12" x14ac:dyDescent="0.25">
      <c r="A4368">
        <v>4367</v>
      </c>
      <c r="B4368" t="s">
        <v>15</v>
      </c>
      <c r="C4368">
        <f>IF(ISBLANK(Hoja1!C4368),AVERAGE(Hoja1!$C$2:$C$5001),Hoja1!C4368)</f>
        <v>1464318</v>
      </c>
      <c r="D4368" t="str">
        <f>IF(ISBLANK(Hoja1!D4368),"ASALARIADO",Hoja1!D4368)</f>
        <v>ASALARIADO</v>
      </c>
      <c r="E4368" t="s">
        <v>11</v>
      </c>
      <c r="F4368" t="s">
        <v>12</v>
      </c>
      <c r="G4368" t="s">
        <v>13</v>
      </c>
      <c r="H4368" t="s">
        <v>13</v>
      </c>
      <c r="I4368" s="1">
        <f>IF(ISBLANK(Hoja1!I4368),AVERAGE(Hoja1!$I$2:$I$5001),Hoja1!I4368)</f>
        <v>55</v>
      </c>
      <c r="J4368">
        <f t="shared" si="204"/>
        <v>0</v>
      </c>
      <c r="K4368" t="str">
        <f t="shared" si="205"/>
        <v>1.2M-2M</v>
      </c>
      <c r="L4368" t="str">
        <f t="shared" si="206"/>
        <v>46-60</v>
      </c>
    </row>
    <row r="4369" spans="1:12" x14ac:dyDescent="0.25">
      <c r="A4369">
        <v>4368</v>
      </c>
      <c r="B4369" t="s">
        <v>9</v>
      </c>
      <c r="C4369">
        <f>IF(ISBLANK(Hoja1!C4369),AVERAGE(Hoja1!$C$2:$C$5001),Hoja1!C4369)</f>
        <v>127335.61</v>
      </c>
      <c r="D4369" t="str">
        <f>IF(ISBLANK(Hoja1!D4369),"ASALARIADO",Hoja1!D4369)</f>
        <v>PENSIONADOS EN SU PROPIO SISTEMA</v>
      </c>
      <c r="E4369" t="s">
        <v>11</v>
      </c>
      <c r="F4369" t="s">
        <v>12</v>
      </c>
      <c r="G4369" t="s">
        <v>13</v>
      </c>
      <c r="H4369" t="s">
        <v>13</v>
      </c>
      <c r="I4369" s="1">
        <f>IF(ISBLANK(Hoja1!I4369),AVERAGE(Hoja1!$I$2:$I$5001),Hoja1!I4369)</f>
        <v>70</v>
      </c>
      <c r="J4369">
        <f t="shared" si="204"/>
        <v>0</v>
      </c>
      <c r="K4369" t="str">
        <f t="shared" si="205"/>
        <v>0-400k</v>
      </c>
      <c r="L4369" t="str">
        <f t="shared" si="206"/>
        <v>61-75</v>
      </c>
    </row>
    <row r="4370" spans="1:12" x14ac:dyDescent="0.25">
      <c r="A4370">
        <v>4369</v>
      </c>
      <c r="B4370" t="s">
        <v>15</v>
      </c>
      <c r="C4370">
        <f>IF(ISBLANK(Hoja1!C4370),AVERAGE(Hoja1!$C$2:$C$5001),Hoja1!C4370)</f>
        <v>355899.18</v>
      </c>
      <c r="D4370" t="str">
        <f>IF(ISBLANK(Hoja1!D4370),"ASALARIADO",Hoja1!D4370)</f>
        <v>PENSIONADOS EN SU PROPIO SISTEMA</v>
      </c>
      <c r="E4370" t="s">
        <v>11</v>
      </c>
      <c r="F4370" t="s">
        <v>12</v>
      </c>
      <c r="G4370" t="s">
        <v>13</v>
      </c>
      <c r="H4370" t="s">
        <v>13</v>
      </c>
      <c r="I4370" s="1">
        <f>IF(ISBLANK(Hoja1!I4370),AVERAGE(Hoja1!$I$2:$I$5001),Hoja1!I4370)</f>
        <v>17</v>
      </c>
      <c r="J4370">
        <f t="shared" si="204"/>
        <v>0</v>
      </c>
      <c r="K4370" t="str">
        <f t="shared" si="205"/>
        <v>0-400k</v>
      </c>
      <c r="L4370" t="str">
        <f t="shared" si="206"/>
        <v>18-30</v>
      </c>
    </row>
    <row r="4371" spans="1:12" x14ac:dyDescent="0.25">
      <c r="A4371">
        <v>4370</v>
      </c>
      <c r="B4371" t="s">
        <v>9</v>
      </c>
      <c r="C4371">
        <f>IF(ISBLANK(Hoja1!C4371),AVERAGE(Hoja1!$C$2:$C$5001),Hoja1!C4371)</f>
        <v>760293.64</v>
      </c>
      <c r="D4371" t="str">
        <f>IF(ISBLANK(Hoja1!D4371),"ASALARIADO",Hoja1!D4371)</f>
        <v>ASALARIADO</v>
      </c>
      <c r="E4371" t="s">
        <v>16</v>
      </c>
      <c r="F4371" t="s">
        <v>12</v>
      </c>
      <c r="G4371" t="s">
        <v>12</v>
      </c>
      <c r="H4371" t="s">
        <v>13</v>
      </c>
      <c r="I4371" s="1">
        <f>IF(ISBLANK(Hoja1!I4371),AVERAGE(Hoja1!$I$2:$I$5001),Hoja1!I4371)</f>
        <v>57</v>
      </c>
      <c r="J4371">
        <f t="shared" si="204"/>
        <v>0</v>
      </c>
      <c r="K4371" t="str">
        <f t="shared" si="205"/>
        <v>400k-800k</v>
      </c>
      <c r="L4371" t="str">
        <f t="shared" si="206"/>
        <v>46-60</v>
      </c>
    </row>
    <row r="4372" spans="1:12" x14ac:dyDescent="0.25">
      <c r="A4372">
        <v>4371</v>
      </c>
      <c r="B4372" t="s">
        <v>15</v>
      </c>
      <c r="C4372">
        <f>IF(ISBLANK(Hoja1!C4372),AVERAGE(Hoja1!$C$2:$C$5001),Hoja1!C4372)</f>
        <v>902500</v>
      </c>
      <c r="D4372" t="str">
        <f>IF(ISBLANK(Hoja1!D4372),"ASALARIADO",Hoja1!D4372)</f>
        <v>ASALARIADO</v>
      </c>
      <c r="E4372" t="s">
        <v>16</v>
      </c>
      <c r="F4372" t="s">
        <v>12</v>
      </c>
      <c r="G4372" t="s">
        <v>13</v>
      </c>
      <c r="H4372" t="s">
        <v>13</v>
      </c>
      <c r="I4372" s="1">
        <f>IF(ISBLANK(Hoja1!I4372),AVERAGE(Hoja1!$I$2:$I$5001),Hoja1!I4372)</f>
        <v>27</v>
      </c>
      <c r="J4372">
        <f t="shared" si="204"/>
        <v>0</v>
      </c>
      <c r="K4372" t="str">
        <f t="shared" si="205"/>
        <v>800k-1.2M</v>
      </c>
      <c r="L4372" t="str">
        <f t="shared" si="206"/>
        <v>18-30</v>
      </c>
    </row>
    <row r="4373" spans="1:12" x14ac:dyDescent="0.25">
      <c r="A4373">
        <v>4372</v>
      </c>
      <c r="B4373" t="s">
        <v>15</v>
      </c>
      <c r="C4373">
        <f>IF(ISBLANK(Hoja1!C4373),AVERAGE(Hoja1!$C$2:$C$5001),Hoja1!C4373)</f>
        <v>346500</v>
      </c>
      <c r="D4373" t="str">
        <f>IF(ISBLANK(Hoja1!D4373),"ASALARIADO",Hoja1!D4373)</f>
        <v>ASALARIADO</v>
      </c>
      <c r="E4373" t="s">
        <v>16</v>
      </c>
      <c r="F4373" t="s">
        <v>12</v>
      </c>
      <c r="G4373" t="s">
        <v>13</v>
      </c>
      <c r="H4373" t="s">
        <v>13</v>
      </c>
      <c r="I4373" s="1">
        <f>IF(ISBLANK(Hoja1!I4373),AVERAGE(Hoja1!$I$2:$I$5001),Hoja1!I4373)</f>
        <v>45</v>
      </c>
      <c r="J4373">
        <f t="shared" si="204"/>
        <v>0</v>
      </c>
      <c r="K4373" t="str">
        <f t="shared" si="205"/>
        <v>0-400k</v>
      </c>
      <c r="L4373" t="str">
        <f t="shared" si="206"/>
        <v>31-45</v>
      </c>
    </row>
    <row r="4374" spans="1:12" x14ac:dyDescent="0.25">
      <c r="A4374">
        <v>4373</v>
      </c>
      <c r="B4374" t="s">
        <v>9</v>
      </c>
      <c r="C4374">
        <f>IF(ISBLANK(Hoja1!C4374),AVERAGE(Hoja1!$C$2:$C$5001),Hoja1!C4374)</f>
        <v>343000</v>
      </c>
      <c r="D4374" t="str">
        <f>IF(ISBLANK(Hoja1!D4374),"ASALARIADO",Hoja1!D4374)</f>
        <v>ASALARIADO</v>
      </c>
      <c r="E4374" t="s">
        <v>16</v>
      </c>
      <c r="F4374" t="s">
        <v>12</v>
      </c>
      <c r="G4374" t="s">
        <v>13</v>
      </c>
      <c r="H4374" t="s">
        <v>13</v>
      </c>
      <c r="I4374" s="1">
        <f>IF(ISBLANK(Hoja1!I4374),AVERAGE(Hoja1!$I$2:$I$5001),Hoja1!I4374)</f>
        <v>51</v>
      </c>
      <c r="J4374">
        <f t="shared" si="204"/>
        <v>0</v>
      </c>
      <c r="K4374" t="str">
        <f t="shared" si="205"/>
        <v>0-400k</v>
      </c>
      <c r="L4374" t="str">
        <f t="shared" si="206"/>
        <v>46-60</v>
      </c>
    </row>
    <row r="4375" spans="1:12" x14ac:dyDescent="0.25">
      <c r="A4375">
        <v>4374</v>
      </c>
      <c r="B4375" t="s">
        <v>9</v>
      </c>
      <c r="C4375">
        <f>IF(ISBLANK(Hoja1!C4375),AVERAGE(Hoja1!$C$2:$C$5001),Hoja1!C4375)</f>
        <v>297502</v>
      </c>
      <c r="D4375" t="str">
        <f>IF(ISBLANK(Hoja1!D4375),"ASALARIADO",Hoja1!D4375)</f>
        <v>TRABAJADOR INDEPENDIENTE</v>
      </c>
      <c r="E4375" t="s">
        <v>16</v>
      </c>
      <c r="F4375" t="s">
        <v>12</v>
      </c>
      <c r="G4375" t="s">
        <v>13</v>
      </c>
      <c r="H4375" t="s">
        <v>13</v>
      </c>
      <c r="I4375" s="1">
        <f>IF(ISBLANK(Hoja1!I4375),AVERAGE(Hoja1!$I$2:$I$5001),Hoja1!I4375)</f>
        <v>63</v>
      </c>
      <c r="J4375">
        <f t="shared" si="204"/>
        <v>0</v>
      </c>
      <c r="K4375" t="str">
        <f t="shared" si="205"/>
        <v>0-400k</v>
      </c>
      <c r="L4375" t="str">
        <f t="shared" si="206"/>
        <v>61-75</v>
      </c>
    </row>
    <row r="4376" spans="1:12" x14ac:dyDescent="0.25">
      <c r="A4376">
        <v>4375</v>
      </c>
      <c r="B4376" t="s">
        <v>15</v>
      </c>
      <c r="C4376">
        <f>IF(ISBLANK(Hoja1!C4376),AVERAGE(Hoja1!$C$2:$C$5001),Hoja1!C4376)</f>
        <v>315617</v>
      </c>
      <c r="D4376" t="str">
        <f>IF(ISBLANK(Hoja1!D4376),"ASALARIADO",Hoja1!D4376)</f>
        <v>ASEGURADO VOLUNTARIO</v>
      </c>
      <c r="E4376" t="s">
        <v>16</v>
      </c>
      <c r="F4376" t="s">
        <v>12</v>
      </c>
      <c r="G4376" t="s">
        <v>12</v>
      </c>
      <c r="H4376" t="s">
        <v>13</v>
      </c>
      <c r="I4376" s="1">
        <f>IF(ISBLANK(Hoja1!I4376),AVERAGE(Hoja1!$I$2:$I$5001),Hoja1!I4376)</f>
        <v>60</v>
      </c>
      <c r="J4376">
        <f t="shared" si="204"/>
        <v>0</v>
      </c>
      <c r="K4376" t="str">
        <f t="shared" si="205"/>
        <v>0-400k</v>
      </c>
      <c r="L4376" t="str">
        <f t="shared" si="206"/>
        <v>46-60</v>
      </c>
    </row>
    <row r="4377" spans="1:12" x14ac:dyDescent="0.25">
      <c r="A4377">
        <v>4376</v>
      </c>
      <c r="B4377" t="s">
        <v>9</v>
      </c>
      <c r="C4377">
        <f>IF(ISBLANK(Hoja1!C4377),AVERAGE(Hoja1!$C$2:$C$5001),Hoja1!C4377)</f>
        <v>100000</v>
      </c>
      <c r="D4377" t="str">
        <f>IF(ISBLANK(Hoja1!D4377),"ASALARIADO",Hoja1!D4377)</f>
        <v>ASALARIADO</v>
      </c>
      <c r="E4377" t="s">
        <v>16</v>
      </c>
      <c r="F4377" t="s">
        <v>12</v>
      </c>
      <c r="G4377" t="s">
        <v>13</v>
      </c>
      <c r="H4377" t="s">
        <v>12</v>
      </c>
      <c r="I4377" s="1">
        <f>IF(ISBLANK(Hoja1!I4377),AVERAGE(Hoja1!$I$2:$I$5001),Hoja1!I4377)</f>
        <v>37</v>
      </c>
      <c r="J4377">
        <f t="shared" si="204"/>
        <v>1</v>
      </c>
      <c r="K4377" t="str">
        <f t="shared" si="205"/>
        <v>0-400k</v>
      </c>
      <c r="L4377" t="str">
        <f t="shared" si="206"/>
        <v>31-45</v>
      </c>
    </row>
    <row r="4378" spans="1:12" x14ac:dyDescent="0.25">
      <c r="A4378">
        <v>4377</v>
      </c>
      <c r="B4378" t="s">
        <v>9</v>
      </c>
      <c r="C4378">
        <f>IF(ISBLANK(Hoja1!C4378),AVERAGE(Hoja1!$C$2:$C$5001),Hoja1!C4378)</f>
        <v>100000</v>
      </c>
      <c r="D4378" t="str">
        <f>IF(ISBLANK(Hoja1!D4378),"ASALARIADO",Hoja1!D4378)</f>
        <v>ASALARIADO</v>
      </c>
      <c r="E4378" t="s">
        <v>16</v>
      </c>
      <c r="F4378" t="s">
        <v>12</v>
      </c>
      <c r="G4378" t="s">
        <v>12</v>
      </c>
      <c r="H4378" t="s">
        <v>12</v>
      </c>
      <c r="I4378" s="1">
        <f>IF(ISBLANK(Hoja1!I4378),AVERAGE(Hoja1!$I$2:$I$5001),Hoja1!I4378)</f>
        <v>36</v>
      </c>
      <c r="J4378">
        <f t="shared" si="204"/>
        <v>1</v>
      </c>
      <c r="K4378" t="str">
        <f t="shared" si="205"/>
        <v>0-400k</v>
      </c>
      <c r="L4378" t="str">
        <f t="shared" si="206"/>
        <v>31-45</v>
      </c>
    </row>
    <row r="4379" spans="1:12" x14ac:dyDescent="0.25">
      <c r="A4379">
        <v>4378</v>
      </c>
      <c r="B4379" t="s">
        <v>15</v>
      </c>
      <c r="C4379">
        <f>IF(ISBLANK(Hoja1!C4379),AVERAGE(Hoja1!$C$2:$C$5001),Hoja1!C4379)</f>
        <v>292533.03999999998</v>
      </c>
      <c r="D4379" t="str">
        <f>IF(ISBLANK(Hoja1!D4379),"ASALARIADO",Hoja1!D4379)</f>
        <v>ASALARIADO</v>
      </c>
      <c r="E4379" t="s">
        <v>11</v>
      </c>
      <c r="F4379" t="s">
        <v>12</v>
      </c>
      <c r="G4379" t="s">
        <v>13</v>
      </c>
      <c r="H4379" t="s">
        <v>13</v>
      </c>
      <c r="I4379" s="1">
        <f>IF(ISBLANK(Hoja1!I4379),AVERAGE(Hoja1!$I$2:$I$5001),Hoja1!I4379)</f>
        <v>25</v>
      </c>
      <c r="J4379">
        <f t="shared" si="204"/>
        <v>0</v>
      </c>
      <c r="K4379" t="str">
        <f t="shared" si="205"/>
        <v>0-400k</v>
      </c>
      <c r="L4379" t="str">
        <f t="shared" si="206"/>
        <v>18-30</v>
      </c>
    </row>
    <row r="4380" spans="1:12" x14ac:dyDescent="0.25">
      <c r="A4380">
        <v>4379</v>
      </c>
      <c r="B4380" t="s">
        <v>15</v>
      </c>
      <c r="C4380">
        <f>IF(ISBLANK(Hoja1!C4380),AVERAGE(Hoja1!$C$2:$C$5001),Hoja1!C4380)</f>
        <v>297046</v>
      </c>
      <c r="D4380" t="str">
        <f>IF(ISBLANK(Hoja1!D4380),"ASALARIADO",Hoja1!D4380)</f>
        <v>ASEGURADO VOLUNTARIO</v>
      </c>
      <c r="E4380" t="s">
        <v>16</v>
      </c>
      <c r="F4380" t="s">
        <v>12</v>
      </c>
      <c r="G4380" t="s">
        <v>13</v>
      </c>
      <c r="H4380" t="s">
        <v>13</v>
      </c>
      <c r="I4380" s="1">
        <f>IF(ISBLANK(Hoja1!I4380),AVERAGE(Hoja1!$I$2:$I$5001),Hoja1!I4380)</f>
        <v>55</v>
      </c>
      <c r="J4380">
        <f t="shared" si="204"/>
        <v>0</v>
      </c>
      <c r="K4380" t="str">
        <f t="shared" si="205"/>
        <v>0-400k</v>
      </c>
      <c r="L4380" t="str">
        <f t="shared" si="206"/>
        <v>46-60</v>
      </c>
    </row>
    <row r="4381" spans="1:12" x14ac:dyDescent="0.25">
      <c r="A4381">
        <v>4380</v>
      </c>
      <c r="B4381" t="s">
        <v>9</v>
      </c>
      <c r="C4381">
        <f>IF(ISBLANK(Hoja1!C4381),AVERAGE(Hoja1!$C$2:$C$5001),Hoja1!C4381)</f>
        <v>382136</v>
      </c>
      <c r="D4381" t="str">
        <f>IF(ISBLANK(Hoja1!D4381),"ASALARIADO",Hoja1!D4381)</f>
        <v>TRABAJADOR INDEPENDIENTE</v>
      </c>
      <c r="E4381" t="s">
        <v>16</v>
      </c>
      <c r="F4381" t="s">
        <v>12</v>
      </c>
      <c r="G4381" t="s">
        <v>13</v>
      </c>
      <c r="H4381" t="s">
        <v>12</v>
      </c>
      <c r="I4381" s="1">
        <f>IF(ISBLANK(Hoja1!I4381),AVERAGE(Hoja1!$I$2:$I$5001),Hoja1!I4381)</f>
        <v>63</v>
      </c>
      <c r="J4381">
        <f t="shared" si="204"/>
        <v>1</v>
      </c>
      <c r="K4381" t="str">
        <f t="shared" si="205"/>
        <v>0-400k</v>
      </c>
      <c r="L4381" t="str">
        <f t="shared" si="206"/>
        <v>61-75</v>
      </c>
    </row>
    <row r="4382" spans="1:12" x14ac:dyDescent="0.25">
      <c r="A4382">
        <v>4381</v>
      </c>
      <c r="B4382" t="s">
        <v>9</v>
      </c>
      <c r="C4382">
        <f>IF(ISBLANK(Hoja1!C4382),AVERAGE(Hoja1!$C$2:$C$5001),Hoja1!C4382)</f>
        <v>48857.39</v>
      </c>
      <c r="D4382" t="str">
        <f>IF(ISBLANK(Hoja1!D4382),"ASALARIADO",Hoja1!D4382)</f>
        <v>ASALARIADO</v>
      </c>
      <c r="E4382" t="s">
        <v>16</v>
      </c>
      <c r="F4382" t="s">
        <v>12</v>
      </c>
      <c r="G4382" t="s">
        <v>13</v>
      </c>
      <c r="H4382" t="s">
        <v>13</v>
      </c>
      <c r="I4382" s="1">
        <f>IF(ISBLANK(Hoja1!I4382),AVERAGE(Hoja1!$I$2:$I$5001),Hoja1!I4382)</f>
        <v>41</v>
      </c>
      <c r="J4382">
        <f t="shared" si="204"/>
        <v>0</v>
      </c>
      <c r="K4382" t="str">
        <f t="shared" si="205"/>
        <v>0-400k</v>
      </c>
      <c r="L4382" t="str">
        <f t="shared" si="206"/>
        <v>31-45</v>
      </c>
    </row>
    <row r="4383" spans="1:12" x14ac:dyDescent="0.25">
      <c r="A4383">
        <v>4382</v>
      </c>
      <c r="B4383" t="s">
        <v>15</v>
      </c>
      <c r="C4383">
        <f>IF(ISBLANK(Hoja1!C4383),AVERAGE(Hoja1!$C$2:$C$5001),Hoja1!C4383)</f>
        <v>550000</v>
      </c>
      <c r="D4383" t="str">
        <f>IF(ISBLANK(Hoja1!D4383),"ASALARIADO",Hoja1!D4383)</f>
        <v>ASALARIADO</v>
      </c>
      <c r="E4383" t="s">
        <v>16</v>
      </c>
      <c r="F4383" t="s">
        <v>12</v>
      </c>
      <c r="G4383" t="s">
        <v>13</v>
      </c>
      <c r="H4383" t="s">
        <v>13</v>
      </c>
      <c r="I4383" s="1">
        <f>IF(ISBLANK(Hoja1!I4383),AVERAGE(Hoja1!$I$2:$I$5001),Hoja1!I4383)</f>
        <v>27</v>
      </c>
      <c r="J4383">
        <f t="shared" si="204"/>
        <v>0</v>
      </c>
      <c r="K4383" t="str">
        <f t="shared" si="205"/>
        <v>400k-800k</v>
      </c>
      <c r="L4383" t="str">
        <f t="shared" si="206"/>
        <v>18-30</v>
      </c>
    </row>
    <row r="4384" spans="1:12" x14ac:dyDescent="0.25">
      <c r="A4384">
        <v>4383</v>
      </c>
      <c r="B4384" t="s">
        <v>15</v>
      </c>
      <c r="C4384">
        <f>IF(ISBLANK(Hoja1!C4384),AVERAGE(Hoja1!$C$2:$C$5001),Hoja1!C4384)</f>
        <v>1843614</v>
      </c>
      <c r="D4384" t="str">
        <f>IF(ISBLANK(Hoja1!D4384),"ASALARIADO",Hoja1!D4384)</f>
        <v>ASALARIADO</v>
      </c>
      <c r="E4384" t="s">
        <v>11</v>
      </c>
      <c r="F4384" t="s">
        <v>12</v>
      </c>
      <c r="G4384" t="s">
        <v>13</v>
      </c>
      <c r="H4384" t="s">
        <v>13</v>
      </c>
      <c r="I4384" s="1">
        <f>IF(ISBLANK(Hoja1!I4384),AVERAGE(Hoja1!$I$2:$I$5001),Hoja1!I4384)</f>
        <v>59</v>
      </c>
      <c r="J4384">
        <f t="shared" si="204"/>
        <v>0</v>
      </c>
      <c r="K4384" t="str">
        <f t="shared" si="205"/>
        <v>1.2M-2M</v>
      </c>
      <c r="L4384" t="str">
        <f t="shared" si="206"/>
        <v>46-60</v>
      </c>
    </row>
    <row r="4385" spans="1:12" x14ac:dyDescent="0.25">
      <c r="A4385">
        <v>4384</v>
      </c>
      <c r="B4385" t="s">
        <v>9</v>
      </c>
      <c r="C4385">
        <f>IF(ISBLANK(Hoja1!C4385),AVERAGE(Hoja1!$C$2:$C$5001),Hoja1!C4385)</f>
        <v>547158</v>
      </c>
      <c r="D4385" t="str">
        <f>IF(ISBLANK(Hoja1!D4385),"ASALARIADO",Hoja1!D4385)</f>
        <v>ASALARIADO</v>
      </c>
      <c r="E4385" t="s">
        <v>11</v>
      </c>
      <c r="F4385" t="s">
        <v>12</v>
      </c>
      <c r="G4385" t="s">
        <v>13</v>
      </c>
      <c r="H4385" t="s">
        <v>12</v>
      </c>
      <c r="I4385" s="1">
        <f>IF(ISBLANK(Hoja1!I4385),AVERAGE(Hoja1!$I$2:$I$5001),Hoja1!I4385)</f>
        <v>22</v>
      </c>
      <c r="J4385">
        <f t="shared" si="204"/>
        <v>1</v>
      </c>
      <c r="K4385" t="str">
        <f t="shared" si="205"/>
        <v>400k-800k</v>
      </c>
      <c r="L4385" t="str">
        <f t="shared" si="206"/>
        <v>18-30</v>
      </c>
    </row>
    <row r="4386" spans="1:12" x14ac:dyDescent="0.25">
      <c r="A4386">
        <v>4385</v>
      </c>
      <c r="B4386" t="s">
        <v>15</v>
      </c>
      <c r="C4386">
        <f>IF(ISBLANK(Hoja1!C4386),AVERAGE(Hoja1!$C$2:$C$5001),Hoja1!C4386)</f>
        <v>1482847</v>
      </c>
      <c r="D4386" t="str">
        <f>IF(ISBLANK(Hoja1!D4386),"ASALARIADO",Hoja1!D4386)</f>
        <v>ASALARIADO</v>
      </c>
      <c r="E4386" t="s">
        <v>11</v>
      </c>
      <c r="F4386" t="s">
        <v>12</v>
      </c>
      <c r="G4386" t="s">
        <v>13</v>
      </c>
      <c r="H4386" t="s">
        <v>12</v>
      </c>
      <c r="I4386" s="1">
        <f>IF(ISBLANK(Hoja1!I4386),AVERAGE(Hoja1!$I$2:$I$5001),Hoja1!I4386)</f>
        <v>29</v>
      </c>
      <c r="J4386">
        <f t="shared" si="204"/>
        <v>1</v>
      </c>
      <c r="K4386" t="str">
        <f t="shared" si="205"/>
        <v>1.2M-2M</v>
      </c>
      <c r="L4386" t="str">
        <f t="shared" si="206"/>
        <v>18-30</v>
      </c>
    </row>
    <row r="4387" spans="1:12" x14ac:dyDescent="0.25">
      <c r="A4387">
        <v>4386</v>
      </c>
      <c r="B4387" t="s">
        <v>15</v>
      </c>
      <c r="C4387">
        <f>IF(ISBLANK(Hoja1!C4387),AVERAGE(Hoja1!$C$2:$C$5001),Hoja1!C4387)</f>
        <v>927503.14</v>
      </c>
      <c r="D4387" t="str">
        <f>IF(ISBLANK(Hoja1!D4387),"ASALARIADO",Hoja1!D4387)</f>
        <v>ASALARIADO</v>
      </c>
      <c r="E4387" t="s">
        <v>16</v>
      </c>
      <c r="F4387" t="s">
        <v>12</v>
      </c>
      <c r="G4387" t="s">
        <v>13</v>
      </c>
      <c r="H4387" t="s">
        <v>13</v>
      </c>
      <c r="I4387" s="1">
        <f>IF(ISBLANK(Hoja1!I4387),AVERAGE(Hoja1!$I$2:$I$5001),Hoja1!I4387)</f>
        <v>50</v>
      </c>
      <c r="J4387">
        <f t="shared" si="204"/>
        <v>0</v>
      </c>
      <c r="K4387" t="str">
        <f t="shared" si="205"/>
        <v>800k-1.2M</v>
      </c>
      <c r="L4387" t="str">
        <f t="shared" si="206"/>
        <v>46-60</v>
      </c>
    </row>
    <row r="4388" spans="1:12" x14ac:dyDescent="0.25">
      <c r="A4388">
        <v>4387</v>
      </c>
      <c r="B4388" t="s">
        <v>9</v>
      </c>
      <c r="C4388">
        <f>IF(ISBLANK(Hoja1!C4388),AVERAGE(Hoja1!$C$2:$C$5001),Hoja1!C4388)</f>
        <v>299647</v>
      </c>
      <c r="D4388" t="str">
        <f>IF(ISBLANK(Hoja1!D4388),"ASALARIADO",Hoja1!D4388)</f>
        <v>TRABAJADOR INDEPENDIENTE</v>
      </c>
      <c r="E4388" t="s">
        <v>16</v>
      </c>
      <c r="F4388" t="s">
        <v>12</v>
      </c>
      <c r="G4388" t="s">
        <v>13</v>
      </c>
      <c r="H4388" t="s">
        <v>12</v>
      </c>
      <c r="I4388" s="1">
        <f>IF(ISBLANK(Hoja1!I4388),AVERAGE(Hoja1!$I$2:$I$5001),Hoja1!I4388)</f>
        <v>36</v>
      </c>
      <c r="J4388">
        <f t="shared" si="204"/>
        <v>1</v>
      </c>
      <c r="K4388" t="str">
        <f t="shared" si="205"/>
        <v>0-400k</v>
      </c>
      <c r="L4388" t="str">
        <f t="shared" si="206"/>
        <v>31-45</v>
      </c>
    </row>
    <row r="4389" spans="1:12" x14ac:dyDescent="0.25">
      <c r="A4389">
        <v>4388</v>
      </c>
      <c r="B4389" t="s">
        <v>9</v>
      </c>
      <c r="C4389">
        <f>IF(ISBLANK(Hoja1!C4389),AVERAGE(Hoja1!$C$2:$C$5001),Hoja1!C4389)</f>
        <v>967077</v>
      </c>
      <c r="D4389" t="str">
        <f>IF(ISBLANK(Hoja1!D4389),"ASALARIADO",Hoja1!D4389)</f>
        <v>ASALARIADO</v>
      </c>
      <c r="E4389" t="s">
        <v>11</v>
      </c>
      <c r="F4389" t="s">
        <v>12</v>
      </c>
      <c r="G4389" t="s">
        <v>13</v>
      </c>
      <c r="H4389" t="s">
        <v>13</v>
      </c>
      <c r="I4389" s="1">
        <f>IF(ISBLANK(Hoja1!I4389),AVERAGE(Hoja1!$I$2:$I$5001),Hoja1!I4389)</f>
        <v>53</v>
      </c>
      <c r="J4389">
        <f t="shared" si="204"/>
        <v>0</v>
      </c>
      <c r="K4389" t="str">
        <f t="shared" si="205"/>
        <v>800k-1.2M</v>
      </c>
      <c r="L4389" t="str">
        <f t="shared" si="206"/>
        <v>46-60</v>
      </c>
    </row>
    <row r="4390" spans="1:12" x14ac:dyDescent="0.25">
      <c r="A4390">
        <v>4389</v>
      </c>
      <c r="B4390" t="s">
        <v>9</v>
      </c>
      <c r="C4390">
        <f>IF(ISBLANK(Hoja1!C4390),AVERAGE(Hoja1!$C$2:$C$5001),Hoja1!C4390)</f>
        <v>326749</v>
      </c>
      <c r="D4390" t="str">
        <f>IF(ISBLANK(Hoja1!D4390),"ASALARIADO",Hoja1!D4390)</f>
        <v>TRABAJADOR INDEPENDIENTE</v>
      </c>
      <c r="E4390" t="s">
        <v>16</v>
      </c>
      <c r="F4390" t="s">
        <v>12</v>
      </c>
      <c r="G4390" t="s">
        <v>13</v>
      </c>
      <c r="H4390" t="s">
        <v>12</v>
      </c>
      <c r="I4390" s="1">
        <f>IF(ISBLANK(Hoja1!I4390),AVERAGE(Hoja1!$I$2:$I$5001),Hoja1!I4390)</f>
        <v>54</v>
      </c>
      <c r="J4390">
        <f t="shared" si="204"/>
        <v>1</v>
      </c>
      <c r="K4390" t="str">
        <f t="shared" si="205"/>
        <v>0-400k</v>
      </c>
      <c r="L4390" t="str">
        <f t="shared" si="206"/>
        <v>46-60</v>
      </c>
    </row>
    <row r="4391" spans="1:12" x14ac:dyDescent="0.25">
      <c r="A4391">
        <v>4390</v>
      </c>
      <c r="B4391" t="s">
        <v>9</v>
      </c>
      <c r="C4391">
        <f>IF(ISBLANK(Hoja1!C4391),AVERAGE(Hoja1!$C$2:$C$5001),Hoja1!C4391)</f>
        <v>5122871.99</v>
      </c>
      <c r="D4391" t="str">
        <f>IF(ISBLANK(Hoja1!D4391),"ASALARIADO",Hoja1!D4391)</f>
        <v>ASALARIADO</v>
      </c>
      <c r="E4391" t="s">
        <v>11</v>
      </c>
      <c r="F4391" t="s">
        <v>12</v>
      </c>
      <c r="G4391" t="s">
        <v>13</v>
      </c>
      <c r="H4391" t="s">
        <v>13</v>
      </c>
      <c r="I4391" s="1">
        <f>IF(ISBLANK(Hoja1!I4391),AVERAGE(Hoja1!$I$2:$I$5001),Hoja1!I4391)</f>
        <v>47</v>
      </c>
      <c r="J4391">
        <f t="shared" si="204"/>
        <v>0</v>
      </c>
      <c r="K4391" t="str">
        <f t="shared" si="205"/>
        <v>2M+</v>
      </c>
      <c r="L4391" t="str">
        <f t="shared" si="206"/>
        <v>46-60</v>
      </c>
    </row>
    <row r="4392" spans="1:12" x14ac:dyDescent="0.25">
      <c r="A4392">
        <v>4391</v>
      </c>
      <c r="B4392" t="s">
        <v>15</v>
      </c>
      <c r="C4392">
        <f>IF(ISBLANK(Hoja1!C4392),AVERAGE(Hoja1!$C$2:$C$5001),Hoja1!C4392)</f>
        <v>530434.05000000005</v>
      </c>
      <c r="D4392" t="str">
        <f>IF(ISBLANK(Hoja1!D4392),"ASALARIADO",Hoja1!D4392)</f>
        <v>ASALARIADO</v>
      </c>
      <c r="E4392" t="s">
        <v>16</v>
      </c>
      <c r="F4392" t="s">
        <v>12</v>
      </c>
      <c r="G4392" t="s">
        <v>13</v>
      </c>
      <c r="H4392" t="s">
        <v>13</v>
      </c>
      <c r="I4392" s="1">
        <f>IF(ISBLANK(Hoja1!I4392),AVERAGE(Hoja1!$I$2:$I$5001),Hoja1!I4392)</f>
        <v>25</v>
      </c>
      <c r="J4392">
        <f t="shared" si="204"/>
        <v>0</v>
      </c>
      <c r="K4392" t="str">
        <f t="shared" si="205"/>
        <v>400k-800k</v>
      </c>
      <c r="L4392" t="str">
        <f t="shared" si="206"/>
        <v>18-30</v>
      </c>
    </row>
    <row r="4393" spans="1:12" x14ac:dyDescent="0.25">
      <c r="A4393">
        <v>4392</v>
      </c>
      <c r="B4393" t="s">
        <v>9</v>
      </c>
      <c r="C4393">
        <f>IF(ISBLANK(Hoja1!C4393),AVERAGE(Hoja1!$C$2:$C$5001),Hoja1!C4393)</f>
        <v>182182</v>
      </c>
      <c r="D4393" t="str">
        <f>IF(ISBLANK(Hoja1!D4393),"ASALARIADO",Hoja1!D4393)</f>
        <v>ASALARIADO</v>
      </c>
      <c r="E4393" t="s">
        <v>16</v>
      </c>
      <c r="F4393" t="s">
        <v>12</v>
      </c>
      <c r="G4393" t="s">
        <v>13</v>
      </c>
      <c r="H4393" t="s">
        <v>13</v>
      </c>
      <c r="I4393" s="1">
        <f>IF(ISBLANK(Hoja1!I4393),AVERAGE(Hoja1!$I$2:$I$5001),Hoja1!I4393)</f>
        <v>26</v>
      </c>
      <c r="J4393">
        <f t="shared" si="204"/>
        <v>0</v>
      </c>
      <c r="K4393" t="str">
        <f t="shared" si="205"/>
        <v>0-400k</v>
      </c>
      <c r="L4393" t="str">
        <f t="shared" si="206"/>
        <v>18-30</v>
      </c>
    </row>
    <row r="4394" spans="1:12" x14ac:dyDescent="0.25">
      <c r="A4394">
        <v>4393</v>
      </c>
      <c r="B4394" t="s">
        <v>9</v>
      </c>
      <c r="C4394">
        <f>IF(ISBLANK(Hoja1!C4394),AVERAGE(Hoja1!$C$2:$C$5001),Hoja1!C4394)</f>
        <v>278030.99</v>
      </c>
      <c r="D4394" t="str">
        <f>IF(ISBLANK(Hoja1!D4394),"ASALARIADO",Hoja1!D4394)</f>
        <v>CONVENIOS ESPECIALES DE TRABAJADORES INDEPENDIENTES</v>
      </c>
      <c r="E4394" t="s">
        <v>16</v>
      </c>
      <c r="F4394" t="s">
        <v>12</v>
      </c>
      <c r="G4394" t="s">
        <v>13</v>
      </c>
      <c r="H4394" t="s">
        <v>13</v>
      </c>
      <c r="I4394" s="1">
        <f>IF(ISBLANK(Hoja1!I4394),AVERAGE(Hoja1!$I$2:$I$5001),Hoja1!I4394)</f>
        <v>27</v>
      </c>
      <c r="J4394">
        <f t="shared" si="204"/>
        <v>0</v>
      </c>
      <c r="K4394" t="str">
        <f t="shared" si="205"/>
        <v>0-400k</v>
      </c>
      <c r="L4394" t="str">
        <f t="shared" si="206"/>
        <v>18-30</v>
      </c>
    </row>
    <row r="4395" spans="1:12" x14ac:dyDescent="0.25">
      <c r="A4395">
        <v>4394</v>
      </c>
      <c r="B4395" t="s">
        <v>15</v>
      </c>
      <c r="C4395">
        <f>IF(ISBLANK(Hoja1!C4395),AVERAGE(Hoja1!$C$2:$C$5001),Hoja1!C4395)</f>
        <v>302470</v>
      </c>
      <c r="D4395" t="str">
        <f>IF(ISBLANK(Hoja1!D4395),"ASALARIADO",Hoja1!D4395)</f>
        <v>ASEGURADO VOLUNTARIO</v>
      </c>
      <c r="E4395" t="s">
        <v>16</v>
      </c>
      <c r="F4395" t="s">
        <v>12</v>
      </c>
      <c r="G4395" t="s">
        <v>13</v>
      </c>
      <c r="H4395" t="s">
        <v>13</v>
      </c>
      <c r="I4395" s="1">
        <f>IF(ISBLANK(Hoja1!I4395),AVERAGE(Hoja1!$I$2:$I$5001),Hoja1!I4395)</f>
        <v>54</v>
      </c>
      <c r="J4395">
        <f t="shared" si="204"/>
        <v>0</v>
      </c>
      <c r="K4395" t="str">
        <f t="shared" si="205"/>
        <v>0-400k</v>
      </c>
      <c r="L4395" t="str">
        <f t="shared" si="206"/>
        <v>46-60</v>
      </c>
    </row>
    <row r="4396" spans="1:12" x14ac:dyDescent="0.25">
      <c r="A4396">
        <v>4395</v>
      </c>
      <c r="B4396" t="s">
        <v>9</v>
      </c>
      <c r="C4396">
        <f>IF(ISBLANK(Hoja1!C4396),AVERAGE(Hoja1!$C$2:$C$5001),Hoja1!C4396)</f>
        <v>347719.55</v>
      </c>
      <c r="D4396" t="str">
        <f>IF(ISBLANK(Hoja1!D4396),"ASALARIADO",Hoja1!D4396)</f>
        <v>ASALARIADO</v>
      </c>
      <c r="E4396" t="s">
        <v>16</v>
      </c>
      <c r="F4396" t="s">
        <v>12</v>
      </c>
      <c r="G4396" t="s">
        <v>13</v>
      </c>
      <c r="H4396" t="s">
        <v>13</v>
      </c>
      <c r="I4396" s="1">
        <f>IF(ISBLANK(Hoja1!I4396),AVERAGE(Hoja1!$I$2:$I$5001),Hoja1!I4396)</f>
        <v>19</v>
      </c>
      <c r="J4396">
        <f t="shared" si="204"/>
        <v>0</v>
      </c>
      <c r="K4396" t="str">
        <f t="shared" si="205"/>
        <v>0-400k</v>
      </c>
      <c r="L4396" t="str">
        <f t="shared" si="206"/>
        <v>18-30</v>
      </c>
    </row>
    <row r="4397" spans="1:12" x14ac:dyDescent="0.25">
      <c r="A4397">
        <v>4396</v>
      </c>
      <c r="B4397" t="s">
        <v>9</v>
      </c>
      <c r="C4397">
        <f>IF(ISBLANK(Hoja1!C4397),AVERAGE(Hoja1!$C$2:$C$5001),Hoja1!C4397)</f>
        <v>312000</v>
      </c>
      <c r="D4397" t="str">
        <f>IF(ISBLANK(Hoja1!D4397),"ASALARIADO",Hoja1!D4397)</f>
        <v>ASALARIADO</v>
      </c>
      <c r="E4397" t="s">
        <v>16</v>
      </c>
      <c r="F4397" t="s">
        <v>12</v>
      </c>
      <c r="G4397" t="s">
        <v>13</v>
      </c>
      <c r="H4397" t="s">
        <v>12</v>
      </c>
      <c r="I4397" s="1">
        <f>IF(ISBLANK(Hoja1!I4397),AVERAGE(Hoja1!$I$2:$I$5001),Hoja1!I4397)</f>
        <v>64</v>
      </c>
      <c r="J4397">
        <f t="shared" si="204"/>
        <v>1</v>
      </c>
      <c r="K4397" t="str">
        <f t="shared" si="205"/>
        <v>0-400k</v>
      </c>
      <c r="L4397" t="str">
        <f t="shared" si="206"/>
        <v>61-75</v>
      </c>
    </row>
    <row r="4398" spans="1:12" x14ac:dyDescent="0.25">
      <c r="A4398">
        <v>4397</v>
      </c>
      <c r="B4398" t="s">
        <v>9</v>
      </c>
      <c r="C4398">
        <f>IF(ISBLANK(Hoja1!C4398),AVERAGE(Hoja1!$C$2:$C$5001),Hoja1!C4398)</f>
        <v>310124</v>
      </c>
      <c r="D4398" t="str">
        <f>IF(ISBLANK(Hoja1!D4398),"ASALARIADO",Hoja1!D4398)</f>
        <v>TRABAJADOR INDEPENDIENTE</v>
      </c>
      <c r="E4398" t="s">
        <v>16</v>
      </c>
      <c r="F4398" t="s">
        <v>12</v>
      </c>
      <c r="G4398" t="s">
        <v>13</v>
      </c>
      <c r="H4398" t="s">
        <v>13</v>
      </c>
      <c r="I4398" s="1">
        <f>IF(ISBLANK(Hoja1!I4398),AVERAGE(Hoja1!$I$2:$I$5001),Hoja1!I4398)</f>
        <v>43</v>
      </c>
      <c r="J4398">
        <f t="shared" si="204"/>
        <v>0</v>
      </c>
      <c r="K4398" t="str">
        <f t="shared" si="205"/>
        <v>0-400k</v>
      </c>
      <c r="L4398" t="str">
        <f t="shared" si="206"/>
        <v>31-45</v>
      </c>
    </row>
    <row r="4399" spans="1:12" x14ac:dyDescent="0.25">
      <c r="A4399">
        <v>4398</v>
      </c>
      <c r="B4399" t="s">
        <v>15</v>
      </c>
      <c r="C4399">
        <f>IF(ISBLANK(Hoja1!C4399),AVERAGE(Hoja1!$C$2:$C$5001),Hoja1!C4399)</f>
        <v>297046</v>
      </c>
      <c r="D4399" t="str">
        <f>IF(ISBLANK(Hoja1!D4399),"ASALARIADO",Hoja1!D4399)</f>
        <v>TRABAJADOR INDEPENDIENTE</v>
      </c>
      <c r="E4399" t="s">
        <v>16</v>
      </c>
      <c r="F4399" t="s">
        <v>12</v>
      </c>
      <c r="G4399" t="s">
        <v>13</v>
      </c>
      <c r="H4399" t="s">
        <v>13</v>
      </c>
      <c r="I4399" s="1">
        <f>IF(ISBLANK(Hoja1!I4399),AVERAGE(Hoja1!$I$2:$I$5001),Hoja1!I4399)</f>
        <v>27</v>
      </c>
      <c r="J4399">
        <f t="shared" si="204"/>
        <v>0</v>
      </c>
      <c r="K4399" t="str">
        <f t="shared" si="205"/>
        <v>0-400k</v>
      </c>
      <c r="L4399" t="str">
        <f t="shared" si="206"/>
        <v>18-30</v>
      </c>
    </row>
    <row r="4400" spans="1:12" x14ac:dyDescent="0.25">
      <c r="A4400">
        <v>4399</v>
      </c>
      <c r="B4400" t="s">
        <v>9</v>
      </c>
      <c r="C4400">
        <f>IF(ISBLANK(Hoja1!C4400),AVERAGE(Hoja1!$C$2:$C$5001),Hoja1!C4400)</f>
        <v>403776</v>
      </c>
      <c r="D4400" t="str">
        <f>IF(ISBLANK(Hoja1!D4400),"ASALARIADO",Hoja1!D4400)</f>
        <v>ASALARIADO</v>
      </c>
      <c r="E4400" t="s">
        <v>16</v>
      </c>
      <c r="F4400" t="s">
        <v>12</v>
      </c>
      <c r="G4400" t="s">
        <v>13</v>
      </c>
      <c r="H4400" t="s">
        <v>13</v>
      </c>
      <c r="I4400" s="1">
        <f>IF(ISBLANK(Hoja1!I4400),AVERAGE(Hoja1!$I$2:$I$5001),Hoja1!I4400)</f>
        <v>23</v>
      </c>
      <c r="J4400">
        <f t="shared" si="204"/>
        <v>0</v>
      </c>
      <c r="K4400" t="str">
        <f t="shared" si="205"/>
        <v>400k-800k</v>
      </c>
      <c r="L4400" t="str">
        <f t="shared" si="206"/>
        <v>18-30</v>
      </c>
    </row>
    <row r="4401" spans="1:12" x14ac:dyDescent="0.25">
      <c r="A4401">
        <v>4400</v>
      </c>
      <c r="B4401" t="s">
        <v>15</v>
      </c>
      <c r="C4401">
        <f>IF(ISBLANK(Hoja1!C4401),AVERAGE(Hoja1!$C$2:$C$5001),Hoja1!C4401)</f>
        <v>1101203</v>
      </c>
      <c r="D4401" t="str">
        <f>IF(ISBLANK(Hoja1!D4401),"ASALARIADO",Hoja1!D4401)</f>
        <v>ASALARIADO</v>
      </c>
      <c r="E4401" t="s">
        <v>11</v>
      </c>
      <c r="F4401" t="s">
        <v>12</v>
      </c>
      <c r="G4401" t="s">
        <v>13</v>
      </c>
      <c r="H4401" t="s">
        <v>13</v>
      </c>
      <c r="I4401" s="1">
        <f>IF(ISBLANK(Hoja1!I4401),AVERAGE(Hoja1!$I$2:$I$5001),Hoja1!I4401)</f>
        <v>28</v>
      </c>
      <c r="J4401">
        <f t="shared" si="204"/>
        <v>0</v>
      </c>
      <c r="K4401" t="str">
        <f t="shared" si="205"/>
        <v>800k-1.2M</v>
      </c>
      <c r="L4401" t="str">
        <f t="shared" si="206"/>
        <v>18-30</v>
      </c>
    </row>
    <row r="4402" spans="1:12" x14ac:dyDescent="0.25">
      <c r="A4402">
        <v>4401</v>
      </c>
      <c r="B4402" t="s">
        <v>9</v>
      </c>
      <c r="C4402">
        <f>IF(ISBLANK(Hoja1!C4402),AVERAGE(Hoja1!$C$2:$C$5001),Hoja1!C4402)</f>
        <v>615017.5</v>
      </c>
      <c r="D4402" t="str">
        <f>IF(ISBLANK(Hoja1!D4402),"ASALARIADO",Hoja1!D4402)</f>
        <v>ASALARIADO</v>
      </c>
      <c r="E4402" t="s">
        <v>11</v>
      </c>
      <c r="F4402" t="s">
        <v>12</v>
      </c>
      <c r="G4402" t="s">
        <v>13</v>
      </c>
      <c r="H4402" t="s">
        <v>13</v>
      </c>
      <c r="I4402" s="1">
        <f>IF(ISBLANK(Hoja1!I4402),AVERAGE(Hoja1!$I$2:$I$5001),Hoja1!I4402)</f>
        <v>44</v>
      </c>
      <c r="J4402">
        <f t="shared" si="204"/>
        <v>0</v>
      </c>
      <c r="K4402" t="str">
        <f t="shared" si="205"/>
        <v>400k-800k</v>
      </c>
      <c r="L4402" t="str">
        <f t="shared" si="206"/>
        <v>31-45</v>
      </c>
    </row>
    <row r="4403" spans="1:12" x14ac:dyDescent="0.25">
      <c r="A4403">
        <v>4402</v>
      </c>
      <c r="B4403" t="s">
        <v>15</v>
      </c>
      <c r="C4403">
        <f>IF(ISBLANK(Hoja1!C4403),AVERAGE(Hoja1!$C$2:$C$5001),Hoja1!C4403)</f>
        <v>639148</v>
      </c>
      <c r="D4403" t="str">
        <f>IF(ISBLANK(Hoja1!D4403),"ASALARIADO",Hoja1!D4403)</f>
        <v>ASEGURADO VOLUNTARIO</v>
      </c>
      <c r="E4403" t="s">
        <v>16</v>
      </c>
      <c r="F4403" t="s">
        <v>12</v>
      </c>
      <c r="G4403" t="s">
        <v>12</v>
      </c>
      <c r="H4403" t="s">
        <v>13</v>
      </c>
      <c r="I4403" s="1">
        <f>IF(ISBLANK(Hoja1!I4403),AVERAGE(Hoja1!$I$2:$I$5001),Hoja1!I4403)</f>
        <v>66</v>
      </c>
      <c r="J4403">
        <f t="shared" si="204"/>
        <v>0</v>
      </c>
      <c r="K4403" t="str">
        <f t="shared" si="205"/>
        <v>400k-800k</v>
      </c>
      <c r="L4403" t="str">
        <f t="shared" si="206"/>
        <v>61-75</v>
      </c>
    </row>
    <row r="4404" spans="1:12" x14ac:dyDescent="0.25">
      <c r="A4404">
        <v>4403</v>
      </c>
      <c r="B4404" t="s">
        <v>9</v>
      </c>
      <c r="C4404">
        <f>IF(ISBLANK(Hoja1!C4404),AVERAGE(Hoja1!$C$2:$C$5001),Hoja1!C4404)</f>
        <v>297046</v>
      </c>
      <c r="D4404" t="str">
        <f>IF(ISBLANK(Hoja1!D4404),"ASALARIADO",Hoja1!D4404)</f>
        <v>ASEGURADO VOLUNTARIO</v>
      </c>
      <c r="E4404" t="s">
        <v>16</v>
      </c>
      <c r="F4404" t="s">
        <v>12</v>
      </c>
      <c r="G4404" t="s">
        <v>12</v>
      </c>
      <c r="H4404" t="s">
        <v>13</v>
      </c>
      <c r="I4404" s="1">
        <f>IF(ISBLANK(Hoja1!I4404),AVERAGE(Hoja1!$I$2:$I$5001),Hoja1!I4404)</f>
        <v>50</v>
      </c>
      <c r="J4404">
        <f t="shared" si="204"/>
        <v>0</v>
      </c>
      <c r="K4404" t="str">
        <f t="shared" si="205"/>
        <v>0-400k</v>
      </c>
      <c r="L4404" t="str">
        <f t="shared" si="206"/>
        <v>46-60</v>
      </c>
    </row>
    <row r="4405" spans="1:12" x14ac:dyDescent="0.25">
      <c r="A4405">
        <v>4404</v>
      </c>
      <c r="B4405" t="s">
        <v>15</v>
      </c>
      <c r="C4405">
        <f>IF(ISBLANK(Hoja1!C4405),AVERAGE(Hoja1!$C$2:$C$5001),Hoja1!C4405)</f>
        <v>150000</v>
      </c>
      <c r="D4405" t="str">
        <f>IF(ISBLANK(Hoja1!D4405),"ASALARIADO",Hoja1!D4405)</f>
        <v>ASALARIADO</v>
      </c>
      <c r="E4405" t="s">
        <v>16</v>
      </c>
      <c r="F4405" t="s">
        <v>12</v>
      </c>
      <c r="G4405" t="s">
        <v>13</v>
      </c>
      <c r="H4405" t="s">
        <v>13</v>
      </c>
      <c r="I4405" s="1">
        <f>IF(ISBLANK(Hoja1!I4405),AVERAGE(Hoja1!$I$2:$I$5001),Hoja1!I4405)</f>
        <v>32</v>
      </c>
      <c r="J4405">
        <f t="shared" si="204"/>
        <v>0</v>
      </c>
      <c r="K4405" t="str">
        <f t="shared" si="205"/>
        <v>0-400k</v>
      </c>
      <c r="L4405" t="str">
        <f t="shared" si="206"/>
        <v>31-45</v>
      </c>
    </row>
    <row r="4406" spans="1:12" x14ac:dyDescent="0.25">
      <c r="A4406">
        <v>4405</v>
      </c>
      <c r="B4406" t="s">
        <v>9</v>
      </c>
      <c r="C4406">
        <f>IF(ISBLANK(Hoja1!C4406),AVERAGE(Hoja1!$C$2:$C$5001),Hoja1!C4406)</f>
        <v>360960</v>
      </c>
      <c r="D4406" t="str">
        <f>IF(ISBLANK(Hoja1!D4406),"ASALARIADO",Hoja1!D4406)</f>
        <v>ASALARIADO</v>
      </c>
      <c r="E4406" t="s">
        <v>16</v>
      </c>
      <c r="F4406" t="s">
        <v>12</v>
      </c>
      <c r="G4406" t="s">
        <v>13</v>
      </c>
      <c r="H4406" t="s">
        <v>13</v>
      </c>
      <c r="I4406" s="1">
        <f>IF(ISBLANK(Hoja1!I4406),AVERAGE(Hoja1!$I$2:$I$5001),Hoja1!I4406)</f>
        <v>38</v>
      </c>
      <c r="J4406">
        <f t="shared" si="204"/>
        <v>0</v>
      </c>
      <c r="K4406" t="str">
        <f t="shared" si="205"/>
        <v>0-400k</v>
      </c>
      <c r="L4406" t="str">
        <f t="shared" si="206"/>
        <v>31-45</v>
      </c>
    </row>
    <row r="4407" spans="1:12" x14ac:dyDescent="0.25">
      <c r="A4407">
        <v>4406</v>
      </c>
      <c r="B4407" t="s">
        <v>15</v>
      </c>
      <c r="C4407">
        <f>IF(ISBLANK(Hoja1!C4407),AVERAGE(Hoja1!$C$2:$C$5001),Hoja1!C4407)</f>
        <v>338629</v>
      </c>
      <c r="D4407" t="str">
        <f>IF(ISBLANK(Hoja1!D4407),"ASALARIADO",Hoja1!D4407)</f>
        <v>TRABAJADOR INDEPENDIENTE</v>
      </c>
      <c r="E4407" t="s">
        <v>16</v>
      </c>
      <c r="F4407" t="s">
        <v>12</v>
      </c>
      <c r="G4407" t="s">
        <v>13</v>
      </c>
      <c r="H4407" t="s">
        <v>12</v>
      </c>
      <c r="I4407" s="1">
        <f>IF(ISBLANK(Hoja1!I4407),AVERAGE(Hoja1!$I$2:$I$5001),Hoja1!I4407)</f>
        <v>66</v>
      </c>
      <c r="J4407">
        <f t="shared" si="204"/>
        <v>1</v>
      </c>
      <c r="K4407" t="str">
        <f t="shared" si="205"/>
        <v>0-400k</v>
      </c>
      <c r="L4407" t="str">
        <f t="shared" si="206"/>
        <v>61-75</v>
      </c>
    </row>
    <row r="4408" spans="1:12" x14ac:dyDescent="0.25">
      <c r="A4408">
        <v>4407</v>
      </c>
      <c r="B4408" t="s">
        <v>9</v>
      </c>
      <c r="C4408">
        <f>IF(ISBLANK(Hoja1!C4408),AVERAGE(Hoja1!$C$2:$C$5001),Hoja1!C4408)</f>
        <v>360000</v>
      </c>
      <c r="D4408" t="str">
        <f>IF(ISBLANK(Hoja1!D4408),"ASALARIADO",Hoja1!D4408)</f>
        <v>ASALARIADO</v>
      </c>
      <c r="E4408" t="s">
        <v>16</v>
      </c>
      <c r="F4408" t="s">
        <v>12</v>
      </c>
      <c r="G4408" t="s">
        <v>12</v>
      </c>
      <c r="H4408" t="s">
        <v>13</v>
      </c>
      <c r="I4408" s="1">
        <f>IF(ISBLANK(Hoja1!I4408),AVERAGE(Hoja1!$I$2:$I$5001),Hoja1!I4408)</f>
        <v>32</v>
      </c>
      <c r="J4408">
        <f t="shared" si="204"/>
        <v>0</v>
      </c>
      <c r="K4408" t="str">
        <f t="shared" si="205"/>
        <v>0-400k</v>
      </c>
      <c r="L4408" t="str">
        <f t="shared" si="206"/>
        <v>31-45</v>
      </c>
    </row>
    <row r="4409" spans="1:12" x14ac:dyDescent="0.25">
      <c r="A4409">
        <v>4408</v>
      </c>
      <c r="B4409" t="s">
        <v>9</v>
      </c>
      <c r="C4409">
        <f>IF(ISBLANK(Hoja1!C4409),AVERAGE(Hoja1!$C$2:$C$5001),Hoja1!C4409)</f>
        <v>470000</v>
      </c>
      <c r="D4409" t="str">
        <f>IF(ISBLANK(Hoja1!D4409),"ASALARIADO",Hoja1!D4409)</f>
        <v>ASALARIADO</v>
      </c>
      <c r="E4409" t="s">
        <v>16</v>
      </c>
      <c r="F4409" t="s">
        <v>12</v>
      </c>
      <c r="G4409" t="s">
        <v>13</v>
      </c>
      <c r="H4409" t="s">
        <v>13</v>
      </c>
      <c r="I4409" s="1">
        <f>IF(ISBLANK(Hoja1!I4409),AVERAGE(Hoja1!$I$2:$I$5001),Hoja1!I4409)</f>
        <v>52</v>
      </c>
      <c r="J4409">
        <f t="shared" si="204"/>
        <v>0</v>
      </c>
      <c r="K4409" t="str">
        <f t="shared" si="205"/>
        <v>400k-800k</v>
      </c>
      <c r="L4409" t="str">
        <f t="shared" si="206"/>
        <v>46-60</v>
      </c>
    </row>
    <row r="4410" spans="1:12" x14ac:dyDescent="0.25">
      <c r="A4410">
        <v>4409</v>
      </c>
      <c r="B4410" t="s">
        <v>15</v>
      </c>
      <c r="C4410">
        <f>IF(ISBLANK(Hoja1!C4410),AVERAGE(Hoja1!$C$2:$C$5001),Hoja1!C4410)</f>
        <v>418415</v>
      </c>
      <c r="D4410" t="str">
        <f>IF(ISBLANK(Hoja1!D4410),"ASALARIADO",Hoja1!D4410)</f>
        <v>ASALARIADO</v>
      </c>
      <c r="E4410" t="s">
        <v>16</v>
      </c>
      <c r="F4410" t="s">
        <v>12</v>
      </c>
      <c r="G4410" t="s">
        <v>13</v>
      </c>
      <c r="H4410" t="s">
        <v>13</v>
      </c>
      <c r="I4410" s="1">
        <f>IF(ISBLANK(Hoja1!I4410),AVERAGE(Hoja1!$I$2:$I$5001),Hoja1!I4410)</f>
        <v>30</v>
      </c>
      <c r="J4410">
        <f t="shared" si="204"/>
        <v>0</v>
      </c>
      <c r="K4410" t="str">
        <f t="shared" si="205"/>
        <v>400k-800k</v>
      </c>
      <c r="L4410" t="str">
        <f t="shared" si="206"/>
        <v>18-30</v>
      </c>
    </row>
    <row r="4411" spans="1:12" x14ac:dyDescent="0.25">
      <c r="A4411">
        <v>4410</v>
      </c>
      <c r="B4411" t="s">
        <v>15</v>
      </c>
      <c r="C4411">
        <f>IF(ISBLANK(Hoja1!C4411),AVERAGE(Hoja1!$C$2:$C$5001),Hoja1!C4411)</f>
        <v>430627.35</v>
      </c>
      <c r="D4411" t="str">
        <f>IF(ISBLANK(Hoja1!D4411),"ASALARIADO",Hoja1!D4411)</f>
        <v>ASALARIADO</v>
      </c>
      <c r="E4411" t="s">
        <v>16</v>
      </c>
      <c r="F4411" t="s">
        <v>12</v>
      </c>
      <c r="G4411" t="s">
        <v>13</v>
      </c>
      <c r="H4411" t="s">
        <v>13</v>
      </c>
      <c r="I4411" s="1">
        <f>IF(ISBLANK(Hoja1!I4411),AVERAGE(Hoja1!$I$2:$I$5001),Hoja1!I4411)</f>
        <v>31</v>
      </c>
      <c r="J4411">
        <f t="shared" si="204"/>
        <v>0</v>
      </c>
      <c r="K4411" t="str">
        <f t="shared" si="205"/>
        <v>400k-800k</v>
      </c>
      <c r="L4411" t="str">
        <f t="shared" si="206"/>
        <v>31-45</v>
      </c>
    </row>
    <row r="4412" spans="1:12" x14ac:dyDescent="0.25">
      <c r="A4412">
        <v>4411</v>
      </c>
      <c r="B4412" t="s">
        <v>9</v>
      </c>
      <c r="C4412">
        <f>IF(ISBLANK(Hoja1!C4412),AVERAGE(Hoja1!$C$2:$C$5001),Hoja1!C4412)</f>
        <v>325394.86</v>
      </c>
      <c r="D4412" t="str">
        <f>IF(ISBLANK(Hoja1!D4412),"ASALARIADO",Hoja1!D4412)</f>
        <v>ASALARIADO</v>
      </c>
      <c r="E4412" t="s">
        <v>11</v>
      </c>
      <c r="F4412" t="s">
        <v>12</v>
      </c>
      <c r="G4412" t="s">
        <v>13</v>
      </c>
      <c r="H4412" t="s">
        <v>13</v>
      </c>
      <c r="I4412" s="1">
        <f>IF(ISBLANK(Hoja1!I4412),AVERAGE(Hoja1!$I$2:$I$5001),Hoja1!I4412)</f>
        <v>25</v>
      </c>
      <c r="J4412">
        <f t="shared" si="204"/>
        <v>0</v>
      </c>
      <c r="K4412" t="str">
        <f t="shared" si="205"/>
        <v>0-400k</v>
      </c>
      <c r="L4412" t="str">
        <f t="shared" si="206"/>
        <v>18-30</v>
      </c>
    </row>
    <row r="4413" spans="1:12" x14ac:dyDescent="0.25">
      <c r="A4413">
        <v>4412</v>
      </c>
      <c r="B4413" t="s">
        <v>9</v>
      </c>
      <c r="C4413">
        <f>IF(ISBLANK(Hoja1!C4413),AVERAGE(Hoja1!$C$2:$C$5001),Hoja1!C4413)</f>
        <v>332233.40000000002</v>
      </c>
      <c r="D4413" t="str">
        <f>IF(ISBLANK(Hoja1!D4413),"ASALARIADO",Hoja1!D4413)</f>
        <v>ASALARIADO</v>
      </c>
      <c r="E4413" t="s">
        <v>16</v>
      </c>
      <c r="F4413" t="s">
        <v>12</v>
      </c>
      <c r="G4413" t="s">
        <v>13</v>
      </c>
      <c r="H4413" t="s">
        <v>13</v>
      </c>
      <c r="I4413" s="1">
        <f>IF(ISBLANK(Hoja1!I4413),AVERAGE(Hoja1!$I$2:$I$5001),Hoja1!I4413)</f>
        <v>30</v>
      </c>
      <c r="J4413">
        <f t="shared" si="204"/>
        <v>0</v>
      </c>
      <c r="K4413" t="str">
        <f t="shared" si="205"/>
        <v>0-400k</v>
      </c>
      <c r="L4413" t="str">
        <f t="shared" si="206"/>
        <v>18-30</v>
      </c>
    </row>
    <row r="4414" spans="1:12" x14ac:dyDescent="0.25">
      <c r="A4414">
        <v>4413</v>
      </c>
      <c r="B4414" t="s">
        <v>15</v>
      </c>
      <c r="C4414">
        <f>IF(ISBLANK(Hoja1!C4414),AVERAGE(Hoja1!$C$2:$C$5001),Hoja1!C4414)</f>
        <v>377248.7</v>
      </c>
      <c r="D4414" t="str">
        <f>IF(ISBLANK(Hoja1!D4414),"ASALARIADO",Hoja1!D4414)</f>
        <v>PENSIONADOS EN SU PROPIO SISTEMA</v>
      </c>
      <c r="E4414" t="s">
        <v>11</v>
      </c>
      <c r="F4414" t="s">
        <v>12</v>
      </c>
      <c r="G4414" t="s">
        <v>13</v>
      </c>
      <c r="H4414" t="s">
        <v>13</v>
      </c>
      <c r="I4414" s="1">
        <f>IF(ISBLANK(Hoja1!I4414),AVERAGE(Hoja1!$I$2:$I$5001),Hoja1!I4414)</f>
        <v>83</v>
      </c>
      <c r="J4414">
        <f t="shared" si="204"/>
        <v>0</v>
      </c>
      <c r="K4414" t="str">
        <f t="shared" si="205"/>
        <v>0-400k</v>
      </c>
      <c r="L4414" t="str">
        <f t="shared" si="206"/>
        <v>76-100+</v>
      </c>
    </row>
    <row r="4415" spans="1:12" x14ac:dyDescent="0.25">
      <c r="A4415">
        <v>4414</v>
      </c>
      <c r="B4415" t="s">
        <v>15</v>
      </c>
      <c r="C4415">
        <f>IF(ISBLANK(Hoja1!C4415),AVERAGE(Hoja1!$C$2:$C$5001),Hoja1!C4415)</f>
        <v>150000</v>
      </c>
      <c r="D4415" t="str">
        <f>IF(ISBLANK(Hoja1!D4415),"ASALARIADO",Hoja1!D4415)</f>
        <v>ASALARIADO</v>
      </c>
      <c r="E4415" t="s">
        <v>16</v>
      </c>
      <c r="F4415" t="s">
        <v>12</v>
      </c>
      <c r="G4415" t="s">
        <v>12</v>
      </c>
      <c r="H4415" t="s">
        <v>13</v>
      </c>
      <c r="I4415" s="1">
        <f>IF(ISBLANK(Hoja1!I4415),AVERAGE(Hoja1!$I$2:$I$5001),Hoja1!I4415)</f>
        <v>40</v>
      </c>
      <c r="J4415">
        <f t="shared" si="204"/>
        <v>0</v>
      </c>
      <c r="K4415" t="str">
        <f t="shared" si="205"/>
        <v>0-400k</v>
      </c>
      <c r="L4415" t="str">
        <f t="shared" si="206"/>
        <v>31-45</v>
      </c>
    </row>
    <row r="4416" spans="1:12" x14ac:dyDescent="0.25">
      <c r="A4416">
        <v>4415</v>
      </c>
      <c r="B4416" t="s">
        <v>9</v>
      </c>
      <c r="C4416">
        <f>IF(ISBLANK(Hoja1!C4416),AVERAGE(Hoja1!$C$2:$C$5001),Hoja1!C4416)</f>
        <v>310544</v>
      </c>
      <c r="D4416" t="str">
        <f>IF(ISBLANK(Hoja1!D4416),"ASALARIADO",Hoja1!D4416)</f>
        <v>TRABAJADOR INDEPENDIENTE</v>
      </c>
      <c r="E4416" t="s">
        <v>16</v>
      </c>
      <c r="F4416" t="s">
        <v>12</v>
      </c>
      <c r="G4416" t="s">
        <v>12</v>
      </c>
      <c r="H4416" t="s">
        <v>12</v>
      </c>
      <c r="I4416" s="1">
        <f>IF(ISBLANK(Hoja1!I4416),AVERAGE(Hoja1!$I$2:$I$5001),Hoja1!I4416)</f>
        <v>66</v>
      </c>
      <c r="J4416">
        <f t="shared" si="204"/>
        <v>1</v>
      </c>
      <c r="K4416" t="str">
        <f t="shared" si="205"/>
        <v>0-400k</v>
      </c>
      <c r="L4416" t="str">
        <f t="shared" si="206"/>
        <v>61-75</v>
      </c>
    </row>
    <row r="4417" spans="1:12" x14ac:dyDescent="0.25">
      <c r="A4417">
        <v>4416</v>
      </c>
      <c r="B4417" t="s">
        <v>9</v>
      </c>
      <c r="C4417">
        <f>IF(ISBLANK(Hoja1!C4417),AVERAGE(Hoja1!$C$2:$C$5001),Hoja1!C4417)</f>
        <v>391000</v>
      </c>
      <c r="D4417" t="str">
        <f>IF(ISBLANK(Hoja1!D4417),"ASALARIADO",Hoja1!D4417)</f>
        <v>ASALARIADO</v>
      </c>
      <c r="E4417" t="s">
        <v>16</v>
      </c>
      <c r="F4417" t="s">
        <v>12</v>
      </c>
      <c r="G4417" t="s">
        <v>13</v>
      </c>
      <c r="H4417" t="s">
        <v>13</v>
      </c>
      <c r="I4417" s="1">
        <f>IF(ISBLANK(Hoja1!I4417),AVERAGE(Hoja1!$I$2:$I$5001),Hoja1!I4417)</f>
        <v>36</v>
      </c>
      <c r="J4417">
        <f t="shared" si="204"/>
        <v>0</v>
      </c>
      <c r="K4417" t="str">
        <f t="shared" si="205"/>
        <v>0-400k</v>
      </c>
      <c r="L4417" t="str">
        <f t="shared" si="206"/>
        <v>31-45</v>
      </c>
    </row>
    <row r="4418" spans="1:12" x14ac:dyDescent="0.25">
      <c r="A4418">
        <v>4417</v>
      </c>
      <c r="B4418" t="s">
        <v>9</v>
      </c>
      <c r="C4418">
        <f>IF(ISBLANK(Hoja1!C4418),AVERAGE(Hoja1!$C$2:$C$5001),Hoja1!C4418)</f>
        <v>356455</v>
      </c>
      <c r="D4418" t="str">
        <f>IF(ISBLANK(Hoja1!D4418),"ASALARIADO",Hoja1!D4418)</f>
        <v>TRABAJADOR INDEPENDIENTE</v>
      </c>
      <c r="E4418" t="s">
        <v>16</v>
      </c>
      <c r="F4418" t="s">
        <v>12</v>
      </c>
      <c r="G4418" t="s">
        <v>13</v>
      </c>
      <c r="H4418" t="s">
        <v>13</v>
      </c>
      <c r="I4418" s="1">
        <f>IF(ISBLANK(Hoja1!I4418),AVERAGE(Hoja1!$I$2:$I$5001),Hoja1!I4418)</f>
        <v>35</v>
      </c>
      <c r="J4418">
        <f t="shared" si="204"/>
        <v>0</v>
      </c>
      <c r="K4418" t="str">
        <f t="shared" si="205"/>
        <v>0-400k</v>
      </c>
      <c r="L4418" t="str">
        <f t="shared" si="206"/>
        <v>31-45</v>
      </c>
    </row>
    <row r="4419" spans="1:12" x14ac:dyDescent="0.25">
      <c r="A4419">
        <v>4418</v>
      </c>
      <c r="B4419" t="s">
        <v>9</v>
      </c>
      <c r="C4419">
        <f>IF(ISBLANK(Hoja1!C4419),AVERAGE(Hoja1!$C$2:$C$5001),Hoja1!C4419)</f>
        <v>639148</v>
      </c>
      <c r="D4419" t="str">
        <f>IF(ISBLANK(Hoja1!D4419),"ASALARIADO",Hoja1!D4419)</f>
        <v>TRABAJADOR INDEPENDIENTE</v>
      </c>
      <c r="E4419" t="s">
        <v>16</v>
      </c>
      <c r="F4419" t="s">
        <v>12</v>
      </c>
      <c r="G4419" t="s">
        <v>13</v>
      </c>
      <c r="H4419" t="s">
        <v>12</v>
      </c>
      <c r="I4419" s="1">
        <f>IF(ISBLANK(Hoja1!I4419),AVERAGE(Hoja1!$I$2:$I$5001),Hoja1!I4419)</f>
        <v>65</v>
      </c>
      <c r="J4419">
        <f t="shared" ref="J4419:J4482" si="207">IF(H4419="SI",1,0)</f>
        <v>1</v>
      </c>
      <c r="K4419" t="str">
        <f t="shared" ref="K4419:K4482" si="208">IF(C4419&lt;=400000,"0-400k",IF(C4419&lt;=800000,"400k-800k",IF(C4419&lt;=1200000,"800k-1.2M",IF(C4419&lt;=2000000,"1.2M-2M","2M+"))))</f>
        <v>400k-800k</v>
      </c>
      <c r="L4419" t="str">
        <f t="shared" ref="L4419:L4482" si="209">IF(I4419&lt;=30,"18-30",IF(I4419&lt;=45,"31-45",IF(I4419&lt;=60,"46-60",IF(I4419&lt;=75,"61-75","76-100+"))))</f>
        <v>61-75</v>
      </c>
    </row>
    <row r="4420" spans="1:12" x14ac:dyDescent="0.25">
      <c r="A4420">
        <v>4419</v>
      </c>
      <c r="B4420" t="s">
        <v>15</v>
      </c>
      <c r="C4420">
        <f>IF(ISBLANK(Hoja1!C4420),AVERAGE(Hoja1!$C$2:$C$5001),Hoja1!C4420)</f>
        <v>53466</v>
      </c>
      <c r="D4420" t="str">
        <f>IF(ISBLANK(Hoja1!D4420),"ASALARIADO",Hoja1!D4420)</f>
        <v>ASALARIADO</v>
      </c>
      <c r="E4420" t="s">
        <v>11</v>
      </c>
      <c r="F4420" t="s">
        <v>12</v>
      </c>
      <c r="G4420" t="s">
        <v>13</v>
      </c>
      <c r="H4420" t="s">
        <v>13</v>
      </c>
      <c r="I4420" s="1">
        <f>IF(ISBLANK(Hoja1!I4420),AVERAGE(Hoja1!$I$2:$I$5001),Hoja1!I4420)</f>
        <v>59</v>
      </c>
      <c r="J4420">
        <f t="shared" si="207"/>
        <v>0</v>
      </c>
      <c r="K4420" t="str">
        <f t="shared" si="208"/>
        <v>0-400k</v>
      </c>
      <c r="L4420" t="str">
        <f t="shared" si="209"/>
        <v>46-60</v>
      </c>
    </row>
    <row r="4421" spans="1:12" x14ac:dyDescent="0.25">
      <c r="A4421">
        <v>4420</v>
      </c>
      <c r="B4421" t="s">
        <v>9</v>
      </c>
      <c r="C4421">
        <f>IF(ISBLANK(Hoja1!C4421),AVERAGE(Hoja1!$C$2:$C$5001),Hoja1!C4421)</f>
        <v>423038.54</v>
      </c>
      <c r="D4421" t="str">
        <f>IF(ISBLANK(Hoja1!D4421),"ASALARIADO",Hoja1!D4421)</f>
        <v>ASALARIADO</v>
      </c>
      <c r="E4421" t="s">
        <v>16</v>
      </c>
      <c r="F4421" t="s">
        <v>12</v>
      </c>
      <c r="G4421" t="s">
        <v>13</v>
      </c>
      <c r="H4421" t="s">
        <v>13</v>
      </c>
      <c r="I4421" s="1">
        <f>IF(ISBLANK(Hoja1!I4421),AVERAGE(Hoja1!$I$2:$I$5001),Hoja1!I4421)</f>
        <v>32</v>
      </c>
      <c r="J4421">
        <f t="shared" si="207"/>
        <v>0</v>
      </c>
      <c r="K4421" t="str">
        <f t="shared" si="208"/>
        <v>400k-800k</v>
      </c>
      <c r="L4421" t="str">
        <f t="shared" si="209"/>
        <v>31-45</v>
      </c>
    </row>
    <row r="4422" spans="1:12" x14ac:dyDescent="0.25">
      <c r="A4422">
        <v>4421</v>
      </c>
      <c r="B4422" t="s">
        <v>9</v>
      </c>
      <c r="C4422">
        <f>IF(ISBLANK(Hoja1!C4422),AVERAGE(Hoja1!$C$2:$C$5001),Hoja1!C4422)</f>
        <v>332063.19</v>
      </c>
      <c r="D4422" t="str">
        <f>IF(ISBLANK(Hoja1!D4422),"ASALARIADO",Hoja1!D4422)</f>
        <v>ASALARIADO</v>
      </c>
      <c r="E4422" t="s">
        <v>16</v>
      </c>
      <c r="F4422" t="s">
        <v>12</v>
      </c>
      <c r="G4422" t="s">
        <v>13</v>
      </c>
      <c r="H4422" t="s">
        <v>13</v>
      </c>
      <c r="I4422" s="1">
        <f>IF(ISBLANK(Hoja1!I4422),AVERAGE(Hoja1!$I$2:$I$5001),Hoja1!I4422)</f>
        <v>22</v>
      </c>
      <c r="J4422">
        <f t="shared" si="207"/>
        <v>0</v>
      </c>
      <c r="K4422" t="str">
        <f t="shared" si="208"/>
        <v>0-400k</v>
      </c>
      <c r="L4422" t="str">
        <f t="shared" si="209"/>
        <v>18-30</v>
      </c>
    </row>
    <row r="4423" spans="1:12" x14ac:dyDescent="0.25">
      <c r="A4423">
        <v>4422</v>
      </c>
      <c r="B4423" t="s">
        <v>9</v>
      </c>
      <c r="C4423">
        <f>IF(ISBLANK(Hoja1!C4423),AVERAGE(Hoja1!$C$2:$C$5001),Hoja1!C4423)</f>
        <v>491465.63</v>
      </c>
      <c r="D4423" t="str">
        <f>IF(ISBLANK(Hoja1!D4423),"ASALARIADO",Hoja1!D4423)</f>
        <v>ASALARIADO</v>
      </c>
      <c r="E4423" t="s">
        <v>16</v>
      </c>
      <c r="F4423" t="s">
        <v>12</v>
      </c>
      <c r="G4423" t="s">
        <v>12</v>
      </c>
      <c r="H4423" t="s">
        <v>13</v>
      </c>
      <c r="I4423" s="1">
        <f>IF(ISBLANK(Hoja1!I4423),AVERAGE(Hoja1!$I$2:$I$5001),Hoja1!I4423)</f>
        <v>26</v>
      </c>
      <c r="J4423">
        <f t="shared" si="207"/>
        <v>0</v>
      </c>
      <c r="K4423" t="str">
        <f t="shared" si="208"/>
        <v>400k-800k</v>
      </c>
      <c r="L4423" t="str">
        <f t="shared" si="209"/>
        <v>18-30</v>
      </c>
    </row>
    <row r="4424" spans="1:12" x14ac:dyDescent="0.25">
      <c r="A4424">
        <v>4423</v>
      </c>
      <c r="B4424" t="s">
        <v>9</v>
      </c>
      <c r="C4424">
        <f>IF(ISBLANK(Hoja1!C4424),AVERAGE(Hoja1!$C$2:$C$5001),Hoja1!C4424)</f>
        <v>633433</v>
      </c>
      <c r="D4424" t="str">
        <f>IF(ISBLANK(Hoja1!D4424),"ASALARIADO",Hoja1!D4424)</f>
        <v>TRABAJADOR INDEPENDIENTE</v>
      </c>
      <c r="E4424" t="s">
        <v>16</v>
      </c>
      <c r="F4424" t="s">
        <v>12</v>
      </c>
      <c r="G4424" t="s">
        <v>13</v>
      </c>
      <c r="H4424" t="s">
        <v>13</v>
      </c>
      <c r="I4424" s="1">
        <f>IF(ISBLANK(Hoja1!I4424),AVERAGE(Hoja1!$I$2:$I$5001),Hoja1!I4424)</f>
        <v>27</v>
      </c>
      <c r="J4424">
        <f t="shared" si="207"/>
        <v>0</v>
      </c>
      <c r="K4424" t="str">
        <f t="shared" si="208"/>
        <v>400k-800k</v>
      </c>
      <c r="L4424" t="str">
        <f t="shared" si="209"/>
        <v>18-30</v>
      </c>
    </row>
    <row r="4425" spans="1:12" x14ac:dyDescent="0.25">
      <c r="A4425">
        <v>4424</v>
      </c>
      <c r="B4425" t="s">
        <v>15</v>
      </c>
      <c r="C4425">
        <f>IF(ISBLANK(Hoja1!C4425),AVERAGE(Hoja1!$C$2:$C$5001),Hoja1!C4425)</f>
        <v>1021562</v>
      </c>
      <c r="D4425" t="str">
        <f>IF(ISBLANK(Hoja1!D4425),"ASALARIADO",Hoja1!D4425)</f>
        <v>ASALARIADO</v>
      </c>
      <c r="E4425" t="s">
        <v>11</v>
      </c>
      <c r="F4425" t="s">
        <v>12</v>
      </c>
      <c r="G4425" t="s">
        <v>13</v>
      </c>
      <c r="H4425" t="s">
        <v>13</v>
      </c>
      <c r="I4425" s="1">
        <f>IF(ISBLANK(Hoja1!I4425),AVERAGE(Hoja1!$I$2:$I$5001),Hoja1!I4425)</f>
        <v>36</v>
      </c>
      <c r="J4425">
        <f t="shared" si="207"/>
        <v>0</v>
      </c>
      <c r="K4425" t="str">
        <f t="shared" si="208"/>
        <v>800k-1.2M</v>
      </c>
      <c r="L4425" t="str">
        <f t="shared" si="209"/>
        <v>31-45</v>
      </c>
    </row>
    <row r="4426" spans="1:12" x14ac:dyDescent="0.25">
      <c r="A4426">
        <v>4425</v>
      </c>
      <c r="B4426" t="s">
        <v>9</v>
      </c>
      <c r="C4426">
        <f>IF(ISBLANK(Hoja1!C4426),AVERAGE(Hoja1!$C$2:$C$5001),Hoja1!C4426)</f>
        <v>307850</v>
      </c>
      <c r="D4426" t="str">
        <f>IF(ISBLANK(Hoja1!D4426),"ASALARIADO",Hoja1!D4426)</f>
        <v>ASALARIADO</v>
      </c>
      <c r="E4426" t="s">
        <v>16</v>
      </c>
      <c r="F4426" t="s">
        <v>12</v>
      </c>
      <c r="G4426" t="s">
        <v>13</v>
      </c>
      <c r="H4426" t="s">
        <v>13</v>
      </c>
      <c r="I4426" s="1">
        <f>IF(ISBLANK(Hoja1!I4426),AVERAGE(Hoja1!$I$2:$I$5001),Hoja1!I4426)</f>
        <v>41</v>
      </c>
      <c r="J4426">
        <f t="shared" si="207"/>
        <v>0</v>
      </c>
      <c r="K4426" t="str">
        <f t="shared" si="208"/>
        <v>0-400k</v>
      </c>
      <c r="L4426" t="str">
        <f t="shared" si="209"/>
        <v>31-45</v>
      </c>
    </row>
    <row r="4427" spans="1:12" x14ac:dyDescent="0.25">
      <c r="A4427">
        <v>4426</v>
      </c>
      <c r="B4427" t="s">
        <v>9</v>
      </c>
      <c r="C4427">
        <f>IF(ISBLANK(Hoja1!C4427),AVERAGE(Hoja1!$C$2:$C$5001),Hoja1!C4427)</f>
        <v>337925.96</v>
      </c>
      <c r="D4427" t="str">
        <f>IF(ISBLANK(Hoja1!D4427),"ASALARIADO",Hoja1!D4427)</f>
        <v>ASALARIADO</v>
      </c>
      <c r="E4427" t="s">
        <v>16</v>
      </c>
      <c r="F4427" t="s">
        <v>12</v>
      </c>
      <c r="G4427" t="s">
        <v>13</v>
      </c>
      <c r="H4427" t="s">
        <v>13</v>
      </c>
      <c r="I4427" s="1">
        <f>IF(ISBLANK(Hoja1!I4427),AVERAGE(Hoja1!$I$2:$I$5001),Hoja1!I4427)</f>
        <v>23</v>
      </c>
      <c r="J4427">
        <f t="shared" si="207"/>
        <v>0</v>
      </c>
      <c r="K4427" t="str">
        <f t="shared" si="208"/>
        <v>0-400k</v>
      </c>
      <c r="L4427" t="str">
        <f t="shared" si="209"/>
        <v>18-30</v>
      </c>
    </row>
    <row r="4428" spans="1:12" x14ac:dyDescent="0.25">
      <c r="A4428">
        <v>4427</v>
      </c>
      <c r="B4428" t="s">
        <v>9</v>
      </c>
      <c r="C4428">
        <f>IF(ISBLANK(Hoja1!C4428),AVERAGE(Hoja1!$C$2:$C$5001),Hoja1!C4428)</f>
        <v>884003.5</v>
      </c>
      <c r="D4428" t="str">
        <f>IF(ISBLANK(Hoja1!D4428),"ASALARIADO",Hoja1!D4428)</f>
        <v>ASALARIADO</v>
      </c>
      <c r="E4428" t="s">
        <v>16</v>
      </c>
      <c r="F4428" t="s">
        <v>12</v>
      </c>
      <c r="G4428" t="s">
        <v>13</v>
      </c>
      <c r="H4428" t="s">
        <v>13</v>
      </c>
      <c r="I4428" s="1">
        <f>IF(ISBLANK(Hoja1!I4428),AVERAGE(Hoja1!$I$2:$I$5001),Hoja1!I4428)</f>
        <v>25</v>
      </c>
      <c r="J4428">
        <f t="shared" si="207"/>
        <v>0</v>
      </c>
      <c r="K4428" t="str">
        <f t="shared" si="208"/>
        <v>800k-1.2M</v>
      </c>
      <c r="L4428" t="str">
        <f t="shared" si="209"/>
        <v>18-30</v>
      </c>
    </row>
    <row r="4429" spans="1:12" x14ac:dyDescent="0.25">
      <c r="A4429">
        <v>4428</v>
      </c>
      <c r="B4429" t="s">
        <v>9</v>
      </c>
      <c r="C4429">
        <f>IF(ISBLANK(Hoja1!C4429),AVERAGE(Hoja1!$C$2:$C$5001),Hoja1!C4429)</f>
        <v>514062</v>
      </c>
      <c r="D4429" t="str">
        <f>IF(ISBLANK(Hoja1!D4429),"ASALARIADO",Hoja1!D4429)</f>
        <v>TRABAJADOR INDEPENDIENTE</v>
      </c>
      <c r="E4429" t="s">
        <v>16</v>
      </c>
      <c r="F4429" t="s">
        <v>12</v>
      </c>
      <c r="G4429" t="s">
        <v>13</v>
      </c>
      <c r="H4429" t="s">
        <v>13</v>
      </c>
      <c r="I4429" s="1">
        <f>IF(ISBLANK(Hoja1!I4429),AVERAGE(Hoja1!$I$2:$I$5001),Hoja1!I4429)</f>
        <v>60</v>
      </c>
      <c r="J4429">
        <f t="shared" si="207"/>
        <v>0</v>
      </c>
      <c r="K4429" t="str">
        <f t="shared" si="208"/>
        <v>400k-800k</v>
      </c>
      <c r="L4429" t="str">
        <f t="shared" si="209"/>
        <v>46-60</v>
      </c>
    </row>
    <row r="4430" spans="1:12" x14ac:dyDescent="0.25">
      <c r="A4430">
        <v>4429</v>
      </c>
      <c r="B4430" t="s">
        <v>9</v>
      </c>
      <c r="C4430">
        <f>IF(ISBLANK(Hoja1!C4430),AVERAGE(Hoja1!$C$2:$C$5001),Hoja1!C4430)</f>
        <v>724000</v>
      </c>
      <c r="D4430" t="str">
        <f>IF(ISBLANK(Hoja1!D4430),"ASALARIADO",Hoja1!D4430)</f>
        <v>ASALARIADO</v>
      </c>
      <c r="E4430" t="s">
        <v>16</v>
      </c>
      <c r="F4430" t="s">
        <v>12</v>
      </c>
      <c r="G4430" t="s">
        <v>13</v>
      </c>
      <c r="H4430" t="s">
        <v>13</v>
      </c>
      <c r="I4430" s="1">
        <f>IF(ISBLANK(Hoja1!I4430),AVERAGE(Hoja1!$I$2:$I$5001),Hoja1!I4430)</f>
        <v>29</v>
      </c>
      <c r="J4430">
        <f t="shared" si="207"/>
        <v>0</v>
      </c>
      <c r="K4430" t="str">
        <f t="shared" si="208"/>
        <v>400k-800k</v>
      </c>
      <c r="L4430" t="str">
        <f t="shared" si="209"/>
        <v>18-30</v>
      </c>
    </row>
    <row r="4431" spans="1:12" x14ac:dyDescent="0.25">
      <c r="A4431">
        <v>4430</v>
      </c>
      <c r="B4431" t="s">
        <v>9</v>
      </c>
      <c r="C4431">
        <f>IF(ISBLANK(Hoja1!C4431),AVERAGE(Hoja1!$C$2:$C$5001),Hoja1!C4431)</f>
        <v>297045</v>
      </c>
      <c r="D4431" t="str">
        <f>IF(ISBLANK(Hoja1!D4431),"ASALARIADO",Hoja1!D4431)</f>
        <v>TRABAJADOR INDEPENDIENTE</v>
      </c>
      <c r="E4431" t="s">
        <v>16</v>
      </c>
      <c r="F4431" t="s">
        <v>12</v>
      </c>
      <c r="G4431" t="s">
        <v>13</v>
      </c>
      <c r="H4431" t="s">
        <v>12</v>
      </c>
      <c r="I4431" s="1">
        <f>IF(ISBLANK(Hoja1!I4431),AVERAGE(Hoja1!$I$2:$I$5001),Hoja1!I4431)</f>
        <v>56</v>
      </c>
      <c r="J4431">
        <f t="shared" si="207"/>
        <v>1</v>
      </c>
      <c r="K4431" t="str">
        <f t="shared" si="208"/>
        <v>0-400k</v>
      </c>
      <c r="L4431" t="str">
        <f t="shared" si="209"/>
        <v>46-60</v>
      </c>
    </row>
    <row r="4432" spans="1:12" x14ac:dyDescent="0.25">
      <c r="A4432">
        <v>4431</v>
      </c>
      <c r="B4432" t="s">
        <v>9</v>
      </c>
      <c r="C4432">
        <f>IF(ISBLANK(Hoja1!C4432),AVERAGE(Hoja1!$C$2:$C$5001),Hoja1!C4432)</f>
        <v>487739</v>
      </c>
      <c r="D4432" t="str">
        <f>IF(ISBLANK(Hoja1!D4432),"ASALARIADO",Hoja1!D4432)</f>
        <v>TRABAJADOR INDEPENDIENTE</v>
      </c>
      <c r="E4432" t="s">
        <v>16</v>
      </c>
      <c r="F4432" t="s">
        <v>12</v>
      </c>
      <c r="G4432" t="s">
        <v>13</v>
      </c>
      <c r="H4432" t="s">
        <v>12</v>
      </c>
      <c r="I4432" s="1">
        <f>IF(ISBLANK(Hoja1!I4432),AVERAGE(Hoja1!$I$2:$I$5001),Hoja1!I4432)</f>
        <v>45</v>
      </c>
      <c r="J4432">
        <f t="shared" si="207"/>
        <v>1</v>
      </c>
      <c r="K4432" t="str">
        <f t="shared" si="208"/>
        <v>400k-800k</v>
      </c>
      <c r="L4432" t="str">
        <f t="shared" si="209"/>
        <v>31-45</v>
      </c>
    </row>
    <row r="4433" spans="1:12" x14ac:dyDescent="0.25">
      <c r="A4433">
        <v>4432</v>
      </c>
      <c r="B4433" t="s">
        <v>9</v>
      </c>
      <c r="C4433">
        <f>IF(ISBLANK(Hoja1!C4433),AVERAGE(Hoja1!$C$2:$C$5001),Hoja1!C4433)</f>
        <v>370609.6</v>
      </c>
      <c r="D4433" t="str">
        <f>IF(ISBLANK(Hoja1!D4433),"ASALARIADO",Hoja1!D4433)</f>
        <v>ASALARIADO</v>
      </c>
      <c r="E4433" t="s">
        <v>16</v>
      </c>
      <c r="F4433" t="s">
        <v>12</v>
      </c>
      <c r="G4433" t="s">
        <v>12</v>
      </c>
      <c r="H4433" t="s">
        <v>13</v>
      </c>
      <c r="I4433" s="1">
        <f>IF(ISBLANK(Hoja1!I4433),AVERAGE(Hoja1!$I$2:$I$5001),Hoja1!I4433)</f>
        <v>59</v>
      </c>
      <c r="J4433">
        <f t="shared" si="207"/>
        <v>0</v>
      </c>
      <c r="K4433" t="str">
        <f t="shared" si="208"/>
        <v>0-400k</v>
      </c>
      <c r="L4433" t="str">
        <f t="shared" si="209"/>
        <v>46-60</v>
      </c>
    </row>
    <row r="4434" spans="1:12" x14ac:dyDescent="0.25">
      <c r="A4434">
        <v>4433</v>
      </c>
      <c r="B4434" t="s">
        <v>9</v>
      </c>
      <c r="C4434">
        <f>IF(ISBLANK(Hoja1!C4434),AVERAGE(Hoja1!$C$2:$C$5001),Hoja1!C4434)</f>
        <v>287000</v>
      </c>
      <c r="D4434" t="str">
        <f>IF(ISBLANK(Hoja1!D4434),"ASALARIADO",Hoja1!D4434)</f>
        <v>ASALARIADO</v>
      </c>
      <c r="E4434" t="s">
        <v>16</v>
      </c>
      <c r="F4434" t="s">
        <v>12</v>
      </c>
      <c r="G4434" t="s">
        <v>13</v>
      </c>
      <c r="H4434" t="s">
        <v>13</v>
      </c>
      <c r="I4434" s="1">
        <f>IF(ISBLANK(Hoja1!I4434),AVERAGE(Hoja1!$I$2:$I$5001),Hoja1!I4434)</f>
        <v>19</v>
      </c>
      <c r="J4434">
        <f t="shared" si="207"/>
        <v>0</v>
      </c>
      <c r="K4434" t="str">
        <f t="shared" si="208"/>
        <v>0-400k</v>
      </c>
      <c r="L4434" t="str">
        <f t="shared" si="209"/>
        <v>18-30</v>
      </c>
    </row>
    <row r="4435" spans="1:12" x14ac:dyDescent="0.25">
      <c r="A4435">
        <v>4434</v>
      </c>
      <c r="B4435" t="s">
        <v>15</v>
      </c>
      <c r="C4435">
        <f>IF(ISBLANK(Hoja1!C4435),AVERAGE(Hoja1!$C$2:$C$5001),Hoja1!C4435)</f>
        <v>501367.89</v>
      </c>
      <c r="D4435" t="str">
        <f>IF(ISBLANK(Hoja1!D4435),"ASALARIADO",Hoja1!D4435)</f>
        <v>ASALARIADO</v>
      </c>
      <c r="E4435" t="s">
        <v>16</v>
      </c>
      <c r="F4435" t="s">
        <v>12</v>
      </c>
      <c r="G4435" t="s">
        <v>13</v>
      </c>
      <c r="H4435" t="s">
        <v>13</v>
      </c>
      <c r="I4435" s="1">
        <f>IF(ISBLANK(Hoja1!I4435),AVERAGE(Hoja1!$I$2:$I$5001),Hoja1!I4435)</f>
        <v>27</v>
      </c>
      <c r="J4435">
        <f t="shared" si="207"/>
        <v>0</v>
      </c>
      <c r="K4435" t="str">
        <f t="shared" si="208"/>
        <v>400k-800k</v>
      </c>
      <c r="L4435" t="str">
        <f t="shared" si="209"/>
        <v>18-30</v>
      </c>
    </row>
    <row r="4436" spans="1:12" x14ac:dyDescent="0.25">
      <c r="A4436">
        <v>4435</v>
      </c>
      <c r="B4436" t="s">
        <v>9</v>
      </c>
      <c r="C4436">
        <f>IF(ISBLANK(Hoja1!C4436),AVERAGE(Hoja1!$C$2:$C$5001),Hoja1!C4436)</f>
        <v>644894.4</v>
      </c>
      <c r="D4436" t="str">
        <f>IF(ISBLANK(Hoja1!D4436),"ASALARIADO",Hoja1!D4436)</f>
        <v>ASALARIADO</v>
      </c>
      <c r="E4436" t="s">
        <v>16</v>
      </c>
      <c r="F4436" t="s">
        <v>12</v>
      </c>
      <c r="G4436" t="s">
        <v>13</v>
      </c>
      <c r="H4436" t="s">
        <v>13</v>
      </c>
      <c r="I4436" s="1">
        <f>IF(ISBLANK(Hoja1!I4436),AVERAGE(Hoja1!$I$2:$I$5001),Hoja1!I4436)</f>
        <v>37</v>
      </c>
      <c r="J4436">
        <f t="shared" si="207"/>
        <v>0</v>
      </c>
      <c r="K4436" t="str">
        <f t="shared" si="208"/>
        <v>400k-800k</v>
      </c>
      <c r="L4436" t="str">
        <f t="shared" si="209"/>
        <v>31-45</v>
      </c>
    </row>
    <row r="4437" spans="1:12" x14ac:dyDescent="0.25">
      <c r="A4437">
        <v>4436</v>
      </c>
      <c r="B4437" t="s">
        <v>15</v>
      </c>
      <c r="C4437">
        <f>IF(ISBLANK(Hoja1!C4437),AVERAGE(Hoja1!$C$2:$C$5001),Hoja1!C4437)</f>
        <v>278030.99</v>
      </c>
      <c r="D4437" t="str">
        <f>IF(ISBLANK(Hoja1!D4437),"ASALARIADO",Hoja1!D4437)</f>
        <v>CONVENIOS ESPECIALES DE TRABAJADORES INDEPENDIENTES</v>
      </c>
      <c r="E4437" t="s">
        <v>16</v>
      </c>
      <c r="F4437" t="s">
        <v>12</v>
      </c>
      <c r="G4437" t="s">
        <v>13</v>
      </c>
      <c r="H4437" t="s">
        <v>13</v>
      </c>
      <c r="I4437" s="1">
        <f>IF(ISBLANK(Hoja1!I4437),AVERAGE(Hoja1!$I$2:$I$5001),Hoja1!I4437)</f>
        <v>20</v>
      </c>
      <c r="J4437">
        <f t="shared" si="207"/>
        <v>0</v>
      </c>
      <c r="K4437" t="str">
        <f t="shared" si="208"/>
        <v>0-400k</v>
      </c>
      <c r="L4437" t="str">
        <f t="shared" si="209"/>
        <v>18-30</v>
      </c>
    </row>
    <row r="4438" spans="1:12" x14ac:dyDescent="0.25">
      <c r="A4438">
        <v>4437</v>
      </c>
      <c r="B4438" t="s">
        <v>15</v>
      </c>
      <c r="C4438">
        <f>IF(ISBLANK(Hoja1!C4438),AVERAGE(Hoja1!$C$2:$C$5001),Hoja1!C4438)</f>
        <v>327716</v>
      </c>
      <c r="D4438" t="str">
        <f>IF(ISBLANK(Hoja1!D4438),"ASALARIADO",Hoja1!D4438)</f>
        <v>ASEGURADO VOLUNTARIO</v>
      </c>
      <c r="E4438" t="s">
        <v>16</v>
      </c>
      <c r="F4438" t="s">
        <v>12</v>
      </c>
      <c r="G4438" t="s">
        <v>13</v>
      </c>
      <c r="H4438" t="s">
        <v>13</v>
      </c>
      <c r="I4438" s="1">
        <f>IF(ISBLANK(Hoja1!I4438),AVERAGE(Hoja1!$I$2:$I$5001),Hoja1!I4438)</f>
        <v>61</v>
      </c>
      <c r="J4438">
        <f t="shared" si="207"/>
        <v>0</v>
      </c>
      <c r="K4438" t="str">
        <f t="shared" si="208"/>
        <v>0-400k</v>
      </c>
      <c r="L4438" t="str">
        <f t="shared" si="209"/>
        <v>61-75</v>
      </c>
    </row>
    <row r="4439" spans="1:12" x14ac:dyDescent="0.25">
      <c r="A4439">
        <v>4438</v>
      </c>
      <c r="B4439" t="s">
        <v>15</v>
      </c>
      <c r="C4439">
        <f>IF(ISBLANK(Hoja1!C4439),AVERAGE(Hoja1!$C$2:$C$5001),Hoja1!C4439)</f>
        <v>1064074.55</v>
      </c>
      <c r="D4439" t="str">
        <f>IF(ISBLANK(Hoja1!D4439),"ASALARIADO",Hoja1!D4439)</f>
        <v>ASALARIADO</v>
      </c>
      <c r="E4439" t="s">
        <v>16</v>
      </c>
      <c r="F4439" t="s">
        <v>12</v>
      </c>
      <c r="G4439" t="s">
        <v>13</v>
      </c>
      <c r="H4439" t="s">
        <v>13</v>
      </c>
      <c r="I4439" s="1">
        <f>IF(ISBLANK(Hoja1!I4439),AVERAGE(Hoja1!$I$2:$I$5001),Hoja1!I4439)</f>
        <v>21</v>
      </c>
      <c r="J4439">
        <f t="shared" si="207"/>
        <v>0</v>
      </c>
      <c r="K4439" t="str">
        <f t="shared" si="208"/>
        <v>800k-1.2M</v>
      </c>
      <c r="L4439" t="str">
        <f t="shared" si="209"/>
        <v>18-30</v>
      </c>
    </row>
    <row r="4440" spans="1:12" x14ac:dyDescent="0.25">
      <c r="A4440">
        <v>4439</v>
      </c>
      <c r="B4440" t="s">
        <v>9</v>
      </c>
      <c r="C4440">
        <f>IF(ISBLANK(Hoja1!C4440),AVERAGE(Hoja1!$C$2:$C$5001),Hoja1!C4440)</f>
        <v>419207.05</v>
      </c>
      <c r="D4440" t="str">
        <f>IF(ISBLANK(Hoja1!D4440),"ASALARIADO",Hoja1!D4440)</f>
        <v>ASALARIADO</v>
      </c>
      <c r="E4440" t="s">
        <v>16</v>
      </c>
      <c r="F4440" t="s">
        <v>12</v>
      </c>
      <c r="G4440" t="s">
        <v>13</v>
      </c>
      <c r="H4440" t="s">
        <v>13</v>
      </c>
      <c r="I4440" s="1">
        <f>IF(ISBLANK(Hoja1!I4440),AVERAGE(Hoja1!$I$2:$I$5001),Hoja1!I4440)</f>
        <v>48</v>
      </c>
      <c r="J4440">
        <f t="shared" si="207"/>
        <v>0</v>
      </c>
      <c r="K4440" t="str">
        <f t="shared" si="208"/>
        <v>400k-800k</v>
      </c>
      <c r="L4440" t="str">
        <f t="shared" si="209"/>
        <v>46-60</v>
      </c>
    </row>
    <row r="4441" spans="1:12" x14ac:dyDescent="0.25">
      <c r="A4441">
        <v>4440</v>
      </c>
      <c r="B4441" t="s">
        <v>9</v>
      </c>
      <c r="C4441">
        <f>IF(ISBLANK(Hoja1!C4441),AVERAGE(Hoja1!$C$2:$C$5001),Hoja1!C4441)</f>
        <v>1277200</v>
      </c>
      <c r="D4441" t="str">
        <f>IF(ISBLANK(Hoja1!D4441),"ASALARIADO",Hoja1!D4441)</f>
        <v>ASALARIADO</v>
      </c>
      <c r="E4441" t="s">
        <v>16</v>
      </c>
      <c r="F4441" t="s">
        <v>12</v>
      </c>
      <c r="G4441" t="s">
        <v>13</v>
      </c>
      <c r="H4441" t="s">
        <v>13</v>
      </c>
      <c r="I4441" s="1">
        <f>IF(ISBLANK(Hoja1!I4441),AVERAGE(Hoja1!$I$2:$I$5001),Hoja1!I4441)</f>
        <v>24</v>
      </c>
      <c r="J4441">
        <f t="shared" si="207"/>
        <v>0</v>
      </c>
      <c r="K4441" t="str">
        <f t="shared" si="208"/>
        <v>1.2M-2M</v>
      </c>
      <c r="L4441" t="str">
        <f t="shared" si="209"/>
        <v>18-30</v>
      </c>
    </row>
    <row r="4442" spans="1:12" x14ac:dyDescent="0.25">
      <c r="A4442">
        <v>4441</v>
      </c>
      <c r="B4442" t="s">
        <v>9</v>
      </c>
      <c r="C4442">
        <f>IF(ISBLANK(Hoja1!C4442),AVERAGE(Hoja1!$C$2:$C$5001),Hoja1!C4442)</f>
        <v>1228919.8500000001</v>
      </c>
      <c r="D4442" t="str">
        <f>IF(ISBLANK(Hoja1!D4442),"ASALARIADO",Hoja1!D4442)</f>
        <v>CONVENIOS ESPECIALES DE TRABAJADORES INDEPENDIENTES</v>
      </c>
      <c r="E4442" t="s">
        <v>16</v>
      </c>
      <c r="F4442" t="s">
        <v>12</v>
      </c>
      <c r="G4442" t="s">
        <v>13</v>
      </c>
      <c r="H4442" t="s">
        <v>13</v>
      </c>
      <c r="I4442" s="1">
        <f>IF(ISBLANK(Hoja1!I4442),AVERAGE(Hoja1!$I$2:$I$5001),Hoja1!I4442)</f>
        <v>53</v>
      </c>
      <c r="J4442">
        <f t="shared" si="207"/>
        <v>0</v>
      </c>
      <c r="K4442" t="str">
        <f t="shared" si="208"/>
        <v>1.2M-2M</v>
      </c>
      <c r="L4442" t="str">
        <f t="shared" si="209"/>
        <v>46-60</v>
      </c>
    </row>
    <row r="4443" spans="1:12" x14ac:dyDescent="0.25">
      <c r="A4443">
        <v>4442</v>
      </c>
      <c r="B4443" t="s">
        <v>9</v>
      </c>
      <c r="C4443">
        <f>IF(ISBLANK(Hoja1!C4443),AVERAGE(Hoja1!$C$2:$C$5001),Hoja1!C4443)</f>
        <v>1446221.81</v>
      </c>
      <c r="D4443" t="str">
        <f>IF(ISBLANK(Hoja1!D4443),"ASALARIADO",Hoja1!D4443)</f>
        <v>ASALARIADO</v>
      </c>
      <c r="E4443" t="s">
        <v>11</v>
      </c>
      <c r="F4443" t="s">
        <v>12</v>
      </c>
      <c r="G4443" t="s">
        <v>13</v>
      </c>
      <c r="H4443" t="s">
        <v>13</v>
      </c>
      <c r="I4443" s="1">
        <f>IF(ISBLANK(Hoja1!I4443),AVERAGE(Hoja1!$I$2:$I$5001),Hoja1!I4443)</f>
        <v>60</v>
      </c>
      <c r="J4443">
        <f t="shared" si="207"/>
        <v>0</v>
      </c>
      <c r="K4443" t="str">
        <f t="shared" si="208"/>
        <v>1.2M-2M</v>
      </c>
      <c r="L4443" t="str">
        <f t="shared" si="209"/>
        <v>46-60</v>
      </c>
    </row>
    <row r="4444" spans="1:12" x14ac:dyDescent="0.25">
      <c r="A4444">
        <v>4443</v>
      </c>
      <c r="B4444" t="s">
        <v>9</v>
      </c>
      <c r="C4444">
        <f>IF(ISBLANK(Hoja1!C4444),AVERAGE(Hoja1!$C$2:$C$5001),Hoja1!C4444)</f>
        <v>270900</v>
      </c>
      <c r="D4444" t="str">
        <f>IF(ISBLANK(Hoja1!D4444),"ASALARIADO",Hoja1!D4444)</f>
        <v>ASALARIADO</v>
      </c>
      <c r="E4444" t="s">
        <v>16</v>
      </c>
      <c r="F4444" t="s">
        <v>12</v>
      </c>
      <c r="G4444" t="s">
        <v>12</v>
      </c>
      <c r="H4444" t="s">
        <v>13</v>
      </c>
      <c r="I4444" s="1">
        <f>IF(ISBLANK(Hoja1!I4444),AVERAGE(Hoja1!$I$2:$I$5001),Hoja1!I4444)</f>
        <v>43</v>
      </c>
      <c r="J4444">
        <f t="shared" si="207"/>
        <v>0</v>
      </c>
      <c r="K4444" t="str">
        <f t="shared" si="208"/>
        <v>0-400k</v>
      </c>
      <c r="L4444" t="str">
        <f t="shared" si="209"/>
        <v>31-45</v>
      </c>
    </row>
    <row r="4445" spans="1:12" x14ac:dyDescent="0.25">
      <c r="A4445">
        <v>4444</v>
      </c>
      <c r="B4445" t="s">
        <v>9</v>
      </c>
      <c r="C4445">
        <f>IF(ISBLANK(Hoja1!C4445),AVERAGE(Hoja1!$C$2:$C$5001),Hoja1!C4445)</f>
        <v>561517</v>
      </c>
      <c r="D4445" t="str">
        <f>IF(ISBLANK(Hoja1!D4445),"ASALARIADO",Hoja1!D4445)</f>
        <v>ASALARIADO</v>
      </c>
      <c r="E4445" t="s">
        <v>11</v>
      </c>
      <c r="F4445" t="s">
        <v>12</v>
      </c>
      <c r="G4445" t="s">
        <v>13</v>
      </c>
      <c r="H4445" t="s">
        <v>13</v>
      </c>
      <c r="I4445" s="1">
        <f>IF(ISBLANK(Hoja1!I4445),AVERAGE(Hoja1!$I$2:$I$5001),Hoja1!I4445)</f>
        <v>42</v>
      </c>
      <c r="J4445">
        <f t="shared" si="207"/>
        <v>0</v>
      </c>
      <c r="K4445" t="str">
        <f t="shared" si="208"/>
        <v>400k-800k</v>
      </c>
      <c r="L4445" t="str">
        <f t="shared" si="209"/>
        <v>31-45</v>
      </c>
    </row>
    <row r="4446" spans="1:12" x14ac:dyDescent="0.25">
      <c r="A4446">
        <v>4445</v>
      </c>
      <c r="B4446" t="s">
        <v>9</v>
      </c>
      <c r="C4446">
        <f>IF(ISBLANK(Hoja1!C4446),AVERAGE(Hoja1!$C$2:$C$5001),Hoja1!C4446)</f>
        <v>297046</v>
      </c>
      <c r="D4446" t="str">
        <f>IF(ISBLANK(Hoja1!D4446),"ASALARIADO",Hoja1!D4446)</f>
        <v>TRABAJADOR INDEPENDIENTE</v>
      </c>
      <c r="E4446" t="s">
        <v>16</v>
      </c>
      <c r="F4446" t="s">
        <v>12</v>
      </c>
      <c r="G4446" t="s">
        <v>13</v>
      </c>
      <c r="H4446" t="s">
        <v>12</v>
      </c>
      <c r="I4446" s="1">
        <f>IF(ISBLANK(Hoja1!I4446),AVERAGE(Hoja1!$I$2:$I$5001),Hoja1!I4446)</f>
        <v>26</v>
      </c>
      <c r="J4446">
        <f t="shared" si="207"/>
        <v>1</v>
      </c>
      <c r="K4446" t="str">
        <f t="shared" si="208"/>
        <v>0-400k</v>
      </c>
      <c r="L4446" t="str">
        <f t="shared" si="209"/>
        <v>18-30</v>
      </c>
    </row>
    <row r="4447" spans="1:12" x14ac:dyDescent="0.25">
      <c r="A4447">
        <v>4446</v>
      </c>
      <c r="B4447" t="s">
        <v>9</v>
      </c>
      <c r="C4447">
        <f>IF(ISBLANK(Hoja1!C4447),AVERAGE(Hoja1!$C$2:$C$5001),Hoja1!C4447)</f>
        <v>278030</v>
      </c>
      <c r="D4447" t="str">
        <f>IF(ISBLANK(Hoja1!D4447),"ASALARIADO",Hoja1!D4447)</f>
        <v>TRABAJADOR INDEPENDIENTE</v>
      </c>
      <c r="E4447" t="s">
        <v>16</v>
      </c>
      <c r="F4447" t="s">
        <v>12</v>
      </c>
      <c r="G4447" t="s">
        <v>13</v>
      </c>
      <c r="H4447" t="s">
        <v>13</v>
      </c>
      <c r="I4447" s="1">
        <f>IF(ISBLANK(Hoja1!I4447),AVERAGE(Hoja1!$I$2:$I$5001),Hoja1!I4447)</f>
        <v>29</v>
      </c>
      <c r="J4447">
        <f t="shared" si="207"/>
        <v>0</v>
      </c>
      <c r="K4447" t="str">
        <f t="shared" si="208"/>
        <v>0-400k</v>
      </c>
      <c r="L4447" t="str">
        <f t="shared" si="209"/>
        <v>18-30</v>
      </c>
    </row>
    <row r="4448" spans="1:12" x14ac:dyDescent="0.25">
      <c r="A4448">
        <v>4447</v>
      </c>
      <c r="B4448" t="s">
        <v>9</v>
      </c>
      <c r="C4448">
        <f>IF(ISBLANK(Hoja1!C4448),AVERAGE(Hoja1!$C$2:$C$5001),Hoja1!C4448)</f>
        <v>885877.44</v>
      </c>
      <c r="D4448" t="str">
        <f>IF(ISBLANK(Hoja1!D4448),"ASALARIADO",Hoja1!D4448)</f>
        <v>ASALARIADO</v>
      </c>
      <c r="E4448" t="s">
        <v>16</v>
      </c>
      <c r="F4448" t="s">
        <v>12</v>
      </c>
      <c r="G4448" t="s">
        <v>13</v>
      </c>
      <c r="H4448" t="s">
        <v>13</v>
      </c>
      <c r="I4448" s="1">
        <f>IF(ISBLANK(Hoja1!I4448),AVERAGE(Hoja1!$I$2:$I$5001),Hoja1!I4448)</f>
        <v>31</v>
      </c>
      <c r="J4448">
        <f t="shared" si="207"/>
        <v>0</v>
      </c>
      <c r="K4448" t="str">
        <f t="shared" si="208"/>
        <v>800k-1.2M</v>
      </c>
      <c r="L4448" t="str">
        <f t="shared" si="209"/>
        <v>31-45</v>
      </c>
    </row>
    <row r="4449" spans="1:12" x14ac:dyDescent="0.25">
      <c r="A4449">
        <v>4448</v>
      </c>
      <c r="B4449" t="s">
        <v>9</v>
      </c>
      <c r="C4449">
        <f>IF(ISBLANK(Hoja1!C4449),AVERAGE(Hoja1!$C$2:$C$5001),Hoja1!C4449)</f>
        <v>597978</v>
      </c>
      <c r="D4449" t="str">
        <f>IF(ISBLANK(Hoja1!D4449),"ASALARIADO",Hoja1!D4449)</f>
        <v>ASALARIADO</v>
      </c>
      <c r="E4449" t="s">
        <v>16</v>
      </c>
      <c r="F4449" t="s">
        <v>12</v>
      </c>
      <c r="G4449" t="s">
        <v>13</v>
      </c>
      <c r="H4449" t="s">
        <v>13</v>
      </c>
      <c r="I4449" s="1">
        <f>IF(ISBLANK(Hoja1!I4449),AVERAGE(Hoja1!$I$2:$I$5001),Hoja1!I4449)</f>
        <v>41</v>
      </c>
      <c r="J4449">
        <f t="shared" si="207"/>
        <v>0</v>
      </c>
      <c r="K4449" t="str">
        <f t="shared" si="208"/>
        <v>400k-800k</v>
      </c>
      <c r="L4449" t="str">
        <f t="shared" si="209"/>
        <v>31-45</v>
      </c>
    </row>
    <row r="4450" spans="1:12" x14ac:dyDescent="0.25">
      <c r="A4450">
        <v>4449</v>
      </c>
      <c r="B4450" t="s">
        <v>15</v>
      </c>
      <c r="C4450">
        <f>IF(ISBLANK(Hoja1!C4450),AVERAGE(Hoja1!$C$2:$C$5001),Hoja1!C4450)</f>
        <v>322634</v>
      </c>
      <c r="D4450" t="str">
        <f>IF(ISBLANK(Hoja1!D4450),"ASALARIADO",Hoja1!D4450)</f>
        <v>ASEGURADO VOLUNTARIO</v>
      </c>
      <c r="E4450" t="s">
        <v>16</v>
      </c>
      <c r="F4450" t="s">
        <v>12</v>
      </c>
      <c r="G4450" t="s">
        <v>13</v>
      </c>
      <c r="H4450" t="s">
        <v>13</v>
      </c>
      <c r="I4450" s="1">
        <f>IF(ISBLANK(Hoja1!I4450),AVERAGE(Hoja1!$I$2:$I$5001),Hoja1!I4450)</f>
        <v>79</v>
      </c>
      <c r="J4450">
        <f t="shared" si="207"/>
        <v>0</v>
      </c>
      <c r="K4450" t="str">
        <f t="shared" si="208"/>
        <v>0-400k</v>
      </c>
      <c r="L4450" t="str">
        <f t="shared" si="209"/>
        <v>76-100+</v>
      </c>
    </row>
    <row r="4451" spans="1:12" x14ac:dyDescent="0.25">
      <c r="A4451">
        <v>4450</v>
      </c>
      <c r="B4451" t="s">
        <v>9</v>
      </c>
      <c r="C4451">
        <f>IF(ISBLANK(Hoja1!C4451),AVERAGE(Hoja1!$C$2:$C$5001),Hoja1!C4451)</f>
        <v>680463.53</v>
      </c>
      <c r="D4451" t="str">
        <f>IF(ISBLANK(Hoja1!D4451),"ASALARIADO",Hoja1!D4451)</f>
        <v>ASALARIADO</v>
      </c>
      <c r="E4451" t="s">
        <v>16</v>
      </c>
      <c r="F4451" t="s">
        <v>12</v>
      </c>
      <c r="G4451" t="s">
        <v>13</v>
      </c>
      <c r="H4451" t="s">
        <v>13</v>
      </c>
      <c r="I4451" s="1">
        <f>IF(ISBLANK(Hoja1!I4451),AVERAGE(Hoja1!$I$2:$I$5001),Hoja1!I4451)</f>
        <v>21</v>
      </c>
      <c r="J4451">
        <f t="shared" si="207"/>
        <v>0</v>
      </c>
      <c r="K4451" t="str">
        <f t="shared" si="208"/>
        <v>400k-800k</v>
      </c>
      <c r="L4451" t="str">
        <f t="shared" si="209"/>
        <v>18-30</v>
      </c>
    </row>
    <row r="4452" spans="1:12" x14ac:dyDescent="0.25">
      <c r="A4452">
        <v>4451</v>
      </c>
      <c r="B4452" t="s">
        <v>9</v>
      </c>
      <c r="C4452">
        <f>IF(ISBLANK(Hoja1!C4452),AVERAGE(Hoja1!$C$2:$C$5001),Hoja1!C4452)</f>
        <v>358595.15</v>
      </c>
      <c r="D4452" t="str">
        <f>IF(ISBLANK(Hoja1!D4452),"ASALARIADO",Hoja1!D4452)</f>
        <v>ASALARIADO</v>
      </c>
      <c r="E4452" t="s">
        <v>16</v>
      </c>
      <c r="F4452" t="s">
        <v>12</v>
      </c>
      <c r="G4452" t="s">
        <v>13</v>
      </c>
      <c r="H4452" t="s">
        <v>13</v>
      </c>
      <c r="I4452" s="1">
        <f>IF(ISBLANK(Hoja1!I4452),AVERAGE(Hoja1!$I$2:$I$5001),Hoja1!I4452)</f>
        <v>21</v>
      </c>
      <c r="J4452">
        <f t="shared" si="207"/>
        <v>0</v>
      </c>
      <c r="K4452" t="str">
        <f t="shared" si="208"/>
        <v>0-400k</v>
      </c>
      <c r="L4452" t="str">
        <f t="shared" si="209"/>
        <v>18-30</v>
      </c>
    </row>
    <row r="4453" spans="1:12" x14ac:dyDescent="0.25">
      <c r="A4453">
        <v>4452</v>
      </c>
      <c r="B4453" t="s">
        <v>9</v>
      </c>
      <c r="C4453">
        <f>IF(ISBLANK(Hoja1!C4453),AVERAGE(Hoja1!$C$2:$C$5001),Hoja1!C4453)</f>
        <v>358784.06</v>
      </c>
      <c r="D4453" t="str">
        <f>IF(ISBLANK(Hoja1!D4453),"ASALARIADO",Hoja1!D4453)</f>
        <v>ASALARIADO</v>
      </c>
      <c r="E4453" t="s">
        <v>16</v>
      </c>
      <c r="F4453" t="s">
        <v>12</v>
      </c>
      <c r="G4453" t="s">
        <v>12</v>
      </c>
      <c r="H4453" t="s">
        <v>13</v>
      </c>
      <c r="I4453" s="1">
        <f>IF(ISBLANK(Hoja1!I4453),AVERAGE(Hoja1!$I$2:$I$5001),Hoja1!I4453)</f>
        <v>40</v>
      </c>
      <c r="J4453">
        <f t="shared" si="207"/>
        <v>0</v>
      </c>
      <c r="K4453" t="str">
        <f t="shared" si="208"/>
        <v>0-400k</v>
      </c>
      <c r="L4453" t="str">
        <f t="shared" si="209"/>
        <v>31-45</v>
      </c>
    </row>
    <row r="4454" spans="1:12" x14ac:dyDescent="0.25">
      <c r="A4454">
        <v>4453</v>
      </c>
      <c r="B4454" t="s">
        <v>9</v>
      </c>
      <c r="C4454">
        <f>IF(ISBLANK(Hoja1!C4454),AVERAGE(Hoja1!$C$2:$C$5001),Hoja1!C4454)</f>
        <v>639148</v>
      </c>
      <c r="D4454" t="str">
        <f>IF(ISBLANK(Hoja1!D4454),"ASALARIADO",Hoja1!D4454)</f>
        <v>TRABAJADOR INDEPENDIENTE</v>
      </c>
      <c r="E4454" t="s">
        <v>16</v>
      </c>
      <c r="F4454" t="s">
        <v>12</v>
      </c>
      <c r="G4454" t="s">
        <v>13</v>
      </c>
      <c r="H4454" t="s">
        <v>12</v>
      </c>
      <c r="I4454" s="1">
        <f>IF(ISBLANK(Hoja1!I4454),AVERAGE(Hoja1!$I$2:$I$5001),Hoja1!I4454)</f>
        <v>40</v>
      </c>
      <c r="J4454">
        <f t="shared" si="207"/>
        <v>1</v>
      </c>
      <c r="K4454" t="str">
        <f t="shared" si="208"/>
        <v>400k-800k</v>
      </c>
      <c r="L4454" t="str">
        <f t="shared" si="209"/>
        <v>31-45</v>
      </c>
    </row>
    <row r="4455" spans="1:12" x14ac:dyDescent="0.25">
      <c r="A4455">
        <v>4454</v>
      </c>
      <c r="B4455" t="s">
        <v>15</v>
      </c>
      <c r="C4455">
        <f>IF(ISBLANK(Hoja1!C4455),AVERAGE(Hoja1!$C$2:$C$5001),Hoja1!C4455)</f>
        <v>1428002.29</v>
      </c>
      <c r="D4455" t="str">
        <f>IF(ISBLANK(Hoja1!D4455),"ASALARIADO",Hoja1!D4455)</f>
        <v>PENSIONADOS EN SU PROPIO SISTEMA</v>
      </c>
      <c r="E4455" t="s">
        <v>11</v>
      </c>
      <c r="F4455" t="s">
        <v>12</v>
      </c>
      <c r="G4455" t="s">
        <v>13</v>
      </c>
      <c r="H4455" t="s">
        <v>13</v>
      </c>
      <c r="I4455" s="1">
        <f>IF(ISBLANK(Hoja1!I4455),AVERAGE(Hoja1!$I$2:$I$5001),Hoja1!I4455)</f>
        <v>69</v>
      </c>
      <c r="J4455">
        <f t="shared" si="207"/>
        <v>0</v>
      </c>
      <c r="K4455" t="str">
        <f t="shared" si="208"/>
        <v>1.2M-2M</v>
      </c>
      <c r="L4455" t="str">
        <f t="shared" si="209"/>
        <v>61-75</v>
      </c>
    </row>
    <row r="4456" spans="1:12" x14ac:dyDescent="0.25">
      <c r="A4456">
        <v>4455</v>
      </c>
      <c r="B4456" t="s">
        <v>9</v>
      </c>
      <c r="C4456">
        <f>IF(ISBLANK(Hoja1!C4456),AVERAGE(Hoja1!$C$2:$C$5001),Hoja1!C4456)</f>
        <v>297719</v>
      </c>
      <c r="D4456" t="str">
        <f>IF(ISBLANK(Hoja1!D4456),"ASALARIADO",Hoja1!D4456)</f>
        <v>ASEGURADO VOLUNTARIO</v>
      </c>
      <c r="E4456" t="s">
        <v>16</v>
      </c>
      <c r="F4456" t="s">
        <v>12</v>
      </c>
      <c r="G4456" t="s">
        <v>13</v>
      </c>
      <c r="H4456" t="s">
        <v>13</v>
      </c>
      <c r="I4456" s="1">
        <f>IF(ISBLANK(Hoja1!I4456),AVERAGE(Hoja1!$I$2:$I$5001),Hoja1!I4456)</f>
        <v>37</v>
      </c>
      <c r="J4456">
        <f t="shared" si="207"/>
        <v>0</v>
      </c>
      <c r="K4456" t="str">
        <f t="shared" si="208"/>
        <v>0-400k</v>
      </c>
      <c r="L4456" t="str">
        <f t="shared" si="209"/>
        <v>31-45</v>
      </c>
    </row>
    <row r="4457" spans="1:12" x14ac:dyDescent="0.25">
      <c r="A4457">
        <v>4456</v>
      </c>
      <c r="B4457" t="s">
        <v>15</v>
      </c>
      <c r="C4457">
        <f>IF(ISBLANK(Hoja1!C4457),AVERAGE(Hoja1!$C$2:$C$5001),Hoja1!C4457)</f>
        <v>1228568</v>
      </c>
      <c r="D4457" t="str">
        <f>IF(ISBLANK(Hoja1!D4457),"ASALARIADO",Hoja1!D4457)</f>
        <v>ASALARIADO</v>
      </c>
      <c r="E4457" t="s">
        <v>11</v>
      </c>
      <c r="F4457" t="s">
        <v>12</v>
      </c>
      <c r="G4457" t="s">
        <v>13</v>
      </c>
      <c r="H4457" t="s">
        <v>13</v>
      </c>
      <c r="I4457" s="1">
        <f>IF(ISBLANK(Hoja1!I4457),AVERAGE(Hoja1!$I$2:$I$5001),Hoja1!I4457)</f>
        <v>44</v>
      </c>
      <c r="J4457">
        <f t="shared" si="207"/>
        <v>0</v>
      </c>
      <c r="K4457" t="str">
        <f t="shared" si="208"/>
        <v>1.2M-2M</v>
      </c>
      <c r="L4457" t="str">
        <f t="shared" si="209"/>
        <v>31-45</v>
      </c>
    </row>
    <row r="4458" spans="1:12" x14ac:dyDescent="0.25">
      <c r="A4458">
        <v>4457</v>
      </c>
      <c r="B4458" t="s">
        <v>15</v>
      </c>
      <c r="C4458">
        <f>IF(ISBLANK(Hoja1!C4458),AVERAGE(Hoja1!$C$2:$C$5001),Hoja1!C4458)</f>
        <v>764837.91</v>
      </c>
      <c r="D4458" t="str">
        <f>IF(ISBLANK(Hoja1!D4458),"ASALARIADO",Hoja1!D4458)</f>
        <v>PENSIONADOS EN SU PROPIO SISTEMA</v>
      </c>
      <c r="E4458" t="s">
        <v>11</v>
      </c>
      <c r="F4458" t="s">
        <v>12</v>
      </c>
      <c r="G4458" t="s">
        <v>13</v>
      </c>
      <c r="H4458" t="s">
        <v>13</v>
      </c>
      <c r="I4458" s="1">
        <f>IF(ISBLANK(Hoja1!I4458),AVERAGE(Hoja1!$I$2:$I$5001),Hoja1!I4458)</f>
        <v>82</v>
      </c>
      <c r="J4458">
        <f t="shared" si="207"/>
        <v>0</v>
      </c>
      <c r="K4458" t="str">
        <f t="shared" si="208"/>
        <v>400k-800k</v>
      </c>
      <c r="L4458" t="str">
        <f t="shared" si="209"/>
        <v>76-100+</v>
      </c>
    </row>
    <row r="4459" spans="1:12" x14ac:dyDescent="0.25">
      <c r="A4459">
        <v>4458</v>
      </c>
      <c r="B4459" t="s">
        <v>9</v>
      </c>
      <c r="C4459">
        <f>IF(ISBLANK(Hoja1!C4459),AVERAGE(Hoja1!$C$2:$C$5001),Hoja1!C4459)</f>
        <v>647500</v>
      </c>
      <c r="D4459" t="str">
        <f>IF(ISBLANK(Hoja1!D4459),"ASALARIADO",Hoja1!D4459)</f>
        <v>ASALARIADO</v>
      </c>
      <c r="E4459" t="s">
        <v>16</v>
      </c>
      <c r="F4459" t="s">
        <v>12</v>
      </c>
      <c r="G4459" t="s">
        <v>13</v>
      </c>
      <c r="H4459" t="s">
        <v>13</v>
      </c>
      <c r="I4459" s="1">
        <f>IF(ISBLANK(Hoja1!I4459),AVERAGE(Hoja1!$I$2:$I$5001),Hoja1!I4459)</f>
        <v>25</v>
      </c>
      <c r="J4459">
        <f t="shared" si="207"/>
        <v>0</v>
      </c>
      <c r="K4459" t="str">
        <f t="shared" si="208"/>
        <v>400k-800k</v>
      </c>
      <c r="L4459" t="str">
        <f t="shared" si="209"/>
        <v>18-30</v>
      </c>
    </row>
    <row r="4460" spans="1:12" x14ac:dyDescent="0.25">
      <c r="A4460">
        <v>4459</v>
      </c>
      <c r="B4460" t="s">
        <v>9</v>
      </c>
      <c r="C4460">
        <f>IF(ISBLANK(Hoja1!C4460),AVERAGE(Hoja1!$C$2:$C$5001),Hoja1!C4460)</f>
        <v>230000</v>
      </c>
      <c r="D4460" t="str">
        <f>IF(ISBLANK(Hoja1!D4460),"ASALARIADO",Hoja1!D4460)</f>
        <v>ASALARIADO</v>
      </c>
      <c r="E4460" t="s">
        <v>16</v>
      </c>
      <c r="F4460" t="s">
        <v>12</v>
      </c>
      <c r="G4460" t="s">
        <v>13</v>
      </c>
      <c r="H4460" t="s">
        <v>12</v>
      </c>
      <c r="I4460" s="1">
        <f>IF(ISBLANK(Hoja1!I4460),AVERAGE(Hoja1!$I$2:$I$5001),Hoja1!I4460)</f>
        <v>53</v>
      </c>
      <c r="J4460">
        <f t="shared" si="207"/>
        <v>1</v>
      </c>
      <c r="K4460" t="str">
        <f t="shared" si="208"/>
        <v>0-400k</v>
      </c>
      <c r="L4460" t="str">
        <f t="shared" si="209"/>
        <v>46-60</v>
      </c>
    </row>
    <row r="4461" spans="1:12" x14ac:dyDescent="0.25">
      <c r="A4461">
        <v>4460</v>
      </c>
      <c r="B4461" t="s">
        <v>9</v>
      </c>
      <c r="C4461">
        <f>IF(ISBLANK(Hoja1!C4461),AVERAGE(Hoja1!$C$2:$C$5001),Hoja1!C4461)</f>
        <v>407769.25</v>
      </c>
      <c r="D4461" t="str">
        <f>IF(ISBLANK(Hoja1!D4461),"ASALARIADO",Hoja1!D4461)</f>
        <v>ASALARIADO</v>
      </c>
      <c r="E4461" t="s">
        <v>16</v>
      </c>
      <c r="F4461" t="s">
        <v>12</v>
      </c>
      <c r="G4461" t="s">
        <v>13</v>
      </c>
      <c r="H4461" t="s">
        <v>13</v>
      </c>
      <c r="I4461" s="1">
        <f>IF(ISBLANK(Hoja1!I4461),AVERAGE(Hoja1!$I$2:$I$5001),Hoja1!I4461)</f>
        <v>29</v>
      </c>
      <c r="J4461">
        <f t="shared" si="207"/>
        <v>0</v>
      </c>
      <c r="K4461" t="str">
        <f t="shared" si="208"/>
        <v>400k-800k</v>
      </c>
      <c r="L4461" t="str">
        <f t="shared" si="209"/>
        <v>18-30</v>
      </c>
    </row>
    <row r="4462" spans="1:12" x14ac:dyDescent="0.25">
      <c r="A4462">
        <v>4461</v>
      </c>
      <c r="B4462" t="s">
        <v>9</v>
      </c>
      <c r="C4462">
        <f>IF(ISBLANK(Hoja1!C4462),AVERAGE(Hoja1!$C$2:$C$5001),Hoja1!C4462)</f>
        <v>372000</v>
      </c>
      <c r="D4462" t="str">
        <f>IF(ISBLANK(Hoja1!D4462),"ASALARIADO",Hoja1!D4462)</f>
        <v>ASALARIADO</v>
      </c>
      <c r="E4462" t="s">
        <v>16</v>
      </c>
      <c r="F4462" t="s">
        <v>12</v>
      </c>
      <c r="G4462" t="s">
        <v>13</v>
      </c>
      <c r="H4462" t="s">
        <v>13</v>
      </c>
      <c r="I4462" s="1">
        <f>IF(ISBLANK(Hoja1!I4462),AVERAGE(Hoja1!$I$2:$I$5001),Hoja1!I4462)</f>
        <v>27</v>
      </c>
      <c r="J4462">
        <f t="shared" si="207"/>
        <v>0</v>
      </c>
      <c r="K4462" t="str">
        <f t="shared" si="208"/>
        <v>0-400k</v>
      </c>
      <c r="L4462" t="str">
        <f t="shared" si="209"/>
        <v>18-30</v>
      </c>
    </row>
    <row r="4463" spans="1:12" x14ac:dyDescent="0.25">
      <c r="A4463">
        <v>4462</v>
      </c>
      <c r="B4463" t="s">
        <v>9</v>
      </c>
      <c r="C4463">
        <f>IF(ISBLANK(Hoja1!C4463),AVERAGE(Hoja1!$C$2:$C$5001),Hoja1!C4463)</f>
        <v>361806.78</v>
      </c>
      <c r="D4463" t="str">
        <f>IF(ISBLANK(Hoja1!D4463),"ASALARIADO",Hoja1!D4463)</f>
        <v>ASALARIADO</v>
      </c>
      <c r="E4463" t="s">
        <v>16</v>
      </c>
      <c r="F4463" t="s">
        <v>12</v>
      </c>
      <c r="G4463" t="s">
        <v>13</v>
      </c>
      <c r="H4463" t="s">
        <v>13</v>
      </c>
      <c r="I4463" s="1">
        <f>IF(ISBLANK(Hoja1!I4463),AVERAGE(Hoja1!$I$2:$I$5001),Hoja1!I4463)</f>
        <v>22</v>
      </c>
      <c r="J4463">
        <f t="shared" si="207"/>
        <v>0</v>
      </c>
      <c r="K4463" t="str">
        <f t="shared" si="208"/>
        <v>0-400k</v>
      </c>
      <c r="L4463" t="str">
        <f t="shared" si="209"/>
        <v>18-30</v>
      </c>
    </row>
    <row r="4464" spans="1:12" x14ac:dyDescent="0.25">
      <c r="A4464">
        <v>4463</v>
      </c>
      <c r="B4464" t="s">
        <v>15</v>
      </c>
      <c r="C4464">
        <f>IF(ISBLANK(Hoja1!C4464),AVERAGE(Hoja1!$C$2:$C$5001),Hoja1!C4464)</f>
        <v>514285.71</v>
      </c>
      <c r="D4464" t="str">
        <f>IF(ISBLANK(Hoja1!D4464),"ASALARIADO",Hoja1!D4464)</f>
        <v>ASALARIADO</v>
      </c>
      <c r="E4464" t="s">
        <v>16</v>
      </c>
      <c r="F4464" t="s">
        <v>12</v>
      </c>
      <c r="G4464" t="s">
        <v>13</v>
      </c>
      <c r="H4464" t="s">
        <v>13</v>
      </c>
      <c r="I4464" s="1">
        <f>IF(ISBLANK(Hoja1!I4464),AVERAGE(Hoja1!$I$2:$I$5001),Hoja1!I4464)</f>
        <v>39</v>
      </c>
      <c r="J4464">
        <f t="shared" si="207"/>
        <v>0</v>
      </c>
      <c r="K4464" t="str">
        <f t="shared" si="208"/>
        <v>400k-800k</v>
      </c>
      <c r="L4464" t="str">
        <f t="shared" si="209"/>
        <v>31-45</v>
      </c>
    </row>
    <row r="4465" spans="1:12" x14ac:dyDescent="0.25">
      <c r="A4465">
        <v>4464</v>
      </c>
      <c r="B4465" t="s">
        <v>9</v>
      </c>
      <c r="C4465">
        <f>IF(ISBLANK(Hoja1!C4465),AVERAGE(Hoja1!$C$2:$C$5001),Hoja1!C4465)</f>
        <v>356455</v>
      </c>
      <c r="D4465" t="str">
        <f>IF(ISBLANK(Hoja1!D4465),"ASALARIADO",Hoja1!D4465)</f>
        <v>TRABAJADOR INDEPENDIENTE</v>
      </c>
      <c r="E4465" t="s">
        <v>16</v>
      </c>
      <c r="F4465" t="s">
        <v>12</v>
      </c>
      <c r="G4465" t="s">
        <v>12</v>
      </c>
      <c r="H4465" t="s">
        <v>12</v>
      </c>
      <c r="I4465" s="1">
        <f>IF(ISBLANK(Hoja1!I4465),AVERAGE(Hoja1!$I$2:$I$5001),Hoja1!I4465)</f>
        <v>46</v>
      </c>
      <c r="J4465">
        <f t="shared" si="207"/>
        <v>1</v>
      </c>
      <c r="K4465" t="str">
        <f t="shared" si="208"/>
        <v>0-400k</v>
      </c>
      <c r="L4465" t="str">
        <f t="shared" si="209"/>
        <v>46-60</v>
      </c>
    </row>
    <row r="4466" spans="1:12" x14ac:dyDescent="0.25">
      <c r="A4466">
        <v>4465</v>
      </c>
      <c r="B4466" t="s">
        <v>15</v>
      </c>
      <c r="C4466">
        <f>IF(ISBLANK(Hoja1!C4466),AVERAGE(Hoja1!$C$2:$C$5001),Hoja1!C4466)</f>
        <v>278030</v>
      </c>
      <c r="D4466" t="str">
        <f>IF(ISBLANK(Hoja1!D4466),"ASALARIADO",Hoja1!D4466)</f>
        <v>ASEGURADO VOLUNTARIO</v>
      </c>
      <c r="E4466" t="s">
        <v>16</v>
      </c>
      <c r="F4466" t="s">
        <v>12</v>
      </c>
      <c r="G4466" t="s">
        <v>12</v>
      </c>
      <c r="H4466" t="s">
        <v>12</v>
      </c>
      <c r="I4466" s="1">
        <f>IF(ISBLANK(Hoja1!I4466),AVERAGE(Hoja1!$I$2:$I$5001),Hoja1!I4466)</f>
        <v>35</v>
      </c>
      <c r="J4466">
        <f t="shared" si="207"/>
        <v>1</v>
      </c>
      <c r="K4466" t="str">
        <f t="shared" si="208"/>
        <v>0-400k</v>
      </c>
      <c r="L4466" t="str">
        <f t="shared" si="209"/>
        <v>31-45</v>
      </c>
    </row>
    <row r="4467" spans="1:12" x14ac:dyDescent="0.25">
      <c r="A4467">
        <v>4466</v>
      </c>
      <c r="B4467" t="s">
        <v>9</v>
      </c>
      <c r="C4467">
        <f>IF(ISBLANK(Hoja1!C4467),AVERAGE(Hoja1!$C$2:$C$5001),Hoja1!C4467)</f>
        <v>949839.65</v>
      </c>
      <c r="D4467" t="str">
        <f>IF(ISBLANK(Hoja1!D4467),"ASALARIADO",Hoja1!D4467)</f>
        <v>ASALARIADO</v>
      </c>
      <c r="E4467" t="s">
        <v>16</v>
      </c>
      <c r="F4467" t="s">
        <v>12</v>
      </c>
      <c r="G4467" t="s">
        <v>13</v>
      </c>
      <c r="H4467" t="s">
        <v>13</v>
      </c>
      <c r="I4467" s="1">
        <f>IF(ISBLANK(Hoja1!I4467),AVERAGE(Hoja1!$I$2:$I$5001),Hoja1!I4467)</f>
        <v>25</v>
      </c>
      <c r="J4467">
        <f t="shared" si="207"/>
        <v>0</v>
      </c>
      <c r="K4467" t="str">
        <f t="shared" si="208"/>
        <v>800k-1.2M</v>
      </c>
      <c r="L4467" t="str">
        <f t="shared" si="209"/>
        <v>18-30</v>
      </c>
    </row>
    <row r="4468" spans="1:12" x14ac:dyDescent="0.25">
      <c r="A4468">
        <v>4467</v>
      </c>
      <c r="B4468" t="s">
        <v>9</v>
      </c>
      <c r="C4468">
        <f>IF(ISBLANK(Hoja1!C4468),AVERAGE(Hoja1!$C$2:$C$5001),Hoja1!C4468)</f>
        <v>410480.22</v>
      </c>
      <c r="D4468" t="str">
        <f>IF(ISBLANK(Hoja1!D4468),"ASALARIADO",Hoja1!D4468)</f>
        <v>ASALARIADO</v>
      </c>
      <c r="E4468" t="s">
        <v>16</v>
      </c>
      <c r="F4468" t="s">
        <v>12</v>
      </c>
      <c r="G4468" t="s">
        <v>13</v>
      </c>
      <c r="H4468" t="s">
        <v>13</v>
      </c>
      <c r="I4468" s="1">
        <f>IF(ISBLANK(Hoja1!I4468),AVERAGE(Hoja1!$I$2:$I$5001),Hoja1!I4468)</f>
        <v>38</v>
      </c>
      <c r="J4468">
        <f t="shared" si="207"/>
        <v>0</v>
      </c>
      <c r="K4468" t="str">
        <f t="shared" si="208"/>
        <v>400k-800k</v>
      </c>
      <c r="L4468" t="str">
        <f t="shared" si="209"/>
        <v>31-45</v>
      </c>
    </row>
    <row r="4469" spans="1:12" x14ac:dyDescent="0.25">
      <c r="A4469">
        <v>4468</v>
      </c>
      <c r="B4469" t="s">
        <v>9</v>
      </c>
      <c r="C4469">
        <f>IF(ISBLANK(Hoja1!C4469),AVERAGE(Hoja1!$C$2:$C$5001),Hoja1!C4469)</f>
        <v>4677217.59</v>
      </c>
      <c r="D4469" t="str">
        <f>IF(ISBLANK(Hoja1!D4469),"ASALARIADO",Hoja1!D4469)</f>
        <v>ASALARIADO</v>
      </c>
      <c r="E4469" t="s">
        <v>11</v>
      </c>
      <c r="F4469" t="s">
        <v>12</v>
      </c>
      <c r="G4469" t="s">
        <v>13</v>
      </c>
      <c r="H4469" t="s">
        <v>13</v>
      </c>
      <c r="I4469" s="1">
        <f>IF(ISBLANK(Hoja1!I4469),AVERAGE(Hoja1!$I$2:$I$5001),Hoja1!I4469)</f>
        <v>52</v>
      </c>
      <c r="J4469">
        <f t="shared" si="207"/>
        <v>0</v>
      </c>
      <c r="K4469" t="str">
        <f t="shared" si="208"/>
        <v>2M+</v>
      </c>
      <c r="L4469" t="str">
        <f t="shared" si="209"/>
        <v>46-60</v>
      </c>
    </row>
    <row r="4470" spans="1:12" x14ac:dyDescent="0.25">
      <c r="A4470">
        <v>4469</v>
      </c>
      <c r="B4470" t="s">
        <v>9</v>
      </c>
      <c r="C4470">
        <f>IF(ISBLANK(Hoja1!C4470),AVERAGE(Hoja1!$C$2:$C$5001),Hoja1!C4470)</f>
        <v>466652.81</v>
      </c>
      <c r="D4470" t="str">
        <f>IF(ISBLANK(Hoja1!D4470),"ASALARIADO",Hoja1!D4470)</f>
        <v>ASALARIADO</v>
      </c>
      <c r="E4470" t="s">
        <v>16</v>
      </c>
      <c r="F4470" t="s">
        <v>12</v>
      </c>
      <c r="G4470" t="s">
        <v>13</v>
      </c>
      <c r="H4470" t="s">
        <v>13</v>
      </c>
      <c r="I4470" s="1">
        <f>IF(ISBLANK(Hoja1!I4470),AVERAGE(Hoja1!$I$2:$I$5001),Hoja1!I4470)</f>
        <v>49</v>
      </c>
      <c r="J4470">
        <f t="shared" si="207"/>
        <v>0</v>
      </c>
      <c r="K4470" t="str">
        <f t="shared" si="208"/>
        <v>400k-800k</v>
      </c>
      <c r="L4470" t="str">
        <f t="shared" si="209"/>
        <v>46-60</v>
      </c>
    </row>
    <row r="4471" spans="1:12" x14ac:dyDescent="0.25">
      <c r="A4471">
        <v>4470</v>
      </c>
      <c r="B4471" t="s">
        <v>9</v>
      </c>
      <c r="C4471">
        <f>IF(ISBLANK(Hoja1!C4471),AVERAGE(Hoja1!$C$2:$C$5001),Hoja1!C4471)</f>
        <v>400000</v>
      </c>
      <c r="D4471" t="str">
        <f>IF(ISBLANK(Hoja1!D4471),"ASALARIADO",Hoja1!D4471)</f>
        <v>ASALARIADO</v>
      </c>
      <c r="E4471" t="s">
        <v>16</v>
      </c>
      <c r="F4471" t="s">
        <v>12</v>
      </c>
      <c r="G4471" t="s">
        <v>13</v>
      </c>
      <c r="H4471" t="s">
        <v>13</v>
      </c>
      <c r="I4471" s="1">
        <f>IF(ISBLANK(Hoja1!I4471),AVERAGE(Hoja1!$I$2:$I$5001),Hoja1!I4471)</f>
        <v>21</v>
      </c>
      <c r="J4471">
        <f t="shared" si="207"/>
        <v>0</v>
      </c>
      <c r="K4471" t="str">
        <f t="shared" si="208"/>
        <v>0-400k</v>
      </c>
      <c r="L4471" t="str">
        <f t="shared" si="209"/>
        <v>18-30</v>
      </c>
    </row>
    <row r="4472" spans="1:12" x14ac:dyDescent="0.25">
      <c r="A4472">
        <v>4471</v>
      </c>
      <c r="B4472" t="s">
        <v>15</v>
      </c>
      <c r="C4472">
        <f>IF(ISBLANK(Hoja1!C4472),AVERAGE(Hoja1!$C$2:$C$5001),Hoja1!C4472)</f>
        <v>365825</v>
      </c>
      <c r="D4472" t="str">
        <f>IF(ISBLANK(Hoja1!D4472),"ASALARIADO",Hoja1!D4472)</f>
        <v>ASALARIADO</v>
      </c>
      <c r="E4472" t="s">
        <v>16</v>
      </c>
      <c r="F4472" t="s">
        <v>12</v>
      </c>
      <c r="G4472" t="s">
        <v>13</v>
      </c>
      <c r="H4472" t="s">
        <v>13</v>
      </c>
      <c r="I4472" s="1">
        <f>IF(ISBLANK(Hoja1!I4472),AVERAGE(Hoja1!$I$2:$I$5001),Hoja1!I4472)</f>
        <v>42</v>
      </c>
      <c r="J4472">
        <f t="shared" si="207"/>
        <v>0</v>
      </c>
      <c r="K4472" t="str">
        <f t="shared" si="208"/>
        <v>0-400k</v>
      </c>
      <c r="L4472" t="str">
        <f t="shared" si="209"/>
        <v>31-45</v>
      </c>
    </row>
    <row r="4473" spans="1:12" x14ac:dyDescent="0.25">
      <c r="A4473">
        <v>4472</v>
      </c>
      <c r="B4473" t="s">
        <v>9</v>
      </c>
      <c r="C4473">
        <f>IF(ISBLANK(Hoja1!C4473),AVERAGE(Hoja1!$C$2:$C$5001),Hoja1!C4473)</f>
        <v>615550</v>
      </c>
      <c r="D4473" t="str">
        <f>IF(ISBLANK(Hoja1!D4473),"ASALARIADO",Hoja1!D4473)</f>
        <v>TRABAJADOR INDEPENDIENTE</v>
      </c>
      <c r="E4473" t="s">
        <v>16</v>
      </c>
      <c r="F4473" t="s">
        <v>12</v>
      </c>
      <c r="G4473" t="s">
        <v>13</v>
      </c>
      <c r="H4473" t="s">
        <v>12</v>
      </c>
      <c r="I4473" s="1">
        <f>IF(ISBLANK(Hoja1!I4473),AVERAGE(Hoja1!$I$2:$I$5001),Hoja1!I4473)</f>
        <v>42</v>
      </c>
      <c r="J4473">
        <f t="shared" si="207"/>
        <v>1</v>
      </c>
      <c r="K4473" t="str">
        <f t="shared" si="208"/>
        <v>400k-800k</v>
      </c>
      <c r="L4473" t="str">
        <f t="shared" si="209"/>
        <v>31-45</v>
      </c>
    </row>
    <row r="4474" spans="1:12" x14ac:dyDescent="0.25">
      <c r="A4474">
        <v>4473</v>
      </c>
      <c r="B4474" t="s">
        <v>15</v>
      </c>
      <c r="C4474">
        <f>IF(ISBLANK(Hoja1!C4474),AVERAGE(Hoja1!$C$2:$C$5001),Hoja1!C4474)</f>
        <v>1124365</v>
      </c>
      <c r="D4474" t="str">
        <f>IF(ISBLANK(Hoja1!D4474),"ASALARIADO",Hoja1!D4474)</f>
        <v>ASALARIADO</v>
      </c>
      <c r="E4474" t="s">
        <v>11</v>
      </c>
      <c r="F4474" t="s">
        <v>12</v>
      </c>
      <c r="G4474" t="s">
        <v>13</v>
      </c>
      <c r="H4474" t="s">
        <v>13</v>
      </c>
      <c r="I4474" s="1">
        <f>IF(ISBLANK(Hoja1!I4474),AVERAGE(Hoja1!$I$2:$I$5001),Hoja1!I4474)</f>
        <v>41</v>
      </c>
      <c r="J4474">
        <f t="shared" si="207"/>
        <v>0</v>
      </c>
      <c r="K4474" t="str">
        <f t="shared" si="208"/>
        <v>800k-1.2M</v>
      </c>
      <c r="L4474" t="str">
        <f t="shared" si="209"/>
        <v>31-45</v>
      </c>
    </row>
    <row r="4475" spans="1:12" x14ac:dyDescent="0.25">
      <c r="A4475">
        <v>4474</v>
      </c>
      <c r="B4475" t="s">
        <v>9</v>
      </c>
      <c r="C4475">
        <f>IF(ISBLANK(Hoja1!C4475),AVERAGE(Hoja1!$C$2:$C$5001),Hoja1!C4475)</f>
        <v>456300.02</v>
      </c>
      <c r="D4475" t="str">
        <f>IF(ISBLANK(Hoja1!D4475),"ASALARIADO",Hoja1!D4475)</f>
        <v>ASALARIADO</v>
      </c>
      <c r="E4475" t="s">
        <v>16</v>
      </c>
      <c r="F4475" t="s">
        <v>12</v>
      </c>
      <c r="G4475" t="s">
        <v>12</v>
      </c>
      <c r="H4475" t="s">
        <v>13</v>
      </c>
      <c r="I4475" s="1">
        <f>IF(ISBLANK(Hoja1!I4475),AVERAGE(Hoja1!$I$2:$I$5001),Hoja1!I4475)</f>
        <v>49</v>
      </c>
      <c r="J4475">
        <f t="shared" si="207"/>
        <v>0</v>
      </c>
      <c r="K4475" t="str">
        <f t="shared" si="208"/>
        <v>400k-800k</v>
      </c>
      <c r="L4475" t="str">
        <f t="shared" si="209"/>
        <v>46-60</v>
      </c>
    </row>
    <row r="4476" spans="1:12" x14ac:dyDescent="0.25">
      <c r="A4476">
        <v>4475</v>
      </c>
      <c r="B4476" t="s">
        <v>15</v>
      </c>
      <c r="C4476">
        <f>IF(ISBLANK(Hoja1!C4476),AVERAGE(Hoja1!$C$2:$C$5001),Hoja1!C4476)</f>
        <v>214584.3</v>
      </c>
      <c r="D4476" t="str">
        <f>IF(ISBLANK(Hoja1!D4476),"ASALARIADO",Hoja1!D4476)</f>
        <v>ASALARIADO</v>
      </c>
      <c r="E4476" t="s">
        <v>11</v>
      </c>
      <c r="F4476" t="s">
        <v>12</v>
      </c>
      <c r="G4476" t="s">
        <v>13</v>
      </c>
      <c r="H4476" t="s">
        <v>13</v>
      </c>
      <c r="I4476" s="1">
        <f>IF(ISBLANK(Hoja1!I4476),AVERAGE(Hoja1!$I$2:$I$5001),Hoja1!I4476)</f>
        <v>51</v>
      </c>
      <c r="J4476">
        <f t="shared" si="207"/>
        <v>0</v>
      </c>
      <c r="K4476" t="str">
        <f t="shared" si="208"/>
        <v>0-400k</v>
      </c>
      <c r="L4476" t="str">
        <f t="shared" si="209"/>
        <v>46-60</v>
      </c>
    </row>
    <row r="4477" spans="1:12" x14ac:dyDescent="0.25">
      <c r="A4477">
        <v>4476</v>
      </c>
      <c r="B4477" t="s">
        <v>9</v>
      </c>
      <c r="C4477">
        <f>IF(ISBLANK(Hoja1!C4477),AVERAGE(Hoja1!$C$2:$C$5001),Hoja1!C4477)</f>
        <v>361811</v>
      </c>
      <c r="D4477" t="str">
        <f>IF(ISBLANK(Hoja1!D4477),"ASALARIADO",Hoja1!D4477)</f>
        <v>TRABAJADOR INDEPENDIENTE</v>
      </c>
      <c r="E4477" t="s">
        <v>16</v>
      </c>
      <c r="F4477" t="s">
        <v>12</v>
      </c>
      <c r="G4477" t="s">
        <v>13</v>
      </c>
      <c r="H4477" t="s">
        <v>13</v>
      </c>
      <c r="I4477" s="1">
        <f>IF(ISBLANK(Hoja1!I4477),AVERAGE(Hoja1!$I$2:$I$5001),Hoja1!I4477)</f>
        <v>31</v>
      </c>
      <c r="J4477">
        <f t="shared" si="207"/>
        <v>0</v>
      </c>
      <c r="K4477" t="str">
        <f t="shared" si="208"/>
        <v>0-400k</v>
      </c>
      <c r="L4477" t="str">
        <f t="shared" si="209"/>
        <v>31-45</v>
      </c>
    </row>
    <row r="4478" spans="1:12" x14ac:dyDescent="0.25">
      <c r="A4478">
        <v>4477</v>
      </c>
      <c r="B4478" t="s">
        <v>9</v>
      </c>
      <c r="C4478">
        <f>IF(ISBLANK(Hoja1!C4478),AVERAGE(Hoja1!$C$2:$C$5001),Hoja1!C4478)</f>
        <v>382136</v>
      </c>
      <c r="D4478" t="str">
        <f>IF(ISBLANK(Hoja1!D4478),"ASALARIADO",Hoja1!D4478)</f>
        <v>TRABAJADOR INDEPENDIENTE</v>
      </c>
      <c r="E4478" t="s">
        <v>16</v>
      </c>
      <c r="F4478" t="s">
        <v>12</v>
      </c>
      <c r="G4478" t="s">
        <v>12</v>
      </c>
      <c r="H4478" t="s">
        <v>12</v>
      </c>
      <c r="I4478" s="1">
        <f>IF(ISBLANK(Hoja1!I4478),AVERAGE(Hoja1!$I$2:$I$5001),Hoja1!I4478)</f>
        <v>40</v>
      </c>
      <c r="J4478">
        <f t="shared" si="207"/>
        <v>1</v>
      </c>
      <c r="K4478" t="str">
        <f t="shared" si="208"/>
        <v>0-400k</v>
      </c>
      <c r="L4478" t="str">
        <f t="shared" si="209"/>
        <v>31-45</v>
      </c>
    </row>
    <row r="4479" spans="1:12" x14ac:dyDescent="0.25">
      <c r="A4479">
        <v>4478</v>
      </c>
      <c r="B4479" t="s">
        <v>9</v>
      </c>
      <c r="C4479">
        <f>IF(ISBLANK(Hoja1!C4479),AVERAGE(Hoja1!$C$2:$C$5001),Hoja1!C4479)</f>
        <v>1491283.5</v>
      </c>
      <c r="D4479" t="str">
        <f>IF(ISBLANK(Hoja1!D4479),"ASALARIADO",Hoja1!D4479)</f>
        <v>ASALARIADO</v>
      </c>
      <c r="E4479" t="s">
        <v>11</v>
      </c>
      <c r="F4479" t="s">
        <v>12</v>
      </c>
      <c r="G4479" t="s">
        <v>13</v>
      </c>
      <c r="H4479" t="s">
        <v>13</v>
      </c>
      <c r="I4479" s="1">
        <f>IF(ISBLANK(Hoja1!I4479),AVERAGE(Hoja1!$I$2:$I$5001),Hoja1!I4479)</f>
        <v>43</v>
      </c>
      <c r="J4479">
        <f t="shared" si="207"/>
        <v>0</v>
      </c>
      <c r="K4479" t="str">
        <f t="shared" si="208"/>
        <v>1.2M-2M</v>
      </c>
      <c r="L4479" t="str">
        <f t="shared" si="209"/>
        <v>31-45</v>
      </c>
    </row>
    <row r="4480" spans="1:12" x14ac:dyDescent="0.25">
      <c r="A4480">
        <v>4479</v>
      </c>
      <c r="B4480" t="s">
        <v>9</v>
      </c>
      <c r="C4480">
        <f>IF(ISBLANK(Hoja1!C4480),AVERAGE(Hoja1!$C$2:$C$5001),Hoja1!C4480)</f>
        <v>618762.76</v>
      </c>
      <c r="D4480" t="str">
        <f>IF(ISBLANK(Hoja1!D4480),"ASALARIADO",Hoja1!D4480)</f>
        <v>ASALARIADO</v>
      </c>
      <c r="E4480" t="s">
        <v>16</v>
      </c>
      <c r="F4480" t="s">
        <v>12</v>
      </c>
      <c r="G4480" t="s">
        <v>12</v>
      </c>
      <c r="H4480" t="s">
        <v>13</v>
      </c>
      <c r="I4480" s="1">
        <f>IF(ISBLANK(Hoja1!I4480),AVERAGE(Hoja1!$I$2:$I$5001),Hoja1!I4480)</f>
        <v>47</v>
      </c>
      <c r="J4480">
        <f t="shared" si="207"/>
        <v>0</v>
      </c>
      <c r="K4480" t="str">
        <f t="shared" si="208"/>
        <v>400k-800k</v>
      </c>
      <c r="L4480" t="str">
        <f t="shared" si="209"/>
        <v>46-60</v>
      </c>
    </row>
    <row r="4481" spans="1:12" x14ac:dyDescent="0.25">
      <c r="A4481">
        <v>4480</v>
      </c>
      <c r="B4481" t="s">
        <v>15</v>
      </c>
      <c r="C4481">
        <f>IF(ISBLANK(Hoja1!C4481),AVERAGE(Hoja1!$C$2:$C$5001),Hoja1!C4481)</f>
        <v>60000</v>
      </c>
      <c r="D4481" t="str">
        <f>IF(ISBLANK(Hoja1!D4481),"ASALARIADO",Hoja1!D4481)</f>
        <v>ASALARIADO</v>
      </c>
      <c r="E4481" t="s">
        <v>16</v>
      </c>
      <c r="F4481" t="s">
        <v>12</v>
      </c>
      <c r="G4481" t="s">
        <v>13</v>
      </c>
      <c r="H4481" t="s">
        <v>12</v>
      </c>
      <c r="I4481" s="1">
        <f>IF(ISBLANK(Hoja1!I4481),AVERAGE(Hoja1!$I$2:$I$5001),Hoja1!I4481)</f>
        <v>46</v>
      </c>
      <c r="J4481">
        <f t="shared" si="207"/>
        <v>1</v>
      </c>
      <c r="K4481" t="str">
        <f t="shared" si="208"/>
        <v>0-400k</v>
      </c>
      <c r="L4481" t="str">
        <f t="shared" si="209"/>
        <v>46-60</v>
      </c>
    </row>
    <row r="4482" spans="1:12" x14ac:dyDescent="0.25">
      <c r="A4482">
        <v>4481</v>
      </c>
      <c r="B4482" t="s">
        <v>9</v>
      </c>
      <c r="C4482">
        <f>IF(ISBLANK(Hoja1!C4482),AVERAGE(Hoja1!$C$2:$C$5001),Hoja1!C4482)</f>
        <v>297046</v>
      </c>
      <c r="D4482" t="str">
        <f>IF(ISBLANK(Hoja1!D4482),"ASALARIADO",Hoja1!D4482)</f>
        <v>ASEGURADO VOLUNTARIO</v>
      </c>
      <c r="E4482" t="s">
        <v>16</v>
      </c>
      <c r="F4482" t="s">
        <v>12</v>
      </c>
      <c r="G4482" t="s">
        <v>13</v>
      </c>
      <c r="H4482" t="s">
        <v>13</v>
      </c>
      <c r="I4482" s="1">
        <f>IF(ISBLANK(Hoja1!I4482),AVERAGE(Hoja1!$I$2:$I$5001),Hoja1!I4482)</f>
        <v>32</v>
      </c>
      <c r="J4482">
        <f t="shared" si="207"/>
        <v>0</v>
      </c>
      <c r="K4482" t="str">
        <f t="shared" si="208"/>
        <v>0-400k</v>
      </c>
      <c r="L4482" t="str">
        <f t="shared" si="209"/>
        <v>31-45</v>
      </c>
    </row>
    <row r="4483" spans="1:12" x14ac:dyDescent="0.25">
      <c r="A4483">
        <v>4482</v>
      </c>
      <c r="B4483" t="s">
        <v>15</v>
      </c>
      <c r="C4483">
        <f>IF(ISBLANK(Hoja1!C4483),AVERAGE(Hoja1!$C$2:$C$5001),Hoja1!C4483)</f>
        <v>320000</v>
      </c>
      <c r="D4483" t="str">
        <f>IF(ISBLANK(Hoja1!D4483),"ASALARIADO",Hoja1!D4483)</f>
        <v>ASALARIADO</v>
      </c>
      <c r="E4483" t="s">
        <v>16</v>
      </c>
      <c r="F4483" t="s">
        <v>12</v>
      </c>
      <c r="G4483" t="s">
        <v>12</v>
      </c>
      <c r="H4483" t="s">
        <v>12</v>
      </c>
      <c r="I4483" s="1">
        <f>IF(ISBLANK(Hoja1!I4483),AVERAGE(Hoja1!$I$2:$I$5001),Hoja1!I4483)</f>
        <v>38</v>
      </c>
      <c r="J4483">
        <f t="shared" ref="J4483:J4546" si="210">IF(H4483="SI",1,0)</f>
        <v>1</v>
      </c>
      <c r="K4483" t="str">
        <f t="shared" ref="K4483:K4546" si="211">IF(C4483&lt;=400000,"0-400k",IF(C4483&lt;=800000,"400k-800k",IF(C4483&lt;=1200000,"800k-1.2M",IF(C4483&lt;=2000000,"1.2M-2M","2M+"))))</f>
        <v>0-400k</v>
      </c>
      <c r="L4483" t="str">
        <f t="shared" ref="L4483:L4546" si="212">IF(I4483&lt;=30,"18-30",IF(I4483&lt;=45,"31-45",IF(I4483&lt;=60,"46-60",IF(I4483&lt;=75,"61-75","76-100+"))))</f>
        <v>31-45</v>
      </c>
    </row>
    <row r="4484" spans="1:12" x14ac:dyDescent="0.25">
      <c r="A4484">
        <v>4483</v>
      </c>
      <c r="B4484" t="s">
        <v>9</v>
      </c>
      <c r="C4484">
        <f>IF(ISBLANK(Hoja1!C4484),AVERAGE(Hoja1!$C$2:$C$5001),Hoja1!C4484)</f>
        <v>1160779</v>
      </c>
      <c r="D4484" t="str">
        <f>IF(ISBLANK(Hoja1!D4484),"ASALARIADO",Hoja1!D4484)</f>
        <v>ASALARIADO</v>
      </c>
      <c r="E4484" t="s">
        <v>11</v>
      </c>
      <c r="F4484" t="s">
        <v>12</v>
      </c>
      <c r="G4484" t="s">
        <v>13</v>
      </c>
      <c r="H4484" t="s">
        <v>13</v>
      </c>
      <c r="I4484" s="1">
        <f>IF(ISBLANK(Hoja1!I4484),AVERAGE(Hoja1!$I$2:$I$5001),Hoja1!I4484)</f>
        <v>28</v>
      </c>
      <c r="J4484">
        <f t="shared" si="210"/>
        <v>0</v>
      </c>
      <c r="K4484" t="str">
        <f t="shared" si="211"/>
        <v>800k-1.2M</v>
      </c>
      <c r="L4484" t="str">
        <f t="shared" si="212"/>
        <v>18-30</v>
      </c>
    </row>
    <row r="4485" spans="1:12" x14ac:dyDescent="0.25">
      <c r="A4485">
        <v>4484</v>
      </c>
      <c r="B4485" t="s">
        <v>15</v>
      </c>
      <c r="C4485">
        <f>IF(ISBLANK(Hoja1!C4485),AVERAGE(Hoja1!$C$2:$C$5001),Hoja1!C4485)</f>
        <v>1034000</v>
      </c>
      <c r="D4485" t="str">
        <f>IF(ISBLANK(Hoja1!D4485),"ASALARIADO",Hoja1!D4485)</f>
        <v>ASALARIADO</v>
      </c>
      <c r="E4485" t="s">
        <v>16</v>
      </c>
      <c r="F4485" t="s">
        <v>12</v>
      </c>
      <c r="G4485" t="s">
        <v>13</v>
      </c>
      <c r="H4485" t="s">
        <v>13</v>
      </c>
      <c r="I4485" s="1">
        <f>IF(ISBLANK(Hoja1!I4485),AVERAGE(Hoja1!$I$2:$I$5001),Hoja1!I4485)</f>
        <v>35</v>
      </c>
      <c r="J4485">
        <f t="shared" si="210"/>
        <v>0</v>
      </c>
      <c r="K4485" t="str">
        <f t="shared" si="211"/>
        <v>800k-1.2M</v>
      </c>
      <c r="L4485" t="str">
        <f t="shared" si="212"/>
        <v>31-45</v>
      </c>
    </row>
    <row r="4486" spans="1:12" x14ac:dyDescent="0.25">
      <c r="A4486">
        <v>4485</v>
      </c>
      <c r="B4486" t="s">
        <v>9</v>
      </c>
      <c r="C4486">
        <f>IF(ISBLANK(Hoja1!C4486),AVERAGE(Hoja1!$C$2:$C$5001),Hoja1!C4486)</f>
        <v>526558</v>
      </c>
      <c r="D4486" t="str">
        <f>IF(ISBLANK(Hoja1!D4486),"ASALARIADO",Hoja1!D4486)</f>
        <v>ASALARIADO</v>
      </c>
      <c r="E4486" t="s">
        <v>16</v>
      </c>
      <c r="F4486" t="s">
        <v>12</v>
      </c>
      <c r="G4486" t="s">
        <v>12</v>
      </c>
      <c r="H4486" t="s">
        <v>13</v>
      </c>
      <c r="I4486" s="1">
        <f>IF(ISBLANK(Hoja1!I4486),AVERAGE(Hoja1!$I$2:$I$5001),Hoja1!I4486)</f>
        <v>47</v>
      </c>
      <c r="J4486">
        <f t="shared" si="210"/>
        <v>0</v>
      </c>
      <c r="K4486" t="str">
        <f t="shared" si="211"/>
        <v>400k-800k</v>
      </c>
      <c r="L4486" t="str">
        <f t="shared" si="212"/>
        <v>46-60</v>
      </c>
    </row>
    <row r="4487" spans="1:12" x14ac:dyDescent="0.25">
      <c r="A4487">
        <v>4486</v>
      </c>
      <c r="B4487" t="s">
        <v>9</v>
      </c>
      <c r="C4487">
        <f>IF(ISBLANK(Hoja1!C4487),AVERAGE(Hoja1!$C$2:$C$5001),Hoja1!C4487)</f>
        <v>957698</v>
      </c>
      <c r="D4487" t="str">
        <f>IF(ISBLANK(Hoja1!D4487),"ASALARIADO",Hoja1!D4487)</f>
        <v>ASALARIADO</v>
      </c>
      <c r="E4487" t="s">
        <v>16</v>
      </c>
      <c r="F4487" t="s">
        <v>12</v>
      </c>
      <c r="G4487" t="s">
        <v>13</v>
      </c>
      <c r="H4487" t="s">
        <v>13</v>
      </c>
      <c r="I4487" s="1">
        <f>IF(ISBLANK(Hoja1!I4487),AVERAGE(Hoja1!$I$2:$I$5001),Hoja1!I4487)</f>
        <v>26</v>
      </c>
      <c r="J4487">
        <f t="shared" si="210"/>
        <v>0</v>
      </c>
      <c r="K4487" t="str">
        <f t="shared" si="211"/>
        <v>800k-1.2M</v>
      </c>
      <c r="L4487" t="str">
        <f t="shared" si="212"/>
        <v>18-30</v>
      </c>
    </row>
    <row r="4488" spans="1:12" x14ac:dyDescent="0.25">
      <c r="A4488">
        <v>4487</v>
      </c>
      <c r="B4488" t="s">
        <v>9</v>
      </c>
      <c r="C4488">
        <f>IF(ISBLANK(Hoja1!C4488),AVERAGE(Hoja1!$C$2:$C$5001),Hoja1!C4488)</f>
        <v>243270.86</v>
      </c>
      <c r="D4488" t="str">
        <f>IF(ISBLANK(Hoja1!D4488),"ASALARIADO",Hoja1!D4488)</f>
        <v>ASALARIADO</v>
      </c>
      <c r="E4488" t="s">
        <v>16</v>
      </c>
      <c r="F4488" t="s">
        <v>12</v>
      </c>
      <c r="G4488" t="s">
        <v>13</v>
      </c>
      <c r="H4488" t="s">
        <v>13</v>
      </c>
      <c r="I4488" s="1">
        <f>IF(ISBLANK(Hoja1!I4488),AVERAGE(Hoja1!$I$2:$I$5001),Hoja1!I4488)</f>
        <v>49</v>
      </c>
      <c r="J4488">
        <f t="shared" si="210"/>
        <v>0</v>
      </c>
      <c r="K4488" t="str">
        <f t="shared" si="211"/>
        <v>0-400k</v>
      </c>
      <c r="L4488" t="str">
        <f t="shared" si="212"/>
        <v>46-60</v>
      </c>
    </row>
    <row r="4489" spans="1:12" x14ac:dyDescent="0.25">
      <c r="A4489">
        <v>4488</v>
      </c>
      <c r="B4489" t="s">
        <v>9</v>
      </c>
      <c r="C4489">
        <f>IF(ISBLANK(Hoja1!C4489),AVERAGE(Hoja1!$C$2:$C$5001),Hoja1!C4489)</f>
        <v>709423.79</v>
      </c>
      <c r="D4489" t="str">
        <f>IF(ISBLANK(Hoja1!D4489),"ASALARIADO",Hoja1!D4489)</f>
        <v>ASALARIADO</v>
      </c>
      <c r="E4489" t="s">
        <v>16</v>
      </c>
      <c r="F4489" t="s">
        <v>12</v>
      </c>
      <c r="G4489" t="s">
        <v>13</v>
      </c>
      <c r="H4489" t="s">
        <v>13</v>
      </c>
      <c r="I4489" s="1">
        <f>IF(ISBLANK(Hoja1!I4489),AVERAGE(Hoja1!$I$2:$I$5001),Hoja1!I4489)</f>
        <v>34</v>
      </c>
      <c r="J4489">
        <f t="shared" si="210"/>
        <v>0</v>
      </c>
      <c r="K4489" t="str">
        <f t="shared" si="211"/>
        <v>400k-800k</v>
      </c>
      <c r="L4489" t="str">
        <f t="shared" si="212"/>
        <v>31-45</v>
      </c>
    </row>
    <row r="4490" spans="1:12" x14ac:dyDescent="0.25">
      <c r="A4490">
        <v>4489</v>
      </c>
      <c r="B4490" t="s">
        <v>9</v>
      </c>
      <c r="C4490">
        <f>IF(ISBLANK(Hoja1!C4490),AVERAGE(Hoja1!$C$2:$C$5001),Hoja1!C4490)</f>
        <v>297046</v>
      </c>
      <c r="D4490" t="str">
        <f>IF(ISBLANK(Hoja1!D4490),"ASALARIADO",Hoja1!D4490)</f>
        <v>TRABAJADOR INDEPENDIENTE</v>
      </c>
      <c r="E4490" t="s">
        <v>16</v>
      </c>
      <c r="F4490" t="s">
        <v>12</v>
      </c>
      <c r="G4490" t="s">
        <v>13</v>
      </c>
      <c r="H4490" t="s">
        <v>13</v>
      </c>
      <c r="I4490" s="1">
        <f>IF(ISBLANK(Hoja1!I4490),AVERAGE(Hoja1!$I$2:$I$5001),Hoja1!I4490)</f>
        <v>54</v>
      </c>
      <c r="J4490">
        <f t="shared" si="210"/>
        <v>0</v>
      </c>
      <c r="K4490" t="str">
        <f t="shared" si="211"/>
        <v>0-400k</v>
      </c>
      <c r="L4490" t="str">
        <f t="shared" si="212"/>
        <v>46-60</v>
      </c>
    </row>
    <row r="4491" spans="1:12" x14ac:dyDescent="0.25">
      <c r="A4491">
        <v>4490</v>
      </c>
      <c r="B4491" t="s">
        <v>15</v>
      </c>
      <c r="C4491">
        <f>IF(ISBLANK(Hoja1!C4491),AVERAGE(Hoja1!$C$2:$C$5001),Hoja1!C4491)</f>
        <v>297050</v>
      </c>
      <c r="D4491" t="str">
        <f>IF(ISBLANK(Hoja1!D4491),"ASALARIADO",Hoja1!D4491)</f>
        <v>ASEGURADO VOLUNTARIO</v>
      </c>
      <c r="E4491" t="s">
        <v>16</v>
      </c>
      <c r="F4491" t="s">
        <v>12</v>
      </c>
      <c r="G4491" t="s">
        <v>13</v>
      </c>
      <c r="H4491" t="s">
        <v>13</v>
      </c>
      <c r="I4491" s="1">
        <f>IF(ISBLANK(Hoja1!I4491),AVERAGE(Hoja1!$I$2:$I$5001),Hoja1!I4491)</f>
        <v>52</v>
      </c>
      <c r="J4491">
        <f t="shared" si="210"/>
        <v>0</v>
      </c>
      <c r="K4491" t="str">
        <f t="shared" si="211"/>
        <v>0-400k</v>
      </c>
      <c r="L4491" t="str">
        <f t="shared" si="212"/>
        <v>46-60</v>
      </c>
    </row>
    <row r="4492" spans="1:12" x14ac:dyDescent="0.25">
      <c r="A4492">
        <v>4491</v>
      </c>
      <c r="B4492" t="s">
        <v>9</v>
      </c>
      <c r="C4492">
        <f>IF(ISBLANK(Hoja1!C4492),AVERAGE(Hoja1!$C$2:$C$5001),Hoja1!C4492)</f>
        <v>299647</v>
      </c>
      <c r="D4492" t="str">
        <f>IF(ISBLANK(Hoja1!D4492),"ASALARIADO",Hoja1!D4492)</f>
        <v>ASEGURADO VOLUNTARIO</v>
      </c>
      <c r="E4492" t="s">
        <v>16</v>
      </c>
      <c r="F4492" t="s">
        <v>12</v>
      </c>
      <c r="G4492" t="s">
        <v>13</v>
      </c>
      <c r="H4492" t="s">
        <v>13</v>
      </c>
      <c r="I4492" s="1">
        <f>IF(ISBLANK(Hoja1!I4492),AVERAGE(Hoja1!$I$2:$I$5001),Hoja1!I4492)</f>
        <v>73</v>
      </c>
      <c r="J4492">
        <f t="shared" si="210"/>
        <v>0</v>
      </c>
      <c r="K4492" t="str">
        <f t="shared" si="211"/>
        <v>0-400k</v>
      </c>
      <c r="L4492" t="str">
        <f t="shared" si="212"/>
        <v>61-75</v>
      </c>
    </row>
    <row r="4493" spans="1:12" x14ac:dyDescent="0.25">
      <c r="A4493">
        <v>4492</v>
      </c>
      <c r="B4493" t="s">
        <v>9</v>
      </c>
      <c r="C4493">
        <f>IF(ISBLANK(Hoja1!C4493),AVERAGE(Hoja1!$C$2:$C$5001),Hoja1!C4493)</f>
        <v>372659.25</v>
      </c>
      <c r="D4493" t="str">
        <f>IF(ISBLANK(Hoja1!D4493),"ASALARIADO",Hoja1!D4493)</f>
        <v>ASALARIADO</v>
      </c>
      <c r="E4493" t="s">
        <v>16</v>
      </c>
      <c r="F4493" t="s">
        <v>12</v>
      </c>
      <c r="G4493" t="s">
        <v>12</v>
      </c>
      <c r="H4493" t="s">
        <v>13</v>
      </c>
      <c r="I4493" s="1">
        <f>IF(ISBLANK(Hoja1!I4493),AVERAGE(Hoja1!$I$2:$I$5001),Hoja1!I4493)</f>
        <v>48</v>
      </c>
      <c r="J4493">
        <f t="shared" si="210"/>
        <v>0</v>
      </c>
      <c r="K4493" t="str">
        <f t="shared" si="211"/>
        <v>0-400k</v>
      </c>
      <c r="L4493" t="str">
        <f t="shared" si="212"/>
        <v>46-60</v>
      </c>
    </row>
    <row r="4494" spans="1:12" x14ac:dyDescent="0.25">
      <c r="A4494">
        <v>4493</v>
      </c>
      <c r="B4494" t="s">
        <v>9</v>
      </c>
      <c r="C4494">
        <f>IF(ISBLANK(Hoja1!C4494),AVERAGE(Hoja1!$C$2:$C$5001),Hoja1!C4494)</f>
        <v>297050</v>
      </c>
      <c r="D4494" t="str">
        <f>IF(ISBLANK(Hoja1!D4494),"ASALARIADO",Hoja1!D4494)</f>
        <v>ASEGURADO VOLUNTARIO</v>
      </c>
      <c r="E4494" t="s">
        <v>16</v>
      </c>
      <c r="F4494" t="s">
        <v>12</v>
      </c>
      <c r="G4494" t="s">
        <v>13</v>
      </c>
      <c r="H4494" t="s">
        <v>13</v>
      </c>
      <c r="I4494" s="1">
        <f>IF(ISBLANK(Hoja1!I4494),AVERAGE(Hoja1!$I$2:$I$5001),Hoja1!I4494)</f>
        <v>27</v>
      </c>
      <c r="J4494">
        <f t="shared" si="210"/>
        <v>0</v>
      </c>
      <c r="K4494" t="str">
        <f t="shared" si="211"/>
        <v>0-400k</v>
      </c>
      <c r="L4494" t="str">
        <f t="shared" si="212"/>
        <v>18-30</v>
      </c>
    </row>
    <row r="4495" spans="1:12" x14ac:dyDescent="0.25">
      <c r="A4495">
        <v>4494</v>
      </c>
      <c r="B4495" t="s">
        <v>9</v>
      </c>
      <c r="C4495">
        <f>IF(ISBLANK(Hoja1!C4495),AVERAGE(Hoja1!$C$2:$C$5001),Hoja1!C4495)</f>
        <v>337933.18</v>
      </c>
      <c r="D4495" t="str">
        <f>IF(ISBLANK(Hoja1!D4495),"ASALARIADO",Hoja1!D4495)</f>
        <v>ASALARIADO</v>
      </c>
      <c r="E4495" t="s">
        <v>11</v>
      </c>
      <c r="F4495" t="s">
        <v>12</v>
      </c>
      <c r="G4495" t="s">
        <v>13</v>
      </c>
      <c r="H4495" t="s">
        <v>13</v>
      </c>
      <c r="I4495" s="1">
        <f>IF(ISBLANK(Hoja1!I4495),AVERAGE(Hoja1!$I$2:$I$5001),Hoja1!I4495)</f>
        <v>24</v>
      </c>
      <c r="J4495">
        <f t="shared" si="210"/>
        <v>0</v>
      </c>
      <c r="K4495" t="str">
        <f t="shared" si="211"/>
        <v>0-400k</v>
      </c>
      <c r="L4495" t="str">
        <f t="shared" si="212"/>
        <v>18-30</v>
      </c>
    </row>
    <row r="4496" spans="1:12" x14ac:dyDescent="0.25">
      <c r="A4496">
        <v>4495</v>
      </c>
      <c r="B4496" t="s">
        <v>9</v>
      </c>
      <c r="C4496">
        <f>IF(ISBLANK(Hoja1!C4496),AVERAGE(Hoja1!$C$2:$C$5001),Hoja1!C4496)</f>
        <v>557416</v>
      </c>
      <c r="D4496" t="str">
        <f>IF(ISBLANK(Hoja1!D4496),"ASALARIADO",Hoja1!D4496)</f>
        <v>TRABAJADOR INDEPENDIENTE</v>
      </c>
      <c r="E4496" t="s">
        <v>16</v>
      </c>
      <c r="F4496" t="s">
        <v>12</v>
      </c>
      <c r="G4496" t="s">
        <v>13</v>
      </c>
      <c r="H4496" t="s">
        <v>13</v>
      </c>
      <c r="I4496" s="1">
        <f>IF(ISBLANK(Hoja1!I4496),AVERAGE(Hoja1!$I$2:$I$5001),Hoja1!I4496)</f>
        <v>33</v>
      </c>
      <c r="J4496">
        <f t="shared" si="210"/>
        <v>0</v>
      </c>
      <c r="K4496" t="str">
        <f t="shared" si="211"/>
        <v>400k-800k</v>
      </c>
      <c r="L4496" t="str">
        <f t="shared" si="212"/>
        <v>31-45</v>
      </c>
    </row>
    <row r="4497" spans="1:12" x14ac:dyDescent="0.25">
      <c r="A4497">
        <v>4496</v>
      </c>
      <c r="B4497" t="s">
        <v>15</v>
      </c>
      <c r="C4497">
        <f>IF(ISBLANK(Hoja1!C4497),AVERAGE(Hoja1!$C$2:$C$5001),Hoja1!C4497)</f>
        <v>316663</v>
      </c>
      <c r="D4497" t="str">
        <f>IF(ISBLANK(Hoja1!D4497),"ASALARIADO",Hoja1!D4497)</f>
        <v>TRABAJADOR INDEPENDIENTE</v>
      </c>
      <c r="E4497" t="s">
        <v>16</v>
      </c>
      <c r="F4497" t="s">
        <v>12</v>
      </c>
      <c r="G4497" t="s">
        <v>13</v>
      </c>
      <c r="H4497" t="s">
        <v>12</v>
      </c>
      <c r="I4497" s="1">
        <f>IF(ISBLANK(Hoja1!I4497),AVERAGE(Hoja1!$I$2:$I$5001),Hoja1!I4497)</f>
        <v>32</v>
      </c>
      <c r="J4497">
        <f t="shared" si="210"/>
        <v>1</v>
      </c>
      <c r="K4497" t="str">
        <f t="shared" si="211"/>
        <v>0-400k</v>
      </c>
      <c r="L4497" t="str">
        <f t="shared" si="212"/>
        <v>31-45</v>
      </c>
    </row>
    <row r="4498" spans="1:12" x14ac:dyDescent="0.25">
      <c r="A4498">
        <v>4497</v>
      </c>
      <c r="B4498" t="s">
        <v>15</v>
      </c>
      <c r="C4498">
        <f>IF(ISBLANK(Hoja1!C4498),AVERAGE(Hoja1!$C$2:$C$5001),Hoja1!C4498)</f>
        <v>779424.25</v>
      </c>
      <c r="D4498" t="str">
        <f>IF(ISBLANK(Hoja1!D4498),"ASALARIADO",Hoja1!D4498)</f>
        <v>ASALARIADO</v>
      </c>
      <c r="E4498" t="s">
        <v>11</v>
      </c>
      <c r="F4498" t="s">
        <v>12</v>
      </c>
      <c r="G4498" t="s">
        <v>13</v>
      </c>
      <c r="H4498" t="s">
        <v>13</v>
      </c>
      <c r="I4498" s="1">
        <f>IF(ISBLANK(Hoja1!I4498),AVERAGE(Hoja1!$I$2:$I$5001),Hoja1!I4498)</f>
        <v>28</v>
      </c>
      <c r="J4498">
        <f t="shared" si="210"/>
        <v>0</v>
      </c>
      <c r="K4498" t="str">
        <f t="shared" si="211"/>
        <v>400k-800k</v>
      </c>
      <c r="L4498" t="str">
        <f t="shared" si="212"/>
        <v>18-30</v>
      </c>
    </row>
    <row r="4499" spans="1:12" x14ac:dyDescent="0.25">
      <c r="A4499">
        <v>4498</v>
      </c>
      <c r="B4499" t="s">
        <v>9</v>
      </c>
      <c r="C4499">
        <f>IF(ISBLANK(Hoja1!C4499),AVERAGE(Hoja1!$C$2:$C$5001),Hoja1!C4499)</f>
        <v>535842.93000000005</v>
      </c>
      <c r="D4499" t="str">
        <f>IF(ISBLANK(Hoja1!D4499),"ASALARIADO",Hoja1!D4499)</f>
        <v>ASALARIADO</v>
      </c>
      <c r="E4499" t="s">
        <v>16</v>
      </c>
      <c r="F4499" t="s">
        <v>12</v>
      </c>
      <c r="G4499" t="s">
        <v>13</v>
      </c>
      <c r="H4499" t="s">
        <v>13</v>
      </c>
      <c r="I4499" s="1">
        <f>IF(ISBLANK(Hoja1!I4499),AVERAGE(Hoja1!$I$2:$I$5001),Hoja1!I4499)</f>
        <v>36</v>
      </c>
      <c r="J4499">
        <f t="shared" si="210"/>
        <v>0</v>
      </c>
      <c r="K4499" t="str">
        <f t="shared" si="211"/>
        <v>400k-800k</v>
      </c>
      <c r="L4499" t="str">
        <f t="shared" si="212"/>
        <v>31-45</v>
      </c>
    </row>
    <row r="4500" spans="1:12" x14ac:dyDescent="0.25">
      <c r="A4500">
        <v>4499</v>
      </c>
      <c r="B4500" t="s">
        <v>15</v>
      </c>
      <c r="C4500">
        <f>IF(ISBLANK(Hoja1!C4500),AVERAGE(Hoja1!$C$2:$C$5001),Hoja1!C4500)</f>
        <v>400000</v>
      </c>
      <c r="D4500" t="str">
        <f>IF(ISBLANK(Hoja1!D4500),"ASALARIADO",Hoja1!D4500)</f>
        <v>ASALARIADO</v>
      </c>
      <c r="E4500" t="s">
        <v>16</v>
      </c>
      <c r="F4500" t="s">
        <v>12</v>
      </c>
      <c r="G4500" t="s">
        <v>13</v>
      </c>
      <c r="H4500" t="s">
        <v>13</v>
      </c>
      <c r="I4500" s="1">
        <f>IF(ISBLANK(Hoja1!I4500),AVERAGE(Hoja1!$I$2:$I$5001),Hoja1!I4500)</f>
        <v>42</v>
      </c>
      <c r="J4500">
        <f t="shared" si="210"/>
        <v>0</v>
      </c>
      <c r="K4500" t="str">
        <f t="shared" si="211"/>
        <v>0-400k</v>
      </c>
      <c r="L4500" t="str">
        <f t="shared" si="212"/>
        <v>31-45</v>
      </c>
    </row>
    <row r="4501" spans="1:12" x14ac:dyDescent="0.25">
      <c r="A4501">
        <v>4500</v>
      </c>
      <c r="B4501" t="s">
        <v>15</v>
      </c>
      <c r="C4501">
        <f>IF(ISBLANK(Hoja1!C4501),AVERAGE(Hoja1!$C$2:$C$5001),Hoja1!C4501)</f>
        <v>639148</v>
      </c>
      <c r="D4501" t="str">
        <f>IF(ISBLANK(Hoja1!D4501),"ASALARIADO",Hoja1!D4501)</f>
        <v>TRABAJADOR INDEPENDIENTE</v>
      </c>
      <c r="E4501" t="s">
        <v>16</v>
      </c>
      <c r="F4501" t="s">
        <v>12</v>
      </c>
      <c r="G4501" t="s">
        <v>13</v>
      </c>
      <c r="H4501" t="s">
        <v>13</v>
      </c>
      <c r="I4501" s="1">
        <f>IF(ISBLANK(Hoja1!I4501),AVERAGE(Hoja1!$I$2:$I$5001),Hoja1!I4501)</f>
        <v>56</v>
      </c>
      <c r="J4501">
        <f t="shared" si="210"/>
        <v>0</v>
      </c>
      <c r="K4501" t="str">
        <f t="shared" si="211"/>
        <v>400k-800k</v>
      </c>
      <c r="L4501" t="str">
        <f t="shared" si="212"/>
        <v>46-60</v>
      </c>
    </row>
    <row r="4502" spans="1:12" x14ac:dyDescent="0.25">
      <c r="A4502">
        <v>4501</v>
      </c>
      <c r="B4502" t="s">
        <v>15</v>
      </c>
      <c r="C4502">
        <f>IF(ISBLANK(Hoja1!C4502),AVERAGE(Hoja1!$C$2:$C$5001),Hoja1!C4502)</f>
        <v>404459</v>
      </c>
      <c r="D4502" t="str">
        <f>IF(ISBLANK(Hoja1!D4502),"ASALARIADO",Hoja1!D4502)</f>
        <v>TRABAJADOR INDEPENDIENTE</v>
      </c>
      <c r="E4502" t="s">
        <v>16</v>
      </c>
      <c r="F4502" t="s">
        <v>12</v>
      </c>
      <c r="G4502" t="s">
        <v>13</v>
      </c>
      <c r="H4502" t="s">
        <v>12</v>
      </c>
      <c r="I4502" s="1">
        <f>IF(ISBLANK(Hoja1!I4502),AVERAGE(Hoja1!$I$2:$I$5001),Hoja1!I4502)</f>
        <v>29</v>
      </c>
      <c r="J4502">
        <f t="shared" si="210"/>
        <v>1</v>
      </c>
      <c r="K4502" t="str">
        <f t="shared" si="211"/>
        <v>400k-800k</v>
      </c>
      <c r="L4502" t="str">
        <f t="shared" si="212"/>
        <v>18-30</v>
      </c>
    </row>
    <row r="4503" spans="1:12" x14ac:dyDescent="0.25">
      <c r="A4503">
        <v>4502</v>
      </c>
      <c r="B4503" t="s">
        <v>15</v>
      </c>
      <c r="C4503">
        <f>IF(ISBLANK(Hoja1!C4503),AVERAGE(Hoja1!$C$2:$C$5001),Hoja1!C4503)</f>
        <v>333320</v>
      </c>
      <c r="D4503" t="str">
        <f>IF(ISBLANK(Hoja1!D4503),"ASALARIADO",Hoja1!D4503)</f>
        <v>ASALARIADO</v>
      </c>
      <c r="E4503" t="s">
        <v>16</v>
      </c>
      <c r="F4503" t="s">
        <v>12</v>
      </c>
      <c r="G4503" t="s">
        <v>13</v>
      </c>
      <c r="H4503" t="s">
        <v>13</v>
      </c>
      <c r="I4503" s="1">
        <f>IF(ISBLANK(Hoja1!I4503),AVERAGE(Hoja1!$I$2:$I$5001),Hoja1!I4503)</f>
        <v>20</v>
      </c>
      <c r="J4503">
        <f t="shared" si="210"/>
        <v>0</v>
      </c>
      <c r="K4503" t="str">
        <f t="shared" si="211"/>
        <v>0-400k</v>
      </c>
      <c r="L4503" t="str">
        <f t="shared" si="212"/>
        <v>18-30</v>
      </c>
    </row>
    <row r="4504" spans="1:12" x14ac:dyDescent="0.25">
      <c r="A4504">
        <v>4503</v>
      </c>
      <c r="B4504" t="s">
        <v>9</v>
      </c>
      <c r="C4504">
        <f>IF(ISBLANK(Hoja1!C4504),AVERAGE(Hoja1!$C$2:$C$5001),Hoja1!C4504)</f>
        <v>452198.21</v>
      </c>
      <c r="D4504" t="str">
        <f>IF(ISBLANK(Hoja1!D4504),"ASALARIADO",Hoja1!D4504)</f>
        <v>ASALARIADO</v>
      </c>
      <c r="E4504" t="s">
        <v>16</v>
      </c>
      <c r="F4504" t="s">
        <v>12</v>
      </c>
      <c r="G4504" t="s">
        <v>13</v>
      </c>
      <c r="H4504" t="s">
        <v>13</v>
      </c>
      <c r="I4504" s="1">
        <f>IF(ISBLANK(Hoja1!I4504),AVERAGE(Hoja1!$I$2:$I$5001),Hoja1!I4504)</f>
        <v>31</v>
      </c>
      <c r="J4504">
        <f t="shared" si="210"/>
        <v>0</v>
      </c>
      <c r="K4504" t="str">
        <f t="shared" si="211"/>
        <v>400k-800k</v>
      </c>
      <c r="L4504" t="str">
        <f t="shared" si="212"/>
        <v>31-45</v>
      </c>
    </row>
    <row r="4505" spans="1:12" x14ac:dyDescent="0.25">
      <c r="A4505">
        <v>4504</v>
      </c>
      <c r="B4505" t="s">
        <v>9</v>
      </c>
      <c r="C4505">
        <f>IF(ISBLANK(Hoja1!C4505),AVERAGE(Hoja1!$C$2:$C$5001),Hoja1!C4505)</f>
        <v>1260076.52</v>
      </c>
      <c r="D4505" t="str">
        <f>IF(ISBLANK(Hoja1!D4505),"ASALARIADO",Hoja1!D4505)</f>
        <v>ASALARIADO</v>
      </c>
      <c r="E4505" t="s">
        <v>16</v>
      </c>
      <c r="F4505" t="s">
        <v>12</v>
      </c>
      <c r="G4505" t="s">
        <v>13</v>
      </c>
      <c r="H4505" t="s">
        <v>13</v>
      </c>
      <c r="I4505" s="1">
        <f>IF(ISBLANK(Hoja1!I4505),AVERAGE(Hoja1!$I$2:$I$5001),Hoja1!I4505)</f>
        <v>30</v>
      </c>
      <c r="J4505">
        <f t="shared" si="210"/>
        <v>0</v>
      </c>
      <c r="K4505" t="str">
        <f t="shared" si="211"/>
        <v>1.2M-2M</v>
      </c>
      <c r="L4505" t="str">
        <f t="shared" si="212"/>
        <v>18-30</v>
      </c>
    </row>
    <row r="4506" spans="1:12" x14ac:dyDescent="0.25">
      <c r="A4506">
        <v>4505</v>
      </c>
      <c r="B4506" t="s">
        <v>9</v>
      </c>
      <c r="C4506">
        <f>IF(ISBLANK(Hoja1!C4506),AVERAGE(Hoja1!$C$2:$C$5001),Hoja1!C4506)</f>
        <v>1045500</v>
      </c>
      <c r="D4506" t="str">
        <f>IF(ISBLANK(Hoja1!D4506),"ASALARIADO",Hoja1!D4506)</f>
        <v>ASALARIADO</v>
      </c>
      <c r="E4506" t="s">
        <v>16</v>
      </c>
      <c r="F4506" t="s">
        <v>12</v>
      </c>
      <c r="G4506" t="s">
        <v>13</v>
      </c>
      <c r="H4506" t="s">
        <v>13</v>
      </c>
      <c r="I4506" s="1">
        <f>IF(ISBLANK(Hoja1!I4506),AVERAGE(Hoja1!$I$2:$I$5001),Hoja1!I4506)</f>
        <v>39</v>
      </c>
      <c r="J4506">
        <f t="shared" si="210"/>
        <v>0</v>
      </c>
      <c r="K4506" t="str">
        <f t="shared" si="211"/>
        <v>800k-1.2M</v>
      </c>
      <c r="L4506" t="str">
        <f t="shared" si="212"/>
        <v>31-45</v>
      </c>
    </row>
    <row r="4507" spans="1:12" x14ac:dyDescent="0.25">
      <c r="A4507">
        <v>4506</v>
      </c>
      <c r="B4507" t="s">
        <v>15</v>
      </c>
      <c r="C4507">
        <f>IF(ISBLANK(Hoja1!C4507),AVERAGE(Hoja1!$C$2:$C$5001),Hoja1!C4507)</f>
        <v>1084830.8400000001</v>
      </c>
      <c r="D4507" t="str">
        <f>IF(ISBLANK(Hoja1!D4507),"ASALARIADO",Hoja1!D4507)</f>
        <v>ASALARIADO</v>
      </c>
      <c r="E4507" t="s">
        <v>11</v>
      </c>
      <c r="F4507" t="s">
        <v>12</v>
      </c>
      <c r="G4507" t="s">
        <v>13</v>
      </c>
      <c r="H4507" t="s">
        <v>13</v>
      </c>
      <c r="I4507" s="1">
        <f>IF(ISBLANK(Hoja1!I4507),AVERAGE(Hoja1!$I$2:$I$5001),Hoja1!I4507)</f>
        <v>36</v>
      </c>
      <c r="J4507">
        <f t="shared" si="210"/>
        <v>0</v>
      </c>
      <c r="K4507" t="str">
        <f t="shared" si="211"/>
        <v>800k-1.2M</v>
      </c>
      <c r="L4507" t="str">
        <f t="shared" si="212"/>
        <v>31-45</v>
      </c>
    </row>
    <row r="4508" spans="1:12" x14ac:dyDescent="0.25">
      <c r="A4508">
        <v>4507</v>
      </c>
      <c r="B4508" t="s">
        <v>9</v>
      </c>
      <c r="C4508">
        <f>IF(ISBLANK(Hoja1!C4508),AVERAGE(Hoja1!$C$2:$C$5001),Hoja1!C4508)</f>
        <v>322474</v>
      </c>
      <c r="D4508" t="str">
        <f>IF(ISBLANK(Hoja1!D4508),"ASALARIADO",Hoja1!D4508)</f>
        <v>ASEGURADO VOLUNTARIO</v>
      </c>
      <c r="E4508" t="s">
        <v>16</v>
      </c>
      <c r="F4508" t="s">
        <v>12</v>
      </c>
      <c r="G4508" t="s">
        <v>13</v>
      </c>
      <c r="H4508" t="s">
        <v>13</v>
      </c>
      <c r="I4508" s="1">
        <f>IF(ISBLANK(Hoja1!I4508),AVERAGE(Hoja1!$I$2:$I$5001),Hoja1!I4508)</f>
        <v>64</v>
      </c>
      <c r="J4508">
        <f t="shared" si="210"/>
        <v>0</v>
      </c>
      <c r="K4508" t="str">
        <f t="shared" si="211"/>
        <v>0-400k</v>
      </c>
      <c r="L4508" t="str">
        <f t="shared" si="212"/>
        <v>61-75</v>
      </c>
    </row>
    <row r="4509" spans="1:12" x14ac:dyDescent="0.25">
      <c r="A4509">
        <v>4508</v>
      </c>
      <c r="B4509" t="s">
        <v>9</v>
      </c>
      <c r="C4509">
        <f>IF(ISBLANK(Hoja1!C4509),AVERAGE(Hoja1!$C$2:$C$5001),Hoja1!C4509)</f>
        <v>400000</v>
      </c>
      <c r="D4509" t="str">
        <f>IF(ISBLANK(Hoja1!D4509),"ASALARIADO",Hoja1!D4509)</f>
        <v>ASALARIADO</v>
      </c>
      <c r="E4509" t="s">
        <v>16</v>
      </c>
      <c r="F4509" t="s">
        <v>12</v>
      </c>
      <c r="G4509" t="s">
        <v>13</v>
      </c>
      <c r="H4509" t="s">
        <v>12</v>
      </c>
      <c r="I4509" s="1">
        <f>IF(ISBLANK(Hoja1!I4509),AVERAGE(Hoja1!$I$2:$I$5001),Hoja1!I4509)</f>
        <v>46</v>
      </c>
      <c r="J4509">
        <f t="shared" si="210"/>
        <v>1</v>
      </c>
      <c r="K4509" t="str">
        <f t="shared" si="211"/>
        <v>0-400k</v>
      </c>
      <c r="L4509" t="str">
        <f t="shared" si="212"/>
        <v>46-60</v>
      </c>
    </row>
    <row r="4510" spans="1:12" x14ac:dyDescent="0.25">
      <c r="A4510">
        <v>4509</v>
      </c>
      <c r="B4510" t="s">
        <v>9</v>
      </c>
      <c r="C4510">
        <f>IF(ISBLANK(Hoja1!C4510),AVERAGE(Hoja1!$C$2:$C$5001),Hoja1!C4510)</f>
        <v>549600</v>
      </c>
      <c r="D4510" t="str">
        <f>IF(ISBLANK(Hoja1!D4510),"ASALARIADO",Hoja1!D4510)</f>
        <v>TRABAJADOR INDEPENDIENTE</v>
      </c>
      <c r="E4510" t="s">
        <v>16</v>
      </c>
      <c r="F4510" t="s">
        <v>12</v>
      </c>
      <c r="G4510" t="s">
        <v>13</v>
      </c>
      <c r="H4510" t="s">
        <v>13</v>
      </c>
      <c r="I4510" s="1">
        <f>IF(ISBLANK(Hoja1!I4510),AVERAGE(Hoja1!$I$2:$I$5001),Hoja1!I4510)</f>
        <v>57</v>
      </c>
      <c r="J4510">
        <f t="shared" si="210"/>
        <v>0</v>
      </c>
      <c r="K4510" t="str">
        <f t="shared" si="211"/>
        <v>400k-800k</v>
      </c>
      <c r="L4510" t="str">
        <f t="shared" si="212"/>
        <v>46-60</v>
      </c>
    </row>
    <row r="4511" spans="1:12" x14ac:dyDescent="0.25">
      <c r="A4511">
        <v>4510</v>
      </c>
      <c r="B4511" t="s">
        <v>15</v>
      </c>
      <c r="C4511">
        <f>IF(ISBLANK(Hoja1!C4511),AVERAGE(Hoja1!$C$2:$C$5001),Hoja1!C4511)</f>
        <v>280000</v>
      </c>
      <c r="D4511" t="str">
        <f>IF(ISBLANK(Hoja1!D4511),"ASALARIADO",Hoja1!D4511)</f>
        <v>ASALARIADO</v>
      </c>
      <c r="E4511" t="s">
        <v>16</v>
      </c>
      <c r="F4511" t="s">
        <v>12</v>
      </c>
      <c r="G4511" t="s">
        <v>13</v>
      </c>
      <c r="H4511" t="s">
        <v>12</v>
      </c>
      <c r="I4511" s="1">
        <f>IF(ISBLANK(Hoja1!I4511),AVERAGE(Hoja1!$I$2:$I$5001),Hoja1!I4511)</f>
        <v>48</v>
      </c>
      <c r="J4511">
        <f t="shared" si="210"/>
        <v>1</v>
      </c>
      <c r="K4511" t="str">
        <f t="shared" si="211"/>
        <v>0-400k</v>
      </c>
      <c r="L4511" t="str">
        <f t="shared" si="212"/>
        <v>46-60</v>
      </c>
    </row>
    <row r="4512" spans="1:12" x14ac:dyDescent="0.25">
      <c r="A4512">
        <v>4511</v>
      </c>
      <c r="B4512" t="s">
        <v>15</v>
      </c>
      <c r="C4512">
        <f>IF(ISBLANK(Hoja1!C4512),AVERAGE(Hoja1!$C$2:$C$5001),Hoja1!C4512)</f>
        <v>114474</v>
      </c>
      <c r="D4512" t="str">
        <f>IF(ISBLANK(Hoja1!D4512),"ASALARIADO",Hoja1!D4512)</f>
        <v>ASALARIADO</v>
      </c>
      <c r="E4512" t="s">
        <v>16</v>
      </c>
      <c r="F4512" t="s">
        <v>12</v>
      </c>
      <c r="G4512" t="s">
        <v>13</v>
      </c>
      <c r="H4512" t="s">
        <v>13</v>
      </c>
      <c r="I4512" s="1">
        <f>IF(ISBLANK(Hoja1!I4512),AVERAGE(Hoja1!$I$2:$I$5001),Hoja1!I4512)</f>
        <v>55</v>
      </c>
      <c r="J4512">
        <f t="shared" si="210"/>
        <v>0</v>
      </c>
      <c r="K4512" t="str">
        <f t="shared" si="211"/>
        <v>0-400k</v>
      </c>
      <c r="L4512" t="str">
        <f t="shared" si="212"/>
        <v>46-60</v>
      </c>
    </row>
    <row r="4513" spans="1:12" x14ac:dyDescent="0.25">
      <c r="A4513">
        <v>4512</v>
      </c>
      <c r="B4513" t="s">
        <v>15</v>
      </c>
      <c r="C4513">
        <f>IF(ISBLANK(Hoja1!C4513),AVERAGE(Hoja1!$C$2:$C$5001),Hoja1!C4513)</f>
        <v>321509.09000000003</v>
      </c>
      <c r="D4513" t="str">
        <f>IF(ISBLANK(Hoja1!D4513),"ASALARIADO",Hoja1!D4513)</f>
        <v>ASALARIADO</v>
      </c>
      <c r="E4513" t="s">
        <v>16</v>
      </c>
      <c r="F4513" t="s">
        <v>12</v>
      </c>
      <c r="G4513" t="s">
        <v>13</v>
      </c>
      <c r="H4513" t="s">
        <v>13</v>
      </c>
      <c r="I4513" s="1">
        <f>IF(ISBLANK(Hoja1!I4513),AVERAGE(Hoja1!$I$2:$I$5001),Hoja1!I4513)</f>
        <v>37</v>
      </c>
      <c r="J4513">
        <f t="shared" si="210"/>
        <v>0</v>
      </c>
      <c r="K4513" t="str">
        <f t="shared" si="211"/>
        <v>0-400k</v>
      </c>
      <c r="L4513" t="str">
        <f t="shared" si="212"/>
        <v>31-45</v>
      </c>
    </row>
    <row r="4514" spans="1:12" x14ac:dyDescent="0.25">
      <c r="A4514">
        <v>4513</v>
      </c>
      <c r="B4514" t="s">
        <v>9</v>
      </c>
      <c r="C4514">
        <f>IF(ISBLANK(Hoja1!C4514),AVERAGE(Hoja1!$C$2:$C$5001),Hoja1!C4514)</f>
        <v>438418.45</v>
      </c>
      <c r="D4514" t="str">
        <f>IF(ISBLANK(Hoja1!D4514),"ASALARIADO",Hoja1!D4514)</f>
        <v>ASALARIADO</v>
      </c>
      <c r="E4514" t="s">
        <v>16</v>
      </c>
      <c r="F4514" t="s">
        <v>12</v>
      </c>
      <c r="G4514" t="s">
        <v>13</v>
      </c>
      <c r="H4514" t="s">
        <v>13</v>
      </c>
      <c r="I4514" s="1">
        <f>IF(ISBLANK(Hoja1!I4514),AVERAGE(Hoja1!$I$2:$I$5001),Hoja1!I4514)</f>
        <v>43</v>
      </c>
      <c r="J4514">
        <f t="shared" si="210"/>
        <v>0</v>
      </c>
      <c r="K4514" t="str">
        <f t="shared" si="211"/>
        <v>400k-800k</v>
      </c>
      <c r="L4514" t="str">
        <f t="shared" si="212"/>
        <v>31-45</v>
      </c>
    </row>
    <row r="4515" spans="1:12" x14ac:dyDescent="0.25">
      <c r="A4515">
        <v>4514</v>
      </c>
      <c r="B4515" t="s">
        <v>9</v>
      </c>
      <c r="C4515">
        <f>IF(ISBLANK(Hoja1!C4515),AVERAGE(Hoja1!$C$2:$C$5001),Hoja1!C4515)</f>
        <v>617575</v>
      </c>
      <c r="D4515" t="str">
        <f>IF(ISBLANK(Hoja1!D4515),"ASALARIADO",Hoja1!D4515)</f>
        <v>TRABAJADOR INDEPENDIENTE</v>
      </c>
      <c r="E4515" t="s">
        <v>16</v>
      </c>
      <c r="F4515" t="s">
        <v>12</v>
      </c>
      <c r="G4515" t="s">
        <v>13</v>
      </c>
      <c r="H4515" t="s">
        <v>12</v>
      </c>
      <c r="I4515" s="1">
        <f>IF(ISBLANK(Hoja1!I4515),AVERAGE(Hoja1!$I$2:$I$5001),Hoja1!I4515)</f>
        <v>45</v>
      </c>
      <c r="J4515">
        <f t="shared" si="210"/>
        <v>1</v>
      </c>
      <c r="K4515" t="str">
        <f t="shared" si="211"/>
        <v>400k-800k</v>
      </c>
      <c r="L4515" t="str">
        <f t="shared" si="212"/>
        <v>31-45</v>
      </c>
    </row>
    <row r="4516" spans="1:12" x14ac:dyDescent="0.25">
      <c r="A4516">
        <v>4515</v>
      </c>
      <c r="B4516" t="s">
        <v>15</v>
      </c>
      <c r="C4516">
        <f>IF(ISBLANK(Hoja1!C4516),AVERAGE(Hoja1!$C$2:$C$5001),Hoja1!C4516)</f>
        <v>542628</v>
      </c>
      <c r="D4516" t="str">
        <f>IF(ISBLANK(Hoja1!D4516),"ASALARIADO",Hoja1!D4516)</f>
        <v>TRABAJADOR INDEPENDIENTE</v>
      </c>
      <c r="E4516" t="s">
        <v>16</v>
      </c>
      <c r="F4516" t="s">
        <v>12</v>
      </c>
      <c r="G4516" t="s">
        <v>13</v>
      </c>
      <c r="H4516" t="s">
        <v>13</v>
      </c>
      <c r="I4516" s="1">
        <f>IF(ISBLANK(Hoja1!I4516),AVERAGE(Hoja1!$I$2:$I$5001),Hoja1!I4516)</f>
        <v>55</v>
      </c>
      <c r="J4516">
        <f t="shared" si="210"/>
        <v>0</v>
      </c>
      <c r="K4516" t="str">
        <f t="shared" si="211"/>
        <v>400k-800k</v>
      </c>
      <c r="L4516" t="str">
        <f t="shared" si="212"/>
        <v>46-60</v>
      </c>
    </row>
    <row r="4517" spans="1:12" x14ac:dyDescent="0.25">
      <c r="A4517">
        <v>4516</v>
      </c>
      <c r="B4517" t="s">
        <v>9</v>
      </c>
      <c r="C4517">
        <f>IF(ISBLANK(Hoja1!C4517),AVERAGE(Hoja1!$C$2:$C$5001),Hoja1!C4517)</f>
        <v>319070.05</v>
      </c>
      <c r="D4517" t="str">
        <f>IF(ISBLANK(Hoja1!D4517),"ASALARIADO",Hoja1!D4517)</f>
        <v>ASALARIADO</v>
      </c>
      <c r="E4517" t="s">
        <v>16</v>
      </c>
      <c r="F4517" t="s">
        <v>12</v>
      </c>
      <c r="G4517" t="s">
        <v>13</v>
      </c>
      <c r="H4517" t="s">
        <v>13</v>
      </c>
      <c r="I4517" s="1">
        <f>IF(ISBLANK(Hoja1!I4517),AVERAGE(Hoja1!$I$2:$I$5001),Hoja1!I4517)</f>
        <v>40</v>
      </c>
      <c r="J4517">
        <f t="shared" si="210"/>
        <v>0</v>
      </c>
      <c r="K4517" t="str">
        <f t="shared" si="211"/>
        <v>0-400k</v>
      </c>
      <c r="L4517" t="str">
        <f t="shared" si="212"/>
        <v>31-45</v>
      </c>
    </row>
    <row r="4518" spans="1:12" x14ac:dyDescent="0.25">
      <c r="A4518">
        <v>4517</v>
      </c>
      <c r="B4518" t="s">
        <v>9</v>
      </c>
      <c r="C4518">
        <f>IF(ISBLANK(Hoja1!C4518),AVERAGE(Hoja1!$C$2:$C$5001),Hoja1!C4518)</f>
        <v>440000</v>
      </c>
      <c r="D4518" t="str">
        <f>IF(ISBLANK(Hoja1!D4518),"ASALARIADO",Hoja1!D4518)</f>
        <v>ASALARIADO</v>
      </c>
      <c r="E4518" t="s">
        <v>16</v>
      </c>
      <c r="F4518" t="s">
        <v>12</v>
      </c>
      <c r="G4518" t="s">
        <v>13</v>
      </c>
      <c r="H4518" t="s">
        <v>12</v>
      </c>
      <c r="I4518" s="1">
        <f>IF(ISBLANK(Hoja1!I4518),AVERAGE(Hoja1!$I$2:$I$5001),Hoja1!I4518)</f>
        <v>58</v>
      </c>
      <c r="J4518">
        <f t="shared" si="210"/>
        <v>1</v>
      </c>
      <c r="K4518" t="str">
        <f t="shared" si="211"/>
        <v>400k-800k</v>
      </c>
      <c r="L4518" t="str">
        <f t="shared" si="212"/>
        <v>46-60</v>
      </c>
    </row>
    <row r="4519" spans="1:12" x14ac:dyDescent="0.25">
      <c r="A4519">
        <v>4518</v>
      </c>
      <c r="B4519" t="s">
        <v>15</v>
      </c>
      <c r="C4519">
        <f>IF(ISBLANK(Hoja1!C4519),AVERAGE(Hoja1!$C$2:$C$5001),Hoja1!C4519)</f>
        <v>585136.5</v>
      </c>
      <c r="D4519" t="str">
        <f>IF(ISBLANK(Hoja1!D4519),"ASALARIADO",Hoja1!D4519)</f>
        <v>ASALARIADO</v>
      </c>
      <c r="E4519" t="s">
        <v>11</v>
      </c>
      <c r="F4519" t="s">
        <v>12</v>
      </c>
      <c r="G4519" t="s">
        <v>13</v>
      </c>
      <c r="H4519" t="s">
        <v>13</v>
      </c>
      <c r="I4519" s="1">
        <f>IF(ISBLANK(Hoja1!I4519),AVERAGE(Hoja1!$I$2:$I$5001),Hoja1!I4519)</f>
        <v>43</v>
      </c>
      <c r="J4519">
        <f t="shared" si="210"/>
        <v>0</v>
      </c>
      <c r="K4519" t="str">
        <f t="shared" si="211"/>
        <v>400k-800k</v>
      </c>
      <c r="L4519" t="str">
        <f t="shared" si="212"/>
        <v>31-45</v>
      </c>
    </row>
    <row r="4520" spans="1:12" x14ac:dyDescent="0.25">
      <c r="A4520">
        <v>4519</v>
      </c>
      <c r="B4520" t="s">
        <v>15</v>
      </c>
      <c r="C4520">
        <f>IF(ISBLANK(Hoja1!C4520),AVERAGE(Hoja1!$C$2:$C$5001),Hoja1!C4520)</f>
        <v>350000</v>
      </c>
      <c r="D4520" t="str">
        <f>IF(ISBLANK(Hoja1!D4520),"ASALARIADO",Hoja1!D4520)</f>
        <v>ASALARIADO</v>
      </c>
      <c r="E4520" t="s">
        <v>16</v>
      </c>
      <c r="F4520" t="s">
        <v>12</v>
      </c>
      <c r="G4520" t="s">
        <v>13</v>
      </c>
      <c r="H4520" t="s">
        <v>12</v>
      </c>
      <c r="I4520" s="1">
        <f>IF(ISBLANK(Hoja1!I4520),AVERAGE(Hoja1!$I$2:$I$5001),Hoja1!I4520)</f>
        <v>36</v>
      </c>
      <c r="J4520">
        <f t="shared" si="210"/>
        <v>1</v>
      </c>
      <c r="K4520" t="str">
        <f t="shared" si="211"/>
        <v>0-400k</v>
      </c>
      <c r="L4520" t="str">
        <f t="shared" si="212"/>
        <v>31-45</v>
      </c>
    </row>
    <row r="4521" spans="1:12" x14ac:dyDescent="0.25">
      <c r="A4521">
        <v>4520</v>
      </c>
      <c r="B4521" t="s">
        <v>9</v>
      </c>
      <c r="C4521">
        <f>IF(ISBLANK(Hoja1!C4521),AVERAGE(Hoja1!$C$2:$C$5001),Hoja1!C4521)</f>
        <v>403293</v>
      </c>
      <c r="D4521" t="str">
        <f>IF(ISBLANK(Hoja1!D4521),"ASALARIADO",Hoja1!D4521)</f>
        <v>TRABAJADOR INDEPENDIENTE</v>
      </c>
      <c r="E4521" t="s">
        <v>16</v>
      </c>
      <c r="F4521" t="s">
        <v>12</v>
      </c>
      <c r="G4521" t="s">
        <v>13</v>
      </c>
      <c r="H4521" t="s">
        <v>12</v>
      </c>
      <c r="I4521" s="1">
        <f>IF(ISBLANK(Hoja1!I4521),AVERAGE(Hoja1!$I$2:$I$5001),Hoja1!I4521)</f>
        <v>62</v>
      </c>
      <c r="J4521">
        <f t="shared" si="210"/>
        <v>1</v>
      </c>
      <c r="K4521" t="str">
        <f t="shared" si="211"/>
        <v>400k-800k</v>
      </c>
      <c r="L4521" t="str">
        <f t="shared" si="212"/>
        <v>61-75</v>
      </c>
    </row>
    <row r="4522" spans="1:12" x14ac:dyDescent="0.25">
      <c r="A4522">
        <v>4521</v>
      </c>
      <c r="B4522" t="s">
        <v>9</v>
      </c>
      <c r="C4522">
        <f>IF(ISBLANK(Hoja1!C4522),AVERAGE(Hoja1!$C$2:$C$5001),Hoja1!C4522)</f>
        <v>323500</v>
      </c>
      <c r="D4522" t="str">
        <f>IF(ISBLANK(Hoja1!D4522),"ASALARIADO",Hoja1!D4522)</f>
        <v>ASALARIADO</v>
      </c>
      <c r="E4522" t="s">
        <v>16</v>
      </c>
      <c r="F4522" t="s">
        <v>12</v>
      </c>
      <c r="G4522" t="s">
        <v>13</v>
      </c>
      <c r="H4522" t="s">
        <v>13</v>
      </c>
      <c r="I4522" s="1">
        <f>IF(ISBLANK(Hoja1!I4522),AVERAGE(Hoja1!$I$2:$I$5001),Hoja1!I4522)</f>
        <v>37</v>
      </c>
      <c r="J4522">
        <f t="shared" si="210"/>
        <v>0</v>
      </c>
      <c r="K4522" t="str">
        <f t="shared" si="211"/>
        <v>0-400k</v>
      </c>
      <c r="L4522" t="str">
        <f t="shared" si="212"/>
        <v>31-45</v>
      </c>
    </row>
    <row r="4523" spans="1:12" x14ac:dyDescent="0.25">
      <c r="A4523">
        <v>4522</v>
      </c>
      <c r="B4523" t="s">
        <v>9</v>
      </c>
      <c r="C4523">
        <f>IF(ISBLANK(Hoja1!C4523),AVERAGE(Hoja1!$C$2:$C$5001),Hoja1!C4523)</f>
        <v>78000</v>
      </c>
      <c r="D4523" t="str">
        <f>IF(ISBLANK(Hoja1!D4523),"ASALARIADO",Hoja1!D4523)</f>
        <v>ASALARIADO</v>
      </c>
      <c r="E4523" t="s">
        <v>16</v>
      </c>
      <c r="F4523" t="s">
        <v>12</v>
      </c>
      <c r="G4523" t="s">
        <v>13</v>
      </c>
      <c r="H4523" t="s">
        <v>12</v>
      </c>
      <c r="I4523" s="1">
        <f>IF(ISBLANK(Hoja1!I4523),AVERAGE(Hoja1!$I$2:$I$5001),Hoja1!I4523)</f>
        <v>71</v>
      </c>
      <c r="J4523">
        <f t="shared" si="210"/>
        <v>1</v>
      </c>
      <c r="K4523" t="str">
        <f t="shared" si="211"/>
        <v>0-400k</v>
      </c>
      <c r="L4523" t="str">
        <f t="shared" si="212"/>
        <v>61-75</v>
      </c>
    </row>
    <row r="4524" spans="1:12" x14ac:dyDescent="0.25">
      <c r="A4524">
        <v>4523</v>
      </c>
      <c r="B4524" t="s">
        <v>15</v>
      </c>
      <c r="C4524">
        <f>IF(ISBLANK(Hoja1!C4524),AVERAGE(Hoja1!$C$2:$C$5001),Hoja1!C4524)</f>
        <v>857753.11</v>
      </c>
      <c r="D4524" t="str">
        <f>IF(ISBLANK(Hoja1!D4524),"ASALARIADO",Hoja1!D4524)</f>
        <v>ASALARIADO</v>
      </c>
      <c r="E4524" t="s">
        <v>16</v>
      </c>
      <c r="F4524" t="s">
        <v>12</v>
      </c>
      <c r="G4524" t="s">
        <v>13</v>
      </c>
      <c r="H4524" t="s">
        <v>13</v>
      </c>
      <c r="I4524" s="1">
        <f>IF(ISBLANK(Hoja1!I4524),AVERAGE(Hoja1!$I$2:$I$5001),Hoja1!I4524)</f>
        <v>32</v>
      </c>
      <c r="J4524">
        <f t="shared" si="210"/>
        <v>0</v>
      </c>
      <c r="K4524" t="str">
        <f t="shared" si="211"/>
        <v>800k-1.2M</v>
      </c>
      <c r="L4524" t="str">
        <f t="shared" si="212"/>
        <v>31-45</v>
      </c>
    </row>
    <row r="4525" spans="1:12" x14ac:dyDescent="0.25">
      <c r="A4525">
        <v>4524</v>
      </c>
      <c r="B4525" t="s">
        <v>9</v>
      </c>
      <c r="C4525">
        <f>IF(ISBLANK(Hoja1!C4525),AVERAGE(Hoja1!$C$2:$C$5001),Hoja1!C4525)</f>
        <v>509509</v>
      </c>
      <c r="D4525" t="str">
        <f>IF(ISBLANK(Hoja1!D4525),"ASALARIADO",Hoja1!D4525)</f>
        <v>TRABAJADOR INDEPENDIENTE</v>
      </c>
      <c r="E4525" t="s">
        <v>16</v>
      </c>
      <c r="F4525" t="s">
        <v>12</v>
      </c>
      <c r="G4525" t="s">
        <v>13</v>
      </c>
      <c r="H4525" t="s">
        <v>12</v>
      </c>
      <c r="I4525" s="1">
        <f>IF(ISBLANK(Hoja1!I4525),AVERAGE(Hoja1!$I$2:$I$5001),Hoja1!I4525)</f>
        <v>40</v>
      </c>
      <c r="J4525">
        <f t="shared" si="210"/>
        <v>1</v>
      </c>
      <c r="K4525" t="str">
        <f t="shared" si="211"/>
        <v>400k-800k</v>
      </c>
      <c r="L4525" t="str">
        <f t="shared" si="212"/>
        <v>31-45</v>
      </c>
    </row>
    <row r="4526" spans="1:12" x14ac:dyDescent="0.25">
      <c r="A4526">
        <v>4525</v>
      </c>
      <c r="B4526" t="s">
        <v>9</v>
      </c>
      <c r="C4526">
        <f>IF(ISBLANK(Hoja1!C4526),AVERAGE(Hoja1!$C$2:$C$5001),Hoja1!C4526)</f>
        <v>1523214</v>
      </c>
      <c r="D4526" t="str">
        <f>IF(ISBLANK(Hoja1!D4526),"ASALARIADO",Hoja1!D4526)</f>
        <v>ASALARIADO</v>
      </c>
      <c r="E4526" t="s">
        <v>11</v>
      </c>
      <c r="F4526" t="s">
        <v>12</v>
      </c>
      <c r="G4526" t="s">
        <v>13</v>
      </c>
      <c r="H4526" t="s">
        <v>13</v>
      </c>
      <c r="I4526" s="1">
        <f>IF(ISBLANK(Hoja1!I4526),AVERAGE(Hoja1!$I$2:$I$5001),Hoja1!I4526)</f>
        <v>38</v>
      </c>
      <c r="J4526">
        <f t="shared" si="210"/>
        <v>0</v>
      </c>
      <c r="K4526" t="str">
        <f t="shared" si="211"/>
        <v>1.2M-2M</v>
      </c>
      <c r="L4526" t="str">
        <f t="shared" si="212"/>
        <v>31-45</v>
      </c>
    </row>
    <row r="4527" spans="1:12" x14ac:dyDescent="0.25">
      <c r="A4527">
        <v>4526</v>
      </c>
      <c r="B4527" t="s">
        <v>9</v>
      </c>
      <c r="C4527">
        <f>IF(ISBLANK(Hoja1!C4527),AVERAGE(Hoja1!$C$2:$C$5001),Hoja1!C4527)</f>
        <v>810799.74</v>
      </c>
      <c r="D4527" t="str">
        <f>IF(ISBLANK(Hoja1!D4527),"ASALARIADO",Hoja1!D4527)</f>
        <v>ASALARIADO</v>
      </c>
      <c r="E4527" t="s">
        <v>16</v>
      </c>
      <c r="F4527" t="s">
        <v>12</v>
      </c>
      <c r="G4527" t="s">
        <v>13</v>
      </c>
      <c r="H4527" t="s">
        <v>13</v>
      </c>
      <c r="I4527" s="1">
        <f>IF(ISBLANK(Hoja1!I4527),AVERAGE(Hoja1!$I$2:$I$5001),Hoja1!I4527)</f>
        <v>47</v>
      </c>
      <c r="J4527">
        <f t="shared" si="210"/>
        <v>0</v>
      </c>
      <c r="K4527" t="str">
        <f t="shared" si="211"/>
        <v>800k-1.2M</v>
      </c>
      <c r="L4527" t="str">
        <f t="shared" si="212"/>
        <v>46-60</v>
      </c>
    </row>
    <row r="4528" spans="1:12" x14ac:dyDescent="0.25">
      <c r="A4528">
        <v>4527</v>
      </c>
      <c r="B4528" t="s">
        <v>15</v>
      </c>
      <c r="C4528">
        <f>IF(ISBLANK(Hoja1!C4528),AVERAGE(Hoja1!$C$2:$C$5001),Hoja1!C4528)</f>
        <v>1143318.2</v>
      </c>
      <c r="D4528" t="str">
        <f>IF(ISBLANK(Hoja1!D4528),"ASALARIADO",Hoja1!D4528)</f>
        <v>ASALARIADO</v>
      </c>
      <c r="E4528" t="s">
        <v>11</v>
      </c>
      <c r="F4528" t="s">
        <v>12</v>
      </c>
      <c r="G4528" t="s">
        <v>13</v>
      </c>
      <c r="H4528" t="s">
        <v>13</v>
      </c>
      <c r="I4528" s="1">
        <f>IF(ISBLANK(Hoja1!I4528),AVERAGE(Hoja1!$I$2:$I$5001),Hoja1!I4528)</f>
        <v>59</v>
      </c>
      <c r="J4528">
        <f t="shared" si="210"/>
        <v>0</v>
      </c>
      <c r="K4528" t="str">
        <f t="shared" si="211"/>
        <v>800k-1.2M</v>
      </c>
      <c r="L4528" t="str">
        <f t="shared" si="212"/>
        <v>46-60</v>
      </c>
    </row>
    <row r="4529" spans="1:12" x14ac:dyDescent="0.25">
      <c r="A4529">
        <v>4528</v>
      </c>
      <c r="B4529" t="s">
        <v>9</v>
      </c>
      <c r="C4529">
        <f>IF(ISBLANK(Hoja1!C4529),AVERAGE(Hoja1!$C$2:$C$5001),Hoja1!C4529)</f>
        <v>297045</v>
      </c>
      <c r="D4529" t="str">
        <f>IF(ISBLANK(Hoja1!D4529),"ASALARIADO",Hoja1!D4529)</f>
        <v>ASEGURADO VOLUNTARIO</v>
      </c>
      <c r="E4529" t="s">
        <v>16</v>
      </c>
      <c r="F4529" t="s">
        <v>12</v>
      </c>
      <c r="G4529" t="s">
        <v>12</v>
      </c>
      <c r="H4529" t="s">
        <v>13</v>
      </c>
      <c r="I4529" s="1">
        <f>IF(ISBLANK(Hoja1!I4529),AVERAGE(Hoja1!$I$2:$I$5001),Hoja1!I4529)</f>
        <v>76</v>
      </c>
      <c r="J4529">
        <f t="shared" si="210"/>
        <v>0</v>
      </c>
      <c r="K4529" t="str">
        <f t="shared" si="211"/>
        <v>0-400k</v>
      </c>
      <c r="L4529" t="str">
        <f t="shared" si="212"/>
        <v>76-100+</v>
      </c>
    </row>
    <row r="4530" spans="1:12" x14ac:dyDescent="0.25">
      <c r="A4530">
        <v>4529</v>
      </c>
      <c r="B4530" t="s">
        <v>9</v>
      </c>
      <c r="C4530">
        <f>IF(ISBLANK(Hoja1!C4530),AVERAGE(Hoja1!$C$2:$C$5001),Hoja1!C4530)</f>
        <v>365464</v>
      </c>
      <c r="D4530" t="str">
        <f>IF(ISBLANK(Hoja1!D4530),"ASALARIADO",Hoja1!D4530)</f>
        <v>ASALARIADO</v>
      </c>
      <c r="E4530" t="s">
        <v>11</v>
      </c>
      <c r="F4530" t="s">
        <v>12</v>
      </c>
      <c r="G4530" t="s">
        <v>13</v>
      </c>
      <c r="H4530" t="s">
        <v>13</v>
      </c>
      <c r="I4530" s="1">
        <f>IF(ISBLANK(Hoja1!I4530),AVERAGE(Hoja1!$I$2:$I$5001),Hoja1!I4530)</f>
        <v>31</v>
      </c>
      <c r="J4530">
        <f t="shared" si="210"/>
        <v>0</v>
      </c>
      <c r="K4530" t="str">
        <f t="shared" si="211"/>
        <v>0-400k</v>
      </c>
      <c r="L4530" t="str">
        <f t="shared" si="212"/>
        <v>31-45</v>
      </c>
    </row>
    <row r="4531" spans="1:12" x14ac:dyDescent="0.25">
      <c r="A4531">
        <v>4530</v>
      </c>
      <c r="B4531" t="s">
        <v>15</v>
      </c>
      <c r="C4531">
        <f>IF(ISBLANK(Hoja1!C4531),AVERAGE(Hoja1!$C$2:$C$5001),Hoja1!C4531)</f>
        <v>1957708.6</v>
      </c>
      <c r="D4531" t="str">
        <f>IF(ISBLANK(Hoja1!D4531),"ASALARIADO",Hoja1!D4531)</f>
        <v>ASALARIADO</v>
      </c>
      <c r="E4531" t="s">
        <v>11</v>
      </c>
      <c r="F4531" t="s">
        <v>12</v>
      </c>
      <c r="G4531" t="s">
        <v>13</v>
      </c>
      <c r="H4531" t="s">
        <v>13</v>
      </c>
      <c r="I4531" s="1">
        <f>IF(ISBLANK(Hoja1!I4531),AVERAGE(Hoja1!$I$2:$I$5001),Hoja1!I4531)</f>
        <v>52</v>
      </c>
      <c r="J4531">
        <f t="shared" si="210"/>
        <v>0</v>
      </c>
      <c r="K4531" t="str">
        <f t="shared" si="211"/>
        <v>1.2M-2M</v>
      </c>
      <c r="L4531" t="str">
        <f t="shared" si="212"/>
        <v>46-60</v>
      </c>
    </row>
    <row r="4532" spans="1:12" x14ac:dyDescent="0.25">
      <c r="A4532">
        <v>4531</v>
      </c>
      <c r="B4532" t="s">
        <v>9</v>
      </c>
      <c r="C4532">
        <f>IF(ISBLANK(Hoja1!C4532),AVERAGE(Hoja1!$C$2:$C$5001),Hoja1!C4532)</f>
        <v>600000</v>
      </c>
      <c r="D4532" t="str">
        <f>IF(ISBLANK(Hoja1!D4532),"ASALARIADO",Hoja1!D4532)</f>
        <v>ASALARIADO</v>
      </c>
      <c r="E4532" t="s">
        <v>16</v>
      </c>
      <c r="F4532" t="s">
        <v>12</v>
      </c>
      <c r="G4532" t="s">
        <v>13</v>
      </c>
      <c r="H4532" t="s">
        <v>13</v>
      </c>
      <c r="I4532" s="1">
        <f>IF(ISBLANK(Hoja1!I4532),AVERAGE(Hoja1!$I$2:$I$5001),Hoja1!I4532)</f>
        <v>32</v>
      </c>
      <c r="J4532">
        <f t="shared" si="210"/>
        <v>0</v>
      </c>
      <c r="K4532" t="str">
        <f t="shared" si="211"/>
        <v>400k-800k</v>
      </c>
      <c r="L4532" t="str">
        <f t="shared" si="212"/>
        <v>31-45</v>
      </c>
    </row>
    <row r="4533" spans="1:12" x14ac:dyDescent="0.25">
      <c r="A4533">
        <v>4532</v>
      </c>
      <c r="B4533" t="s">
        <v>9</v>
      </c>
      <c r="C4533">
        <f>IF(ISBLANK(Hoja1!C4533),AVERAGE(Hoja1!$C$2:$C$5001),Hoja1!C4533)</f>
        <v>161084.29999999999</v>
      </c>
      <c r="D4533" t="str">
        <f>IF(ISBLANK(Hoja1!D4533),"ASALARIADO",Hoja1!D4533)</f>
        <v>ASALARIADO</v>
      </c>
      <c r="E4533" t="s">
        <v>11</v>
      </c>
      <c r="F4533" t="s">
        <v>12</v>
      </c>
      <c r="G4533" t="s">
        <v>13</v>
      </c>
      <c r="H4533" t="s">
        <v>13</v>
      </c>
      <c r="I4533" s="1">
        <f>IF(ISBLANK(Hoja1!I4533),AVERAGE(Hoja1!$I$2:$I$5001),Hoja1!I4533)</f>
        <v>42</v>
      </c>
      <c r="J4533">
        <f t="shared" si="210"/>
        <v>0</v>
      </c>
      <c r="K4533" t="str">
        <f t="shared" si="211"/>
        <v>0-400k</v>
      </c>
      <c r="L4533" t="str">
        <f t="shared" si="212"/>
        <v>31-45</v>
      </c>
    </row>
    <row r="4534" spans="1:12" x14ac:dyDescent="0.25">
      <c r="A4534">
        <v>4533</v>
      </c>
      <c r="B4534" t="s">
        <v>9</v>
      </c>
      <c r="C4534">
        <f>IF(ISBLANK(Hoja1!C4534),AVERAGE(Hoja1!$C$2:$C$5001),Hoja1!C4534)</f>
        <v>31927.439999999999</v>
      </c>
      <c r="D4534" t="str">
        <f>IF(ISBLANK(Hoja1!D4534),"ASALARIADO",Hoja1!D4534)</f>
        <v>ASALARIADO</v>
      </c>
      <c r="E4534" t="s">
        <v>16</v>
      </c>
      <c r="F4534" t="s">
        <v>12</v>
      </c>
      <c r="G4534" t="s">
        <v>12</v>
      </c>
      <c r="H4534" t="s">
        <v>13</v>
      </c>
      <c r="I4534" s="1">
        <f>IF(ISBLANK(Hoja1!I4534),AVERAGE(Hoja1!$I$2:$I$5001),Hoja1!I4534)</f>
        <v>36</v>
      </c>
      <c r="J4534">
        <f t="shared" si="210"/>
        <v>0</v>
      </c>
      <c r="K4534" t="str">
        <f t="shared" si="211"/>
        <v>0-400k</v>
      </c>
      <c r="L4534" t="str">
        <f t="shared" si="212"/>
        <v>31-45</v>
      </c>
    </row>
    <row r="4535" spans="1:12" x14ac:dyDescent="0.25">
      <c r="A4535">
        <v>4534</v>
      </c>
      <c r="B4535" t="s">
        <v>9</v>
      </c>
      <c r="C4535">
        <f>IF(ISBLANK(Hoja1!C4535),AVERAGE(Hoja1!$C$2:$C$5001),Hoja1!C4535)</f>
        <v>427590.98</v>
      </c>
      <c r="D4535" t="str">
        <f>IF(ISBLANK(Hoja1!D4535),"ASALARIADO",Hoja1!D4535)</f>
        <v>ASALARIADO</v>
      </c>
      <c r="E4535" t="s">
        <v>16</v>
      </c>
      <c r="F4535" t="s">
        <v>12</v>
      </c>
      <c r="G4535" t="s">
        <v>13</v>
      </c>
      <c r="H4535" t="s">
        <v>12</v>
      </c>
      <c r="I4535" s="1">
        <f>IF(ISBLANK(Hoja1!I4535),AVERAGE(Hoja1!$I$2:$I$5001),Hoja1!I4535)</f>
        <v>61</v>
      </c>
      <c r="J4535">
        <f t="shared" si="210"/>
        <v>1</v>
      </c>
      <c r="K4535" t="str">
        <f t="shared" si="211"/>
        <v>400k-800k</v>
      </c>
      <c r="L4535" t="str">
        <f t="shared" si="212"/>
        <v>61-75</v>
      </c>
    </row>
    <row r="4536" spans="1:12" x14ac:dyDescent="0.25">
      <c r="A4536">
        <v>4535</v>
      </c>
      <c r="B4536" t="s">
        <v>9</v>
      </c>
      <c r="C4536">
        <f>IF(ISBLANK(Hoja1!C4536),AVERAGE(Hoja1!$C$2:$C$5001),Hoja1!C4536)</f>
        <v>543427.36</v>
      </c>
      <c r="D4536" t="str">
        <f>IF(ISBLANK(Hoja1!D4536),"ASALARIADO",Hoja1!D4536)</f>
        <v>ASALARIADO</v>
      </c>
      <c r="E4536" t="s">
        <v>16</v>
      </c>
      <c r="F4536" t="s">
        <v>12</v>
      </c>
      <c r="G4536" t="s">
        <v>13</v>
      </c>
      <c r="H4536" t="s">
        <v>13</v>
      </c>
      <c r="I4536" s="1">
        <f>IF(ISBLANK(Hoja1!I4536),AVERAGE(Hoja1!$I$2:$I$5001),Hoja1!I4536)</f>
        <v>27</v>
      </c>
      <c r="J4536">
        <f t="shared" si="210"/>
        <v>0</v>
      </c>
      <c r="K4536" t="str">
        <f t="shared" si="211"/>
        <v>400k-800k</v>
      </c>
      <c r="L4536" t="str">
        <f t="shared" si="212"/>
        <v>18-30</v>
      </c>
    </row>
    <row r="4537" spans="1:12" x14ac:dyDescent="0.25">
      <c r="A4537">
        <v>4536</v>
      </c>
      <c r="B4537" t="s">
        <v>9</v>
      </c>
      <c r="C4537">
        <f>IF(ISBLANK(Hoja1!C4537),AVERAGE(Hoja1!$C$2:$C$5001),Hoja1!C4537)</f>
        <v>342059.63</v>
      </c>
      <c r="D4537" t="str">
        <f>IF(ISBLANK(Hoja1!D4537),"ASALARIADO",Hoja1!D4537)</f>
        <v>ASALARIADO</v>
      </c>
      <c r="E4537" t="s">
        <v>16</v>
      </c>
      <c r="F4537" t="s">
        <v>12</v>
      </c>
      <c r="G4537" t="s">
        <v>13</v>
      </c>
      <c r="H4537" t="s">
        <v>13</v>
      </c>
      <c r="I4537" s="1">
        <f>IF(ISBLANK(Hoja1!I4537),AVERAGE(Hoja1!$I$2:$I$5001),Hoja1!I4537)</f>
        <v>49</v>
      </c>
      <c r="J4537">
        <f t="shared" si="210"/>
        <v>0</v>
      </c>
      <c r="K4537" t="str">
        <f t="shared" si="211"/>
        <v>0-400k</v>
      </c>
      <c r="L4537" t="str">
        <f t="shared" si="212"/>
        <v>46-60</v>
      </c>
    </row>
    <row r="4538" spans="1:12" x14ac:dyDescent="0.25">
      <c r="A4538">
        <v>4537</v>
      </c>
      <c r="B4538" t="s">
        <v>15</v>
      </c>
      <c r="C4538">
        <f>IF(ISBLANK(Hoja1!C4538),AVERAGE(Hoja1!$C$2:$C$5001),Hoja1!C4538)</f>
        <v>1870704.54</v>
      </c>
      <c r="D4538" t="str">
        <f>IF(ISBLANK(Hoja1!D4538),"ASALARIADO",Hoja1!D4538)</f>
        <v>ASALARIADO</v>
      </c>
      <c r="E4538" t="s">
        <v>16</v>
      </c>
      <c r="F4538" t="s">
        <v>12</v>
      </c>
      <c r="G4538" t="s">
        <v>13</v>
      </c>
      <c r="H4538" t="s">
        <v>13</v>
      </c>
      <c r="I4538" s="1">
        <f>IF(ISBLANK(Hoja1!I4538),AVERAGE(Hoja1!$I$2:$I$5001),Hoja1!I4538)</f>
        <v>28</v>
      </c>
      <c r="J4538">
        <f t="shared" si="210"/>
        <v>0</v>
      </c>
      <c r="K4538" t="str">
        <f t="shared" si="211"/>
        <v>1.2M-2M</v>
      </c>
      <c r="L4538" t="str">
        <f t="shared" si="212"/>
        <v>18-30</v>
      </c>
    </row>
    <row r="4539" spans="1:12" x14ac:dyDescent="0.25">
      <c r="A4539">
        <v>4538</v>
      </c>
      <c r="B4539" t="s">
        <v>9</v>
      </c>
      <c r="C4539">
        <f>IF(ISBLANK(Hoja1!C4539),AVERAGE(Hoja1!$C$2:$C$5001),Hoja1!C4539)</f>
        <v>317000</v>
      </c>
      <c r="D4539" t="str">
        <f>IF(ISBLANK(Hoja1!D4539),"ASALARIADO",Hoja1!D4539)</f>
        <v>ASALARIADO</v>
      </c>
      <c r="E4539" t="s">
        <v>16</v>
      </c>
      <c r="F4539" t="s">
        <v>12</v>
      </c>
      <c r="G4539" t="s">
        <v>12</v>
      </c>
      <c r="H4539" t="s">
        <v>13</v>
      </c>
      <c r="I4539" s="1">
        <f>IF(ISBLANK(Hoja1!I4539),AVERAGE(Hoja1!$I$2:$I$5001),Hoja1!I4539)</f>
        <v>53</v>
      </c>
      <c r="J4539">
        <f t="shared" si="210"/>
        <v>0</v>
      </c>
      <c r="K4539" t="str">
        <f t="shared" si="211"/>
        <v>0-400k</v>
      </c>
      <c r="L4539" t="str">
        <f t="shared" si="212"/>
        <v>46-60</v>
      </c>
    </row>
    <row r="4540" spans="1:12" x14ac:dyDescent="0.25">
      <c r="A4540">
        <v>4539</v>
      </c>
      <c r="B4540" t="s">
        <v>15</v>
      </c>
      <c r="C4540">
        <f>IF(ISBLANK(Hoja1!C4540),AVERAGE(Hoja1!$C$2:$C$5001),Hoja1!C4540)</f>
        <v>403806.82</v>
      </c>
      <c r="D4540" t="str">
        <f>IF(ISBLANK(Hoja1!D4540),"ASALARIADO",Hoja1!D4540)</f>
        <v>ASALARIADO</v>
      </c>
      <c r="E4540" t="s">
        <v>16</v>
      </c>
      <c r="F4540" t="s">
        <v>12</v>
      </c>
      <c r="G4540" t="s">
        <v>13</v>
      </c>
      <c r="H4540" t="s">
        <v>13</v>
      </c>
      <c r="I4540" s="1">
        <f>IF(ISBLANK(Hoja1!I4540),AVERAGE(Hoja1!$I$2:$I$5001),Hoja1!I4540)</f>
        <v>45</v>
      </c>
      <c r="J4540">
        <f t="shared" si="210"/>
        <v>0</v>
      </c>
      <c r="K4540" t="str">
        <f t="shared" si="211"/>
        <v>400k-800k</v>
      </c>
      <c r="L4540" t="str">
        <f t="shared" si="212"/>
        <v>31-45</v>
      </c>
    </row>
    <row r="4541" spans="1:12" x14ac:dyDescent="0.25">
      <c r="A4541">
        <v>4540</v>
      </c>
      <c r="B4541" t="s">
        <v>15</v>
      </c>
      <c r="C4541">
        <f>IF(ISBLANK(Hoja1!C4541),AVERAGE(Hoja1!$C$2:$C$5001),Hoja1!C4541)</f>
        <v>1709089.1</v>
      </c>
      <c r="D4541" t="str">
        <f>IF(ISBLANK(Hoja1!D4541),"ASALARIADO",Hoja1!D4541)</f>
        <v>ASALARIADO</v>
      </c>
      <c r="E4541" t="s">
        <v>11</v>
      </c>
      <c r="F4541" t="s">
        <v>12</v>
      </c>
      <c r="G4541" t="s">
        <v>13</v>
      </c>
      <c r="H4541" t="s">
        <v>13</v>
      </c>
      <c r="I4541" s="1">
        <f>IF(ISBLANK(Hoja1!I4541),AVERAGE(Hoja1!$I$2:$I$5001),Hoja1!I4541)</f>
        <v>49</v>
      </c>
      <c r="J4541">
        <f t="shared" si="210"/>
        <v>0</v>
      </c>
      <c r="K4541" t="str">
        <f t="shared" si="211"/>
        <v>1.2M-2M</v>
      </c>
      <c r="L4541" t="str">
        <f t="shared" si="212"/>
        <v>46-60</v>
      </c>
    </row>
    <row r="4542" spans="1:12" x14ac:dyDescent="0.25">
      <c r="A4542">
        <v>4541</v>
      </c>
      <c r="B4542" t="s">
        <v>9</v>
      </c>
      <c r="C4542">
        <f>IF(ISBLANK(Hoja1!C4542),AVERAGE(Hoja1!$C$2:$C$5001),Hoja1!C4542)</f>
        <v>278030</v>
      </c>
      <c r="D4542" t="str">
        <f>IF(ISBLANK(Hoja1!D4542),"ASALARIADO",Hoja1!D4542)</f>
        <v>CONVENIOS ESPECIALES DE TRABAJADORES INDEPENDIENTES</v>
      </c>
      <c r="E4542" t="s">
        <v>16</v>
      </c>
      <c r="F4542" t="s">
        <v>12</v>
      </c>
      <c r="G4542" t="s">
        <v>13</v>
      </c>
      <c r="H4542" t="s">
        <v>13</v>
      </c>
      <c r="I4542" s="1">
        <f>IF(ISBLANK(Hoja1!I4542),AVERAGE(Hoja1!$I$2:$I$5001),Hoja1!I4542)</f>
        <v>43</v>
      </c>
      <c r="J4542">
        <f t="shared" si="210"/>
        <v>0</v>
      </c>
      <c r="K4542" t="str">
        <f t="shared" si="211"/>
        <v>0-400k</v>
      </c>
      <c r="L4542" t="str">
        <f t="shared" si="212"/>
        <v>31-45</v>
      </c>
    </row>
    <row r="4543" spans="1:12" x14ac:dyDescent="0.25">
      <c r="A4543">
        <v>4542</v>
      </c>
      <c r="B4543" t="s">
        <v>15</v>
      </c>
      <c r="C4543">
        <f>IF(ISBLANK(Hoja1!C4543),AVERAGE(Hoja1!$C$2:$C$5001),Hoja1!C4543)</f>
        <v>351531.84</v>
      </c>
      <c r="D4543" t="str">
        <f>IF(ISBLANK(Hoja1!D4543),"ASALARIADO",Hoja1!D4543)</f>
        <v>ASALARIADO</v>
      </c>
      <c r="E4543" t="s">
        <v>16</v>
      </c>
      <c r="F4543" t="s">
        <v>12</v>
      </c>
      <c r="G4543" t="s">
        <v>13</v>
      </c>
      <c r="H4543" t="s">
        <v>13</v>
      </c>
      <c r="I4543" s="1">
        <f>IF(ISBLANK(Hoja1!I4543),AVERAGE(Hoja1!$I$2:$I$5001),Hoja1!I4543)</f>
        <v>35</v>
      </c>
      <c r="J4543">
        <f t="shared" si="210"/>
        <v>0</v>
      </c>
      <c r="K4543" t="str">
        <f t="shared" si="211"/>
        <v>0-400k</v>
      </c>
      <c r="L4543" t="str">
        <f t="shared" si="212"/>
        <v>31-45</v>
      </c>
    </row>
    <row r="4544" spans="1:12" x14ac:dyDescent="0.25">
      <c r="A4544">
        <v>4543</v>
      </c>
      <c r="B4544" t="s">
        <v>15</v>
      </c>
      <c r="C4544">
        <f>IF(ISBLANK(Hoja1!C4544),AVERAGE(Hoja1!$C$2:$C$5001),Hoja1!C4544)</f>
        <v>568492</v>
      </c>
      <c r="D4544" t="str">
        <f>IF(ISBLANK(Hoja1!D4544),"ASALARIADO",Hoja1!D4544)</f>
        <v>ASALARIADO</v>
      </c>
      <c r="E4544" t="s">
        <v>11</v>
      </c>
      <c r="F4544" t="s">
        <v>12</v>
      </c>
      <c r="G4544" t="s">
        <v>13</v>
      </c>
      <c r="H4544" t="s">
        <v>13</v>
      </c>
      <c r="I4544" s="1">
        <f>IF(ISBLANK(Hoja1!I4544),AVERAGE(Hoja1!$I$2:$I$5001),Hoja1!I4544)</f>
        <v>28</v>
      </c>
      <c r="J4544">
        <f t="shared" si="210"/>
        <v>0</v>
      </c>
      <c r="K4544" t="str">
        <f t="shared" si="211"/>
        <v>400k-800k</v>
      </c>
      <c r="L4544" t="str">
        <f t="shared" si="212"/>
        <v>18-30</v>
      </c>
    </row>
    <row r="4545" spans="1:12" x14ac:dyDescent="0.25">
      <c r="A4545">
        <v>4544</v>
      </c>
      <c r="B4545" t="s">
        <v>9</v>
      </c>
      <c r="C4545">
        <f>IF(ISBLANK(Hoja1!C4545),AVERAGE(Hoja1!$C$2:$C$5001),Hoja1!C4545)</f>
        <v>353607</v>
      </c>
      <c r="D4545" t="str">
        <f>IF(ISBLANK(Hoja1!D4545),"ASALARIADO",Hoja1!D4545)</f>
        <v>ASALARIADO</v>
      </c>
      <c r="E4545" t="s">
        <v>16</v>
      </c>
      <c r="F4545" t="s">
        <v>12</v>
      </c>
      <c r="G4545" t="s">
        <v>13</v>
      </c>
      <c r="H4545" t="s">
        <v>13</v>
      </c>
      <c r="I4545" s="1">
        <f>IF(ISBLANK(Hoja1!I4545),AVERAGE(Hoja1!$I$2:$I$5001),Hoja1!I4545)</f>
        <v>51</v>
      </c>
      <c r="J4545">
        <f t="shared" si="210"/>
        <v>0</v>
      </c>
      <c r="K4545" t="str">
        <f t="shared" si="211"/>
        <v>0-400k</v>
      </c>
      <c r="L4545" t="str">
        <f t="shared" si="212"/>
        <v>46-60</v>
      </c>
    </row>
    <row r="4546" spans="1:12" x14ac:dyDescent="0.25">
      <c r="A4546">
        <v>4545</v>
      </c>
      <c r="B4546" t="s">
        <v>15</v>
      </c>
      <c r="C4546">
        <f>IF(ISBLANK(Hoja1!C4546),AVERAGE(Hoja1!$C$2:$C$5001),Hoja1!C4546)</f>
        <v>1932000</v>
      </c>
      <c r="D4546" t="str">
        <f>IF(ISBLANK(Hoja1!D4546),"ASALARIADO",Hoja1!D4546)</f>
        <v>ASALARIADO</v>
      </c>
      <c r="E4546" t="s">
        <v>16</v>
      </c>
      <c r="F4546" t="s">
        <v>12</v>
      </c>
      <c r="G4546" t="s">
        <v>13</v>
      </c>
      <c r="H4546" t="s">
        <v>13</v>
      </c>
      <c r="I4546" s="1">
        <f>IF(ISBLANK(Hoja1!I4546),AVERAGE(Hoja1!$I$2:$I$5001),Hoja1!I4546)</f>
        <v>51</v>
      </c>
      <c r="J4546">
        <f t="shared" si="210"/>
        <v>0</v>
      </c>
      <c r="K4546" t="str">
        <f t="shared" si="211"/>
        <v>1.2M-2M</v>
      </c>
      <c r="L4546" t="str">
        <f t="shared" si="212"/>
        <v>46-60</v>
      </c>
    </row>
    <row r="4547" spans="1:12" x14ac:dyDescent="0.25">
      <c r="A4547">
        <v>4546</v>
      </c>
      <c r="B4547" t="s">
        <v>15</v>
      </c>
      <c r="C4547">
        <f>IF(ISBLANK(Hoja1!C4547),AVERAGE(Hoja1!$C$2:$C$5001),Hoja1!C4547)</f>
        <v>560498</v>
      </c>
      <c r="D4547" t="str">
        <f>IF(ISBLANK(Hoja1!D4547),"ASALARIADO",Hoja1!D4547)</f>
        <v>TRABAJADOR INDEPENDIENTE</v>
      </c>
      <c r="E4547" t="s">
        <v>16</v>
      </c>
      <c r="F4547" t="s">
        <v>12</v>
      </c>
      <c r="G4547" t="s">
        <v>13</v>
      </c>
      <c r="H4547" t="s">
        <v>12</v>
      </c>
      <c r="I4547" s="1">
        <f>IF(ISBLANK(Hoja1!I4547),AVERAGE(Hoja1!$I$2:$I$5001),Hoja1!I4547)</f>
        <v>51</v>
      </c>
      <c r="J4547">
        <f t="shared" ref="J4547:J4610" si="213">IF(H4547="SI",1,0)</f>
        <v>1</v>
      </c>
      <c r="K4547" t="str">
        <f t="shared" ref="K4547:K4610" si="214">IF(C4547&lt;=400000,"0-400k",IF(C4547&lt;=800000,"400k-800k",IF(C4547&lt;=1200000,"800k-1.2M",IF(C4547&lt;=2000000,"1.2M-2M","2M+"))))</f>
        <v>400k-800k</v>
      </c>
      <c r="L4547" t="str">
        <f t="shared" ref="L4547:L4610" si="215">IF(I4547&lt;=30,"18-30",IF(I4547&lt;=45,"31-45",IF(I4547&lt;=60,"46-60",IF(I4547&lt;=75,"61-75","76-100+"))))</f>
        <v>46-60</v>
      </c>
    </row>
    <row r="4548" spans="1:12" x14ac:dyDescent="0.25">
      <c r="A4548">
        <v>4547</v>
      </c>
      <c r="B4548" t="s">
        <v>9</v>
      </c>
      <c r="C4548">
        <f>IF(ISBLANK(Hoja1!C4548),AVERAGE(Hoja1!$C$2:$C$5001),Hoja1!C4548)</f>
        <v>566297</v>
      </c>
      <c r="D4548" t="str">
        <f>IF(ISBLANK(Hoja1!D4548),"ASALARIADO",Hoja1!D4548)</f>
        <v>ASEGURADO VOLUNTARIO</v>
      </c>
      <c r="E4548" t="s">
        <v>16</v>
      </c>
      <c r="F4548" t="s">
        <v>12</v>
      </c>
      <c r="G4548" t="s">
        <v>13</v>
      </c>
      <c r="H4548" t="s">
        <v>13</v>
      </c>
      <c r="I4548" s="1">
        <f>IF(ISBLANK(Hoja1!I4548),AVERAGE(Hoja1!$I$2:$I$5001),Hoja1!I4548)</f>
        <v>55</v>
      </c>
      <c r="J4548">
        <f t="shared" si="213"/>
        <v>0</v>
      </c>
      <c r="K4548" t="str">
        <f t="shared" si="214"/>
        <v>400k-800k</v>
      </c>
      <c r="L4548" t="str">
        <f t="shared" si="215"/>
        <v>46-60</v>
      </c>
    </row>
    <row r="4549" spans="1:12" x14ac:dyDescent="0.25">
      <c r="A4549">
        <v>4548</v>
      </c>
      <c r="B4549" t="s">
        <v>15</v>
      </c>
      <c r="C4549">
        <f>IF(ISBLANK(Hoja1!C4549),AVERAGE(Hoja1!$C$2:$C$5001),Hoja1!C4549)</f>
        <v>133037.29999999999</v>
      </c>
      <c r="D4549" t="str">
        <f>IF(ISBLANK(Hoja1!D4549),"ASALARIADO",Hoja1!D4549)</f>
        <v>ASALARIADO</v>
      </c>
      <c r="E4549" t="s">
        <v>11</v>
      </c>
      <c r="F4549" t="s">
        <v>12</v>
      </c>
      <c r="G4549" t="s">
        <v>13</v>
      </c>
      <c r="H4549" t="s">
        <v>13</v>
      </c>
      <c r="I4549" s="1">
        <f>IF(ISBLANK(Hoja1!I4549),AVERAGE(Hoja1!$I$2:$I$5001),Hoja1!I4549)</f>
        <v>25</v>
      </c>
      <c r="J4549">
        <f t="shared" si="213"/>
        <v>0</v>
      </c>
      <c r="K4549" t="str">
        <f t="shared" si="214"/>
        <v>0-400k</v>
      </c>
      <c r="L4549" t="str">
        <f t="shared" si="215"/>
        <v>18-30</v>
      </c>
    </row>
    <row r="4550" spans="1:12" x14ac:dyDescent="0.25">
      <c r="A4550">
        <v>4549</v>
      </c>
      <c r="B4550" t="s">
        <v>9</v>
      </c>
      <c r="C4550">
        <f>IF(ISBLANK(Hoja1!C4550),AVERAGE(Hoja1!$C$2:$C$5001),Hoja1!C4550)</f>
        <v>1848072</v>
      </c>
      <c r="D4550" t="str">
        <f>IF(ISBLANK(Hoja1!D4550),"ASALARIADO",Hoja1!D4550)</f>
        <v>ASALARIADO</v>
      </c>
      <c r="E4550" t="s">
        <v>11</v>
      </c>
      <c r="F4550" t="s">
        <v>12</v>
      </c>
      <c r="G4550" t="s">
        <v>13</v>
      </c>
      <c r="H4550" t="s">
        <v>12</v>
      </c>
      <c r="I4550" s="1">
        <f>IF(ISBLANK(Hoja1!I4550),AVERAGE(Hoja1!$I$2:$I$5001),Hoja1!I4550)</f>
        <v>63</v>
      </c>
      <c r="J4550">
        <f t="shared" si="213"/>
        <v>1</v>
      </c>
      <c r="K4550" t="str">
        <f t="shared" si="214"/>
        <v>1.2M-2M</v>
      </c>
      <c r="L4550" t="str">
        <f t="shared" si="215"/>
        <v>61-75</v>
      </c>
    </row>
    <row r="4551" spans="1:12" x14ac:dyDescent="0.25">
      <c r="A4551">
        <v>4550</v>
      </c>
      <c r="B4551" t="s">
        <v>9</v>
      </c>
      <c r="C4551">
        <f>IF(ISBLANK(Hoja1!C4551),AVERAGE(Hoja1!$C$2:$C$5001),Hoja1!C4551)</f>
        <v>1624745.95</v>
      </c>
      <c r="D4551" t="str">
        <f>IF(ISBLANK(Hoja1!D4551),"ASALARIADO",Hoja1!D4551)</f>
        <v>ASALARIADO</v>
      </c>
      <c r="E4551" t="s">
        <v>16</v>
      </c>
      <c r="F4551" t="s">
        <v>12</v>
      </c>
      <c r="G4551" t="s">
        <v>13</v>
      </c>
      <c r="H4551" t="s">
        <v>13</v>
      </c>
      <c r="I4551" s="1">
        <f>IF(ISBLANK(Hoja1!I4551),AVERAGE(Hoja1!$I$2:$I$5001),Hoja1!I4551)</f>
        <v>38</v>
      </c>
      <c r="J4551">
        <f t="shared" si="213"/>
        <v>0</v>
      </c>
      <c r="K4551" t="str">
        <f t="shared" si="214"/>
        <v>1.2M-2M</v>
      </c>
      <c r="L4551" t="str">
        <f t="shared" si="215"/>
        <v>31-45</v>
      </c>
    </row>
    <row r="4552" spans="1:12" x14ac:dyDescent="0.25">
      <c r="A4552">
        <v>4551</v>
      </c>
      <c r="B4552" t="s">
        <v>9</v>
      </c>
      <c r="C4552">
        <f>IF(ISBLANK(Hoja1!C4552),AVERAGE(Hoja1!$C$2:$C$5001),Hoja1!C4552)</f>
        <v>693063.36</v>
      </c>
      <c r="D4552" t="str">
        <f>IF(ISBLANK(Hoja1!D4552),"ASALARIADO",Hoja1!D4552)</f>
        <v>ASALARIADO</v>
      </c>
      <c r="E4552" t="s">
        <v>16</v>
      </c>
      <c r="F4552" t="s">
        <v>12</v>
      </c>
      <c r="G4552" t="s">
        <v>13</v>
      </c>
      <c r="H4552" t="s">
        <v>13</v>
      </c>
      <c r="I4552" s="1">
        <f>IF(ISBLANK(Hoja1!I4552),AVERAGE(Hoja1!$I$2:$I$5001),Hoja1!I4552)</f>
        <v>45</v>
      </c>
      <c r="J4552">
        <f t="shared" si="213"/>
        <v>0</v>
      </c>
      <c r="K4552" t="str">
        <f t="shared" si="214"/>
        <v>400k-800k</v>
      </c>
      <c r="L4552" t="str">
        <f t="shared" si="215"/>
        <v>31-45</v>
      </c>
    </row>
    <row r="4553" spans="1:12" x14ac:dyDescent="0.25">
      <c r="A4553">
        <v>4552</v>
      </c>
      <c r="B4553" t="s">
        <v>9</v>
      </c>
      <c r="C4553">
        <f>IF(ISBLANK(Hoja1!C4553),AVERAGE(Hoja1!$C$2:$C$5001),Hoja1!C4553)</f>
        <v>476566.67</v>
      </c>
      <c r="D4553" t="str">
        <f>IF(ISBLANK(Hoja1!D4553),"ASALARIADO",Hoja1!D4553)</f>
        <v>ASALARIADO</v>
      </c>
      <c r="E4553" t="s">
        <v>16</v>
      </c>
      <c r="F4553" t="s">
        <v>12</v>
      </c>
      <c r="G4553" t="s">
        <v>13</v>
      </c>
      <c r="H4553" t="s">
        <v>13</v>
      </c>
      <c r="I4553" s="1">
        <f>IF(ISBLANK(Hoja1!I4553),AVERAGE(Hoja1!$I$2:$I$5001),Hoja1!I4553)</f>
        <v>33</v>
      </c>
      <c r="J4553">
        <f t="shared" si="213"/>
        <v>0</v>
      </c>
      <c r="K4553" t="str">
        <f t="shared" si="214"/>
        <v>400k-800k</v>
      </c>
      <c r="L4553" t="str">
        <f t="shared" si="215"/>
        <v>31-45</v>
      </c>
    </row>
    <row r="4554" spans="1:12" x14ac:dyDescent="0.25">
      <c r="A4554">
        <v>4553</v>
      </c>
      <c r="B4554" t="s">
        <v>15</v>
      </c>
      <c r="C4554">
        <f>IF(ISBLANK(Hoja1!C4554),AVERAGE(Hoja1!$C$2:$C$5001),Hoja1!C4554)</f>
        <v>297429</v>
      </c>
      <c r="D4554" t="str">
        <f>IF(ISBLANK(Hoja1!D4554),"ASALARIADO",Hoja1!D4554)</f>
        <v>TRABAJADOR INDEPENDIENTE</v>
      </c>
      <c r="E4554" t="s">
        <v>16</v>
      </c>
      <c r="F4554" t="s">
        <v>12</v>
      </c>
      <c r="G4554" t="s">
        <v>13</v>
      </c>
      <c r="H4554" t="s">
        <v>12</v>
      </c>
      <c r="I4554" s="1">
        <f>IF(ISBLANK(Hoja1!I4554),AVERAGE(Hoja1!$I$2:$I$5001),Hoja1!I4554)</f>
        <v>65</v>
      </c>
      <c r="J4554">
        <f t="shared" si="213"/>
        <v>1</v>
      </c>
      <c r="K4554" t="str">
        <f t="shared" si="214"/>
        <v>0-400k</v>
      </c>
      <c r="L4554" t="str">
        <f t="shared" si="215"/>
        <v>61-75</v>
      </c>
    </row>
    <row r="4555" spans="1:12" x14ac:dyDescent="0.25">
      <c r="A4555">
        <v>4554</v>
      </c>
      <c r="B4555" t="s">
        <v>9</v>
      </c>
      <c r="C4555">
        <f>IF(ISBLANK(Hoja1!C4555),AVERAGE(Hoja1!$C$2:$C$5001),Hoja1!C4555)</f>
        <v>35530</v>
      </c>
      <c r="D4555" t="str">
        <f>IF(ISBLANK(Hoja1!D4555),"ASALARIADO",Hoja1!D4555)</f>
        <v>ASALARIADO</v>
      </c>
      <c r="E4555" t="s">
        <v>16</v>
      </c>
      <c r="F4555" t="s">
        <v>12</v>
      </c>
      <c r="G4555" t="s">
        <v>12</v>
      </c>
      <c r="H4555" t="s">
        <v>13</v>
      </c>
      <c r="I4555" s="1">
        <f>IF(ISBLANK(Hoja1!I4555),AVERAGE(Hoja1!$I$2:$I$5001),Hoja1!I4555)</f>
        <v>37</v>
      </c>
      <c r="J4555">
        <f t="shared" si="213"/>
        <v>0</v>
      </c>
      <c r="K4555" t="str">
        <f t="shared" si="214"/>
        <v>0-400k</v>
      </c>
      <c r="L4555" t="str">
        <f t="shared" si="215"/>
        <v>31-45</v>
      </c>
    </row>
    <row r="4556" spans="1:12" x14ac:dyDescent="0.25">
      <c r="A4556">
        <v>4555</v>
      </c>
      <c r="B4556" t="s">
        <v>9</v>
      </c>
      <c r="C4556">
        <f>IF(ISBLANK(Hoja1!C4556),AVERAGE(Hoja1!$C$2:$C$5001),Hoja1!C4556)</f>
        <v>476562.94</v>
      </c>
      <c r="D4556" t="str">
        <f>IF(ISBLANK(Hoja1!D4556),"ASALARIADO",Hoja1!D4556)</f>
        <v>ASALARIADO</v>
      </c>
      <c r="E4556" t="s">
        <v>16</v>
      </c>
      <c r="F4556" t="s">
        <v>12</v>
      </c>
      <c r="G4556" t="s">
        <v>12</v>
      </c>
      <c r="H4556" t="s">
        <v>13</v>
      </c>
      <c r="I4556" s="1">
        <f>IF(ISBLANK(Hoja1!I4556),AVERAGE(Hoja1!$I$2:$I$5001),Hoja1!I4556)</f>
        <v>32</v>
      </c>
      <c r="J4556">
        <f t="shared" si="213"/>
        <v>0</v>
      </c>
      <c r="K4556" t="str">
        <f t="shared" si="214"/>
        <v>400k-800k</v>
      </c>
      <c r="L4556" t="str">
        <f t="shared" si="215"/>
        <v>31-45</v>
      </c>
    </row>
    <row r="4557" spans="1:12" x14ac:dyDescent="0.25">
      <c r="A4557">
        <v>4556</v>
      </c>
      <c r="B4557" t="s">
        <v>15</v>
      </c>
      <c r="C4557">
        <f>IF(ISBLANK(Hoja1!C4557),AVERAGE(Hoja1!$C$2:$C$5001),Hoja1!C4557)</f>
        <v>297046</v>
      </c>
      <c r="D4557" t="str">
        <f>IF(ISBLANK(Hoja1!D4557),"ASALARIADO",Hoja1!D4557)</f>
        <v>ASEGURADO VOLUNTARIO</v>
      </c>
      <c r="E4557" t="s">
        <v>16</v>
      </c>
      <c r="F4557" t="s">
        <v>12</v>
      </c>
      <c r="G4557" t="s">
        <v>12</v>
      </c>
      <c r="H4557" t="s">
        <v>13</v>
      </c>
      <c r="I4557" s="1">
        <f>IF(ISBLANK(Hoja1!I4557),AVERAGE(Hoja1!$I$2:$I$5001),Hoja1!I4557)</f>
        <v>38</v>
      </c>
      <c r="J4557">
        <f t="shared" si="213"/>
        <v>0</v>
      </c>
      <c r="K4557" t="str">
        <f t="shared" si="214"/>
        <v>0-400k</v>
      </c>
      <c r="L4557" t="str">
        <f t="shared" si="215"/>
        <v>31-45</v>
      </c>
    </row>
    <row r="4558" spans="1:12" x14ac:dyDescent="0.25">
      <c r="A4558">
        <v>4557</v>
      </c>
      <c r="B4558" t="s">
        <v>9</v>
      </c>
      <c r="C4558">
        <f>IF(ISBLANK(Hoja1!C4558),AVERAGE(Hoja1!$C$2:$C$5001),Hoja1!C4558)</f>
        <v>381640</v>
      </c>
      <c r="D4558" t="str">
        <f>IF(ISBLANK(Hoja1!D4558),"ASALARIADO",Hoja1!D4558)</f>
        <v>ASALARIADO</v>
      </c>
      <c r="E4558" t="s">
        <v>16</v>
      </c>
      <c r="F4558" t="s">
        <v>12</v>
      </c>
      <c r="G4558" t="s">
        <v>13</v>
      </c>
      <c r="H4558" t="s">
        <v>13</v>
      </c>
      <c r="I4558" s="1">
        <f>IF(ISBLANK(Hoja1!I4558),AVERAGE(Hoja1!$I$2:$I$5001),Hoja1!I4558)</f>
        <v>53</v>
      </c>
      <c r="J4558">
        <f t="shared" si="213"/>
        <v>0</v>
      </c>
      <c r="K4558" t="str">
        <f t="shared" si="214"/>
        <v>0-400k</v>
      </c>
      <c r="L4558" t="str">
        <f t="shared" si="215"/>
        <v>46-60</v>
      </c>
    </row>
    <row r="4559" spans="1:12" x14ac:dyDescent="0.25">
      <c r="A4559">
        <v>4558</v>
      </c>
      <c r="B4559" t="s">
        <v>9</v>
      </c>
      <c r="C4559">
        <f>IF(ISBLANK(Hoja1!C4559),AVERAGE(Hoja1!$C$2:$C$5001),Hoja1!C4559)</f>
        <v>323296</v>
      </c>
      <c r="D4559" t="str">
        <f>IF(ISBLANK(Hoja1!D4559),"ASALARIADO",Hoja1!D4559)</f>
        <v>ASEGURADO VOLUNTARIO</v>
      </c>
      <c r="E4559" t="s">
        <v>16</v>
      </c>
      <c r="F4559" t="s">
        <v>12</v>
      </c>
      <c r="G4559" t="s">
        <v>13</v>
      </c>
      <c r="H4559" t="s">
        <v>13</v>
      </c>
      <c r="I4559" s="1">
        <f>IF(ISBLANK(Hoja1!I4559),AVERAGE(Hoja1!$I$2:$I$5001),Hoja1!I4559)</f>
        <v>31</v>
      </c>
      <c r="J4559">
        <f t="shared" si="213"/>
        <v>0</v>
      </c>
      <c r="K4559" t="str">
        <f t="shared" si="214"/>
        <v>0-400k</v>
      </c>
      <c r="L4559" t="str">
        <f t="shared" si="215"/>
        <v>31-45</v>
      </c>
    </row>
    <row r="4560" spans="1:12" x14ac:dyDescent="0.25">
      <c r="A4560">
        <v>4559</v>
      </c>
      <c r="B4560" t="s">
        <v>9</v>
      </c>
      <c r="C4560">
        <f>IF(ISBLANK(Hoja1!C4560),AVERAGE(Hoja1!$C$2:$C$5001),Hoja1!C4560)</f>
        <v>1730544</v>
      </c>
      <c r="D4560" t="str">
        <f>IF(ISBLANK(Hoja1!D4560),"ASALARIADO",Hoja1!D4560)</f>
        <v>ASALARIADO</v>
      </c>
      <c r="E4560" t="s">
        <v>16</v>
      </c>
      <c r="F4560" t="s">
        <v>12</v>
      </c>
      <c r="G4560" t="s">
        <v>13</v>
      </c>
      <c r="H4560" t="s">
        <v>13</v>
      </c>
      <c r="I4560" s="1">
        <f>IF(ISBLANK(Hoja1!I4560),AVERAGE(Hoja1!$I$2:$I$5001),Hoja1!I4560)</f>
        <v>31</v>
      </c>
      <c r="J4560">
        <f t="shared" si="213"/>
        <v>0</v>
      </c>
      <c r="K4560" t="str">
        <f t="shared" si="214"/>
        <v>1.2M-2M</v>
      </c>
      <c r="L4560" t="str">
        <f t="shared" si="215"/>
        <v>31-45</v>
      </c>
    </row>
    <row r="4561" spans="1:12" x14ac:dyDescent="0.25">
      <c r="A4561">
        <v>4560</v>
      </c>
      <c r="B4561" t="s">
        <v>9</v>
      </c>
      <c r="C4561">
        <f>IF(ISBLANK(Hoja1!C4561),AVERAGE(Hoja1!$C$2:$C$5001),Hoja1!C4561)</f>
        <v>670740</v>
      </c>
      <c r="D4561" t="str">
        <f>IF(ISBLANK(Hoja1!D4561),"ASALARIADO",Hoja1!D4561)</f>
        <v>ASALARIADO</v>
      </c>
      <c r="E4561" t="s">
        <v>16</v>
      </c>
      <c r="F4561" t="s">
        <v>12</v>
      </c>
      <c r="G4561" t="s">
        <v>13</v>
      </c>
      <c r="H4561" t="s">
        <v>13</v>
      </c>
      <c r="I4561" s="1">
        <f>IF(ISBLANK(Hoja1!I4561),AVERAGE(Hoja1!$I$2:$I$5001),Hoja1!I4561)</f>
        <v>27</v>
      </c>
      <c r="J4561">
        <f t="shared" si="213"/>
        <v>0</v>
      </c>
      <c r="K4561" t="str">
        <f t="shared" si="214"/>
        <v>400k-800k</v>
      </c>
      <c r="L4561" t="str">
        <f t="shared" si="215"/>
        <v>18-30</v>
      </c>
    </row>
    <row r="4562" spans="1:12" x14ac:dyDescent="0.25">
      <c r="A4562">
        <v>4561</v>
      </c>
      <c r="B4562" t="s">
        <v>9</v>
      </c>
      <c r="C4562">
        <f>IF(ISBLANK(Hoja1!C4562),AVERAGE(Hoja1!$C$2:$C$5001),Hoja1!C4562)</f>
        <v>290000</v>
      </c>
      <c r="D4562" t="str">
        <f>IF(ISBLANK(Hoja1!D4562),"ASALARIADO",Hoja1!D4562)</f>
        <v>ASALARIADO</v>
      </c>
      <c r="E4562" t="s">
        <v>16</v>
      </c>
      <c r="F4562" t="s">
        <v>12</v>
      </c>
      <c r="G4562" t="s">
        <v>12</v>
      </c>
      <c r="H4562" t="s">
        <v>13</v>
      </c>
      <c r="I4562" s="1">
        <f>IF(ISBLANK(Hoja1!I4562),AVERAGE(Hoja1!$I$2:$I$5001),Hoja1!I4562)</f>
        <v>42</v>
      </c>
      <c r="J4562">
        <f t="shared" si="213"/>
        <v>0</v>
      </c>
      <c r="K4562" t="str">
        <f t="shared" si="214"/>
        <v>0-400k</v>
      </c>
      <c r="L4562" t="str">
        <f t="shared" si="215"/>
        <v>31-45</v>
      </c>
    </row>
    <row r="4563" spans="1:12" x14ac:dyDescent="0.25">
      <c r="A4563">
        <v>4562</v>
      </c>
      <c r="B4563" t="s">
        <v>9</v>
      </c>
      <c r="C4563">
        <f>IF(ISBLANK(Hoja1!C4563),AVERAGE(Hoja1!$C$2:$C$5001),Hoja1!C4563)</f>
        <v>542095.31999999995</v>
      </c>
      <c r="D4563" t="str">
        <f>IF(ISBLANK(Hoja1!D4563),"ASALARIADO",Hoja1!D4563)</f>
        <v>PENSIONADOS EN SU PROPIO SISTEMA</v>
      </c>
      <c r="E4563" t="s">
        <v>11</v>
      </c>
      <c r="F4563" t="s">
        <v>12</v>
      </c>
      <c r="G4563" t="s">
        <v>13</v>
      </c>
      <c r="H4563" t="s">
        <v>13</v>
      </c>
      <c r="I4563" s="1">
        <f>IF(ISBLANK(Hoja1!I4563),AVERAGE(Hoja1!$I$2:$I$5001),Hoja1!I4563)</f>
        <v>64</v>
      </c>
      <c r="J4563">
        <f t="shared" si="213"/>
        <v>0</v>
      </c>
      <c r="K4563" t="str">
        <f t="shared" si="214"/>
        <v>400k-800k</v>
      </c>
      <c r="L4563" t="str">
        <f t="shared" si="215"/>
        <v>61-75</v>
      </c>
    </row>
    <row r="4564" spans="1:12" x14ac:dyDescent="0.25">
      <c r="A4564">
        <v>4563</v>
      </c>
      <c r="B4564" t="s">
        <v>9</v>
      </c>
      <c r="C4564">
        <f>IF(ISBLANK(Hoja1!C4564),AVERAGE(Hoja1!$C$2:$C$5001),Hoja1!C4564)</f>
        <v>695574.7</v>
      </c>
      <c r="D4564" t="str">
        <f>IF(ISBLANK(Hoja1!D4564),"ASALARIADO",Hoja1!D4564)</f>
        <v>ASALARIADO</v>
      </c>
      <c r="E4564" t="s">
        <v>16</v>
      </c>
      <c r="F4564" t="s">
        <v>12</v>
      </c>
      <c r="G4564" t="s">
        <v>13</v>
      </c>
      <c r="H4564" t="s">
        <v>13</v>
      </c>
      <c r="I4564" s="1">
        <f>IF(ISBLANK(Hoja1!I4564),AVERAGE(Hoja1!$I$2:$I$5001),Hoja1!I4564)</f>
        <v>55</v>
      </c>
      <c r="J4564">
        <f t="shared" si="213"/>
        <v>0</v>
      </c>
      <c r="K4564" t="str">
        <f t="shared" si="214"/>
        <v>400k-800k</v>
      </c>
      <c r="L4564" t="str">
        <f t="shared" si="215"/>
        <v>46-60</v>
      </c>
    </row>
    <row r="4565" spans="1:12" x14ac:dyDescent="0.25">
      <c r="A4565">
        <v>4564</v>
      </c>
      <c r="B4565" t="s">
        <v>9</v>
      </c>
      <c r="C4565">
        <f>IF(ISBLANK(Hoja1!C4565),AVERAGE(Hoja1!$C$2:$C$5001),Hoja1!C4565)</f>
        <v>299784</v>
      </c>
      <c r="D4565" t="str">
        <f>IF(ISBLANK(Hoja1!D4565),"ASALARIADO",Hoja1!D4565)</f>
        <v>TRABAJADOR INDEPENDIENTE</v>
      </c>
      <c r="E4565" t="s">
        <v>16</v>
      </c>
      <c r="F4565" t="s">
        <v>12</v>
      </c>
      <c r="G4565" t="s">
        <v>13</v>
      </c>
      <c r="H4565" t="s">
        <v>13</v>
      </c>
      <c r="I4565" s="1">
        <f>IF(ISBLANK(Hoja1!I4565),AVERAGE(Hoja1!$I$2:$I$5001),Hoja1!I4565)</f>
        <v>39</v>
      </c>
      <c r="J4565">
        <f t="shared" si="213"/>
        <v>0</v>
      </c>
      <c r="K4565" t="str">
        <f t="shared" si="214"/>
        <v>0-400k</v>
      </c>
      <c r="L4565" t="str">
        <f t="shared" si="215"/>
        <v>31-45</v>
      </c>
    </row>
    <row r="4566" spans="1:12" x14ac:dyDescent="0.25">
      <c r="A4566">
        <v>4565</v>
      </c>
      <c r="B4566" t="s">
        <v>9</v>
      </c>
      <c r="C4566">
        <f>IF(ISBLANK(Hoja1!C4566),AVERAGE(Hoja1!$C$2:$C$5001),Hoja1!C4566)</f>
        <v>1166115</v>
      </c>
      <c r="D4566" t="str">
        <f>IF(ISBLANK(Hoja1!D4566),"ASALARIADO",Hoja1!D4566)</f>
        <v>ASALARIADO</v>
      </c>
      <c r="E4566" t="s">
        <v>11</v>
      </c>
      <c r="F4566" t="s">
        <v>12</v>
      </c>
      <c r="G4566" t="s">
        <v>13</v>
      </c>
      <c r="H4566" t="s">
        <v>12</v>
      </c>
      <c r="I4566" s="1">
        <f>IF(ISBLANK(Hoja1!I4566),AVERAGE(Hoja1!$I$2:$I$5001),Hoja1!I4566)</f>
        <v>64</v>
      </c>
      <c r="J4566">
        <f t="shared" si="213"/>
        <v>1</v>
      </c>
      <c r="K4566" t="str">
        <f t="shared" si="214"/>
        <v>800k-1.2M</v>
      </c>
      <c r="L4566" t="str">
        <f t="shared" si="215"/>
        <v>61-75</v>
      </c>
    </row>
    <row r="4567" spans="1:12" x14ac:dyDescent="0.25">
      <c r="A4567">
        <v>4566</v>
      </c>
      <c r="B4567" t="s">
        <v>9</v>
      </c>
      <c r="C4567">
        <f>IF(ISBLANK(Hoja1!C4567),AVERAGE(Hoja1!$C$2:$C$5001),Hoja1!C4567)</f>
        <v>300018</v>
      </c>
      <c r="D4567" t="str">
        <f>IF(ISBLANK(Hoja1!D4567),"ASALARIADO",Hoja1!D4567)</f>
        <v>TRABAJADOR INDEPENDIENTE</v>
      </c>
      <c r="E4567" t="s">
        <v>16</v>
      </c>
      <c r="F4567" t="s">
        <v>12</v>
      </c>
      <c r="G4567" t="s">
        <v>13</v>
      </c>
      <c r="H4567" t="s">
        <v>12</v>
      </c>
      <c r="I4567" s="1">
        <f>IF(ISBLANK(Hoja1!I4567),AVERAGE(Hoja1!$I$2:$I$5001),Hoja1!I4567)</f>
        <v>51</v>
      </c>
      <c r="J4567">
        <f t="shared" si="213"/>
        <v>1</v>
      </c>
      <c r="K4567" t="str">
        <f t="shared" si="214"/>
        <v>0-400k</v>
      </c>
      <c r="L4567" t="str">
        <f t="shared" si="215"/>
        <v>46-60</v>
      </c>
    </row>
    <row r="4568" spans="1:12" x14ac:dyDescent="0.25">
      <c r="A4568">
        <v>4567</v>
      </c>
      <c r="B4568" t="s">
        <v>9</v>
      </c>
      <c r="C4568">
        <f>IF(ISBLANK(Hoja1!C4568),AVERAGE(Hoja1!$C$2:$C$5001),Hoja1!C4568)</f>
        <v>524236.19</v>
      </c>
      <c r="D4568" t="str">
        <f>IF(ISBLANK(Hoja1!D4568),"ASALARIADO",Hoja1!D4568)</f>
        <v>ASALARIADO</v>
      </c>
      <c r="E4568" t="s">
        <v>16</v>
      </c>
      <c r="F4568" t="s">
        <v>12</v>
      </c>
      <c r="G4568" t="s">
        <v>13</v>
      </c>
      <c r="H4568" t="s">
        <v>13</v>
      </c>
      <c r="I4568" s="1">
        <f>IF(ISBLANK(Hoja1!I4568),AVERAGE(Hoja1!$I$2:$I$5001),Hoja1!I4568)</f>
        <v>54</v>
      </c>
      <c r="J4568">
        <f t="shared" si="213"/>
        <v>0</v>
      </c>
      <c r="K4568" t="str">
        <f t="shared" si="214"/>
        <v>400k-800k</v>
      </c>
      <c r="L4568" t="str">
        <f t="shared" si="215"/>
        <v>46-60</v>
      </c>
    </row>
    <row r="4569" spans="1:12" x14ac:dyDescent="0.25">
      <c r="A4569">
        <v>4568</v>
      </c>
      <c r="B4569" t="s">
        <v>15</v>
      </c>
      <c r="C4569">
        <f>IF(ISBLANK(Hoja1!C4569),AVERAGE(Hoja1!$C$2:$C$5001),Hoja1!C4569)</f>
        <v>298155</v>
      </c>
      <c r="D4569" t="str">
        <f>IF(ISBLANK(Hoja1!D4569),"ASALARIADO",Hoja1!D4569)</f>
        <v>ASEGURADO VOLUNTARIO</v>
      </c>
      <c r="E4569" t="s">
        <v>16</v>
      </c>
      <c r="F4569" t="s">
        <v>12</v>
      </c>
      <c r="G4569" t="s">
        <v>13</v>
      </c>
      <c r="H4569" t="s">
        <v>13</v>
      </c>
      <c r="I4569" s="1">
        <f>IF(ISBLANK(Hoja1!I4569),AVERAGE(Hoja1!$I$2:$I$5001),Hoja1!I4569)</f>
        <v>75</v>
      </c>
      <c r="J4569">
        <f t="shared" si="213"/>
        <v>0</v>
      </c>
      <c r="K4569" t="str">
        <f t="shared" si="214"/>
        <v>0-400k</v>
      </c>
      <c r="L4569" t="str">
        <f t="shared" si="215"/>
        <v>61-75</v>
      </c>
    </row>
    <row r="4570" spans="1:12" x14ac:dyDescent="0.25">
      <c r="A4570">
        <v>4569</v>
      </c>
      <c r="B4570" t="s">
        <v>9</v>
      </c>
      <c r="C4570">
        <f>IF(ISBLANK(Hoja1!C4570),AVERAGE(Hoja1!$C$2:$C$5001),Hoja1!C4570)</f>
        <v>347501.19</v>
      </c>
      <c r="D4570" t="str">
        <f>IF(ISBLANK(Hoja1!D4570),"ASALARIADO",Hoja1!D4570)</f>
        <v>ASALARIADO</v>
      </c>
      <c r="E4570" t="s">
        <v>16</v>
      </c>
      <c r="F4570" t="s">
        <v>12</v>
      </c>
      <c r="G4570" t="s">
        <v>13</v>
      </c>
      <c r="H4570" t="s">
        <v>13</v>
      </c>
      <c r="I4570" s="1">
        <f>IF(ISBLANK(Hoja1!I4570),AVERAGE(Hoja1!$I$2:$I$5001),Hoja1!I4570)</f>
        <v>68</v>
      </c>
      <c r="J4570">
        <f t="shared" si="213"/>
        <v>0</v>
      </c>
      <c r="K4570" t="str">
        <f t="shared" si="214"/>
        <v>0-400k</v>
      </c>
      <c r="L4570" t="str">
        <f t="shared" si="215"/>
        <v>61-75</v>
      </c>
    </row>
    <row r="4571" spans="1:12" x14ac:dyDescent="0.25">
      <c r="A4571">
        <v>4570</v>
      </c>
      <c r="B4571" t="s">
        <v>9</v>
      </c>
      <c r="C4571">
        <f>IF(ISBLANK(Hoja1!C4571),AVERAGE(Hoja1!$C$2:$C$5001),Hoja1!C4571)</f>
        <v>280000</v>
      </c>
      <c r="D4571" t="str">
        <f>IF(ISBLANK(Hoja1!D4571),"ASALARIADO",Hoja1!D4571)</f>
        <v>ASALARIADO</v>
      </c>
      <c r="E4571" t="s">
        <v>16</v>
      </c>
      <c r="F4571" t="s">
        <v>12</v>
      </c>
      <c r="G4571" t="s">
        <v>13</v>
      </c>
      <c r="H4571" t="s">
        <v>13</v>
      </c>
      <c r="I4571" s="1">
        <f>IF(ISBLANK(Hoja1!I4571),AVERAGE(Hoja1!$I$2:$I$5001),Hoja1!I4571)</f>
        <v>24</v>
      </c>
      <c r="J4571">
        <f t="shared" si="213"/>
        <v>0</v>
      </c>
      <c r="K4571" t="str">
        <f t="shared" si="214"/>
        <v>0-400k</v>
      </c>
      <c r="L4571" t="str">
        <f t="shared" si="215"/>
        <v>18-30</v>
      </c>
    </row>
    <row r="4572" spans="1:12" x14ac:dyDescent="0.25">
      <c r="A4572">
        <v>4571</v>
      </c>
      <c r="B4572" t="s">
        <v>9</v>
      </c>
      <c r="C4572">
        <f>IF(ISBLANK(Hoja1!C4572),AVERAGE(Hoja1!$C$2:$C$5001),Hoja1!C4572)</f>
        <v>350112.18</v>
      </c>
      <c r="D4572" t="str">
        <f>IF(ISBLANK(Hoja1!D4572),"ASALARIADO",Hoja1!D4572)</f>
        <v>ASALARIADO</v>
      </c>
      <c r="E4572" t="s">
        <v>16</v>
      </c>
      <c r="F4572" t="s">
        <v>12</v>
      </c>
      <c r="G4572" t="s">
        <v>13</v>
      </c>
      <c r="H4572" t="s">
        <v>13</v>
      </c>
      <c r="I4572" s="1">
        <f>IF(ISBLANK(Hoja1!I4572),AVERAGE(Hoja1!$I$2:$I$5001),Hoja1!I4572)</f>
        <v>29</v>
      </c>
      <c r="J4572">
        <f t="shared" si="213"/>
        <v>0</v>
      </c>
      <c r="K4572" t="str">
        <f t="shared" si="214"/>
        <v>0-400k</v>
      </c>
      <c r="L4572" t="str">
        <f t="shared" si="215"/>
        <v>18-30</v>
      </c>
    </row>
    <row r="4573" spans="1:12" x14ac:dyDescent="0.25">
      <c r="A4573">
        <v>4572</v>
      </c>
      <c r="B4573" t="s">
        <v>15</v>
      </c>
      <c r="C4573">
        <f>IF(ISBLANK(Hoja1!C4573),AVERAGE(Hoja1!$C$2:$C$5001),Hoja1!C4573)</f>
        <v>815000</v>
      </c>
      <c r="D4573" t="str">
        <f>IF(ISBLANK(Hoja1!D4573),"ASALARIADO",Hoja1!D4573)</f>
        <v>ASALARIADO</v>
      </c>
      <c r="E4573" t="s">
        <v>16</v>
      </c>
      <c r="F4573" t="s">
        <v>12</v>
      </c>
      <c r="G4573" t="s">
        <v>13</v>
      </c>
      <c r="H4573" t="s">
        <v>13</v>
      </c>
      <c r="I4573" s="1">
        <f>IF(ISBLANK(Hoja1!I4573),AVERAGE(Hoja1!$I$2:$I$5001),Hoja1!I4573)</f>
        <v>28</v>
      </c>
      <c r="J4573">
        <f t="shared" si="213"/>
        <v>0</v>
      </c>
      <c r="K4573" t="str">
        <f t="shared" si="214"/>
        <v>800k-1.2M</v>
      </c>
      <c r="L4573" t="str">
        <f t="shared" si="215"/>
        <v>18-30</v>
      </c>
    </row>
    <row r="4574" spans="1:12" x14ac:dyDescent="0.25">
      <c r="A4574">
        <v>4573</v>
      </c>
      <c r="B4574" t="s">
        <v>9</v>
      </c>
      <c r="C4574">
        <f>IF(ISBLANK(Hoja1!C4574),AVERAGE(Hoja1!$C$2:$C$5001),Hoja1!C4574)</f>
        <v>1207124</v>
      </c>
      <c r="D4574" t="str">
        <f>IF(ISBLANK(Hoja1!D4574),"ASALARIADO",Hoja1!D4574)</f>
        <v>ASEGURADO VOLUNTARIO</v>
      </c>
      <c r="E4574" t="s">
        <v>16</v>
      </c>
      <c r="F4574" t="s">
        <v>12</v>
      </c>
      <c r="G4574" t="s">
        <v>13</v>
      </c>
      <c r="H4574" t="s">
        <v>13</v>
      </c>
      <c r="I4574" s="1">
        <f>IF(ISBLANK(Hoja1!I4574),AVERAGE(Hoja1!$I$2:$I$5001),Hoja1!I4574)</f>
        <v>52</v>
      </c>
      <c r="J4574">
        <f t="shared" si="213"/>
        <v>0</v>
      </c>
      <c r="K4574" t="str">
        <f t="shared" si="214"/>
        <v>1.2M-2M</v>
      </c>
      <c r="L4574" t="str">
        <f t="shared" si="215"/>
        <v>46-60</v>
      </c>
    </row>
    <row r="4575" spans="1:12" x14ac:dyDescent="0.25">
      <c r="A4575">
        <v>4574</v>
      </c>
      <c r="B4575" t="s">
        <v>9</v>
      </c>
      <c r="C4575">
        <f>IF(ISBLANK(Hoja1!C4575),AVERAGE(Hoja1!$C$2:$C$5001),Hoja1!C4575)</f>
        <v>860750.63</v>
      </c>
      <c r="D4575" t="str">
        <f>IF(ISBLANK(Hoja1!D4575),"ASALARIADO",Hoja1!D4575)</f>
        <v>ASALARIADO</v>
      </c>
      <c r="E4575" t="s">
        <v>16</v>
      </c>
      <c r="F4575" t="s">
        <v>12</v>
      </c>
      <c r="G4575" t="s">
        <v>13</v>
      </c>
      <c r="H4575" t="s">
        <v>13</v>
      </c>
      <c r="I4575" s="1">
        <f>IF(ISBLANK(Hoja1!I4575),AVERAGE(Hoja1!$I$2:$I$5001),Hoja1!I4575)</f>
        <v>25</v>
      </c>
      <c r="J4575">
        <f t="shared" si="213"/>
        <v>0</v>
      </c>
      <c r="K4575" t="str">
        <f t="shared" si="214"/>
        <v>800k-1.2M</v>
      </c>
      <c r="L4575" t="str">
        <f t="shared" si="215"/>
        <v>18-30</v>
      </c>
    </row>
    <row r="4576" spans="1:12" x14ac:dyDescent="0.25">
      <c r="A4576">
        <v>4575</v>
      </c>
      <c r="B4576" t="s">
        <v>9</v>
      </c>
      <c r="C4576">
        <f>IF(ISBLANK(Hoja1!C4576),AVERAGE(Hoja1!$C$2:$C$5001),Hoja1!C4576)</f>
        <v>278030</v>
      </c>
      <c r="D4576" t="str">
        <f>IF(ISBLANK(Hoja1!D4576),"ASALARIADO",Hoja1!D4576)</f>
        <v>TRABAJADOR INDEPENDIENTE</v>
      </c>
      <c r="E4576" t="s">
        <v>16</v>
      </c>
      <c r="F4576" t="s">
        <v>12</v>
      </c>
      <c r="G4576" t="s">
        <v>13</v>
      </c>
      <c r="H4576" t="s">
        <v>13</v>
      </c>
      <c r="I4576" s="1">
        <f>IF(ISBLANK(Hoja1!I4576),AVERAGE(Hoja1!$I$2:$I$5001),Hoja1!I4576)</f>
        <v>35</v>
      </c>
      <c r="J4576">
        <f t="shared" si="213"/>
        <v>0</v>
      </c>
      <c r="K4576" t="str">
        <f t="shared" si="214"/>
        <v>0-400k</v>
      </c>
      <c r="L4576" t="str">
        <f t="shared" si="215"/>
        <v>31-45</v>
      </c>
    </row>
    <row r="4577" spans="1:12" x14ac:dyDescent="0.25">
      <c r="A4577">
        <v>4576</v>
      </c>
      <c r="B4577" t="s">
        <v>9</v>
      </c>
      <c r="C4577">
        <f>IF(ISBLANK(Hoja1!C4577),AVERAGE(Hoja1!$C$2:$C$5001),Hoja1!C4577)</f>
        <v>297046</v>
      </c>
      <c r="D4577" t="str">
        <f>IF(ISBLANK(Hoja1!D4577),"ASALARIADO",Hoja1!D4577)</f>
        <v>ASEGURADO VOLUNTARIO</v>
      </c>
      <c r="E4577" t="s">
        <v>16</v>
      </c>
      <c r="F4577" t="s">
        <v>12</v>
      </c>
      <c r="G4577" t="s">
        <v>13</v>
      </c>
      <c r="H4577" t="s">
        <v>13</v>
      </c>
      <c r="I4577" s="1">
        <f>IF(ISBLANK(Hoja1!I4577),AVERAGE(Hoja1!$I$2:$I$5001),Hoja1!I4577)</f>
        <v>56</v>
      </c>
      <c r="J4577">
        <f t="shared" si="213"/>
        <v>0</v>
      </c>
      <c r="K4577" t="str">
        <f t="shared" si="214"/>
        <v>0-400k</v>
      </c>
      <c r="L4577" t="str">
        <f t="shared" si="215"/>
        <v>46-60</v>
      </c>
    </row>
    <row r="4578" spans="1:12" x14ac:dyDescent="0.25">
      <c r="A4578">
        <v>4577</v>
      </c>
      <c r="B4578" t="s">
        <v>15</v>
      </c>
      <c r="C4578">
        <f>IF(ISBLANK(Hoja1!C4578),AVERAGE(Hoja1!$C$2:$C$5001),Hoja1!C4578)</f>
        <v>391916.75</v>
      </c>
      <c r="D4578" t="str">
        <f>IF(ISBLANK(Hoja1!D4578),"ASALARIADO",Hoja1!D4578)</f>
        <v>ASALARIADO</v>
      </c>
      <c r="E4578" t="s">
        <v>16</v>
      </c>
      <c r="F4578" t="s">
        <v>12</v>
      </c>
      <c r="G4578" t="s">
        <v>12</v>
      </c>
      <c r="H4578" t="s">
        <v>13</v>
      </c>
      <c r="I4578" s="1">
        <f>IF(ISBLANK(Hoja1!I4578),AVERAGE(Hoja1!$I$2:$I$5001),Hoja1!I4578)</f>
        <v>33</v>
      </c>
      <c r="J4578">
        <f t="shared" si="213"/>
        <v>0</v>
      </c>
      <c r="K4578" t="str">
        <f t="shared" si="214"/>
        <v>0-400k</v>
      </c>
      <c r="L4578" t="str">
        <f t="shared" si="215"/>
        <v>31-45</v>
      </c>
    </row>
    <row r="4579" spans="1:12" x14ac:dyDescent="0.25">
      <c r="A4579">
        <v>4578</v>
      </c>
      <c r="B4579" t="s">
        <v>9</v>
      </c>
      <c r="C4579">
        <f>IF(ISBLANK(Hoja1!C4579),AVERAGE(Hoja1!$C$2:$C$5001),Hoja1!C4579)</f>
        <v>442458</v>
      </c>
      <c r="D4579" t="str">
        <f>IF(ISBLANK(Hoja1!D4579),"ASALARIADO",Hoja1!D4579)</f>
        <v>ASALARIADO</v>
      </c>
      <c r="E4579" t="s">
        <v>16</v>
      </c>
      <c r="F4579" t="s">
        <v>12</v>
      </c>
      <c r="G4579" t="s">
        <v>12</v>
      </c>
      <c r="H4579" t="s">
        <v>13</v>
      </c>
      <c r="I4579" s="1">
        <f>IF(ISBLANK(Hoja1!I4579),AVERAGE(Hoja1!$I$2:$I$5001),Hoja1!I4579)</f>
        <v>27</v>
      </c>
      <c r="J4579">
        <f t="shared" si="213"/>
        <v>0</v>
      </c>
      <c r="K4579" t="str">
        <f t="shared" si="214"/>
        <v>400k-800k</v>
      </c>
      <c r="L4579" t="str">
        <f t="shared" si="215"/>
        <v>18-30</v>
      </c>
    </row>
    <row r="4580" spans="1:12" x14ac:dyDescent="0.25">
      <c r="A4580">
        <v>4579</v>
      </c>
      <c r="B4580" t="s">
        <v>9</v>
      </c>
      <c r="C4580">
        <f>IF(ISBLANK(Hoja1!C4580),AVERAGE(Hoja1!$C$2:$C$5001),Hoja1!C4580)</f>
        <v>639148</v>
      </c>
      <c r="D4580" t="str">
        <f>IF(ISBLANK(Hoja1!D4580),"ASALARIADO",Hoja1!D4580)</f>
        <v>TRABAJADOR INDEPENDIENTE</v>
      </c>
      <c r="E4580" t="s">
        <v>16</v>
      </c>
      <c r="F4580" t="s">
        <v>12</v>
      </c>
      <c r="G4580" t="s">
        <v>13</v>
      </c>
      <c r="H4580" t="s">
        <v>12</v>
      </c>
      <c r="I4580" s="1">
        <f>IF(ISBLANK(Hoja1!I4580),AVERAGE(Hoja1!$I$2:$I$5001),Hoja1!I4580)</f>
        <v>42</v>
      </c>
      <c r="J4580">
        <f t="shared" si="213"/>
        <v>1</v>
      </c>
      <c r="K4580" t="str">
        <f t="shared" si="214"/>
        <v>400k-800k</v>
      </c>
      <c r="L4580" t="str">
        <f t="shared" si="215"/>
        <v>31-45</v>
      </c>
    </row>
    <row r="4581" spans="1:12" x14ac:dyDescent="0.25">
      <c r="A4581">
        <v>4580</v>
      </c>
      <c r="B4581" t="s">
        <v>9</v>
      </c>
      <c r="C4581">
        <f>IF(ISBLANK(Hoja1!C4581),AVERAGE(Hoja1!$C$2:$C$5001),Hoja1!C4581)</f>
        <v>46091.09</v>
      </c>
      <c r="D4581" t="str">
        <f>IF(ISBLANK(Hoja1!D4581),"ASALARIADO",Hoja1!D4581)</f>
        <v>ASALARIADO</v>
      </c>
      <c r="E4581" t="s">
        <v>16</v>
      </c>
      <c r="F4581" t="s">
        <v>12</v>
      </c>
      <c r="G4581" t="s">
        <v>13</v>
      </c>
      <c r="H4581" t="s">
        <v>13</v>
      </c>
      <c r="I4581" s="1">
        <f>IF(ISBLANK(Hoja1!I4581),AVERAGE(Hoja1!$I$2:$I$5001),Hoja1!I4581)</f>
        <v>43</v>
      </c>
      <c r="J4581">
        <f t="shared" si="213"/>
        <v>0</v>
      </c>
      <c r="K4581" t="str">
        <f t="shared" si="214"/>
        <v>0-400k</v>
      </c>
      <c r="L4581" t="str">
        <f t="shared" si="215"/>
        <v>31-45</v>
      </c>
    </row>
    <row r="4582" spans="1:12" x14ac:dyDescent="0.25">
      <c r="A4582">
        <v>4581</v>
      </c>
      <c r="B4582" t="s">
        <v>15</v>
      </c>
      <c r="C4582">
        <f>IF(ISBLANK(Hoja1!C4582),AVERAGE(Hoja1!$C$2:$C$5001),Hoja1!C4582)</f>
        <v>361420</v>
      </c>
      <c r="D4582" t="str">
        <f>IF(ISBLANK(Hoja1!D4582),"ASALARIADO",Hoja1!D4582)</f>
        <v>TRABAJADOR INDEPENDIENTE</v>
      </c>
      <c r="E4582" t="s">
        <v>16</v>
      </c>
      <c r="F4582" t="s">
        <v>12</v>
      </c>
      <c r="G4582" t="s">
        <v>13</v>
      </c>
      <c r="H4582" t="s">
        <v>12</v>
      </c>
      <c r="I4582" s="1">
        <f>IF(ISBLANK(Hoja1!I4582),AVERAGE(Hoja1!$I$2:$I$5001),Hoja1!I4582)</f>
        <v>52</v>
      </c>
      <c r="J4582">
        <f t="shared" si="213"/>
        <v>1</v>
      </c>
      <c r="K4582" t="str">
        <f t="shared" si="214"/>
        <v>0-400k</v>
      </c>
      <c r="L4582" t="str">
        <f t="shared" si="215"/>
        <v>46-60</v>
      </c>
    </row>
    <row r="4583" spans="1:12" x14ac:dyDescent="0.25">
      <c r="A4583">
        <v>4582</v>
      </c>
      <c r="B4583" t="s">
        <v>9</v>
      </c>
      <c r="C4583">
        <f>IF(ISBLANK(Hoja1!C4583),AVERAGE(Hoja1!$C$2:$C$5001),Hoja1!C4583)</f>
        <v>301853</v>
      </c>
      <c r="D4583" t="str">
        <f>IF(ISBLANK(Hoja1!D4583),"ASALARIADO",Hoja1!D4583)</f>
        <v>TRABAJADOR INDEPENDIENTE</v>
      </c>
      <c r="E4583" t="s">
        <v>16</v>
      </c>
      <c r="F4583" t="s">
        <v>12</v>
      </c>
      <c r="G4583" t="s">
        <v>13</v>
      </c>
      <c r="H4583" t="s">
        <v>13</v>
      </c>
      <c r="I4583" s="1">
        <f>IF(ISBLANK(Hoja1!I4583),AVERAGE(Hoja1!$I$2:$I$5001),Hoja1!I4583)</f>
        <v>25</v>
      </c>
      <c r="J4583">
        <f t="shared" si="213"/>
        <v>0</v>
      </c>
      <c r="K4583" t="str">
        <f t="shared" si="214"/>
        <v>0-400k</v>
      </c>
      <c r="L4583" t="str">
        <f t="shared" si="215"/>
        <v>18-30</v>
      </c>
    </row>
    <row r="4584" spans="1:12" x14ac:dyDescent="0.25">
      <c r="A4584">
        <v>4583</v>
      </c>
      <c r="B4584" t="s">
        <v>9</v>
      </c>
      <c r="C4584">
        <f>IF(ISBLANK(Hoja1!C4584),AVERAGE(Hoja1!$C$2:$C$5001),Hoja1!C4584)</f>
        <v>263622.26</v>
      </c>
      <c r="D4584" t="str">
        <f>IF(ISBLANK(Hoja1!D4584),"ASALARIADO",Hoja1!D4584)</f>
        <v>ASALARIADO</v>
      </c>
      <c r="E4584" t="s">
        <v>16</v>
      </c>
      <c r="F4584" t="s">
        <v>12</v>
      </c>
      <c r="G4584" t="s">
        <v>13</v>
      </c>
      <c r="H4584" t="s">
        <v>13</v>
      </c>
      <c r="I4584" s="1">
        <f>IF(ISBLANK(Hoja1!I4584),AVERAGE(Hoja1!$I$2:$I$5001),Hoja1!I4584)</f>
        <v>20</v>
      </c>
      <c r="J4584">
        <f t="shared" si="213"/>
        <v>0</v>
      </c>
      <c r="K4584" t="str">
        <f t="shared" si="214"/>
        <v>0-400k</v>
      </c>
      <c r="L4584" t="str">
        <f t="shared" si="215"/>
        <v>18-30</v>
      </c>
    </row>
    <row r="4585" spans="1:12" x14ac:dyDescent="0.25">
      <c r="A4585">
        <v>4584</v>
      </c>
      <c r="B4585" t="s">
        <v>9</v>
      </c>
      <c r="C4585">
        <f>IF(ISBLANK(Hoja1!C4585),AVERAGE(Hoja1!$C$2:$C$5001),Hoja1!C4585)</f>
        <v>511600</v>
      </c>
      <c r="D4585" t="str">
        <f>IF(ISBLANK(Hoja1!D4585),"ASALARIADO",Hoja1!D4585)</f>
        <v>ASALARIADO</v>
      </c>
      <c r="E4585" t="s">
        <v>16</v>
      </c>
      <c r="F4585" t="s">
        <v>12</v>
      </c>
      <c r="G4585" t="s">
        <v>13</v>
      </c>
      <c r="H4585" t="s">
        <v>13</v>
      </c>
      <c r="I4585" s="1">
        <f>IF(ISBLANK(Hoja1!I4585),AVERAGE(Hoja1!$I$2:$I$5001),Hoja1!I4585)</f>
        <v>22</v>
      </c>
      <c r="J4585">
        <f t="shared" si="213"/>
        <v>0</v>
      </c>
      <c r="K4585" t="str">
        <f t="shared" si="214"/>
        <v>400k-800k</v>
      </c>
      <c r="L4585" t="str">
        <f t="shared" si="215"/>
        <v>18-30</v>
      </c>
    </row>
    <row r="4586" spans="1:12" x14ac:dyDescent="0.25">
      <c r="A4586">
        <v>4585</v>
      </c>
      <c r="B4586" t="s">
        <v>15</v>
      </c>
      <c r="C4586">
        <f>IF(ISBLANK(Hoja1!C4586),AVERAGE(Hoja1!$C$2:$C$5001),Hoja1!C4586)</f>
        <v>831771.12</v>
      </c>
      <c r="D4586" t="str">
        <f>IF(ISBLANK(Hoja1!D4586),"ASALARIADO",Hoja1!D4586)</f>
        <v>ASALARIADO</v>
      </c>
      <c r="E4586" t="s">
        <v>16</v>
      </c>
      <c r="F4586" t="s">
        <v>12</v>
      </c>
      <c r="G4586" t="s">
        <v>13</v>
      </c>
      <c r="H4586" t="s">
        <v>13</v>
      </c>
      <c r="I4586" s="1">
        <f>IF(ISBLANK(Hoja1!I4586),AVERAGE(Hoja1!$I$2:$I$5001),Hoja1!I4586)</f>
        <v>29</v>
      </c>
      <c r="J4586">
        <f t="shared" si="213"/>
        <v>0</v>
      </c>
      <c r="K4586" t="str">
        <f t="shared" si="214"/>
        <v>800k-1.2M</v>
      </c>
      <c r="L4586" t="str">
        <f t="shared" si="215"/>
        <v>18-30</v>
      </c>
    </row>
    <row r="4587" spans="1:12" x14ac:dyDescent="0.25">
      <c r="A4587">
        <v>4586</v>
      </c>
      <c r="B4587" t="s">
        <v>15</v>
      </c>
      <c r="C4587">
        <f>IF(ISBLANK(Hoja1!C4587),AVERAGE(Hoja1!$C$2:$C$5001),Hoja1!C4587)</f>
        <v>297045</v>
      </c>
      <c r="D4587" t="str">
        <f>IF(ISBLANK(Hoja1!D4587),"ASALARIADO",Hoja1!D4587)</f>
        <v>ASEGURADO VOLUNTARIO</v>
      </c>
      <c r="E4587" t="s">
        <v>16</v>
      </c>
      <c r="F4587" t="s">
        <v>12</v>
      </c>
      <c r="G4587" t="s">
        <v>13</v>
      </c>
      <c r="H4587" t="s">
        <v>13</v>
      </c>
      <c r="I4587" s="1">
        <f>IF(ISBLANK(Hoja1!I4587),AVERAGE(Hoja1!$I$2:$I$5001),Hoja1!I4587)</f>
        <v>20</v>
      </c>
      <c r="J4587">
        <f t="shared" si="213"/>
        <v>0</v>
      </c>
      <c r="K4587" t="str">
        <f t="shared" si="214"/>
        <v>0-400k</v>
      </c>
      <c r="L4587" t="str">
        <f t="shared" si="215"/>
        <v>18-30</v>
      </c>
    </row>
    <row r="4588" spans="1:12" x14ac:dyDescent="0.25">
      <c r="A4588">
        <v>4587</v>
      </c>
      <c r="B4588" t="s">
        <v>9</v>
      </c>
      <c r="C4588">
        <f>IF(ISBLANK(Hoja1!C4588),AVERAGE(Hoja1!$C$2:$C$5001),Hoja1!C4588)</f>
        <v>518519</v>
      </c>
      <c r="D4588" t="str">
        <f>IF(ISBLANK(Hoja1!D4588),"ASALARIADO",Hoja1!D4588)</f>
        <v>TRABAJADOR INDEPENDIENTE</v>
      </c>
      <c r="E4588" t="s">
        <v>16</v>
      </c>
      <c r="F4588" t="s">
        <v>12</v>
      </c>
      <c r="G4588" t="s">
        <v>13</v>
      </c>
      <c r="H4588" t="s">
        <v>12</v>
      </c>
      <c r="I4588" s="1">
        <f>IF(ISBLANK(Hoja1!I4588),AVERAGE(Hoja1!$I$2:$I$5001),Hoja1!I4588)</f>
        <v>43</v>
      </c>
      <c r="J4588">
        <f t="shared" si="213"/>
        <v>1</v>
      </c>
      <c r="K4588" t="str">
        <f t="shared" si="214"/>
        <v>400k-800k</v>
      </c>
      <c r="L4588" t="str">
        <f t="shared" si="215"/>
        <v>31-45</v>
      </c>
    </row>
    <row r="4589" spans="1:12" x14ac:dyDescent="0.25">
      <c r="A4589">
        <v>4588</v>
      </c>
      <c r="B4589" t="s">
        <v>9</v>
      </c>
      <c r="C4589">
        <f>IF(ISBLANK(Hoja1!C4589),AVERAGE(Hoja1!$C$2:$C$5001),Hoja1!C4589)</f>
        <v>239200</v>
      </c>
      <c r="D4589" t="str">
        <f>IF(ISBLANK(Hoja1!D4589),"ASALARIADO",Hoja1!D4589)</f>
        <v>ASALARIADO</v>
      </c>
      <c r="E4589" t="s">
        <v>16</v>
      </c>
      <c r="F4589" t="s">
        <v>12</v>
      </c>
      <c r="G4589" t="s">
        <v>13</v>
      </c>
      <c r="H4589" t="s">
        <v>13</v>
      </c>
      <c r="I4589" s="1">
        <f>IF(ISBLANK(Hoja1!I4589),AVERAGE(Hoja1!$I$2:$I$5001),Hoja1!I4589)</f>
        <v>27</v>
      </c>
      <c r="J4589">
        <f t="shared" si="213"/>
        <v>0</v>
      </c>
      <c r="K4589" t="str">
        <f t="shared" si="214"/>
        <v>0-400k</v>
      </c>
      <c r="L4589" t="str">
        <f t="shared" si="215"/>
        <v>18-30</v>
      </c>
    </row>
    <row r="4590" spans="1:12" x14ac:dyDescent="0.25">
      <c r="A4590">
        <v>4589</v>
      </c>
      <c r="B4590" t="s">
        <v>9</v>
      </c>
      <c r="C4590">
        <f>IF(ISBLANK(Hoja1!C4590),AVERAGE(Hoja1!$C$2:$C$5001),Hoja1!C4590)</f>
        <v>445567</v>
      </c>
      <c r="D4590" t="str">
        <f>IF(ISBLANK(Hoja1!D4590),"ASALARIADO",Hoja1!D4590)</f>
        <v>TRABAJADOR INDEPENDIENTE</v>
      </c>
      <c r="E4590" t="s">
        <v>16</v>
      </c>
      <c r="F4590" t="s">
        <v>12</v>
      </c>
      <c r="G4590" t="s">
        <v>13</v>
      </c>
      <c r="H4590" t="s">
        <v>13</v>
      </c>
      <c r="I4590" s="1">
        <f>IF(ISBLANK(Hoja1!I4590),AVERAGE(Hoja1!$I$2:$I$5001),Hoja1!I4590)</f>
        <v>46</v>
      </c>
      <c r="J4590">
        <f t="shared" si="213"/>
        <v>0</v>
      </c>
      <c r="K4590" t="str">
        <f t="shared" si="214"/>
        <v>400k-800k</v>
      </c>
      <c r="L4590" t="str">
        <f t="shared" si="215"/>
        <v>46-60</v>
      </c>
    </row>
    <row r="4591" spans="1:12" x14ac:dyDescent="0.25">
      <c r="A4591">
        <v>4590</v>
      </c>
      <c r="B4591" t="s">
        <v>15</v>
      </c>
      <c r="C4591">
        <f>IF(ISBLANK(Hoja1!C4591),AVERAGE(Hoja1!$C$2:$C$5001),Hoja1!C4591)</f>
        <v>211216</v>
      </c>
      <c r="D4591" t="str">
        <f>IF(ISBLANK(Hoja1!D4591),"ASALARIADO",Hoja1!D4591)</f>
        <v>ASALARIADO</v>
      </c>
      <c r="E4591" t="s">
        <v>11</v>
      </c>
      <c r="F4591" t="s">
        <v>12</v>
      </c>
      <c r="G4591" t="s">
        <v>13</v>
      </c>
      <c r="H4591" t="s">
        <v>13</v>
      </c>
      <c r="I4591" s="1">
        <f>IF(ISBLANK(Hoja1!I4591),AVERAGE(Hoja1!$I$2:$I$5001),Hoja1!I4591)</f>
        <v>34</v>
      </c>
      <c r="J4591">
        <f t="shared" si="213"/>
        <v>0</v>
      </c>
      <c r="K4591" t="str">
        <f t="shared" si="214"/>
        <v>0-400k</v>
      </c>
      <c r="L4591" t="str">
        <f t="shared" si="215"/>
        <v>31-45</v>
      </c>
    </row>
    <row r="4592" spans="1:12" x14ac:dyDescent="0.25">
      <c r="A4592">
        <v>4591</v>
      </c>
      <c r="B4592" t="s">
        <v>9</v>
      </c>
      <c r="C4592">
        <f>IF(ISBLANK(Hoja1!C4592),AVERAGE(Hoja1!$C$2:$C$5001),Hoja1!C4592)</f>
        <v>410000.02</v>
      </c>
      <c r="D4592" t="str">
        <f>IF(ISBLANK(Hoja1!D4592),"ASALARIADO",Hoja1!D4592)</f>
        <v>ASALARIADO</v>
      </c>
      <c r="E4592" t="s">
        <v>16</v>
      </c>
      <c r="F4592" t="s">
        <v>12</v>
      </c>
      <c r="G4592" t="s">
        <v>13</v>
      </c>
      <c r="H4592" t="s">
        <v>13</v>
      </c>
      <c r="I4592" s="1">
        <f>IF(ISBLANK(Hoja1!I4592),AVERAGE(Hoja1!$I$2:$I$5001),Hoja1!I4592)</f>
        <v>25</v>
      </c>
      <c r="J4592">
        <f t="shared" si="213"/>
        <v>0</v>
      </c>
      <c r="K4592" t="str">
        <f t="shared" si="214"/>
        <v>400k-800k</v>
      </c>
      <c r="L4592" t="str">
        <f t="shared" si="215"/>
        <v>18-30</v>
      </c>
    </row>
    <row r="4593" spans="1:12" x14ac:dyDescent="0.25">
      <c r="A4593">
        <v>4592</v>
      </c>
      <c r="B4593" t="s">
        <v>9</v>
      </c>
      <c r="C4593">
        <f>IF(ISBLANK(Hoja1!C4593),AVERAGE(Hoja1!$C$2:$C$5001),Hoja1!C4593)</f>
        <v>3325777.9</v>
      </c>
      <c r="D4593" t="str">
        <f>IF(ISBLANK(Hoja1!D4593),"ASALARIADO",Hoja1!D4593)</f>
        <v>ASALARIADO</v>
      </c>
      <c r="E4593" t="s">
        <v>11</v>
      </c>
      <c r="F4593" t="s">
        <v>12</v>
      </c>
      <c r="G4593" t="s">
        <v>13</v>
      </c>
      <c r="H4593" t="s">
        <v>13</v>
      </c>
      <c r="I4593" s="1">
        <f>IF(ISBLANK(Hoja1!I4593),AVERAGE(Hoja1!$I$2:$I$5001),Hoja1!I4593)</f>
        <v>62</v>
      </c>
      <c r="J4593">
        <f t="shared" si="213"/>
        <v>0</v>
      </c>
      <c r="K4593" t="str">
        <f t="shared" si="214"/>
        <v>2M+</v>
      </c>
      <c r="L4593" t="str">
        <f t="shared" si="215"/>
        <v>61-75</v>
      </c>
    </row>
    <row r="4594" spans="1:12" x14ac:dyDescent="0.25">
      <c r="A4594">
        <v>4593</v>
      </c>
      <c r="B4594" t="s">
        <v>15</v>
      </c>
      <c r="C4594">
        <f>IF(ISBLANK(Hoja1!C4594),AVERAGE(Hoja1!$C$2:$C$5001),Hoja1!C4594)</f>
        <v>306669.62</v>
      </c>
      <c r="D4594" t="str">
        <f>IF(ISBLANK(Hoja1!D4594),"ASALARIADO",Hoja1!D4594)</f>
        <v>ASALARIADO</v>
      </c>
      <c r="E4594" t="s">
        <v>11</v>
      </c>
      <c r="F4594" t="s">
        <v>12</v>
      </c>
      <c r="G4594" t="s">
        <v>12</v>
      </c>
      <c r="H4594" t="s">
        <v>13</v>
      </c>
      <c r="I4594" s="1">
        <f>IF(ISBLANK(Hoja1!I4594),AVERAGE(Hoja1!$I$2:$I$5001),Hoja1!I4594)</f>
        <v>49</v>
      </c>
      <c r="J4594">
        <f t="shared" si="213"/>
        <v>0</v>
      </c>
      <c r="K4594" t="str">
        <f t="shared" si="214"/>
        <v>0-400k</v>
      </c>
      <c r="L4594" t="str">
        <f t="shared" si="215"/>
        <v>46-60</v>
      </c>
    </row>
    <row r="4595" spans="1:12" x14ac:dyDescent="0.25">
      <c r="A4595">
        <v>4594</v>
      </c>
      <c r="B4595" t="s">
        <v>15</v>
      </c>
      <c r="C4595">
        <f>IF(ISBLANK(Hoja1!C4595),AVERAGE(Hoja1!$C$2:$C$5001),Hoja1!C4595)</f>
        <v>405464.55</v>
      </c>
      <c r="D4595" t="str">
        <f>IF(ISBLANK(Hoja1!D4595),"ASALARIADO",Hoja1!D4595)</f>
        <v>ASALARIADO</v>
      </c>
      <c r="E4595" t="s">
        <v>16</v>
      </c>
      <c r="F4595" t="s">
        <v>12</v>
      </c>
      <c r="G4595" t="s">
        <v>13</v>
      </c>
      <c r="H4595" t="s">
        <v>13</v>
      </c>
      <c r="I4595" s="1">
        <f>IF(ISBLANK(Hoja1!I4595),AVERAGE(Hoja1!$I$2:$I$5001),Hoja1!I4595)</f>
        <v>35</v>
      </c>
      <c r="J4595">
        <f t="shared" si="213"/>
        <v>0</v>
      </c>
      <c r="K4595" t="str">
        <f t="shared" si="214"/>
        <v>400k-800k</v>
      </c>
      <c r="L4595" t="str">
        <f t="shared" si="215"/>
        <v>31-45</v>
      </c>
    </row>
    <row r="4596" spans="1:12" x14ac:dyDescent="0.25">
      <c r="A4596">
        <v>4595</v>
      </c>
      <c r="B4596" t="s">
        <v>15</v>
      </c>
      <c r="C4596">
        <f>IF(ISBLANK(Hoja1!C4596),AVERAGE(Hoja1!$C$2:$C$5001),Hoja1!C4596)</f>
        <v>560987.56000000006</v>
      </c>
      <c r="D4596" t="str">
        <f>IF(ISBLANK(Hoja1!D4596),"ASALARIADO",Hoja1!D4596)</f>
        <v>PENSIONADOS EN SU PROPIO SISTEMA</v>
      </c>
      <c r="E4596" t="s">
        <v>11</v>
      </c>
      <c r="F4596" t="s">
        <v>12</v>
      </c>
      <c r="G4596" t="s">
        <v>13</v>
      </c>
      <c r="H4596" t="s">
        <v>13</v>
      </c>
      <c r="I4596" s="1">
        <f>IF(ISBLANK(Hoja1!I4596),AVERAGE(Hoja1!$I$2:$I$5001),Hoja1!I4596)</f>
        <v>69</v>
      </c>
      <c r="J4596">
        <f t="shared" si="213"/>
        <v>0</v>
      </c>
      <c r="K4596" t="str">
        <f t="shared" si="214"/>
        <v>400k-800k</v>
      </c>
      <c r="L4596" t="str">
        <f t="shared" si="215"/>
        <v>61-75</v>
      </c>
    </row>
    <row r="4597" spans="1:12" x14ac:dyDescent="0.25">
      <c r="A4597">
        <v>4596</v>
      </c>
      <c r="B4597" t="s">
        <v>9</v>
      </c>
      <c r="C4597">
        <f>IF(ISBLANK(Hoja1!C4597),AVERAGE(Hoja1!$C$2:$C$5001),Hoja1!C4597)</f>
        <v>374731.55</v>
      </c>
      <c r="D4597" t="str">
        <f>IF(ISBLANK(Hoja1!D4597),"ASALARIADO",Hoja1!D4597)</f>
        <v>ASALARIADO</v>
      </c>
      <c r="E4597" t="s">
        <v>16</v>
      </c>
      <c r="F4597" t="s">
        <v>12</v>
      </c>
      <c r="G4597" t="s">
        <v>12</v>
      </c>
      <c r="H4597" t="s">
        <v>13</v>
      </c>
      <c r="I4597" s="1">
        <f>IF(ISBLANK(Hoja1!I4597),AVERAGE(Hoja1!$I$2:$I$5001),Hoja1!I4597)</f>
        <v>36</v>
      </c>
      <c r="J4597">
        <f t="shared" si="213"/>
        <v>0</v>
      </c>
      <c r="K4597" t="str">
        <f t="shared" si="214"/>
        <v>0-400k</v>
      </c>
      <c r="L4597" t="str">
        <f t="shared" si="215"/>
        <v>31-45</v>
      </c>
    </row>
    <row r="4598" spans="1:12" x14ac:dyDescent="0.25">
      <c r="A4598">
        <v>4597</v>
      </c>
      <c r="B4598" t="s">
        <v>9</v>
      </c>
      <c r="C4598">
        <f>IF(ISBLANK(Hoja1!C4598),AVERAGE(Hoja1!$C$2:$C$5001),Hoja1!C4598)</f>
        <v>650000</v>
      </c>
      <c r="D4598" t="str">
        <f>IF(ISBLANK(Hoja1!D4598),"ASALARIADO",Hoja1!D4598)</f>
        <v>ASALARIADO</v>
      </c>
      <c r="E4598" t="s">
        <v>16</v>
      </c>
      <c r="F4598" t="s">
        <v>12</v>
      </c>
      <c r="G4598" t="s">
        <v>13</v>
      </c>
      <c r="H4598" t="s">
        <v>13</v>
      </c>
      <c r="I4598" s="1">
        <f>IF(ISBLANK(Hoja1!I4598),AVERAGE(Hoja1!$I$2:$I$5001),Hoja1!I4598)</f>
        <v>45</v>
      </c>
      <c r="J4598">
        <f t="shared" si="213"/>
        <v>0</v>
      </c>
      <c r="K4598" t="str">
        <f t="shared" si="214"/>
        <v>400k-800k</v>
      </c>
      <c r="L4598" t="str">
        <f t="shared" si="215"/>
        <v>31-45</v>
      </c>
    </row>
    <row r="4599" spans="1:12" x14ac:dyDescent="0.25">
      <c r="A4599">
        <v>4598</v>
      </c>
      <c r="B4599" t="s">
        <v>9</v>
      </c>
      <c r="C4599">
        <f>IF(ISBLANK(Hoja1!C4599),AVERAGE(Hoja1!$C$2:$C$5001),Hoja1!C4599)</f>
        <v>358640</v>
      </c>
      <c r="D4599" t="str">
        <f>IF(ISBLANK(Hoja1!D4599),"ASALARIADO",Hoja1!D4599)</f>
        <v>ASEGURADO VOLUNTARIO</v>
      </c>
      <c r="E4599" t="s">
        <v>16</v>
      </c>
      <c r="F4599" t="s">
        <v>12</v>
      </c>
      <c r="G4599" t="s">
        <v>12</v>
      </c>
      <c r="H4599" t="s">
        <v>13</v>
      </c>
      <c r="I4599" s="1">
        <f>IF(ISBLANK(Hoja1!I4599),AVERAGE(Hoja1!$I$2:$I$5001),Hoja1!I4599)</f>
        <v>29</v>
      </c>
      <c r="J4599">
        <f t="shared" si="213"/>
        <v>0</v>
      </c>
      <c r="K4599" t="str">
        <f t="shared" si="214"/>
        <v>0-400k</v>
      </c>
      <c r="L4599" t="str">
        <f t="shared" si="215"/>
        <v>18-30</v>
      </c>
    </row>
    <row r="4600" spans="1:12" x14ac:dyDescent="0.25">
      <c r="A4600">
        <v>4599</v>
      </c>
      <c r="B4600" t="s">
        <v>9</v>
      </c>
      <c r="C4600">
        <f>IF(ISBLANK(Hoja1!C4600),AVERAGE(Hoja1!$C$2:$C$5001),Hoja1!C4600)</f>
        <v>838786.3</v>
      </c>
      <c r="D4600" t="str">
        <f>IF(ISBLANK(Hoja1!D4600),"ASALARIADO",Hoja1!D4600)</f>
        <v>ASALARIADO</v>
      </c>
      <c r="E4600" t="s">
        <v>16</v>
      </c>
      <c r="F4600" t="s">
        <v>12</v>
      </c>
      <c r="G4600" t="s">
        <v>13</v>
      </c>
      <c r="H4600" t="s">
        <v>13</v>
      </c>
      <c r="I4600" s="1">
        <f>IF(ISBLANK(Hoja1!I4600),AVERAGE(Hoja1!$I$2:$I$5001),Hoja1!I4600)</f>
        <v>79</v>
      </c>
      <c r="J4600">
        <f t="shared" si="213"/>
        <v>0</v>
      </c>
      <c r="K4600" t="str">
        <f t="shared" si="214"/>
        <v>800k-1.2M</v>
      </c>
      <c r="L4600" t="str">
        <f t="shared" si="215"/>
        <v>76-100+</v>
      </c>
    </row>
    <row r="4601" spans="1:12" x14ac:dyDescent="0.25">
      <c r="A4601">
        <v>4600</v>
      </c>
      <c r="B4601" t="s">
        <v>9</v>
      </c>
      <c r="C4601">
        <f>IF(ISBLANK(Hoja1!C4601),AVERAGE(Hoja1!$C$2:$C$5001),Hoja1!C4601)</f>
        <v>34458</v>
      </c>
      <c r="D4601" t="str">
        <f>IF(ISBLANK(Hoja1!D4601),"ASALARIADO",Hoja1!D4601)</f>
        <v>ASALARIADO</v>
      </c>
      <c r="E4601" t="s">
        <v>16</v>
      </c>
      <c r="F4601" t="s">
        <v>12</v>
      </c>
      <c r="G4601" t="s">
        <v>13</v>
      </c>
      <c r="H4601" t="s">
        <v>13</v>
      </c>
      <c r="I4601" s="1">
        <f>IF(ISBLANK(Hoja1!I4601),AVERAGE(Hoja1!$I$2:$I$5001),Hoja1!I4601)</f>
        <v>43</v>
      </c>
      <c r="J4601">
        <f t="shared" si="213"/>
        <v>0</v>
      </c>
      <c r="K4601" t="str">
        <f t="shared" si="214"/>
        <v>0-400k</v>
      </c>
      <c r="L4601" t="str">
        <f t="shared" si="215"/>
        <v>31-45</v>
      </c>
    </row>
    <row r="4602" spans="1:12" x14ac:dyDescent="0.25">
      <c r="A4602">
        <v>4601</v>
      </c>
      <c r="B4602" t="s">
        <v>9</v>
      </c>
      <c r="C4602">
        <f>IF(ISBLANK(Hoja1!C4602),AVERAGE(Hoja1!$C$2:$C$5001),Hoja1!C4602)</f>
        <v>640000</v>
      </c>
      <c r="D4602" t="str">
        <f>IF(ISBLANK(Hoja1!D4602),"ASALARIADO",Hoja1!D4602)</f>
        <v>ASALARIADO</v>
      </c>
      <c r="E4602" t="s">
        <v>16</v>
      </c>
      <c r="F4602" t="s">
        <v>12</v>
      </c>
      <c r="G4602" t="s">
        <v>12</v>
      </c>
      <c r="H4602" t="s">
        <v>13</v>
      </c>
      <c r="I4602" s="1">
        <f>IF(ISBLANK(Hoja1!I4602),AVERAGE(Hoja1!$I$2:$I$5001),Hoja1!I4602)</f>
        <v>44</v>
      </c>
      <c r="J4602">
        <f t="shared" si="213"/>
        <v>0</v>
      </c>
      <c r="K4602" t="str">
        <f t="shared" si="214"/>
        <v>400k-800k</v>
      </c>
      <c r="L4602" t="str">
        <f t="shared" si="215"/>
        <v>31-45</v>
      </c>
    </row>
    <row r="4603" spans="1:12" x14ac:dyDescent="0.25">
      <c r="A4603">
        <v>4602</v>
      </c>
      <c r="B4603" t="s">
        <v>15</v>
      </c>
      <c r="C4603">
        <f>IF(ISBLANK(Hoja1!C4603),AVERAGE(Hoja1!$C$2:$C$5001),Hoja1!C4603)</f>
        <v>736259</v>
      </c>
      <c r="D4603" t="str">
        <f>IF(ISBLANK(Hoja1!D4603),"ASALARIADO",Hoja1!D4603)</f>
        <v>PENSIONADOS EN SU PROPIO SISTEMA</v>
      </c>
      <c r="E4603" t="s">
        <v>11</v>
      </c>
      <c r="F4603" t="s">
        <v>12</v>
      </c>
      <c r="G4603" t="s">
        <v>13</v>
      </c>
      <c r="H4603" t="s">
        <v>13</v>
      </c>
      <c r="I4603" s="1">
        <f>IF(ISBLANK(Hoja1!I4603),AVERAGE(Hoja1!$I$2:$I$5001),Hoja1!I4603)</f>
        <v>82</v>
      </c>
      <c r="J4603">
        <f t="shared" si="213"/>
        <v>0</v>
      </c>
      <c r="K4603" t="str">
        <f t="shared" si="214"/>
        <v>400k-800k</v>
      </c>
      <c r="L4603" t="str">
        <f t="shared" si="215"/>
        <v>76-100+</v>
      </c>
    </row>
    <row r="4604" spans="1:12" x14ac:dyDescent="0.25">
      <c r="A4604">
        <v>4603</v>
      </c>
      <c r="B4604" t="s">
        <v>9</v>
      </c>
      <c r="C4604">
        <f>IF(ISBLANK(Hoja1!C4604),AVERAGE(Hoja1!$C$2:$C$5001),Hoja1!C4604)</f>
        <v>366300</v>
      </c>
      <c r="D4604" t="str">
        <f>IF(ISBLANK(Hoja1!D4604),"ASALARIADO",Hoja1!D4604)</f>
        <v>ASALARIADO</v>
      </c>
      <c r="E4604" t="s">
        <v>16</v>
      </c>
      <c r="F4604" t="s">
        <v>12</v>
      </c>
      <c r="G4604" t="s">
        <v>12</v>
      </c>
      <c r="H4604" t="s">
        <v>13</v>
      </c>
      <c r="I4604" s="1">
        <f>IF(ISBLANK(Hoja1!I4604),AVERAGE(Hoja1!$I$2:$I$5001),Hoja1!I4604)</f>
        <v>27</v>
      </c>
      <c r="J4604">
        <f t="shared" si="213"/>
        <v>0</v>
      </c>
      <c r="K4604" t="str">
        <f t="shared" si="214"/>
        <v>0-400k</v>
      </c>
      <c r="L4604" t="str">
        <f t="shared" si="215"/>
        <v>18-30</v>
      </c>
    </row>
    <row r="4605" spans="1:12" x14ac:dyDescent="0.25">
      <c r="A4605">
        <v>4604</v>
      </c>
      <c r="B4605" t="s">
        <v>15</v>
      </c>
      <c r="C4605">
        <f>IF(ISBLANK(Hoja1!C4605),AVERAGE(Hoja1!$C$2:$C$5001),Hoja1!C4605)</f>
        <v>989476.56</v>
      </c>
      <c r="D4605" t="str">
        <f>IF(ISBLANK(Hoja1!D4605),"ASALARIADO",Hoja1!D4605)</f>
        <v>ASALARIADO</v>
      </c>
      <c r="E4605" t="s">
        <v>11</v>
      </c>
      <c r="F4605" t="s">
        <v>12</v>
      </c>
      <c r="G4605" t="s">
        <v>13</v>
      </c>
      <c r="H4605" t="s">
        <v>13</v>
      </c>
      <c r="I4605" s="1">
        <f>IF(ISBLANK(Hoja1!I4605),AVERAGE(Hoja1!$I$2:$I$5001),Hoja1!I4605)</f>
        <v>31</v>
      </c>
      <c r="J4605">
        <f t="shared" si="213"/>
        <v>0</v>
      </c>
      <c r="K4605" t="str">
        <f t="shared" si="214"/>
        <v>800k-1.2M</v>
      </c>
      <c r="L4605" t="str">
        <f t="shared" si="215"/>
        <v>31-45</v>
      </c>
    </row>
    <row r="4606" spans="1:12" x14ac:dyDescent="0.25">
      <c r="A4606">
        <v>4605</v>
      </c>
      <c r="B4606" t="s">
        <v>9</v>
      </c>
      <c r="C4606">
        <f>IF(ISBLANK(Hoja1!C4606),AVERAGE(Hoja1!$C$2:$C$5001),Hoja1!C4606)</f>
        <v>664852.56000000006</v>
      </c>
      <c r="D4606" t="str">
        <f>IF(ISBLANK(Hoja1!D4606),"ASALARIADO",Hoja1!D4606)</f>
        <v>ASALARIADO</v>
      </c>
      <c r="E4606" t="s">
        <v>11</v>
      </c>
      <c r="F4606" t="s">
        <v>12</v>
      </c>
      <c r="G4606" t="s">
        <v>13</v>
      </c>
      <c r="H4606" t="s">
        <v>13</v>
      </c>
      <c r="I4606" s="1">
        <f>IF(ISBLANK(Hoja1!I4606),AVERAGE(Hoja1!$I$2:$I$5001),Hoja1!I4606)</f>
        <v>57</v>
      </c>
      <c r="J4606">
        <f t="shared" si="213"/>
        <v>0</v>
      </c>
      <c r="K4606" t="str">
        <f t="shared" si="214"/>
        <v>400k-800k</v>
      </c>
      <c r="L4606" t="str">
        <f t="shared" si="215"/>
        <v>46-60</v>
      </c>
    </row>
    <row r="4607" spans="1:12" x14ac:dyDescent="0.25">
      <c r="A4607">
        <v>4606</v>
      </c>
      <c r="B4607" t="s">
        <v>15</v>
      </c>
      <c r="C4607">
        <f>IF(ISBLANK(Hoja1!C4607),AVERAGE(Hoja1!$C$2:$C$5001),Hoja1!C4607)</f>
        <v>355573.78</v>
      </c>
      <c r="D4607" t="str">
        <f>IF(ISBLANK(Hoja1!D4607),"ASALARIADO",Hoja1!D4607)</f>
        <v>ASALARIADO</v>
      </c>
      <c r="E4607" t="s">
        <v>16</v>
      </c>
      <c r="F4607" t="s">
        <v>12</v>
      </c>
      <c r="G4607" t="s">
        <v>13</v>
      </c>
      <c r="H4607" t="s">
        <v>13</v>
      </c>
      <c r="I4607" s="1">
        <f>IF(ISBLANK(Hoja1!I4607),AVERAGE(Hoja1!$I$2:$I$5001),Hoja1!I4607)</f>
        <v>33</v>
      </c>
      <c r="J4607">
        <f t="shared" si="213"/>
        <v>0</v>
      </c>
      <c r="K4607" t="str">
        <f t="shared" si="214"/>
        <v>0-400k</v>
      </c>
      <c r="L4607" t="str">
        <f t="shared" si="215"/>
        <v>31-45</v>
      </c>
    </row>
    <row r="4608" spans="1:12" x14ac:dyDescent="0.25">
      <c r="A4608">
        <v>4607</v>
      </c>
      <c r="B4608" t="s">
        <v>15</v>
      </c>
      <c r="C4608">
        <f>IF(ISBLANK(Hoja1!C4608),AVERAGE(Hoja1!$C$2:$C$5001),Hoja1!C4608)</f>
        <v>353478.67</v>
      </c>
      <c r="D4608" t="str">
        <f>IF(ISBLANK(Hoja1!D4608),"ASALARIADO",Hoja1!D4608)</f>
        <v>ASALARIADO</v>
      </c>
      <c r="E4608" t="s">
        <v>16</v>
      </c>
      <c r="F4608" t="s">
        <v>12</v>
      </c>
      <c r="G4608" t="s">
        <v>13</v>
      </c>
      <c r="H4608" t="s">
        <v>13</v>
      </c>
      <c r="I4608" s="1">
        <f>IF(ISBLANK(Hoja1!I4608),AVERAGE(Hoja1!$I$2:$I$5001),Hoja1!I4608)</f>
        <v>26</v>
      </c>
      <c r="J4608">
        <f t="shared" si="213"/>
        <v>0</v>
      </c>
      <c r="K4608" t="str">
        <f t="shared" si="214"/>
        <v>0-400k</v>
      </c>
      <c r="L4608" t="str">
        <f t="shared" si="215"/>
        <v>18-30</v>
      </c>
    </row>
    <row r="4609" spans="1:12" x14ac:dyDescent="0.25">
      <c r="A4609">
        <v>4608</v>
      </c>
      <c r="B4609" t="s">
        <v>9</v>
      </c>
      <c r="C4609">
        <f>IF(ISBLANK(Hoja1!C4609),AVERAGE(Hoja1!$C$2:$C$5001),Hoja1!C4609)</f>
        <v>308439</v>
      </c>
      <c r="D4609" t="str">
        <f>IF(ISBLANK(Hoja1!D4609),"ASALARIADO",Hoja1!D4609)</f>
        <v>ASEGURADO VOLUNTARIO</v>
      </c>
      <c r="E4609" t="s">
        <v>16</v>
      </c>
      <c r="F4609" t="s">
        <v>12</v>
      </c>
      <c r="G4609" t="s">
        <v>12</v>
      </c>
      <c r="H4609" t="s">
        <v>13</v>
      </c>
      <c r="I4609" s="1">
        <f>IF(ISBLANK(Hoja1!I4609),AVERAGE(Hoja1!$I$2:$I$5001),Hoja1!I4609)</f>
        <v>88</v>
      </c>
      <c r="J4609">
        <f t="shared" si="213"/>
        <v>0</v>
      </c>
      <c r="K4609" t="str">
        <f t="shared" si="214"/>
        <v>0-400k</v>
      </c>
      <c r="L4609" t="str">
        <f t="shared" si="215"/>
        <v>76-100+</v>
      </c>
    </row>
    <row r="4610" spans="1:12" x14ac:dyDescent="0.25">
      <c r="A4610">
        <v>4609</v>
      </c>
      <c r="B4610" t="s">
        <v>9</v>
      </c>
      <c r="C4610">
        <f>IF(ISBLANK(Hoja1!C4610),AVERAGE(Hoja1!$C$2:$C$5001),Hoja1!C4610)</f>
        <v>278030</v>
      </c>
      <c r="D4610" t="str">
        <f>IF(ISBLANK(Hoja1!D4610),"ASALARIADO",Hoja1!D4610)</f>
        <v>CONVENIOS ESPECIALES DE TRABAJADORES INDEPENDIENTES</v>
      </c>
      <c r="E4610" t="s">
        <v>16</v>
      </c>
      <c r="F4610" t="s">
        <v>12</v>
      </c>
      <c r="G4610" t="s">
        <v>13</v>
      </c>
      <c r="H4610" t="s">
        <v>13</v>
      </c>
      <c r="I4610" s="1">
        <f>IF(ISBLANK(Hoja1!I4610),AVERAGE(Hoja1!$I$2:$I$5001),Hoja1!I4610)</f>
        <v>52</v>
      </c>
      <c r="J4610">
        <f t="shared" si="213"/>
        <v>0</v>
      </c>
      <c r="K4610" t="str">
        <f t="shared" si="214"/>
        <v>0-400k</v>
      </c>
      <c r="L4610" t="str">
        <f t="shared" si="215"/>
        <v>46-60</v>
      </c>
    </row>
    <row r="4611" spans="1:12" x14ac:dyDescent="0.25">
      <c r="A4611">
        <v>4610</v>
      </c>
      <c r="B4611" t="s">
        <v>15</v>
      </c>
      <c r="C4611">
        <f>IF(ISBLANK(Hoja1!C4611),AVERAGE(Hoja1!$C$2:$C$5001),Hoja1!C4611)</f>
        <v>445567</v>
      </c>
      <c r="D4611" t="str">
        <f>IF(ISBLANK(Hoja1!D4611),"ASALARIADO",Hoja1!D4611)</f>
        <v>ASEGURADO VOLUNTARIO</v>
      </c>
      <c r="E4611" t="s">
        <v>16</v>
      </c>
      <c r="F4611" t="s">
        <v>13</v>
      </c>
      <c r="G4611" t="s">
        <v>13</v>
      </c>
      <c r="H4611" t="s">
        <v>13</v>
      </c>
      <c r="I4611" s="1">
        <f>IF(ISBLANK(Hoja1!I4611),AVERAGE(Hoja1!$I$2:$I$5001),Hoja1!I4611)</f>
        <v>78</v>
      </c>
      <c r="J4611">
        <f t="shared" ref="J4611:J4674" si="216">IF(H4611="SI",1,0)</f>
        <v>0</v>
      </c>
      <c r="K4611" t="str">
        <f t="shared" ref="K4611:K4674" si="217">IF(C4611&lt;=400000,"0-400k",IF(C4611&lt;=800000,"400k-800k",IF(C4611&lt;=1200000,"800k-1.2M",IF(C4611&lt;=2000000,"1.2M-2M","2M+"))))</f>
        <v>400k-800k</v>
      </c>
      <c r="L4611" t="str">
        <f t="shared" ref="L4611:L4674" si="218">IF(I4611&lt;=30,"18-30",IF(I4611&lt;=45,"31-45",IF(I4611&lt;=60,"46-60",IF(I4611&lt;=75,"61-75","76-100+"))))</f>
        <v>76-100+</v>
      </c>
    </row>
    <row r="4612" spans="1:12" x14ac:dyDescent="0.25">
      <c r="A4612">
        <v>4611</v>
      </c>
      <c r="B4612" t="s">
        <v>9</v>
      </c>
      <c r="C4612">
        <f>IF(ISBLANK(Hoja1!C4612),AVERAGE(Hoja1!$C$2:$C$5001),Hoja1!C4612)</f>
        <v>390662.05</v>
      </c>
      <c r="D4612" t="str">
        <f>IF(ISBLANK(Hoja1!D4612),"ASALARIADO",Hoja1!D4612)</f>
        <v>ASALARIADO</v>
      </c>
      <c r="E4612" t="s">
        <v>16</v>
      </c>
      <c r="F4612" t="s">
        <v>12</v>
      </c>
      <c r="G4612" t="s">
        <v>13</v>
      </c>
      <c r="H4612" t="s">
        <v>12</v>
      </c>
      <c r="I4612" s="1">
        <f>IF(ISBLANK(Hoja1!I4612),AVERAGE(Hoja1!$I$2:$I$5001),Hoja1!I4612)</f>
        <v>35</v>
      </c>
      <c r="J4612">
        <f t="shared" si="216"/>
        <v>1</v>
      </c>
      <c r="K4612" t="str">
        <f t="shared" si="217"/>
        <v>0-400k</v>
      </c>
      <c r="L4612" t="str">
        <f t="shared" si="218"/>
        <v>31-45</v>
      </c>
    </row>
    <row r="4613" spans="1:12" x14ac:dyDescent="0.25">
      <c r="A4613">
        <v>4612</v>
      </c>
      <c r="B4613" t="s">
        <v>9</v>
      </c>
      <c r="C4613">
        <f>IF(ISBLANK(Hoja1!C4613),AVERAGE(Hoja1!$C$2:$C$5001),Hoja1!C4613)</f>
        <v>212000</v>
      </c>
      <c r="D4613" t="str">
        <f>IF(ISBLANK(Hoja1!D4613),"ASALARIADO",Hoja1!D4613)</f>
        <v>ASALARIADO</v>
      </c>
      <c r="E4613" t="s">
        <v>16</v>
      </c>
      <c r="F4613" t="s">
        <v>12</v>
      </c>
      <c r="G4613" t="s">
        <v>13</v>
      </c>
      <c r="H4613" t="s">
        <v>13</v>
      </c>
      <c r="I4613" s="1">
        <f>IF(ISBLANK(Hoja1!I4613),AVERAGE(Hoja1!$I$2:$I$5001),Hoja1!I4613)</f>
        <v>24</v>
      </c>
      <c r="J4613">
        <f t="shared" si="216"/>
        <v>0</v>
      </c>
      <c r="K4613" t="str">
        <f t="shared" si="217"/>
        <v>0-400k</v>
      </c>
      <c r="L4613" t="str">
        <f t="shared" si="218"/>
        <v>18-30</v>
      </c>
    </row>
    <row r="4614" spans="1:12" x14ac:dyDescent="0.25">
      <c r="A4614">
        <v>4613</v>
      </c>
      <c r="B4614" t="s">
        <v>15</v>
      </c>
      <c r="C4614">
        <f>IF(ISBLANK(Hoja1!C4614),AVERAGE(Hoja1!$C$2:$C$5001),Hoja1!C4614)</f>
        <v>308568</v>
      </c>
      <c r="D4614" t="str">
        <f>IF(ISBLANK(Hoja1!D4614),"ASALARIADO",Hoja1!D4614)</f>
        <v>TRABAJADOR INDEPENDIENTE</v>
      </c>
      <c r="E4614" t="s">
        <v>16</v>
      </c>
      <c r="F4614" t="s">
        <v>12</v>
      </c>
      <c r="G4614" t="s">
        <v>13</v>
      </c>
      <c r="H4614" t="s">
        <v>12</v>
      </c>
      <c r="I4614" s="1">
        <f>IF(ISBLANK(Hoja1!I4614),AVERAGE(Hoja1!$I$2:$I$5001),Hoja1!I4614)</f>
        <v>50</v>
      </c>
      <c r="J4614">
        <f t="shared" si="216"/>
        <v>1</v>
      </c>
      <c r="K4614" t="str">
        <f t="shared" si="217"/>
        <v>0-400k</v>
      </c>
      <c r="L4614" t="str">
        <f t="shared" si="218"/>
        <v>46-60</v>
      </c>
    </row>
    <row r="4615" spans="1:12" x14ac:dyDescent="0.25">
      <c r="A4615">
        <v>4614</v>
      </c>
      <c r="B4615" t="s">
        <v>9</v>
      </c>
      <c r="C4615">
        <f>IF(ISBLANK(Hoja1!C4615),AVERAGE(Hoja1!$C$2:$C$5001),Hoja1!C4615)</f>
        <v>560465</v>
      </c>
      <c r="D4615" t="str">
        <f>IF(ISBLANK(Hoja1!D4615),"ASALARIADO",Hoja1!D4615)</f>
        <v>TRABAJADOR INDEPENDIENTE</v>
      </c>
      <c r="E4615" t="s">
        <v>16</v>
      </c>
      <c r="F4615" t="s">
        <v>12</v>
      </c>
      <c r="G4615" t="s">
        <v>13</v>
      </c>
      <c r="H4615" t="s">
        <v>12</v>
      </c>
      <c r="I4615" s="1">
        <f>IF(ISBLANK(Hoja1!I4615),AVERAGE(Hoja1!$I$2:$I$5001),Hoja1!I4615)</f>
        <v>34</v>
      </c>
      <c r="J4615">
        <f t="shared" si="216"/>
        <v>1</v>
      </c>
      <c r="K4615" t="str">
        <f t="shared" si="217"/>
        <v>400k-800k</v>
      </c>
      <c r="L4615" t="str">
        <f t="shared" si="218"/>
        <v>31-45</v>
      </c>
    </row>
    <row r="4616" spans="1:12" x14ac:dyDescent="0.25">
      <c r="A4616">
        <v>4615</v>
      </c>
      <c r="B4616" t="s">
        <v>15</v>
      </c>
      <c r="C4616">
        <f>IF(ISBLANK(Hoja1!C4616),AVERAGE(Hoja1!$C$2:$C$5001),Hoja1!C4616)</f>
        <v>323296</v>
      </c>
      <c r="D4616" t="str">
        <f>IF(ISBLANK(Hoja1!D4616),"ASALARIADO",Hoja1!D4616)</f>
        <v>TRABAJADOR INDEPENDIENTE</v>
      </c>
      <c r="E4616" t="s">
        <v>16</v>
      </c>
      <c r="F4616" t="s">
        <v>12</v>
      </c>
      <c r="G4616" t="s">
        <v>13</v>
      </c>
      <c r="H4616" t="s">
        <v>12</v>
      </c>
      <c r="I4616" s="1">
        <f>IF(ISBLANK(Hoja1!I4616),AVERAGE(Hoja1!$I$2:$I$5001),Hoja1!I4616)</f>
        <v>48</v>
      </c>
      <c r="J4616">
        <f t="shared" si="216"/>
        <v>1</v>
      </c>
      <c r="K4616" t="str">
        <f t="shared" si="217"/>
        <v>0-400k</v>
      </c>
      <c r="L4616" t="str">
        <f t="shared" si="218"/>
        <v>46-60</v>
      </c>
    </row>
    <row r="4617" spans="1:12" x14ac:dyDescent="0.25">
      <c r="A4617">
        <v>4616</v>
      </c>
      <c r="B4617" t="s">
        <v>9</v>
      </c>
      <c r="C4617">
        <f>IF(ISBLANK(Hoja1!C4617),AVERAGE(Hoja1!$C$2:$C$5001),Hoja1!C4617)</f>
        <v>392034</v>
      </c>
      <c r="D4617" t="str">
        <f>IF(ISBLANK(Hoja1!D4617),"ASALARIADO",Hoja1!D4617)</f>
        <v>ASALARIADO</v>
      </c>
      <c r="E4617" t="s">
        <v>16</v>
      </c>
      <c r="F4617" t="s">
        <v>12</v>
      </c>
      <c r="G4617" t="s">
        <v>13</v>
      </c>
      <c r="H4617" t="s">
        <v>13</v>
      </c>
      <c r="I4617" s="1">
        <f>IF(ISBLANK(Hoja1!I4617),AVERAGE(Hoja1!$I$2:$I$5001),Hoja1!I4617)</f>
        <v>42</v>
      </c>
      <c r="J4617">
        <f t="shared" si="216"/>
        <v>0</v>
      </c>
      <c r="K4617" t="str">
        <f t="shared" si="217"/>
        <v>0-400k</v>
      </c>
      <c r="L4617" t="str">
        <f t="shared" si="218"/>
        <v>31-45</v>
      </c>
    </row>
    <row r="4618" spans="1:12" x14ac:dyDescent="0.25">
      <c r="A4618">
        <v>4617</v>
      </c>
      <c r="B4618" t="s">
        <v>15</v>
      </c>
      <c r="C4618">
        <f>IF(ISBLANK(Hoja1!C4618),AVERAGE(Hoja1!$C$2:$C$5001),Hoja1!C4618)</f>
        <v>1700000</v>
      </c>
      <c r="D4618" t="str">
        <f>IF(ISBLANK(Hoja1!D4618),"ASALARIADO",Hoja1!D4618)</f>
        <v>ASALARIADO</v>
      </c>
      <c r="E4618" t="s">
        <v>16</v>
      </c>
      <c r="F4618" t="s">
        <v>12</v>
      </c>
      <c r="G4618" t="s">
        <v>13</v>
      </c>
      <c r="H4618" t="s">
        <v>13</v>
      </c>
      <c r="I4618" s="1">
        <f>IF(ISBLANK(Hoja1!I4618),AVERAGE(Hoja1!$I$2:$I$5001),Hoja1!I4618)</f>
        <v>22</v>
      </c>
      <c r="J4618">
        <f t="shared" si="216"/>
        <v>0</v>
      </c>
      <c r="K4618" t="str">
        <f t="shared" si="217"/>
        <v>1.2M-2M</v>
      </c>
      <c r="L4618" t="str">
        <f t="shared" si="218"/>
        <v>18-30</v>
      </c>
    </row>
    <row r="4619" spans="1:12" x14ac:dyDescent="0.25">
      <c r="A4619">
        <v>4618</v>
      </c>
      <c r="B4619" t="s">
        <v>15</v>
      </c>
      <c r="C4619">
        <f>IF(ISBLANK(Hoja1!C4619),AVERAGE(Hoja1!$C$2:$C$5001),Hoja1!C4619)</f>
        <v>674375</v>
      </c>
      <c r="D4619" t="str">
        <f>IF(ISBLANK(Hoja1!D4619),"ASALARIADO",Hoja1!D4619)</f>
        <v>ASALARIADO</v>
      </c>
      <c r="E4619" t="s">
        <v>16</v>
      </c>
      <c r="F4619" t="s">
        <v>12</v>
      </c>
      <c r="G4619" t="s">
        <v>13</v>
      </c>
      <c r="H4619" t="s">
        <v>13</v>
      </c>
      <c r="I4619" s="1">
        <f>IF(ISBLANK(Hoja1!I4619),AVERAGE(Hoja1!$I$2:$I$5001),Hoja1!I4619)</f>
        <v>37</v>
      </c>
      <c r="J4619">
        <f t="shared" si="216"/>
        <v>0</v>
      </c>
      <c r="K4619" t="str">
        <f t="shared" si="217"/>
        <v>400k-800k</v>
      </c>
      <c r="L4619" t="str">
        <f t="shared" si="218"/>
        <v>31-45</v>
      </c>
    </row>
    <row r="4620" spans="1:12" x14ac:dyDescent="0.25">
      <c r="A4620">
        <v>4619</v>
      </c>
      <c r="B4620" t="s">
        <v>9</v>
      </c>
      <c r="C4620">
        <f>IF(ISBLANK(Hoja1!C4620),AVERAGE(Hoja1!$C$2:$C$5001),Hoja1!C4620)</f>
        <v>402257.7</v>
      </c>
      <c r="D4620" t="str">
        <f>IF(ISBLANK(Hoja1!D4620),"ASALARIADO",Hoja1!D4620)</f>
        <v>ASALARIADO</v>
      </c>
      <c r="E4620" t="s">
        <v>16</v>
      </c>
      <c r="F4620" t="s">
        <v>12</v>
      </c>
      <c r="G4620" t="s">
        <v>13</v>
      </c>
      <c r="H4620" t="s">
        <v>13</v>
      </c>
      <c r="I4620" s="1">
        <f>IF(ISBLANK(Hoja1!I4620),AVERAGE(Hoja1!$I$2:$I$5001),Hoja1!I4620)</f>
        <v>50</v>
      </c>
      <c r="J4620">
        <f t="shared" si="216"/>
        <v>0</v>
      </c>
      <c r="K4620" t="str">
        <f t="shared" si="217"/>
        <v>400k-800k</v>
      </c>
      <c r="L4620" t="str">
        <f t="shared" si="218"/>
        <v>46-60</v>
      </c>
    </row>
    <row r="4621" spans="1:12" x14ac:dyDescent="0.25">
      <c r="A4621">
        <v>4620</v>
      </c>
      <c r="B4621" t="s">
        <v>9</v>
      </c>
      <c r="C4621">
        <f>IF(ISBLANK(Hoja1!C4621),AVERAGE(Hoja1!$C$2:$C$5001),Hoja1!C4621)</f>
        <v>445433</v>
      </c>
      <c r="D4621" t="str">
        <f>IF(ISBLANK(Hoja1!D4621),"ASALARIADO",Hoja1!D4621)</f>
        <v>ASALARIADO</v>
      </c>
      <c r="E4621" t="s">
        <v>16</v>
      </c>
      <c r="F4621" t="s">
        <v>12</v>
      </c>
      <c r="G4621" t="s">
        <v>13</v>
      </c>
      <c r="H4621" t="s">
        <v>13</v>
      </c>
      <c r="I4621" s="1">
        <f>IF(ISBLANK(Hoja1!I4621),AVERAGE(Hoja1!$I$2:$I$5001),Hoja1!I4621)</f>
        <v>31</v>
      </c>
      <c r="J4621">
        <f t="shared" si="216"/>
        <v>0</v>
      </c>
      <c r="K4621" t="str">
        <f t="shared" si="217"/>
        <v>400k-800k</v>
      </c>
      <c r="L4621" t="str">
        <f t="shared" si="218"/>
        <v>31-45</v>
      </c>
    </row>
    <row r="4622" spans="1:12" x14ac:dyDescent="0.25">
      <c r="A4622">
        <v>4621</v>
      </c>
      <c r="B4622" t="s">
        <v>15</v>
      </c>
      <c r="C4622">
        <f>IF(ISBLANK(Hoja1!C4622),AVERAGE(Hoja1!$C$2:$C$5001),Hoja1!C4622)</f>
        <v>605498</v>
      </c>
      <c r="D4622" t="str">
        <f>IF(ISBLANK(Hoja1!D4622),"ASALARIADO",Hoja1!D4622)</f>
        <v>ASALARIADO</v>
      </c>
      <c r="E4622" t="s">
        <v>16</v>
      </c>
      <c r="F4622" t="s">
        <v>12</v>
      </c>
      <c r="G4622" t="s">
        <v>13</v>
      </c>
      <c r="H4622" t="s">
        <v>13</v>
      </c>
      <c r="I4622" s="1">
        <f>IF(ISBLANK(Hoja1!I4622),AVERAGE(Hoja1!$I$2:$I$5001),Hoja1!I4622)</f>
        <v>26</v>
      </c>
      <c r="J4622">
        <f t="shared" si="216"/>
        <v>0</v>
      </c>
      <c r="K4622" t="str">
        <f t="shared" si="217"/>
        <v>400k-800k</v>
      </c>
      <c r="L4622" t="str">
        <f t="shared" si="218"/>
        <v>18-30</v>
      </c>
    </row>
    <row r="4623" spans="1:12" x14ac:dyDescent="0.25">
      <c r="A4623">
        <v>4622</v>
      </c>
      <c r="B4623" t="s">
        <v>15</v>
      </c>
      <c r="C4623">
        <f>IF(ISBLANK(Hoja1!C4623),AVERAGE(Hoja1!$C$2:$C$5001),Hoja1!C4623)</f>
        <v>897388</v>
      </c>
      <c r="D4623" t="str">
        <f>IF(ISBLANK(Hoja1!D4623),"ASALARIADO",Hoja1!D4623)</f>
        <v>ASALARIADO</v>
      </c>
      <c r="E4623" t="s">
        <v>11</v>
      </c>
      <c r="F4623" t="s">
        <v>12</v>
      </c>
      <c r="G4623" t="s">
        <v>13</v>
      </c>
      <c r="H4623" t="s">
        <v>12</v>
      </c>
      <c r="I4623" s="1">
        <f>IF(ISBLANK(Hoja1!I4623),AVERAGE(Hoja1!$I$2:$I$5001),Hoja1!I4623)</f>
        <v>48</v>
      </c>
      <c r="J4623">
        <f t="shared" si="216"/>
        <v>1</v>
      </c>
      <c r="K4623" t="str">
        <f t="shared" si="217"/>
        <v>800k-1.2M</v>
      </c>
      <c r="L4623" t="str">
        <f t="shared" si="218"/>
        <v>46-60</v>
      </c>
    </row>
    <row r="4624" spans="1:12" x14ac:dyDescent="0.25">
      <c r="A4624">
        <v>4623</v>
      </c>
      <c r="B4624" t="s">
        <v>15</v>
      </c>
      <c r="C4624">
        <f>IF(ISBLANK(Hoja1!C4624),AVERAGE(Hoja1!$C$2:$C$5001),Hoja1!C4624)</f>
        <v>1167986</v>
      </c>
      <c r="D4624" t="str">
        <f>IF(ISBLANK(Hoja1!D4624),"ASALARIADO",Hoja1!D4624)</f>
        <v>ASALARIADO</v>
      </c>
      <c r="E4624" t="s">
        <v>11</v>
      </c>
      <c r="F4624" t="s">
        <v>12</v>
      </c>
      <c r="G4624" t="s">
        <v>13</v>
      </c>
      <c r="H4624" t="s">
        <v>12</v>
      </c>
      <c r="I4624" s="1">
        <f>IF(ISBLANK(Hoja1!I4624),AVERAGE(Hoja1!$I$2:$I$5001),Hoja1!I4624)</f>
        <v>61</v>
      </c>
      <c r="J4624">
        <f t="shared" si="216"/>
        <v>1</v>
      </c>
      <c r="K4624" t="str">
        <f t="shared" si="217"/>
        <v>800k-1.2M</v>
      </c>
      <c r="L4624" t="str">
        <f t="shared" si="218"/>
        <v>61-75</v>
      </c>
    </row>
    <row r="4625" spans="1:12" x14ac:dyDescent="0.25">
      <c r="A4625">
        <v>4624</v>
      </c>
      <c r="B4625" t="s">
        <v>9</v>
      </c>
      <c r="C4625">
        <f>IF(ISBLANK(Hoja1!C4625),AVERAGE(Hoja1!$C$2:$C$5001),Hoja1!C4625)</f>
        <v>509509</v>
      </c>
      <c r="D4625" t="str">
        <f>IF(ISBLANK(Hoja1!D4625),"ASALARIADO",Hoja1!D4625)</f>
        <v>TRABAJADOR INDEPENDIENTE</v>
      </c>
      <c r="E4625" t="s">
        <v>16</v>
      </c>
      <c r="F4625" t="s">
        <v>12</v>
      </c>
      <c r="G4625" t="s">
        <v>12</v>
      </c>
      <c r="H4625" t="s">
        <v>13</v>
      </c>
      <c r="I4625" s="1">
        <f>IF(ISBLANK(Hoja1!I4625),AVERAGE(Hoja1!$I$2:$I$5001),Hoja1!I4625)</f>
        <v>30</v>
      </c>
      <c r="J4625">
        <f t="shared" si="216"/>
        <v>0</v>
      </c>
      <c r="K4625" t="str">
        <f t="shared" si="217"/>
        <v>400k-800k</v>
      </c>
      <c r="L4625" t="str">
        <f t="shared" si="218"/>
        <v>18-30</v>
      </c>
    </row>
    <row r="4626" spans="1:12" x14ac:dyDescent="0.25">
      <c r="A4626">
        <v>4625</v>
      </c>
      <c r="B4626" t="s">
        <v>9</v>
      </c>
      <c r="C4626">
        <f>IF(ISBLANK(Hoja1!C4626),AVERAGE(Hoja1!$C$2:$C$5001),Hoja1!C4626)</f>
        <v>609986</v>
      </c>
      <c r="D4626" t="str">
        <f>IF(ISBLANK(Hoja1!D4626),"ASALARIADO",Hoja1!D4626)</f>
        <v>ASALARIADO</v>
      </c>
      <c r="E4626" t="s">
        <v>16</v>
      </c>
      <c r="F4626" t="s">
        <v>12</v>
      </c>
      <c r="G4626" t="s">
        <v>13</v>
      </c>
      <c r="H4626" t="s">
        <v>13</v>
      </c>
      <c r="I4626" s="1">
        <f>IF(ISBLANK(Hoja1!I4626),AVERAGE(Hoja1!$I$2:$I$5001),Hoja1!I4626)</f>
        <v>26</v>
      </c>
      <c r="J4626">
        <f t="shared" si="216"/>
        <v>0</v>
      </c>
      <c r="K4626" t="str">
        <f t="shared" si="217"/>
        <v>400k-800k</v>
      </c>
      <c r="L4626" t="str">
        <f t="shared" si="218"/>
        <v>18-30</v>
      </c>
    </row>
    <row r="4627" spans="1:12" x14ac:dyDescent="0.25">
      <c r="A4627">
        <v>4626</v>
      </c>
      <c r="B4627" t="s">
        <v>15</v>
      </c>
      <c r="C4627">
        <f>IF(ISBLANK(Hoja1!C4627),AVERAGE(Hoja1!$C$2:$C$5001),Hoja1!C4627)</f>
        <v>775258.33</v>
      </c>
      <c r="D4627" t="str">
        <f>IF(ISBLANK(Hoja1!D4627),"ASALARIADO",Hoja1!D4627)</f>
        <v>ASALARIADO</v>
      </c>
      <c r="E4627" t="s">
        <v>16</v>
      </c>
      <c r="F4627" t="s">
        <v>12</v>
      </c>
      <c r="G4627" t="s">
        <v>13</v>
      </c>
      <c r="H4627" t="s">
        <v>13</v>
      </c>
      <c r="I4627" s="1">
        <f>IF(ISBLANK(Hoja1!I4627),AVERAGE(Hoja1!$I$2:$I$5001),Hoja1!I4627)</f>
        <v>23</v>
      </c>
      <c r="J4627">
        <f t="shared" si="216"/>
        <v>0</v>
      </c>
      <c r="K4627" t="str">
        <f t="shared" si="217"/>
        <v>400k-800k</v>
      </c>
      <c r="L4627" t="str">
        <f t="shared" si="218"/>
        <v>18-30</v>
      </c>
    </row>
    <row r="4628" spans="1:12" x14ac:dyDescent="0.25">
      <c r="A4628">
        <v>4627</v>
      </c>
      <c r="B4628" t="s">
        <v>9</v>
      </c>
      <c r="C4628">
        <f>IF(ISBLANK(Hoja1!C4628),AVERAGE(Hoja1!$C$2:$C$5001),Hoja1!C4628)</f>
        <v>541379.75</v>
      </c>
      <c r="D4628" t="str">
        <f>IF(ISBLANK(Hoja1!D4628),"ASALARIADO",Hoja1!D4628)</f>
        <v>ASALARIADO</v>
      </c>
      <c r="E4628" t="s">
        <v>16</v>
      </c>
      <c r="F4628" t="s">
        <v>12</v>
      </c>
      <c r="G4628" t="s">
        <v>12</v>
      </c>
      <c r="H4628" t="s">
        <v>13</v>
      </c>
      <c r="I4628" s="1">
        <f>IF(ISBLANK(Hoja1!I4628),AVERAGE(Hoja1!$I$2:$I$5001),Hoja1!I4628)</f>
        <v>77</v>
      </c>
      <c r="J4628">
        <f t="shared" si="216"/>
        <v>0</v>
      </c>
      <c r="K4628" t="str">
        <f t="shared" si="217"/>
        <v>400k-800k</v>
      </c>
      <c r="L4628" t="str">
        <f t="shared" si="218"/>
        <v>76-100+</v>
      </c>
    </row>
    <row r="4629" spans="1:12" x14ac:dyDescent="0.25">
      <c r="A4629">
        <v>4628</v>
      </c>
      <c r="B4629" t="s">
        <v>15</v>
      </c>
      <c r="C4629">
        <f>IF(ISBLANK(Hoja1!C4629),AVERAGE(Hoja1!$C$2:$C$5001),Hoja1!C4629)</f>
        <v>426935.93</v>
      </c>
      <c r="D4629" t="str">
        <f>IF(ISBLANK(Hoja1!D4629),"ASALARIADO",Hoja1!D4629)</f>
        <v>ASALARIADO</v>
      </c>
      <c r="E4629" t="s">
        <v>16</v>
      </c>
      <c r="F4629" t="s">
        <v>12</v>
      </c>
      <c r="G4629" t="s">
        <v>13</v>
      </c>
      <c r="H4629" t="s">
        <v>13</v>
      </c>
      <c r="I4629" s="1">
        <f>IF(ISBLANK(Hoja1!I4629),AVERAGE(Hoja1!$I$2:$I$5001),Hoja1!I4629)</f>
        <v>28</v>
      </c>
      <c r="J4629">
        <f t="shared" si="216"/>
        <v>0</v>
      </c>
      <c r="K4629" t="str">
        <f t="shared" si="217"/>
        <v>400k-800k</v>
      </c>
      <c r="L4629" t="str">
        <f t="shared" si="218"/>
        <v>18-30</v>
      </c>
    </row>
    <row r="4630" spans="1:12" x14ac:dyDescent="0.25">
      <c r="A4630">
        <v>4629</v>
      </c>
      <c r="B4630" t="s">
        <v>9</v>
      </c>
      <c r="C4630">
        <f>IF(ISBLANK(Hoja1!C4630),AVERAGE(Hoja1!$C$2:$C$5001),Hoja1!C4630)</f>
        <v>13780</v>
      </c>
      <c r="D4630" t="str">
        <f>IF(ISBLANK(Hoja1!D4630),"ASALARIADO",Hoja1!D4630)</f>
        <v>ASALARIADO</v>
      </c>
      <c r="E4630" t="s">
        <v>16</v>
      </c>
      <c r="F4630" t="s">
        <v>12</v>
      </c>
      <c r="G4630" t="s">
        <v>13</v>
      </c>
      <c r="H4630" t="s">
        <v>13</v>
      </c>
      <c r="I4630" s="1">
        <f>IF(ISBLANK(Hoja1!I4630),AVERAGE(Hoja1!$I$2:$I$5001),Hoja1!I4630)</f>
        <v>38</v>
      </c>
      <c r="J4630">
        <f t="shared" si="216"/>
        <v>0</v>
      </c>
      <c r="K4630" t="str">
        <f t="shared" si="217"/>
        <v>0-400k</v>
      </c>
      <c r="L4630" t="str">
        <f t="shared" si="218"/>
        <v>31-45</v>
      </c>
    </row>
    <row r="4631" spans="1:12" x14ac:dyDescent="0.25">
      <c r="A4631">
        <v>4630</v>
      </c>
      <c r="B4631" t="s">
        <v>9</v>
      </c>
      <c r="C4631">
        <f>IF(ISBLANK(Hoja1!C4631),AVERAGE(Hoja1!$C$2:$C$5001),Hoja1!C4631)</f>
        <v>300018</v>
      </c>
      <c r="D4631" t="str">
        <f>IF(ISBLANK(Hoja1!D4631),"ASALARIADO",Hoja1!D4631)</f>
        <v>TRABAJADOR INDEPENDIENTE</v>
      </c>
      <c r="E4631" t="s">
        <v>16</v>
      </c>
      <c r="F4631" t="s">
        <v>12</v>
      </c>
      <c r="G4631" t="s">
        <v>13</v>
      </c>
      <c r="H4631" t="s">
        <v>12</v>
      </c>
      <c r="I4631" s="1">
        <f>IF(ISBLANK(Hoja1!I4631),AVERAGE(Hoja1!$I$2:$I$5001),Hoja1!I4631)</f>
        <v>53</v>
      </c>
      <c r="J4631">
        <f t="shared" si="216"/>
        <v>1</v>
      </c>
      <c r="K4631" t="str">
        <f t="shared" si="217"/>
        <v>0-400k</v>
      </c>
      <c r="L4631" t="str">
        <f t="shared" si="218"/>
        <v>46-60</v>
      </c>
    </row>
    <row r="4632" spans="1:12" x14ac:dyDescent="0.25">
      <c r="A4632">
        <v>4631</v>
      </c>
      <c r="B4632" t="s">
        <v>9</v>
      </c>
      <c r="C4632">
        <f>IF(ISBLANK(Hoja1!C4632),AVERAGE(Hoja1!$C$2:$C$5001),Hoja1!C4632)</f>
        <v>1162023.5</v>
      </c>
      <c r="D4632" t="str">
        <f>IF(ISBLANK(Hoja1!D4632),"ASALARIADO",Hoja1!D4632)</f>
        <v>ASALARIADO</v>
      </c>
      <c r="E4632" t="s">
        <v>11</v>
      </c>
      <c r="F4632" t="s">
        <v>12</v>
      </c>
      <c r="G4632" t="s">
        <v>13</v>
      </c>
      <c r="H4632" t="s">
        <v>13</v>
      </c>
      <c r="I4632" s="1">
        <f>IF(ISBLANK(Hoja1!I4632),AVERAGE(Hoja1!$I$2:$I$5001),Hoja1!I4632)</f>
        <v>38</v>
      </c>
      <c r="J4632">
        <f t="shared" si="216"/>
        <v>0</v>
      </c>
      <c r="K4632" t="str">
        <f t="shared" si="217"/>
        <v>800k-1.2M</v>
      </c>
      <c r="L4632" t="str">
        <f t="shared" si="218"/>
        <v>31-45</v>
      </c>
    </row>
    <row r="4633" spans="1:12" x14ac:dyDescent="0.25">
      <c r="A4633">
        <v>4632</v>
      </c>
      <c r="B4633" t="s">
        <v>15</v>
      </c>
      <c r="C4633">
        <f>IF(ISBLANK(Hoja1!C4633),AVERAGE(Hoja1!$C$2:$C$5001),Hoja1!C4633)</f>
        <v>297973.5</v>
      </c>
      <c r="D4633" t="str">
        <f>IF(ISBLANK(Hoja1!D4633),"ASALARIADO",Hoja1!D4633)</f>
        <v>ASALARIADO</v>
      </c>
      <c r="E4633" t="s">
        <v>11</v>
      </c>
      <c r="F4633" t="s">
        <v>12</v>
      </c>
      <c r="G4633" t="s">
        <v>13</v>
      </c>
      <c r="H4633" t="s">
        <v>13</v>
      </c>
      <c r="I4633" s="1">
        <f>IF(ISBLANK(Hoja1!I4633),AVERAGE(Hoja1!$I$2:$I$5001),Hoja1!I4633)</f>
        <v>25</v>
      </c>
      <c r="J4633">
        <f t="shared" si="216"/>
        <v>0</v>
      </c>
      <c r="K4633" t="str">
        <f t="shared" si="217"/>
        <v>0-400k</v>
      </c>
      <c r="L4633" t="str">
        <f t="shared" si="218"/>
        <v>18-30</v>
      </c>
    </row>
    <row r="4634" spans="1:12" x14ac:dyDescent="0.25">
      <c r="A4634">
        <v>4633</v>
      </c>
      <c r="B4634" t="s">
        <v>9</v>
      </c>
      <c r="C4634">
        <f>IF(ISBLANK(Hoja1!C4634),AVERAGE(Hoja1!$C$2:$C$5001),Hoja1!C4634)</f>
        <v>311901.48</v>
      </c>
      <c r="D4634" t="str">
        <f>IF(ISBLANK(Hoja1!D4634),"ASALARIADO",Hoja1!D4634)</f>
        <v>ASALARIADO</v>
      </c>
      <c r="E4634" t="s">
        <v>16</v>
      </c>
      <c r="F4634" t="s">
        <v>12</v>
      </c>
      <c r="G4634" t="s">
        <v>13</v>
      </c>
      <c r="H4634" t="s">
        <v>13</v>
      </c>
      <c r="I4634" s="1">
        <f>IF(ISBLANK(Hoja1!I4634),AVERAGE(Hoja1!$I$2:$I$5001),Hoja1!I4634)</f>
        <v>22</v>
      </c>
      <c r="J4634">
        <f t="shared" si="216"/>
        <v>0</v>
      </c>
      <c r="K4634" t="str">
        <f t="shared" si="217"/>
        <v>0-400k</v>
      </c>
      <c r="L4634" t="str">
        <f t="shared" si="218"/>
        <v>18-30</v>
      </c>
    </row>
    <row r="4635" spans="1:12" x14ac:dyDescent="0.25">
      <c r="A4635">
        <v>4634</v>
      </c>
      <c r="B4635" t="s">
        <v>9</v>
      </c>
      <c r="C4635">
        <f>IF(ISBLANK(Hoja1!C4635),AVERAGE(Hoja1!$C$2:$C$5001),Hoja1!C4635)</f>
        <v>493312.35</v>
      </c>
      <c r="D4635" t="str">
        <f>IF(ISBLANK(Hoja1!D4635),"ASALARIADO",Hoja1!D4635)</f>
        <v>ASALARIADO</v>
      </c>
      <c r="E4635" t="s">
        <v>16</v>
      </c>
      <c r="F4635" t="s">
        <v>12</v>
      </c>
      <c r="G4635" t="s">
        <v>13</v>
      </c>
      <c r="H4635" t="s">
        <v>13</v>
      </c>
      <c r="I4635" s="1">
        <f>IF(ISBLANK(Hoja1!I4635),AVERAGE(Hoja1!$I$2:$I$5001),Hoja1!I4635)</f>
        <v>51</v>
      </c>
      <c r="J4635">
        <f t="shared" si="216"/>
        <v>0</v>
      </c>
      <c r="K4635" t="str">
        <f t="shared" si="217"/>
        <v>400k-800k</v>
      </c>
      <c r="L4635" t="str">
        <f t="shared" si="218"/>
        <v>46-60</v>
      </c>
    </row>
    <row r="4636" spans="1:12" x14ac:dyDescent="0.25">
      <c r="A4636">
        <v>4635</v>
      </c>
      <c r="B4636" t="s">
        <v>15</v>
      </c>
      <c r="C4636">
        <f>IF(ISBLANK(Hoja1!C4636),AVERAGE(Hoja1!$C$2:$C$5001),Hoja1!C4636)</f>
        <v>1717983</v>
      </c>
      <c r="D4636" t="str">
        <f>IF(ISBLANK(Hoja1!D4636),"ASALARIADO",Hoja1!D4636)</f>
        <v>PENSIONADOS EN SU PROPIO SISTEMA</v>
      </c>
      <c r="E4636" t="s">
        <v>11</v>
      </c>
      <c r="F4636" t="s">
        <v>12</v>
      </c>
      <c r="G4636" t="s">
        <v>13</v>
      </c>
      <c r="H4636" t="s">
        <v>13</v>
      </c>
      <c r="I4636" s="1">
        <f>IF(ISBLANK(Hoja1!I4636),AVERAGE(Hoja1!$I$2:$I$5001),Hoja1!I4636)</f>
        <v>68</v>
      </c>
      <c r="J4636">
        <f t="shared" si="216"/>
        <v>0</v>
      </c>
      <c r="K4636" t="str">
        <f t="shared" si="217"/>
        <v>1.2M-2M</v>
      </c>
      <c r="L4636" t="str">
        <f t="shared" si="218"/>
        <v>61-75</v>
      </c>
    </row>
    <row r="4637" spans="1:12" x14ac:dyDescent="0.25">
      <c r="A4637">
        <v>4636</v>
      </c>
      <c r="B4637" t="s">
        <v>15</v>
      </c>
      <c r="C4637">
        <f>IF(ISBLANK(Hoja1!C4637),AVERAGE(Hoja1!$C$2:$C$5001),Hoja1!C4637)</f>
        <v>343953</v>
      </c>
      <c r="D4637" t="str">
        <f>IF(ISBLANK(Hoja1!D4637),"ASALARIADO",Hoja1!D4637)</f>
        <v>ASALARIADO</v>
      </c>
      <c r="E4637" t="s">
        <v>16</v>
      </c>
      <c r="F4637" t="s">
        <v>12</v>
      </c>
      <c r="G4637" t="s">
        <v>13</v>
      </c>
      <c r="H4637" t="s">
        <v>13</v>
      </c>
      <c r="I4637" s="1">
        <f>IF(ISBLANK(Hoja1!I4637),AVERAGE(Hoja1!$I$2:$I$5001),Hoja1!I4637)</f>
        <v>42</v>
      </c>
      <c r="J4637">
        <f t="shared" si="216"/>
        <v>0</v>
      </c>
      <c r="K4637" t="str">
        <f t="shared" si="217"/>
        <v>0-400k</v>
      </c>
      <c r="L4637" t="str">
        <f t="shared" si="218"/>
        <v>31-45</v>
      </c>
    </row>
    <row r="4638" spans="1:12" x14ac:dyDescent="0.25">
      <c r="A4638">
        <v>4637</v>
      </c>
      <c r="B4638" t="s">
        <v>9</v>
      </c>
      <c r="C4638">
        <f>IF(ISBLANK(Hoja1!C4638),AVERAGE(Hoja1!$C$2:$C$5001),Hoja1!C4638)</f>
        <v>2766444.9</v>
      </c>
      <c r="D4638" t="str">
        <f>IF(ISBLANK(Hoja1!D4638),"ASALARIADO",Hoja1!D4638)</f>
        <v>ASALARIADO</v>
      </c>
      <c r="E4638" t="s">
        <v>16</v>
      </c>
      <c r="F4638" t="s">
        <v>12</v>
      </c>
      <c r="G4638" t="s">
        <v>13</v>
      </c>
      <c r="H4638" t="s">
        <v>13</v>
      </c>
      <c r="I4638" s="1">
        <f>IF(ISBLANK(Hoja1!I4638),AVERAGE(Hoja1!$I$2:$I$5001),Hoja1!I4638)</f>
        <v>37</v>
      </c>
      <c r="J4638">
        <f t="shared" si="216"/>
        <v>0</v>
      </c>
      <c r="K4638" t="str">
        <f t="shared" si="217"/>
        <v>2M+</v>
      </c>
      <c r="L4638" t="str">
        <f t="shared" si="218"/>
        <v>31-45</v>
      </c>
    </row>
    <row r="4639" spans="1:12" x14ac:dyDescent="0.25">
      <c r="A4639">
        <v>4638</v>
      </c>
      <c r="B4639" t="s">
        <v>15</v>
      </c>
      <c r="C4639">
        <f>IF(ISBLANK(Hoja1!C4639),AVERAGE(Hoja1!$C$2:$C$5001),Hoja1!C4639)</f>
        <v>634886.40000000002</v>
      </c>
      <c r="D4639" t="str">
        <f>IF(ISBLANK(Hoja1!D4639),"ASALARIADO",Hoja1!D4639)</f>
        <v>ASALARIADO</v>
      </c>
      <c r="E4639" t="s">
        <v>11</v>
      </c>
      <c r="F4639" t="s">
        <v>12</v>
      </c>
      <c r="G4639" t="s">
        <v>13</v>
      </c>
      <c r="H4639" t="s">
        <v>13</v>
      </c>
      <c r="I4639" s="1">
        <f>IF(ISBLANK(Hoja1!I4639),AVERAGE(Hoja1!$I$2:$I$5001),Hoja1!I4639)</f>
        <v>39</v>
      </c>
      <c r="J4639">
        <f t="shared" si="216"/>
        <v>0</v>
      </c>
      <c r="K4639" t="str">
        <f t="shared" si="217"/>
        <v>400k-800k</v>
      </c>
      <c r="L4639" t="str">
        <f t="shared" si="218"/>
        <v>31-45</v>
      </c>
    </row>
    <row r="4640" spans="1:12" x14ac:dyDescent="0.25">
      <c r="A4640">
        <v>4639</v>
      </c>
      <c r="B4640" t="s">
        <v>9</v>
      </c>
      <c r="C4640">
        <f>IF(ISBLANK(Hoja1!C4640),AVERAGE(Hoja1!$C$2:$C$5001),Hoja1!C4640)</f>
        <v>297046</v>
      </c>
      <c r="D4640" t="str">
        <f>IF(ISBLANK(Hoja1!D4640),"ASALARIADO",Hoja1!D4640)</f>
        <v>ASEGURADO VOLUNTARIO</v>
      </c>
      <c r="E4640" t="s">
        <v>16</v>
      </c>
      <c r="F4640" t="s">
        <v>12</v>
      </c>
      <c r="G4640" t="s">
        <v>13</v>
      </c>
      <c r="H4640" t="s">
        <v>12</v>
      </c>
      <c r="I4640" s="1">
        <f>IF(ISBLANK(Hoja1!I4640),AVERAGE(Hoja1!$I$2:$I$5001),Hoja1!I4640)</f>
        <v>64</v>
      </c>
      <c r="J4640">
        <f t="shared" si="216"/>
        <v>1</v>
      </c>
      <c r="K4640" t="str">
        <f t="shared" si="217"/>
        <v>0-400k</v>
      </c>
      <c r="L4640" t="str">
        <f t="shared" si="218"/>
        <v>61-75</v>
      </c>
    </row>
    <row r="4641" spans="1:12" x14ac:dyDescent="0.25">
      <c r="A4641">
        <v>4640</v>
      </c>
      <c r="B4641" t="s">
        <v>15</v>
      </c>
      <c r="C4641">
        <f>IF(ISBLANK(Hoja1!C4641),AVERAGE(Hoja1!$C$2:$C$5001),Hoja1!C4641)</f>
        <v>1337734.1000000001</v>
      </c>
      <c r="D4641" t="str">
        <f>IF(ISBLANK(Hoja1!D4641),"ASALARIADO",Hoja1!D4641)</f>
        <v>ASALARIADO</v>
      </c>
      <c r="E4641" t="s">
        <v>16</v>
      </c>
      <c r="F4641" t="s">
        <v>12</v>
      </c>
      <c r="G4641" t="s">
        <v>13</v>
      </c>
      <c r="H4641" t="s">
        <v>13</v>
      </c>
      <c r="I4641" s="1">
        <f>IF(ISBLANK(Hoja1!I4641),AVERAGE(Hoja1!$I$2:$I$5001),Hoja1!I4641)</f>
        <v>26</v>
      </c>
      <c r="J4641">
        <f t="shared" si="216"/>
        <v>0</v>
      </c>
      <c r="K4641" t="str">
        <f t="shared" si="217"/>
        <v>1.2M-2M</v>
      </c>
      <c r="L4641" t="str">
        <f t="shared" si="218"/>
        <v>18-30</v>
      </c>
    </row>
    <row r="4642" spans="1:12" x14ac:dyDescent="0.25">
      <c r="A4642">
        <v>4641</v>
      </c>
      <c r="B4642" t="s">
        <v>9</v>
      </c>
      <c r="C4642">
        <f>IF(ISBLANK(Hoja1!C4642),AVERAGE(Hoja1!$C$2:$C$5001),Hoja1!C4642)</f>
        <v>193905.3</v>
      </c>
      <c r="D4642" t="str">
        <f>IF(ISBLANK(Hoja1!D4642),"ASALARIADO",Hoja1!D4642)</f>
        <v>ASALARIADO</v>
      </c>
      <c r="E4642" t="s">
        <v>11</v>
      </c>
      <c r="F4642" t="s">
        <v>12</v>
      </c>
      <c r="G4642" t="s">
        <v>13</v>
      </c>
      <c r="H4642" t="s">
        <v>13</v>
      </c>
      <c r="I4642" s="1">
        <f>IF(ISBLANK(Hoja1!I4642),AVERAGE(Hoja1!$I$2:$I$5001),Hoja1!I4642)</f>
        <v>51</v>
      </c>
      <c r="J4642">
        <f t="shared" si="216"/>
        <v>0</v>
      </c>
      <c r="K4642" t="str">
        <f t="shared" si="217"/>
        <v>0-400k</v>
      </c>
      <c r="L4642" t="str">
        <f t="shared" si="218"/>
        <v>46-60</v>
      </c>
    </row>
    <row r="4643" spans="1:12" x14ac:dyDescent="0.25">
      <c r="A4643">
        <v>4642</v>
      </c>
      <c r="B4643" t="s">
        <v>15</v>
      </c>
      <c r="C4643">
        <f>IF(ISBLANK(Hoja1!C4643),AVERAGE(Hoja1!$C$2:$C$5001),Hoja1!C4643)</f>
        <v>696716</v>
      </c>
      <c r="D4643" t="str">
        <f>IF(ISBLANK(Hoja1!D4643),"ASALARIADO",Hoja1!D4643)</f>
        <v>ASALARIADO</v>
      </c>
      <c r="E4643" t="s">
        <v>11</v>
      </c>
      <c r="F4643" t="s">
        <v>12</v>
      </c>
      <c r="G4643" t="s">
        <v>13</v>
      </c>
      <c r="H4643" t="s">
        <v>12</v>
      </c>
      <c r="I4643" s="1">
        <f>IF(ISBLANK(Hoja1!I4643),AVERAGE(Hoja1!$I$2:$I$5001),Hoja1!I4643)</f>
        <v>35</v>
      </c>
      <c r="J4643">
        <f t="shared" si="216"/>
        <v>1</v>
      </c>
      <c r="K4643" t="str">
        <f t="shared" si="217"/>
        <v>400k-800k</v>
      </c>
      <c r="L4643" t="str">
        <f t="shared" si="218"/>
        <v>31-45</v>
      </c>
    </row>
    <row r="4644" spans="1:12" x14ac:dyDescent="0.25">
      <c r="A4644">
        <v>4643</v>
      </c>
      <c r="B4644" t="s">
        <v>9</v>
      </c>
      <c r="C4644">
        <f>IF(ISBLANK(Hoja1!C4644),AVERAGE(Hoja1!$C$2:$C$5001),Hoja1!C4644)</f>
        <v>312000</v>
      </c>
      <c r="D4644" t="str">
        <f>IF(ISBLANK(Hoja1!D4644),"ASALARIADO",Hoja1!D4644)</f>
        <v>ASALARIADO</v>
      </c>
      <c r="E4644" t="s">
        <v>16</v>
      </c>
      <c r="F4644" t="s">
        <v>12</v>
      </c>
      <c r="G4644" t="s">
        <v>12</v>
      </c>
      <c r="H4644" t="s">
        <v>13</v>
      </c>
      <c r="I4644" s="1">
        <f>IF(ISBLANK(Hoja1!I4644),AVERAGE(Hoja1!$I$2:$I$5001),Hoja1!I4644)</f>
        <v>35</v>
      </c>
      <c r="J4644">
        <f t="shared" si="216"/>
        <v>0</v>
      </c>
      <c r="K4644" t="str">
        <f t="shared" si="217"/>
        <v>0-400k</v>
      </c>
      <c r="L4644" t="str">
        <f t="shared" si="218"/>
        <v>31-45</v>
      </c>
    </row>
    <row r="4645" spans="1:12" x14ac:dyDescent="0.25">
      <c r="A4645">
        <v>4644</v>
      </c>
      <c r="B4645" t="s">
        <v>9</v>
      </c>
      <c r="C4645">
        <f>IF(ISBLANK(Hoja1!C4645),AVERAGE(Hoja1!$C$2:$C$5001),Hoja1!C4645)</f>
        <v>297045</v>
      </c>
      <c r="D4645" t="str">
        <f>IF(ISBLANK(Hoja1!D4645),"ASALARIADO",Hoja1!D4645)</f>
        <v>TRABAJADOR INDEPENDIENTE</v>
      </c>
      <c r="E4645" t="s">
        <v>16</v>
      </c>
      <c r="F4645" t="s">
        <v>12</v>
      </c>
      <c r="G4645" t="s">
        <v>13</v>
      </c>
      <c r="H4645" t="s">
        <v>13</v>
      </c>
      <c r="I4645" s="1">
        <f>IF(ISBLANK(Hoja1!I4645),AVERAGE(Hoja1!$I$2:$I$5001),Hoja1!I4645)</f>
        <v>30</v>
      </c>
      <c r="J4645">
        <f t="shared" si="216"/>
        <v>0</v>
      </c>
      <c r="K4645" t="str">
        <f t="shared" si="217"/>
        <v>0-400k</v>
      </c>
      <c r="L4645" t="str">
        <f t="shared" si="218"/>
        <v>18-30</v>
      </c>
    </row>
    <row r="4646" spans="1:12" x14ac:dyDescent="0.25">
      <c r="A4646">
        <v>4645</v>
      </c>
      <c r="B4646" t="s">
        <v>15</v>
      </c>
      <c r="C4646">
        <f>IF(ISBLANK(Hoja1!C4646),AVERAGE(Hoja1!$C$2:$C$5001),Hoja1!C4646)</f>
        <v>295203</v>
      </c>
      <c r="D4646" t="str">
        <f>IF(ISBLANK(Hoja1!D4646),"ASALARIADO",Hoja1!D4646)</f>
        <v>TRABAJADOR INDEPENDIENTE</v>
      </c>
      <c r="E4646" t="s">
        <v>16</v>
      </c>
      <c r="F4646" t="s">
        <v>12</v>
      </c>
      <c r="G4646" t="s">
        <v>12</v>
      </c>
      <c r="H4646" t="s">
        <v>12</v>
      </c>
      <c r="I4646" s="1">
        <f>IF(ISBLANK(Hoja1!I4646),AVERAGE(Hoja1!$I$2:$I$5001),Hoja1!I4646)</f>
        <v>35</v>
      </c>
      <c r="J4646">
        <f t="shared" si="216"/>
        <v>1</v>
      </c>
      <c r="K4646" t="str">
        <f t="shared" si="217"/>
        <v>0-400k</v>
      </c>
      <c r="L4646" t="str">
        <f t="shared" si="218"/>
        <v>31-45</v>
      </c>
    </row>
    <row r="4647" spans="1:12" x14ac:dyDescent="0.25">
      <c r="A4647">
        <v>4646</v>
      </c>
      <c r="B4647" t="s">
        <v>15</v>
      </c>
      <c r="C4647">
        <f>IF(ISBLANK(Hoja1!C4647),AVERAGE(Hoja1!$C$2:$C$5001),Hoja1!C4647)</f>
        <v>392686</v>
      </c>
      <c r="D4647" t="str">
        <f>IF(ISBLANK(Hoja1!D4647),"ASALARIADO",Hoja1!D4647)</f>
        <v>ASALARIADO</v>
      </c>
      <c r="E4647" t="s">
        <v>11</v>
      </c>
      <c r="F4647" t="s">
        <v>12</v>
      </c>
      <c r="G4647" t="s">
        <v>13</v>
      </c>
      <c r="H4647" t="s">
        <v>13</v>
      </c>
      <c r="I4647" s="1">
        <f>IF(ISBLANK(Hoja1!I4647),AVERAGE(Hoja1!$I$2:$I$5001),Hoja1!I4647)</f>
        <v>56</v>
      </c>
      <c r="J4647">
        <f t="shared" si="216"/>
        <v>0</v>
      </c>
      <c r="K4647" t="str">
        <f t="shared" si="217"/>
        <v>0-400k</v>
      </c>
      <c r="L4647" t="str">
        <f t="shared" si="218"/>
        <v>46-60</v>
      </c>
    </row>
    <row r="4648" spans="1:12" x14ac:dyDescent="0.25">
      <c r="A4648">
        <v>4647</v>
      </c>
      <c r="B4648" t="s">
        <v>9</v>
      </c>
      <c r="C4648">
        <f>IF(ISBLANK(Hoja1!C4648),AVERAGE(Hoja1!$C$2:$C$5001),Hoja1!C4648)</f>
        <v>1544128</v>
      </c>
      <c r="D4648" t="str">
        <f>IF(ISBLANK(Hoja1!D4648),"ASALARIADO",Hoja1!D4648)</f>
        <v>ASALARIADO</v>
      </c>
      <c r="E4648" t="s">
        <v>11</v>
      </c>
      <c r="F4648" t="s">
        <v>12</v>
      </c>
      <c r="G4648" t="s">
        <v>13</v>
      </c>
      <c r="H4648" t="s">
        <v>13</v>
      </c>
      <c r="I4648" s="1">
        <f>IF(ISBLANK(Hoja1!I4648),AVERAGE(Hoja1!$I$2:$I$5001),Hoja1!I4648)</f>
        <v>49</v>
      </c>
      <c r="J4648">
        <f t="shared" si="216"/>
        <v>0</v>
      </c>
      <c r="K4648" t="str">
        <f t="shared" si="217"/>
        <v>1.2M-2M</v>
      </c>
      <c r="L4648" t="str">
        <f t="shared" si="218"/>
        <v>46-60</v>
      </c>
    </row>
    <row r="4649" spans="1:12" x14ac:dyDescent="0.25">
      <c r="A4649">
        <v>4648</v>
      </c>
      <c r="B4649" t="s">
        <v>9</v>
      </c>
      <c r="C4649">
        <f>IF(ISBLANK(Hoja1!C4649),AVERAGE(Hoja1!$C$2:$C$5001),Hoja1!C4649)</f>
        <v>25000</v>
      </c>
      <c r="D4649" t="str">
        <f>IF(ISBLANK(Hoja1!D4649),"ASALARIADO",Hoja1!D4649)</f>
        <v>ASALARIADO</v>
      </c>
      <c r="E4649" t="s">
        <v>16</v>
      </c>
      <c r="F4649" t="s">
        <v>12</v>
      </c>
      <c r="G4649" t="s">
        <v>13</v>
      </c>
      <c r="H4649" t="s">
        <v>13</v>
      </c>
      <c r="I4649" s="1">
        <f>IF(ISBLANK(Hoja1!I4649),AVERAGE(Hoja1!$I$2:$I$5001),Hoja1!I4649)</f>
        <v>24</v>
      </c>
      <c r="J4649">
        <f t="shared" si="216"/>
        <v>0</v>
      </c>
      <c r="K4649" t="str">
        <f t="shared" si="217"/>
        <v>0-400k</v>
      </c>
      <c r="L4649" t="str">
        <f t="shared" si="218"/>
        <v>18-30</v>
      </c>
    </row>
    <row r="4650" spans="1:12" x14ac:dyDescent="0.25">
      <c r="A4650">
        <v>4649</v>
      </c>
      <c r="B4650" t="s">
        <v>9</v>
      </c>
      <c r="C4650">
        <f>IF(ISBLANK(Hoja1!C4650),AVERAGE(Hoja1!$C$2:$C$5001),Hoja1!C4650)</f>
        <v>589772.12</v>
      </c>
      <c r="D4650" t="str">
        <f>IF(ISBLANK(Hoja1!D4650),"ASALARIADO",Hoja1!D4650)</f>
        <v>ASALARIADO</v>
      </c>
      <c r="E4650" t="s">
        <v>16</v>
      </c>
      <c r="F4650" t="s">
        <v>12</v>
      </c>
      <c r="G4650" t="s">
        <v>13</v>
      </c>
      <c r="H4650" t="s">
        <v>13</v>
      </c>
      <c r="I4650" s="1">
        <f>IF(ISBLANK(Hoja1!I4650),AVERAGE(Hoja1!$I$2:$I$5001),Hoja1!I4650)</f>
        <v>23</v>
      </c>
      <c r="J4650">
        <f t="shared" si="216"/>
        <v>0</v>
      </c>
      <c r="K4650" t="str">
        <f t="shared" si="217"/>
        <v>400k-800k</v>
      </c>
      <c r="L4650" t="str">
        <f t="shared" si="218"/>
        <v>18-30</v>
      </c>
    </row>
    <row r="4651" spans="1:12" x14ac:dyDescent="0.25">
      <c r="A4651">
        <v>4650</v>
      </c>
      <c r="B4651" t="s">
        <v>9</v>
      </c>
      <c r="C4651">
        <f>IF(ISBLANK(Hoja1!C4651),AVERAGE(Hoja1!$C$2:$C$5001),Hoja1!C4651)</f>
        <v>297045</v>
      </c>
      <c r="D4651" t="str">
        <f>IF(ISBLANK(Hoja1!D4651),"ASALARIADO",Hoja1!D4651)</f>
        <v>ASEGURADO VOLUNTARIO</v>
      </c>
      <c r="E4651" t="s">
        <v>16</v>
      </c>
      <c r="F4651" t="s">
        <v>12</v>
      </c>
      <c r="G4651" t="s">
        <v>12</v>
      </c>
      <c r="H4651" t="s">
        <v>13</v>
      </c>
      <c r="I4651" s="1">
        <f>IF(ISBLANK(Hoja1!I4651),AVERAGE(Hoja1!$I$2:$I$5001),Hoja1!I4651)</f>
        <v>62</v>
      </c>
      <c r="J4651">
        <f t="shared" si="216"/>
        <v>0</v>
      </c>
      <c r="K4651" t="str">
        <f t="shared" si="217"/>
        <v>0-400k</v>
      </c>
      <c r="L4651" t="str">
        <f t="shared" si="218"/>
        <v>61-75</v>
      </c>
    </row>
    <row r="4652" spans="1:12" x14ac:dyDescent="0.25">
      <c r="A4652">
        <v>4651</v>
      </c>
      <c r="B4652" t="s">
        <v>9</v>
      </c>
      <c r="C4652">
        <f>IF(ISBLANK(Hoja1!C4652),AVERAGE(Hoja1!$C$2:$C$5001),Hoja1!C4652)</f>
        <v>640424.22</v>
      </c>
      <c r="D4652" t="str">
        <f>IF(ISBLANK(Hoja1!D4652),"ASALARIADO",Hoja1!D4652)</f>
        <v>ASALARIADO</v>
      </c>
      <c r="E4652" t="s">
        <v>16</v>
      </c>
      <c r="F4652" t="s">
        <v>12</v>
      </c>
      <c r="G4652" t="s">
        <v>13</v>
      </c>
      <c r="H4652" t="s">
        <v>13</v>
      </c>
      <c r="I4652" s="1">
        <f>IF(ISBLANK(Hoja1!I4652),AVERAGE(Hoja1!$I$2:$I$5001),Hoja1!I4652)</f>
        <v>37</v>
      </c>
      <c r="J4652">
        <f t="shared" si="216"/>
        <v>0</v>
      </c>
      <c r="K4652" t="str">
        <f t="shared" si="217"/>
        <v>400k-800k</v>
      </c>
      <c r="L4652" t="str">
        <f t="shared" si="218"/>
        <v>31-45</v>
      </c>
    </row>
    <row r="4653" spans="1:12" x14ac:dyDescent="0.25">
      <c r="A4653">
        <v>4652</v>
      </c>
      <c r="B4653" t="s">
        <v>9</v>
      </c>
      <c r="C4653">
        <f>IF(ISBLANK(Hoja1!C4653),AVERAGE(Hoja1!$C$2:$C$5001),Hoja1!C4653)</f>
        <v>332791</v>
      </c>
      <c r="D4653" t="str">
        <f>IF(ISBLANK(Hoja1!D4653),"ASALARIADO",Hoja1!D4653)</f>
        <v>ASALARIADO</v>
      </c>
      <c r="E4653" t="s">
        <v>16</v>
      </c>
      <c r="F4653" t="s">
        <v>12</v>
      </c>
      <c r="G4653" t="s">
        <v>13</v>
      </c>
      <c r="H4653" t="s">
        <v>12</v>
      </c>
      <c r="I4653" s="1">
        <f>IF(ISBLANK(Hoja1!I4653),AVERAGE(Hoja1!$I$2:$I$5001),Hoja1!I4653)</f>
        <v>37</v>
      </c>
      <c r="J4653">
        <f t="shared" si="216"/>
        <v>1</v>
      </c>
      <c r="K4653" t="str">
        <f t="shared" si="217"/>
        <v>0-400k</v>
      </c>
      <c r="L4653" t="str">
        <f t="shared" si="218"/>
        <v>31-45</v>
      </c>
    </row>
    <row r="4654" spans="1:12" x14ac:dyDescent="0.25">
      <c r="A4654">
        <v>4653</v>
      </c>
      <c r="B4654" t="s">
        <v>9</v>
      </c>
      <c r="C4654">
        <f>IF(ISBLANK(Hoja1!C4654),AVERAGE(Hoja1!$C$2:$C$5001),Hoja1!C4654)</f>
        <v>297046</v>
      </c>
      <c r="D4654" t="str">
        <f>IF(ISBLANK(Hoja1!D4654),"ASALARIADO",Hoja1!D4654)</f>
        <v>TRABAJADOR INDEPENDIENTE</v>
      </c>
      <c r="E4654" t="s">
        <v>16</v>
      </c>
      <c r="F4654" t="s">
        <v>12</v>
      </c>
      <c r="G4654" t="s">
        <v>13</v>
      </c>
      <c r="H4654" t="s">
        <v>12</v>
      </c>
      <c r="I4654" s="1">
        <f>IF(ISBLANK(Hoja1!I4654),AVERAGE(Hoja1!$I$2:$I$5001),Hoja1!I4654)</f>
        <v>55</v>
      </c>
      <c r="J4654">
        <f t="shared" si="216"/>
        <v>1</v>
      </c>
      <c r="K4654" t="str">
        <f t="shared" si="217"/>
        <v>0-400k</v>
      </c>
      <c r="L4654" t="str">
        <f t="shared" si="218"/>
        <v>46-60</v>
      </c>
    </row>
    <row r="4655" spans="1:12" x14ac:dyDescent="0.25">
      <c r="A4655">
        <v>4654</v>
      </c>
      <c r="B4655" t="s">
        <v>9</v>
      </c>
      <c r="C4655">
        <f>IF(ISBLANK(Hoja1!C4655),AVERAGE(Hoja1!$C$2:$C$5001),Hoja1!C4655)</f>
        <v>424277</v>
      </c>
      <c r="D4655" t="str">
        <f>IF(ISBLANK(Hoja1!D4655),"ASALARIADO",Hoja1!D4655)</f>
        <v>TRABAJADOR INDEPENDIENTE</v>
      </c>
      <c r="E4655" t="s">
        <v>16</v>
      </c>
      <c r="F4655" t="s">
        <v>12</v>
      </c>
      <c r="G4655" t="s">
        <v>13</v>
      </c>
      <c r="H4655" t="s">
        <v>12</v>
      </c>
      <c r="I4655" s="1">
        <f>IF(ISBLANK(Hoja1!I4655),AVERAGE(Hoja1!$I$2:$I$5001),Hoja1!I4655)</f>
        <v>49</v>
      </c>
      <c r="J4655">
        <f t="shared" si="216"/>
        <v>1</v>
      </c>
      <c r="K4655" t="str">
        <f t="shared" si="217"/>
        <v>400k-800k</v>
      </c>
      <c r="L4655" t="str">
        <f t="shared" si="218"/>
        <v>46-60</v>
      </c>
    </row>
    <row r="4656" spans="1:12" x14ac:dyDescent="0.25">
      <c r="A4656">
        <v>4655</v>
      </c>
      <c r="B4656" t="s">
        <v>15</v>
      </c>
      <c r="C4656">
        <f>IF(ISBLANK(Hoja1!C4656),AVERAGE(Hoja1!$C$2:$C$5001),Hoja1!C4656)</f>
        <v>462065</v>
      </c>
      <c r="D4656" t="str">
        <f>IF(ISBLANK(Hoja1!D4656),"ASALARIADO",Hoja1!D4656)</f>
        <v>ASALARIADO</v>
      </c>
      <c r="E4656" t="s">
        <v>16</v>
      </c>
      <c r="F4656" t="s">
        <v>12</v>
      </c>
      <c r="G4656" t="s">
        <v>13</v>
      </c>
      <c r="H4656" t="s">
        <v>13</v>
      </c>
      <c r="I4656" s="1">
        <f>IF(ISBLANK(Hoja1!I4656),AVERAGE(Hoja1!$I$2:$I$5001),Hoja1!I4656)</f>
        <v>31</v>
      </c>
      <c r="J4656">
        <f t="shared" si="216"/>
        <v>0</v>
      </c>
      <c r="K4656" t="str">
        <f t="shared" si="217"/>
        <v>400k-800k</v>
      </c>
      <c r="L4656" t="str">
        <f t="shared" si="218"/>
        <v>31-45</v>
      </c>
    </row>
    <row r="4657" spans="1:12" x14ac:dyDescent="0.25">
      <c r="A4657">
        <v>4656</v>
      </c>
      <c r="B4657" t="s">
        <v>9</v>
      </c>
      <c r="C4657">
        <f>IF(ISBLANK(Hoja1!C4657),AVERAGE(Hoja1!$C$2:$C$5001),Hoja1!C4657)</f>
        <v>914169.91</v>
      </c>
      <c r="D4657" t="str">
        <f>IF(ISBLANK(Hoja1!D4657),"ASALARIADO",Hoja1!D4657)</f>
        <v>ASALARIADO</v>
      </c>
      <c r="E4657" t="s">
        <v>16</v>
      </c>
      <c r="F4657" t="s">
        <v>12</v>
      </c>
      <c r="G4657" t="s">
        <v>13</v>
      </c>
      <c r="H4657" t="s">
        <v>13</v>
      </c>
      <c r="I4657" s="1">
        <f>IF(ISBLANK(Hoja1!I4657),AVERAGE(Hoja1!$I$2:$I$5001),Hoja1!I4657)</f>
        <v>40</v>
      </c>
      <c r="J4657">
        <f t="shared" si="216"/>
        <v>0</v>
      </c>
      <c r="K4657" t="str">
        <f t="shared" si="217"/>
        <v>800k-1.2M</v>
      </c>
      <c r="L4657" t="str">
        <f t="shared" si="218"/>
        <v>31-45</v>
      </c>
    </row>
    <row r="4658" spans="1:12" x14ac:dyDescent="0.25">
      <c r="A4658">
        <v>4657</v>
      </c>
      <c r="B4658" t="s">
        <v>9</v>
      </c>
      <c r="C4658">
        <f>IF(ISBLANK(Hoja1!C4658),AVERAGE(Hoja1!$C$2:$C$5001),Hoja1!C4658)</f>
        <v>550000</v>
      </c>
      <c r="D4658" t="str">
        <f>IF(ISBLANK(Hoja1!D4658),"ASALARIADO",Hoja1!D4658)</f>
        <v>ASALARIADO</v>
      </c>
      <c r="E4658" t="s">
        <v>16</v>
      </c>
      <c r="F4658" t="s">
        <v>12</v>
      </c>
      <c r="G4658" t="s">
        <v>13</v>
      </c>
      <c r="H4658" t="s">
        <v>12</v>
      </c>
      <c r="I4658" s="1">
        <f>IF(ISBLANK(Hoja1!I4658),AVERAGE(Hoja1!$I$2:$I$5001),Hoja1!I4658)</f>
        <v>34</v>
      </c>
      <c r="J4658">
        <f t="shared" si="216"/>
        <v>1</v>
      </c>
      <c r="K4658" t="str">
        <f t="shared" si="217"/>
        <v>400k-800k</v>
      </c>
      <c r="L4658" t="str">
        <f t="shared" si="218"/>
        <v>31-45</v>
      </c>
    </row>
    <row r="4659" spans="1:12" x14ac:dyDescent="0.25">
      <c r="A4659">
        <v>4658</v>
      </c>
      <c r="B4659" t="s">
        <v>15</v>
      </c>
      <c r="C4659">
        <f>IF(ISBLANK(Hoja1!C4659),AVERAGE(Hoja1!$C$2:$C$5001),Hoja1!C4659)</f>
        <v>763375.1</v>
      </c>
      <c r="D4659" t="str">
        <f>IF(ISBLANK(Hoja1!D4659),"ASALARIADO",Hoja1!D4659)</f>
        <v>ASALARIADO</v>
      </c>
      <c r="E4659" t="s">
        <v>11</v>
      </c>
      <c r="F4659" t="s">
        <v>12</v>
      </c>
      <c r="G4659" t="s">
        <v>13</v>
      </c>
      <c r="H4659" t="s">
        <v>13</v>
      </c>
      <c r="I4659" s="1">
        <f>IF(ISBLANK(Hoja1!I4659),AVERAGE(Hoja1!$I$2:$I$5001),Hoja1!I4659)</f>
        <v>35</v>
      </c>
      <c r="J4659">
        <f t="shared" si="216"/>
        <v>0</v>
      </c>
      <c r="K4659" t="str">
        <f t="shared" si="217"/>
        <v>400k-800k</v>
      </c>
      <c r="L4659" t="str">
        <f t="shared" si="218"/>
        <v>31-45</v>
      </c>
    </row>
    <row r="4660" spans="1:12" x14ac:dyDescent="0.25">
      <c r="A4660">
        <v>4659</v>
      </c>
      <c r="B4660" t="s">
        <v>15</v>
      </c>
      <c r="C4660">
        <f>IF(ISBLANK(Hoja1!C4660),AVERAGE(Hoja1!$C$2:$C$5001),Hoja1!C4660)</f>
        <v>450000</v>
      </c>
      <c r="D4660" t="str">
        <f>IF(ISBLANK(Hoja1!D4660),"ASALARIADO",Hoja1!D4660)</f>
        <v>ASALARIADO</v>
      </c>
      <c r="E4660" t="s">
        <v>16</v>
      </c>
      <c r="F4660" t="s">
        <v>12</v>
      </c>
      <c r="G4660" t="s">
        <v>13</v>
      </c>
      <c r="H4660" t="s">
        <v>13</v>
      </c>
      <c r="I4660" s="1">
        <f>IF(ISBLANK(Hoja1!I4660),AVERAGE(Hoja1!$I$2:$I$5001),Hoja1!I4660)</f>
        <v>22</v>
      </c>
      <c r="J4660">
        <f t="shared" si="216"/>
        <v>0</v>
      </c>
      <c r="K4660" t="str">
        <f t="shared" si="217"/>
        <v>400k-800k</v>
      </c>
      <c r="L4660" t="str">
        <f t="shared" si="218"/>
        <v>18-30</v>
      </c>
    </row>
    <row r="4661" spans="1:12" x14ac:dyDescent="0.25">
      <c r="A4661">
        <v>4660</v>
      </c>
      <c r="B4661" t="s">
        <v>9</v>
      </c>
      <c r="C4661">
        <f>IF(ISBLANK(Hoja1!C4661),AVERAGE(Hoja1!$C$2:$C$5001),Hoja1!C4661)</f>
        <v>123924</v>
      </c>
      <c r="D4661" t="str">
        <f>IF(ISBLANK(Hoja1!D4661),"ASALARIADO",Hoja1!D4661)</f>
        <v>ASALARIADO</v>
      </c>
      <c r="E4661" t="s">
        <v>16</v>
      </c>
      <c r="F4661" t="s">
        <v>12</v>
      </c>
      <c r="G4661" t="s">
        <v>13</v>
      </c>
      <c r="H4661" t="s">
        <v>13</v>
      </c>
      <c r="I4661" s="1">
        <f>IF(ISBLANK(Hoja1!I4661),AVERAGE(Hoja1!$I$2:$I$5001),Hoja1!I4661)</f>
        <v>19</v>
      </c>
      <c r="J4661">
        <f t="shared" si="216"/>
        <v>0</v>
      </c>
      <c r="K4661" t="str">
        <f t="shared" si="217"/>
        <v>0-400k</v>
      </c>
      <c r="L4661" t="str">
        <f t="shared" si="218"/>
        <v>18-30</v>
      </c>
    </row>
    <row r="4662" spans="1:12" x14ac:dyDescent="0.25">
      <c r="A4662">
        <v>4661</v>
      </c>
      <c r="B4662" t="s">
        <v>9</v>
      </c>
      <c r="C4662">
        <f>IF(ISBLANK(Hoja1!C4662),AVERAGE(Hoja1!$C$2:$C$5001),Hoja1!C4662)</f>
        <v>391012.95</v>
      </c>
      <c r="D4662" t="str">
        <f>IF(ISBLANK(Hoja1!D4662),"ASALARIADO",Hoja1!D4662)</f>
        <v>ASALARIADO</v>
      </c>
      <c r="E4662" t="s">
        <v>16</v>
      </c>
      <c r="F4662" t="s">
        <v>12</v>
      </c>
      <c r="G4662" t="s">
        <v>13</v>
      </c>
      <c r="H4662" t="s">
        <v>13</v>
      </c>
      <c r="I4662" s="1">
        <f>IF(ISBLANK(Hoja1!I4662),AVERAGE(Hoja1!$I$2:$I$5001),Hoja1!I4662)</f>
        <v>21</v>
      </c>
      <c r="J4662">
        <f t="shared" si="216"/>
        <v>0</v>
      </c>
      <c r="K4662" t="str">
        <f t="shared" si="217"/>
        <v>0-400k</v>
      </c>
      <c r="L4662" t="str">
        <f t="shared" si="218"/>
        <v>18-30</v>
      </c>
    </row>
    <row r="4663" spans="1:12" x14ac:dyDescent="0.25">
      <c r="A4663">
        <v>4662</v>
      </c>
      <c r="B4663" t="s">
        <v>9</v>
      </c>
      <c r="C4663">
        <f>IF(ISBLANK(Hoja1!C4663),AVERAGE(Hoja1!$C$2:$C$5001),Hoja1!C4663)</f>
        <v>364900</v>
      </c>
      <c r="D4663" t="str">
        <f>IF(ISBLANK(Hoja1!D4663),"ASALARIADO",Hoja1!D4663)</f>
        <v>ASALARIADO</v>
      </c>
      <c r="E4663" t="s">
        <v>16</v>
      </c>
      <c r="F4663" t="s">
        <v>12</v>
      </c>
      <c r="G4663" t="s">
        <v>12</v>
      </c>
      <c r="H4663" t="s">
        <v>13</v>
      </c>
      <c r="I4663" s="1">
        <f>IF(ISBLANK(Hoja1!I4663),AVERAGE(Hoja1!$I$2:$I$5001),Hoja1!I4663)</f>
        <v>62</v>
      </c>
      <c r="J4663">
        <f t="shared" si="216"/>
        <v>0</v>
      </c>
      <c r="K4663" t="str">
        <f t="shared" si="217"/>
        <v>0-400k</v>
      </c>
      <c r="L4663" t="str">
        <f t="shared" si="218"/>
        <v>61-75</v>
      </c>
    </row>
    <row r="4664" spans="1:12" x14ac:dyDescent="0.25">
      <c r="A4664">
        <v>4663</v>
      </c>
      <c r="B4664" t="s">
        <v>9</v>
      </c>
      <c r="C4664">
        <f>IF(ISBLANK(Hoja1!C4664),AVERAGE(Hoja1!$C$2:$C$5001),Hoja1!C4664)</f>
        <v>796069</v>
      </c>
      <c r="D4664" t="str">
        <f>IF(ISBLANK(Hoja1!D4664),"ASALARIADO",Hoja1!D4664)</f>
        <v>ASALARIADO</v>
      </c>
      <c r="E4664" t="s">
        <v>11</v>
      </c>
      <c r="F4664" t="s">
        <v>12</v>
      </c>
      <c r="G4664" t="s">
        <v>13</v>
      </c>
      <c r="H4664" t="s">
        <v>13</v>
      </c>
      <c r="I4664" s="1">
        <f>IF(ISBLANK(Hoja1!I4664),AVERAGE(Hoja1!$I$2:$I$5001),Hoja1!I4664)</f>
        <v>38</v>
      </c>
      <c r="J4664">
        <f t="shared" si="216"/>
        <v>0</v>
      </c>
      <c r="K4664" t="str">
        <f t="shared" si="217"/>
        <v>400k-800k</v>
      </c>
      <c r="L4664" t="str">
        <f t="shared" si="218"/>
        <v>31-45</v>
      </c>
    </row>
    <row r="4665" spans="1:12" x14ac:dyDescent="0.25">
      <c r="A4665">
        <v>4664</v>
      </c>
      <c r="B4665" t="s">
        <v>9</v>
      </c>
      <c r="C4665">
        <f>IF(ISBLANK(Hoja1!C4665),AVERAGE(Hoja1!$C$2:$C$5001),Hoja1!C4665)</f>
        <v>962757.1</v>
      </c>
      <c r="D4665" t="str">
        <f>IF(ISBLANK(Hoja1!D4665),"ASALARIADO",Hoja1!D4665)</f>
        <v>PENSIONADOS EN SU PROPIO SISTEMA</v>
      </c>
      <c r="E4665" t="s">
        <v>11</v>
      </c>
      <c r="F4665" t="s">
        <v>12</v>
      </c>
      <c r="G4665" t="s">
        <v>13</v>
      </c>
      <c r="H4665" t="s">
        <v>13</v>
      </c>
      <c r="I4665" s="1">
        <f>IF(ISBLANK(Hoja1!I4665),AVERAGE(Hoja1!$I$2:$I$5001),Hoja1!I4665)</f>
        <v>63</v>
      </c>
      <c r="J4665">
        <f t="shared" si="216"/>
        <v>0</v>
      </c>
      <c r="K4665" t="str">
        <f t="shared" si="217"/>
        <v>800k-1.2M</v>
      </c>
      <c r="L4665" t="str">
        <f t="shared" si="218"/>
        <v>61-75</v>
      </c>
    </row>
    <row r="4666" spans="1:12" x14ac:dyDescent="0.25">
      <c r="A4666">
        <v>4665</v>
      </c>
      <c r="B4666" t="s">
        <v>9</v>
      </c>
      <c r="C4666">
        <f>IF(ISBLANK(Hoja1!C4666),AVERAGE(Hoja1!$C$2:$C$5001),Hoja1!C4666)</f>
        <v>1453308</v>
      </c>
      <c r="D4666" t="str">
        <f>IF(ISBLANK(Hoja1!D4666),"ASALARIADO",Hoja1!D4666)</f>
        <v>PENSIONADOS EN SU PROPIO SISTEMA</v>
      </c>
      <c r="E4666" t="s">
        <v>11</v>
      </c>
      <c r="F4666" t="s">
        <v>12</v>
      </c>
      <c r="G4666" t="s">
        <v>13</v>
      </c>
      <c r="H4666" t="s">
        <v>13</v>
      </c>
      <c r="I4666" s="1">
        <f>IF(ISBLANK(Hoja1!I4666),AVERAGE(Hoja1!$I$2:$I$5001),Hoja1!I4666)</f>
        <v>70</v>
      </c>
      <c r="J4666">
        <f t="shared" si="216"/>
        <v>0</v>
      </c>
      <c r="K4666" t="str">
        <f t="shared" si="217"/>
        <v>1.2M-2M</v>
      </c>
      <c r="L4666" t="str">
        <f t="shared" si="218"/>
        <v>61-75</v>
      </c>
    </row>
    <row r="4667" spans="1:12" x14ac:dyDescent="0.25">
      <c r="A4667">
        <v>4666</v>
      </c>
      <c r="B4667" t="s">
        <v>9</v>
      </c>
      <c r="C4667">
        <f>IF(ISBLANK(Hoja1!C4667),AVERAGE(Hoja1!$C$2:$C$5001),Hoja1!C4667)</f>
        <v>746556.41</v>
      </c>
      <c r="D4667" t="str">
        <f>IF(ISBLANK(Hoja1!D4667),"ASALARIADO",Hoja1!D4667)</f>
        <v>ASALARIADO</v>
      </c>
      <c r="E4667" t="s">
        <v>11</v>
      </c>
      <c r="F4667" t="s">
        <v>12</v>
      </c>
      <c r="G4667" t="s">
        <v>13</v>
      </c>
      <c r="H4667" t="s">
        <v>13</v>
      </c>
      <c r="I4667" s="1">
        <f>IF(ISBLANK(Hoja1!I4667),AVERAGE(Hoja1!$I$2:$I$5001),Hoja1!I4667)</f>
        <v>30</v>
      </c>
      <c r="J4667">
        <f t="shared" si="216"/>
        <v>0</v>
      </c>
      <c r="K4667" t="str">
        <f t="shared" si="217"/>
        <v>400k-800k</v>
      </c>
      <c r="L4667" t="str">
        <f t="shared" si="218"/>
        <v>18-30</v>
      </c>
    </row>
    <row r="4668" spans="1:12" x14ac:dyDescent="0.25">
      <c r="A4668">
        <v>4667</v>
      </c>
      <c r="B4668" t="s">
        <v>9</v>
      </c>
      <c r="C4668">
        <f>IF(ISBLANK(Hoja1!C4668),AVERAGE(Hoja1!$C$2:$C$5001),Hoja1!C4668)</f>
        <v>1422542.7</v>
      </c>
      <c r="D4668" t="str">
        <f>IF(ISBLANK(Hoja1!D4668),"ASALARIADO",Hoja1!D4668)</f>
        <v>ASALARIADO</v>
      </c>
      <c r="E4668" t="s">
        <v>11</v>
      </c>
      <c r="F4668" t="s">
        <v>12</v>
      </c>
      <c r="G4668" t="s">
        <v>13</v>
      </c>
      <c r="H4668" t="s">
        <v>13</v>
      </c>
      <c r="I4668" s="1">
        <f>IF(ISBLANK(Hoja1!I4668),AVERAGE(Hoja1!$I$2:$I$5001),Hoja1!I4668)</f>
        <v>60</v>
      </c>
      <c r="J4668">
        <f t="shared" si="216"/>
        <v>0</v>
      </c>
      <c r="K4668" t="str">
        <f t="shared" si="217"/>
        <v>1.2M-2M</v>
      </c>
      <c r="L4668" t="str">
        <f t="shared" si="218"/>
        <v>46-60</v>
      </c>
    </row>
    <row r="4669" spans="1:12" x14ac:dyDescent="0.25">
      <c r="A4669">
        <v>4668</v>
      </c>
      <c r="B4669" t="s">
        <v>9</v>
      </c>
      <c r="C4669">
        <f>IF(ISBLANK(Hoja1!C4669),AVERAGE(Hoja1!$C$2:$C$5001),Hoja1!C4669)</f>
        <v>1417996.5</v>
      </c>
      <c r="D4669" t="str">
        <f>IF(ISBLANK(Hoja1!D4669),"ASALARIADO",Hoja1!D4669)</f>
        <v>ASALARIADO</v>
      </c>
      <c r="E4669" t="s">
        <v>11</v>
      </c>
      <c r="F4669" t="s">
        <v>12</v>
      </c>
      <c r="G4669" t="s">
        <v>13</v>
      </c>
      <c r="H4669" t="s">
        <v>13</v>
      </c>
      <c r="I4669" s="1">
        <f>IF(ISBLANK(Hoja1!I4669),AVERAGE(Hoja1!$I$2:$I$5001),Hoja1!I4669)</f>
        <v>32</v>
      </c>
      <c r="J4669">
        <f t="shared" si="216"/>
        <v>0</v>
      </c>
      <c r="K4669" t="str">
        <f t="shared" si="217"/>
        <v>1.2M-2M</v>
      </c>
      <c r="L4669" t="str">
        <f t="shared" si="218"/>
        <v>31-45</v>
      </c>
    </row>
    <row r="4670" spans="1:12" x14ac:dyDescent="0.25">
      <c r="A4670">
        <v>4669</v>
      </c>
      <c r="B4670" t="s">
        <v>15</v>
      </c>
      <c r="C4670">
        <f>IF(ISBLANK(Hoja1!C4670),AVERAGE(Hoja1!$C$2:$C$5001),Hoja1!C4670)</f>
        <v>375882.38</v>
      </c>
      <c r="D4670" t="str">
        <f>IF(ISBLANK(Hoja1!D4670),"ASALARIADO",Hoja1!D4670)</f>
        <v>ASALARIADO</v>
      </c>
      <c r="E4670" t="s">
        <v>16</v>
      </c>
      <c r="F4670" t="s">
        <v>12</v>
      </c>
      <c r="G4670" t="s">
        <v>12</v>
      </c>
      <c r="H4670" t="s">
        <v>13</v>
      </c>
      <c r="I4670" s="1">
        <f>IF(ISBLANK(Hoja1!I4670),AVERAGE(Hoja1!$I$2:$I$5001),Hoja1!I4670)</f>
        <v>56</v>
      </c>
      <c r="J4670">
        <f t="shared" si="216"/>
        <v>0</v>
      </c>
      <c r="K4670" t="str">
        <f t="shared" si="217"/>
        <v>0-400k</v>
      </c>
      <c r="L4670" t="str">
        <f t="shared" si="218"/>
        <v>46-60</v>
      </c>
    </row>
    <row r="4671" spans="1:12" x14ac:dyDescent="0.25">
      <c r="A4671">
        <v>4670</v>
      </c>
      <c r="B4671" t="s">
        <v>15</v>
      </c>
      <c r="C4671">
        <f>IF(ISBLANK(Hoja1!C4671),AVERAGE(Hoja1!$C$2:$C$5001),Hoja1!C4671)</f>
        <v>348148</v>
      </c>
      <c r="D4671" t="str">
        <f>IF(ISBLANK(Hoja1!D4671),"ASALARIADO",Hoja1!D4671)</f>
        <v>PENSIONADOS EN SU PROPIO SISTEMA</v>
      </c>
      <c r="E4671" t="s">
        <v>11</v>
      </c>
      <c r="F4671" t="s">
        <v>12</v>
      </c>
      <c r="G4671" t="s">
        <v>13</v>
      </c>
      <c r="H4671" t="s">
        <v>13</v>
      </c>
      <c r="I4671" s="1">
        <f>IF(ISBLANK(Hoja1!I4671),AVERAGE(Hoja1!$I$2:$I$5001),Hoja1!I4671)</f>
        <v>83</v>
      </c>
      <c r="J4671">
        <f t="shared" si="216"/>
        <v>0</v>
      </c>
      <c r="K4671" t="str">
        <f t="shared" si="217"/>
        <v>0-400k</v>
      </c>
      <c r="L4671" t="str">
        <f t="shared" si="218"/>
        <v>76-100+</v>
      </c>
    </row>
    <row r="4672" spans="1:12" x14ac:dyDescent="0.25">
      <c r="A4672">
        <v>4671</v>
      </c>
      <c r="B4672" t="s">
        <v>15</v>
      </c>
      <c r="C4672">
        <f>IF(ISBLANK(Hoja1!C4672),AVERAGE(Hoja1!$C$2:$C$5001),Hoja1!C4672)</f>
        <v>1564419</v>
      </c>
      <c r="D4672" t="str">
        <f>IF(ISBLANK(Hoja1!D4672),"ASALARIADO",Hoja1!D4672)</f>
        <v>ASALARIADO</v>
      </c>
      <c r="E4672" t="s">
        <v>16</v>
      </c>
      <c r="F4672" t="s">
        <v>12</v>
      </c>
      <c r="G4672" t="s">
        <v>13</v>
      </c>
      <c r="H4672" t="s">
        <v>13</v>
      </c>
      <c r="I4672" s="1">
        <f>IF(ISBLANK(Hoja1!I4672),AVERAGE(Hoja1!$I$2:$I$5001),Hoja1!I4672)</f>
        <v>43</v>
      </c>
      <c r="J4672">
        <f t="shared" si="216"/>
        <v>0</v>
      </c>
      <c r="K4672" t="str">
        <f t="shared" si="217"/>
        <v>1.2M-2M</v>
      </c>
      <c r="L4672" t="str">
        <f t="shared" si="218"/>
        <v>31-45</v>
      </c>
    </row>
    <row r="4673" spans="1:12" x14ac:dyDescent="0.25">
      <c r="A4673">
        <v>4672</v>
      </c>
      <c r="B4673" t="s">
        <v>9</v>
      </c>
      <c r="C4673">
        <f>IF(ISBLANK(Hoja1!C4673),AVERAGE(Hoja1!$C$2:$C$5001),Hoja1!C4673)</f>
        <v>298054</v>
      </c>
      <c r="D4673" t="str">
        <f>IF(ISBLANK(Hoja1!D4673),"ASALARIADO",Hoja1!D4673)</f>
        <v>ASEGURADO VOLUNTARIO</v>
      </c>
      <c r="E4673" t="s">
        <v>16</v>
      </c>
      <c r="F4673" t="s">
        <v>13</v>
      </c>
      <c r="G4673" t="s">
        <v>13</v>
      </c>
      <c r="H4673" t="s">
        <v>12</v>
      </c>
      <c r="I4673" s="1">
        <f>IF(ISBLANK(Hoja1!I4673),AVERAGE(Hoja1!$I$2:$I$5001),Hoja1!I4673)</f>
        <v>28</v>
      </c>
      <c r="J4673">
        <f t="shared" si="216"/>
        <v>1</v>
      </c>
      <c r="K4673" t="str">
        <f t="shared" si="217"/>
        <v>0-400k</v>
      </c>
      <c r="L4673" t="str">
        <f t="shared" si="218"/>
        <v>18-30</v>
      </c>
    </row>
    <row r="4674" spans="1:12" x14ac:dyDescent="0.25">
      <c r="A4674">
        <v>4673</v>
      </c>
      <c r="B4674" t="s">
        <v>9</v>
      </c>
      <c r="C4674">
        <f>IF(ISBLANK(Hoja1!C4674),AVERAGE(Hoja1!$C$2:$C$5001),Hoja1!C4674)</f>
        <v>535643.15</v>
      </c>
      <c r="D4674" t="str">
        <f>IF(ISBLANK(Hoja1!D4674),"ASALARIADO",Hoja1!D4674)</f>
        <v>ASALARIADO</v>
      </c>
      <c r="E4674" t="s">
        <v>16</v>
      </c>
      <c r="F4674" t="s">
        <v>12</v>
      </c>
      <c r="G4674" t="s">
        <v>13</v>
      </c>
      <c r="H4674" t="s">
        <v>13</v>
      </c>
      <c r="I4674" s="1">
        <f>IF(ISBLANK(Hoja1!I4674),AVERAGE(Hoja1!$I$2:$I$5001),Hoja1!I4674)</f>
        <v>31</v>
      </c>
      <c r="J4674">
        <f t="shared" si="216"/>
        <v>0</v>
      </c>
      <c r="K4674" t="str">
        <f t="shared" si="217"/>
        <v>400k-800k</v>
      </c>
      <c r="L4674" t="str">
        <f t="shared" si="218"/>
        <v>31-45</v>
      </c>
    </row>
    <row r="4675" spans="1:12" x14ac:dyDescent="0.25">
      <c r="A4675">
        <v>4674</v>
      </c>
      <c r="B4675" t="s">
        <v>9</v>
      </c>
      <c r="C4675">
        <f>IF(ISBLANK(Hoja1!C4675),AVERAGE(Hoja1!$C$2:$C$5001),Hoja1!C4675)</f>
        <v>835000</v>
      </c>
      <c r="D4675" t="str">
        <f>IF(ISBLANK(Hoja1!D4675),"ASALARIADO",Hoja1!D4675)</f>
        <v>ASALARIADO</v>
      </c>
      <c r="E4675" t="s">
        <v>16</v>
      </c>
      <c r="F4675" t="s">
        <v>12</v>
      </c>
      <c r="G4675" t="s">
        <v>13</v>
      </c>
      <c r="H4675" t="s">
        <v>13</v>
      </c>
      <c r="I4675" s="1">
        <f>IF(ISBLANK(Hoja1!I4675),AVERAGE(Hoja1!$I$2:$I$5001),Hoja1!I4675)</f>
        <v>32</v>
      </c>
      <c r="J4675">
        <f t="shared" ref="J4675:J4738" si="219">IF(H4675="SI",1,0)</f>
        <v>0</v>
      </c>
      <c r="K4675" t="str">
        <f t="shared" ref="K4675:K4738" si="220">IF(C4675&lt;=400000,"0-400k",IF(C4675&lt;=800000,"400k-800k",IF(C4675&lt;=1200000,"800k-1.2M",IF(C4675&lt;=2000000,"1.2M-2M","2M+"))))</f>
        <v>800k-1.2M</v>
      </c>
      <c r="L4675" t="str">
        <f t="shared" ref="L4675:L4738" si="221">IF(I4675&lt;=30,"18-30",IF(I4675&lt;=45,"31-45",IF(I4675&lt;=60,"46-60",IF(I4675&lt;=75,"61-75","76-100+"))))</f>
        <v>31-45</v>
      </c>
    </row>
    <row r="4676" spans="1:12" x14ac:dyDescent="0.25">
      <c r="A4676">
        <v>4675</v>
      </c>
      <c r="B4676" t="s">
        <v>15</v>
      </c>
      <c r="C4676">
        <f>IF(ISBLANK(Hoja1!C4676),AVERAGE(Hoja1!$C$2:$C$5001),Hoja1!C4676)</f>
        <v>297046</v>
      </c>
      <c r="D4676" t="str">
        <f>IF(ISBLANK(Hoja1!D4676),"ASALARIADO",Hoja1!D4676)</f>
        <v>ASEGURADO VOLUNTARIO</v>
      </c>
      <c r="E4676" t="s">
        <v>16</v>
      </c>
      <c r="F4676" t="s">
        <v>12</v>
      </c>
      <c r="G4676" t="s">
        <v>13</v>
      </c>
      <c r="H4676" t="s">
        <v>13</v>
      </c>
      <c r="I4676" s="1">
        <f>IF(ISBLANK(Hoja1!I4676),AVERAGE(Hoja1!$I$2:$I$5001),Hoja1!I4676)</f>
        <v>25</v>
      </c>
      <c r="J4676">
        <f t="shared" si="219"/>
        <v>0</v>
      </c>
      <c r="K4676" t="str">
        <f t="shared" si="220"/>
        <v>0-400k</v>
      </c>
      <c r="L4676" t="str">
        <f t="shared" si="221"/>
        <v>18-30</v>
      </c>
    </row>
    <row r="4677" spans="1:12" x14ac:dyDescent="0.25">
      <c r="A4677">
        <v>4676</v>
      </c>
      <c r="B4677" t="s">
        <v>9</v>
      </c>
      <c r="C4677">
        <f>IF(ISBLANK(Hoja1!C4677),AVERAGE(Hoja1!$C$2:$C$5001),Hoja1!C4677)</f>
        <v>185000</v>
      </c>
      <c r="D4677" t="str">
        <f>IF(ISBLANK(Hoja1!D4677),"ASALARIADO",Hoja1!D4677)</f>
        <v>ASALARIADO</v>
      </c>
      <c r="E4677" t="s">
        <v>16</v>
      </c>
      <c r="F4677" t="s">
        <v>12</v>
      </c>
      <c r="G4677" t="s">
        <v>13</v>
      </c>
      <c r="H4677" t="s">
        <v>13</v>
      </c>
      <c r="I4677" s="1">
        <f>IF(ISBLANK(Hoja1!I4677),AVERAGE(Hoja1!$I$2:$I$5001),Hoja1!I4677)</f>
        <v>58</v>
      </c>
      <c r="J4677">
        <f t="shared" si="219"/>
        <v>0</v>
      </c>
      <c r="K4677" t="str">
        <f t="shared" si="220"/>
        <v>0-400k</v>
      </c>
      <c r="L4677" t="str">
        <f t="shared" si="221"/>
        <v>46-60</v>
      </c>
    </row>
    <row r="4678" spans="1:12" x14ac:dyDescent="0.25">
      <c r="A4678">
        <v>4677</v>
      </c>
      <c r="B4678" t="s">
        <v>9</v>
      </c>
      <c r="C4678">
        <f>IF(ISBLANK(Hoja1!C4678),AVERAGE(Hoja1!$C$2:$C$5001),Hoja1!C4678)</f>
        <v>117100.8</v>
      </c>
      <c r="D4678" t="str">
        <f>IF(ISBLANK(Hoja1!D4678),"ASALARIADO",Hoja1!D4678)</f>
        <v>ASALARIADO</v>
      </c>
      <c r="E4678" t="s">
        <v>16</v>
      </c>
      <c r="F4678" t="s">
        <v>12</v>
      </c>
      <c r="G4678" t="s">
        <v>13</v>
      </c>
      <c r="H4678" t="s">
        <v>13</v>
      </c>
      <c r="I4678" s="1">
        <f>IF(ISBLANK(Hoja1!I4678),AVERAGE(Hoja1!$I$2:$I$5001),Hoja1!I4678)</f>
        <v>30</v>
      </c>
      <c r="J4678">
        <f t="shared" si="219"/>
        <v>0</v>
      </c>
      <c r="K4678" t="str">
        <f t="shared" si="220"/>
        <v>0-400k</v>
      </c>
      <c r="L4678" t="str">
        <f t="shared" si="221"/>
        <v>18-30</v>
      </c>
    </row>
    <row r="4679" spans="1:12" x14ac:dyDescent="0.25">
      <c r="A4679">
        <v>4678</v>
      </c>
      <c r="B4679" t="s">
        <v>15</v>
      </c>
      <c r="C4679">
        <f>IF(ISBLANK(Hoja1!C4679),AVERAGE(Hoja1!$C$2:$C$5001),Hoja1!C4679)</f>
        <v>515840</v>
      </c>
      <c r="D4679" t="str">
        <f>IF(ISBLANK(Hoja1!D4679),"ASALARIADO",Hoja1!D4679)</f>
        <v>ASALARIADO</v>
      </c>
      <c r="E4679" t="s">
        <v>16</v>
      </c>
      <c r="F4679" t="s">
        <v>12</v>
      </c>
      <c r="G4679" t="s">
        <v>13</v>
      </c>
      <c r="H4679" t="s">
        <v>13</v>
      </c>
      <c r="I4679" s="1">
        <f>IF(ISBLANK(Hoja1!I4679),AVERAGE(Hoja1!$I$2:$I$5001),Hoja1!I4679)</f>
        <v>35</v>
      </c>
      <c r="J4679">
        <f t="shared" si="219"/>
        <v>0</v>
      </c>
      <c r="K4679" t="str">
        <f t="shared" si="220"/>
        <v>400k-800k</v>
      </c>
      <c r="L4679" t="str">
        <f t="shared" si="221"/>
        <v>31-45</v>
      </c>
    </row>
    <row r="4680" spans="1:12" x14ac:dyDescent="0.25">
      <c r="A4680">
        <v>4679</v>
      </c>
      <c r="B4680" t="s">
        <v>15</v>
      </c>
      <c r="C4680">
        <f>IF(ISBLANK(Hoja1!C4680),AVERAGE(Hoja1!$C$2:$C$5001),Hoja1!C4680)</f>
        <v>817600</v>
      </c>
      <c r="D4680" t="str">
        <f>IF(ISBLANK(Hoja1!D4680),"ASALARIADO",Hoja1!D4680)</f>
        <v>ASALARIADO</v>
      </c>
      <c r="E4680" t="s">
        <v>16</v>
      </c>
      <c r="F4680" t="s">
        <v>12</v>
      </c>
      <c r="G4680" t="s">
        <v>13</v>
      </c>
      <c r="H4680" t="s">
        <v>13</v>
      </c>
      <c r="I4680" s="1">
        <f>IF(ISBLANK(Hoja1!I4680),AVERAGE(Hoja1!$I$2:$I$5001),Hoja1!I4680)</f>
        <v>23</v>
      </c>
      <c r="J4680">
        <f t="shared" si="219"/>
        <v>0</v>
      </c>
      <c r="K4680" t="str">
        <f t="shared" si="220"/>
        <v>800k-1.2M</v>
      </c>
      <c r="L4680" t="str">
        <f t="shared" si="221"/>
        <v>18-30</v>
      </c>
    </row>
    <row r="4681" spans="1:12" x14ac:dyDescent="0.25">
      <c r="A4681">
        <v>4680</v>
      </c>
      <c r="B4681" t="s">
        <v>9</v>
      </c>
      <c r="C4681">
        <f>IF(ISBLANK(Hoja1!C4681),AVERAGE(Hoja1!$C$2:$C$5001),Hoja1!C4681)</f>
        <v>424222</v>
      </c>
      <c r="D4681" t="str">
        <f>IF(ISBLANK(Hoja1!D4681),"ASALARIADO",Hoja1!D4681)</f>
        <v>ASALARIADO</v>
      </c>
      <c r="E4681" t="s">
        <v>16</v>
      </c>
      <c r="F4681" t="s">
        <v>12</v>
      </c>
      <c r="G4681" t="s">
        <v>13</v>
      </c>
      <c r="H4681" t="s">
        <v>13</v>
      </c>
      <c r="I4681" s="1">
        <f>IF(ISBLANK(Hoja1!I4681),AVERAGE(Hoja1!$I$2:$I$5001),Hoja1!I4681)</f>
        <v>59</v>
      </c>
      <c r="J4681">
        <f t="shared" si="219"/>
        <v>0</v>
      </c>
      <c r="K4681" t="str">
        <f t="shared" si="220"/>
        <v>400k-800k</v>
      </c>
      <c r="L4681" t="str">
        <f t="shared" si="221"/>
        <v>46-60</v>
      </c>
    </row>
    <row r="4682" spans="1:12" x14ac:dyDescent="0.25">
      <c r="A4682">
        <v>4681</v>
      </c>
      <c r="B4682" t="s">
        <v>9</v>
      </c>
      <c r="C4682">
        <f>IF(ISBLANK(Hoja1!C4682),AVERAGE(Hoja1!$C$2:$C$5001),Hoja1!C4682)</f>
        <v>298548</v>
      </c>
      <c r="D4682" t="str">
        <f>IF(ISBLANK(Hoja1!D4682),"ASALARIADO",Hoja1!D4682)</f>
        <v>CONVENIOS ESPECIALES DE TRABAJADORES INDEPENDIENTES</v>
      </c>
      <c r="E4682" t="s">
        <v>16</v>
      </c>
      <c r="F4682" t="s">
        <v>12</v>
      </c>
      <c r="G4682" t="s">
        <v>13</v>
      </c>
      <c r="H4682" t="s">
        <v>13</v>
      </c>
      <c r="I4682" s="1">
        <f>IF(ISBLANK(Hoja1!I4682),AVERAGE(Hoja1!$I$2:$I$5001),Hoja1!I4682)</f>
        <v>60</v>
      </c>
      <c r="J4682">
        <f t="shared" si="219"/>
        <v>0</v>
      </c>
      <c r="K4682" t="str">
        <f t="shared" si="220"/>
        <v>0-400k</v>
      </c>
      <c r="L4682" t="str">
        <f t="shared" si="221"/>
        <v>46-60</v>
      </c>
    </row>
    <row r="4683" spans="1:12" x14ac:dyDescent="0.25">
      <c r="A4683">
        <v>4682</v>
      </c>
      <c r="B4683" t="s">
        <v>9</v>
      </c>
      <c r="C4683">
        <f>IF(ISBLANK(Hoja1!C4683),AVERAGE(Hoja1!$C$2:$C$5001),Hoja1!C4683)</f>
        <v>408978.27</v>
      </c>
      <c r="D4683" t="str">
        <f>IF(ISBLANK(Hoja1!D4683),"ASALARIADO",Hoja1!D4683)</f>
        <v>ASALARIADO</v>
      </c>
      <c r="E4683" t="s">
        <v>16</v>
      </c>
      <c r="F4683" t="s">
        <v>12</v>
      </c>
      <c r="G4683" t="s">
        <v>12</v>
      </c>
      <c r="H4683" t="s">
        <v>13</v>
      </c>
      <c r="I4683" s="1">
        <f>IF(ISBLANK(Hoja1!I4683),AVERAGE(Hoja1!$I$2:$I$5001),Hoja1!I4683)</f>
        <v>27</v>
      </c>
      <c r="J4683">
        <f t="shared" si="219"/>
        <v>0</v>
      </c>
      <c r="K4683" t="str">
        <f t="shared" si="220"/>
        <v>400k-800k</v>
      </c>
      <c r="L4683" t="str">
        <f t="shared" si="221"/>
        <v>18-30</v>
      </c>
    </row>
    <row r="4684" spans="1:12" x14ac:dyDescent="0.25">
      <c r="A4684">
        <v>4683</v>
      </c>
      <c r="B4684" t="s">
        <v>9</v>
      </c>
      <c r="C4684">
        <f>IF(ISBLANK(Hoja1!C4684),AVERAGE(Hoja1!$C$2:$C$5001),Hoja1!C4684)</f>
        <v>445000</v>
      </c>
      <c r="D4684" t="str">
        <f>IF(ISBLANK(Hoja1!D4684),"ASALARIADO",Hoja1!D4684)</f>
        <v>ASALARIADO</v>
      </c>
      <c r="E4684" t="s">
        <v>16</v>
      </c>
      <c r="F4684" t="s">
        <v>12</v>
      </c>
      <c r="G4684" t="s">
        <v>12</v>
      </c>
      <c r="H4684" t="s">
        <v>13</v>
      </c>
      <c r="I4684" s="1">
        <f>IF(ISBLANK(Hoja1!I4684),AVERAGE(Hoja1!$I$2:$I$5001),Hoja1!I4684)</f>
        <v>34</v>
      </c>
      <c r="J4684">
        <f t="shared" si="219"/>
        <v>0</v>
      </c>
      <c r="K4684" t="str">
        <f t="shared" si="220"/>
        <v>400k-800k</v>
      </c>
      <c r="L4684" t="str">
        <f t="shared" si="221"/>
        <v>31-45</v>
      </c>
    </row>
    <row r="4685" spans="1:12" x14ac:dyDescent="0.25">
      <c r="A4685">
        <v>4684</v>
      </c>
      <c r="B4685" t="s">
        <v>9</v>
      </c>
      <c r="C4685">
        <f>IF(ISBLANK(Hoja1!C4685),AVERAGE(Hoja1!$C$2:$C$5001),Hoja1!C4685)</f>
        <v>534683</v>
      </c>
      <c r="D4685" t="str">
        <f>IF(ISBLANK(Hoja1!D4685),"ASALARIADO",Hoja1!D4685)</f>
        <v>TRABAJADOR INDEPENDIENTE</v>
      </c>
      <c r="E4685" t="s">
        <v>16</v>
      </c>
      <c r="F4685" t="s">
        <v>12</v>
      </c>
      <c r="G4685" t="s">
        <v>13</v>
      </c>
      <c r="H4685" t="s">
        <v>12</v>
      </c>
      <c r="I4685" s="1">
        <f>IF(ISBLANK(Hoja1!I4685),AVERAGE(Hoja1!$I$2:$I$5001),Hoja1!I4685)</f>
        <v>62</v>
      </c>
      <c r="J4685">
        <f t="shared" si="219"/>
        <v>1</v>
      </c>
      <c r="K4685" t="str">
        <f t="shared" si="220"/>
        <v>400k-800k</v>
      </c>
      <c r="L4685" t="str">
        <f t="shared" si="221"/>
        <v>61-75</v>
      </c>
    </row>
    <row r="4686" spans="1:12" x14ac:dyDescent="0.25">
      <c r="A4686">
        <v>4685</v>
      </c>
      <c r="B4686" t="s">
        <v>15</v>
      </c>
      <c r="C4686">
        <f>IF(ISBLANK(Hoja1!C4686),AVERAGE(Hoja1!$C$2:$C$5001),Hoja1!C4686)</f>
        <v>544761.14</v>
      </c>
      <c r="D4686" t="str">
        <f>IF(ISBLANK(Hoja1!D4686),"ASALARIADO",Hoja1!D4686)</f>
        <v>ASALARIADO</v>
      </c>
      <c r="E4686" t="s">
        <v>16</v>
      </c>
      <c r="F4686" t="s">
        <v>12</v>
      </c>
      <c r="G4686" t="s">
        <v>13</v>
      </c>
      <c r="H4686" t="s">
        <v>13</v>
      </c>
      <c r="I4686" s="1">
        <f>IF(ISBLANK(Hoja1!I4686),AVERAGE(Hoja1!$I$2:$I$5001),Hoja1!I4686)</f>
        <v>35</v>
      </c>
      <c r="J4686">
        <f t="shared" si="219"/>
        <v>0</v>
      </c>
      <c r="K4686" t="str">
        <f t="shared" si="220"/>
        <v>400k-800k</v>
      </c>
      <c r="L4686" t="str">
        <f t="shared" si="221"/>
        <v>31-45</v>
      </c>
    </row>
    <row r="4687" spans="1:12" x14ac:dyDescent="0.25">
      <c r="A4687">
        <v>4686</v>
      </c>
      <c r="B4687" t="s">
        <v>15</v>
      </c>
      <c r="C4687">
        <f>IF(ISBLANK(Hoja1!C4687),AVERAGE(Hoja1!$C$2:$C$5001),Hoja1!C4687)</f>
        <v>360000</v>
      </c>
      <c r="D4687" t="str">
        <f>IF(ISBLANK(Hoja1!D4687),"ASALARIADO",Hoja1!D4687)</f>
        <v>ASALARIADO</v>
      </c>
      <c r="E4687" t="s">
        <v>16</v>
      </c>
      <c r="F4687" t="s">
        <v>12</v>
      </c>
      <c r="G4687" t="s">
        <v>13</v>
      </c>
      <c r="H4687" t="s">
        <v>13</v>
      </c>
      <c r="I4687" s="1">
        <f>IF(ISBLANK(Hoja1!I4687),AVERAGE(Hoja1!$I$2:$I$5001),Hoja1!I4687)</f>
        <v>27</v>
      </c>
      <c r="J4687">
        <f t="shared" si="219"/>
        <v>0</v>
      </c>
      <c r="K4687" t="str">
        <f t="shared" si="220"/>
        <v>0-400k</v>
      </c>
      <c r="L4687" t="str">
        <f t="shared" si="221"/>
        <v>18-30</v>
      </c>
    </row>
    <row r="4688" spans="1:12" x14ac:dyDescent="0.25">
      <c r="A4688">
        <v>4687</v>
      </c>
      <c r="B4688" t="s">
        <v>9</v>
      </c>
      <c r="C4688">
        <f>IF(ISBLANK(Hoja1!C4688),AVERAGE(Hoja1!$C$2:$C$5001),Hoja1!C4688)</f>
        <v>339594</v>
      </c>
      <c r="D4688" t="str">
        <f>IF(ISBLANK(Hoja1!D4688),"ASALARIADO",Hoja1!D4688)</f>
        <v>ASALARIADO</v>
      </c>
      <c r="E4688" t="s">
        <v>16</v>
      </c>
      <c r="F4688" t="s">
        <v>12</v>
      </c>
      <c r="G4688" t="s">
        <v>13</v>
      </c>
      <c r="H4688" t="s">
        <v>13</v>
      </c>
      <c r="I4688" s="1">
        <f>IF(ISBLANK(Hoja1!I4688),AVERAGE(Hoja1!$I$2:$I$5001),Hoja1!I4688)</f>
        <v>24</v>
      </c>
      <c r="J4688">
        <f t="shared" si="219"/>
        <v>0</v>
      </c>
      <c r="K4688" t="str">
        <f t="shared" si="220"/>
        <v>0-400k</v>
      </c>
      <c r="L4688" t="str">
        <f t="shared" si="221"/>
        <v>18-30</v>
      </c>
    </row>
    <row r="4689" spans="1:12" x14ac:dyDescent="0.25">
      <c r="A4689">
        <v>4688</v>
      </c>
      <c r="B4689" t="s">
        <v>15</v>
      </c>
      <c r="C4689">
        <f>IF(ISBLANK(Hoja1!C4689),AVERAGE(Hoja1!$C$2:$C$5001),Hoja1!C4689)</f>
        <v>608956</v>
      </c>
      <c r="D4689" t="str">
        <f>IF(ISBLANK(Hoja1!D4689),"ASALARIADO",Hoja1!D4689)</f>
        <v>ASALARIADO</v>
      </c>
      <c r="E4689" t="s">
        <v>16</v>
      </c>
      <c r="F4689" t="s">
        <v>12</v>
      </c>
      <c r="G4689" t="s">
        <v>13</v>
      </c>
      <c r="H4689" t="s">
        <v>13</v>
      </c>
      <c r="I4689" s="1">
        <f>IF(ISBLANK(Hoja1!I4689),AVERAGE(Hoja1!$I$2:$I$5001),Hoja1!I4689)</f>
        <v>35</v>
      </c>
      <c r="J4689">
        <f t="shared" si="219"/>
        <v>0</v>
      </c>
      <c r="K4689" t="str">
        <f t="shared" si="220"/>
        <v>400k-800k</v>
      </c>
      <c r="L4689" t="str">
        <f t="shared" si="221"/>
        <v>31-45</v>
      </c>
    </row>
    <row r="4690" spans="1:12" x14ac:dyDescent="0.25">
      <c r="A4690">
        <v>4689</v>
      </c>
      <c r="B4690" t="s">
        <v>15</v>
      </c>
      <c r="C4690">
        <f>IF(ISBLANK(Hoja1!C4690),AVERAGE(Hoja1!$C$2:$C$5001),Hoja1!C4690)</f>
        <v>149134.75</v>
      </c>
      <c r="D4690" t="str">
        <f>IF(ISBLANK(Hoja1!D4690),"ASALARIADO",Hoja1!D4690)</f>
        <v>ASALARIADO</v>
      </c>
      <c r="E4690" t="s">
        <v>16</v>
      </c>
      <c r="F4690" t="s">
        <v>12</v>
      </c>
      <c r="G4690" t="s">
        <v>13</v>
      </c>
      <c r="H4690" t="s">
        <v>13</v>
      </c>
      <c r="I4690" s="1">
        <f>IF(ISBLANK(Hoja1!I4690),AVERAGE(Hoja1!$I$2:$I$5001),Hoja1!I4690)</f>
        <v>44</v>
      </c>
      <c r="J4690">
        <f t="shared" si="219"/>
        <v>0</v>
      </c>
      <c r="K4690" t="str">
        <f t="shared" si="220"/>
        <v>0-400k</v>
      </c>
      <c r="L4690" t="str">
        <f t="shared" si="221"/>
        <v>31-45</v>
      </c>
    </row>
    <row r="4691" spans="1:12" x14ac:dyDescent="0.25">
      <c r="A4691">
        <v>4690</v>
      </c>
      <c r="B4691" t="s">
        <v>9</v>
      </c>
      <c r="C4691">
        <f>IF(ISBLANK(Hoja1!C4691),AVERAGE(Hoja1!$C$2:$C$5001),Hoja1!C4691)</f>
        <v>603283.5</v>
      </c>
      <c r="D4691" t="str">
        <f>IF(ISBLANK(Hoja1!D4691),"ASALARIADO",Hoja1!D4691)</f>
        <v>ASALARIADO</v>
      </c>
      <c r="E4691" t="s">
        <v>11</v>
      </c>
      <c r="F4691" t="s">
        <v>12</v>
      </c>
      <c r="G4691" t="s">
        <v>13</v>
      </c>
      <c r="H4691" t="s">
        <v>13</v>
      </c>
      <c r="I4691" s="1">
        <f>IF(ISBLANK(Hoja1!I4691),AVERAGE(Hoja1!$I$2:$I$5001),Hoja1!I4691)</f>
        <v>30</v>
      </c>
      <c r="J4691">
        <f t="shared" si="219"/>
        <v>0</v>
      </c>
      <c r="K4691" t="str">
        <f t="shared" si="220"/>
        <v>400k-800k</v>
      </c>
      <c r="L4691" t="str">
        <f t="shared" si="221"/>
        <v>18-30</v>
      </c>
    </row>
    <row r="4692" spans="1:12" x14ac:dyDescent="0.25">
      <c r="A4692">
        <v>4691</v>
      </c>
      <c r="B4692" t="s">
        <v>9</v>
      </c>
      <c r="C4692">
        <f>IF(ISBLANK(Hoja1!C4692),AVERAGE(Hoja1!$C$2:$C$5001),Hoja1!C4692)</f>
        <v>897359.35999999999</v>
      </c>
      <c r="D4692" t="str">
        <f>IF(ISBLANK(Hoja1!D4692),"ASALARIADO",Hoja1!D4692)</f>
        <v>ASALARIADO</v>
      </c>
      <c r="E4692" t="s">
        <v>16</v>
      </c>
      <c r="F4692" t="s">
        <v>12</v>
      </c>
      <c r="G4692" t="s">
        <v>13</v>
      </c>
      <c r="H4692" t="s">
        <v>13</v>
      </c>
      <c r="I4692" s="1">
        <f>IF(ISBLANK(Hoja1!I4692),AVERAGE(Hoja1!$I$2:$I$5001),Hoja1!I4692)</f>
        <v>23</v>
      </c>
      <c r="J4692">
        <f t="shared" si="219"/>
        <v>0</v>
      </c>
      <c r="K4692" t="str">
        <f t="shared" si="220"/>
        <v>800k-1.2M</v>
      </c>
      <c r="L4692" t="str">
        <f t="shared" si="221"/>
        <v>18-30</v>
      </c>
    </row>
    <row r="4693" spans="1:12" x14ac:dyDescent="0.25">
      <c r="A4693">
        <v>4692</v>
      </c>
      <c r="B4693" t="s">
        <v>15</v>
      </c>
      <c r="C4693">
        <f>IF(ISBLANK(Hoja1!C4693),AVERAGE(Hoja1!$C$2:$C$5001),Hoja1!C4693)</f>
        <v>297046</v>
      </c>
      <c r="D4693" t="str">
        <f>IF(ISBLANK(Hoja1!D4693),"ASALARIADO",Hoja1!D4693)</f>
        <v>ASEGURADO VOLUNTARIO</v>
      </c>
      <c r="E4693" t="s">
        <v>16</v>
      </c>
      <c r="F4693" t="s">
        <v>12</v>
      </c>
      <c r="G4693" t="s">
        <v>13</v>
      </c>
      <c r="H4693" t="s">
        <v>13</v>
      </c>
      <c r="I4693" s="1">
        <f>IF(ISBLANK(Hoja1!I4693),AVERAGE(Hoja1!$I$2:$I$5001),Hoja1!I4693)</f>
        <v>48</v>
      </c>
      <c r="J4693">
        <f t="shared" si="219"/>
        <v>0</v>
      </c>
      <c r="K4693" t="str">
        <f t="shared" si="220"/>
        <v>0-400k</v>
      </c>
      <c r="L4693" t="str">
        <f t="shared" si="221"/>
        <v>46-60</v>
      </c>
    </row>
    <row r="4694" spans="1:12" x14ac:dyDescent="0.25">
      <c r="A4694">
        <v>4693</v>
      </c>
      <c r="B4694" t="s">
        <v>15</v>
      </c>
      <c r="C4694">
        <f>IF(ISBLANK(Hoja1!C4694),AVERAGE(Hoja1!$C$2:$C$5001),Hoja1!C4694)</f>
        <v>883830.32</v>
      </c>
      <c r="D4694" t="str">
        <f>IF(ISBLANK(Hoja1!D4694),"ASALARIADO",Hoja1!D4694)</f>
        <v>ASALARIADO</v>
      </c>
      <c r="E4694" t="s">
        <v>11</v>
      </c>
      <c r="F4694" t="s">
        <v>12</v>
      </c>
      <c r="G4694" t="s">
        <v>13</v>
      </c>
      <c r="H4694" t="s">
        <v>13</v>
      </c>
      <c r="I4694" s="1">
        <f>IF(ISBLANK(Hoja1!I4694),AVERAGE(Hoja1!$I$2:$I$5001),Hoja1!I4694)</f>
        <v>40</v>
      </c>
      <c r="J4694">
        <f t="shared" si="219"/>
        <v>0</v>
      </c>
      <c r="K4694" t="str">
        <f t="shared" si="220"/>
        <v>800k-1.2M</v>
      </c>
      <c r="L4694" t="str">
        <f t="shared" si="221"/>
        <v>31-45</v>
      </c>
    </row>
    <row r="4695" spans="1:12" x14ac:dyDescent="0.25">
      <c r="A4695">
        <v>4694</v>
      </c>
      <c r="B4695" t="s">
        <v>9</v>
      </c>
      <c r="C4695">
        <f>IF(ISBLANK(Hoja1!C4695),AVERAGE(Hoja1!$C$2:$C$5001),Hoja1!C4695)</f>
        <v>8962309</v>
      </c>
      <c r="D4695" t="str">
        <f>IF(ISBLANK(Hoja1!D4695),"ASALARIADO",Hoja1!D4695)</f>
        <v>PENSIONADOS EN SU PROPIO SISTEMA</v>
      </c>
      <c r="E4695" t="s">
        <v>11</v>
      </c>
      <c r="F4695" t="s">
        <v>12</v>
      </c>
      <c r="G4695" t="s">
        <v>13</v>
      </c>
      <c r="H4695" t="s">
        <v>13</v>
      </c>
      <c r="I4695" s="1">
        <f>IF(ISBLANK(Hoja1!I4695),AVERAGE(Hoja1!$I$2:$I$5001),Hoja1!I4695)</f>
        <v>68</v>
      </c>
      <c r="J4695">
        <f t="shared" si="219"/>
        <v>0</v>
      </c>
      <c r="K4695" t="str">
        <f t="shared" si="220"/>
        <v>2M+</v>
      </c>
      <c r="L4695" t="str">
        <f t="shared" si="221"/>
        <v>61-75</v>
      </c>
    </row>
    <row r="4696" spans="1:12" x14ac:dyDescent="0.25">
      <c r="A4696">
        <v>4695</v>
      </c>
      <c r="B4696" t="s">
        <v>9</v>
      </c>
      <c r="C4696">
        <f>IF(ISBLANK(Hoja1!C4696),AVERAGE(Hoja1!$C$2:$C$5001),Hoja1!C4696)</f>
        <v>297046</v>
      </c>
      <c r="D4696" t="str">
        <f>IF(ISBLANK(Hoja1!D4696),"ASALARIADO",Hoja1!D4696)</f>
        <v>ASEGURADO VOLUNTARIO</v>
      </c>
      <c r="E4696" t="s">
        <v>16</v>
      </c>
      <c r="F4696" t="s">
        <v>12</v>
      </c>
      <c r="G4696" t="s">
        <v>13</v>
      </c>
      <c r="H4696" t="s">
        <v>12</v>
      </c>
      <c r="I4696" s="1">
        <f>IF(ISBLANK(Hoja1!I4696),AVERAGE(Hoja1!$I$2:$I$5001),Hoja1!I4696)</f>
        <v>54</v>
      </c>
      <c r="J4696">
        <f t="shared" si="219"/>
        <v>1</v>
      </c>
      <c r="K4696" t="str">
        <f t="shared" si="220"/>
        <v>0-400k</v>
      </c>
      <c r="L4696" t="str">
        <f t="shared" si="221"/>
        <v>46-60</v>
      </c>
    </row>
    <row r="4697" spans="1:12" x14ac:dyDescent="0.25">
      <c r="A4697">
        <v>4696</v>
      </c>
      <c r="B4697" t="s">
        <v>9</v>
      </c>
      <c r="C4697">
        <f>IF(ISBLANK(Hoja1!C4697),AVERAGE(Hoja1!$C$2:$C$5001),Hoja1!C4697)</f>
        <v>432301.35</v>
      </c>
      <c r="D4697" t="str">
        <f>IF(ISBLANK(Hoja1!D4697),"ASALARIADO",Hoja1!D4697)</f>
        <v>ASALARIADO</v>
      </c>
      <c r="E4697" t="s">
        <v>16</v>
      </c>
      <c r="F4697" t="s">
        <v>12</v>
      </c>
      <c r="G4697" t="s">
        <v>13</v>
      </c>
      <c r="H4697" t="s">
        <v>13</v>
      </c>
      <c r="I4697" s="1">
        <f>IF(ISBLANK(Hoja1!I4697),AVERAGE(Hoja1!$I$2:$I$5001),Hoja1!I4697)</f>
        <v>30</v>
      </c>
      <c r="J4697">
        <f t="shared" si="219"/>
        <v>0</v>
      </c>
      <c r="K4697" t="str">
        <f t="shared" si="220"/>
        <v>400k-800k</v>
      </c>
      <c r="L4697" t="str">
        <f t="shared" si="221"/>
        <v>18-30</v>
      </c>
    </row>
    <row r="4698" spans="1:12" x14ac:dyDescent="0.25">
      <c r="A4698">
        <v>4697</v>
      </c>
      <c r="B4698" t="s">
        <v>9</v>
      </c>
      <c r="C4698">
        <f>IF(ISBLANK(Hoja1!C4698),AVERAGE(Hoja1!$C$2:$C$5001),Hoja1!C4698)</f>
        <v>578941.44999999995</v>
      </c>
      <c r="D4698" t="str">
        <f>IF(ISBLANK(Hoja1!D4698),"ASALARIADO",Hoja1!D4698)</f>
        <v>ASALARIADO</v>
      </c>
      <c r="E4698" t="s">
        <v>16</v>
      </c>
      <c r="F4698" t="s">
        <v>12</v>
      </c>
      <c r="G4698" t="s">
        <v>13</v>
      </c>
      <c r="H4698" t="s">
        <v>13</v>
      </c>
      <c r="I4698" s="1">
        <f>IF(ISBLANK(Hoja1!I4698),AVERAGE(Hoja1!$I$2:$I$5001),Hoja1!I4698)</f>
        <v>23</v>
      </c>
      <c r="J4698">
        <f t="shared" si="219"/>
        <v>0</v>
      </c>
      <c r="K4698" t="str">
        <f t="shared" si="220"/>
        <v>400k-800k</v>
      </c>
      <c r="L4698" t="str">
        <f t="shared" si="221"/>
        <v>18-30</v>
      </c>
    </row>
    <row r="4699" spans="1:12" x14ac:dyDescent="0.25">
      <c r="A4699">
        <v>4698</v>
      </c>
      <c r="B4699" t="s">
        <v>15</v>
      </c>
      <c r="C4699">
        <f>IF(ISBLANK(Hoja1!C4699),AVERAGE(Hoja1!$C$2:$C$5001),Hoja1!C4699)</f>
        <v>2923075.5</v>
      </c>
      <c r="D4699" t="str">
        <f>IF(ISBLANK(Hoja1!D4699),"ASALARIADO",Hoja1!D4699)</f>
        <v>ASALARIADO</v>
      </c>
      <c r="E4699" t="s">
        <v>11</v>
      </c>
      <c r="F4699" t="s">
        <v>12</v>
      </c>
      <c r="G4699" t="s">
        <v>13</v>
      </c>
      <c r="H4699" t="s">
        <v>13</v>
      </c>
      <c r="I4699" s="1">
        <f>IF(ISBLANK(Hoja1!I4699),AVERAGE(Hoja1!$I$2:$I$5001),Hoja1!I4699)</f>
        <v>53</v>
      </c>
      <c r="J4699">
        <f t="shared" si="219"/>
        <v>0</v>
      </c>
      <c r="K4699" t="str">
        <f t="shared" si="220"/>
        <v>2M+</v>
      </c>
      <c r="L4699" t="str">
        <f t="shared" si="221"/>
        <v>46-60</v>
      </c>
    </row>
    <row r="4700" spans="1:12" x14ac:dyDescent="0.25">
      <c r="A4700">
        <v>4699</v>
      </c>
      <c r="B4700" t="s">
        <v>15</v>
      </c>
      <c r="C4700">
        <f>IF(ISBLANK(Hoja1!C4700),AVERAGE(Hoja1!$C$2:$C$5001),Hoja1!C4700)</f>
        <v>540376</v>
      </c>
      <c r="D4700" t="str">
        <f>IF(ISBLANK(Hoja1!D4700),"ASALARIADO",Hoja1!D4700)</f>
        <v>ASALARIADO</v>
      </c>
      <c r="E4700" t="s">
        <v>16</v>
      </c>
      <c r="F4700" t="s">
        <v>12</v>
      </c>
      <c r="G4700" t="s">
        <v>13</v>
      </c>
      <c r="H4700" t="s">
        <v>13</v>
      </c>
      <c r="I4700" s="1">
        <f>IF(ISBLANK(Hoja1!I4700),AVERAGE(Hoja1!$I$2:$I$5001),Hoja1!I4700)</f>
        <v>35</v>
      </c>
      <c r="J4700">
        <f t="shared" si="219"/>
        <v>0</v>
      </c>
      <c r="K4700" t="str">
        <f t="shared" si="220"/>
        <v>400k-800k</v>
      </c>
      <c r="L4700" t="str">
        <f t="shared" si="221"/>
        <v>31-45</v>
      </c>
    </row>
    <row r="4701" spans="1:12" x14ac:dyDescent="0.25">
      <c r="A4701">
        <v>4700</v>
      </c>
      <c r="B4701" t="s">
        <v>15</v>
      </c>
      <c r="C4701">
        <f>IF(ISBLANK(Hoja1!C4701),AVERAGE(Hoja1!$C$2:$C$5001),Hoja1!C4701)</f>
        <v>1040470</v>
      </c>
      <c r="D4701" t="str">
        <f>IF(ISBLANK(Hoja1!D4701),"ASALARIADO",Hoja1!D4701)</f>
        <v>ASALARIADO</v>
      </c>
      <c r="E4701" t="s">
        <v>11</v>
      </c>
      <c r="F4701" t="s">
        <v>12</v>
      </c>
      <c r="G4701" t="s">
        <v>13</v>
      </c>
      <c r="H4701" t="s">
        <v>12</v>
      </c>
      <c r="I4701" s="1">
        <f>IF(ISBLANK(Hoja1!I4701),AVERAGE(Hoja1!$I$2:$I$5001),Hoja1!I4701)</f>
        <v>53</v>
      </c>
      <c r="J4701">
        <f t="shared" si="219"/>
        <v>1</v>
      </c>
      <c r="K4701" t="str">
        <f t="shared" si="220"/>
        <v>800k-1.2M</v>
      </c>
      <c r="L4701" t="str">
        <f t="shared" si="221"/>
        <v>46-60</v>
      </c>
    </row>
    <row r="4702" spans="1:12" x14ac:dyDescent="0.25">
      <c r="A4702">
        <v>4701</v>
      </c>
      <c r="B4702" t="s">
        <v>9</v>
      </c>
      <c r="C4702">
        <f>IF(ISBLANK(Hoja1!C4702),AVERAGE(Hoja1!$C$2:$C$5001),Hoja1!C4702)</f>
        <v>297046</v>
      </c>
      <c r="D4702" t="str">
        <f>IF(ISBLANK(Hoja1!D4702),"ASALARIADO",Hoja1!D4702)</f>
        <v>TRABAJADOR INDEPENDIENTE</v>
      </c>
      <c r="E4702" t="s">
        <v>16</v>
      </c>
      <c r="F4702" t="s">
        <v>12</v>
      </c>
      <c r="G4702" t="s">
        <v>13</v>
      </c>
      <c r="H4702" t="s">
        <v>13</v>
      </c>
      <c r="I4702" s="1">
        <f>IF(ISBLANK(Hoja1!I4702),AVERAGE(Hoja1!$I$2:$I$5001),Hoja1!I4702)</f>
        <v>21</v>
      </c>
      <c r="J4702">
        <f t="shared" si="219"/>
        <v>0</v>
      </c>
      <c r="K4702" t="str">
        <f t="shared" si="220"/>
        <v>0-400k</v>
      </c>
      <c r="L4702" t="str">
        <f t="shared" si="221"/>
        <v>18-30</v>
      </c>
    </row>
    <row r="4703" spans="1:12" x14ac:dyDescent="0.25">
      <c r="A4703">
        <v>4702</v>
      </c>
      <c r="B4703" t="s">
        <v>9</v>
      </c>
      <c r="C4703">
        <f>IF(ISBLANK(Hoja1!C4703),AVERAGE(Hoja1!$C$2:$C$5001),Hoja1!C4703)</f>
        <v>500136.83</v>
      </c>
      <c r="D4703" t="str">
        <f>IF(ISBLANK(Hoja1!D4703),"ASALARIADO",Hoja1!D4703)</f>
        <v>ASALARIADO</v>
      </c>
      <c r="E4703" t="s">
        <v>16</v>
      </c>
      <c r="F4703" t="s">
        <v>12</v>
      </c>
      <c r="G4703" t="s">
        <v>13</v>
      </c>
      <c r="H4703" t="s">
        <v>13</v>
      </c>
      <c r="I4703" s="1">
        <f>IF(ISBLANK(Hoja1!I4703),AVERAGE(Hoja1!$I$2:$I$5001),Hoja1!I4703)</f>
        <v>35</v>
      </c>
      <c r="J4703">
        <f t="shared" si="219"/>
        <v>0</v>
      </c>
      <c r="K4703" t="str">
        <f t="shared" si="220"/>
        <v>400k-800k</v>
      </c>
      <c r="L4703" t="str">
        <f t="shared" si="221"/>
        <v>31-45</v>
      </c>
    </row>
    <row r="4704" spans="1:12" x14ac:dyDescent="0.25">
      <c r="A4704">
        <v>4703</v>
      </c>
      <c r="B4704" t="s">
        <v>9</v>
      </c>
      <c r="C4704">
        <f>IF(ISBLANK(Hoja1!C4704),AVERAGE(Hoja1!$C$2:$C$5001),Hoja1!C4704)</f>
        <v>353539</v>
      </c>
      <c r="D4704" t="str">
        <f>IF(ISBLANK(Hoja1!D4704),"ASALARIADO",Hoja1!D4704)</f>
        <v>TRABAJADOR INDEPENDIENTE</v>
      </c>
      <c r="E4704" t="s">
        <v>16</v>
      </c>
      <c r="F4704" t="s">
        <v>12</v>
      </c>
      <c r="G4704" t="s">
        <v>13</v>
      </c>
      <c r="H4704" t="s">
        <v>13</v>
      </c>
      <c r="I4704" s="1">
        <f>IF(ISBLANK(Hoja1!I4704),AVERAGE(Hoja1!$I$2:$I$5001),Hoja1!I4704)</f>
        <v>56</v>
      </c>
      <c r="J4704">
        <f t="shared" si="219"/>
        <v>0</v>
      </c>
      <c r="K4704" t="str">
        <f t="shared" si="220"/>
        <v>0-400k</v>
      </c>
      <c r="L4704" t="str">
        <f t="shared" si="221"/>
        <v>46-60</v>
      </c>
    </row>
    <row r="4705" spans="1:12" x14ac:dyDescent="0.25">
      <c r="A4705">
        <v>4704</v>
      </c>
      <c r="B4705" t="s">
        <v>9</v>
      </c>
      <c r="C4705">
        <f>IF(ISBLANK(Hoja1!C4705),AVERAGE(Hoja1!$C$2:$C$5001),Hoja1!C4705)</f>
        <v>450677.08</v>
      </c>
      <c r="D4705" t="str">
        <f>IF(ISBLANK(Hoja1!D4705),"ASALARIADO",Hoja1!D4705)</f>
        <v>ASALARIADO</v>
      </c>
      <c r="E4705" t="s">
        <v>16</v>
      </c>
      <c r="F4705" t="s">
        <v>12</v>
      </c>
      <c r="G4705" t="s">
        <v>13</v>
      </c>
      <c r="H4705" t="s">
        <v>13</v>
      </c>
      <c r="I4705" s="1">
        <f>IF(ISBLANK(Hoja1!I4705),AVERAGE(Hoja1!$I$2:$I$5001),Hoja1!I4705)</f>
        <v>28</v>
      </c>
      <c r="J4705">
        <f t="shared" si="219"/>
        <v>0</v>
      </c>
      <c r="K4705" t="str">
        <f t="shared" si="220"/>
        <v>400k-800k</v>
      </c>
      <c r="L4705" t="str">
        <f t="shared" si="221"/>
        <v>18-30</v>
      </c>
    </row>
    <row r="4706" spans="1:12" x14ac:dyDescent="0.25">
      <c r="A4706">
        <v>4705</v>
      </c>
      <c r="B4706" t="s">
        <v>9</v>
      </c>
      <c r="C4706">
        <f>IF(ISBLANK(Hoja1!C4706),AVERAGE(Hoja1!$C$2:$C$5001),Hoja1!C4706)</f>
        <v>65449</v>
      </c>
      <c r="D4706" t="str">
        <f>IF(ISBLANK(Hoja1!D4706),"ASALARIADO",Hoja1!D4706)</f>
        <v>ASALARIADO</v>
      </c>
      <c r="E4706" t="s">
        <v>16</v>
      </c>
      <c r="F4706" t="s">
        <v>12</v>
      </c>
      <c r="G4706" t="s">
        <v>12</v>
      </c>
      <c r="H4706" t="s">
        <v>13</v>
      </c>
      <c r="I4706" s="1">
        <f>IF(ISBLANK(Hoja1!I4706),AVERAGE(Hoja1!$I$2:$I$5001),Hoja1!I4706)</f>
        <v>59</v>
      </c>
      <c r="J4706">
        <f t="shared" si="219"/>
        <v>0</v>
      </c>
      <c r="K4706" t="str">
        <f t="shared" si="220"/>
        <v>0-400k</v>
      </c>
      <c r="L4706" t="str">
        <f t="shared" si="221"/>
        <v>46-60</v>
      </c>
    </row>
    <row r="4707" spans="1:12" x14ac:dyDescent="0.25">
      <c r="A4707">
        <v>4706</v>
      </c>
      <c r="B4707" t="s">
        <v>9</v>
      </c>
      <c r="C4707">
        <f>IF(ISBLANK(Hoja1!C4707),AVERAGE(Hoja1!$C$2:$C$5001),Hoja1!C4707)</f>
        <v>505464</v>
      </c>
      <c r="D4707" t="str">
        <f>IF(ISBLANK(Hoja1!D4707),"ASALARIADO",Hoja1!D4707)</f>
        <v>TRABAJADOR INDEPENDIENTE</v>
      </c>
      <c r="E4707" t="s">
        <v>16</v>
      </c>
      <c r="F4707" t="s">
        <v>12</v>
      </c>
      <c r="G4707" t="s">
        <v>13</v>
      </c>
      <c r="H4707" t="s">
        <v>13</v>
      </c>
      <c r="I4707" s="1">
        <f>IF(ISBLANK(Hoja1!I4707),AVERAGE(Hoja1!$I$2:$I$5001),Hoja1!I4707)</f>
        <v>61</v>
      </c>
      <c r="J4707">
        <f t="shared" si="219"/>
        <v>0</v>
      </c>
      <c r="K4707" t="str">
        <f t="shared" si="220"/>
        <v>400k-800k</v>
      </c>
      <c r="L4707" t="str">
        <f t="shared" si="221"/>
        <v>61-75</v>
      </c>
    </row>
    <row r="4708" spans="1:12" x14ac:dyDescent="0.25">
      <c r="A4708">
        <v>4707</v>
      </c>
      <c r="B4708" t="s">
        <v>9</v>
      </c>
      <c r="C4708">
        <f>IF(ISBLANK(Hoja1!C4708),AVERAGE(Hoja1!$C$2:$C$5001),Hoja1!C4708)</f>
        <v>1594555.67</v>
      </c>
      <c r="D4708" t="str">
        <f>IF(ISBLANK(Hoja1!D4708),"ASALARIADO",Hoja1!D4708)</f>
        <v>ASALARIADO</v>
      </c>
      <c r="E4708" t="s">
        <v>11</v>
      </c>
      <c r="F4708" t="s">
        <v>12</v>
      </c>
      <c r="G4708" t="s">
        <v>13</v>
      </c>
      <c r="H4708" t="s">
        <v>13</v>
      </c>
      <c r="I4708" s="1">
        <f>IF(ISBLANK(Hoja1!I4708),AVERAGE(Hoja1!$I$2:$I$5001),Hoja1!I4708)</f>
        <v>49</v>
      </c>
      <c r="J4708">
        <f t="shared" si="219"/>
        <v>0</v>
      </c>
      <c r="K4708" t="str">
        <f t="shared" si="220"/>
        <v>1.2M-2M</v>
      </c>
      <c r="L4708" t="str">
        <f t="shared" si="221"/>
        <v>46-60</v>
      </c>
    </row>
    <row r="4709" spans="1:12" x14ac:dyDescent="0.25">
      <c r="A4709">
        <v>4708</v>
      </c>
      <c r="B4709" t="s">
        <v>15</v>
      </c>
      <c r="C4709">
        <f>IF(ISBLANK(Hoja1!C4709),AVERAGE(Hoja1!$C$2:$C$5001),Hoja1!C4709)</f>
        <v>359544.27</v>
      </c>
      <c r="D4709" t="str">
        <f>IF(ISBLANK(Hoja1!D4709),"ASALARIADO",Hoja1!D4709)</f>
        <v>CONVENIOS ESPECIALES DE ASEGURADOS VOLUNTARIOS</v>
      </c>
      <c r="E4709" t="s">
        <v>16</v>
      </c>
      <c r="F4709" t="s">
        <v>12</v>
      </c>
      <c r="G4709" t="s">
        <v>12</v>
      </c>
      <c r="H4709" t="s">
        <v>13</v>
      </c>
      <c r="I4709" s="1">
        <f>IF(ISBLANK(Hoja1!I4709),AVERAGE(Hoja1!$I$2:$I$5001),Hoja1!I4709)</f>
        <v>44</v>
      </c>
      <c r="J4709">
        <f t="shared" si="219"/>
        <v>0</v>
      </c>
      <c r="K4709" t="str">
        <f t="shared" si="220"/>
        <v>0-400k</v>
      </c>
      <c r="L4709" t="str">
        <f t="shared" si="221"/>
        <v>31-45</v>
      </c>
    </row>
    <row r="4710" spans="1:12" x14ac:dyDescent="0.25">
      <c r="A4710">
        <v>4709</v>
      </c>
      <c r="B4710" t="s">
        <v>9</v>
      </c>
      <c r="C4710">
        <f>IF(ISBLANK(Hoja1!C4710),AVERAGE(Hoja1!$C$2:$C$5001),Hoja1!C4710)</f>
        <v>550000</v>
      </c>
      <c r="D4710" t="str">
        <f>IF(ISBLANK(Hoja1!D4710),"ASALARIADO",Hoja1!D4710)</f>
        <v>ASALARIADO</v>
      </c>
      <c r="E4710" t="s">
        <v>16</v>
      </c>
      <c r="F4710" t="s">
        <v>12</v>
      </c>
      <c r="G4710" t="s">
        <v>13</v>
      </c>
      <c r="H4710" t="s">
        <v>13</v>
      </c>
      <c r="I4710" s="1">
        <f>IF(ISBLANK(Hoja1!I4710),AVERAGE(Hoja1!$I$2:$I$5001),Hoja1!I4710)</f>
        <v>39</v>
      </c>
      <c r="J4710">
        <f t="shared" si="219"/>
        <v>0</v>
      </c>
      <c r="K4710" t="str">
        <f t="shared" si="220"/>
        <v>400k-800k</v>
      </c>
      <c r="L4710" t="str">
        <f t="shared" si="221"/>
        <v>31-45</v>
      </c>
    </row>
    <row r="4711" spans="1:12" x14ac:dyDescent="0.25">
      <c r="A4711">
        <v>4710</v>
      </c>
      <c r="B4711" t="s">
        <v>9</v>
      </c>
      <c r="C4711">
        <f>IF(ISBLANK(Hoja1!C4711),AVERAGE(Hoja1!$C$2:$C$5001),Hoja1!C4711)</f>
        <v>1482404.13</v>
      </c>
      <c r="D4711" t="str">
        <f>IF(ISBLANK(Hoja1!D4711),"ASALARIADO",Hoja1!D4711)</f>
        <v>ASALARIADO</v>
      </c>
      <c r="E4711" t="s">
        <v>16</v>
      </c>
      <c r="F4711" t="s">
        <v>12</v>
      </c>
      <c r="G4711" t="s">
        <v>13</v>
      </c>
      <c r="H4711" t="s">
        <v>13</v>
      </c>
      <c r="I4711" s="1">
        <f>IF(ISBLANK(Hoja1!I4711),AVERAGE(Hoja1!$I$2:$I$5001),Hoja1!I4711)</f>
        <v>56</v>
      </c>
      <c r="J4711">
        <f t="shared" si="219"/>
        <v>0</v>
      </c>
      <c r="K4711" t="str">
        <f t="shared" si="220"/>
        <v>1.2M-2M</v>
      </c>
      <c r="L4711" t="str">
        <f t="shared" si="221"/>
        <v>46-60</v>
      </c>
    </row>
    <row r="4712" spans="1:12" x14ac:dyDescent="0.25">
      <c r="A4712">
        <v>4711</v>
      </c>
      <c r="B4712" t="s">
        <v>9</v>
      </c>
      <c r="C4712">
        <f>IF(ISBLANK(Hoja1!C4712),AVERAGE(Hoja1!$C$2:$C$5001),Hoja1!C4712)</f>
        <v>562232.44999999995</v>
      </c>
      <c r="D4712" t="str">
        <f>IF(ISBLANK(Hoja1!D4712),"ASALARIADO",Hoja1!D4712)</f>
        <v>ASALARIADO</v>
      </c>
      <c r="E4712" t="s">
        <v>11</v>
      </c>
      <c r="F4712" t="s">
        <v>12</v>
      </c>
      <c r="G4712" t="s">
        <v>13</v>
      </c>
      <c r="H4712" t="s">
        <v>13</v>
      </c>
      <c r="I4712" s="1">
        <f>IF(ISBLANK(Hoja1!I4712),AVERAGE(Hoja1!$I$2:$I$5001),Hoja1!I4712)</f>
        <v>47</v>
      </c>
      <c r="J4712">
        <f t="shared" si="219"/>
        <v>0</v>
      </c>
      <c r="K4712" t="str">
        <f t="shared" si="220"/>
        <v>400k-800k</v>
      </c>
      <c r="L4712" t="str">
        <f t="shared" si="221"/>
        <v>46-60</v>
      </c>
    </row>
    <row r="4713" spans="1:12" x14ac:dyDescent="0.25">
      <c r="A4713">
        <v>4712</v>
      </c>
      <c r="B4713" t="s">
        <v>15</v>
      </c>
      <c r="C4713">
        <f>IF(ISBLANK(Hoja1!C4713),AVERAGE(Hoja1!$C$2:$C$5001),Hoja1!C4713)</f>
        <v>160481</v>
      </c>
      <c r="D4713" t="str">
        <f>IF(ISBLANK(Hoja1!D4713),"ASALARIADO",Hoja1!D4713)</f>
        <v>ASALARIADO</v>
      </c>
      <c r="E4713" t="s">
        <v>11</v>
      </c>
      <c r="F4713" t="s">
        <v>12</v>
      </c>
      <c r="G4713" t="s">
        <v>13</v>
      </c>
      <c r="H4713" t="s">
        <v>13</v>
      </c>
      <c r="I4713" s="1">
        <f>IF(ISBLANK(Hoja1!I4713),AVERAGE(Hoja1!$I$2:$I$5001),Hoja1!I4713)</f>
        <v>26</v>
      </c>
      <c r="J4713">
        <f t="shared" si="219"/>
        <v>0</v>
      </c>
      <c r="K4713" t="str">
        <f t="shared" si="220"/>
        <v>0-400k</v>
      </c>
      <c r="L4713" t="str">
        <f t="shared" si="221"/>
        <v>18-30</v>
      </c>
    </row>
    <row r="4714" spans="1:12" x14ac:dyDescent="0.25">
      <c r="A4714">
        <v>4713</v>
      </c>
      <c r="B4714" t="s">
        <v>15</v>
      </c>
      <c r="C4714">
        <f>IF(ISBLANK(Hoja1!C4714),AVERAGE(Hoja1!$C$2:$C$5001),Hoja1!C4714)</f>
        <v>239681</v>
      </c>
      <c r="D4714" t="str">
        <f>IF(ISBLANK(Hoja1!D4714),"ASALARIADO",Hoja1!D4714)</f>
        <v>ASALARIADO</v>
      </c>
      <c r="E4714" t="s">
        <v>16</v>
      </c>
      <c r="F4714" t="s">
        <v>12</v>
      </c>
      <c r="G4714" t="s">
        <v>13</v>
      </c>
      <c r="H4714" t="s">
        <v>13</v>
      </c>
      <c r="I4714" s="1">
        <f>IF(ISBLANK(Hoja1!I4714),AVERAGE(Hoja1!$I$2:$I$5001),Hoja1!I4714)</f>
        <v>34</v>
      </c>
      <c r="J4714">
        <f t="shared" si="219"/>
        <v>0</v>
      </c>
      <c r="K4714" t="str">
        <f t="shared" si="220"/>
        <v>0-400k</v>
      </c>
      <c r="L4714" t="str">
        <f t="shared" si="221"/>
        <v>31-45</v>
      </c>
    </row>
    <row r="4715" spans="1:12" x14ac:dyDescent="0.25">
      <c r="A4715">
        <v>4714</v>
      </c>
      <c r="B4715" t="s">
        <v>9</v>
      </c>
      <c r="C4715">
        <f>IF(ISBLANK(Hoja1!C4715),AVERAGE(Hoja1!$C$2:$C$5001),Hoja1!C4715)</f>
        <v>331398</v>
      </c>
      <c r="D4715" t="str">
        <f>IF(ISBLANK(Hoja1!D4715),"ASALARIADO",Hoja1!D4715)</f>
        <v>ASALARIADO</v>
      </c>
      <c r="E4715" t="s">
        <v>16</v>
      </c>
      <c r="F4715" t="s">
        <v>12</v>
      </c>
      <c r="G4715" t="s">
        <v>13</v>
      </c>
      <c r="H4715" t="s">
        <v>13</v>
      </c>
      <c r="I4715" s="1">
        <f>IF(ISBLANK(Hoja1!I4715),AVERAGE(Hoja1!$I$2:$I$5001),Hoja1!I4715)</f>
        <v>30</v>
      </c>
      <c r="J4715">
        <f t="shared" si="219"/>
        <v>0</v>
      </c>
      <c r="K4715" t="str">
        <f t="shared" si="220"/>
        <v>0-400k</v>
      </c>
      <c r="L4715" t="str">
        <f t="shared" si="221"/>
        <v>18-30</v>
      </c>
    </row>
    <row r="4716" spans="1:12" x14ac:dyDescent="0.25">
      <c r="A4716">
        <v>4715</v>
      </c>
      <c r="B4716" t="s">
        <v>15</v>
      </c>
      <c r="C4716">
        <f>IF(ISBLANK(Hoja1!C4716),AVERAGE(Hoja1!$C$2:$C$5001),Hoja1!C4716)</f>
        <v>426396.51</v>
      </c>
      <c r="D4716" t="str">
        <f>IF(ISBLANK(Hoja1!D4716),"ASALARIADO",Hoja1!D4716)</f>
        <v>ASALARIADO</v>
      </c>
      <c r="E4716" t="s">
        <v>16</v>
      </c>
      <c r="F4716" t="s">
        <v>12</v>
      </c>
      <c r="G4716" t="s">
        <v>13</v>
      </c>
      <c r="H4716" t="s">
        <v>13</v>
      </c>
      <c r="I4716" s="1">
        <f>IF(ISBLANK(Hoja1!I4716),AVERAGE(Hoja1!$I$2:$I$5001),Hoja1!I4716)</f>
        <v>22</v>
      </c>
      <c r="J4716">
        <f t="shared" si="219"/>
        <v>0</v>
      </c>
      <c r="K4716" t="str">
        <f t="shared" si="220"/>
        <v>400k-800k</v>
      </c>
      <c r="L4716" t="str">
        <f t="shared" si="221"/>
        <v>18-30</v>
      </c>
    </row>
    <row r="4717" spans="1:12" x14ac:dyDescent="0.25">
      <c r="A4717">
        <v>4716</v>
      </c>
      <c r="B4717" t="s">
        <v>15</v>
      </c>
      <c r="C4717">
        <f>IF(ISBLANK(Hoja1!C4717),AVERAGE(Hoja1!$C$2:$C$5001),Hoja1!C4717)</f>
        <v>297046</v>
      </c>
      <c r="D4717" t="str">
        <f>IF(ISBLANK(Hoja1!D4717),"ASALARIADO",Hoja1!D4717)</f>
        <v>ASEGURADO VOLUNTARIO</v>
      </c>
      <c r="E4717" t="s">
        <v>16</v>
      </c>
      <c r="F4717" t="s">
        <v>12</v>
      </c>
      <c r="G4717" t="s">
        <v>12</v>
      </c>
      <c r="H4717" t="s">
        <v>13</v>
      </c>
      <c r="I4717" s="1">
        <f>IF(ISBLANK(Hoja1!I4717),AVERAGE(Hoja1!$I$2:$I$5001),Hoja1!I4717)</f>
        <v>27</v>
      </c>
      <c r="J4717">
        <f t="shared" si="219"/>
        <v>0</v>
      </c>
      <c r="K4717" t="str">
        <f t="shared" si="220"/>
        <v>0-400k</v>
      </c>
      <c r="L4717" t="str">
        <f t="shared" si="221"/>
        <v>18-30</v>
      </c>
    </row>
    <row r="4718" spans="1:12" x14ac:dyDescent="0.25">
      <c r="A4718">
        <v>4717</v>
      </c>
      <c r="B4718" t="s">
        <v>9</v>
      </c>
      <c r="C4718">
        <f>IF(ISBLANK(Hoja1!C4718),AVERAGE(Hoja1!$C$2:$C$5001),Hoja1!C4718)</f>
        <v>807660.97</v>
      </c>
      <c r="D4718" t="str">
        <f>IF(ISBLANK(Hoja1!D4718),"ASALARIADO",Hoja1!D4718)</f>
        <v>ASALARIADO</v>
      </c>
      <c r="E4718" t="s">
        <v>16</v>
      </c>
      <c r="F4718" t="s">
        <v>12</v>
      </c>
      <c r="G4718" t="s">
        <v>13</v>
      </c>
      <c r="H4718" t="s">
        <v>13</v>
      </c>
      <c r="I4718" s="1">
        <f>IF(ISBLANK(Hoja1!I4718),AVERAGE(Hoja1!$I$2:$I$5001),Hoja1!I4718)</f>
        <v>28</v>
      </c>
      <c r="J4718">
        <f t="shared" si="219"/>
        <v>0</v>
      </c>
      <c r="K4718" t="str">
        <f t="shared" si="220"/>
        <v>800k-1.2M</v>
      </c>
      <c r="L4718" t="str">
        <f t="shared" si="221"/>
        <v>18-30</v>
      </c>
    </row>
    <row r="4719" spans="1:12" x14ac:dyDescent="0.25">
      <c r="A4719">
        <v>4718</v>
      </c>
      <c r="B4719" t="s">
        <v>15</v>
      </c>
      <c r="C4719">
        <f>IF(ISBLANK(Hoja1!C4719),AVERAGE(Hoja1!$C$2:$C$5001),Hoja1!C4719)</f>
        <v>346508.45</v>
      </c>
      <c r="D4719" t="str">
        <f>IF(ISBLANK(Hoja1!D4719),"ASALARIADO",Hoja1!D4719)</f>
        <v>ASALARIADO</v>
      </c>
      <c r="E4719" t="s">
        <v>16</v>
      </c>
      <c r="F4719" t="s">
        <v>12</v>
      </c>
      <c r="G4719" t="s">
        <v>13</v>
      </c>
      <c r="H4719" t="s">
        <v>13</v>
      </c>
      <c r="I4719" s="1">
        <f>IF(ISBLANK(Hoja1!I4719),AVERAGE(Hoja1!$I$2:$I$5001),Hoja1!I4719)</f>
        <v>46</v>
      </c>
      <c r="J4719">
        <f t="shared" si="219"/>
        <v>0</v>
      </c>
      <c r="K4719" t="str">
        <f t="shared" si="220"/>
        <v>0-400k</v>
      </c>
      <c r="L4719" t="str">
        <f t="shared" si="221"/>
        <v>46-60</v>
      </c>
    </row>
    <row r="4720" spans="1:12" x14ac:dyDescent="0.25">
      <c r="A4720">
        <v>4719</v>
      </c>
      <c r="B4720" t="s">
        <v>9</v>
      </c>
      <c r="C4720">
        <f>IF(ISBLANK(Hoja1!C4720),AVERAGE(Hoja1!$C$2:$C$5001),Hoja1!C4720)</f>
        <v>578500</v>
      </c>
      <c r="D4720" t="str">
        <f>IF(ISBLANK(Hoja1!D4720),"ASALARIADO",Hoja1!D4720)</f>
        <v>ASALARIADO</v>
      </c>
      <c r="E4720" t="s">
        <v>16</v>
      </c>
      <c r="F4720" t="s">
        <v>12</v>
      </c>
      <c r="G4720" t="s">
        <v>12</v>
      </c>
      <c r="H4720" t="s">
        <v>13</v>
      </c>
      <c r="I4720" s="1">
        <f>IF(ISBLANK(Hoja1!I4720),AVERAGE(Hoja1!$I$2:$I$5001),Hoja1!I4720)</f>
        <v>56</v>
      </c>
      <c r="J4720">
        <f t="shared" si="219"/>
        <v>0</v>
      </c>
      <c r="K4720" t="str">
        <f t="shared" si="220"/>
        <v>400k-800k</v>
      </c>
      <c r="L4720" t="str">
        <f t="shared" si="221"/>
        <v>46-60</v>
      </c>
    </row>
    <row r="4721" spans="1:12" x14ac:dyDescent="0.25">
      <c r="A4721">
        <v>4720</v>
      </c>
      <c r="B4721" t="s">
        <v>9</v>
      </c>
      <c r="C4721">
        <f>IF(ISBLANK(Hoja1!C4721),AVERAGE(Hoja1!$C$2:$C$5001),Hoja1!C4721)</f>
        <v>278030</v>
      </c>
      <c r="D4721" t="str">
        <f>IF(ISBLANK(Hoja1!D4721),"ASALARIADO",Hoja1!D4721)</f>
        <v>CONVENIOS ESPECIALES DE TRABAJADORES INDEPENDIENTES</v>
      </c>
      <c r="E4721" t="s">
        <v>16</v>
      </c>
      <c r="F4721" t="s">
        <v>12</v>
      </c>
      <c r="G4721" t="s">
        <v>13</v>
      </c>
      <c r="H4721" t="s">
        <v>13</v>
      </c>
      <c r="I4721" s="1">
        <f>IF(ISBLANK(Hoja1!I4721),AVERAGE(Hoja1!$I$2:$I$5001),Hoja1!I4721)</f>
        <v>36</v>
      </c>
      <c r="J4721">
        <f t="shared" si="219"/>
        <v>0</v>
      </c>
      <c r="K4721" t="str">
        <f t="shared" si="220"/>
        <v>0-400k</v>
      </c>
      <c r="L4721" t="str">
        <f t="shared" si="221"/>
        <v>31-45</v>
      </c>
    </row>
    <row r="4722" spans="1:12" x14ac:dyDescent="0.25">
      <c r="A4722">
        <v>4721</v>
      </c>
      <c r="B4722" t="s">
        <v>9</v>
      </c>
      <c r="C4722">
        <f>IF(ISBLANK(Hoja1!C4722),AVERAGE(Hoja1!$C$2:$C$5001),Hoja1!C4722)</f>
        <v>439367.6</v>
      </c>
      <c r="D4722" t="str">
        <f>IF(ISBLANK(Hoja1!D4722),"ASALARIADO",Hoja1!D4722)</f>
        <v>ASALARIADO</v>
      </c>
      <c r="E4722" t="s">
        <v>16</v>
      </c>
      <c r="F4722" t="s">
        <v>12</v>
      </c>
      <c r="G4722" t="s">
        <v>12</v>
      </c>
      <c r="H4722" t="s">
        <v>13</v>
      </c>
      <c r="I4722" s="1">
        <f>IF(ISBLANK(Hoja1!I4722),AVERAGE(Hoja1!$I$2:$I$5001),Hoja1!I4722)</f>
        <v>57</v>
      </c>
      <c r="J4722">
        <f t="shared" si="219"/>
        <v>0</v>
      </c>
      <c r="K4722" t="str">
        <f t="shared" si="220"/>
        <v>400k-800k</v>
      </c>
      <c r="L4722" t="str">
        <f t="shared" si="221"/>
        <v>46-60</v>
      </c>
    </row>
    <row r="4723" spans="1:12" x14ac:dyDescent="0.25">
      <c r="A4723">
        <v>4722</v>
      </c>
      <c r="B4723" t="s">
        <v>15</v>
      </c>
      <c r="C4723">
        <f>IF(ISBLANK(Hoja1!C4723),AVERAGE(Hoja1!$C$2:$C$5001),Hoja1!C4723)</f>
        <v>297046</v>
      </c>
      <c r="D4723" t="str">
        <f>IF(ISBLANK(Hoja1!D4723),"ASALARIADO",Hoja1!D4723)</f>
        <v>ASEGURADO VOLUNTARIO</v>
      </c>
      <c r="E4723" t="s">
        <v>16</v>
      </c>
      <c r="F4723" t="s">
        <v>12</v>
      </c>
      <c r="G4723" t="s">
        <v>13</v>
      </c>
      <c r="H4723" t="s">
        <v>13</v>
      </c>
      <c r="I4723" s="1">
        <f>IF(ISBLANK(Hoja1!I4723),AVERAGE(Hoja1!$I$2:$I$5001),Hoja1!I4723)</f>
        <v>41</v>
      </c>
      <c r="J4723">
        <f t="shared" si="219"/>
        <v>0</v>
      </c>
      <c r="K4723" t="str">
        <f t="shared" si="220"/>
        <v>0-400k</v>
      </c>
      <c r="L4723" t="str">
        <f t="shared" si="221"/>
        <v>31-45</v>
      </c>
    </row>
    <row r="4724" spans="1:12" x14ac:dyDescent="0.25">
      <c r="A4724">
        <v>4723</v>
      </c>
      <c r="B4724" t="s">
        <v>9</v>
      </c>
      <c r="C4724">
        <f>IF(ISBLANK(Hoja1!C4724),AVERAGE(Hoja1!$C$2:$C$5001),Hoja1!C4724)</f>
        <v>744485.75</v>
      </c>
      <c r="D4724" t="str">
        <f>IF(ISBLANK(Hoja1!D4724),"ASALARIADO",Hoja1!D4724)</f>
        <v>ASALARIADO</v>
      </c>
      <c r="E4724" t="s">
        <v>11</v>
      </c>
      <c r="F4724" t="s">
        <v>12</v>
      </c>
      <c r="G4724" t="s">
        <v>13</v>
      </c>
      <c r="H4724" t="s">
        <v>13</v>
      </c>
      <c r="I4724" s="1">
        <f>IF(ISBLANK(Hoja1!I4724),AVERAGE(Hoja1!$I$2:$I$5001),Hoja1!I4724)</f>
        <v>54</v>
      </c>
      <c r="J4724">
        <f t="shared" si="219"/>
        <v>0</v>
      </c>
      <c r="K4724" t="str">
        <f t="shared" si="220"/>
        <v>400k-800k</v>
      </c>
      <c r="L4724" t="str">
        <f t="shared" si="221"/>
        <v>46-60</v>
      </c>
    </row>
    <row r="4725" spans="1:12" x14ac:dyDescent="0.25">
      <c r="A4725">
        <v>4724</v>
      </c>
      <c r="B4725" t="s">
        <v>15</v>
      </c>
      <c r="C4725">
        <f>IF(ISBLANK(Hoja1!C4725),AVERAGE(Hoja1!$C$2:$C$5001),Hoja1!C4725)</f>
        <v>587429</v>
      </c>
      <c r="D4725" t="str">
        <f>IF(ISBLANK(Hoja1!D4725),"ASALARIADO",Hoja1!D4725)</f>
        <v>ASALARIADO</v>
      </c>
      <c r="E4725" t="s">
        <v>16</v>
      </c>
      <c r="F4725" t="s">
        <v>12</v>
      </c>
      <c r="G4725" t="s">
        <v>13</v>
      </c>
      <c r="H4725" t="s">
        <v>13</v>
      </c>
      <c r="I4725" s="1">
        <f>IF(ISBLANK(Hoja1!I4725),AVERAGE(Hoja1!$I$2:$I$5001),Hoja1!I4725)</f>
        <v>43</v>
      </c>
      <c r="J4725">
        <f t="shared" si="219"/>
        <v>0</v>
      </c>
      <c r="K4725" t="str">
        <f t="shared" si="220"/>
        <v>400k-800k</v>
      </c>
      <c r="L4725" t="str">
        <f t="shared" si="221"/>
        <v>31-45</v>
      </c>
    </row>
    <row r="4726" spans="1:12" x14ac:dyDescent="0.25">
      <c r="A4726">
        <v>4725</v>
      </c>
      <c r="B4726" t="s">
        <v>9</v>
      </c>
      <c r="C4726">
        <f>IF(ISBLANK(Hoja1!C4726),AVERAGE(Hoja1!$C$2:$C$5001),Hoja1!C4726)</f>
        <v>297045</v>
      </c>
      <c r="D4726" t="str">
        <f>IF(ISBLANK(Hoja1!D4726),"ASALARIADO",Hoja1!D4726)</f>
        <v>TRABAJADOR INDEPENDIENTE</v>
      </c>
      <c r="E4726" t="s">
        <v>16</v>
      </c>
      <c r="F4726" t="s">
        <v>12</v>
      </c>
      <c r="G4726" t="s">
        <v>13</v>
      </c>
      <c r="H4726" t="s">
        <v>13</v>
      </c>
      <c r="I4726" s="1">
        <f>IF(ISBLANK(Hoja1!I4726),AVERAGE(Hoja1!$I$2:$I$5001),Hoja1!I4726)</f>
        <v>45</v>
      </c>
      <c r="J4726">
        <f t="shared" si="219"/>
        <v>0</v>
      </c>
      <c r="K4726" t="str">
        <f t="shared" si="220"/>
        <v>0-400k</v>
      </c>
      <c r="L4726" t="str">
        <f t="shared" si="221"/>
        <v>31-45</v>
      </c>
    </row>
    <row r="4727" spans="1:12" x14ac:dyDescent="0.25">
      <c r="A4727">
        <v>4726</v>
      </c>
      <c r="B4727" t="s">
        <v>9</v>
      </c>
      <c r="C4727">
        <f>IF(ISBLANK(Hoja1!C4727),AVERAGE(Hoja1!$C$2:$C$5001),Hoja1!C4727)</f>
        <v>600000</v>
      </c>
      <c r="D4727" t="str">
        <f>IF(ISBLANK(Hoja1!D4727),"ASALARIADO",Hoja1!D4727)</f>
        <v>ASALARIADO</v>
      </c>
      <c r="E4727" t="s">
        <v>16</v>
      </c>
      <c r="F4727" t="s">
        <v>12</v>
      </c>
      <c r="G4727" t="s">
        <v>12</v>
      </c>
      <c r="H4727" t="s">
        <v>13</v>
      </c>
      <c r="I4727" s="1">
        <f>IF(ISBLANK(Hoja1!I4727),AVERAGE(Hoja1!$I$2:$I$5001),Hoja1!I4727)</f>
        <v>46</v>
      </c>
      <c r="J4727">
        <f t="shared" si="219"/>
        <v>0</v>
      </c>
      <c r="K4727" t="str">
        <f t="shared" si="220"/>
        <v>400k-800k</v>
      </c>
      <c r="L4727" t="str">
        <f t="shared" si="221"/>
        <v>46-60</v>
      </c>
    </row>
    <row r="4728" spans="1:12" x14ac:dyDescent="0.25">
      <c r="A4728">
        <v>4727</v>
      </c>
      <c r="B4728" t="s">
        <v>9</v>
      </c>
      <c r="C4728">
        <f>IF(ISBLANK(Hoja1!C4728),AVERAGE(Hoja1!$C$2:$C$5001),Hoja1!C4728)</f>
        <v>471303</v>
      </c>
      <c r="D4728" t="str">
        <f>IF(ISBLANK(Hoja1!D4728),"ASALARIADO",Hoja1!D4728)</f>
        <v>ASALARIADO</v>
      </c>
      <c r="E4728" t="s">
        <v>11</v>
      </c>
      <c r="F4728" t="s">
        <v>12</v>
      </c>
      <c r="G4728" t="s">
        <v>13</v>
      </c>
      <c r="H4728" t="s">
        <v>12</v>
      </c>
      <c r="I4728" s="1">
        <f>IF(ISBLANK(Hoja1!I4728),AVERAGE(Hoja1!$I$2:$I$5001),Hoja1!I4728)</f>
        <v>56</v>
      </c>
      <c r="J4728">
        <f t="shared" si="219"/>
        <v>1</v>
      </c>
      <c r="K4728" t="str">
        <f t="shared" si="220"/>
        <v>400k-800k</v>
      </c>
      <c r="L4728" t="str">
        <f t="shared" si="221"/>
        <v>46-60</v>
      </c>
    </row>
    <row r="4729" spans="1:12" x14ac:dyDescent="0.25">
      <c r="A4729">
        <v>4728</v>
      </c>
      <c r="B4729" t="s">
        <v>9</v>
      </c>
      <c r="C4729">
        <f>IF(ISBLANK(Hoja1!C4729),AVERAGE(Hoja1!$C$2:$C$5001),Hoja1!C4729)</f>
        <v>584267</v>
      </c>
      <c r="D4729" t="str">
        <f>IF(ISBLANK(Hoja1!D4729),"ASALARIADO",Hoja1!D4729)</f>
        <v>ASALARIADO</v>
      </c>
      <c r="E4729" t="s">
        <v>16</v>
      </c>
      <c r="F4729" t="s">
        <v>12</v>
      </c>
      <c r="G4729" t="s">
        <v>13</v>
      </c>
      <c r="H4729" t="s">
        <v>13</v>
      </c>
      <c r="I4729" s="1">
        <f>IF(ISBLANK(Hoja1!I4729),AVERAGE(Hoja1!$I$2:$I$5001),Hoja1!I4729)</f>
        <v>34</v>
      </c>
      <c r="J4729">
        <f t="shared" si="219"/>
        <v>0</v>
      </c>
      <c r="K4729" t="str">
        <f t="shared" si="220"/>
        <v>400k-800k</v>
      </c>
      <c r="L4729" t="str">
        <f t="shared" si="221"/>
        <v>31-45</v>
      </c>
    </row>
    <row r="4730" spans="1:12" x14ac:dyDescent="0.25">
      <c r="A4730">
        <v>4729</v>
      </c>
      <c r="B4730" t="s">
        <v>15</v>
      </c>
      <c r="C4730">
        <f>IF(ISBLANK(Hoja1!C4730),AVERAGE(Hoja1!$C$2:$C$5001),Hoja1!C4730)</f>
        <v>455696</v>
      </c>
      <c r="D4730" t="str">
        <f>IF(ISBLANK(Hoja1!D4730),"ASALARIADO",Hoja1!D4730)</f>
        <v>ASALARIADO</v>
      </c>
      <c r="E4730" t="s">
        <v>11</v>
      </c>
      <c r="F4730" t="s">
        <v>12</v>
      </c>
      <c r="G4730" t="s">
        <v>13</v>
      </c>
      <c r="H4730" t="s">
        <v>13</v>
      </c>
      <c r="I4730" s="1">
        <f>IF(ISBLANK(Hoja1!I4730),AVERAGE(Hoja1!$I$2:$I$5001),Hoja1!I4730)</f>
        <v>35</v>
      </c>
      <c r="J4730">
        <f t="shared" si="219"/>
        <v>0</v>
      </c>
      <c r="K4730" t="str">
        <f t="shared" si="220"/>
        <v>400k-800k</v>
      </c>
      <c r="L4730" t="str">
        <f t="shared" si="221"/>
        <v>31-45</v>
      </c>
    </row>
    <row r="4731" spans="1:12" x14ac:dyDescent="0.25">
      <c r="A4731">
        <v>4730</v>
      </c>
      <c r="B4731" t="s">
        <v>9</v>
      </c>
      <c r="C4731">
        <f>IF(ISBLANK(Hoja1!C4731),AVERAGE(Hoja1!$C$2:$C$5001),Hoja1!C4731)</f>
        <v>508567.57</v>
      </c>
      <c r="D4731" t="str">
        <f>IF(ISBLANK(Hoja1!D4731),"ASALARIADO",Hoja1!D4731)</f>
        <v>ASALARIADO</v>
      </c>
      <c r="E4731" t="s">
        <v>16</v>
      </c>
      <c r="F4731" t="s">
        <v>12</v>
      </c>
      <c r="G4731" t="s">
        <v>13</v>
      </c>
      <c r="H4731" t="s">
        <v>13</v>
      </c>
      <c r="I4731" s="1">
        <f>IF(ISBLANK(Hoja1!I4731),AVERAGE(Hoja1!$I$2:$I$5001),Hoja1!I4731)</f>
        <v>28</v>
      </c>
      <c r="J4731">
        <f t="shared" si="219"/>
        <v>0</v>
      </c>
      <c r="K4731" t="str">
        <f t="shared" si="220"/>
        <v>400k-800k</v>
      </c>
      <c r="L4731" t="str">
        <f t="shared" si="221"/>
        <v>18-30</v>
      </c>
    </row>
    <row r="4732" spans="1:12" x14ac:dyDescent="0.25">
      <c r="A4732">
        <v>4731</v>
      </c>
      <c r="B4732" t="s">
        <v>9</v>
      </c>
      <c r="C4732">
        <f>IF(ISBLANK(Hoja1!C4732),AVERAGE(Hoja1!$C$2:$C$5001),Hoja1!C4732)</f>
        <v>780062.6</v>
      </c>
      <c r="D4732" t="str">
        <f>IF(ISBLANK(Hoja1!D4732),"ASALARIADO",Hoja1!D4732)</f>
        <v>ASALARIADO</v>
      </c>
      <c r="E4732" t="s">
        <v>16</v>
      </c>
      <c r="F4732" t="s">
        <v>12</v>
      </c>
      <c r="G4732" t="s">
        <v>13</v>
      </c>
      <c r="H4732" t="s">
        <v>13</v>
      </c>
      <c r="I4732" s="1">
        <f>IF(ISBLANK(Hoja1!I4732),AVERAGE(Hoja1!$I$2:$I$5001),Hoja1!I4732)</f>
        <v>41</v>
      </c>
      <c r="J4732">
        <f t="shared" si="219"/>
        <v>0</v>
      </c>
      <c r="K4732" t="str">
        <f t="shared" si="220"/>
        <v>400k-800k</v>
      </c>
      <c r="L4732" t="str">
        <f t="shared" si="221"/>
        <v>31-45</v>
      </c>
    </row>
    <row r="4733" spans="1:12" x14ac:dyDescent="0.25">
      <c r="A4733">
        <v>4732</v>
      </c>
      <c r="B4733" t="s">
        <v>15</v>
      </c>
      <c r="C4733">
        <f>IF(ISBLANK(Hoja1!C4733),AVERAGE(Hoja1!$C$2:$C$5001),Hoja1!C4733)</f>
        <v>299152</v>
      </c>
      <c r="D4733" t="str">
        <f>IF(ISBLANK(Hoja1!D4733),"ASALARIADO",Hoja1!D4733)</f>
        <v>ASALARIADO</v>
      </c>
      <c r="E4733" t="s">
        <v>11</v>
      </c>
      <c r="F4733" t="s">
        <v>12</v>
      </c>
      <c r="G4733" t="s">
        <v>13</v>
      </c>
      <c r="H4733" t="s">
        <v>13</v>
      </c>
      <c r="I4733" s="1">
        <f>IF(ISBLANK(Hoja1!I4733),AVERAGE(Hoja1!$I$2:$I$5001),Hoja1!I4733)</f>
        <v>48</v>
      </c>
      <c r="J4733">
        <f t="shared" si="219"/>
        <v>0</v>
      </c>
      <c r="K4733" t="str">
        <f t="shared" si="220"/>
        <v>0-400k</v>
      </c>
      <c r="L4733" t="str">
        <f t="shared" si="221"/>
        <v>46-60</v>
      </c>
    </row>
    <row r="4734" spans="1:12" x14ac:dyDescent="0.25">
      <c r="A4734">
        <v>4733</v>
      </c>
      <c r="B4734" t="s">
        <v>9</v>
      </c>
      <c r="C4734">
        <f>IF(ISBLANK(Hoja1!C4734),AVERAGE(Hoja1!$C$2:$C$5001),Hoja1!C4734)</f>
        <v>83752.679999999993</v>
      </c>
      <c r="D4734" t="str">
        <f>IF(ISBLANK(Hoja1!D4734),"ASALARIADO",Hoja1!D4734)</f>
        <v>ASALARIADO</v>
      </c>
      <c r="E4734" t="s">
        <v>16</v>
      </c>
      <c r="F4734" t="s">
        <v>12</v>
      </c>
      <c r="G4734" t="s">
        <v>12</v>
      </c>
      <c r="H4734" t="s">
        <v>13</v>
      </c>
      <c r="I4734" s="1">
        <f>IF(ISBLANK(Hoja1!I4734),AVERAGE(Hoja1!$I$2:$I$5001),Hoja1!I4734)</f>
        <v>33</v>
      </c>
      <c r="J4734">
        <f t="shared" si="219"/>
        <v>0</v>
      </c>
      <c r="K4734" t="str">
        <f t="shared" si="220"/>
        <v>0-400k</v>
      </c>
      <c r="L4734" t="str">
        <f t="shared" si="221"/>
        <v>31-45</v>
      </c>
    </row>
    <row r="4735" spans="1:12" x14ac:dyDescent="0.25">
      <c r="A4735">
        <v>4734</v>
      </c>
      <c r="B4735" t="s">
        <v>15</v>
      </c>
      <c r="C4735">
        <f>IF(ISBLANK(Hoja1!C4735),AVERAGE(Hoja1!$C$2:$C$5001),Hoja1!C4735)</f>
        <v>566297</v>
      </c>
      <c r="D4735" t="str">
        <f>IF(ISBLANK(Hoja1!D4735),"ASALARIADO",Hoja1!D4735)</f>
        <v>TRABAJADOR INDEPENDIENTE</v>
      </c>
      <c r="E4735" t="s">
        <v>16</v>
      </c>
      <c r="F4735" t="s">
        <v>12</v>
      </c>
      <c r="G4735" t="s">
        <v>12</v>
      </c>
      <c r="H4735" t="s">
        <v>13</v>
      </c>
      <c r="I4735" s="1">
        <f>IF(ISBLANK(Hoja1!I4735),AVERAGE(Hoja1!$I$2:$I$5001),Hoja1!I4735)</f>
        <v>59</v>
      </c>
      <c r="J4735">
        <f t="shared" si="219"/>
        <v>0</v>
      </c>
      <c r="K4735" t="str">
        <f t="shared" si="220"/>
        <v>400k-800k</v>
      </c>
      <c r="L4735" t="str">
        <f t="shared" si="221"/>
        <v>46-60</v>
      </c>
    </row>
    <row r="4736" spans="1:12" x14ac:dyDescent="0.25">
      <c r="A4736">
        <v>4735</v>
      </c>
      <c r="B4736" t="s">
        <v>9</v>
      </c>
      <c r="C4736">
        <f>IF(ISBLANK(Hoja1!C4736),AVERAGE(Hoja1!$C$2:$C$5001),Hoja1!C4736)</f>
        <v>515703.75</v>
      </c>
      <c r="D4736" t="str">
        <f>IF(ISBLANK(Hoja1!D4736),"ASALARIADO",Hoja1!D4736)</f>
        <v>ASALARIADO</v>
      </c>
      <c r="E4736" t="s">
        <v>11</v>
      </c>
      <c r="F4736" t="s">
        <v>12</v>
      </c>
      <c r="G4736" t="s">
        <v>13</v>
      </c>
      <c r="H4736" t="s">
        <v>13</v>
      </c>
      <c r="I4736" s="1">
        <f>IF(ISBLANK(Hoja1!I4736),AVERAGE(Hoja1!$I$2:$I$5001),Hoja1!I4736)</f>
        <v>49</v>
      </c>
      <c r="J4736">
        <f t="shared" si="219"/>
        <v>0</v>
      </c>
      <c r="K4736" t="str">
        <f t="shared" si="220"/>
        <v>400k-800k</v>
      </c>
      <c r="L4736" t="str">
        <f t="shared" si="221"/>
        <v>46-60</v>
      </c>
    </row>
    <row r="4737" spans="1:12" x14ac:dyDescent="0.25">
      <c r="A4737">
        <v>4736</v>
      </c>
      <c r="B4737" t="s">
        <v>9</v>
      </c>
      <c r="C4737">
        <f>IF(ISBLANK(Hoja1!C4737),AVERAGE(Hoja1!$C$2:$C$5001),Hoja1!C4737)</f>
        <v>666888.57999999996</v>
      </c>
      <c r="D4737" t="str">
        <f>IF(ISBLANK(Hoja1!D4737),"ASALARIADO",Hoja1!D4737)</f>
        <v>ASALARIADO</v>
      </c>
      <c r="E4737" t="s">
        <v>16</v>
      </c>
      <c r="F4737" t="s">
        <v>12</v>
      </c>
      <c r="G4737" t="s">
        <v>13</v>
      </c>
      <c r="H4737" t="s">
        <v>13</v>
      </c>
      <c r="I4737" s="1">
        <f>IF(ISBLANK(Hoja1!I4737),AVERAGE(Hoja1!$I$2:$I$5001),Hoja1!I4737)</f>
        <v>57</v>
      </c>
      <c r="J4737">
        <f t="shared" si="219"/>
        <v>0</v>
      </c>
      <c r="K4737" t="str">
        <f t="shared" si="220"/>
        <v>400k-800k</v>
      </c>
      <c r="L4737" t="str">
        <f t="shared" si="221"/>
        <v>46-60</v>
      </c>
    </row>
    <row r="4738" spans="1:12" x14ac:dyDescent="0.25">
      <c r="A4738">
        <v>4737</v>
      </c>
      <c r="B4738" t="s">
        <v>15</v>
      </c>
      <c r="C4738">
        <f>IF(ISBLANK(Hoja1!C4738),AVERAGE(Hoja1!$C$2:$C$5001),Hoja1!C4738)</f>
        <v>597692</v>
      </c>
      <c r="D4738" t="str">
        <f>IF(ISBLANK(Hoja1!D4738),"ASALARIADO",Hoja1!D4738)</f>
        <v>ASALARIADO</v>
      </c>
      <c r="E4738" t="s">
        <v>16</v>
      </c>
      <c r="F4738" t="s">
        <v>12</v>
      </c>
      <c r="G4738" t="s">
        <v>13</v>
      </c>
      <c r="H4738" t="s">
        <v>13</v>
      </c>
      <c r="I4738" s="1">
        <f>IF(ISBLANK(Hoja1!I4738),AVERAGE(Hoja1!$I$2:$I$5001),Hoja1!I4738)</f>
        <v>40</v>
      </c>
      <c r="J4738">
        <f t="shared" si="219"/>
        <v>0</v>
      </c>
      <c r="K4738" t="str">
        <f t="shared" si="220"/>
        <v>400k-800k</v>
      </c>
      <c r="L4738" t="str">
        <f t="shared" si="221"/>
        <v>31-45</v>
      </c>
    </row>
    <row r="4739" spans="1:12" x14ac:dyDescent="0.25">
      <c r="A4739">
        <v>4738</v>
      </c>
      <c r="B4739" t="s">
        <v>9</v>
      </c>
      <c r="C4739">
        <f>IF(ISBLANK(Hoja1!C4739),AVERAGE(Hoja1!$C$2:$C$5001),Hoja1!C4739)</f>
        <v>377274.53</v>
      </c>
      <c r="D4739" t="str">
        <f>IF(ISBLANK(Hoja1!D4739),"ASALARIADO",Hoja1!D4739)</f>
        <v>ASALARIADO</v>
      </c>
      <c r="E4739" t="s">
        <v>16</v>
      </c>
      <c r="F4739" t="s">
        <v>12</v>
      </c>
      <c r="G4739" t="s">
        <v>12</v>
      </c>
      <c r="H4739" t="s">
        <v>13</v>
      </c>
      <c r="I4739" s="1">
        <f>IF(ISBLANK(Hoja1!I4739),AVERAGE(Hoja1!$I$2:$I$5001),Hoja1!I4739)</f>
        <v>21</v>
      </c>
      <c r="J4739">
        <f t="shared" ref="J4739:J4802" si="222">IF(H4739="SI",1,0)</f>
        <v>0</v>
      </c>
      <c r="K4739" t="str">
        <f t="shared" ref="K4739:K4802" si="223">IF(C4739&lt;=400000,"0-400k",IF(C4739&lt;=800000,"400k-800k",IF(C4739&lt;=1200000,"800k-1.2M",IF(C4739&lt;=2000000,"1.2M-2M","2M+"))))</f>
        <v>0-400k</v>
      </c>
      <c r="L4739" t="str">
        <f t="shared" ref="L4739:L4802" si="224">IF(I4739&lt;=30,"18-30",IF(I4739&lt;=45,"31-45",IF(I4739&lt;=60,"46-60",IF(I4739&lt;=75,"61-75","76-100+"))))</f>
        <v>18-30</v>
      </c>
    </row>
    <row r="4740" spans="1:12" x14ac:dyDescent="0.25">
      <c r="A4740">
        <v>4739</v>
      </c>
      <c r="B4740" t="s">
        <v>9</v>
      </c>
      <c r="C4740">
        <f>IF(ISBLANK(Hoja1!C4740),AVERAGE(Hoja1!$C$2:$C$5001),Hoja1!C4740)</f>
        <v>426954</v>
      </c>
      <c r="D4740" t="str">
        <f>IF(ISBLANK(Hoja1!D4740),"ASALARIADO",Hoja1!D4740)</f>
        <v>ASALARIADO</v>
      </c>
      <c r="E4740" t="s">
        <v>11</v>
      </c>
      <c r="F4740" t="s">
        <v>12</v>
      </c>
      <c r="G4740" t="s">
        <v>13</v>
      </c>
      <c r="H4740" t="s">
        <v>13</v>
      </c>
      <c r="I4740" s="1">
        <f>IF(ISBLANK(Hoja1!I4740),AVERAGE(Hoja1!$I$2:$I$5001),Hoja1!I4740)</f>
        <v>27</v>
      </c>
      <c r="J4740">
        <f t="shared" si="222"/>
        <v>0</v>
      </c>
      <c r="K4740" t="str">
        <f t="shared" si="223"/>
        <v>400k-800k</v>
      </c>
      <c r="L4740" t="str">
        <f t="shared" si="224"/>
        <v>18-30</v>
      </c>
    </row>
    <row r="4741" spans="1:12" x14ac:dyDescent="0.25">
      <c r="A4741">
        <v>4740</v>
      </c>
      <c r="B4741" t="s">
        <v>9</v>
      </c>
      <c r="C4741">
        <f>IF(ISBLANK(Hoja1!C4741),AVERAGE(Hoja1!$C$2:$C$5001),Hoja1!C4741)</f>
        <v>406273.76</v>
      </c>
      <c r="D4741" t="str">
        <f>IF(ISBLANK(Hoja1!D4741),"ASALARIADO",Hoja1!D4741)</f>
        <v>ASALARIADO</v>
      </c>
      <c r="E4741" t="s">
        <v>16</v>
      </c>
      <c r="F4741" t="s">
        <v>12</v>
      </c>
      <c r="G4741" t="s">
        <v>13</v>
      </c>
      <c r="H4741" t="s">
        <v>13</v>
      </c>
      <c r="I4741" s="1">
        <f>IF(ISBLANK(Hoja1!I4741),AVERAGE(Hoja1!$I$2:$I$5001),Hoja1!I4741)</f>
        <v>30</v>
      </c>
      <c r="J4741">
        <f t="shared" si="222"/>
        <v>0</v>
      </c>
      <c r="K4741" t="str">
        <f t="shared" si="223"/>
        <v>400k-800k</v>
      </c>
      <c r="L4741" t="str">
        <f t="shared" si="224"/>
        <v>18-30</v>
      </c>
    </row>
    <row r="4742" spans="1:12" x14ac:dyDescent="0.25">
      <c r="A4742">
        <v>4741</v>
      </c>
      <c r="B4742" t="s">
        <v>15</v>
      </c>
      <c r="C4742">
        <f>IF(ISBLANK(Hoja1!C4742),AVERAGE(Hoja1!$C$2:$C$5001),Hoja1!C4742)</f>
        <v>278030</v>
      </c>
      <c r="D4742" t="str">
        <f>IF(ISBLANK(Hoja1!D4742),"ASALARIADO",Hoja1!D4742)</f>
        <v>ASEGURADO VOLUNTARIO</v>
      </c>
      <c r="E4742" t="s">
        <v>16</v>
      </c>
      <c r="F4742" t="s">
        <v>12</v>
      </c>
      <c r="G4742" t="s">
        <v>13</v>
      </c>
      <c r="H4742" t="s">
        <v>13</v>
      </c>
      <c r="I4742" s="1">
        <f>IF(ISBLANK(Hoja1!I4742),AVERAGE(Hoja1!$I$2:$I$5001),Hoja1!I4742)</f>
        <v>34</v>
      </c>
      <c r="J4742">
        <f t="shared" si="222"/>
        <v>0</v>
      </c>
      <c r="K4742" t="str">
        <f t="shared" si="223"/>
        <v>0-400k</v>
      </c>
      <c r="L4742" t="str">
        <f t="shared" si="224"/>
        <v>31-45</v>
      </c>
    </row>
    <row r="4743" spans="1:12" x14ac:dyDescent="0.25">
      <c r="A4743">
        <v>4742</v>
      </c>
      <c r="B4743" t="s">
        <v>9</v>
      </c>
      <c r="C4743">
        <f>IF(ISBLANK(Hoja1!C4743),AVERAGE(Hoja1!$C$2:$C$5001),Hoja1!C4743)</f>
        <v>478916.7</v>
      </c>
      <c r="D4743" t="str">
        <f>IF(ISBLANK(Hoja1!D4743),"ASALARIADO",Hoja1!D4743)</f>
        <v>ASALARIADO</v>
      </c>
      <c r="E4743" t="s">
        <v>16</v>
      </c>
      <c r="F4743" t="s">
        <v>12</v>
      </c>
      <c r="G4743" t="s">
        <v>12</v>
      </c>
      <c r="H4743" t="s">
        <v>13</v>
      </c>
      <c r="I4743" s="1">
        <f>IF(ISBLANK(Hoja1!I4743),AVERAGE(Hoja1!$I$2:$I$5001),Hoja1!I4743)</f>
        <v>48</v>
      </c>
      <c r="J4743">
        <f t="shared" si="222"/>
        <v>0</v>
      </c>
      <c r="K4743" t="str">
        <f t="shared" si="223"/>
        <v>400k-800k</v>
      </c>
      <c r="L4743" t="str">
        <f t="shared" si="224"/>
        <v>46-60</v>
      </c>
    </row>
    <row r="4744" spans="1:12" x14ac:dyDescent="0.25">
      <c r="A4744">
        <v>4743</v>
      </c>
      <c r="B4744" t="s">
        <v>9</v>
      </c>
      <c r="C4744">
        <f>IF(ISBLANK(Hoja1!C4744),AVERAGE(Hoja1!$C$2:$C$5001),Hoja1!C4744)</f>
        <v>713217</v>
      </c>
      <c r="D4744" t="str">
        <f>IF(ISBLANK(Hoja1!D4744),"ASALARIADO",Hoja1!D4744)</f>
        <v>ASALARIADO</v>
      </c>
      <c r="E4744" t="s">
        <v>11</v>
      </c>
      <c r="F4744" t="s">
        <v>12</v>
      </c>
      <c r="G4744" t="s">
        <v>13</v>
      </c>
      <c r="H4744" t="s">
        <v>13</v>
      </c>
      <c r="I4744" s="1">
        <f>IF(ISBLANK(Hoja1!I4744),AVERAGE(Hoja1!$I$2:$I$5001),Hoja1!I4744)</f>
        <v>32</v>
      </c>
      <c r="J4744">
        <f t="shared" si="222"/>
        <v>0</v>
      </c>
      <c r="K4744" t="str">
        <f t="shared" si="223"/>
        <v>400k-800k</v>
      </c>
      <c r="L4744" t="str">
        <f t="shared" si="224"/>
        <v>31-45</v>
      </c>
    </row>
    <row r="4745" spans="1:12" x14ac:dyDescent="0.25">
      <c r="A4745">
        <v>4744</v>
      </c>
      <c r="B4745" t="s">
        <v>9</v>
      </c>
      <c r="C4745">
        <f>IF(ISBLANK(Hoja1!C4745),AVERAGE(Hoja1!$C$2:$C$5001),Hoja1!C4745)</f>
        <v>380000</v>
      </c>
      <c r="D4745" t="str">
        <f>IF(ISBLANK(Hoja1!D4745),"ASALARIADO",Hoja1!D4745)</f>
        <v>ASALARIADO</v>
      </c>
      <c r="E4745" t="s">
        <v>16</v>
      </c>
      <c r="F4745" t="s">
        <v>12</v>
      </c>
      <c r="G4745" t="s">
        <v>13</v>
      </c>
      <c r="H4745" t="s">
        <v>12</v>
      </c>
      <c r="I4745" s="1">
        <f>IF(ISBLANK(Hoja1!I4745),AVERAGE(Hoja1!$I$2:$I$5001),Hoja1!I4745)</f>
        <v>22</v>
      </c>
      <c r="J4745">
        <f t="shared" si="222"/>
        <v>1</v>
      </c>
      <c r="K4745" t="str">
        <f t="shared" si="223"/>
        <v>0-400k</v>
      </c>
      <c r="L4745" t="str">
        <f t="shared" si="224"/>
        <v>18-30</v>
      </c>
    </row>
    <row r="4746" spans="1:12" x14ac:dyDescent="0.25">
      <c r="A4746">
        <v>4745</v>
      </c>
      <c r="B4746" t="s">
        <v>9</v>
      </c>
      <c r="C4746">
        <f>IF(ISBLANK(Hoja1!C4746),AVERAGE(Hoja1!$C$2:$C$5001),Hoja1!C4746)</f>
        <v>371789</v>
      </c>
      <c r="D4746" t="str">
        <f>IF(ISBLANK(Hoja1!D4746),"ASALARIADO",Hoja1!D4746)</f>
        <v>TRABAJADOR INDEPENDIENTE</v>
      </c>
      <c r="E4746" t="s">
        <v>16</v>
      </c>
      <c r="F4746" t="s">
        <v>12</v>
      </c>
      <c r="G4746" t="s">
        <v>13</v>
      </c>
      <c r="H4746" t="s">
        <v>13</v>
      </c>
      <c r="I4746" s="1">
        <f>IF(ISBLANK(Hoja1!I4746),AVERAGE(Hoja1!$I$2:$I$5001),Hoja1!I4746)</f>
        <v>55</v>
      </c>
      <c r="J4746">
        <f t="shared" si="222"/>
        <v>0</v>
      </c>
      <c r="K4746" t="str">
        <f t="shared" si="223"/>
        <v>0-400k</v>
      </c>
      <c r="L4746" t="str">
        <f t="shared" si="224"/>
        <v>46-60</v>
      </c>
    </row>
    <row r="4747" spans="1:12" x14ac:dyDescent="0.25">
      <c r="A4747">
        <v>4746</v>
      </c>
      <c r="B4747" t="s">
        <v>9</v>
      </c>
      <c r="C4747">
        <f>IF(ISBLANK(Hoja1!C4747),AVERAGE(Hoja1!$C$2:$C$5001),Hoja1!C4747)</f>
        <v>409656.48</v>
      </c>
      <c r="D4747" t="str">
        <f>IF(ISBLANK(Hoja1!D4747),"ASALARIADO",Hoja1!D4747)</f>
        <v>ASALARIADO</v>
      </c>
      <c r="E4747" t="s">
        <v>16</v>
      </c>
      <c r="F4747" t="s">
        <v>12</v>
      </c>
      <c r="G4747" t="s">
        <v>12</v>
      </c>
      <c r="H4747" t="s">
        <v>13</v>
      </c>
      <c r="I4747" s="1">
        <f>IF(ISBLANK(Hoja1!I4747),AVERAGE(Hoja1!$I$2:$I$5001),Hoja1!I4747)</f>
        <v>59</v>
      </c>
      <c r="J4747">
        <f t="shared" si="222"/>
        <v>0</v>
      </c>
      <c r="K4747" t="str">
        <f t="shared" si="223"/>
        <v>400k-800k</v>
      </c>
      <c r="L4747" t="str">
        <f t="shared" si="224"/>
        <v>46-60</v>
      </c>
    </row>
    <row r="4748" spans="1:12" x14ac:dyDescent="0.25">
      <c r="A4748">
        <v>4747</v>
      </c>
      <c r="B4748" t="s">
        <v>9</v>
      </c>
      <c r="C4748">
        <f>IF(ISBLANK(Hoja1!C4748),AVERAGE(Hoja1!$C$2:$C$5001),Hoja1!C4748)</f>
        <v>297045</v>
      </c>
      <c r="D4748" t="str">
        <f>IF(ISBLANK(Hoja1!D4748),"ASALARIADO",Hoja1!D4748)</f>
        <v>ASEGURADO VOLUNTARIO</v>
      </c>
      <c r="E4748" t="s">
        <v>16</v>
      </c>
      <c r="F4748" t="s">
        <v>12</v>
      </c>
      <c r="G4748" t="s">
        <v>12</v>
      </c>
      <c r="H4748" t="s">
        <v>13</v>
      </c>
      <c r="I4748" s="1">
        <f>IF(ISBLANK(Hoja1!I4748),AVERAGE(Hoja1!$I$2:$I$5001),Hoja1!I4748)</f>
        <v>27</v>
      </c>
      <c r="J4748">
        <f t="shared" si="222"/>
        <v>0</v>
      </c>
      <c r="K4748" t="str">
        <f t="shared" si="223"/>
        <v>0-400k</v>
      </c>
      <c r="L4748" t="str">
        <f t="shared" si="224"/>
        <v>18-30</v>
      </c>
    </row>
    <row r="4749" spans="1:12" x14ac:dyDescent="0.25">
      <c r="A4749">
        <v>4748</v>
      </c>
      <c r="B4749" t="s">
        <v>9</v>
      </c>
      <c r="C4749">
        <f>IF(ISBLANK(Hoja1!C4749),AVERAGE(Hoja1!$C$2:$C$5001),Hoja1!C4749)</f>
        <v>554879.49</v>
      </c>
      <c r="D4749" t="str">
        <f>IF(ISBLANK(Hoja1!D4749),"ASALARIADO",Hoja1!D4749)</f>
        <v>ASALARIADO</v>
      </c>
      <c r="E4749" t="s">
        <v>16</v>
      </c>
      <c r="F4749" t="s">
        <v>12</v>
      </c>
      <c r="G4749" t="s">
        <v>13</v>
      </c>
      <c r="H4749" t="s">
        <v>13</v>
      </c>
      <c r="I4749" s="1">
        <f>IF(ISBLANK(Hoja1!I4749),AVERAGE(Hoja1!$I$2:$I$5001),Hoja1!I4749)</f>
        <v>30</v>
      </c>
      <c r="J4749">
        <f t="shared" si="222"/>
        <v>0</v>
      </c>
      <c r="K4749" t="str">
        <f t="shared" si="223"/>
        <v>400k-800k</v>
      </c>
      <c r="L4749" t="str">
        <f t="shared" si="224"/>
        <v>18-30</v>
      </c>
    </row>
    <row r="4750" spans="1:12" x14ac:dyDescent="0.25">
      <c r="A4750">
        <v>4749</v>
      </c>
      <c r="B4750" t="s">
        <v>15</v>
      </c>
      <c r="C4750">
        <f>IF(ISBLANK(Hoja1!C4750),AVERAGE(Hoja1!$C$2:$C$5001),Hoja1!C4750)</f>
        <v>686166</v>
      </c>
      <c r="D4750" t="str">
        <f>IF(ISBLANK(Hoja1!D4750),"ASALARIADO",Hoja1!D4750)</f>
        <v>TRABAJADOR INDEPENDIENTE</v>
      </c>
      <c r="E4750" t="s">
        <v>16</v>
      </c>
      <c r="F4750" t="s">
        <v>12</v>
      </c>
      <c r="G4750" t="s">
        <v>13</v>
      </c>
      <c r="H4750" t="s">
        <v>13</v>
      </c>
      <c r="I4750" s="1">
        <f>IF(ISBLANK(Hoja1!I4750),AVERAGE(Hoja1!$I$2:$I$5001),Hoja1!I4750)</f>
        <v>37</v>
      </c>
      <c r="J4750">
        <f t="shared" si="222"/>
        <v>0</v>
      </c>
      <c r="K4750" t="str">
        <f t="shared" si="223"/>
        <v>400k-800k</v>
      </c>
      <c r="L4750" t="str">
        <f t="shared" si="224"/>
        <v>31-45</v>
      </c>
    </row>
    <row r="4751" spans="1:12" x14ac:dyDescent="0.25">
      <c r="A4751">
        <v>4750</v>
      </c>
      <c r="B4751" t="s">
        <v>15</v>
      </c>
      <c r="C4751">
        <f>IF(ISBLANK(Hoja1!C4751),AVERAGE(Hoja1!$C$2:$C$5001),Hoja1!C4751)</f>
        <v>919460.32</v>
      </c>
      <c r="D4751" t="str">
        <f>IF(ISBLANK(Hoja1!D4751),"ASALARIADO",Hoja1!D4751)</f>
        <v>ASALARIADO</v>
      </c>
      <c r="E4751" t="s">
        <v>11</v>
      </c>
      <c r="F4751" t="s">
        <v>12</v>
      </c>
      <c r="G4751" t="s">
        <v>13</v>
      </c>
      <c r="H4751" t="s">
        <v>13</v>
      </c>
      <c r="I4751" s="1">
        <f>IF(ISBLANK(Hoja1!I4751),AVERAGE(Hoja1!$I$2:$I$5001),Hoja1!I4751)</f>
        <v>57</v>
      </c>
      <c r="J4751">
        <f t="shared" si="222"/>
        <v>0</v>
      </c>
      <c r="K4751" t="str">
        <f t="shared" si="223"/>
        <v>800k-1.2M</v>
      </c>
      <c r="L4751" t="str">
        <f t="shared" si="224"/>
        <v>46-60</v>
      </c>
    </row>
    <row r="4752" spans="1:12" x14ac:dyDescent="0.25">
      <c r="A4752">
        <v>4751</v>
      </c>
      <c r="B4752" t="s">
        <v>9</v>
      </c>
      <c r="C4752">
        <f>IF(ISBLANK(Hoja1!C4752),AVERAGE(Hoja1!$C$2:$C$5001),Hoja1!C4752)</f>
        <v>426614.9</v>
      </c>
      <c r="D4752" t="str">
        <f>IF(ISBLANK(Hoja1!D4752),"ASALARIADO",Hoja1!D4752)</f>
        <v>ASALARIADO</v>
      </c>
      <c r="E4752" t="s">
        <v>16</v>
      </c>
      <c r="F4752" t="s">
        <v>12</v>
      </c>
      <c r="G4752" t="s">
        <v>13</v>
      </c>
      <c r="H4752" t="s">
        <v>13</v>
      </c>
      <c r="I4752" s="1">
        <f>IF(ISBLANK(Hoja1!I4752),AVERAGE(Hoja1!$I$2:$I$5001),Hoja1!I4752)</f>
        <v>33</v>
      </c>
      <c r="J4752">
        <f t="shared" si="222"/>
        <v>0</v>
      </c>
      <c r="K4752" t="str">
        <f t="shared" si="223"/>
        <v>400k-800k</v>
      </c>
      <c r="L4752" t="str">
        <f t="shared" si="224"/>
        <v>31-45</v>
      </c>
    </row>
    <row r="4753" spans="1:12" x14ac:dyDescent="0.25">
      <c r="A4753">
        <v>4752</v>
      </c>
      <c r="B4753" t="s">
        <v>15</v>
      </c>
      <c r="C4753">
        <f>IF(ISBLANK(Hoja1!C4753),AVERAGE(Hoja1!$C$2:$C$5001),Hoja1!C4753)</f>
        <v>297046</v>
      </c>
      <c r="D4753" t="str">
        <f>IF(ISBLANK(Hoja1!D4753),"ASALARIADO",Hoja1!D4753)</f>
        <v>ASEGURADO VOLUNTARIO</v>
      </c>
      <c r="E4753" t="s">
        <v>16</v>
      </c>
      <c r="F4753" t="s">
        <v>12</v>
      </c>
      <c r="G4753" t="s">
        <v>13</v>
      </c>
      <c r="H4753" t="s">
        <v>13</v>
      </c>
      <c r="I4753" s="1">
        <f>IF(ISBLANK(Hoja1!I4753),AVERAGE(Hoja1!$I$2:$I$5001),Hoja1!I4753)</f>
        <v>47</v>
      </c>
      <c r="J4753">
        <f t="shared" si="222"/>
        <v>0</v>
      </c>
      <c r="K4753" t="str">
        <f t="shared" si="223"/>
        <v>0-400k</v>
      </c>
      <c r="L4753" t="str">
        <f t="shared" si="224"/>
        <v>46-60</v>
      </c>
    </row>
    <row r="4754" spans="1:12" x14ac:dyDescent="0.25">
      <c r="A4754">
        <v>4753</v>
      </c>
      <c r="B4754" t="s">
        <v>9</v>
      </c>
      <c r="C4754">
        <f>IF(ISBLANK(Hoja1!C4754),AVERAGE(Hoja1!$C$2:$C$5001),Hoja1!C4754)</f>
        <v>54143</v>
      </c>
      <c r="D4754" t="str">
        <f>IF(ISBLANK(Hoja1!D4754),"ASALARIADO",Hoja1!D4754)</f>
        <v>ASALARIADO</v>
      </c>
      <c r="E4754" t="s">
        <v>16</v>
      </c>
      <c r="F4754" t="s">
        <v>12</v>
      </c>
      <c r="G4754" t="s">
        <v>13</v>
      </c>
      <c r="H4754" t="s">
        <v>13</v>
      </c>
      <c r="I4754" s="1">
        <f>IF(ISBLANK(Hoja1!I4754),AVERAGE(Hoja1!$I$2:$I$5001),Hoja1!I4754)</f>
        <v>28</v>
      </c>
      <c r="J4754">
        <f t="shared" si="222"/>
        <v>0</v>
      </c>
      <c r="K4754" t="str">
        <f t="shared" si="223"/>
        <v>0-400k</v>
      </c>
      <c r="L4754" t="str">
        <f t="shared" si="224"/>
        <v>18-30</v>
      </c>
    </row>
    <row r="4755" spans="1:12" x14ac:dyDescent="0.25">
      <c r="A4755">
        <v>4754</v>
      </c>
      <c r="B4755" t="s">
        <v>9</v>
      </c>
      <c r="C4755">
        <f>IF(ISBLANK(Hoja1!C4755),AVERAGE(Hoja1!$C$2:$C$5001),Hoja1!C4755)</f>
        <v>289033.15000000002</v>
      </c>
      <c r="D4755" t="str">
        <f>IF(ISBLANK(Hoja1!D4755),"ASALARIADO",Hoja1!D4755)</f>
        <v>ASALARIADO</v>
      </c>
      <c r="E4755" t="s">
        <v>16</v>
      </c>
      <c r="F4755" t="s">
        <v>12</v>
      </c>
      <c r="G4755" t="s">
        <v>12</v>
      </c>
      <c r="H4755" t="s">
        <v>13</v>
      </c>
      <c r="I4755" s="1">
        <f>IF(ISBLANK(Hoja1!I4755),AVERAGE(Hoja1!$I$2:$I$5001),Hoja1!I4755)</f>
        <v>21</v>
      </c>
      <c r="J4755">
        <f t="shared" si="222"/>
        <v>0</v>
      </c>
      <c r="K4755" t="str">
        <f t="shared" si="223"/>
        <v>0-400k</v>
      </c>
      <c r="L4755" t="str">
        <f t="shared" si="224"/>
        <v>18-30</v>
      </c>
    </row>
    <row r="4756" spans="1:12" x14ac:dyDescent="0.25">
      <c r="A4756">
        <v>4755</v>
      </c>
      <c r="B4756" t="s">
        <v>9</v>
      </c>
      <c r="C4756">
        <f>IF(ISBLANK(Hoja1!C4756),AVERAGE(Hoja1!$C$2:$C$5001),Hoja1!C4756)</f>
        <v>485785</v>
      </c>
      <c r="D4756" t="str">
        <f>IF(ISBLANK(Hoja1!D4756),"ASALARIADO",Hoja1!D4756)</f>
        <v>ASALARIADO</v>
      </c>
      <c r="E4756" t="s">
        <v>16</v>
      </c>
      <c r="F4756" t="s">
        <v>12</v>
      </c>
      <c r="G4756" t="s">
        <v>13</v>
      </c>
      <c r="H4756" t="s">
        <v>12</v>
      </c>
      <c r="I4756" s="1">
        <f>IF(ISBLANK(Hoja1!I4756),AVERAGE(Hoja1!$I$2:$I$5001),Hoja1!I4756)</f>
        <v>28</v>
      </c>
      <c r="J4756">
        <f t="shared" si="222"/>
        <v>1</v>
      </c>
      <c r="K4756" t="str">
        <f t="shared" si="223"/>
        <v>400k-800k</v>
      </c>
      <c r="L4756" t="str">
        <f t="shared" si="224"/>
        <v>18-30</v>
      </c>
    </row>
    <row r="4757" spans="1:12" x14ac:dyDescent="0.25">
      <c r="A4757">
        <v>4756</v>
      </c>
      <c r="B4757" t="s">
        <v>9</v>
      </c>
      <c r="C4757">
        <f>IF(ISBLANK(Hoja1!C4757),AVERAGE(Hoja1!$C$2:$C$5001),Hoja1!C4757)</f>
        <v>349627.57</v>
      </c>
      <c r="D4757" t="str">
        <f>IF(ISBLANK(Hoja1!D4757),"ASALARIADO",Hoja1!D4757)</f>
        <v>ASALARIADO</v>
      </c>
      <c r="E4757" t="s">
        <v>16</v>
      </c>
      <c r="F4757" t="s">
        <v>12</v>
      </c>
      <c r="G4757" t="s">
        <v>13</v>
      </c>
      <c r="H4757" t="s">
        <v>13</v>
      </c>
      <c r="I4757" s="1">
        <f>IF(ISBLANK(Hoja1!I4757),AVERAGE(Hoja1!$I$2:$I$5001),Hoja1!I4757)</f>
        <v>21</v>
      </c>
      <c r="J4757">
        <f t="shared" si="222"/>
        <v>0</v>
      </c>
      <c r="K4757" t="str">
        <f t="shared" si="223"/>
        <v>0-400k</v>
      </c>
      <c r="L4757" t="str">
        <f t="shared" si="224"/>
        <v>18-30</v>
      </c>
    </row>
    <row r="4758" spans="1:12" x14ac:dyDescent="0.25">
      <c r="A4758">
        <v>4757</v>
      </c>
      <c r="B4758" t="s">
        <v>15</v>
      </c>
      <c r="C4758">
        <f>IF(ISBLANK(Hoja1!C4758),AVERAGE(Hoja1!$C$2:$C$5001),Hoja1!C4758)</f>
        <v>173160</v>
      </c>
      <c r="D4758" t="str">
        <f>IF(ISBLANK(Hoja1!D4758),"ASALARIADO",Hoja1!D4758)</f>
        <v>ASALARIADO</v>
      </c>
      <c r="E4758" t="s">
        <v>16</v>
      </c>
      <c r="F4758" t="s">
        <v>12</v>
      </c>
      <c r="G4758" t="s">
        <v>13</v>
      </c>
      <c r="H4758" t="s">
        <v>13</v>
      </c>
      <c r="I4758" s="1">
        <f>IF(ISBLANK(Hoja1!I4758),AVERAGE(Hoja1!$I$2:$I$5001),Hoja1!I4758)</f>
        <v>35</v>
      </c>
      <c r="J4758">
        <f t="shared" si="222"/>
        <v>0</v>
      </c>
      <c r="K4758" t="str">
        <f t="shared" si="223"/>
        <v>0-400k</v>
      </c>
      <c r="L4758" t="str">
        <f t="shared" si="224"/>
        <v>31-45</v>
      </c>
    </row>
    <row r="4759" spans="1:12" x14ac:dyDescent="0.25">
      <c r="A4759">
        <v>4758</v>
      </c>
      <c r="B4759" t="s">
        <v>15</v>
      </c>
      <c r="C4759">
        <f>IF(ISBLANK(Hoja1!C4759),AVERAGE(Hoja1!$C$2:$C$5001),Hoja1!C4759)</f>
        <v>40000</v>
      </c>
      <c r="D4759" t="str">
        <f>IF(ISBLANK(Hoja1!D4759),"ASALARIADO",Hoja1!D4759)</f>
        <v>ASALARIADO</v>
      </c>
      <c r="E4759" t="s">
        <v>16</v>
      </c>
      <c r="F4759" t="s">
        <v>12</v>
      </c>
      <c r="G4759" t="s">
        <v>12</v>
      </c>
      <c r="H4759" t="s">
        <v>13</v>
      </c>
      <c r="I4759" s="1">
        <f>IF(ISBLANK(Hoja1!I4759),AVERAGE(Hoja1!$I$2:$I$5001),Hoja1!I4759)</f>
        <v>58</v>
      </c>
      <c r="J4759">
        <f t="shared" si="222"/>
        <v>0</v>
      </c>
      <c r="K4759" t="str">
        <f t="shared" si="223"/>
        <v>0-400k</v>
      </c>
      <c r="L4759" t="str">
        <f t="shared" si="224"/>
        <v>46-60</v>
      </c>
    </row>
    <row r="4760" spans="1:12" x14ac:dyDescent="0.25">
      <c r="A4760">
        <v>4759</v>
      </c>
      <c r="B4760" t="s">
        <v>9</v>
      </c>
      <c r="C4760">
        <f>IF(ISBLANK(Hoja1!C4760),AVERAGE(Hoja1!$C$2:$C$5001),Hoja1!C4760)</f>
        <v>904989</v>
      </c>
      <c r="D4760" t="str">
        <f>IF(ISBLANK(Hoja1!D4760),"ASALARIADO",Hoja1!D4760)</f>
        <v>ASALARIADO</v>
      </c>
      <c r="E4760" t="s">
        <v>11</v>
      </c>
      <c r="F4760" t="s">
        <v>12</v>
      </c>
      <c r="G4760" t="s">
        <v>13</v>
      </c>
      <c r="H4760" t="s">
        <v>13</v>
      </c>
      <c r="I4760" s="1">
        <f>IF(ISBLANK(Hoja1!I4760),AVERAGE(Hoja1!$I$2:$I$5001),Hoja1!I4760)</f>
        <v>39</v>
      </c>
      <c r="J4760">
        <f t="shared" si="222"/>
        <v>0</v>
      </c>
      <c r="K4760" t="str">
        <f t="shared" si="223"/>
        <v>800k-1.2M</v>
      </c>
      <c r="L4760" t="str">
        <f t="shared" si="224"/>
        <v>31-45</v>
      </c>
    </row>
    <row r="4761" spans="1:12" x14ac:dyDescent="0.25">
      <c r="A4761">
        <v>4760</v>
      </c>
      <c r="B4761" t="s">
        <v>9</v>
      </c>
      <c r="C4761">
        <f>IF(ISBLANK(Hoja1!C4761),AVERAGE(Hoja1!$C$2:$C$5001),Hoja1!C4761)</f>
        <v>648302.5</v>
      </c>
      <c r="D4761" t="str">
        <f>IF(ISBLANK(Hoja1!D4761),"ASALARIADO",Hoja1!D4761)</f>
        <v>ASALARIADO</v>
      </c>
      <c r="E4761" t="s">
        <v>11</v>
      </c>
      <c r="F4761" t="s">
        <v>12</v>
      </c>
      <c r="G4761" t="s">
        <v>13</v>
      </c>
      <c r="H4761" t="s">
        <v>13</v>
      </c>
      <c r="I4761" s="1">
        <f>IF(ISBLANK(Hoja1!I4761),AVERAGE(Hoja1!$I$2:$I$5001),Hoja1!I4761)</f>
        <v>59</v>
      </c>
      <c r="J4761">
        <f t="shared" si="222"/>
        <v>0</v>
      </c>
      <c r="K4761" t="str">
        <f t="shared" si="223"/>
        <v>400k-800k</v>
      </c>
      <c r="L4761" t="str">
        <f t="shared" si="224"/>
        <v>46-60</v>
      </c>
    </row>
    <row r="4762" spans="1:12" x14ac:dyDescent="0.25">
      <c r="A4762">
        <v>4761</v>
      </c>
      <c r="B4762" t="s">
        <v>9</v>
      </c>
      <c r="C4762">
        <f>IF(ISBLANK(Hoja1!C4762),AVERAGE(Hoja1!$C$2:$C$5001),Hoja1!C4762)</f>
        <v>278030</v>
      </c>
      <c r="D4762" t="str">
        <f>IF(ISBLANK(Hoja1!D4762),"ASALARIADO",Hoja1!D4762)</f>
        <v>CONVENIOS ESPECIALES DE TRABAJADORES INDEPENDIENTES</v>
      </c>
      <c r="E4762" t="s">
        <v>16</v>
      </c>
      <c r="F4762" t="s">
        <v>12</v>
      </c>
      <c r="G4762" t="s">
        <v>13</v>
      </c>
      <c r="H4762" t="s">
        <v>13</v>
      </c>
      <c r="I4762" s="1">
        <f>IF(ISBLANK(Hoja1!I4762),AVERAGE(Hoja1!$I$2:$I$5001),Hoja1!I4762)</f>
        <v>55</v>
      </c>
      <c r="J4762">
        <f t="shared" si="222"/>
        <v>0</v>
      </c>
      <c r="K4762" t="str">
        <f t="shared" si="223"/>
        <v>0-400k</v>
      </c>
      <c r="L4762" t="str">
        <f t="shared" si="224"/>
        <v>46-60</v>
      </c>
    </row>
    <row r="4763" spans="1:12" x14ac:dyDescent="0.25">
      <c r="A4763">
        <v>4762</v>
      </c>
      <c r="B4763" t="s">
        <v>15</v>
      </c>
      <c r="C4763">
        <f>IF(ISBLANK(Hoja1!C4763),AVERAGE(Hoja1!$C$2:$C$5001),Hoja1!C4763)</f>
        <v>639148</v>
      </c>
      <c r="D4763" t="str">
        <f>IF(ISBLANK(Hoja1!D4763),"ASALARIADO",Hoja1!D4763)</f>
        <v>TRABAJADOR INDEPENDIENTE</v>
      </c>
      <c r="E4763" t="s">
        <v>16</v>
      </c>
      <c r="F4763" t="s">
        <v>12</v>
      </c>
      <c r="G4763" t="s">
        <v>13</v>
      </c>
      <c r="H4763" t="s">
        <v>12</v>
      </c>
      <c r="I4763" s="1">
        <f>IF(ISBLANK(Hoja1!I4763),AVERAGE(Hoja1!$I$2:$I$5001),Hoja1!I4763)</f>
        <v>73</v>
      </c>
      <c r="J4763">
        <f t="shared" si="222"/>
        <v>1</v>
      </c>
      <c r="K4763" t="str">
        <f t="shared" si="223"/>
        <v>400k-800k</v>
      </c>
      <c r="L4763" t="str">
        <f t="shared" si="224"/>
        <v>61-75</v>
      </c>
    </row>
    <row r="4764" spans="1:12" x14ac:dyDescent="0.25">
      <c r="A4764">
        <v>4763</v>
      </c>
      <c r="B4764" t="s">
        <v>9</v>
      </c>
      <c r="C4764">
        <f>IF(ISBLANK(Hoja1!C4764),AVERAGE(Hoja1!$C$2:$C$5001),Hoja1!C4764)</f>
        <v>488672.53</v>
      </c>
      <c r="D4764" t="str">
        <f>IF(ISBLANK(Hoja1!D4764),"ASALARIADO",Hoja1!D4764)</f>
        <v>ASALARIADO</v>
      </c>
      <c r="E4764" t="s">
        <v>16</v>
      </c>
      <c r="F4764" t="s">
        <v>12</v>
      </c>
      <c r="G4764" t="s">
        <v>13</v>
      </c>
      <c r="H4764" t="s">
        <v>13</v>
      </c>
      <c r="I4764" s="1">
        <f>IF(ISBLANK(Hoja1!I4764),AVERAGE(Hoja1!$I$2:$I$5001),Hoja1!I4764)</f>
        <v>34</v>
      </c>
      <c r="J4764">
        <f t="shared" si="222"/>
        <v>0</v>
      </c>
      <c r="K4764" t="str">
        <f t="shared" si="223"/>
        <v>400k-800k</v>
      </c>
      <c r="L4764" t="str">
        <f t="shared" si="224"/>
        <v>31-45</v>
      </c>
    </row>
    <row r="4765" spans="1:12" x14ac:dyDescent="0.25">
      <c r="A4765">
        <v>4764</v>
      </c>
      <c r="B4765" t="s">
        <v>9</v>
      </c>
      <c r="C4765">
        <f>IF(ISBLANK(Hoja1!C4765),AVERAGE(Hoja1!$C$2:$C$5001),Hoja1!C4765)</f>
        <v>278030</v>
      </c>
      <c r="D4765" t="str">
        <f>IF(ISBLANK(Hoja1!D4765),"ASALARIADO",Hoja1!D4765)</f>
        <v>CONVENIOS ESPECIALES DE TRABAJADORES INDEPENDIENTES</v>
      </c>
      <c r="E4765" t="s">
        <v>16</v>
      </c>
      <c r="F4765" t="s">
        <v>12</v>
      </c>
      <c r="G4765" t="s">
        <v>13</v>
      </c>
      <c r="H4765" t="s">
        <v>12</v>
      </c>
      <c r="I4765" s="1">
        <f>IF(ISBLANK(Hoja1!I4765),AVERAGE(Hoja1!$I$2:$I$5001),Hoja1!I4765)</f>
        <v>49</v>
      </c>
      <c r="J4765">
        <f t="shared" si="222"/>
        <v>1</v>
      </c>
      <c r="K4765" t="str">
        <f t="shared" si="223"/>
        <v>0-400k</v>
      </c>
      <c r="L4765" t="str">
        <f t="shared" si="224"/>
        <v>46-60</v>
      </c>
    </row>
    <row r="4766" spans="1:12" x14ac:dyDescent="0.25">
      <c r="A4766">
        <v>4765</v>
      </c>
      <c r="B4766" t="s">
        <v>15</v>
      </c>
      <c r="C4766">
        <f>IF(ISBLANK(Hoja1!C4766),AVERAGE(Hoja1!$C$2:$C$5001),Hoja1!C4766)</f>
        <v>700000</v>
      </c>
      <c r="D4766" t="str">
        <f>IF(ISBLANK(Hoja1!D4766),"ASALARIADO",Hoja1!D4766)</f>
        <v>ASALARIADO</v>
      </c>
      <c r="E4766" t="s">
        <v>16</v>
      </c>
      <c r="F4766" t="s">
        <v>12</v>
      </c>
      <c r="G4766" t="s">
        <v>13</v>
      </c>
      <c r="H4766" t="s">
        <v>13</v>
      </c>
      <c r="I4766" s="1">
        <f>IF(ISBLANK(Hoja1!I4766),AVERAGE(Hoja1!$I$2:$I$5001),Hoja1!I4766)</f>
        <v>32</v>
      </c>
      <c r="J4766">
        <f t="shared" si="222"/>
        <v>0</v>
      </c>
      <c r="K4766" t="str">
        <f t="shared" si="223"/>
        <v>400k-800k</v>
      </c>
      <c r="L4766" t="str">
        <f t="shared" si="224"/>
        <v>31-45</v>
      </c>
    </row>
    <row r="4767" spans="1:12" x14ac:dyDescent="0.25">
      <c r="A4767">
        <v>4766</v>
      </c>
      <c r="B4767" t="s">
        <v>15</v>
      </c>
      <c r="C4767">
        <f>IF(ISBLANK(Hoja1!C4767),AVERAGE(Hoja1!$C$2:$C$5001),Hoja1!C4767)</f>
        <v>1214806</v>
      </c>
      <c r="D4767" t="str">
        <f>IF(ISBLANK(Hoja1!D4767),"ASALARIADO",Hoja1!D4767)</f>
        <v>ASALARIADO</v>
      </c>
      <c r="E4767" t="s">
        <v>11</v>
      </c>
      <c r="F4767" t="s">
        <v>12</v>
      </c>
      <c r="G4767" t="s">
        <v>13</v>
      </c>
      <c r="H4767" t="s">
        <v>13</v>
      </c>
      <c r="I4767" s="1">
        <f>IF(ISBLANK(Hoja1!I4767),AVERAGE(Hoja1!$I$2:$I$5001),Hoja1!I4767)</f>
        <v>32</v>
      </c>
      <c r="J4767">
        <f t="shared" si="222"/>
        <v>0</v>
      </c>
      <c r="K4767" t="str">
        <f t="shared" si="223"/>
        <v>1.2M-2M</v>
      </c>
      <c r="L4767" t="str">
        <f t="shared" si="224"/>
        <v>31-45</v>
      </c>
    </row>
    <row r="4768" spans="1:12" x14ac:dyDescent="0.25">
      <c r="A4768">
        <v>4767</v>
      </c>
      <c r="B4768" t="s">
        <v>15</v>
      </c>
      <c r="C4768">
        <f>IF(ISBLANK(Hoja1!C4768),AVERAGE(Hoja1!$C$2:$C$5001),Hoja1!C4768)</f>
        <v>299784</v>
      </c>
      <c r="D4768" t="str">
        <f>IF(ISBLANK(Hoja1!D4768),"ASALARIADO",Hoja1!D4768)</f>
        <v>TRABAJADOR INDEPENDIENTE</v>
      </c>
      <c r="E4768" t="s">
        <v>16</v>
      </c>
      <c r="F4768" t="s">
        <v>12</v>
      </c>
      <c r="G4768" t="s">
        <v>12</v>
      </c>
      <c r="H4768" t="s">
        <v>12</v>
      </c>
      <c r="I4768" s="1">
        <f>IF(ISBLANK(Hoja1!I4768),AVERAGE(Hoja1!$I$2:$I$5001),Hoja1!I4768)</f>
        <v>32</v>
      </c>
      <c r="J4768">
        <f t="shared" si="222"/>
        <v>1</v>
      </c>
      <c r="K4768" t="str">
        <f t="shared" si="223"/>
        <v>0-400k</v>
      </c>
      <c r="L4768" t="str">
        <f t="shared" si="224"/>
        <v>31-45</v>
      </c>
    </row>
    <row r="4769" spans="1:12" x14ac:dyDescent="0.25">
      <c r="A4769">
        <v>4768</v>
      </c>
      <c r="B4769" t="s">
        <v>15</v>
      </c>
      <c r="C4769">
        <f>IF(ISBLANK(Hoja1!C4769),AVERAGE(Hoja1!$C$2:$C$5001),Hoja1!C4769)</f>
        <v>1590894.7</v>
      </c>
      <c r="D4769" t="str">
        <f>IF(ISBLANK(Hoja1!D4769),"ASALARIADO",Hoja1!D4769)</f>
        <v>ASALARIADO</v>
      </c>
      <c r="E4769" t="s">
        <v>11</v>
      </c>
      <c r="F4769" t="s">
        <v>12</v>
      </c>
      <c r="G4769" t="s">
        <v>13</v>
      </c>
      <c r="H4769" t="s">
        <v>13</v>
      </c>
      <c r="I4769" s="1">
        <f>IF(ISBLANK(Hoja1!I4769),AVERAGE(Hoja1!$I$2:$I$5001),Hoja1!I4769)</f>
        <v>44</v>
      </c>
      <c r="J4769">
        <f t="shared" si="222"/>
        <v>0</v>
      </c>
      <c r="K4769" t="str">
        <f t="shared" si="223"/>
        <v>1.2M-2M</v>
      </c>
      <c r="L4769" t="str">
        <f t="shared" si="224"/>
        <v>31-45</v>
      </c>
    </row>
    <row r="4770" spans="1:12" x14ac:dyDescent="0.25">
      <c r="A4770">
        <v>4769</v>
      </c>
      <c r="B4770" t="s">
        <v>9</v>
      </c>
      <c r="C4770">
        <f>IF(ISBLANK(Hoja1!C4770),AVERAGE(Hoja1!$C$2:$C$5001),Hoja1!C4770)</f>
        <v>259227</v>
      </c>
      <c r="D4770" t="str">
        <f>IF(ISBLANK(Hoja1!D4770),"ASALARIADO",Hoja1!D4770)</f>
        <v>ASALARIADO</v>
      </c>
      <c r="E4770" t="s">
        <v>16</v>
      </c>
      <c r="F4770" t="s">
        <v>12</v>
      </c>
      <c r="G4770" t="s">
        <v>13</v>
      </c>
      <c r="H4770" t="s">
        <v>13</v>
      </c>
      <c r="I4770" s="1">
        <f>IF(ISBLANK(Hoja1!I4770),AVERAGE(Hoja1!$I$2:$I$5001),Hoja1!I4770)</f>
        <v>31</v>
      </c>
      <c r="J4770">
        <f t="shared" si="222"/>
        <v>0</v>
      </c>
      <c r="K4770" t="str">
        <f t="shared" si="223"/>
        <v>0-400k</v>
      </c>
      <c r="L4770" t="str">
        <f t="shared" si="224"/>
        <v>31-45</v>
      </c>
    </row>
    <row r="4771" spans="1:12" x14ac:dyDescent="0.25">
      <c r="A4771">
        <v>4770</v>
      </c>
      <c r="B4771" t="s">
        <v>15</v>
      </c>
      <c r="C4771">
        <f>IF(ISBLANK(Hoja1!C4771),AVERAGE(Hoja1!$C$2:$C$5001),Hoja1!C4771)</f>
        <v>756936.6</v>
      </c>
      <c r="D4771" t="str">
        <f>IF(ISBLANK(Hoja1!D4771),"ASALARIADO",Hoja1!D4771)</f>
        <v>ASALARIADO</v>
      </c>
      <c r="E4771" t="s">
        <v>11</v>
      </c>
      <c r="F4771" t="s">
        <v>12</v>
      </c>
      <c r="G4771" t="s">
        <v>13</v>
      </c>
      <c r="H4771" t="s">
        <v>13</v>
      </c>
      <c r="I4771" s="1">
        <f>IF(ISBLANK(Hoja1!I4771),AVERAGE(Hoja1!$I$2:$I$5001),Hoja1!I4771)</f>
        <v>48</v>
      </c>
      <c r="J4771">
        <f t="shared" si="222"/>
        <v>0</v>
      </c>
      <c r="K4771" t="str">
        <f t="shared" si="223"/>
        <v>400k-800k</v>
      </c>
      <c r="L4771" t="str">
        <f t="shared" si="224"/>
        <v>46-60</v>
      </c>
    </row>
    <row r="4772" spans="1:12" x14ac:dyDescent="0.25">
      <c r="A4772">
        <v>4771</v>
      </c>
      <c r="B4772" t="s">
        <v>9</v>
      </c>
      <c r="C4772">
        <f>IF(ISBLANK(Hoja1!C4772),AVERAGE(Hoja1!$C$2:$C$5001),Hoja1!C4772)</f>
        <v>1744589.38</v>
      </c>
      <c r="D4772" t="str">
        <f>IF(ISBLANK(Hoja1!D4772),"ASALARIADO",Hoja1!D4772)</f>
        <v>ASALARIADO</v>
      </c>
      <c r="E4772" t="s">
        <v>11</v>
      </c>
      <c r="F4772" t="s">
        <v>12</v>
      </c>
      <c r="G4772" t="s">
        <v>13</v>
      </c>
      <c r="H4772" t="s">
        <v>13</v>
      </c>
      <c r="I4772" s="1">
        <f>IF(ISBLANK(Hoja1!I4772),AVERAGE(Hoja1!$I$2:$I$5001),Hoja1!I4772)</f>
        <v>35</v>
      </c>
      <c r="J4772">
        <f t="shared" si="222"/>
        <v>0</v>
      </c>
      <c r="K4772" t="str">
        <f t="shared" si="223"/>
        <v>1.2M-2M</v>
      </c>
      <c r="L4772" t="str">
        <f t="shared" si="224"/>
        <v>31-45</v>
      </c>
    </row>
    <row r="4773" spans="1:12" x14ac:dyDescent="0.25">
      <c r="A4773">
        <v>4772</v>
      </c>
      <c r="B4773" t="s">
        <v>9</v>
      </c>
      <c r="C4773">
        <f>IF(ISBLANK(Hoja1!C4773),AVERAGE(Hoja1!$C$2:$C$5001),Hoja1!C4773)</f>
        <v>288287</v>
      </c>
      <c r="D4773" t="str">
        <f>IF(ISBLANK(Hoja1!D4773),"ASALARIADO",Hoja1!D4773)</f>
        <v>ASALARIADO</v>
      </c>
      <c r="E4773" t="s">
        <v>16</v>
      </c>
      <c r="F4773" t="s">
        <v>12</v>
      </c>
      <c r="G4773" t="s">
        <v>13</v>
      </c>
      <c r="H4773" t="s">
        <v>13</v>
      </c>
      <c r="I4773" s="1">
        <f>IF(ISBLANK(Hoja1!I4773),AVERAGE(Hoja1!$I$2:$I$5001),Hoja1!I4773)</f>
        <v>21</v>
      </c>
      <c r="J4773">
        <f t="shared" si="222"/>
        <v>0</v>
      </c>
      <c r="K4773" t="str">
        <f t="shared" si="223"/>
        <v>0-400k</v>
      </c>
      <c r="L4773" t="str">
        <f t="shared" si="224"/>
        <v>18-30</v>
      </c>
    </row>
    <row r="4774" spans="1:12" x14ac:dyDescent="0.25">
      <c r="A4774">
        <v>4773</v>
      </c>
      <c r="B4774" t="s">
        <v>9</v>
      </c>
      <c r="C4774">
        <f>IF(ISBLANK(Hoja1!C4774),AVERAGE(Hoja1!$C$2:$C$5001),Hoja1!C4774)</f>
        <v>278031</v>
      </c>
      <c r="D4774" t="str">
        <f>IF(ISBLANK(Hoja1!D4774),"ASALARIADO",Hoja1!D4774)</f>
        <v>ASEGURADO VOLUNTARIO</v>
      </c>
      <c r="E4774" t="s">
        <v>16</v>
      </c>
      <c r="F4774" t="s">
        <v>12</v>
      </c>
      <c r="G4774" t="s">
        <v>13</v>
      </c>
      <c r="H4774" t="s">
        <v>13</v>
      </c>
      <c r="I4774" s="1">
        <f>IF(ISBLANK(Hoja1!I4774),AVERAGE(Hoja1!$I$2:$I$5001),Hoja1!I4774)</f>
        <v>39</v>
      </c>
      <c r="J4774">
        <f t="shared" si="222"/>
        <v>0</v>
      </c>
      <c r="K4774" t="str">
        <f t="shared" si="223"/>
        <v>0-400k</v>
      </c>
      <c r="L4774" t="str">
        <f t="shared" si="224"/>
        <v>31-45</v>
      </c>
    </row>
    <row r="4775" spans="1:12" x14ac:dyDescent="0.25">
      <c r="A4775">
        <v>4774</v>
      </c>
      <c r="B4775" t="s">
        <v>15</v>
      </c>
      <c r="C4775">
        <f>IF(ISBLANK(Hoja1!C4775),AVERAGE(Hoja1!$C$2:$C$5001),Hoja1!C4775)</f>
        <v>297046</v>
      </c>
      <c r="D4775" t="str">
        <f>IF(ISBLANK(Hoja1!D4775),"ASALARIADO",Hoja1!D4775)</f>
        <v>TRABAJADOR INDEPENDIENTE</v>
      </c>
      <c r="E4775" t="s">
        <v>16</v>
      </c>
      <c r="F4775" t="s">
        <v>12</v>
      </c>
      <c r="G4775" t="s">
        <v>13</v>
      </c>
      <c r="H4775" t="s">
        <v>12</v>
      </c>
      <c r="I4775" s="1">
        <f>IF(ISBLANK(Hoja1!I4775),AVERAGE(Hoja1!$I$2:$I$5001),Hoja1!I4775)</f>
        <v>24</v>
      </c>
      <c r="J4775">
        <f t="shared" si="222"/>
        <v>1</v>
      </c>
      <c r="K4775" t="str">
        <f t="shared" si="223"/>
        <v>0-400k</v>
      </c>
      <c r="L4775" t="str">
        <f t="shared" si="224"/>
        <v>18-30</v>
      </c>
    </row>
    <row r="4776" spans="1:12" x14ac:dyDescent="0.25">
      <c r="A4776">
        <v>4775</v>
      </c>
      <c r="B4776" t="s">
        <v>15</v>
      </c>
      <c r="C4776">
        <f>IF(ISBLANK(Hoja1!C4776),AVERAGE(Hoja1!$C$2:$C$5001),Hoja1!C4776)</f>
        <v>334110</v>
      </c>
      <c r="D4776" t="str">
        <f>IF(ISBLANK(Hoja1!D4776),"ASALARIADO",Hoja1!D4776)</f>
        <v>ASALARIADO</v>
      </c>
      <c r="E4776" t="s">
        <v>16</v>
      </c>
      <c r="F4776" t="s">
        <v>12</v>
      </c>
      <c r="G4776" t="s">
        <v>13</v>
      </c>
      <c r="H4776" t="s">
        <v>12</v>
      </c>
      <c r="I4776" s="1">
        <f>IF(ISBLANK(Hoja1!I4776),AVERAGE(Hoja1!$I$2:$I$5001),Hoja1!I4776)</f>
        <v>31</v>
      </c>
      <c r="J4776">
        <f t="shared" si="222"/>
        <v>1</v>
      </c>
      <c r="K4776" t="str">
        <f t="shared" si="223"/>
        <v>0-400k</v>
      </c>
      <c r="L4776" t="str">
        <f t="shared" si="224"/>
        <v>31-45</v>
      </c>
    </row>
    <row r="4777" spans="1:12" x14ac:dyDescent="0.25">
      <c r="A4777">
        <v>4776</v>
      </c>
      <c r="B4777" t="s">
        <v>9</v>
      </c>
      <c r="C4777">
        <f>IF(ISBLANK(Hoja1!C4777),AVERAGE(Hoja1!$C$2:$C$5001),Hoja1!C4777)</f>
        <v>121288.4</v>
      </c>
      <c r="D4777" t="str">
        <f>IF(ISBLANK(Hoja1!D4777),"ASALARIADO",Hoja1!D4777)</f>
        <v>ASALARIADO</v>
      </c>
      <c r="E4777" t="s">
        <v>16</v>
      </c>
      <c r="F4777" t="s">
        <v>12</v>
      </c>
      <c r="G4777" t="s">
        <v>12</v>
      </c>
      <c r="H4777" t="s">
        <v>13</v>
      </c>
      <c r="I4777" s="1">
        <f>IF(ISBLANK(Hoja1!I4777),AVERAGE(Hoja1!$I$2:$I$5001),Hoja1!I4777)</f>
        <v>28</v>
      </c>
      <c r="J4777">
        <f t="shared" si="222"/>
        <v>0</v>
      </c>
      <c r="K4777" t="str">
        <f t="shared" si="223"/>
        <v>0-400k</v>
      </c>
      <c r="L4777" t="str">
        <f t="shared" si="224"/>
        <v>18-30</v>
      </c>
    </row>
    <row r="4778" spans="1:12" x14ac:dyDescent="0.25">
      <c r="A4778">
        <v>4777</v>
      </c>
      <c r="B4778" t="s">
        <v>9</v>
      </c>
      <c r="C4778">
        <f>IF(ISBLANK(Hoja1!C4778),AVERAGE(Hoja1!$C$2:$C$5001),Hoja1!C4778)</f>
        <v>617386</v>
      </c>
      <c r="D4778" t="str">
        <f>IF(ISBLANK(Hoja1!D4778),"ASALARIADO",Hoja1!D4778)</f>
        <v>TRABAJADOR INDEPENDIENTE</v>
      </c>
      <c r="E4778" t="s">
        <v>16</v>
      </c>
      <c r="F4778" t="s">
        <v>12</v>
      </c>
      <c r="G4778" t="s">
        <v>13</v>
      </c>
      <c r="H4778" t="s">
        <v>13</v>
      </c>
      <c r="I4778" s="1">
        <f>IF(ISBLANK(Hoja1!I4778),AVERAGE(Hoja1!$I$2:$I$5001),Hoja1!I4778)</f>
        <v>40</v>
      </c>
      <c r="J4778">
        <f t="shared" si="222"/>
        <v>0</v>
      </c>
      <c r="K4778" t="str">
        <f t="shared" si="223"/>
        <v>400k-800k</v>
      </c>
      <c r="L4778" t="str">
        <f t="shared" si="224"/>
        <v>31-45</v>
      </c>
    </row>
    <row r="4779" spans="1:12" x14ac:dyDescent="0.25">
      <c r="A4779">
        <v>4778</v>
      </c>
      <c r="B4779" t="s">
        <v>9</v>
      </c>
      <c r="C4779">
        <f>IF(ISBLANK(Hoja1!C4779),AVERAGE(Hoja1!$C$2:$C$5001),Hoja1!C4779)</f>
        <v>50000</v>
      </c>
      <c r="D4779" t="str">
        <f>IF(ISBLANK(Hoja1!D4779),"ASALARIADO",Hoja1!D4779)</f>
        <v>ASALARIADO</v>
      </c>
      <c r="E4779" t="s">
        <v>16</v>
      </c>
      <c r="F4779" t="s">
        <v>12</v>
      </c>
      <c r="G4779" t="s">
        <v>12</v>
      </c>
      <c r="H4779" t="s">
        <v>12</v>
      </c>
      <c r="I4779" s="1">
        <f>IF(ISBLANK(Hoja1!I4779),AVERAGE(Hoja1!$I$2:$I$5001),Hoja1!I4779)</f>
        <v>41</v>
      </c>
      <c r="J4779">
        <f t="shared" si="222"/>
        <v>1</v>
      </c>
      <c r="K4779" t="str">
        <f t="shared" si="223"/>
        <v>0-400k</v>
      </c>
      <c r="L4779" t="str">
        <f t="shared" si="224"/>
        <v>31-45</v>
      </c>
    </row>
    <row r="4780" spans="1:12" x14ac:dyDescent="0.25">
      <c r="A4780">
        <v>4779</v>
      </c>
      <c r="B4780" t="s">
        <v>15</v>
      </c>
      <c r="C4780">
        <f>IF(ISBLANK(Hoja1!C4780),AVERAGE(Hoja1!$C$2:$C$5001),Hoja1!C4780)</f>
        <v>179772.13</v>
      </c>
      <c r="D4780" t="str">
        <f>IF(ISBLANK(Hoja1!D4780),"ASALARIADO",Hoja1!D4780)</f>
        <v>ASALARIADO</v>
      </c>
      <c r="E4780" t="s">
        <v>16</v>
      </c>
      <c r="F4780" t="s">
        <v>12</v>
      </c>
      <c r="G4780" t="s">
        <v>13</v>
      </c>
      <c r="H4780" t="s">
        <v>13</v>
      </c>
      <c r="I4780" s="1">
        <f>IF(ISBLANK(Hoja1!I4780),AVERAGE(Hoja1!$I$2:$I$5001),Hoja1!I4780)</f>
        <v>23</v>
      </c>
      <c r="J4780">
        <f t="shared" si="222"/>
        <v>0</v>
      </c>
      <c r="K4780" t="str">
        <f t="shared" si="223"/>
        <v>0-400k</v>
      </c>
      <c r="L4780" t="str">
        <f t="shared" si="224"/>
        <v>18-30</v>
      </c>
    </row>
    <row r="4781" spans="1:12" x14ac:dyDescent="0.25">
      <c r="A4781">
        <v>4780</v>
      </c>
      <c r="B4781" t="s">
        <v>15</v>
      </c>
      <c r="C4781">
        <f>IF(ISBLANK(Hoja1!C4781),AVERAGE(Hoja1!$C$2:$C$5001),Hoja1!C4781)</f>
        <v>1602859</v>
      </c>
      <c r="D4781" t="str">
        <f>IF(ISBLANK(Hoja1!D4781),"ASALARIADO",Hoja1!D4781)</f>
        <v>ASALARIADO</v>
      </c>
      <c r="E4781" t="s">
        <v>11</v>
      </c>
      <c r="F4781" t="s">
        <v>12</v>
      </c>
      <c r="G4781" t="s">
        <v>13</v>
      </c>
      <c r="H4781" t="s">
        <v>12</v>
      </c>
      <c r="I4781" s="1">
        <f>IF(ISBLANK(Hoja1!I4781),AVERAGE(Hoja1!$I$2:$I$5001),Hoja1!I4781)</f>
        <v>36</v>
      </c>
      <c r="J4781">
        <f t="shared" si="222"/>
        <v>1</v>
      </c>
      <c r="K4781" t="str">
        <f t="shared" si="223"/>
        <v>1.2M-2M</v>
      </c>
      <c r="L4781" t="str">
        <f t="shared" si="224"/>
        <v>31-45</v>
      </c>
    </row>
    <row r="4782" spans="1:12" x14ac:dyDescent="0.25">
      <c r="A4782">
        <v>4781</v>
      </c>
      <c r="B4782" t="s">
        <v>15</v>
      </c>
      <c r="C4782">
        <f>IF(ISBLANK(Hoja1!C4782),AVERAGE(Hoja1!$C$2:$C$5001),Hoja1!C4782)</f>
        <v>410351</v>
      </c>
      <c r="D4782" t="str">
        <f>IF(ISBLANK(Hoja1!D4782),"ASALARIADO",Hoja1!D4782)</f>
        <v>TRABAJADOR INDEPENDIENTE</v>
      </c>
      <c r="E4782" t="s">
        <v>16</v>
      </c>
      <c r="F4782" t="s">
        <v>12</v>
      </c>
      <c r="G4782" t="s">
        <v>12</v>
      </c>
      <c r="H4782" t="s">
        <v>13</v>
      </c>
      <c r="I4782" s="1">
        <f>IF(ISBLANK(Hoja1!I4782),AVERAGE(Hoja1!$I$2:$I$5001),Hoja1!I4782)</f>
        <v>54</v>
      </c>
      <c r="J4782">
        <f t="shared" si="222"/>
        <v>0</v>
      </c>
      <c r="K4782" t="str">
        <f t="shared" si="223"/>
        <v>400k-800k</v>
      </c>
      <c r="L4782" t="str">
        <f t="shared" si="224"/>
        <v>46-60</v>
      </c>
    </row>
    <row r="4783" spans="1:12" x14ac:dyDescent="0.25">
      <c r="A4783">
        <v>4782</v>
      </c>
      <c r="B4783" t="s">
        <v>9</v>
      </c>
      <c r="C4783">
        <f>IF(ISBLANK(Hoja1!C4783),AVERAGE(Hoja1!$C$2:$C$5001),Hoja1!C4783)</f>
        <v>339953</v>
      </c>
      <c r="D4783" t="str">
        <f>IF(ISBLANK(Hoja1!D4783),"ASALARIADO",Hoja1!D4783)</f>
        <v>ASALARIADO</v>
      </c>
      <c r="E4783" t="s">
        <v>16</v>
      </c>
      <c r="F4783" t="s">
        <v>12</v>
      </c>
      <c r="G4783" t="s">
        <v>13</v>
      </c>
      <c r="H4783" t="s">
        <v>13</v>
      </c>
      <c r="I4783" s="1">
        <f>IF(ISBLANK(Hoja1!I4783),AVERAGE(Hoja1!$I$2:$I$5001),Hoja1!I4783)</f>
        <v>33</v>
      </c>
      <c r="J4783">
        <f t="shared" si="222"/>
        <v>0</v>
      </c>
      <c r="K4783" t="str">
        <f t="shared" si="223"/>
        <v>0-400k</v>
      </c>
      <c r="L4783" t="str">
        <f t="shared" si="224"/>
        <v>31-45</v>
      </c>
    </row>
    <row r="4784" spans="1:12" x14ac:dyDescent="0.25">
      <c r="A4784">
        <v>4783</v>
      </c>
      <c r="B4784" t="s">
        <v>9</v>
      </c>
      <c r="C4784">
        <f>IF(ISBLANK(Hoja1!C4784),AVERAGE(Hoja1!$C$2:$C$5001),Hoja1!C4784)</f>
        <v>753198</v>
      </c>
      <c r="D4784" t="str">
        <f>IF(ISBLANK(Hoja1!D4784),"ASALARIADO",Hoja1!D4784)</f>
        <v>ASALARIADO</v>
      </c>
      <c r="E4784" t="s">
        <v>11</v>
      </c>
      <c r="F4784" t="s">
        <v>12</v>
      </c>
      <c r="G4784" t="s">
        <v>13</v>
      </c>
      <c r="H4784" t="s">
        <v>13</v>
      </c>
      <c r="I4784" s="1">
        <f>IF(ISBLANK(Hoja1!I4784),AVERAGE(Hoja1!$I$2:$I$5001),Hoja1!I4784)</f>
        <v>51</v>
      </c>
      <c r="J4784">
        <f t="shared" si="222"/>
        <v>0</v>
      </c>
      <c r="K4784" t="str">
        <f t="shared" si="223"/>
        <v>400k-800k</v>
      </c>
      <c r="L4784" t="str">
        <f t="shared" si="224"/>
        <v>46-60</v>
      </c>
    </row>
    <row r="4785" spans="1:12" x14ac:dyDescent="0.25">
      <c r="A4785">
        <v>4784</v>
      </c>
      <c r="B4785" t="s">
        <v>9</v>
      </c>
      <c r="C4785">
        <f>IF(ISBLANK(Hoja1!C4785),AVERAGE(Hoja1!$C$2:$C$5001),Hoja1!C4785)</f>
        <v>697743.71</v>
      </c>
      <c r="D4785" t="str">
        <f>IF(ISBLANK(Hoja1!D4785),"ASALARIADO",Hoja1!D4785)</f>
        <v>ASALARIADO</v>
      </c>
      <c r="E4785" t="s">
        <v>16</v>
      </c>
      <c r="F4785" t="s">
        <v>12</v>
      </c>
      <c r="G4785" t="s">
        <v>12</v>
      </c>
      <c r="H4785" t="s">
        <v>13</v>
      </c>
      <c r="I4785" s="1">
        <f>IF(ISBLANK(Hoja1!I4785),AVERAGE(Hoja1!$I$2:$I$5001),Hoja1!I4785)</f>
        <v>29</v>
      </c>
      <c r="J4785">
        <f t="shared" si="222"/>
        <v>0</v>
      </c>
      <c r="K4785" t="str">
        <f t="shared" si="223"/>
        <v>400k-800k</v>
      </c>
      <c r="L4785" t="str">
        <f t="shared" si="224"/>
        <v>18-30</v>
      </c>
    </row>
    <row r="4786" spans="1:12" x14ac:dyDescent="0.25">
      <c r="A4786">
        <v>4785</v>
      </c>
      <c r="B4786" t="s">
        <v>15</v>
      </c>
      <c r="C4786">
        <f>IF(ISBLANK(Hoja1!C4786),AVERAGE(Hoja1!$C$2:$C$5001),Hoja1!C4786)</f>
        <v>445739.84</v>
      </c>
      <c r="D4786" t="str">
        <f>IF(ISBLANK(Hoja1!D4786),"ASALARIADO",Hoja1!D4786)</f>
        <v>ASALARIADO</v>
      </c>
      <c r="E4786" t="s">
        <v>16</v>
      </c>
      <c r="F4786" t="s">
        <v>12</v>
      </c>
      <c r="G4786" t="s">
        <v>13</v>
      </c>
      <c r="H4786" t="s">
        <v>13</v>
      </c>
      <c r="I4786" s="1">
        <f>IF(ISBLANK(Hoja1!I4786),AVERAGE(Hoja1!$I$2:$I$5001),Hoja1!I4786)</f>
        <v>29</v>
      </c>
      <c r="J4786">
        <f t="shared" si="222"/>
        <v>0</v>
      </c>
      <c r="K4786" t="str">
        <f t="shared" si="223"/>
        <v>400k-800k</v>
      </c>
      <c r="L4786" t="str">
        <f t="shared" si="224"/>
        <v>18-30</v>
      </c>
    </row>
    <row r="4787" spans="1:12" x14ac:dyDescent="0.25">
      <c r="A4787">
        <v>4786</v>
      </c>
      <c r="B4787" t="s">
        <v>15</v>
      </c>
      <c r="C4787">
        <f>IF(ISBLANK(Hoja1!C4787),AVERAGE(Hoja1!$C$2:$C$5001),Hoja1!C4787)</f>
        <v>660555.53</v>
      </c>
      <c r="D4787" t="str">
        <f>IF(ISBLANK(Hoja1!D4787),"ASALARIADO",Hoja1!D4787)</f>
        <v>ASALARIADO</v>
      </c>
      <c r="E4787" t="s">
        <v>16</v>
      </c>
      <c r="F4787" t="s">
        <v>12</v>
      </c>
      <c r="G4787" t="s">
        <v>13</v>
      </c>
      <c r="H4787" t="s">
        <v>13</v>
      </c>
      <c r="I4787" s="1">
        <f>IF(ISBLANK(Hoja1!I4787),AVERAGE(Hoja1!$I$2:$I$5001),Hoja1!I4787)</f>
        <v>20</v>
      </c>
      <c r="J4787">
        <f t="shared" si="222"/>
        <v>0</v>
      </c>
      <c r="K4787" t="str">
        <f t="shared" si="223"/>
        <v>400k-800k</v>
      </c>
      <c r="L4787" t="str">
        <f t="shared" si="224"/>
        <v>18-30</v>
      </c>
    </row>
    <row r="4788" spans="1:12" x14ac:dyDescent="0.25">
      <c r="A4788">
        <v>4787</v>
      </c>
      <c r="B4788" t="s">
        <v>15</v>
      </c>
      <c r="C4788">
        <f>IF(ISBLANK(Hoja1!C4788),AVERAGE(Hoja1!$C$2:$C$5001),Hoja1!C4788)</f>
        <v>278030</v>
      </c>
      <c r="D4788" t="str">
        <f>IF(ISBLANK(Hoja1!D4788),"ASALARIADO",Hoja1!D4788)</f>
        <v>CONVENIOS ESPECIALES DE TRABAJADORES INDEPENDIENTES</v>
      </c>
      <c r="E4788" t="s">
        <v>16</v>
      </c>
      <c r="F4788" t="s">
        <v>12</v>
      </c>
      <c r="G4788" t="s">
        <v>13</v>
      </c>
      <c r="H4788" t="s">
        <v>13</v>
      </c>
      <c r="I4788" s="1">
        <f>IF(ISBLANK(Hoja1!I4788),AVERAGE(Hoja1!$I$2:$I$5001),Hoja1!I4788)</f>
        <v>60</v>
      </c>
      <c r="J4788">
        <f t="shared" si="222"/>
        <v>0</v>
      </c>
      <c r="K4788" t="str">
        <f t="shared" si="223"/>
        <v>0-400k</v>
      </c>
      <c r="L4788" t="str">
        <f t="shared" si="224"/>
        <v>46-60</v>
      </c>
    </row>
    <row r="4789" spans="1:12" x14ac:dyDescent="0.25">
      <c r="A4789">
        <v>4788</v>
      </c>
      <c r="B4789" t="s">
        <v>9</v>
      </c>
      <c r="C4789">
        <f>IF(ISBLANK(Hoja1!C4789),AVERAGE(Hoja1!$C$2:$C$5001),Hoja1!C4789)</f>
        <v>666625.48</v>
      </c>
      <c r="D4789" t="str">
        <f>IF(ISBLANK(Hoja1!D4789),"ASALARIADO",Hoja1!D4789)</f>
        <v>ASALARIADO</v>
      </c>
      <c r="E4789" t="s">
        <v>11</v>
      </c>
      <c r="F4789" t="s">
        <v>12</v>
      </c>
      <c r="G4789" t="s">
        <v>13</v>
      </c>
      <c r="H4789" t="s">
        <v>13</v>
      </c>
      <c r="I4789" s="1">
        <f>IF(ISBLANK(Hoja1!I4789),AVERAGE(Hoja1!$I$2:$I$5001),Hoja1!I4789)</f>
        <v>37</v>
      </c>
      <c r="J4789">
        <f t="shared" si="222"/>
        <v>0</v>
      </c>
      <c r="K4789" t="str">
        <f t="shared" si="223"/>
        <v>400k-800k</v>
      </c>
      <c r="L4789" t="str">
        <f t="shared" si="224"/>
        <v>31-45</v>
      </c>
    </row>
    <row r="4790" spans="1:12" x14ac:dyDescent="0.25">
      <c r="A4790">
        <v>4789</v>
      </c>
      <c r="B4790" t="s">
        <v>9</v>
      </c>
      <c r="C4790">
        <f>IF(ISBLANK(Hoja1!C4790),AVERAGE(Hoja1!$C$2:$C$5001),Hoja1!C4790)</f>
        <v>1024313.1</v>
      </c>
      <c r="D4790" t="str">
        <f>IF(ISBLANK(Hoja1!D4790),"ASALARIADO",Hoja1!D4790)</f>
        <v>ASALARIADO</v>
      </c>
      <c r="E4790" t="s">
        <v>16</v>
      </c>
      <c r="F4790" t="s">
        <v>12</v>
      </c>
      <c r="G4790" t="s">
        <v>13</v>
      </c>
      <c r="H4790" t="s">
        <v>13</v>
      </c>
      <c r="I4790" s="1">
        <f>IF(ISBLANK(Hoja1!I4790),AVERAGE(Hoja1!$I$2:$I$5001),Hoja1!I4790)</f>
        <v>26</v>
      </c>
      <c r="J4790">
        <f t="shared" si="222"/>
        <v>0</v>
      </c>
      <c r="K4790" t="str">
        <f t="shared" si="223"/>
        <v>800k-1.2M</v>
      </c>
      <c r="L4790" t="str">
        <f t="shared" si="224"/>
        <v>18-30</v>
      </c>
    </row>
    <row r="4791" spans="1:12" x14ac:dyDescent="0.25">
      <c r="A4791">
        <v>4790</v>
      </c>
      <c r="B4791" t="s">
        <v>9</v>
      </c>
      <c r="C4791">
        <f>IF(ISBLANK(Hoja1!C4791),AVERAGE(Hoja1!$C$2:$C$5001),Hoja1!C4791)</f>
        <v>375000</v>
      </c>
      <c r="D4791" t="str">
        <f>IF(ISBLANK(Hoja1!D4791),"ASALARIADO",Hoja1!D4791)</f>
        <v>ASALARIADO</v>
      </c>
      <c r="E4791" t="s">
        <v>16</v>
      </c>
      <c r="F4791" t="s">
        <v>12</v>
      </c>
      <c r="G4791" t="s">
        <v>13</v>
      </c>
      <c r="H4791" t="s">
        <v>13</v>
      </c>
      <c r="I4791" s="1">
        <f>IF(ISBLANK(Hoja1!I4791),AVERAGE(Hoja1!$I$2:$I$5001),Hoja1!I4791)</f>
        <v>60</v>
      </c>
      <c r="J4791">
        <f t="shared" si="222"/>
        <v>0</v>
      </c>
      <c r="K4791" t="str">
        <f t="shared" si="223"/>
        <v>0-400k</v>
      </c>
      <c r="L4791" t="str">
        <f t="shared" si="224"/>
        <v>46-60</v>
      </c>
    </row>
    <row r="4792" spans="1:12" x14ac:dyDescent="0.25">
      <c r="A4792">
        <v>4791</v>
      </c>
      <c r="B4792" t="s">
        <v>9</v>
      </c>
      <c r="C4792">
        <f>IF(ISBLANK(Hoja1!C4792),AVERAGE(Hoja1!$C$2:$C$5001),Hoja1!C4792)</f>
        <v>445567</v>
      </c>
      <c r="D4792" t="str">
        <f>IF(ISBLANK(Hoja1!D4792),"ASALARIADO",Hoja1!D4792)</f>
        <v>ASEGURADO VOLUNTARIO</v>
      </c>
      <c r="E4792" t="s">
        <v>16</v>
      </c>
      <c r="F4792" t="s">
        <v>12</v>
      </c>
      <c r="G4792" t="s">
        <v>13</v>
      </c>
      <c r="H4792" t="s">
        <v>13</v>
      </c>
      <c r="I4792" s="1">
        <f>IF(ISBLANK(Hoja1!I4792),AVERAGE(Hoja1!$I$2:$I$5001),Hoja1!I4792)</f>
        <v>54</v>
      </c>
      <c r="J4792">
        <f t="shared" si="222"/>
        <v>0</v>
      </c>
      <c r="K4792" t="str">
        <f t="shared" si="223"/>
        <v>400k-800k</v>
      </c>
      <c r="L4792" t="str">
        <f t="shared" si="224"/>
        <v>46-60</v>
      </c>
    </row>
    <row r="4793" spans="1:12" x14ac:dyDescent="0.25">
      <c r="A4793">
        <v>4792</v>
      </c>
      <c r="B4793" t="s">
        <v>9</v>
      </c>
      <c r="C4793">
        <f>IF(ISBLANK(Hoja1!C4793),AVERAGE(Hoja1!$C$2:$C$5001),Hoja1!C4793)</f>
        <v>297139</v>
      </c>
      <c r="D4793" t="str">
        <f>IF(ISBLANK(Hoja1!D4793),"ASALARIADO",Hoja1!D4793)</f>
        <v>ASEGURADO VOLUNTARIO</v>
      </c>
      <c r="E4793" t="s">
        <v>16</v>
      </c>
      <c r="F4793" t="s">
        <v>12</v>
      </c>
      <c r="G4793" t="s">
        <v>13</v>
      </c>
      <c r="H4793" t="s">
        <v>13</v>
      </c>
      <c r="I4793" s="1">
        <f>IF(ISBLANK(Hoja1!I4793),AVERAGE(Hoja1!$I$2:$I$5001),Hoja1!I4793)</f>
        <v>56</v>
      </c>
      <c r="J4793">
        <f t="shared" si="222"/>
        <v>0</v>
      </c>
      <c r="K4793" t="str">
        <f t="shared" si="223"/>
        <v>0-400k</v>
      </c>
      <c r="L4793" t="str">
        <f t="shared" si="224"/>
        <v>46-60</v>
      </c>
    </row>
    <row r="4794" spans="1:12" x14ac:dyDescent="0.25">
      <c r="A4794">
        <v>4793</v>
      </c>
      <c r="B4794" t="s">
        <v>9</v>
      </c>
      <c r="C4794">
        <f>IF(ISBLANK(Hoja1!C4794),AVERAGE(Hoja1!$C$2:$C$5001),Hoja1!C4794)</f>
        <v>2250000</v>
      </c>
      <c r="D4794" t="str">
        <f>IF(ISBLANK(Hoja1!D4794),"ASALARIADO",Hoja1!D4794)</f>
        <v>ASALARIADO</v>
      </c>
      <c r="E4794" t="s">
        <v>16</v>
      </c>
      <c r="F4794" t="s">
        <v>12</v>
      </c>
      <c r="G4794" t="s">
        <v>13</v>
      </c>
      <c r="H4794" t="s">
        <v>13</v>
      </c>
      <c r="I4794" s="1">
        <f>IF(ISBLANK(Hoja1!I4794),AVERAGE(Hoja1!$I$2:$I$5001),Hoja1!I4794)</f>
        <v>54</v>
      </c>
      <c r="J4794">
        <f t="shared" si="222"/>
        <v>0</v>
      </c>
      <c r="K4794" t="str">
        <f t="shared" si="223"/>
        <v>2M+</v>
      </c>
      <c r="L4794" t="str">
        <f t="shared" si="224"/>
        <v>46-60</v>
      </c>
    </row>
    <row r="4795" spans="1:12" x14ac:dyDescent="0.25">
      <c r="A4795">
        <v>4794</v>
      </c>
      <c r="B4795" t="s">
        <v>9</v>
      </c>
      <c r="C4795">
        <f>IF(ISBLANK(Hoja1!C4795),AVERAGE(Hoja1!$C$2:$C$5001),Hoja1!C4795)</f>
        <v>534619.65</v>
      </c>
      <c r="D4795" t="str">
        <f>IF(ISBLANK(Hoja1!D4795),"ASALARIADO",Hoja1!D4795)</f>
        <v>ASALARIADO</v>
      </c>
      <c r="E4795" t="s">
        <v>16</v>
      </c>
      <c r="F4795" t="s">
        <v>12</v>
      </c>
      <c r="G4795" t="s">
        <v>13</v>
      </c>
      <c r="H4795" t="s">
        <v>13</v>
      </c>
      <c r="I4795" s="1">
        <f>IF(ISBLANK(Hoja1!I4795),AVERAGE(Hoja1!$I$2:$I$5001),Hoja1!I4795)</f>
        <v>25</v>
      </c>
      <c r="J4795">
        <f t="shared" si="222"/>
        <v>0</v>
      </c>
      <c r="K4795" t="str">
        <f t="shared" si="223"/>
        <v>400k-800k</v>
      </c>
      <c r="L4795" t="str">
        <f t="shared" si="224"/>
        <v>18-30</v>
      </c>
    </row>
    <row r="4796" spans="1:12" x14ac:dyDescent="0.25">
      <c r="A4796">
        <v>4795</v>
      </c>
      <c r="B4796" t="s">
        <v>9</v>
      </c>
      <c r="C4796">
        <f>IF(ISBLANK(Hoja1!C4796),AVERAGE(Hoja1!$C$2:$C$5001),Hoja1!C4796)</f>
        <v>408532</v>
      </c>
      <c r="D4796" t="str">
        <f>IF(ISBLANK(Hoja1!D4796),"ASALARIADO",Hoja1!D4796)</f>
        <v>ASALARIADO</v>
      </c>
      <c r="E4796" t="s">
        <v>16</v>
      </c>
      <c r="F4796" t="s">
        <v>12</v>
      </c>
      <c r="G4796" t="s">
        <v>13</v>
      </c>
      <c r="H4796" t="s">
        <v>13</v>
      </c>
      <c r="I4796" s="1">
        <f>IF(ISBLANK(Hoja1!I4796),AVERAGE(Hoja1!$I$2:$I$5001),Hoja1!I4796)</f>
        <v>29</v>
      </c>
      <c r="J4796">
        <f t="shared" si="222"/>
        <v>0</v>
      </c>
      <c r="K4796" t="str">
        <f t="shared" si="223"/>
        <v>400k-800k</v>
      </c>
      <c r="L4796" t="str">
        <f t="shared" si="224"/>
        <v>18-30</v>
      </c>
    </row>
    <row r="4797" spans="1:12" x14ac:dyDescent="0.25">
      <c r="A4797">
        <v>4796</v>
      </c>
      <c r="B4797" t="s">
        <v>15</v>
      </c>
      <c r="C4797">
        <f>IF(ISBLANK(Hoja1!C4797),AVERAGE(Hoja1!$C$2:$C$5001),Hoja1!C4797)</f>
        <v>308439</v>
      </c>
      <c r="D4797" t="str">
        <f>IF(ISBLANK(Hoja1!D4797),"ASALARIADO",Hoja1!D4797)</f>
        <v>ASEGURADO VOLUNTARIO</v>
      </c>
      <c r="E4797" t="s">
        <v>16</v>
      </c>
      <c r="F4797" t="s">
        <v>12</v>
      </c>
      <c r="G4797" t="s">
        <v>13</v>
      </c>
      <c r="H4797" t="s">
        <v>13</v>
      </c>
      <c r="I4797" s="1">
        <f>IF(ISBLANK(Hoja1!I4797),AVERAGE(Hoja1!$I$2:$I$5001),Hoja1!I4797)</f>
        <v>31</v>
      </c>
      <c r="J4797">
        <f t="shared" si="222"/>
        <v>0</v>
      </c>
      <c r="K4797" t="str">
        <f t="shared" si="223"/>
        <v>0-400k</v>
      </c>
      <c r="L4797" t="str">
        <f t="shared" si="224"/>
        <v>31-45</v>
      </c>
    </row>
    <row r="4798" spans="1:12" x14ac:dyDescent="0.25">
      <c r="A4798">
        <v>4797</v>
      </c>
      <c r="B4798" t="s">
        <v>9</v>
      </c>
      <c r="C4798">
        <f>IF(ISBLANK(Hoja1!C4798),AVERAGE(Hoja1!$C$2:$C$5001),Hoja1!C4798)</f>
        <v>489279</v>
      </c>
      <c r="D4798" t="str">
        <f>IF(ISBLANK(Hoja1!D4798),"ASALARIADO",Hoja1!D4798)</f>
        <v>ASALARIADO</v>
      </c>
      <c r="E4798" t="s">
        <v>16</v>
      </c>
      <c r="F4798" t="s">
        <v>12</v>
      </c>
      <c r="G4798" t="s">
        <v>13</v>
      </c>
      <c r="H4798" t="s">
        <v>13</v>
      </c>
      <c r="I4798" s="1">
        <f>IF(ISBLANK(Hoja1!I4798),AVERAGE(Hoja1!$I$2:$I$5001),Hoja1!I4798)</f>
        <v>49</v>
      </c>
      <c r="J4798">
        <f t="shared" si="222"/>
        <v>0</v>
      </c>
      <c r="K4798" t="str">
        <f t="shared" si="223"/>
        <v>400k-800k</v>
      </c>
      <c r="L4798" t="str">
        <f t="shared" si="224"/>
        <v>46-60</v>
      </c>
    </row>
    <row r="4799" spans="1:12" x14ac:dyDescent="0.25">
      <c r="A4799">
        <v>4798</v>
      </c>
      <c r="B4799" t="s">
        <v>15</v>
      </c>
      <c r="C4799">
        <f>IF(ISBLANK(Hoja1!C4799),AVERAGE(Hoja1!$C$2:$C$5001),Hoja1!C4799)</f>
        <v>56667</v>
      </c>
      <c r="D4799" t="str">
        <f>IF(ISBLANK(Hoja1!D4799),"ASALARIADO",Hoja1!D4799)</f>
        <v>ASALARIADO</v>
      </c>
      <c r="E4799" t="s">
        <v>16</v>
      </c>
      <c r="F4799" t="s">
        <v>12</v>
      </c>
      <c r="G4799" t="s">
        <v>13</v>
      </c>
      <c r="H4799" t="s">
        <v>13</v>
      </c>
      <c r="I4799" s="1">
        <f>IF(ISBLANK(Hoja1!I4799),AVERAGE(Hoja1!$I$2:$I$5001),Hoja1!I4799)</f>
        <v>28</v>
      </c>
      <c r="J4799">
        <f t="shared" si="222"/>
        <v>0</v>
      </c>
      <c r="K4799" t="str">
        <f t="shared" si="223"/>
        <v>0-400k</v>
      </c>
      <c r="L4799" t="str">
        <f t="shared" si="224"/>
        <v>18-30</v>
      </c>
    </row>
    <row r="4800" spans="1:12" x14ac:dyDescent="0.25">
      <c r="A4800">
        <v>4799</v>
      </c>
      <c r="B4800" t="s">
        <v>15</v>
      </c>
      <c r="C4800">
        <f>IF(ISBLANK(Hoja1!C4800),AVERAGE(Hoja1!$C$2:$C$5001),Hoja1!C4800)</f>
        <v>297045</v>
      </c>
      <c r="D4800" t="str">
        <f>IF(ISBLANK(Hoja1!D4800),"ASALARIADO",Hoja1!D4800)</f>
        <v>TRABAJADOR INDEPENDIENTE</v>
      </c>
      <c r="E4800" t="s">
        <v>16</v>
      </c>
      <c r="F4800" t="s">
        <v>12</v>
      </c>
      <c r="G4800" t="s">
        <v>13</v>
      </c>
      <c r="H4800" t="s">
        <v>12</v>
      </c>
      <c r="I4800" s="1">
        <f>IF(ISBLANK(Hoja1!I4800),AVERAGE(Hoja1!$I$2:$I$5001),Hoja1!I4800)</f>
        <v>50</v>
      </c>
      <c r="J4800">
        <f t="shared" si="222"/>
        <v>1</v>
      </c>
      <c r="K4800" t="str">
        <f t="shared" si="223"/>
        <v>0-400k</v>
      </c>
      <c r="L4800" t="str">
        <f t="shared" si="224"/>
        <v>46-60</v>
      </c>
    </row>
    <row r="4801" spans="1:12" x14ac:dyDescent="0.25">
      <c r="A4801">
        <v>4800</v>
      </c>
      <c r="B4801" t="s">
        <v>15</v>
      </c>
      <c r="C4801">
        <f>IF(ISBLANK(Hoja1!C4801),AVERAGE(Hoja1!$C$2:$C$5001),Hoja1!C4801)</f>
        <v>278030</v>
      </c>
      <c r="D4801" t="str">
        <f>IF(ISBLANK(Hoja1!D4801),"ASALARIADO",Hoja1!D4801)</f>
        <v>CONVENIOS ESPECIALES DE TRABAJADORES INDEPENDIENTES</v>
      </c>
      <c r="E4801" t="s">
        <v>16</v>
      </c>
      <c r="F4801" t="s">
        <v>12</v>
      </c>
      <c r="G4801" t="s">
        <v>13</v>
      </c>
      <c r="H4801" t="s">
        <v>13</v>
      </c>
      <c r="I4801" s="1">
        <f>IF(ISBLANK(Hoja1!I4801),AVERAGE(Hoja1!$I$2:$I$5001),Hoja1!I4801)</f>
        <v>55</v>
      </c>
      <c r="J4801">
        <f t="shared" si="222"/>
        <v>0</v>
      </c>
      <c r="K4801" t="str">
        <f t="shared" si="223"/>
        <v>0-400k</v>
      </c>
      <c r="L4801" t="str">
        <f t="shared" si="224"/>
        <v>46-60</v>
      </c>
    </row>
    <row r="4802" spans="1:12" x14ac:dyDescent="0.25">
      <c r="A4802">
        <v>4801</v>
      </c>
      <c r="B4802" t="s">
        <v>15</v>
      </c>
      <c r="C4802">
        <f>IF(ISBLANK(Hoja1!C4802),AVERAGE(Hoja1!$C$2:$C$5001),Hoja1!C4802)</f>
        <v>468369</v>
      </c>
      <c r="D4802" t="str">
        <f>IF(ISBLANK(Hoja1!D4802),"ASALARIADO",Hoja1!D4802)</f>
        <v>ASALARIADO</v>
      </c>
      <c r="E4802" t="s">
        <v>16</v>
      </c>
      <c r="F4802" t="s">
        <v>12</v>
      </c>
      <c r="G4802" t="s">
        <v>13</v>
      </c>
      <c r="H4802" t="s">
        <v>13</v>
      </c>
      <c r="I4802" s="1">
        <f>IF(ISBLANK(Hoja1!I4802),AVERAGE(Hoja1!$I$2:$I$5001),Hoja1!I4802)</f>
        <v>30</v>
      </c>
      <c r="J4802">
        <f t="shared" si="222"/>
        <v>0</v>
      </c>
      <c r="K4802" t="str">
        <f t="shared" si="223"/>
        <v>400k-800k</v>
      </c>
      <c r="L4802" t="str">
        <f t="shared" si="224"/>
        <v>18-30</v>
      </c>
    </row>
    <row r="4803" spans="1:12" x14ac:dyDescent="0.25">
      <c r="A4803">
        <v>4802</v>
      </c>
      <c r="B4803" t="s">
        <v>15</v>
      </c>
      <c r="C4803">
        <f>IF(ISBLANK(Hoja1!C4803),AVERAGE(Hoja1!$C$2:$C$5001),Hoja1!C4803)</f>
        <v>559270.94999999995</v>
      </c>
      <c r="D4803" t="str">
        <f>IF(ISBLANK(Hoja1!D4803),"ASALARIADO",Hoja1!D4803)</f>
        <v>ASALARIADO</v>
      </c>
      <c r="E4803" t="s">
        <v>16</v>
      </c>
      <c r="F4803" t="s">
        <v>12</v>
      </c>
      <c r="G4803" t="s">
        <v>13</v>
      </c>
      <c r="H4803" t="s">
        <v>13</v>
      </c>
      <c r="I4803" s="1">
        <f>IF(ISBLANK(Hoja1!I4803),AVERAGE(Hoja1!$I$2:$I$5001),Hoja1!I4803)</f>
        <v>30</v>
      </c>
      <c r="J4803">
        <f t="shared" ref="J4803:J4866" si="225">IF(H4803="SI",1,0)</f>
        <v>0</v>
      </c>
      <c r="K4803" t="str">
        <f t="shared" ref="K4803:K4866" si="226">IF(C4803&lt;=400000,"0-400k",IF(C4803&lt;=800000,"400k-800k",IF(C4803&lt;=1200000,"800k-1.2M",IF(C4803&lt;=2000000,"1.2M-2M","2M+"))))</f>
        <v>400k-800k</v>
      </c>
      <c r="L4803" t="str">
        <f t="shared" ref="L4803:L4866" si="227">IF(I4803&lt;=30,"18-30",IF(I4803&lt;=45,"31-45",IF(I4803&lt;=60,"46-60",IF(I4803&lt;=75,"61-75","76-100+"))))</f>
        <v>18-30</v>
      </c>
    </row>
    <row r="4804" spans="1:12" x14ac:dyDescent="0.25">
      <c r="A4804">
        <v>4803</v>
      </c>
      <c r="B4804" t="s">
        <v>9</v>
      </c>
      <c r="C4804">
        <f>IF(ISBLANK(Hoja1!C4804),AVERAGE(Hoja1!$C$2:$C$5001),Hoja1!C4804)</f>
        <v>352855</v>
      </c>
      <c r="D4804" t="str">
        <f>IF(ISBLANK(Hoja1!D4804),"ASALARIADO",Hoja1!D4804)</f>
        <v>ASALARIADO</v>
      </c>
      <c r="E4804" t="s">
        <v>16</v>
      </c>
      <c r="F4804" t="s">
        <v>12</v>
      </c>
      <c r="G4804" t="s">
        <v>13</v>
      </c>
      <c r="H4804" t="s">
        <v>13</v>
      </c>
      <c r="I4804" s="1">
        <f>IF(ISBLANK(Hoja1!I4804),AVERAGE(Hoja1!$I$2:$I$5001),Hoja1!I4804)</f>
        <v>35</v>
      </c>
      <c r="J4804">
        <f t="shared" si="225"/>
        <v>0</v>
      </c>
      <c r="K4804" t="str">
        <f t="shared" si="226"/>
        <v>0-400k</v>
      </c>
      <c r="L4804" t="str">
        <f t="shared" si="227"/>
        <v>31-45</v>
      </c>
    </row>
    <row r="4805" spans="1:12" x14ac:dyDescent="0.25">
      <c r="A4805">
        <v>4804</v>
      </c>
      <c r="B4805" t="s">
        <v>9</v>
      </c>
      <c r="C4805">
        <f>IF(ISBLANK(Hoja1!C4805),AVERAGE(Hoja1!$C$2:$C$5001),Hoja1!C4805)</f>
        <v>685483.06</v>
      </c>
      <c r="D4805" t="str">
        <f>IF(ISBLANK(Hoja1!D4805),"ASALARIADO",Hoja1!D4805)</f>
        <v>ASALARIADO</v>
      </c>
      <c r="E4805" t="s">
        <v>11</v>
      </c>
      <c r="F4805" t="s">
        <v>12</v>
      </c>
      <c r="G4805" t="s">
        <v>13</v>
      </c>
      <c r="H4805" t="s">
        <v>13</v>
      </c>
      <c r="I4805" s="1">
        <f>IF(ISBLANK(Hoja1!I4805),AVERAGE(Hoja1!$I$2:$I$5001),Hoja1!I4805)</f>
        <v>41</v>
      </c>
      <c r="J4805">
        <f t="shared" si="225"/>
        <v>0</v>
      </c>
      <c r="K4805" t="str">
        <f t="shared" si="226"/>
        <v>400k-800k</v>
      </c>
      <c r="L4805" t="str">
        <f t="shared" si="227"/>
        <v>31-45</v>
      </c>
    </row>
    <row r="4806" spans="1:12" x14ac:dyDescent="0.25">
      <c r="A4806">
        <v>4805</v>
      </c>
      <c r="B4806" t="s">
        <v>9</v>
      </c>
      <c r="C4806">
        <f>IF(ISBLANK(Hoja1!C4806),AVERAGE(Hoja1!$C$2:$C$5001),Hoja1!C4806)</f>
        <v>105542.83</v>
      </c>
      <c r="D4806" t="str">
        <f>IF(ISBLANK(Hoja1!D4806),"ASALARIADO",Hoja1!D4806)</f>
        <v>PENSIONADOS EN SU PROPIO SISTEMA</v>
      </c>
      <c r="E4806" t="s">
        <v>11</v>
      </c>
      <c r="F4806" t="s">
        <v>12</v>
      </c>
      <c r="G4806" t="s">
        <v>13</v>
      </c>
      <c r="H4806" t="s">
        <v>13</v>
      </c>
      <c r="I4806" s="1">
        <f>IF(ISBLANK(Hoja1!I4806),AVERAGE(Hoja1!$I$2:$I$5001),Hoja1!I4806)</f>
        <v>69</v>
      </c>
      <c r="J4806">
        <f t="shared" si="225"/>
        <v>0</v>
      </c>
      <c r="K4806" t="str">
        <f t="shared" si="226"/>
        <v>0-400k</v>
      </c>
      <c r="L4806" t="str">
        <f t="shared" si="227"/>
        <v>61-75</v>
      </c>
    </row>
    <row r="4807" spans="1:12" x14ac:dyDescent="0.25">
      <c r="A4807">
        <v>4806</v>
      </c>
      <c r="B4807" t="s">
        <v>9</v>
      </c>
      <c r="C4807">
        <f>IF(ISBLANK(Hoja1!C4807),AVERAGE(Hoja1!$C$2:$C$5001),Hoja1!C4807)</f>
        <v>639148</v>
      </c>
      <c r="D4807" t="str">
        <f>IF(ISBLANK(Hoja1!D4807),"ASALARIADO",Hoja1!D4807)</f>
        <v>TRABAJADOR INDEPENDIENTE</v>
      </c>
      <c r="E4807" t="s">
        <v>16</v>
      </c>
      <c r="F4807" t="s">
        <v>12</v>
      </c>
      <c r="G4807" t="s">
        <v>13</v>
      </c>
      <c r="H4807" t="s">
        <v>13</v>
      </c>
      <c r="I4807" s="1">
        <f>IF(ISBLANK(Hoja1!I4807),AVERAGE(Hoja1!$I$2:$I$5001),Hoja1!I4807)</f>
        <v>64</v>
      </c>
      <c r="J4807">
        <f t="shared" si="225"/>
        <v>0</v>
      </c>
      <c r="K4807" t="str">
        <f t="shared" si="226"/>
        <v>400k-800k</v>
      </c>
      <c r="L4807" t="str">
        <f t="shared" si="227"/>
        <v>61-75</v>
      </c>
    </row>
    <row r="4808" spans="1:12" x14ac:dyDescent="0.25">
      <c r="A4808">
        <v>4807</v>
      </c>
      <c r="B4808" t="s">
        <v>9</v>
      </c>
      <c r="C4808">
        <f>IF(ISBLANK(Hoja1!C4808),AVERAGE(Hoja1!$C$2:$C$5001),Hoja1!C4808)</f>
        <v>80000</v>
      </c>
      <c r="D4808" t="str">
        <f>IF(ISBLANK(Hoja1!D4808),"ASALARIADO",Hoja1!D4808)</f>
        <v>ASALARIADO</v>
      </c>
      <c r="E4808" t="s">
        <v>16</v>
      </c>
      <c r="F4808" t="s">
        <v>12</v>
      </c>
      <c r="G4808" t="s">
        <v>12</v>
      </c>
      <c r="H4808" t="s">
        <v>13</v>
      </c>
      <c r="I4808" s="1">
        <f>IF(ISBLANK(Hoja1!I4808),AVERAGE(Hoja1!$I$2:$I$5001),Hoja1!I4808)</f>
        <v>44</v>
      </c>
      <c r="J4808">
        <f t="shared" si="225"/>
        <v>0</v>
      </c>
      <c r="K4808" t="str">
        <f t="shared" si="226"/>
        <v>0-400k</v>
      </c>
      <c r="L4808" t="str">
        <f t="shared" si="227"/>
        <v>31-45</v>
      </c>
    </row>
    <row r="4809" spans="1:12" x14ac:dyDescent="0.25">
      <c r="A4809">
        <v>4808</v>
      </c>
      <c r="B4809" t="s">
        <v>9</v>
      </c>
      <c r="C4809">
        <f>IF(ISBLANK(Hoja1!C4809),AVERAGE(Hoja1!$C$2:$C$5001),Hoja1!C4809)</f>
        <v>2624502</v>
      </c>
      <c r="D4809" t="str">
        <f>IF(ISBLANK(Hoja1!D4809),"ASALARIADO",Hoja1!D4809)</f>
        <v>ASALARIADO</v>
      </c>
      <c r="E4809" t="s">
        <v>16</v>
      </c>
      <c r="F4809" t="s">
        <v>12</v>
      </c>
      <c r="G4809" t="s">
        <v>13</v>
      </c>
      <c r="H4809" t="s">
        <v>13</v>
      </c>
      <c r="I4809" s="1">
        <f>IF(ISBLANK(Hoja1!I4809),AVERAGE(Hoja1!$I$2:$I$5001),Hoja1!I4809)</f>
        <v>49</v>
      </c>
      <c r="J4809">
        <f t="shared" si="225"/>
        <v>0</v>
      </c>
      <c r="K4809" t="str">
        <f t="shared" si="226"/>
        <v>2M+</v>
      </c>
      <c r="L4809" t="str">
        <f t="shared" si="227"/>
        <v>46-60</v>
      </c>
    </row>
    <row r="4810" spans="1:12" x14ac:dyDescent="0.25">
      <c r="A4810">
        <v>4809</v>
      </c>
      <c r="B4810" t="s">
        <v>9</v>
      </c>
      <c r="C4810">
        <f>IF(ISBLANK(Hoja1!C4810),AVERAGE(Hoja1!$C$2:$C$5001),Hoja1!C4810)</f>
        <v>536035.42000000004</v>
      </c>
      <c r="D4810" t="str">
        <f>IF(ISBLANK(Hoja1!D4810),"ASALARIADO",Hoja1!D4810)</f>
        <v>ASALARIADO</v>
      </c>
      <c r="E4810" t="s">
        <v>16</v>
      </c>
      <c r="F4810" t="s">
        <v>12</v>
      </c>
      <c r="G4810" t="s">
        <v>13</v>
      </c>
      <c r="H4810" t="s">
        <v>13</v>
      </c>
      <c r="I4810" s="1">
        <f>IF(ISBLANK(Hoja1!I4810),AVERAGE(Hoja1!$I$2:$I$5001),Hoja1!I4810)</f>
        <v>61</v>
      </c>
      <c r="J4810">
        <f t="shared" si="225"/>
        <v>0</v>
      </c>
      <c r="K4810" t="str">
        <f t="shared" si="226"/>
        <v>400k-800k</v>
      </c>
      <c r="L4810" t="str">
        <f t="shared" si="227"/>
        <v>61-75</v>
      </c>
    </row>
    <row r="4811" spans="1:12" x14ac:dyDescent="0.25">
      <c r="A4811">
        <v>4810</v>
      </c>
      <c r="B4811" t="s">
        <v>15</v>
      </c>
      <c r="C4811">
        <f>IF(ISBLANK(Hoja1!C4811),AVERAGE(Hoja1!$C$2:$C$5001),Hoja1!C4811)</f>
        <v>371041.65</v>
      </c>
      <c r="D4811" t="str">
        <f>IF(ISBLANK(Hoja1!D4811),"ASALARIADO",Hoja1!D4811)</f>
        <v>ASALARIADO</v>
      </c>
      <c r="E4811" t="s">
        <v>16</v>
      </c>
      <c r="F4811" t="s">
        <v>12</v>
      </c>
      <c r="G4811" t="s">
        <v>13</v>
      </c>
      <c r="H4811" t="s">
        <v>13</v>
      </c>
      <c r="I4811" s="1">
        <f>IF(ISBLANK(Hoja1!I4811),AVERAGE(Hoja1!$I$2:$I$5001),Hoja1!I4811)</f>
        <v>32</v>
      </c>
      <c r="J4811">
        <f t="shared" si="225"/>
        <v>0</v>
      </c>
      <c r="K4811" t="str">
        <f t="shared" si="226"/>
        <v>0-400k</v>
      </c>
      <c r="L4811" t="str">
        <f t="shared" si="227"/>
        <v>31-45</v>
      </c>
    </row>
    <row r="4812" spans="1:12" x14ac:dyDescent="0.25">
      <c r="A4812">
        <v>4811</v>
      </c>
      <c r="B4812" t="s">
        <v>15</v>
      </c>
      <c r="C4812">
        <f>IF(ISBLANK(Hoja1!C4812),AVERAGE(Hoja1!$C$2:$C$5001),Hoja1!C4812)</f>
        <v>696716</v>
      </c>
      <c r="D4812" t="str">
        <f>IF(ISBLANK(Hoja1!D4812),"ASALARIADO",Hoja1!D4812)</f>
        <v>ASALARIADO</v>
      </c>
      <c r="E4812" t="s">
        <v>11</v>
      </c>
      <c r="F4812" t="s">
        <v>12</v>
      </c>
      <c r="G4812" t="s">
        <v>13</v>
      </c>
      <c r="H4812" t="s">
        <v>12</v>
      </c>
      <c r="I4812" s="1">
        <f>IF(ISBLANK(Hoja1!I4812),AVERAGE(Hoja1!$I$2:$I$5001),Hoja1!I4812)</f>
        <v>42</v>
      </c>
      <c r="J4812">
        <f t="shared" si="225"/>
        <v>1</v>
      </c>
      <c r="K4812" t="str">
        <f t="shared" si="226"/>
        <v>400k-800k</v>
      </c>
      <c r="L4812" t="str">
        <f t="shared" si="227"/>
        <v>31-45</v>
      </c>
    </row>
    <row r="4813" spans="1:12" x14ac:dyDescent="0.25">
      <c r="A4813">
        <v>4812</v>
      </c>
      <c r="B4813" t="s">
        <v>9</v>
      </c>
      <c r="C4813">
        <f>IF(ISBLANK(Hoja1!C4813),AVERAGE(Hoja1!$C$2:$C$5001),Hoja1!C4813)</f>
        <v>384348.31</v>
      </c>
      <c r="D4813" t="str">
        <f>IF(ISBLANK(Hoja1!D4813),"ASALARIADO",Hoja1!D4813)</f>
        <v>ASALARIADO</v>
      </c>
      <c r="E4813" t="s">
        <v>16</v>
      </c>
      <c r="F4813" t="s">
        <v>12</v>
      </c>
      <c r="G4813" t="s">
        <v>13</v>
      </c>
      <c r="H4813" t="s">
        <v>13</v>
      </c>
      <c r="I4813" s="1">
        <f>IF(ISBLANK(Hoja1!I4813),AVERAGE(Hoja1!$I$2:$I$5001),Hoja1!I4813)</f>
        <v>27</v>
      </c>
      <c r="J4813">
        <f t="shared" si="225"/>
        <v>0</v>
      </c>
      <c r="K4813" t="str">
        <f t="shared" si="226"/>
        <v>0-400k</v>
      </c>
      <c r="L4813" t="str">
        <f t="shared" si="227"/>
        <v>18-30</v>
      </c>
    </row>
    <row r="4814" spans="1:12" x14ac:dyDescent="0.25">
      <c r="A4814">
        <v>4813</v>
      </c>
      <c r="B4814" t="s">
        <v>15</v>
      </c>
      <c r="C4814">
        <f>IF(ISBLANK(Hoja1!C4814),AVERAGE(Hoja1!$C$2:$C$5001),Hoja1!C4814)</f>
        <v>240000</v>
      </c>
      <c r="D4814" t="str">
        <f>IF(ISBLANK(Hoja1!D4814),"ASALARIADO",Hoja1!D4814)</f>
        <v>ASALARIADO</v>
      </c>
      <c r="E4814" t="s">
        <v>16</v>
      </c>
      <c r="F4814" t="s">
        <v>12</v>
      </c>
      <c r="G4814" t="s">
        <v>12</v>
      </c>
      <c r="H4814" t="s">
        <v>13</v>
      </c>
      <c r="I4814" s="1">
        <f>IF(ISBLANK(Hoja1!I4814),AVERAGE(Hoja1!$I$2:$I$5001),Hoja1!I4814)</f>
        <v>27</v>
      </c>
      <c r="J4814">
        <f t="shared" si="225"/>
        <v>0</v>
      </c>
      <c r="K4814" t="str">
        <f t="shared" si="226"/>
        <v>0-400k</v>
      </c>
      <c r="L4814" t="str">
        <f t="shared" si="227"/>
        <v>18-30</v>
      </c>
    </row>
    <row r="4815" spans="1:12" x14ac:dyDescent="0.25">
      <c r="A4815">
        <v>4814</v>
      </c>
      <c r="B4815" t="s">
        <v>9</v>
      </c>
      <c r="C4815">
        <f>IF(ISBLANK(Hoja1!C4815),AVERAGE(Hoja1!$C$2:$C$5001),Hoja1!C4815)</f>
        <v>141509.48000000001</v>
      </c>
      <c r="D4815" t="str">
        <f>IF(ISBLANK(Hoja1!D4815),"ASALARIADO",Hoja1!D4815)</f>
        <v>PENSIONADOS EN SU PROPIO SISTEMA</v>
      </c>
      <c r="E4815" t="s">
        <v>11</v>
      </c>
      <c r="F4815" t="s">
        <v>12</v>
      </c>
      <c r="G4815" t="s">
        <v>13</v>
      </c>
      <c r="H4815" t="s">
        <v>13</v>
      </c>
      <c r="I4815" s="1">
        <f>IF(ISBLANK(Hoja1!I4815),AVERAGE(Hoja1!$I$2:$I$5001),Hoja1!I4815)</f>
        <v>82</v>
      </c>
      <c r="J4815">
        <f t="shared" si="225"/>
        <v>0</v>
      </c>
      <c r="K4815" t="str">
        <f t="shared" si="226"/>
        <v>0-400k</v>
      </c>
      <c r="L4815" t="str">
        <f t="shared" si="227"/>
        <v>76-100+</v>
      </c>
    </row>
    <row r="4816" spans="1:12" x14ac:dyDescent="0.25">
      <c r="A4816">
        <v>4815</v>
      </c>
      <c r="B4816" t="s">
        <v>15</v>
      </c>
      <c r="C4816">
        <f>IF(ISBLANK(Hoja1!C4816),AVERAGE(Hoja1!$C$2:$C$5001),Hoja1!C4816)</f>
        <v>2803065.68</v>
      </c>
      <c r="D4816" t="str">
        <f>IF(ISBLANK(Hoja1!D4816),"ASALARIADO",Hoja1!D4816)</f>
        <v>ASALARIADO</v>
      </c>
      <c r="E4816" t="s">
        <v>11</v>
      </c>
      <c r="F4816" t="s">
        <v>12</v>
      </c>
      <c r="G4816" t="s">
        <v>13</v>
      </c>
      <c r="H4816" t="s">
        <v>13</v>
      </c>
      <c r="I4816" s="1">
        <f>IF(ISBLANK(Hoja1!I4816),AVERAGE(Hoja1!$I$2:$I$5001),Hoja1!I4816)</f>
        <v>49</v>
      </c>
      <c r="J4816">
        <f t="shared" si="225"/>
        <v>0</v>
      </c>
      <c r="K4816" t="str">
        <f t="shared" si="226"/>
        <v>2M+</v>
      </c>
      <c r="L4816" t="str">
        <f t="shared" si="227"/>
        <v>46-60</v>
      </c>
    </row>
    <row r="4817" spans="1:12" x14ac:dyDescent="0.25">
      <c r="A4817">
        <v>4816</v>
      </c>
      <c r="B4817" t="s">
        <v>9</v>
      </c>
      <c r="C4817">
        <f>IF(ISBLANK(Hoja1!C4817),AVERAGE(Hoja1!$C$2:$C$5001),Hoja1!C4817)</f>
        <v>806339.27</v>
      </c>
      <c r="D4817" t="str">
        <f>IF(ISBLANK(Hoja1!D4817),"ASALARIADO",Hoja1!D4817)</f>
        <v>ASALARIADO</v>
      </c>
      <c r="E4817" t="s">
        <v>11</v>
      </c>
      <c r="F4817" t="s">
        <v>12</v>
      </c>
      <c r="G4817" t="s">
        <v>13</v>
      </c>
      <c r="H4817" t="s">
        <v>13</v>
      </c>
      <c r="I4817" s="1">
        <f>IF(ISBLANK(Hoja1!I4817),AVERAGE(Hoja1!$I$2:$I$5001),Hoja1!I4817)</f>
        <v>51</v>
      </c>
      <c r="J4817">
        <f t="shared" si="225"/>
        <v>0</v>
      </c>
      <c r="K4817" t="str">
        <f t="shared" si="226"/>
        <v>800k-1.2M</v>
      </c>
      <c r="L4817" t="str">
        <f t="shared" si="227"/>
        <v>46-60</v>
      </c>
    </row>
    <row r="4818" spans="1:12" x14ac:dyDescent="0.25">
      <c r="A4818">
        <v>4817</v>
      </c>
      <c r="B4818" t="s">
        <v>9</v>
      </c>
      <c r="C4818">
        <f>IF(ISBLANK(Hoja1!C4818),AVERAGE(Hoja1!$C$2:$C$5001),Hoja1!C4818)</f>
        <v>509509</v>
      </c>
      <c r="D4818" t="str">
        <f>IF(ISBLANK(Hoja1!D4818),"ASALARIADO",Hoja1!D4818)</f>
        <v>TRABAJADOR INDEPENDIENTE</v>
      </c>
      <c r="E4818" t="s">
        <v>16</v>
      </c>
      <c r="F4818" t="s">
        <v>12</v>
      </c>
      <c r="G4818" t="s">
        <v>13</v>
      </c>
      <c r="H4818" t="s">
        <v>12</v>
      </c>
      <c r="I4818" s="1">
        <f>IF(ISBLANK(Hoja1!I4818),AVERAGE(Hoja1!$I$2:$I$5001),Hoja1!I4818)</f>
        <v>58</v>
      </c>
      <c r="J4818">
        <f t="shared" si="225"/>
        <v>1</v>
      </c>
      <c r="K4818" t="str">
        <f t="shared" si="226"/>
        <v>400k-800k</v>
      </c>
      <c r="L4818" t="str">
        <f t="shared" si="227"/>
        <v>46-60</v>
      </c>
    </row>
    <row r="4819" spans="1:12" x14ac:dyDescent="0.25">
      <c r="A4819">
        <v>4818</v>
      </c>
      <c r="B4819" t="s">
        <v>9</v>
      </c>
      <c r="C4819">
        <f>IF(ISBLANK(Hoja1!C4819),AVERAGE(Hoja1!$C$2:$C$5001),Hoja1!C4819)</f>
        <v>384956</v>
      </c>
      <c r="D4819" t="str">
        <f>IF(ISBLANK(Hoja1!D4819),"ASALARIADO",Hoja1!D4819)</f>
        <v>TRABAJADOR INDEPENDIENTE</v>
      </c>
      <c r="E4819" t="s">
        <v>16</v>
      </c>
      <c r="F4819" t="s">
        <v>12</v>
      </c>
      <c r="G4819" t="s">
        <v>13</v>
      </c>
      <c r="H4819" t="s">
        <v>12</v>
      </c>
      <c r="I4819" s="1">
        <f>IF(ISBLANK(Hoja1!I4819),AVERAGE(Hoja1!$I$2:$I$5001),Hoja1!I4819)</f>
        <v>42</v>
      </c>
      <c r="J4819">
        <f t="shared" si="225"/>
        <v>1</v>
      </c>
      <c r="K4819" t="str">
        <f t="shared" si="226"/>
        <v>0-400k</v>
      </c>
      <c r="L4819" t="str">
        <f t="shared" si="227"/>
        <v>31-45</v>
      </c>
    </row>
    <row r="4820" spans="1:12" x14ac:dyDescent="0.25">
      <c r="A4820">
        <v>4819</v>
      </c>
      <c r="B4820" t="s">
        <v>15</v>
      </c>
      <c r="C4820">
        <f>IF(ISBLANK(Hoja1!C4820),AVERAGE(Hoja1!$C$2:$C$5001),Hoja1!C4820)</f>
        <v>1399635</v>
      </c>
      <c r="D4820" t="str">
        <f>IF(ISBLANK(Hoja1!D4820),"ASALARIADO",Hoja1!D4820)</f>
        <v>PENSIONADOS EN SU PROPIO SISTEMA</v>
      </c>
      <c r="E4820" t="s">
        <v>11</v>
      </c>
      <c r="F4820" t="s">
        <v>12</v>
      </c>
      <c r="G4820" t="s">
        <v>13</v>
      </c>
      <c r="H4820" t="s">
        <v>13</v>
      </c>
      <c r="I4820" s="1">
        <f>IF(ISBLANK(Hoja1!I4820),AVERAGE(Hoja1!$I$2:$I$5001),Hoja1!I4820)</f>
        <v>66</v>
      </c>
      <c r="J4820">
        <f t="shared" si="225"/>
        <v>0</v>
      </c>
      <c r="K4820" t="str">
        <f t="shared" si="226"/>
        <v>1.2M-2M</v>
      </c>
      <c r="L4820" t="str">
        <f t="shared" si="227"/>
        <v>61-75</v>
      </c>
    </row>
    <row r="4821" spans="1:12" x14ac:dyDescent="0.25">
      <c r="A4821">
        <v>4820</v>
      </c>
      <c r="B4821" t="s">
        <v>9</v>
      </c>
      <c r="C4821">
        <f>IF(ISBLANK(Hoja1!C4821),AVERAGE(Hoja1!$C$2:$C$5001),Hoja1!C4821)</f>
        <v>336308.54</v>
      </c>
      <c r="D4821" t="str">
        <f>IF(ISBLANK(Hoja1!D4821),"ASALARIADO",Hoja1!D4821)</f>
        <v>ASALARIADO</v>
      </c>
      <c r="E4821" t="s">
        <v>16</v>
      </c>
      <c r="F4821" t="s">
        <v>12</v>
      </c>
      <c r="G4821" t="s">
        <v>12</v>
      </c>
      <c r="H4821" t="s">
        <v>13</v>
      </c>
      <c r="I4821" s="1">
        <f>IF(ISBLANK(Hoja1!I4821),AVERAGE(Hoja1!$I$2:$I$5001),Hoja1!I4821)</f>
        <v>21</v>
      </c>
      <c r="J4821">
        <f t="shared" si="225"/>
        <v>0</v>
      </c>
      <c r="K4821" t="str">
        <f t="shared" si="226"/>
        <v>0-400k</v>
      </c>
      <c r="L4821" t="str">
        <f t="shared" si="227"/>
        <v>18-30</v>
      </c>
    </row>
    <row r="4822" spans="1:12" x14ac:dyDescent="0.25">
      <c r="A4822">
        <v>4821</v>
      </c>
      <c r="B4822" t="s">
        <v>9</v>
      </c>
      <c r="C4822">
        <f>IF(ISBLANK(Hoja1!C4822),AVERAGE(Hoja1!$C$2:$C$5001),Hoja1!C4822)</f>
        <v>388655.68</v>
      </c>
      <c r="D4822" t="str">
        <f>IF(ISBLANK(Hoja1!D4822),"ASALARIADO",Hoja1!D4822)</f>
        <v>ASALARIADO</v>
      </c>
      <c r="E4822" t="s">
        <v>16</v>
      </c>
      <c r="F4822" t="s">
        <v>12</v>
      </c>
      <c r="G4822" t="s">
        <v>13</v>
      </c>
      <c r="H4822" t="s">
        <v>13</v>
      </c>
      <c r="I4822" s="1">
        <f>IF(ISBLANK(Hoja1!I4822),AVERAGE(Hoja1!$I$2:$I$5001),Hoja1!I4822)</f>
        <v>36</v>
      </c>
      <c r="J4822">
        <f t="shared" si="225"/>
        <v>0</v>
      </c>
      <c r="K4822" t="str">
        <f t="shared" si="226"/>
        <v>0-400k</v>
      </c>
      <c r="L4822" t="str">
        <f t="shared" si="227"/>
        <v>31-45</v>
      </c>
    </row>
    <row r="4823" spans="1:12" x14ac:dyDescent="0.25">
      <c r="A4823">
        <v>4822</v>
      </c>
      <c r="B4823" t="s">
        <v>9</v>
      </c>
      <c r="C4823">
        <f>IF(ISBLANK(Hoja1!C4823),AVERAGE(Hoja1!$C$2:$C$5001),Hoja1!C4823)</f>
        <v>458950</v>
      </c>
      <c r="D4823" t="str">
        <f>IF(ISBLANK(Hoja1!D4823),"ASALARIADO",Hoja1!D4823)</f>
        <v>ASALARIADO</v>
      </c>
      <c r="E4823" t="s">
        <v>16</v>
      </c>
      <c r="F4823" t="s">
        <v>12</v>
      </c>
      <c r="G4823" t="s">
        <v>13</v>
      </c>
      <c r="H4823" t="s">
        <v>13</v>
      </c>
      <c r="I4823" s="1">
        <f>IF(ISBLANK(Hoja1!I4823),AVERAGE(Hoja1!$I$2:$I$5001),Hoja1!I4823)</f>
        <v>40</v>
      </c>
      <c r="J4823">
        <f t="shared" si="225"/>
        <v>0</v>
      </c>
      <c r="K4823" t="str">
        <f t="shared" si="226"/>
        <v>400k-800k</v>
      </c>
      <c r="L4823" t="str">
        <f t="shared" si="227"/>
        <v>31-45</v>
      </c>
    </row>
    <row r="4824" spans="1:12" x14ac:dyDescent="0.25">
      <c r="A4824">
        <v>4823</v>
      </c>
      <c r="B4824" t="s">
        <v>9</v>
      </c>
      <c r="C4824">
        <f>IF(ISBLANK(Hoja1!C4824),AVERAGE(Hoja1!$C$2:$C$5001),Hoja1!C4824)</f>
        <v>205604.33</v>
      </c>
      <c r="D4824" t="str">
        <f>IF(ISBLANK(Hoja1!D4824),"ASALARIADO",Hoja1!D4824)</f>
        <v>ASALARIADO</v>
      </c>
      <c r="E4824" t="s">
        <v>16</v>
      </c>
      <c r="F4824" t="s">
        <v>12</v>
      </c>
      <c r="G4824" t="s">
        <v>13</v>
      </c>
      <c r="H4824" t="s">
        <v>13</v>
      </c>
      <c r="I4824" s="1">
        <f>IF(ISBLANK(Hoja1!I4824),AVERAGE(Hoja1!$I$2:$I$5001),Hoja1!I4824)</f>
        <v>31</v>
      </c>
      <c r="J4824">
        <f t="shared" si="225"/>
        <v>0</v>
      </c>
      <c r="K4824" t="str">
        <f t="shared" si="226"/>
        <v>0-400k</v>
      </c>
      <c r="L4824" t="str">
        <f t="shared" si="227"/>
        <v>31-45</v>
      </c>
    </row>
    <row r="4825" spans="1:12" x14ac:dyDescent="0.25">
      <c r="A4825">
        <v>4824</v>
      </c>
      <c r="B4825" t="s">
        <v>15</v>
      </c>
      <c r="C4825">
        <f>IF(ISBLANK(Hoja1!C4825),AVERAGE(Hoja1!$C$2:$C$5001),Hoja1!C4825)</f>
        <v>459530.58</v>
      </c>
      <c r="D4825" t="str">
        <f>IF(ISBLANK(Hoja1!D4825),"ASALARIADO",Hoja1!D4825)</f>
        <v>ASALARIADO</v>
      </c>
      <c r="E4825" t="s">
        <v>16</v>
      </c>
      <c r="F4825" t="s">
        <v>12</v>
      </c>
      <c r="G4825" t="s">
        <v>13</v>
      </c>
      <c r="H4825" t="s">
        <v>13</v>
      </c>
      <c r="I4825" s="1">
        <f>IF(ISBLANK(Hoja1!I4825),AVERAGE(Hoja1!$I$2:$I$5001),Hoja1!I4825)</f>
        <v>50</v>
      </c>
      <c r="J4825">
        <f t="shared" si="225"/>
        <v>0</v>
      </c>
      <c r="K4825" t="str">
        <f t="shared" si="226"/>
        <v>400k-800k</v>
      </c>
      <c r="L4825" t="str">
        <f t="shared" si="227"/>
        <v>46-60</v>
      </c>
    </row>
    <row r="4826" spans="1:12" x14ac:dyDescent="0.25">
      <c r="A4826">
        <v>4825</v>
      </c>
      <c r="B4826" t="s">
        <v>9</v>
      </c>
      <c r="C4826">
        <f>IF(ISBLANK(Hoja1!C4826),AVERAGE(Hoja1!$C$2:$C$5001),Hoja1!C4826)</f>
        <v>507184</v>
      </c>
      <c r="D4826" t="str">
        <f>IF(ISBLANK(Hoja1!D4826),"ASALARIADO",Hoja1!D4826)</f>
        <v>ASALARIADO</v>
      </c>
      <c r="E4826" t="s">
        <v>11</v>
      </c>
      <c r="F4826" t="s">
        <v>12</v>
      </c>
      <c r="G4826" t="s">
        <v>13</v>
      </c>
      <c r="H4826" t="s">
        <v>12</v>
      </c>
      <c r="I4826" s="1">
        <f>IF(ISBLANK(Hoja1!I4826),AVERAGE(Hoja1!$I$2:$I$5001),Hoja1!I4826)</f>
        <v>60</v>
      </c>
      <c r="J4826">
        <f t="shared" si="225"/>
        <v>1</v>
      </c>
      <c r="K4826" t="str">
        <f t="shared" si="226"/>
        <v>400k-800k</v>
      </c>
      <c r="L4826" t="str">
        <f t="shared" si="227"/>
        <v>46-60</v>
      </c>
    </row>
    <row r="4827" spans="1:12" x14ac:dyDescent="0.25">
      <c r="A4827">
        <v>4826</v>
      </c>
      <c r="B4827" t="s">
        <v>9</v>
      </c>
      <c r="C4827">
        <f>IF(ISBLANK(Hoja1!C4827),AVERAGE(Hoja1!$C$2:$C$5001),Hoja1!C4827)</f>
        <v>302709.55</v>
      </c>
      <c r="D4827" t="str">
        <f>IF(ISBLANK(Hoja1!D4827),"ASALARIADO",Hoja1!D4827)</f>
        <v>ASALARIADO</v>
      </c>
      <c r="E4827" t="s">
        <v>16</v>
      </c>
      <c r="F4827" t="s">
        <v>12</v>
      </c>
      <c r="G4827" t="s">
        <v>13</v>
      </c>
      <c r="H4827" t="s">
        <v>13</v>
      </c>
      <c r="I4827" s="1">
        <f>IF(ISBLANK(Hoja1!I4827),AVERAGE(Hoja1!$I$2:$I$5001),Hoja1!I4827)</f>
        <v>32</v>
      </c>
      <c r="J4827">
        <f t="shared" si="225"/>
        <v>0</v>
      </c>
      <c r="K4827" t="str">
        <f t="shared" si="226"/>
        <v>0-400k</v>
      </c>
      <c r="L4827" t="str">
        <f t="shared" si="227"/>
        <v>31-45</v>
      </c>
    </row>
    <row r="4828" spans="1:12" x14ac:dyDescent="0.25">
      <c r="A4828">
        <v>4827</v>
      </c>
      <c r="B4828" t="s">
        <v>9</v>
      </c>
      <c r="C4828">
        <f>IF(ISBLANK(Hoja1!C4828),AVERAGE(Hoja1!$C$2:$C$5001),Hoja1!C4828)</f>
        <v>430371</v>
      </c>
      <c r="D4828" t="str">
        <f>IF(ISBLANK(Hoja1!D4828),"ASALARIADO",Hoja1!D4828)</f>
        <v>TRABAJADOR INDEPENDIENTE</v>
      </c>
      <c r="E4828" t="s">
        <v>16</v>
      </c>
      <c r="F4828" t="s">
        <v>12</v>
      </c>
      <c r="G4828" t="s">
        <v>13</v>
      </c>
      <c r="H4828" t="s">
        <v>13</v>
      </c>
      <c r="I4828" s="1">
        <f>IF(ISBLANK(Hoja1!I4828),AVERAGE(Hoja1!$I$2:$I$5001),Hoja1!I4828)</f>
        <v>35</v>
      </c>
      <c r="J4828">
        <f t="shared" si="225"/>
        <v>0</v>
      </c>
      <c r="K4828" t="str">
        <f t="shared" si="226"/>
        <v>400k-800k</v>
      </c>
      <c r="L4828" t="str">
        <f t="shared" si="227"/>
        <v>31-45</v>
      </c>
    </row>
    <row r="4829" spans="1:12" x14ac:dyDescent="0.25">
      <c r="A4829">
        <v>4828</v>
      </c>
      <c r="B4829" t="s">
        <v>9</v>
      </c>
      <c r="C4829">
        <f>IF(ISBLANK(Hoja1!C4829),AVERAGE(Hoja1!$C$2:$C$5001),Hoja1!C4829)</f>
        <v>440373</v>
      </c>
      <c r="D4829" t="str">
        <f>IF(ISBLANK(Hoja1!D4829),"ASALARIADO",Hoja1!D4829)</f>
        <v>ASALARIADO</v>
      </c>
      <c r="E4829" t="s">
        <v>11</v>
      </c>
      <c r="F4829" t="s">
        <v>12</v>
      </c>
      <c r="G4829" t="s">
        <v>13</v>
      </c>
      <c r="H4829" t="s">
        <v>13</v>
      </c>
      <c r="I4829" s="1">
        <f>IF(ISBLANK(Hoja1!I4829),AVERAGE(Hoja1!$I$2:$I$5001),Hoja1!I4829)</f>
        <v>35</v>
      </c>
      <c r="J4829">
        <f t="shared" si="225"/>
        <v>0</v>
      </c>
      <c r="K4829" t="str">
        <f t="shared" si="226"/>
        <v>400k-800k</v>
      </c>
      <c r="L4829" t="str">
        <f t="shared" si="227"/>
        <v>31-45</v>
      </c>
    </row>
    <row r="4830" spans="1:12" x14ac:dyDescent="0.25">
      <c r="A4830">
        <v>4829</v>
      </c>
      <c r="B4830" t="s">
        <v>9</v>
      </c>
      <c r="C4830">
        <f>IF(ISBLANK(Hoja1!C4830),AVERAGE(Hoja1!$C$2:$C$5001),Hoja1!C4830)</f>
        <v>1871180.58</v>
      </c>
      <c r="D4830" t="str">
        <f>IF(ISBLANK(Hoja1!D4830),"ASALARIADO",Hoja1!D4830)</f>
        <v>ASALARIADO</v>
      </c>
      <c r="E4830" t="s">
        <v>16</v>
      </c>
      <c r="F4830" t="s">
        <v>12</v>
      </c>
      <c r="G4830" t="s">
        <v>13</v>
      </c>
      <c r="H4830" t="s">
        <v>13</v>
      </c>
      <c r="I4830" s="1">
        <f>IF(ISBLANK(Hoja1!I4830),AVERAGE(Hoja1!$I$2:$I$5001),Hoja1!I4830)</f>
        <v>39</v>
      </c>
      <c r="J4830">
        <f t="shared" si="225"/>
        <v>0</v>
      </c>
      <c r="K4830" t="str">
        <f t="shared" si="226"/>
        <v>1.2M-2M</v>
      </c>
      <c r="L4830" t="str">
        <f t="shared" si="227"/>
        <v>31-45</v>
      </c>
    </row>
    <row r="4831" spans="1:12" x14ac:dyDescent="0.25">
      <c r="A4831">
        <v>4830</v>
      </c>
      <c r="B4831" t="s">
        <v>15</v>
      </c>
      <c r="C4831">
        <f>IF(ISBLANK(Hoja1!C4831),AVERAGE(Hoja1!$C$2:$C$5001),Hoja1!C4831)</f>
        <v>504571</v>
      </c>
      <c r="D4831" t="str">
        <f>IF(ISBLANK(Hoja1!D4831),"ASALARIADO",Hoja1!D4831)</f>
        <v>ASALARIADO</v>
      </c>
      <c r="E4831" t="s">
        <v>11</v>
      </c>
      <c r="F4831" t="s">
        <v>12</v>
      </c>
      <c r="G4831" t="s">
        <v>13</v>
      </c>
      <c r="H4831" t="s">
        <v>12</v>
      </c>
      <c r="I4831" s="1">
        <f>IF(ISBLANK(Hoja1!I4831),AVERAGE(Hoja1!$I$2:$I$5001),Hoja1!I4831)</f>
        <v>59</v>
      </c>
      <c r="J4831">
        <f t="shared" si="225"/>
        <v>1</v>
      </c>
      <c r="K4831" t="str">
        <f t="shared" si="226"/>
        <v>400k-800k</v>
      </c>
      <c r="L4831" t="str">
        <f t="shared" si="227"/>
        <v>46-60</v>
      </c>
    </row>
    <row r="4832" spans="1:12" x14ac:dyDescent="0.25">
      <c r="A4832">
        <v>4831</v>
      </c>
      <c r="B4832" t="s">
        <v>15</v>
      </c>
      <c r="C4832">
        <f>IF(ISBLANK(Hoja1!C4832),AVERAGE(Hoja1!$C$2:$C$5001),Hoja1!C4832)</f>
        <v>686170</v>
      </c>
      <c r="D4832" t="str">
        <f>IF(ISBLANK(Hoja1!D4832),"ASALARIADO",Hoja1!D4832)</f>
        <v>TRABAJADOR INDEPENDIENTE</v>
      </c>
      <c r="E4832" t="s">
        <v>16</v>
      </c>
      <c r="F4832" t="s">
        <v>12</v>
      </c>
      <c r="G4832" t="s">
        <v>13</v>
      </c>
      <c r="H4832" t="s">
        <v>12</v>
      </c>
      <c r="I4832" s="1">
        <f>IF(ISBLANK(Hoja1!I4832),AVERAGE(Hoja1!$I$2:$I$5001),Hoja1!I4832)</f>
        <v>38</v>
      </c>
      <c r="J4832">
        <f t="shared" si="225"/>
        <v>1</v>
      </c>
      <c r="K4832" t="str">
        <f t="shared" si="226"/>
        <v>400k-800k</v>
      </c>
      <c r="L4832" t="str">
        <f t="shared" si="227"/>
        <v>31-45</v>
      </c>
    </row>
    <row r="4833" spans="1:12" x14ac:dyDescent="0.25">
      <c r="A4833">
        <v>4832</v>
      </c>
      <c r="B4833" t="s">
        <v>15</v>
      </c>
      <c r="C4833">
        <f>IF(ISBLANK(Hoja1!C4833),AVERAGE(Hoja1!$C$2:$C$5001),Hoja1!C4833)</f>
        <v>1072765</v>
      </c>
      <c r="D4833" t="str">
        <f>IF(ISBLANK(Hoja1!D4833),"ASALARIADO",Hoja1!D4833)</f>
        <v>ASALARIADO</v>
      </c>
      <c r="E4833" t="s">
        <v>11</v>
      </c>
      <c r="F4833" t="s">
        <v>12</v>
      </c>
      <c r="G4833" t="s">
        <v>13</v>
      </c>
      <c r="H4833" t="s">
        <v>12</v>
      </c>
      <c r="I4833" s="1">
        <f>IF(ISBLANK(Hoja1!I4833),AVERAGE(Hoja1!$I$2:$I$5001),Hoja1!I4833)</f>
        <v>41</v>
      </c>
      <c r="J4833">
        <f t="shared" si="225"/>
        <v>1</v>
      </c>
      <c r="K4833" t="str">
        <f t="shared" si="226"/>
        <v>800k-1.2M</v>
      </c>
      <c r="L4833" t="str">
        <f t="shared" si="227"/>
        <v>31-45</v>
      </c>
    </row>
    <row r="4834" spans="1:12" x14ac:dyDescent="0.25">
      <c r="A4834">
        <v>4833</v>
      </c>
      <c r="B4834" t="s">
        <v>9</v>
      </c>
      <c r="C4834">
        <f>IF(ISBLANK(Hoja1!C4834),AVERAGE(Hoja1!$C$2:$C$5001),Hoja1!C4834)</f>
        <v>665586.97</v>
      </c>
      <c r="D4834" t="str">
        <f>IF(ISBLANK(Hoja1!D4834),"ASALARIADO",Hoja1!D4834)</f>
        <v>ASALARIADO</v>
      </c>
      <c r="E4834" t="s">
        <v>16</v>
      </c>
      <c r="F4834" t="s">
        <v>12</v>
      </c>
      <c r="G4834" t="s">
        <v>13</v>
      </c>
      <c r="H4834" t="s">
        <v>13</v>
      </c>
      <c r="I4834" s="1">
        <f>IF(ISBLANK(Hoja1!I4834),AVERAGE(Hoja1!$I$2:$I$5001),Hoja1!I4834)</f>
        <v>27</v>
      </c>
      <c r="J4834">
        <f t="shared" si="225"/>
        <v>0</v>
      </c>
      <c r="K4834" t="str">
        <f t="shared" si="226"/>
        <v>400k-800k</v>
      </c>
      <c r="L4834" t="str">
        <f t="shared" si="227"/>
        <v>18-30</v>
      </c>
    </row>
    <row r="4835" spans="1:12" x14ac:dyDescent="0.25">
      <c r="A4835">
        <v>4834</v>
      </c>
      <c r="B4835" t="s">
        <v>15</v>
      </c>
      <c r="C4835">
        <f>IF(ISBLANK(Hoja1!C4835),AVERAGE(Hoja1!$C$2:$C$5001),Hoja1!C4835)</f>
        <v>317915</v>
      </c>
      <c r="D4835" t="str">
        <f>IF(ISBLANK(Hoja1!D4835),"ASALARIADO",Hoja1!D4835)</f>
        <v>ASALARIADO</v>
      </c>
      <c r="E4835" t="s">
        <v>16</v>
      </c>
      <c r="F4835" t="s">
        <v>12</v>
      </c>
      <c r="G4835" t="s">
        <v>12</v>
      </c>
      <c r="H4835" t="s">
        <v>13</v>
      </c>
      <c r="I4835" s="1">
        <f>IF(ISBLANK(Hoja1!I4835),AVERAGE(Hoja1!$I$2:$I$5001),Hoja1!I4835)</f>
        <v>54</v>
      </c>
      <c r="J4835">
        <f t="shared" si="225"/>
        <v>0</v>
      </c>
      <c r="K4835" t="str">
        <f t="shared" si="226"/>
        <v>0-400k</v>
      </c>
      <c r="L4835" t="str">
        <f t="shared" si="227"/>
        <v>46-60</v>
      </c>
    </row>
    <row r="4836" spans="1:12" x14ac:dyDescent="0.25">
      <c r="A4836">
        <v>4835</v>
      </c>
      <c r="B4836" t="s">
        <v>9</v>
      </c>
      <c r="C4836">
        <f>IF(ISBLANK(Hoja1!C4836),AVERAGE(Hoja1!$C$2:$C$5001),Hoja1!C4836)</f>
        <v>297046</v>
      </c>
      <c r="D4836" t="str">
        <f>IF(ISBLANK(Hoja1!D4836),"ASALARIADO",Hoja1!D4836)</f>
        <v>ASEGURADO VOLUNTARIO</v>
      </c>
      <c r="E4836" t="s">
        <v>16</v>
      </c>
      <c r="F4836" t="s">
        <v>12</v>
      </c>
      <c r="G4836" t="s">
        <v>13</v>
      </c>
      <c r="H4836" t="s">
        <v>13</v>
      </c>
      <c r="I4836" s="1">
        <f>IF(ISBLANK(Hoja1!I4836),AVERAGE(Hoja1!$I$2:$I$5001),Hoja1!I4836)</f>
        <v>51</v>
      </c>
      <c r="J4836">
        <f t="shared" si="225"/>
        <v>0</v>
      </c>
      <c r="K4836" t="str">
        <f t="shared" si="226"/>
        <v>0-400k</v>
      </c>
      <c r="L4836" t="str">
        <f t="shared" si="227"/>
        <v>46-60</v>
      </c>
    </row>
    <row r="4837" spans="1:12" x14ac:dyDescent="0.25">
      <c r="A4837">
        <v>4836</v>
      </c>
      <c r="B4837" t="s">
        <v>15</v>
      </c>
      <c r="C4837">
        <f>IF(ISBLANK(Hoja1!C4837),AVERAGE(Hoja1!$C$2:$C$5001),Hoja1!C4837)</f>
        <v>1182150</v>
      </c>
      <c r="D4837" t="str">
        <f>IF(ISBLANK(Hoja1!D4837),"ASALARIADO",Hoja1!D4837)</f>
        <v>ASALARIADO</v>
      </c>
      <c r="E4837" t="s">
        <v>16</v>
      </c>
      <c r="F4837" t="s">
        <v>12</v>
      </c>
      <c r="G4837" t="s">
        <v>13</v>
      </c>
      <c r="H4837" t="s">
        <v>13</v>
      </c>
      <c r="I4837" s="1">
        <f>IF(ISBLANK(Hoja1!I4837),AVERAGE(Hoja1!$I$2:$I$5001),Hoja1!I4837)</f>
        <v>47</v>
      </c>
      <c r="J4837">
        <f t="shared" si="225"/>
        <v>0</v>
      </c>
      <c r="K4837" t="str">
        <f t="shared" si="226"/>
        <v>800k-1.2M</v>
      </c>
      <c r="L4837" t="str">
        <f t="shared" si="227"/>
        <v>46-60</v>
      </c>
    </row>
    <row r="4838" spans="1:12" x14ac:dyDescent="0.25">
      <c r="A4838">
        <v>4837</v>
      </c>
      <c r="B4838" t="s">
        <v>9</v>
      </c>
      <c r="C4838">
        <f>IF(ISBLANK(Hoja1!C4838),AVERAGE(Hoja1!$C$2:$C$5001),Hoja1!C4838)</f>
        <v>278030</v>
      </c>
      <c r="D4838" t="str">
        <f>IF(ISBLANK(Hoja1!D4838),"ASALARIADO",Hoja1!D4838)</f>
        <v>CONVENIOS ESPECIALES DE TRABAJADORES INDEPENDIENTES</v>
      </c>
      <c r="E4838" t="s">
        <v>16</v>
      </c>
      <c r="F4838" t="s">
        <v>12</v>
      </c>
      <c r="G4838" t="s">
        <v>13</v>
      </c>
      <c r="H4838" t="s">
        <v>13</v>
      </c>
      <c r="I4838" s="1">
        <f>IF(ISBLANK(Hoja1!I4838),AVERAGE(Hoja1!$I$2:$I$5001),Hoja1!I4838)</f>
        <v>67</v>
      </c>
      <c r="J4838">
        <f t="shared" si="225"/>
        <v>0</v>
      </c>
      <c r="K4838" t="str">
        <f t="shared" si="226"/>
        <v>0-400k</v>
      </c>
      <c r="L4838" t="str">
        <f t="shared" si="227"/>
        <v>61-75</v>
      </c>
    </row>
    <row r="4839" spans="1:12" x14ac:dyDescent="0.25">
      <c r="A4839">
        <v>4838</v>
      </c>
      <c r="B4839" t="s">
        <v>9</v>
      </c>
      <c r="C4839">
        <f>IF(ISBLANK(Hoja1!C4839),AVERAGE(Hoja1!$C$2:$C$5001),Hoja1!C4839)</f>
        <v>925292.5</v>
      </c>
      <c r="D4839" t="str">
        <f>IF(ISBLANK(Hoja1!D4839),"ASALARIADO",Hoja1!D4839)</f>
        <v>ASALARIADO</v>
      </c>
      <c r="E4839" t="s">
        <v>11</v>
      </c>
      <c r="F4839" t="s">
        <v>12</v>
      </c>
      <c r="G4839" t="s">
        <v>13</v>
      </c>
      <c r="H4839" t="s">
        <v>13</v>
      </c>
      <c r="I4839" s="1">
        <f>IF(ISBLANK(Hoja1!I4839),AVERAGE(Hoja1!$I$2:$I$5001),Hoja1!I4839)</f>
        <v>59</v>
      </c>
      <c r="J4839">
        <f t="shared" si="225"/>
        <v>0</v>
      </c>
      <c r="K4839" t="str">
        <f t="shared" si="226"/>
        <v>800k-1.2M</v>
      </c>
      <c r="L4839" t="str">
        <f t="shared" si="227"/>
        <v>46-60</v>
      </c>
    </row>
    <row r="4840" spans="1:12" x14ac:dyDescent="0.25">
      <c r="A4840">
        <v>4839</v>
      </c>
      <c r="B4840" t="s">
        <v>9</v>
      </c>
      <c r="C4840">
        <f>IF(ISBLANK(Hoja1!C4840),AVERAGE(Hoja1!$C$2:$C$5001),Hoja1!C4840)</f>
        <v>278030</v>
      </c>
      <c r="D4840" t="str">
        <f>IF(ISBLANK(Hoja1!D4840),"ASALARIADO",Hoja1!D4840)</f>
        <v>TRABAJADOR INDEPENDIENTE</v>
      </c>
      <c r="E4840" t="s">
        <v>16</v>
      </c>
      <c r="F4840" t="s">
        <v>12</v>
      </c>
      <c r="G4840" t="s">
        <v>13</v>
      </c>
      <c r="H4840" t="s">
        <v>13</v>
      </c>
      <c r="I4840" s="1">
        <f>IF(ISBLANK(Hoja1!I4840),AVERAGE(Hoja1!$I$2:$I$5001),Hoja1!I4840)</f>
        <v>46</v>
      </c>
      <c r="J4840">
        <f t="shared" si="225"/>
        <v>0</v>
      </c>
      <c r="K4840" t="str">
        <f t="shared" si="226"/>
        <v>0-400k</v>
      </c>
      <c r="L4840" t="str">
        <f t="shared" si="227"/>
        <v>46-60</v>
      </c>
    </row>
    <row r="4841" spans="1:12" x14ac:dyDescent="0.25">
      <c r="A4841">
        <v>4840</v>
      </c>
      <c r="B4841" t="s">
        <v>9</v>
      </c>
      <c r="C4841">
        <f>IF(ISBLANK(Hoja1!C4841),AVERAGE(Hoja1!$C$2:$C$5001),Hoja1!C4841)</f>
        <v>411350</v>
      </c>
      <c r="D4841" t="str">
        <f>IF(ISBLANK(Hoja1!D4841),"ASALARIADO",Hoja1!D4841)</f>
        <v>ASALARIADO</v>
      </c>
      <c r="E4841" t="s">
        <v>16</v>
      </c>
      <c r="F4841" t="s">
        <v>12</v>
      </c>
      <c r="G4841" t="s">
        <v>13</v>
      </c>
      <c r="H4841" t="s">
        <v>13</v>
      </c>
      <c r="I4841" s="1">
        <f>IF(ISBLANK(Hoja1!I4841),AVERAGE(Hoja1!$I$2:$I$5001),Hoja1!I4841)</f>
        <v>44</v>
      </c>
      <c r="J4841">
        <f t="shared" si="225"/>
        <v>0</v>
      </c>
      <c r="K4841" t="str">
        <f t="shared" si="226"/>
        <v>400k-800k</v>
      </c>
      <c r="L4841" t="str">
        <f t="shared" si="227"/>
        <v>31-45</v>
      </c>
    </row>
    <row r="4842" spans="1:12" x14ac:dyDescent="0.25">
      <c r="A4842">
        <v>4841</v>
      </c>
      <c r="B4842" t="s">
        <v>15</v>
      </c>
      <c r="C4842">
        <f>IF(ISBLANK(Hoja1!C4842),AVERAGE(Hoja1!$C$2:$C$5001),Hoja1!C4842)</f>
        <v>2186234</v>
      </c>
      <c r="D4842" t="str">
        <f>IF(ISBLANK(Hoja1!D4842),"ASALARIADO",Hoja1!D4842)</f>
        <v>ASALARIADO</v>
      </c>
      <c r="E4842" t="s">
        <v>16</v>
      </c>
      <c r="F4842" t="s">
        <v>12</v>
      </c>
      <c r="G4842" t="s">
        <v>13</v>
      </c>
      <c r="H4842" t="s">
        <v>13</v>
      </c>
      <c r="I4842" s="1">
        <f>IF(ISBLANK(Hoja1!I4842),AVERAGE(Hoja1!$I$2:$I$5001),Hoja1!I4842)</f>
        <v>39</v>
      </c>
      <c r="J4842">
        <f t="shared" si="225"/>
        <v>0</v>
      </c>
      <c r="K4842" t="str">
        <f t="shared" si="226"/>
        <v>2M+</v>
      </c>
      <c r="L4842" t="str">
        <f t="shared" si="227"/>
        <v>31-45</v>
      </c>
    </row>
    <row r="4843" spans="1:12" x14ac:dyDescent="0.25">
      <c r="A4843">
        <v>4842</v>
      </c>
      <c r="B4843" t="s">
        <v>9</v>
      </c>
      <c r="C4843">
        <f>IF(ISBLANK(Hoja1!C4843),AVERAGE(Hoja1!$C$2:$C$5001),Hoja1!C4843)</f>
        <v>2153787.6800000002</v>
      </c>
      <c r="D4843" t="str">
        <f>IF(ISBLANK(Hoja1!D4843),"ASALARIADO",Hoja1!D4843)</f>
        <v>ASALARIADO</v>
      </c>
      <c r="E4843" t="s">
        <v>16</v>
      </c>
      <c r="F4843" t="s">
        <v>12</v>
      </c>
      <c r="G4843" t="s">
        <v>13</v>
      </c>
      <c r="H4843" t="s">
        <v>13</v>
      </c>
      <c r="I4843" s="1">
        <f>IF(ISBLANK(Hoja1!I4843),AVERAGE(Hoja1!$I$2:$I$5001),Hoja1!I4843)</f>
        <v>41</v>
      </c>
      <c r="J4843">
        <f t="shared" si="225"/>
        <v>0</v>
      </c>
      <c r="K4843" t="str">
        <f t="shared" si="226"/>
        <v>2M+</v>
      </c>
      <c r="L4843" t="str">
        <f t="shared" si="227"/>
        <v>31-45</v>
      </c>
    </row>
    <row r="4844" spans="1:12" x14ac:dyDescent="0.25">
      <c r="A4844">
        <v>4843</v>
      </c>
      <c r="B4844" t="s">
        <v>15</v>
      </c>
      <c r="C4844">
        <f>IF(ISBLANK(Hoja1!C4844),AVERAGE(Hoja1!$C$2:$C$5001),Hoja1!C4844)</f>
        <v>258118.56</v>
      </c>
      <c r="D4844" t="str">
        <f>IF(ISBLANK(Hoja1!D4844),"ASALARIADO",Hoja1!D4844)</f>
        <v>ASALARIADO</v>
      </c>
      <c r="E4844" t="s">
        <v>16</v>
      </c>
      <c r="F4844" t="s">
        <v>12</v>
      </c>
      <c r="G4844" t="s">
        <v>13</v>
      </c>
      <c r="H4844" t="s">
        <v>13</v>
      </c>
      <c r="I4844" s="1">
        <f>IF(ISBLANK(Hoja1!I4844),AVERAGE(Hoja1!$I$2:$I$5001),Hoja1!I4844)</f>
        <v>21</v>
      </c>
      <c r="J4844">
        <f t="shared" si="225"/>
        <v>0</v>
      </c>
      <c r="K4844" t="str">
        <f t="shared" si="226"/>
        <v>0-400k</v>
      </c>
      <c r="L4844" t="str">
        <f t="shared" si="227"/>
        <v>18-30</v>
      </c>
    </row>
    <row r="4845" spans="1:12" x14ac:dyDescent="0.25">
      <c r="A4845">
        <v>4844</v>
      </c>
      <c r="B4845" t="s">
        <v>9</v>
      </c>
      <c r="C4845">
        <f>IF(ISBLANK(Hoja1!C4845),AVERAGE(Hoja1!$C$2:$C$5001),Hoja1!C4845)</f>
        <v>420248</v>
      </c>
      <c r="D4845" t="str">
        <f>IF(ISBLANK(Hoja1!D4845),"ASALARIADO",Hoja1!D4845)</f>
        <v>TRABAJADOR INDEPENDIENTE</v>
      </c>
      <c r="E4845" t="s">
        <v>16</v>
      </c>
      <c r="F4845" t="s">
        <v>12</v>
      </c>
      <c r="G4845" t="s">
        <v>13</v>
      </c>
      <c r="H4845" t="s">
        <v>12</v>
      </c>
      <c r="I4845" s="1">
        <f>IF(ISBLANK(Hoja1!I4845),AVERAGE(Hoja1!$I$2:$I$5001),Hoja1!I4845)</f>
        <v>33</v>
      </c>
      <c r="J4845">
        <f t="shared" si="225"/>
        <v>1</v>
      </c>
      <c r="K4845" t="str">
        <f t="shared" si="226"/>
        <v>400k-800k</v>
      </c>
      <c r="L4845" t="str">
        <f t="shared" si="227"/>
        <v>31-45</v>
      </c>
    </row>
    <row r="4846" spans="1:12" x14ac:dyDescent="0.25">
      <c r="A4846">
        <v>4845</v>
      </c>
      <c r="B4846" t="s">
        <v>9</v>
      </c>
      <c r="C4846">
        <f>IF(ISBLANK(Hoja1!C4846),AVERAGE(Hoja1!$C$2:$C$5001),Hoja1!C4846)</f>
        <v>734210</v>
      </c>
      <c r="D4846" t="str">
        <f>IF(ISBLANK(Hoja1!D4846),"ASALARIADO",Hoja1!D4846)</f>
        <v>ASALARIADO</v>
      </c>
      <c r="E4846" t="s">
        <v>16</v>
      </c>
      <c r="F4846" t="s">
        <v>12</v>
      </c>
      <c r="G4846" t="s">
        <v>13</v>
      </c>
      <c r="H4846" t="s">
        <v>13</v>
      </c>
      <c r="I4846" s="1">
        <f>IF(ISBLANK(Hoja1!I4846),AVERAGE(Hoja1!$I$2:$I$5001),Hoja1!I4846)</f>
        <v>54</v>
      </c>
      <c r="J4846">
        <f t="shared" si="225"/>
        <v>0</v>
      </c>
      <c r="K4846" t="str">
        <f t="shared" si="226"/>
        <v>400k-800k</v>
      </c>
      <c r="L4846" t="str">
        <f t="shared" si="227"/>
        <v>46-60</v>
      </c>
    </row>
    <row r="4847" spans="1:12" x14ac:dyDescent="0.25">
      <c r="A4847">
        <v>4846</v>
      </c>
      <c r="B4847" t="s">
        <v>15</v>
      </c>
      <c r="C4847">
        <f>IF(ISBLANK(Hoja1!C4847),AVERAGE(Hoja1!$C$2:$C$5001),Hoja1!C4847)</f>
        <v>406011</v>
      </c>
      <c r="D4847" t="str">
        <f>IF(ISBLANK(Hoja1!D4847),"ASALARIADO",Hoja1!D4847)</f>
        <v>ASALARIADO</v>
      </c>
      <c r="E4847" t="s">
        <v>16</v>
      </c>
      <c r="F4847" t="s">
        <v>12</v>
      </c>
      <c r="G4847" t="s">
        <v>13</v>
      </c>
      <c r="H4847" t="s">
        <v>13</v>
      </c>
      <c r="I4847" s="1">
        <f>IF(ISBLANK(Hoja1!I4847),AVERAGE(Hoja1!$I$2:$I$5001),Hoja1!I4847)</f>
        <v>33</v>
      </c>
      <c r="J4847">
        <f t="shared" si="225"/>
        <v>0</v>
      </c>
      <c r="K4847" t="str">
        <f t="shared" si="226"/>
        <v>400k-800k</v>
      </c>
      <c r="L4847" t="str">
        <f t="shared" si="227"/>
        <v>31-45</v>
      </c>
    </row>
    <row r="4848" spans="1:12" x14ac:dyDescent="0.25">
      <c r="A4848">
        <v>4847</v>
      </c>
      <c r="B4848" t="s">
        <v>9</v>
      </c>
      <c r="C4848">
        <f>IF(ISBLANK(Hoja1!C4848),AVERAGE(Hoja1!$C$2:$C$5001),Hoja1!C4848)</f>
        <v>500000</v>
      </c>
      <c r="D4848" t="str">
        <f>IF(ISBLANK(Hoja1!D4848),"ASALARIADO",Hoja1!D4848)</f>
        <v>ASALARIADO</v>
      </c>
      <c r="E4848" t="s">
        <v>16</v>
      </c>
      <c r="F4848" t="s">
        <v>12</v>
      </c>
      <c r="G4848" t="s">
        <v>13</v>
      </c>
      <c r="H4848" t="s">
        <v>13</v>
      </c>
      <c r="I4848" s="1">
        <f>IF(ISBLANK(Hoja1!I4848),AVERAGE(Hoja1!$I$2:$I$5001),Hoja1!I4848)</f>
        <v>40</v>
      </c>
      <c r="J4848">
        <f t="shared" si="225"/>
        <v>0</v>
      </c>
      <c r="K4848" t="str">
        <f t="shared" si="226"/>
        <v>400k-800k</v>
      </c>
      <c r="L4848" t="str">
        <f t="shared" si="227"/>
        <v>31-45</v>
      </c>
    </row>
    <row r="4849" spans="1:12" x14ac:dyDescent="0.25">
      <c r="A4849">
        <v>4848</v>
      </c>
      <c r="B4849" t="s">
        <v>9</v>
      </c>
      <c r="C4849">
        <f>IF(ISBLANK(Hoja1!C4849),AVERAGE(Hoja1!$C$2:$C$5001),Hoja1!C4849)</f>
        <v>81932.259999999995</v>
      </c>
      <c r="D4849" t="str">
        <f>IF(ISBLANK(Hoja1!D4849),"ASALARIADO",Hoja1!D4849)</f>
        <v>ASALARIADO</v>
      </c>
      <c r="E4849" t="s">
        <v>16</v>
      </c>
      <c r="F4849" t="s">
        <v>12</v>
      </c>
      <c r="G4849" t="s">
        <v>13</v>
      </c>
      <c r="H4849" t="s">
        <v>13</v>
      </c>
      <c r="I4849" s="1">
        <f>IF(ISBLANK(Hoja1!I4849),AVERAGE(Hoja1!$I$2:$I$5001),Hoja1!I4849)</f>
        <v>39</v>
      </c>
      <c r="J4849">
        <f t="shared" si="225"/>
        <v>0</v>
      </c>
      <c r="K4849" t="str">
        <f t="shared" si="226"/>
        <v>0-400k</v>
      </c>
      <c r="L4849" t="str">
        <f t="shared" si="227"/>
        <v>31-45</v>
      </c>
    </row>
    <row r="4850" spans="1:12" x14ac:dyDescent="0.25">
      <c r="A4850">
        <v>4849</v>
      </c>
      <c r="B4850" t="s">
        <v>9</v>
      </c>
      <c r="C4850">
        <f>IF(ISBLANK(Hoja1!C4850),AVERAGE(Hoja1!$C$2:$C$5001),Hoja1!C4850)</f>
        <v>316920</v>
      </c>
      <c r="D4850" t="str">
        <f>IF(ISBLANK(Hoja1!D4850),"ASALARIADO",Hoja1!D4850)</f>
        <v>ASALARIADO</v>
      </c>
      <c r="E4850" t="s">
        <v>16</v>
      </c>
      <c r="F4850" t="s">
        <v>12</v>
      </c>
      <c r="G4850" t="s">
        <v>13</v>
      </c>
      <c r="H4850" t="s">
        <v>13</v>
      </c>
      <c r="I4850" s="1">
        <f>IF(ISBLANK(Hoja1!I4850),AVERAGE(Hoja1!$I$2:$I$5001),Hoja1!I4850)</f>
        <v>34</v>
      </c>
      <c r="J4850">
        <f t="shared" si="225"/>
        <v>0</v>
      </c>
      <c r="K4850" t="str">
        <f t="shared" si="226"/>
        <v>0-400k</v>
      </c>
      <c r="L4850" t="str">
        <f t="shared" si="227"/>
        <v>31-45</v>
      </c>
    </row>
    <row r="4851" spans="1:12" x14ac:dyDescent="0.25">
      <c r="A4851">
        <v>4850</v>
      </c>
      <c r="B4851" t="s">
        <v>9</v>
      </c>
      <c r="C4851">
        <f>IF(ISBLANK(Hoja1!C4851),AVERAGE(Hoja1!$C$2:$C$5001),Hoja1!C4851)</f>
        <v>417792.18</v>
      </c>
      <c r="D4851" t="str">
        <f>IF(ISBLANK(Hoja1!D4851),"ASALARIADO",Hoja1!D4851)</f>
        <v>ASALARIADO</v>
      </c>
      <c r="E4851" t="s">
        <v>16</v>
      </c>
      <c r="F4851" t="s">
        <v>12</v>
      </c>
      <c r="G4851" t="s">
        <v>13</v>
      </c>
      <c r="H4851" t="s">
        <v>13</v>
      </c>
      <c r="I4851" s="1">
        <f>IF(ISBLANK(Hoja1!I4851),AVERAGE(Hoja1!$I$2:$I$5001),Hoja1!I4851)</f>
        <v>37</v>
      </c>
      <c r="J4851">
        <f t="shared" si="225"/>
        <v>0</v>
      </c>
      <c r="K4851" t="str">
        <f t="shared" si="226"/>
        <v>400k-800k</v>
      </c>
      <c r="L4851" t="str">
        <f t="shared" si="227"/>
        <v>31-45</v>
      </c>
    </row>
    <row r="4852" spans="1:12" x14ac:dyDescent="0.25">
      <c r="A4852">
        <v>4851</v>
      </c>
      <c r="B4852" t="s">
        <v>15</v>
      </c>
      <c r="C4852">
        <f>IF(ISBLANK(Hoja1!C4852),AVERAGE(Hoja1!$C$2:$C$5001),Hoja1!C4852)</f>
        <v>297046</v>
      </c>
      <c r="D4852" t="str">
        <f>IF(ISBLANK(Hoja1!D4852),"ASALARIADO",Hoja1!D4852)</f>
        <v>ASEGURADO VOLUNTARIO</v>
      </c>
      <c r="E4852" t="s">
        <v>16</v>
      </c>
      <c r="F4852" t="s">
        <v>12</v>
      </c>
      <c r="G4852" t="s">
        <v>13</v>
      </c>
      <c r="H4852" t="s">
        <v>13</v>
      </c>
      <c r="I4852" s="1">
        <f>IF(ISBLANK(Hoja1!I4852),AVERAGE(Hoja1!$I$2:$I$5001),Hoja1!I4852)</f>
        <v>55</v>
      </c>
      <c r="J4852">
        <f t="shared" si="225"/>
        <v>0</v>
      </c>
      <c r="K4852" t="str">
        <f t="shared" si="226"/>
        <v>0-400k</v>
      </c>
      <c r="L4852" t="str">
        <f t="shared" si="227"/>
        <v>46-60</v>
      </c>
    </row>
    <row r="4853" spans="1:12" x14ac:dyDescent="0.25">
      <c r="A4853">
        <v>4852</v>
      </c>
      <c r="B4853" t="s">
        <v>9</v>
      </c>
      <c r="C4853">
        <f>IF(ISBLANK(Hoja1!C4853),AVERAGE(Hoja1!$C$2:$C$5001),Hoja1!C4853)</f>
        <v>371296.25</v>
      </c>
      <c r="D4853" t="str">
        <f>IF(ISBLANK(Hoja1!D4853),"ASALARIADO",Hoja1!D4853)</f>
        <v>ASALARIADO</v>
      </c>
      <c r="E4853" t="s">
        <v>11</v>
      </c>
      <c r="F4853" t="s">
        <v>12</v>
      </c>
      <c r="G4853" t="s">
        <v>13</v>
      </c>
      <c r="H4853" t="s">
        <v>13</v>
      </c>
      <c r="I4853" s="1">
        <f>IF(ISBLANK(Hoja1!I4853),AVERAGE(Hoja1!$I$2:$I$5001),Hoja1!I4853)</f>
        <v>49</v>
      </c>
      <c r="J4853">
        <f t="shared" si="225"/>
        <v>0</v>
      </c>
      <c r="K4853" t="str">
        <f t="shared" si="226"/>
        <v>0-400k</v>
      </c>
      <c r="L4853" t="str">
        <f t="shared" si="227"/>
        <v>46-60</v>
      </c>
    </row>
    <row r="4854" spans="1:12" x14ac:dyDescent="0.25">
      <c r="A4854">
        <v>4853</v>
      </c>
      <c r="B4854" t="s">
        <v>9</v>
      </c>
      <c r="C4854">
        <f>IF(ISBLANK(Hoja1!C4854),AVERAGE(Hoja1!$C$2:$C$5001),Hoja1!C4854)</f>
        <v>639148</v>
      </c>
      <c r="D4854" t="str">
        <f>IF(ISBLANK(Hoja1!D4854),"ASALARIADO",Hoja1!D4854)</f>
        <v>TRABAJADOR INDEPENDIENTE</v>
      </c>
      <c r="E4854" t="s">
        <v>16</v>
      </c>
      <c r="F4854" t="s">
        <v>12</v>
      </c>
      <c r="G4854" t="s">
        <v>13</v>
      </c>
      <c r="H4854" t="s">
        <v>13</v>
      </c>
      <c r="I4854" s="1">
        <f>IF(ISBLANK(Hoja1!I4854),AVERAGE(Hoja1!$I$2:$I$5001),Hoja1!I4854)</f>
        <v>63</v>
      </c>
      <c r="J4854">
        <f t="shared" si="225"/>
        <v>0</v>
      </c>
      <c r="K4854" t="str">
        <f t="shared" si="226"/>
        <v>400k-800k</v>
      </c>
      <c r="L4854" t="str">
        <f t="shared" si="227"/>
        <v>61-75</v>
      </c>
    </row>
    <row r="4855" spans="1:12" x14ac:dyDescent="0.25">
      <c r="A4855">
        <v>4854</v>
      </c>
      <c r="B4855" t="s">
        <v>15</v>
      </c>
      <c r="C4855">
        <f>IF(ISBLANK(Hoja1!C4855),AVERAGE(Hoja1!$C$2:$C$5001),Hoja1!C4855)</f>
        <v>453750</v>
      </c>
      <c r="D4855" t="str">
        <f>IF(ISBLANK(Hoja1!D4855),"ASALARIADO",Hoja1!D4855)</f>
        <v>ASALARIADO</v>
      </c>
      <c r="E4855" t="s">
        <v>16</v>
      </c>
      <c r="F4855" t="s">
        <v>12</v>
      </c>
      <c r="G4855" t="s">
        <v>12</v>
      </c>
      <c r="H4855" t="s">
        <v>13</v>
      </c>
      <c r="I4855" s="1">
        <f>IF(ISBLANK(Hoja1!I4855),AVERAGE(Hoja1!$I$2:$I$5001),Hoja1!I4855)</f>
        <v>27</v>
      </c>
      <c r="J4855">
        <f t="shared" si="225"/>
        <v>0</v>
      </c>
      <c r="K4855" t="str">
        <f t="shared" si="226"/>
        <v>400k-800k</v>
      </c>
      <c r="L4855" t="str">
        <f t="shared" si="227"/>
        <v>18-30</v>
      </c>
    </row>
    <row r="4856" spans="1:12" x14ac:dyDescent="0.25">
      <c r="A4856">
        <v>4855</v>
      </c>
      <c r="B4856" t="s">
        <v>9</v>
      </c>
      <c r="C4856">
        <f>IF(ISBLANK(Hoja1!C4856),AVERAGE(Hoja1!$C$2:$C$5001),Hoja1!C4856)</f>
        <v>889043.09</v>
      </c>
      <c r="D4856" t="str">
        <f>IF(ISBLANK(Hoja1!D4856),"ASALARIADO",Hoja1!D4856)</f>
        <v>ASALARIADO</v>
      </c>
      <c r="E4856" t="s">
        <v>11</v>
      </c>
      <c r="F4856" t="s">
        <v>12</v>
      </c>
      <c r="G4856" t="s">
        <v>13</v>
      </c>
      <c r="H4856" t="s">
        <v>13</v>
      </c>
      <c r="I4856" s="1">
        <f>IF(ISBLANK(Hoja1!I4856),AVERAGE(Hoja1!$I$2:$I$5001),Hoja1!I4856)</f>
        <v>32</v>
      </c>
      <c r="J4856">
        <f t="shared" si="225"/>
        <v>0</v>
      </c>
      <c r="K4856" t="str">
        <f t="shared" si="226"/>
        <v>800k-1.2M</v>
      </c>
      <c r="L4856" t="str">
        <f t="shared" si="227"/>
        <v>31-45</v>
      </c>
    </row>
    <row r="4857" spans="1:12" x14ac:dyDescent="0.25">
      <c r="A4857">
        <v>4856</v>
      </c>
      <c r="B4857" t="s">
        <v>9</v>
      </c>
      <c r="C4857">
        <f>IF(ISBLANK(Hoja1!C4857),AVERAGE(Hoja1!$C$2:$C$5001),Hoja1!C4857)</f>
        <v>278030</v>
      </c>
      <c r="D4857" t="str">
        <f>IF(ISBLANK(Hoja1!D4857),"ASALARIADO",Hoja1!D4857)</f>
        <v>ASEGURADO VOLUNTARIO</v>
      </c>
      <c r="E4857" t="s">
        <v>16</v>
      </c>
      <c r="F4857" t="s">
        <v>12</v>
      </c>
      <c r="G4857" t="s">
        <v>12</v>
      </c>
      <c r="H4857" t="s">
        <v>13</v>
      </c>
      <c r="I4857" s="1">
        <f>IF(ISBLANK(Hoja1!I4857),AVERAGE(Hoja1!$I$2:$I$5001),Hoja1!I4857)</f>
        <v>48</v>
      </c>
      <c r="J4857">
        <f t="shared" si="225"/>
        <v>0</v>
      </c>
      <c r="K4857" t="str">
        <f t="shared" si="226"/>
        <v>0-400k</v>
      </c>
      <c r="L4857" t="str">
        <f t="shared" si="227"/>
        <v>46-60</v>
      </c>
    </row>
    <row r="4858" spans="1:12" x14ac:dyDescent="0.25">
      <c r="A4858">
        <v>4857</v>
      </c>
      <c r="B4858" t="s">
        <v>9</v>
      </c>
      <c r="C4858">
        <f>IF(ISBLANK(Hoja1!C4858),AVERAGE(Hoja1!$C$2:$C$5001),Hoja1!C4858)</f>
        <v>660392</v>
      </c>
      <c r="D4858" t="str">
        <f>IF(ISBLANK(Hoja1!D4858),"ASALARIADO",Hoja1!D4858)</f>
        <v>ASEGURADO VOLUNTARIO</v>
      </c>
      <c r="E4858" t="s">
        <v>16</v>
      </c>
      <c r="F4858" t="s">
        <v>12</v>
      </c>
      <c r="G4858" t="s">
        <v>12</v>
      </c>
      <c r="H4858" t="s">
        <v>13</v>
      </c>
      <c r="I4858" s="1">
        <f>IF(ISBLANK(Hoja1!I4858),AVERAGE(Hoja1!$I$2:$I$5001),Hoja1!I4858)</f>
        <v>53</v>
      </c>
      <c r="J4858">
        <f t="shared" si="225"/>
        <v>0</v>
      </c>
      <c r="K4858" t="str">
        <f t="shared" si="226"/>
        <v>400k-800k</v>
      </c>
      <c r="L4858" t="str">
        <f t="shared" si="227"/>
        <v>46-60</v>
      </c>
    </row>
    <row r="4859" spans="1:12" x14ac:dyDescent="0.25">
      <c r="A4859">
        <v>4858</v>
      </c>
      <c r="B4859" t="s">
        <v>9</v>
      </c>
      <c r="C4859">
        <f>IF(ISBLANK(Hoja1!C4859),AVERAGE(Hoja1!$C$2:$C$5001),Hoja1!C4859)</f>
        <v>491840</v>
      </c>
      <c r="D4859" t="str">
        <f>IF(ISBLANK(Hoja1!D4859),"ASALARIADO",Hoja1!D4859)</f>
        <v>PENSIONADOS EN SU PROPIO SISTEMA</v>
      </c>
      <c r="E4859" t="s">
        <v>11</v>
      </c>
      <c r="F4859" t="s">
        <v>12</v>
      </c>
      <c r="G4859" t="s">
        <v>13</v>
      </c>
      <c r="H4859" t="s">
        <v>13</v>
      </c>
      <c r="I4859" s="1">
        <f>IF(ISBLANK(Hoja1!I4859),AVERAGE(Hoja1!$I$2:$I$5001),Hoja1!I4859)</f>
        <v>72</v>
      </c>
      <c r="J4859">
        <f t="shared" si="225"/>
        <v>0</v>
      </c>
      <c r="K4859" t="str">
        <f t="shared" si="226"/>
        <v>400k-800k</v>
      </c>
      <c r="L4859" t="str">
        <f t="shared" si="227"/>
        <v>61-75</v>
      </c>
    </row>
    <row r="4860" spans="1:12" x14ac:dyDescent="0.25">
      <c r="A4860">
        <v>4859</v>
      </c>
      <c r="B4860" t="s">
        <v>9</v>
      </c>
      <c r="C4860">
        <f>IF(ISBLANK(Hoja1!C4860),AVERAGE(Hoja1!$C$2:$C$5001),Hoja1!C4860)</f>
        <v>1089300</v>
      </c>
      <c r="D4860" t="str">
        <f>IF(ISBLANK(Hoja1!D4860),"ASALARIADO",Hoja1!D4860)</f>
        <v>ASALARIADO</v>
      </c>
      <c r="E4860" t="s">
        <v>16</v>
      </c>
      <c r="F4860" t="s">
        <v>12</v>
      </c>
      <c r="G4860" t="s">
        <v>13</v>
      </c>
      <c r="H4860" t="s">
        <v>13</v>
      </c>
      <c r="I4860" s="1">
        <f>IF(ISBLANK(Hoja1!I4860),AVERAGE(Hoja1!$I$2:$I$5001),Hoja1!I4860)</f>
        <v>49</v>
      </c>
      <c r="J4860">
        <f t="shared" si="225"/>
        <v>0</v>
      </c>
      <c r="K4860" t="str">
        <f t="shared" si="226"/>
        <v>800k-1.2M</v>
      </c>
      <c r="L4860" t="str">
        <f t="shared" si="227"/>
        <v>46-60</v>
      </c>
    </row>
    <row r="4861" spans="1:12" x14ac:dyDescent="0.25">
      <c r="A4861">
        <v>4860</v>
      </c>
      <c r="B4861" t="s">
        <v>15</v>
      </c>
      <c r="C4861">
        <f>IF(ISBLANK(Hoja1!C4861),AVERAGE(Hoja1!$C$2:$C$5001),Hoja1!C4861)</f>
        <v>352830</v>
      </c>
      <c r="D4861" t="str">
        <f>IF(ISBLANK(Hoja1!D4861),"ASALARIADO",Hoja1!D4861)</f>
        <v>ASALARIADO</v>
      </c>
      <c r="E4861" t="s">
        <v>16</v>
      </c>
      <c r="F4861" t="s">
        <v>12</v>
      </c>
      <c r="G4861" t="s">
        <v>13</v>
      </c>
      <c r="H4861" t="s">
        <v>13</v>
      </c>
      <c r="I4861" s="1">
        <f>IF(ISBLANK(Hoja1!I4861),AVERAGE(Hoja1!$I$2:$I$5001),Hoja1!I4861)</f>
        <v>22</v>
      </c>
      <c r="J4861">
        <f t="shared" si="225"/>
        <v>0</v>
      </c>
      <c r="K4861" t="str">
        <f t="shared" si="226"/>
        <v>0-400k</v>
      </c>
      <c r="L4861" t="str">
        <f t="shared" si="227"/>
        <v>18-30</v>
      </c>
    </row>
    <row r="4862" spans="1:12" x14ac:dyDescent="0.25">
      <c r="A4862">
        <v>4861</v>
      </c>
      <c r="B4862" t="s">
        <v>9</v>
      </c>
      <c r="C4862">
        <f>IF(ISBLANK(Hoja1!C4862),AVERAGE(Hoja1!$C$2:$C$5001),Hoja1!C4862)</f>
        <v>1417056.5</v>
      </c>
      <c r="D4862" t="str">
        <f>IF(ISBLANK(Hoja1!D4862),"ASALARIADO",Hoja1!D4862)</f>
        <v>ASALARIADO</v>
      </c>
      <c r="E4862" t="s">
        <v>11</v>
      </c>
      <c r="F4862" t="s">
        <v>12</v>
      </c>
      <c r="G4862" t="s">
        <v>13</v>
      </c>
      <c r="H4862" t="s">
        <v>13</v>
      </c>
      <c r="I4862" s="1">
        <f>IF(ISBLANK(Hoja1!I4862),AVERAGE(Hoja1!$I$2:$I$5001),Hoja1!I4862)</f>
        <v>55</v>
      </c>
      <c r="J4862">
        <f t="shared" si="225"/>
        <v>0</v>
      </c>
      <c r="K4862" t="str">
        <f t="shared" si="226"/>
        <v>1.2M-2M</v>
      </c>
      <c r="L4862" t="str">
        <f t="shared" si="227"/>
        <v>46-60</v>
      </c>
    </row>
    <row r="4863" spans="1:12" x14ac:dyDescent="0.25">
      <c r="A4863">
        <v>4862</v>
      </c>
      <c r="B4863" t="s">
        <v>15</v>
      </c>
      <c r="C4863">
        <f>IF(ISBLANK(Hoja1!C4863),AVERAGE(Hoja1!$C$2:$C$5001),Hoja1!C4863)</f>
        <v>974906</v>
      </c>
      <c r="D4863" t="str">
        <f>IF(ISBLANK(Hoja1!D4863),"ASALARIADO",Hoja1!D4863)</f>
        <v>ASALARIADO</v>
      </c>
      <c r="E4863" t="s">
        <v>11</v>
      </c>
      <c r="F4863" t="s">
        <v>12</v>
      </c>
      <c r="G4863" t="s">
        <v>13</v>
      </c>
      <c r="H4863" t="s">
        <v>13</v>
      </c>
      <c r="I4863" s="1">
        <f>IF(ISBLANK(Hoja1!I4863),AVERAGE(Hoja1!$I$2:$I$5001),Hoja1!I4863)</f>
        <v>50</v>
      </c>
      <c r="J4863">
        <f t="shared" si="225"/>
        <v>0</v>
      </c>
      <c r="K4863" t="str">
        <f t="shared" si="226"/>
        <v>800k-1.2M</v>
      </c>
      <c r="L4863" t="str">
        <f t="shared" si="227"/>
        <v>46-60</v>
      </c>
    </row>
    <row r="4864" spans="1:12" x14ac:dyDescent="0.25">
      <c r="A4864">
        <v>4863</v>
      </c>
      <c r="B4864" t="s">
        <v>15</v>
      </c>
      <c r="C4864">
        <f>IF(ISBLANK(Hoja1!C4864),AVERAGE(Hoja1!$C$2:$C$5001),Hoja1!C4864)</f>
        <v>430924</v>
      </c>
      <c r="D4864" t="str">
        <f>IF(ISBLANK(Hoja1!D4864),"ASALARIADO",Hoja1!D4864)</f>
        <v>ASALARIADO</v>
      </c>
      <c r="E4864" t="s">
        <v>16</v>
      </c>
      <c r="F4864" t="s">
        <v>12</v>
      </c>
      <c r="G4864" t="s">
        <v>13</v>
      </c>
      <c r="H4864" t="s">
        <v>13</v>
      </c>
      <c r="I4864" s="1">
        <f>IF(ISBLANK(Hoja1!I4864),AVERAGE(Hoja1!$I$2:$I$5001),Hoja1!I4864)</f>
        <v>45</v>
      </c>
      <c r="J4864">
        <f t="shared" si="225"/>
        <v>0</v>
      </c>
      <c r="K4864" t="str">
        <f t="shared" si="226"/>
        <v>400k-800k</v>
      </c>
      <c r="L4864" t="str">
        <f t="shared" si="227"/>
        <v>31-45</v>
      </c>
    </row>
    <row r="4865" spans="1:12" x14ac:dyDescent="0.25">
      <c r="A4865">
        <v>4864</v>
      </c>
      <c r="B4865" t="s">
        <v>15</v>
      </c>
      <c r="C4865">
        <f>IF(ISBLANK(Hoja1!C4865),AVERAGE(Hoja1!$C$2:$C$5001),Hoja1!C4865)</f>
        <v>218650</v>
      </c>
      <c r="D4865" t="str">
        <f>IF(ISBLANK(Hoja1!D4865),"ASALARIADO",Hoja1!D4865)</f>
        <v>ASALARIADO</v>
      </c>
      <c r="E4865" t="s">
        <v>16</v>
      </c>
      <c r="F4865" t="s">
        <v>12</v>
      </c>
      <c r="G4865" t="s">
        <v>13</v>
      </c>
      <c r="H4865" t="s">
        <v>12</v>
      </c>
      <c r="I4865" s="1">
        <f>IF(ISBLANK(Hoja1!I4865),AVERAGE(Hoja1!$I$2:$I$5001),Hoja1!I4865)</f>
        <v>50</v>
      </c>
      <c r="J4865">
        <f t="shared" si="225"/>
        <v>1</v>
      </c>
      <c r="K4865" t="str">
        <f t="shared" si="226"/>
        <v>0-400k</v>
      </c>
      <c r="L4865" t="str">
        <f t="shared" si="227"/>
        <v>46-60</v>
      </c>
    </row>
    <row r="4866" spans="1:12" x14ac:dyDescent="0.25">
      <c r="A4866">
        <v>4865</v>
      </c>
      <c r="B4866" t="s">
        <v>9</v>
      </c>
      <c r="C4866">
        <f>IF(ISBLANK(Hoja1!C4866),AVERAGE(Hoja1!$C$2:$C$5001),Hoja1!C4866)</f>
        <v>459223</v>
      </c>
      <c r="D4866" t="str">
        <f>IF(ISBLANK(Hoja1!D4866),"ASALARIADO",Hoja1!D4866)</f>
        <v>TRABAJADOR INDEPENDIENTE</v>
      </c>
      <c r="E4866" t="s">
        <v>16</v>
      </c>
      <c r="F4866" t="s">
        <v>12</v>
      </c>
      <c r="G4866" t="s">
        <v>13</v>
      </c>
      <c r="H4866" t="s">
        <v>13</v>
      </c>
      <c r="I4866" s="1">
        <f>IF(ISBLANK(Hoja1!I4866),AVERAGE(Hoja1!$I$2:$I$5001),Hoja1!I4866)</f>
        <v>58</v>
      </c>
      <c r="J4866">
        <f t="shared" si="225"/>
        <v>0</v>
      </c>
      <c r="K4866" t="str">
        <f t="shared" si="226"/>
        <v>400k-800k</v>
      </c>
      <c r="L4866" t="str">
        <f t="shared" si="227"/>
        <v>46-60</v>
      </c>
    </row>
    <row r="4867" spans="1:12" x14ac:dyDescent="0.25">
      <c r="A4867">
        <v>4866</v>
      </c>
      <c r="B4867" t="s">
        <v>9</v>
      </c>
      <c r="C4867">
        <f>IF(ISBLANK(Hoja1!C4867),AVERAGE(Hoja1!$C$2:$C$5001),Hoja1!C4867)</f>
        <v>105750</v>
      </c>
      <c r="D4867" t="str">
        <f>IF(ISBLANK(Hoja1!D4867),"ASALARIADO",Hoja1!D4867)</f>
        <v>ASALARIADO</v>
      </c>
      <c r="E4867" t="s">
        <v>16</v>
      </c>
      <c r="F4867" t="s">
        <v>12</v>
      </c>
      <c r="G4867" t="s">
        <v>13</v>
      </c>
      <c r="H4867" t="s">
        <v>13</v>
      </c>
      <c r="I4867" s="1">
        <f>IF(ISBLANK(Hoja1!I4867),AVERAGE(Hoja1!$I$2:$I$5001),Hoja1!I4867)</f>
        <v>38</v>
      </c>
      <c r="J4867">
        <f t="shared" ref="J4867:J4930" si="228">IF(H4867="SI",1,0)</f>
        <v>0</v>
      </c>
      <c r="K4867" t="str">
        <f t="shared" ref="K4867:K4930" si="229">IF(C4867&lt;=400000,"0-400k",IF(C4867&lt;=800000,"400k-800k",IF(C4867&lt;=1200000,"800k-1.2M",IF(C4867&lt;=2000000,"1.2M-2M","2M+"))))</f>
        <v>0-400k</v>
      </c>
      <c r="L4867" t="str">
        <f t="shared" ref="L4867:L4930" si="230">IF(I4867&lt;=30,"18-30",IF(I4867&lt;=45,"31-45",IF(I4867&lt;=60,"46-60",IF(I4867&lt;=75,"61-75","76-100+"))))</f>
        <v>31-45</v>
      </c>
    </row>
    <row r="4868" spans="1:12" x14ac:dyDescent="0.25">
      <c r="A4868">
        <v>4867</v>
      </c>
      <c r="B4868" t="s">
        <v>9</v>
      </c>
      <c r="C4868">
        <f>IF(ISBLANK(Hoja1!C4868),AVERAGE(Hoja1!$C$2:$C$5001),Hoja1!C4868)</f>
        <v>341002</v>
      </c>
      <c r="D4868" t="str">
        <f>IF(ISBLANK(Hoja1!D4868),"ASALARIADO",Hoja1!D4868)</f>
        <v>ASALARIADO</v>
      </c>
      <c r="E4868" t="s">
        <v>16</v>
      </c>
      <c r="F4868" t="s">
        <v>12</v>
      </c>
      <c r="G4868" t="s">
        <v>13</v>
      </c>
      <c r="H4868" t="s">
        <v>13</v>
      </c>
      <c r="I4868" s="1">
        <f>IF(ISBLANK(Hoja1!I4868),AVERAGE(Hoja1!$I$2:$I$5001),Hoja1!I4868)</f>
        <v>36</v>
      </c>
      <c r="J4868">
        <f t="shared" si="228"/>
        <v>0</v>
      </c>
      <c r="K4868" t="str">
        <f t="shared" si="229"/>
        <v>0-400k</v>
      </c>
      <c r="L4868" t="str">
        <f t="shared" si="230"/>
        <v>31-45</v>
      </c>
    </row>
    <row r="4869" spans="1:12" x14ac:dyDescent="0.25">
      <c r="A4869">
        <v>4868</v>
      </c>
      <c r="B4869" t="s">
        <v>9</v>
      </c>
      <c r="C4869">
        <f>IF(ISBLANK(Hoja1!C4869),AVERAGE(Hoja1!$C$2:$C$5001),Hoja1!C4869)</f>
        <v>497566.22</v>
      </c>
      <c r="D4869" t="str">
        <f>IF(ISBLANK(Hoja1!D4869),"ASALARIADO",Hoja1!D4869)</f>
        <v>ASALARIADO</v>
      </c>
      <c r="E4869" t="s">
        <v>16</v>
      </c>
      <c r="F4869" t="s">
        <v>12</v>
      </c>
      <c r="G4869" t="s">
        <v>13</v>
      </c>
      <c r="H4869" t="s">
        <v>13</v>
      </c>
      <c r="I4869" s="1">
        <f>IF(ISBLANK(Hoja1!I4869),AVERAGE(Hoja1!$I$2:$I$5001),Hoja1!I4869)</f>
        <v>34</v>
      </c>
      <c r="J4869">
        <f t="shared" si="228"/>
        <v>0</v>
      </c>
      <c r="K4869" t="str">
        <f t="shared" si="229"/>
        <v>400k-800k</v>
      </c>
      <c r="L4869" t="str">
        <f t="shared" si="230"/>
        <v>31-45</v>
      </c>
    </row>
    <row r="4870" spans="1:12" x14ac:dyDescent="0.25">
      <c r="A4870">
        <v>4869</v>
      </c>
      <c r="B4870" t="s">
        <v>15</v>
      </c>
      <c r="C4870">
        <f>IF(ISBLANK(Hoja1!C4870),AVERAGE(Hoja1!$C$2:$C$5001),Hoja1!C4870)</f>
        <v>407547.36</v>
      </c>
      <c r="D4870" t="str">
        <f>IF(ISBLANK(Hoja1!D4870),"ASALARIADO",Hoja1!D4870)</f>
        <v>ASALARIADO</v>
      </c>
      <c r="E4870" t="s">
        <v>11</v>
      </c>
      <c r="F4870" t="s">
        <v>12</v>
      </c>
      <c r="G4870" t="s">
        <v>13</v>
      </c>
      <c r="H4870" t="s">
        <v>13</v>
      </c>
      <c r="I4870" s="1">
        <f>IF(ISBLANK(Hoja1!I4870),AVERAGE(Hoja1!$I$2:$I$5001),Hoja1!I4870)</f>
        <v>61</v>
      </c>
      <c r="J4870">
        <f t="shared" si="228"/>
        <v>0</v>
      </c>
      <c r="K4870" t="str">
        <f t="shared" si="229"/>
        <v>400k-800k</v>
      </c>
      <c r="L4870" t="str">
        <f t="shared" si="230"/>
        <v>61-75</v>
      </c>
    </row>
    <row r="4871" spans="1:12" x14ac:dyDescent="0.25">
      <c r="A4871">
        <v>4870</v>
      </c>
      <c r="B4871" t="s">
        <v>9</v>
      </c>
      <c r="C4871">
        <f>IF(ISBLANK(Hoja1!C4871),AVERAGE(Hoja1!$C$2:$C$5001),Hoja1!C4871)</f>
        <v>1190858.8</v>
      </c>
      <c r="D4871" t="str">
        <f>IF(ISBLANK(Hoja1!D4871),"ASALARIADO",Hoja1!D4871)</f>
        <v>ASALARIADO</v>
      </c>
      <c r="E4871" t="s">
        <v>11</v>
      </c>
      <c r="F4871" t="s">
        <v>12</v>
      </c>
      <c r="G4871" t="s">
        <v>13</v>
      </c>
      <c r="H4871" t="s">
        <v>13</v>
      </c>
      <c r="I4871" s="1">
        <f>IF(ISBLANK(Hoja1!I4871),AVERAGE(Hoja1!$I$2:$I$5001),Hoja1!I4871)</f>
        <v>59</v>
      </c>
      <c r="J4871">
        <f t="shared" si="228"/>
        <v>0</v>
      </c>
      <c r="K4871" t="str">
        <f t="shared" si="229"/>
        <v>800k-1.2M</v>
      </c>
      <c r="L4871" t="str">
        <f t="shared" si="230"/>
        <v>46-60</v>
      </c>
    </row>
    <row r="4872" spans="1:12" x14ac:dyDescent="0.25">
      <c r="A4872">
        <v>4871</v>
      </c>
      <c r="B4872" t="s">
        <v>15</v>
      </c>
      <c r="C4872">
        <f>IF(ISBLANK(Hoja1!C4872),AVERAGE(Hoja1!$C$2:$C$5001),Hoja1!C4872)</f>
        <v>297139</v>
      </c>
      <c r="D4872" t="str">
        <f>IF(ISBLANK(Hoja1!D4872),"ASALARIADO",Hoja1!D4872)</f>
        <v>TRABAJADOR INDEPENDIENTE</v>
      </c>
      <c r="E4872" t="s">
        <v>16</v>
      </c>
      <c r="F4872" t="s">
        <v>12</v>
      </c>
      <c r="G4872" t="s">
        <v>12</v>
      </c>
      <c r="H4872" t="s">
        <v>12</v>
      </c>
      <c r="I4872" s="1">
        <f>IF(ISBLANK(Hoja1!I4872),AVERAGE(Hoja1!$I$2:$I$5001),Hoja1!I4872)</f>
        <v>63</v>
      </c>
      <c r="J4872">
        <f t="shared" si="228"/>
        <v>1</v>
      </c>
      <c r="K4872" t="str">
        <f t="shared" si="229"/>
        <v>0-400k</v>
      </c>
      <c r="L4872" t="str">
        <f t="shared" si="230"/>
        <v>61-75</v>
      </c>
    </row>
    <row r="4873" spans="1:12" x14ac:dyDescent="0.25">
      <c r="A4873">
        <v>4872</v>
      </c>
      <c r="B4873" t="s">
        <v>15</v>
      </c>
      <c r="C4873">
        <f>IF(ISBLANK(Hoja1!C4873),AVERAGE(Hoja1!$C$2:$C$5001),Hoja1!C4873)</f>
        <v>199099.7</v>
      </c>
      <c r="D4873" t="str">
        <f>IF(ISBLANK(Hoja1!D4873),"ASALARIADO",Hoja1!D4873)</f>
        <v>ASALARIADO</v>
      </c>
      <c r="E4873" t="s">
        <v>11</v>
      </c>
      <c r="F4873" t="s">
        <v>12</v>
      </c>
      <c r="G4873" t="s">
        <v>13</v>
      </c>
      <c r="H4873" t="s">
        <v>13</v>
      </c>
      <c r="I4873" s="1">
        <f>IF(ISBLANK(Hoja1!I4873),AVERAGE(Hoja1!$I$2:$I$5001),Hoja1!I4873)</f>
        <v>24</v>
      </c>
      <c r="J4873">
        <f t="shared" si="228"/>
        <v>0</v>
      </c>
      <c r="K4873" t="str">
        <f t="shared" si="229"/>
        <v>0-400k</v>
      </c>
      <c r="L4873" t="str">
        <f t="shared" si="230"/>
        <v>18-30</v>
      </c>
    </row>
    <row r="4874" spans="1:12" x14ac:dyDescent="0.25">
      <c r="A4874">
        <v>4873</v>
      </c>
      <c r="B4874" t="s">
        <v>15</v>
      </c>
      <c r="C4874">
        <f>IF(ISBLANK(Hoja1!C4874),AVERAGE(Hoja1!$C$2:$C$5001),Hoja1!C4874)</f>
        <v>368050</v>
      </c>
      <c r="D4874" t="str">
        <f>IF(ISBLANK(Hoja1!D4874),"ASALARIADO",Hoja1!D4874)</f>
        <v>ASALARIADO</v>
      </c>
      <c r="E4874" t="s">
        <v>16</v>
      </c>
      <c r="F4874" t="s">
        <v>12</v>
      </c>
      <c r="G4874" t="s">
        <v>13</v>
      </c>
      <c r="H4874" t="s">
        <v>13</v>
      </c>
      <c r="I4874" s="1">
        <f>IF(ISBLANK(Hoja1!I4874),AVERAGE(Hoja1!$I$2:$I$5001),Hoja1!I4874)</f>
        <v>42</v>
      </c>
      <c r="J4874">
        <f t="shared" si="228"/>
        <v>0</v>
      </c>
      <c r="K4874" t="str">
        <f t="shared" si="229"/>
        <v>0-400k</v>
      </c>
      <c r="L4874" t="str">
        <f t="shared" si="230"/>
        <v>31-45</v>
      </c>
    </row>
    <row r="4875" spans="1:12" x14ac:dyDescent="0.25">
      <c r="A4875">
        <v>4874</v>
      </c>
      <c r="B4875" t="s">
        <v>9</v>
      </c>
      <c r="C4875">
        <f>IF(ISBLANK(Hoja1!C4875),AVERAGE(Hoja1!$C$2:$C$5001),Hoja1!C4875)</f>
        <v>433136</v>
      </c>
      <c r="D4875" t="str">
        <f>IF(ISBLANK(Hoja1!D4875),"ASALARIADO",Hoja1!D4875)</f>
        <v>ASALARIADO</v>
      </c>
      <c r="E4875" t="s">
        <v>16</v>
      </c>
      <c r="F4875" t="s">
        <v>12</v>
      </c>
      <c r="G4875" t="s">
        <v>13</v>
      </c>
      <c r="H4875" t="s">
        <v>13</v>
      </c>
      <c r="I4875" s="1">
        <f>IF(ISBLANK(Hoja1!I4875),AVERAGE(Hoja1!$I$2:$I$5001),Hoja1!I4875)</f>
        <v>50</v>
      </c>
      <c r="J4875">
        <f t="shared" si="228"/>
        <v>0</v>
      </c>
      <c r="K4875" t="str">
        <f t="shared" si="229"/>
        <v>400k-800k</v>
      </c>
      <c r="L4875" t="str">
        <f t="shared" si="230"/>
        <v>46-60</v>
      </c>
    </row>
    <row r="4876" spans="1:12" x14ac:dyDescent="0.25">
      <c r="A4876">
        <v>4875</v>
      </c>
      <c r="B4876" t="s">
        <v>9</v>
      </c>
      <c r="C4876">
        <f>IF(ISBLANK(Hoja1!C4876),AVERAGE(Hoja1!$C$2:$C$5001),Hoja1!C4876)</f>
        <v>1295895</v>
      </c>
      <c r="D4876" t="str">
        <f>IF(ISBLANK(Hoja1!D4876),"ASALARIADO",Hoja1!D4876)</f>
        <v>ASALARIADO</v>
      </c>
      <c r="E4876" t="s">
        <v>16</v>
      </c>
      <c r="F4876" t="s">
        <v>12</v>
      </c>
      <c r="G4876" t="s">
        <v>13</v>
      </c>
      <c r="H4876" t="s">
        <v>13</v>
      </c>
      <c r="I4876" s="1">
        <f>IF(ISBLANK(Hoja1!I4876),AVERAGE(Hoja1!$I$2:$I$5001),Hoja1!I4876)</f>
        <v>32</v>
      </c>
      <c r="J4876">
        <f t="shared" si="228"/>
        <v>0</v>
      </c>
      <c r="K4876" t="str">
        <f t="shared" si="229"/>
        <v>1.2M-2M</v>
      </c>
      <c r="L4876" t="str">
        <f t="shared" si="230"/>
        <v>31-45</v>
      </c>
    </row>
    <row r="4877" spans="1:12" x14ac:dyDescent="0.25">
      <c r="A4877">
        <v>4876</v>
      </c>
      <c r="B4877" t="s">
        <v>9</v>
      </c>
      <c r="C4877">
        <f>IF(ISBLANK(Hoja1!C4877),AVERAGE(Hoja1!$C$2:$C$5001),Hoja1!C4877)</f>
        <v>898140</v>
      </c>
      <c r="D4877" t="str">
        <f>IF(ISBLANK(Hoja1!D4877),"ASALARIADO",Hoja1!D4877)</f>
        <v>ASALARIADO</v>
      </c>
      <c r="E4877" t="s">
        <v>16</v>
      </c>
      <c r="F4877" t="s">
        <v>12</v>
      </c>
      <c r="G4877" t="s">
        <v>13</v>
      </c>
      <c r="H4877" t="s">
        <v>13</v>
      </c>
      <c r="I4877" s="1">
        <f>IF(ISBLANK(Hoja1!I4877),AVERAGE(Hoja1!$I$2:$I$5001),Hoja1!I4877)</f>
        <v>28</v>
      </c>
      <c r="J4877">
        <f t="shared" si="228"/>
        <v>0</v>
      </c>
      <c r="K4877" t="str">
        <f t="shared" si="229"/>
        <v>800k-1.2M</v>
      </c>
      <c r="L4877" t="str">
        <f t="shared" si="230"/>
        <v>18-30</v>
      </c>
    </row>
    <row r="4878" spans="1:12" x14ac:dyDescent="0.25">
      <c r="A4878">
        <v>4877</v>
      </c>
      <c r="B4878" t="s">
        <v>9</v>
      </c>
      <c r="C4878">
        <f>IF(ISBLANK(Hoja1!C4878),AVERAGE(Hoja1!$C$2:$C$5001),Hoja1!C4878)</f>
        <v>532775.64</v>
      </c>
      <c r="D4878" t="str">
        <f>IF(ISBLANK(Hoja1!D4878),"ASALARIADO",Hoja1!D4878)</f>
        <v>ASALARIADO</v>
      </c>
      <c r="E4878" t="s">
        <v>16</v>
      </c>
      <c r="F4878" t="s">
        <v>12</v>
      </c>
      <c r="G4878" t="s">
        <v>13</v>
      </c>
      <c r="H4878" t="s">
        <v>13</v>
      </c>
      <c r="I4878" s="1">
        <f>IF(ISBLANK(Hoja1!I4878),AVERAGE(Hoja1!$I$2:$I$5001),Hoja1!I4878)</f>
        <v>47</v>
      </c>
      <c r="J4878">
        <f t="shared" si="228"/>
        <v>0</v>
      </c>
      <c r="K4878" t="str">
        <f t="shared" si="229"/>
        <v>400k-800k</v>
      </c>
      <c r="L4878" t="str">
        <f t="shared" si="230"/>
        <v>46-60</v>
      </c>
    </row>
    <row r="4879" spans="1:12" x14ac:dyDescent="0.25">
      <c r="A4879">
        <v>4878</v>
      </c>
      <c r="B4879" t="s">
        <v>15</v>
      </c>
      <c r="C4879">
        <f>IF(ISBLANK(Hoja1!C4879),AVERAGE(Hoja1!$C$2:$C$5001),Hoja1!C4879)</f>
        <v>635080.35</v>
      </c>
      <c r="D4879" t="str">
        <f>IF(ISBLANK(Hoja1!D4879),"ASALARIADO",Hoja1!D4879)</f>
        <v>PENSIONADOS EN SU PROPIO SISTEMA</v>
      </c>
      <c r="E4879" t="s">
        <v>11</v>
      </c>
      <c r="F4879" t="s">
        <v>12</v>
      </c>
      <c r="G4879" t="s">
        <v>13</v>
      </c>
      <c r="H4879" t="s">
        <v>13</v>
      </c>
      <c r="I4879" s="1">
        <f>IF(ISBLANK(Hoja1!I4879),AVERAGE(Hoja1!$I$2:$I$5001),Hoja1!I4879)</f>
        <v>65</v>
      </c>
      <c r="J4879">
        <f t="shared" si="228"/>
        <v>0</v>
      </c>
      <c r="K4879" t="str">
        <f t="shared" si="229"/>
        <v>400k-800k</v>
      </c>
      <c r="L4879" t="str">
        <f t="shared" si="230"/>
        <v>61-75</v>
      </c>
    </row>
    <row r="4880" spans="1:12" x14ac:dyDescent="0.25">
      <c r="A4880">
        <v>4879</v>
      </c>
      <c r="B4880" t="s">
        <v>15</v>
      </c>
      <c r="C4880">
        <f>IF(ISBLANK(Hoja1!C4880),AVERAGE(Hoja1!$C$2:$C$5001),Hoja1!C4880)</f>
        <v>278030</v>
      </c>
      <c r="D4880" t="str">
        <f>IF(ISBLANK(Hoja1!D4880),"ASALARIADO",Hoja1!D4880)</f>
        <v>CONVENIOS ESPECIALES DE TRABAJADORES INDEPENDIENTES</v>
      </c>
      <c r="E4880" t="s">
        <v>16</v>
      </c>
      <c r="F4880" t="s">
        <v>12</v>
      </c>
      <c r="G4880" t="s">
        <v>13</v>
      </c>
      <c r="H4880" t="s">
        <v>13</v>
      </c>
      <c r="I4880" s="1">
        <f>IF(ISBLANK(Hoja1!I4880),AVERAGE(Hoja1!$I$2:$I$5001),Hoja1!I4880)</f>
        <v>59</v>
      </c>
      <c r="J4880">
        <f t="shared" si="228"/>
        <v>0</v>
      </c>
      <c r="K4880" t="str">
        <f t="shared" si="229"/>
        <v>0-400k</v>
      </c>
      <c r="L4880" t="str">
        <f t="shared" si="230"/>
        <v>46-60</v>
      </c>
    </row>
    <row r="4881" spans="1:12" x14ac:dyDescent="0.25">
      <c r="A4881">
        <v>4880</v>
      </c>
      <c r="B4881" t="s">
        <v>9</v>
      </c>
      <c r="C4881">
        <f>IF(ISBLANK(Hoja1!C4881),AVERAGE(Hoja1!$C$2:$C$5001),Hoja1!C4881)</f>
        <v>3082593.2</v>
      </c>
      <c r="D4881" t="str">
        <f>IF(ISBLANK(Hoja1!D4881),"ASALARIADO",Hoja1!D4881)</f>
        <v>ASALARIADO</v>
      </c>
      <c r="E4881" t="s">
        <v>11</v>
      </c>
      <c r="F4881" t="s">
        <v>12</v>
      </c>
      <c r="G4881" t="s">
        <v>13</v>
      </c>
      <c r="H4881" t="s">
        <v>13</v>
      </c>
      <c r="I4881" s="1">
        <f>IF(ISBLANK(Hoja1!I4881),AVERAGE(Hoja1!$I$2:$I$5001),Hoja1!I4881)</f>
        <v>55</v>
      </c>
      <c r="J4881">
        <f t="shared" si="228"/>
        <v>0</v>
      </c>
      <c r="K4881" t="str">
        <f t="shared" si="229"/>
        <v>2M+</v>
      </c>
      <c r="L4881" t="str">
        <f t="shared" si="230"/>
        <v>46-60</v>
      </c>
    </row>
    <row r="4882" spans="1:12" x14ac:dyDescent="0.25">
      <c r="A4882">
        <v>4881</v>
      </c>
      <c r="B4882" t="s">
        <v>9</v>
      </c>
      <c r="C4882">
        <f>IF(ISBLANK(Hoja1!C4882),AVERAGE(Hoja1!$C$2:$C$5001),Hoja1!C4882)</f>
        <v>457783.1</v>
      </c>
      <c r="D4882" t="str">
        <f>IF(ISBLANK(Hoja1!D4882),"ASALARIADO",Hoja1!D4882)</f>
        <v>ASALARIADO</v>
      </c>
      <c r="E4882" t="s">
        <v>16</v>
      </c>
      <c r="F4882" t="s">
        <v>12</v>
      </c>
      <c r="G4882" t="s">
        <v>13</v>
      </c>
      <c r="H4882" t="s">
        <v>13</v>
      </c>
      <c r="I4882" s="1">
        <f>IF(ISBLANK(Hoja1!I4882),AVERAGE(Hoja1!$I$2:$I$5001),Hoja1!I4882)</f>
        <v>30</v>
      </c>
      <c r="J4882">
        <f t="shared" si="228"/>
        <v>0</v>
      </c>
      <c r="K4882" t="str">
        <f t="shared" si="229"/>
        <v>400k-800k</v>
      </c>
      <c r="L4882" t="str">
        <f t="shared" si="230"/>
        <v>18-30</v>
      </c>
    </row>
    <row r="4883" spans="1:12" x14ac:dyDescent="0.25">
      <c r="A4883">
        <v>4882</v>
      </c>
      <c r="B4883" t="s">
        <v>15</v>
      </c>
      <c r="C4883">
        <f>IF(ISBLANK(Hoja1!C4883),AVERAGE(Hoja1!$C$2:$C$5001),Hoja1!C4883)</f>
        <v>452286.93</v>
      </c>
      <c r="D4883" t="str">
        <f>IF(ISBLANK(Hoja1!D4883),"ASALARIADO",Hoja1!D4883)</f>
        <v>ASALARIADO</v>
      </c>
      <c r="E4883" t="s">
        <v>11</v>
      </c>
      <c r="F4883" t="s">
        <v>12</v>
      </c>
      <c r="G4883" t="s">
        <v>13</v>
      </c>
      <c r="H4883" t="s">
        <v>13</v>
      </c>
      <c r="I4883" s="1">
        <f>IF(ISBLANK(Hoja1!I4883),AVERAGE(Hoja1!$I$2:$I$5001),Hoja1!I4883)</f>
        <v>40</v>
      </c>
      <c r="J4883">
        <f t="shared" si="228"/>
        <v>0</v>
      </c>
      <c r="K4883" t="str">
        <f t="shared" si="229"/>
        <v>400k-800k</v>
      </c>
      <c r="L4883" t="str">
        <f t="shared" si="230"/>
        <v>31-45</v>
      </c>
    </row>
    <row r="4884" spans="1:12" x14ac:dyDescent="0.25">
      <c r="A4884">
        <v>4883</v>
      </c>
      <c r="B4884" t="s">
        <v>9</v>
      </c>
      <c r="C4884">
        <f>IF(ISBLANK(Hoja1!C4884),AVERAGE(Hoja1!$C$2:$C$5001),Hoja1!C4884)</f>
        <v>389877.39</v>
      </c>
      <c r="D4884" t="str">
        <f>IF(ISBLANK(Hoja1!D4884),"ASALARIADO",Hoja1!D4884)</f>
        <v>ASALARIADO</v>
      </c>
      <c r="E4884" t="s">
        <v>16</v>
      </c>
      <c r="F4884" t="s">
        <v>12</v>
      </c>
      <c r="G4884" t="s">
        <v>13</v>
      </c>
      <c r="H4884" t="s">
        <v>13</v>
      </c>
      <c r="I4884" s="1">
        <f>IF(ISBLANK(Hoja1!I4884),AVERAGE(Hoja1!$I$2:$I$5001),Hoja1!I4884)</f>
        <v>31</v>
      </c>
      <c r="J4884">
        <f t="shared" si="228"/>
        <v>0</v>
      </c>
      <c r="K4884" t="str">
        <f t="shared" si="229"/>
        <v>0-400k</v>
      </c>
      <c r="L4884" t="str">
        <f t="shared" si="230"/>
        <v>31-45</v>
      </c>
    </row>
    <row r="4885" spans="1:12" x14ac:dyDescent="0.25">
      <c r="A4885">
        <v>4884</v>
      </c>
      <c r="B4885" t="s">
        <v>9</v>
      </c>
      <c r="C4885">
        <f>IF(ISBLANK(Hoja1!C4885),AVERAGE(Hoja1!$C$2:$C$5001),Hoja1!C4885)</f>
        <v>693332.47999999998</v>
      </c>
      <c r="D4885" t="str">
        <f>IF(ISBLANK(Hoja1!D4885),"ASALARIADO",Hoja1!D4885)</f>
        <v>ASALARIADO</v>
      </c>
      <c r="E4885" t="s">
        <v>16</v>
      </c>
      <c r="F4885" t="s">
        <v>12</v>
      </c>
      <c r="G4885" t="s">
        <v>13</v>
      </c>
      <c r="H4885" t="s">
        <v>13</v>
      </c>
      <c r="I4885" s="1">
        <f>IF(ISBLANK(Hoja1!I4885),AVERAGE(Hoja1!$I$2:$I$5001),Hoja1!I4885)</f>
        <v>20</v>
      </c>
      <c r="J4885">
        <f t="shared" si="228"/>
        <v>0</v>
      </c>
      <c r="K4885" t="str">
        <f t="shared" si="229"/>
        <v>400k-800k</v>
      </c>
      <c r="L4885" t="str">
        <f t="shared" si="230"/>
        <v>18-30</v>
      </c>
    </row>
    <row r="4886" spans="1:12" x14ac:dyDescent="0.25">
      <c r="A4886">
        <v>4885</v>
      </c>
      <c r="B4886" t="s">
        <v>9</v>
      </c>
      <c r="C4886">
        <f>IF(ISBLANK(Hoja1!C4886),AVERAGE(Hoja1!$C$2:$C$5001),Hoja1!C4886)</f>
        <v>278030</v>
      </c>
      <c r="D4886" t="str">
        <f>IF(ISBLANK(Hoja1!D4886),"ASALARIADO",Hoja1!D4886)</f>
        <v>CONVENIOS ESPECIALES DE TRABAJADORES INDEPENDIENTES</v>
      </c>
      <c r="E4886" t="s">
        <v>16</v>
      </c>
      <c r="F4886" t="s">
        <v>12</v>
      </c>
      <c r="G4886" t="s">
        <v>13</v>
      </c>
      <c r="H4886" t="s">
        <v>13</v>
      </c>
      <c r="I4886" s="1">
        <f>IF(ISBLANK(Hoja1!I4886),AVERAGE(Hoja1!$I$2:$I$5001),Hoja1!I4886)</f>
        <v>49</v>
      </c>
      <c r="J4886">
        <f t="shared" si="228"/>
        <v>0</v>
      </c>
      <c r="K4886" t="str">
        <f t="shared" si="229"/>
        <v>0-400k</v>
      </c>
      <c r="L4886" t="str">
        <f t="shared" si="230"/>
        <v>46-60</v>
      </c>
    </row>
    <row r="4887" spans="1:12" x14ac:dyDescent="0.25">
      <c r="A4887">
        <v>4886</v>
      </c>
      <c r="B4887" t="s">
        <v>9</v>
      </c>
      <c r="C4887">
        <f>IF(ISBLANK(Hoja1!C4887),AVERAGE(Hoja1!$C$2:$C$5001),Hoja1!C4887)</f>
        <v>394319</v>
      </c>
      <c r="D4887" t="str">
        <f>IF(ISBLANK(Hoja1!D4887),"ASALARIADO",Hoja1!D4887)</f>
        <v>ASALARIADO</v>
      </c>
      <c r="E4887" t="s">
        <v>16</v>
      </c>
      <c r="F4887" t="s">
        <v>12</v>
      </c>
      <c r="G4887" t="s">
        <v>13</v>
      </c>
      <c r="H4887" t="s">
        <v>13</v>
      </c>
      <c r="I4887" s="1">
        <f>IF(ISBLANK(Hoja1!I4887),AVERAGE(Hoja1!$I$2:$I$5001),Hoja1!I4887)</f>
        <v>34</v>
      </c>
      <c r="J4887">
        <f t="shared" si="228"/>
        <v>0</v>
      </c>
      <c r="K4887" t="str">
        <f t="shared" si="229"/>
        <v>0-400k</v>
      </c>
      <c r="L4887" t="str">
        <f t="shared" si="230"/>
        <v>31-45</v>
      </c>
    </row>
    <row r="4888" spans="1:12" x14ac:dyDescent="0.25">
      <c r="A4888">
        <v>4887</v>
      </c>
      <c r="B4888" t="s">
        <v>15</v>
      </c>
      <c r="C4888">
        <f>IF(ISBLANK(Hoja1!C4888),AVERAGE(Hoja1!$C$2:$C$5001),Hoja1!C4888)</f>
        <v>351823</v>
      </c>
      <c r="D4888" t="str">
        <f>IF(ISBLANK(Hoja1!D4888),"ASALARIADO",Hoja1!D4888)</f>
        <v>ASALARIADO</v>
      </c>
      <c r="E4888" t="s">
        <v>11</v>
      </c>
      <c r="F4888" t="s">
        <v>12</v>
      </c>
      <c r="G4888" t="s">
        <v>13</v>
      </c>
      <c r="H4888" t="s">
        <v>13</v>
      </c>
      <c r="I4888" s="1">
        <f>IF(ISBLANK(Hoja1!I4888),AVERAGE(Hoja1!$I$2:$I$5001),Hoja1!I4888)</f>
        <v>27</v>
      </c>
      <c r="J4888">
        <f t="shared" si="228"/>
        <v>0</v>
      </c>
      <c r="K4888" t="str">
        <f t="shared" si="229"/>
        <v>0-400k</v>
      </c>
      <c r="L4888" t="str">
        <f t="shared" si="230"/>
        <v>18-30</v>
      </c>
    </row>
    <row r="4889" spans="1:12" x14ac:dyDescent="0.25">
      <c r="A4889">
        <v>4888</v>
      </c>
      <c r="B4889" t="s">
        <v>9</v>
      </c>
      <c r="C4889">
        <f>IF(ISBLANK(Hoja1!C4889),AVERAGE(Hoja1!$C$2:$C$5001),Hoja1!C4889)</f>
        <v>2326097.7000000002</v>
      </c>
      <c r="D4889" t="str">
        <f>IF(ISBLANK(Hoja1!D4889),"ASALARIADO",Hoja1!D4889)</f>
        <v>ASALARIADO</v>
      </c>
      <c r="E4889" t="s">
        <v>11</v>
      </c>
      <c r="F4889" t="s">
        <v>12</v>
      </c>
      <c r="G4889" t="s">
        <v>13</v>
      </c>
      <c r="H4889" t="s">
        <v>13</v>
      </c>
      <c r="I4889" s="1">
        <f>IF(ISBLANK(Hoja1!I4889),AVERAGE(Hoja1!$I$2:$I$5001),Hoja1!I4889)</f>
        <v>54</v>
      </c>
      <c r="J4889">
        <f t="shared" si="228"/>
        <v>0</v>
      </c>
      <c r="K4889" t="str">
        <f t="shared" si="229"/>
        <v>2M+</v>
      </c>
      <c r="L4889" t="str">
        <f t="shared" si="230"/>
        <v>46-60</v>
      </c>
    </row>
    <row r="4890" spans="1:12" x14ac:dyDescent="0.25">
      <c r="A4890">
        <v>4889</v>
      </c>
      <c r="B4890" t="s">
        <v>9</v>
      </c>
      <c r="C4890">
        <f>IF(ISBLANK(Hoja1!C4890),AVERAGE(Hoja1!$C$2:$C$5001),Hoja1!C4890)</f>
        <v>267520</v>
      </c>
      <c r="D4890" t="str">
        <f>IF(ISBLANK(Hoja1!D4890),"ASALARIADO",Hoja1!D4890)</f>
        <v>ASALARIADO</v>
      </c>
      <c r="E4890" t="s">
        <v>16</v>
      </c>
      <c r="F4890" t="s">
        <v>12</v>
      </c>
      <c r="G4890" t="s">
        <v>13</v>
      </c>
      <c r="H4890" t="s">
        <v>13</v>
      </c>
      <c r="I4890" s="1">
        <f>IF(ISBLANK(Hoja1!I4890),AVERAGE(Hoja1!$I$2:$I$5001),Hoja1!I4890)</f>
        <v>56</v>
      </c>
      <c r="J4890">
        <f t="shared" si="228"/>
        <v>0</v>
      </c>
      <c r="K4890" t="str">
        <f t="shared" si="229"/>
        <v>0-400k</v>
      </c>
      <c r="L4890" t="str">
        <f t="shared" si="230"/>
        <v>46-60</v>
      </c>
    </row>
    <row r="4891" spans="1:12" x14ac:dyDescent="0.25">
      <c r="A4891">
        <v>4890</v>
      </c>
      <c r="B4891" t="s">
        <v>9</v>
      </c>
      <c r="C4891">
        <f>IF(ISBLANK(Hoja1!C4891),AVERAGE(Hoja1!$C$2:$C$5001),Hoja1!C4891)</f>
        <v>1645618</v>
      </c>
      <c r="D4891" t="str">
        <f>IF(ISBLANK(Hoja1!D4891),"ASALARIADO",Hoja1!D4891)</f>
        <v>ASALARIADO</v>
      </c>
      <c r="E4891" t="s">
        <v>16</v>
      </c>
      <c r="F4891" t="s">
        <v>12</v>
      </c>
      <c r="G4891" t="s">
        <v>13</v>
      </c>
      <c r="H4891" t="s">
        <v>13</v>
      </c>
      <c r="I4891" s="1">
        <f>IF(ISBLANK(Hoja1!I4891),AVERAGE(Hoja1!$I$2:$I$5001),Hoja1!I4891)</f>
        <v>28</v>
      </c>
      <c r="J4891">
        <f t="shared" si="228"/>
        <v>0</v>
      </c>
      <c r="K4891" t="str">
        <f t="shared" si="229"/>
        <v>1.2M-2M</v>
      </c>
      <c r="L4891" t="str">
        <f t="shared" si="230"/>
        <v>18-30</v>
      </c>
    </row>
    <row r="4892" spans="1:12" x14ac:dyDescent="0.25">
      <c r="A4892">
        <v>4891</v>
      </c>
      <c r="B4892" t="s">
        <v>9</v>
      </c>
      <c r="C4892">
        <f>IF(ISBLANK(Hoja1!C4892),AVERAGE(Hoja1!$C$2:$C$5001),Hoja1!C4892)</f>
        <v>278030</v>
      </c>
      <c r="D4892" t="str">
        <f>IF(ISBLANK(Hoja1!D4892),"ASALARIADO",Hoja1!D4892)</f>
        <v>CONVENIOS ESPECIALES DE TRABAJADORES INDEPENDIENTES</v>
      </c>
      <c r="E4892" t="s">
        <v>16</v>
      </c>
      <c r="F4892" t="s">
        <v>12</v>
      </c>
      <c r="G4892" t="s">
        <v>13</v>
      </c>
      <c r="H4892" t="s">
        <v>13</v>
      </c>
      <c r="I4892" s="1">
        <f>IF(ISBLANK(Hoja1!I4892),AVERAGE(Hoja1!$I$2:$I$5001),Hoja1!I4892)</f>
        <v>58</v>
      </c>
      <c r="J4892">
        <f t="shared" si="228"/>
        <v>0</v>
      </c>
      <c r="K4892" t="str">
        <f t="shared" si="229"/>
        <v>0-400k</v>
      </c>
      <c r="L4892" t="str">
        <f t="shared" si="230"/>
        <v>46-60</v>
      </c>
    </row>
    <row r="4893" spans="1:12" x14ac:dyDescent="0.25">
      <c r="A4893">
        <v>4892</v>
      </c>
      <c r="B4893" t="s">
        <v>9</v>
      </c>
      <c r="C4893">
        <f>IF(ISBLANK(Hoja1!C4893),AVERAGE(Hoja1!$C$2:$C$5001),Hoja1!C4893)</f>
        <v>38615</v>
      </c>
      <c r="D4893" t="str">
        <f>IF(ISBLANK(Hoja1!D4893),"ASALARIADO",Hoja1!D4893)</f>
        <v>ASALARIADO</v>
      </c>
      <c r="E4893" t="s">
        <v>16</v>
      </c>
      <c r="F4893" t="s">
        <v>12</v>
      </c>
      <c r="G4893" t="s">
        <v>13</v>
      </c>
      <c r="H4893" t="s">
        <v>13</v>
      </c>
      <c r="I4893" s="1">
        <f>IF(ISBLANK(Hoja1!I4893),AVERAGE(Hoja1!$I$2:$I$5001),Hoja1!I4893)</f>
        <v>26</v>
      </c>
      <c r="J4893">
        <f t="shared" si="228"/>
        <v>0</v>
      </c>
      <c r="K4893" t="str">
        <f t="shared" si="229"/>
        <v>0-400k</v>
      </c>
      <c r="L4893" t="str">
        <f t="shared" si="230"/>
        <v>18-30</v>
      </c>
    </row>
    <row r="4894" spans="1:12" x14ac:dyDescent="0.25">
      <c r="A4894">
        <v>4893</v>
      </c>
      <c r="B4894" t="s">
        <v>9</v>
      </c>
      <c r="C4894">
        <f>IF(ISBLANK(Hoja1!C4894),AVERAGE(Hoja1!$C$2:$C$5001),Hoja1!C4894)</f>
        <v>586357</v>
      </c>
      <c r="D4894" t="str">
        <f>IF(ISBLANK(Hoja1!D4894),"ASALARIADO",Hoja1!D4894)</f>
        <v>PENSIONADOS EN SU PROPIO SISTEMA</v>
      </c>
      <c r="E4894" t="s">
        <v>11</v>
      </c>
      <c r="F4894" t="s">
        <v>12</v>
      </c>
      <c r="G4894" t="s">
        <v>13</v>
      </c>
      <c r="H4894" t="s">
        <v>13</v>
      </c>
      <c r="I4894" s="1">
        <f>IF(ISBLANK(Hoja1!I4894),AVERAGE(Hoja1!$I$2:$I$5001),Hoja1!I4894)</f>
        <v>91</v>
      </c>
      <c r="J4894">
        <f t="shared" si="228"/>
        <v>0</v>
      </c>
      <c r="K4894" t="str">
        <f t="shared" si="229"/>
        <v>400k-800k</v>
      </c>
      <c r="L4894" t="str">
        <f t="shared" si="230"/>
        <v>76-100+</v>
      </c>
    </row>
    <row r="4895" spans="1:12" x14ac:dyDescent="0.25">
      <c r="A4895">
        <v>4894</v>
      </c>
      <c r="B4895" t="s">
        <v>9</v>
      </c>
      <c r="C4895">
        <f>IF(ISBLANK(Hoja1!C4895),AVERAGE(Hoja1!$C$2:$C$5001),Hoja1!C4895)</f>
        <v>633542.55000000005</v>
      </c>
      <c r="D4895" t="str">
        <f>IF(ISBLANK(Hoja1!D4895),"ASALARIADO",Hoja1!D4895)</f>
        <v>ASALARIADO</v>
      </c>
      <c r="E4895" t="s">
        <v>16</v>
      </c>
      <c r="F4895" t="s">
        <v>12</v>
      </c>
      <c r="G4895" t="s">
        <v>13</v>
      </c>
      <c r="H4895" t="s">
        <v>13</v>
      </c>
      <c r="I4895" s="1">
        <f>IF(ISBLANK(Hoja1!I4895),AVERAGE(Hoja1!$I$2:$I$5001),Hoja1!I4895)</f>
        <v>37</v>
      </c>
      <c r="J4895">
        <f t="shared" si="228"/>
        <v>0</v>
      </c>
      <c r="K4895" t="str">
        <f t="shared" si="229"/>
        <v>400k-800k</v>
      </c>
      <c r="L4895" t="str">
        <f t="shared" si="230"/>
        <v>31-45</v>
      </c>
    </row>
    <row r="4896" spans="1:12" x14ac:dyDescent="0.25">
      <c r="A4896">
        <v>4895</v>
      </c>
      <c r="B4896" t="s">
        <v>9</v>
      </c>
      <c r="C4896">
        <f>IF(ISBLANK(Hoja1!C4896),AVERAGE(Hoja1!$C$2:$C$5001),Hoja1!C4896)</f>
        <v>501669</v>
      </c>
      <c r="D4896" t="str">
        <f>IF(ISBLANK(Hoja1!D4896),"ASALARIADO",Hoja1!D4896)</f>
        <v>TRABAJADOR INDEPENDIENTE</v>
      </c>
      <c r="E4896" t="s">
        <v>16</v>
      </c>
      <c r="F4896" t="s">
        <v>12</v>
      </c>
      <c r="G4896" t="s">
        <v>13</v>
      </c>
      <c r="H4896" t="s">
        <v>13</v>
      </c>
      <c r="I4896" s="1">
        <f>IF(ISBLANK(Hoja1!I4896),AVERAGE(Hoja1!$I$2:$I$5001),Hoja1!I4896)</f>
        <v>44</v>
      </c>
      <c r="J4896">
        <f t="shared" si="228"/>
        <v>0</v>
      </c>
      <c r="K4896" t="str">
        <f t="shared" si="229"/>
        <v>400k-800k</v>
      </c>
      <c r="L4896" t="str">
        <f t="shared" si="230"/>
        <v>31-45</v>
      </c>
    </row>
    <row r="4897" spans="1:12" x14ac:dyDescent="0.25">
      <c r="A4897">
        <v>4896</v>
      </c>
      <c r="B4897" t="s">
        <v>15</v>
      </c>
      <c r="C4897">
        <f>IF(ISBLANK(Hoja1!C4897),AVERAGE(Hoja1!$C$2:$C$5001),Hoja1!C4897)</f>
        <v>787199</v>
      </c>
      <c r="D4897" t="str">
        <f>IF(ISBLANK(Hoja1!D4897),"ASALARIADO",Hoja1!D4897)</f>
        <v>PENSIONADOS EN SU PROPIO SISTEMA</v>
      </c>
      <c r="E4897" t="s">
        <v>11</v>
      </c>
      <c r="F4897" t="s">
        <v>12</v>
      </c>
      <c r="G4897" t="s">
        <v>13</v>
      </c>
      <c r="H4897" t="s">
        <v>13</v>
      </c>
      <c r="I4897" s="1">
        <f>IF(ISBLANK(Hoja1!I4897),AVERAGE(Hoja1!$I$2:$I$5001),Hoja1!I4897)</f>
        <v>78</v>
      </c>
      <c r="J4897">
        <f t="shared" si="228"/>
        <v>0</v>
      </c>
      <c r="K4897" t="str">
        <f t="shared" si="229"/>
        <v>400k-800k</v>
      </c>
      <c r="L4897" t="str">
        <f t="shared" si="230"/>
        <v>76-100+</v>
      </c>
    </row>
    <row r="4898" spans="1:12" x14ac:dyDescent="0.25">
      <c r="A4898">
        <v>4897</v>
      </c>
      <c r="B4898" t="s">
        <v>9</v>
      </c>
      <c r="C4898">
        <f>IF(ISBLANK(Hoja1!C4898),AVERAGE(Hoja1!$C$2:$C$5001),Hoja1!C4898)</f>
        <v>230792.07</v>
      </c>
      <c r="D4898" t="str">
        <f>IF(ISBLANK(Hoja1!D4898),"ASALARIADO",Hoja1!D4898)</f>
        <v>ASALARIADO</v>
      </c>
      <c r="E4898" t="s">
        <v>11</v>
      </c>
      <c r="F4898" t="s">
        <v>12</v>
      </c>
      <c r="G4898" t="s">
        <v>13</v>
      </c>
      <c r="H4898" t="s">
        <v>13</v>
      </c>
      <c r="I4898" s="1">
        <f>IF(ISBLANK(Hoja1!I4898),AVERAGE(Hoja1!$I$2:$I$5001),Hoja1!I4898)</f>
        <v>48</v>
      </c>
      <c r="J4898">
        <f t="shared" si="228"/>
        <v>0</v>
      </c>
      <c r="K4898" t="str">
        <f t="shared" si="229"/>
        <v>0-400k</v>
      </c>
      <c r="L4898" t="str">
        <f t="shared" si="230"/>
        <v>46-60</v>
      </c>
    </row>
    <row r="4899" spans="1:12" x14ac:dyDescent="0.25">
      <c r="A4899">
        <v>4898</v>
      </c>
      <c r="B4899" t="s">
        <v>9</v>
      </c>
      <c r="C4899">
        <f>IF(ISBLANK(Hoja1!C4899),AVERAGE(Hoja1!$C$2:$C$5001),Hoja1!C4899)</f>
        <v>295503</v>
      </c>
      <c r="D4899" t="str">
        <f>IF(ISBLANK(Hoja1!D4899),"ASALARIADO",Hoja1!D4899)</f>
        <v>ASALARIADO</v>
      </c>
      <c r="E4899" t="s">
        <v>16</v>
      </c>
      <c r="F4899" t="s">
        <v>12</v>
      </c>
      <c r="G4899" t="s">
        <v>13</v>
      </c>
      <c r="H4899" t="s">
        <v>13</v>
      </c>
      <c r="I4899" s="1">
        <f>IF(ISBLANK(Hoja1!I4899),AVERAGE(Hoja1!$I$2:$I$5001),Hoja1!I4899)</f>
        <v>34</v>
      </c>
      <c r="J4899">
        <f t="shared" si="228"/>
        <v>0</v>
      </c>
      <c r="K4899" t="str">
        <f t="shared" si="229"/>
        <v>0-400k</v>
      </c>
      <c r="L4899" t="str">
        <f t="shared" si="230"/>
        <v>31-45</v>
      </c>
    </row>
    <row r="4900" spans="1:12" x14ac:dyDescent="0.25">
      <c r="A4900">
        <v>4899</v>
      </c>
      <c r="B4900" t="s">
        <v>9</v>
      </c>
      <c r="C4900">
        <f>IF(ISBLANK(Hoja1!C4900),AVERAGE(Hoja1!$C$2:$C$5001),Hoja1!C4900)</f>
        <v>1220204</v>
      </c>
      <c r="D4900" t="str">
        <f>IF(ISBLANK(Hoja1!D4900),"ASALARIADO",Hoja1!D4900)</f>
        <v>ASALARIADO</v>
      </c>
      <c r="E4900" t="s">
        <v>11</v>
      </c>
      <c r="F4900" t="s">
        <v>12</v>
      </c>
      <c r="G4900" t="s">
        <v>13</v>
      </c>
      <c r="H4900" t="s">
        <v>13</v>
      </c>
      <c r="I4900" s="1">
        <f>IF(ISBLANK(Hoja1!I4900),AVERAGE(Hoja1!$I$2:$I$5001),Hoja1!I4900)</f>
        <v>45</v>
      </c>
      <c r="J4900">
        <f t="shared" si="228"/>
        <v>0</v>
      </c>
      <c r="K4900" t="str">
        <f t="shared" si="229"/>
        <v>1.2M-2M</v>
      </c>
      <c r="L4900" t="str">
        <f t="shared" si="230"/>
        <v>31-45</v>
      </c>
    </row>
    <row r="4901" spans="1:12" x14ac:dyDescent="0.25">
      <c r="A4901">
        <v>4900</v>
      </c>
      <c r="B4901" t="s">
        <v>9</v>
      </c>
      <c r="C4901">
        <f>IF(ISBLANK(Hoja1!C4901),AVERAGE(Hoja1!$C$2:$C$5001),Hoja1!C4901)</f>
        <v>639148</v>
      </c>
      <c r="D4901" t="str">
        <f>IF(ISBLANK(Hoja1!D4901),"ASALARIADO",Hoja1!D4901)</f>
        <v>TRABAJADOR INDEPENDIENTE</v>
      </c>
      <c r="E4901" t="s">
        <v>16</v>
      </c>
      <c r="F4901" t="s">
        <v>12</v>
      </c>
      <c r="G4901" t="s">
        <v>13</v>
      </c>
      <c r="H4901" t="s">
        <v>12</v>
      </c>
      <c r="I4901" s="1">
        <f>IF(ISBLANK(Hoja1!I4901),AVERAGE(Hoja1!$I$2:$I$5001),Hoja1!I4901)</f>
        <v>60</v>
      </c>
      <c r="J4901">
        <f t="shared" si="228"/>
        <v>1</v>
      </c>
      <c r="K4901" t="str">
        <f t="shared" si="229"/>
        <v>400k-800k</v>
      </c>
      <c r="L4901" t="str">
        <f t="shared" si="230"/>
        <v>46-60</v>
      </c>
    </row>
    <row r="4902" spans="1:12" x14ac:dyDescent="0.25">
      <c r="A4902">
        <v>4901</v>
      </c>
      <c r="B4902" t="s">
        <v>15</v>
      </c>
      <c r="C4902">
        <f>IF(ISBLANK(Hoja1!C4902),AVERAGE(Hoja1!$C$2:$C$5001),Hoja1!C4902)</f>
        <v>898639.65</v>
      </c>
      <c r="D4902" t="str">
        <f>IF(ISBLANK(Hoja1!D4902),"ASALARIADO",Hoja1!D4902)</f>
        <v>ASALARIADO</v>
      </c>
      <c r="E4902" t="s">
        <v>11</v>
      </c>
      <c r="F4902" t="s">
        <v>12</v>
      </c>
      <c r="G4902" t="s">
        <v>13</v>
      </c>
      <c r="H4902" t="s">
        <v>13</v>
      </c>
      <c r="I4902" s="1">
        <f>IF(ISBLANK(Hoja1!I4902),AVERAGE(Hoja1!$I$2:$I$5001),Hoja1!I4902)</f>
        <v>32</v>
      </c>
      <c r="J4902">
        <f t="shared" si="228"/>
        <v>0</v>
      </c>
      <c r="K4902" t="str">
        <f t="shared" si="229"/>
        <v>800k-1.2M</v>
      </c>
      <c r="L4902" t="str">
        <f t="shared" si="230"/>
        <v>31-45</v>
      </c>
    </row>
    <row r="4903" spans="1:12" x14ac:dyDescent="0.25">
      <c r="A4903">
        <v>4902</v>
      </c>
      <c r="B4903" t="s">
        <v>9</v>
      </c>
      <c r="C4903">
        <f>IF(ISBLANK(Hoja1!C4903),AVERAGE(Hoja1!$C$2:$C$5001),Hoja1!C4903)</f>
        <v>278030</v>
      </c>
      <c r="D4903" t="str">
        <f>IF(ISBLANK(Hoja1!D4903),"ASALARIADO",Hoja1!D4903)</f>
        <v>CONVENIOS ESPECIALES DE TRABAJADORES INDEPENDIENTES</v>
      </c>
      <c r="E4903" t="s">
        <v>16</v>
      </c>
      <c r="F4903" t="s">
        <v>12</v>
      </c>
      <c r="G4903" t="s">
        <v>13</v>
      </c>
      <c r="H4903" t="s">
        <v>13</v>
      </c>
      <c r="I4903" s="1">
        <f>IF(ISBLANK(Hoja1!I4903),AVERAGE(Hoja1!$I$2:$I$5001),Hoja1!I4903)</f>
        <v>53</v>
      </c>
      <c r="J4903">
        <f t="shared" si="228"/>
        <v>0</v>
      </c>
      <c r="K4903" t="str">
        <f t="shared" si="229"/>
        <v>0-400k</v>
      </c>
      <c r="L4903" t="str">
        <f t="shared" si="230"/>
        <v>46-60</v>
      </c>
    </row>
    <row r="4904" spans="1:12" x14ac:dyDescent="0.25">
      <c r="A4904">
        <v>4903</v>
      </c>
      <c r="B4904" t="s">
        <v>9</v>
      </c>
      <c r="C4904">
        <f>IF(ISBLANK(Hoja1!C4904),AVERAGE(Hoja1!$C$2:$C$5001),Hoja1!C4904)</f>
        <v>310124</v>
      </c>
      <c r="D4904" t="str">
        <f>IF(ISBLANK(Hoja1!D4904),"ASALARIADO",Hoja1!D4904)</f>
        <v>TRABAJADOR INDEPENDIENTE</v>
      </c>
      <c r="E4904" t="s">
        <v>16</v>
      </c>
      <c r="F4904" t="s">
        <v>12</v>
      </c>
      <c r="G4904" t="s">
        <v>13</v>
      </c>
      <c r="H4904" t="s">
        <v>13</v>
      </c>
      <c r="I4904" s="1">
        <f>IF(ISBLANK(Hoja1!I4904),AVERAGE(Hoja1!$I$2:$I$5001),Hoja1!I4904)</f>
        <v>57</v>
      </c>
      <c r="J4904">
        <f t="shared" si="228"/>
        <v>0</v>
      </c>
      <c r="K4904" t="str">
        <f t="shared" si="229"/>
        <v>0-400k</v>
      </c>
      <c r="L4904" t="str">
        <f t="shared" si="230"/>
        <v>46-60</v>
      </c>
    </row>
    <row r="4905" spans="1:12" x14ac:dyDescent="0.25">
      <c r="A4905">
        <v>4904</v>
      </c>
      <c r="B4905" t="s">
        <v>9</v>
      </c>
      <c r="C4905">
        <f>IF(ISBLANK(Hoja1!C4905),AVERAGE(Hoja1!$C$2:$C$5001),Hoja1!C4905)</f>
        <v>991376.88</v>
      </c>
      <c r="D4905" t="str">
        <f>IF(ISBLANK(Hoja1!D4905),"ASALARIADO",Hoja1!D4905)</f>
        <v>ASALARIADO</v>
      </c>
      <c r="E4905" t="s">
        <v>16</v>
      </c>
      <c r="F4905" t="s">
        <v>12</v>
      </c>
      <c r="G4905" t="s">
        <v>13</v>
      </c>
      <c r="H4905" t="s">
        <v>13</v>
      </c>
      <c r="I4905" s="1">
        <f>IF(ISBLANK(Hoja1!I4905),AVERAGE(Hoja1!$I$2:$I$5001),Hoja1!I4905)</f>
        <v>45</v>
      </c>
      <c r="J4905">
        <f t="shared" si="228"/>
        <v>0</v>
      </c>
      <c r="K4905" t="str">
        <f t="shared" si="229"/>
        <v>800k-1.2M</v>
      </c>
      <c r="L4905" t="str">
        <f t="shared" si="230"/>
        <v>31-45</v>
      </c>
    </row>
    <row r="4906" spans="1:12" x14ac:dyDescent="0.25">
      <c r="A4906">
        <v>4905</v>
      </c>
      <c r="B4906" t="s">
        <v>9</v>
      </c>
      <c r="C4906">
        <f>IF(ISBLANK(Hoja1!C4906),AVERAGE(Hoja1!$C$2:$C$5001),Hoja1!C4906)</f>
        <v>308921.96000000002</v>
      </c>
      <c r="D4906" t="str">
        <f>IF(ISBLANK(Hoja1!D4906),"ASALARIADO",Hoja1!D4906)</f>
        <v>ASALARIADO</v>
      </c>
      <c r="E4906" t="s">
        <v>16</v>
      </c>
      <c r="F4906" t="s">
        <v>12</v>
      </c>
      <c r="G4906" t="s">
        <v>13</v>
      </c>
      <c r="H4906" t="s">
        <v>13</v>
      </c>
      <c r="I4906" s="1">
        <f>IF(ISBLANK(Hoja1!I4906),AVERAGE(Hoja1!$I$2:$I$5001),Hoja1!I4906)</f>
        <v>24</v>
      </c>
      <c r="J4906">
        <f t="shared" si="228"/>
        <v>0</v>
      </c>
      <c r="K4906" t="str">
        <f t="shared" si="229"/>
        <v>0-400k</v>
      </c>
      <c r="L4906" t="str">
        <f t="shared" si="230"/>
        <v>18-30</v>
      </c>
    </row>
    <row r="4907" spans="1:12" x14ac:dyDescent="0.25">
      <c r="A4907">
        <v>4906</v>
      </c>
      <c r="B4907" t="s">
        <v>15</v>
      </c>
      <c r="C4907">
        <f>IF(ISBLANK(Hoja1!C4907),AVERAGE(Hoja1!$C$2:$C$5001),Hoja1!C4907)</f>
        <v>297046</v>
      </c>
      <c r="D4907" t="str">
        <f>IF(ISBLANK(Hoja1!D4907),"ASALARIADO",Hoja1!D4907)</f>
        <v>ASEGURADO VOLUNTARIO</v>
      </c>
      <c r="E4907" t="s">
        <v>16</v>
      </c>
      <c r="F4907" t="s">
        <v>12</v>
      </c>
      <c r="G4907" t="s">
        <v>12</v>
      </c>
      <c r="H4907" t="s">
        <v>13</v>
      </c>
      <c r="I4907" s="1">
        <f>IF(ISBLANK(Hoja1!I4907),AVERAGE(Hoja1!$I$2:$I$5001),Hoja1!I4907)</f>
        <v>39</v>
      </c>
      <c r="J4907">
        <f t="shared" si="228"/>
        <v>0</v>
      </c>
      <c r="K4907" t="str">
        <f t="shared" si="229"/>
        <v>0-400k</v>
      </c>
      <c r="L4907" t="str">
        <f t="shared" si="230"/>
        <v>31-45</v>
      </c>
    </row>
    <row r="4908" spans="1:12" x14ac:dyDescent="0.25">
      <c r="A4908">
        <v>4907</v>
      </c>
      <c r="B4908" t="s">
        <v>9</v>
      </c>
      <c r="C4908">
        <f>IF(ISBLANK(Hoja1!C4908),AVERAGE(Hoja1!$C$2:$C$5001),Hoja1!C4908)</f>
        <v>347568.48</v>
      </c>
      <c r="D4908" t="str">
        <f>IF(ISBLANK(Hoja1!D4908),"ASALARIADO",Hoja1!D4908)</f>
        <v>ASALARIADO</v>
      </c>
      <c r="E4908" t="s">
        <v>16</v>
      </c>
      <c r="F4908" t="s">
        <v>12</v>
      </c>
      <c r="G4908" t="s">
        <v>13</v>
      </c>
      <c r="H4908" t="s">
        <v>13</v>
      </c>
      <c r="I4908" s="1">
        <f>IF(ISBLANK(Hoja1!I4908),AVERAGE(Hoja1!$I$2:$I$5001),Hoja1!I4908)</f>
        <v>27</v>
      </c>
      <c r="J4908">
        <f t="shared" si="228"/>
        <v>0</v>
      </c>
      <c r="K4908" t="str">
        <f t="shared" si="229"/>
        <v>0-400k</v>
      </c>
      <c r="L4908" t="str">
        <f t="shared" si="230"/>
        <v>18-30</v>
      </c>
    </row>
    <row r="4909" spans="1:12" x14ac:dyDescent="0.25">
      <c r="A4909">
        <v>4908</v>
      </c>
      <c r="B4909" t="s">
        <v>9</v>
      </c>
      <c r="C4909">
        <f>IF(ISBLANK(Hoja1!C4909),AVERAGE(Hoja1!$C$2:$C$5001),Hoja1!C4909)</f>
        <v>297045</v>
      </c>
      <c r="D4909" t="str">
        <f>IF(ISBLANK(Hoja1!D4909),"ASALARIADO",Hoja1!D4909)</f>
        <v>TRABAJADOR INDEPENDIENTE</v>
      </c>
      <c r="E4909" t="s">
        <v>16</v>
      </c>
      <c r="F4909" t="s">
        <v>12</v>
      </c>
      <c r="G4909" t="s">
        <v>13</v>
      </c>
      <c r="H4909" t="s">
        <v>12</v>
      </c>
      <c r="I4909" s="1">
        <f>IF(ISBLANK(Hoja1!I4909),AVERAGE(Hoja1!$I$2:$I$5001),Hoja1!I4909)</f>
        <v>57</v>
      </c>
      <c r="J4909">
        <f t="shared" si="228"/>
        <v>1</v>
      </c>
      <c r="K4909" t="str">
        <f t="shared" si="229"/>
        <v>0-400k</v>
      </c>
      <c r="L4909" t="str">
        <f t="shared" si="230"/>
        <v>46-60</v>
      </c>
    </row>
    <row r="4910" spans="1:12" x14ac:dyDescent="0.25">
      <c r="A4910">
        <v>4909</v>
      </c>
      <c r="B4910" t="s">
        <v>9</v>
      </c>
      <c r="C4910">
        <f>IF(ISBLANK(Hoja1!C4910),AVERAGE(Hoja1!$C$2:$C$5001),Hoja1!C4910)</f>
        <v>353906</v>
      </c>
      <c r="D4910" t="str">
        <f>IF(ISBLANK(Hoja1!D4910),"ASALARIADO",Hoja1!D4910)</f>
        <v>TRABAJADOR INDEPENDIENTE</v>
      </c>
      <c r="E4910" t="s">
        <v>16</v>
      </c>
      <c r="F4910" t="s">
        <v>12</v>
      </c>
      <c r="G4910" t="s">
        <v>13</v>
      </c>
      <c r="H4910" t="s">
        <v>13</v>
      </c>
      <c r="I4910" s="1">
        <f>IF(ISBLANK(Hoja1!I4910),AVERAGE(Hoja1!$I$2:$I$5001),Hoja1!I4910)</f>
        <v>42</v>
      </c>
      <c r="J4910">
        <f t="shared" si="228"/>
        <v>0</v>
      </c>
      <c r="K4910" t="str">
        <f t="shared" si="229"/>
        <v>0-400k</v>
      </c>
      <c r="L4910" t="str">
        <f t="shared" si="230"/>
        <v>31-45</v>
      </c>
    </row>
    <row r="4911" spans="1:12" x14ac:dyDescent="0.25">
      <c r="A4911">
        <v>4910</v>
      </c>
      <c r="B4911" t="s">
        <v>9</v>
      </c>
      <c r="C4911">
        <f>IF(ISBLANK(Hoja1!C4911),AVERAGE(Hoja1!$C$2:$C$5001),Hoja1!C4911)</f>
        <v>77230</v>
      </c>
      <c r="D4911" t="str">
        <f>IF(ISBLANK(Hoja1!D4911),"ASALARIADO",Hoja1!D4911)</f>
        <v>ASALARIADO</v>
      </c>
      <c r="E4911" t="s">
        <v>16</v>
      </c>
      <c r="F4911" t="s">
        <v>12</v>
      </c>
      <c r="G4911" t="s">
        <v>13</v>
      </c>
      <c r="H4911" t="s">
        <v>13</v>
      </c>
      <c r="I4911" s="1">
        <f>IF(ISBLANK(Hoja1!I4911),AVERAGE(Hoja1!$I$2:$I$5001),Hoja1!I4911)</f>
        <v>22</v>
      </c>
      <c r="J4911">
        <f t="shared" si="228"/>
        <v>0</v>
      </c>
      <c r="K4911" t="str">
        <f t="shared" si="229"/>
        <v>0-400k</v>
      </c>
      <c r="L4911" t="str">
        <f t="shared" si="230"/>
        <v>18-30</v>
      </c>
    </row>
    <row r="4912" spans="1:12" x14ac:dyDescent="0.25">
      <c r="A4912">
        <v>4911</v>
      </c>
      <c r="B4912" t="s">
        <v>9</v>
      </c>
      <c r="C4912">
        <f>IF(ISBLANK(Hoja1!C4912),AVERAGE(Hoja1!$C$2:$C$5001),Hoja1!C4912)</f>
        <v>335206</v>
      </c>
      <c r="D4912" t="str">
        <f>IF(ISBLANK(Hoja1!D4912),"ASALARIADO",Hoja1!D4912)</f>
        <v>ASALARIADO</v>
      </c>
      <c r="E4912" t="s">
        <v>16</v>
      </c>
      <c r="F4912" t="s">
        <v>12</v>
      </c>
      <c r="G4912" t="s">
        <v>13</v>
      </c>
      <c r="H4912" t="s">
        <v>13</v>
      </c>
      <c r="I4912" s="1">
        <f>IF(ISBLANK(Hoja1!I4912),AVERAGE(Hoja1!$I$2:$I$5001),Hoja1!I4912)</f>
        <v>37</v>
      </c>
      <c r="J4912">
        <f t="shared" si="228"/>
        <v>0</v>
      </c>
      <c r="K4912" t="str">
        <f t="shared" si="229"/>
        <v>0-400k</v>
      </c>
      <c r="L4912" t="str">
        <f t="shared" si="230"/>
        <v>31-45</v>
      </c>
    </row>
    <row r="4913" spans="1:12" x14ac:dyDescent="0.25">
      <c r="A4913">
        <v>4912</v>
      </c>
      <c r="B4913" t="s">
        <v>9</v>
      </c>
      <c r="C4913">
        <f>IF(ISBLANK(Hoja1!C4913),AVERAGE(Hoja1!$C$2:$C$5001),Hoja1!C4913)</f>
        <v>328196</v>
      </c>
      <c r="D4913" t="str">
        <f>IF(ISBLANK(Hoja1!D4913),"ASALARIADO",Hoja1!D4913)</f>
        <v>TRABAJADOR INDEPENDIENTE</v>
      </c>
      <c r="E4913" t="s">
        <v>16</v>
      </c>
      <c r="F4913" t="s">
        <v>12</v>
      </c>
      <c r="G4913" t="s">
        <v>12</v>
      </c>
      <c r="H4913" t="s">
        <v>12</v>
      </c>
      <c r="I4913" s="1">
        <f>IF(ISBLANK(Hoja1!I4913),AVERAGE(Hoja1!$I$2:$I$5001),Hoja1!I4913)</f>
        <v>37</v>
      </c>
      <c r="J4913">
        <f t="shared" si="228"/>
        <v>1</v>
      </c>
      <c r="K4913" t="str">
        <f t="shared" si="229"/>
        <v>0-400k</v>
      </c>
      <c r="L4913" t="str">
        <f t="shared" si="230"/>
        <v>31-45</v>
      </c>
    </row>
    <row r="4914" spans="1:12" x14ac:dyDescent="0.25">
      <c r="A4914">
        <v>4913</v>
      </c>
      <c r="B4914" t="s">
        <v>15</v>
      </c>
      <c r="C4914">
        <f>IF(ISBLANK(Hoja1!C4914),AVERAGE(Hoja1!$C$2:$C$5001),Hoja1!C4914)</f>
        <v>1354854</v>
      </c>
      <c r="D4914" t="str">
        <f>IF(ISBLANK(Hoja1!D4914),"ASALARIADO",Hoja1!D4914)</f>
        <v>ASALARIADO</v>
      </c>
      <c r="E4914" t="s">
        <v>11</v>
      </c>
      <c r="F4914" t="s">
        <v>12</v>
      </c>
      <c r="G4914" t="s">
        <v>13</v>
      </c>
      <c r="H4914" t="s">
        <v>12</v>
      </c>
      <c r="I4914" s="1">
        <f>IF(ISBLANK(Hoja1!I4914),AVERAGE(Hoja1!$I$2:$I$5001),Hoja1!I4914)</f>
        <v>42</v>
      </c>
      <c r="J4914">
        <f t="shared" si="228"/>
        <v>1</v>
      </c>
      <c r="K4914" t="str">
        <f t="shared" si="229"/>
        <v>1.2M-2M</v>
      </c>
      <c r="L4914" t="str">
        <f t="shared" si="230"/>
        <v>31-45</v>
      </c>
    </row>
    <row r="4915" spans="1:12" x14ac:dyDescent="0.25">
      <c r="A4915">
        <v>4914</v>
      </c>
      <c r="B4915" t="s">
        <v>15</v>
      </c>
      <c r="C4915">
        <f>IF(ISBLANK(Hoja1!C4915),AVERAGE(Hoja1!$C$2:$C$5001),Hoja1!C4915)</f>
        <v>2021471.57</v>
      </c>
      <c r="D4915" t="str">
        <f>IF(ISBLANK(Hoja1!D4915),"ASALARIADO",Hoja1!D4915)</f>
        <v>ASALARIADO</v>
      </c>
      <c r="E4915" t="s">
        <v>11</v>
      </c>
      <c r="F4915" t="s">
        <v>12</v>
      </c>
      <c r="G4915" t="s">
        <v>13</v>
      </c>
      <c r="H4915" t="s">
        <v>13</v>
      </c>
      <c r="I4915" s="1">
        <f>IF(ISBLANK(Hoja1!I4915),AVERAGE(Hoja1!$I$2:$I$5001),Hoja1!I4915)</f>
        <v>38</v>
      </c>
      <c r="J4915">
        <f t="shared" si="228"/>
        <v>0</v>
      </c>
      <c r="K4915" t="str">
        <f t="shared" si="229"/>
        <v>2M+</v>
      </c>
      <c r="L4915" t="str">
        <f t="shared" si="230"/>
        <v>31-45</v>
      </c>
    </row>
    <row r="4916" spans="1:12" x14ac:dyDescent="0.25">
      <c r="A4916">
        <v>4915</v>
      </c>
      <c r="B4916" t="s">
        <v>9</v>
      </c>
      <c r="C4916">
        <f>IF(ISBLANK(Hoja1!C4916),AVERAGE(Hoja1!$C$2:$C$5001),Hoja1!C4916)</f>
        <v>2753365.06</v>
      </c>
      <c r="D4916" t="str">
        <f>IF(ISBLANK(Hoja1!D4916),"ASALARIADO",Hoja1!D4916)</f>
        <v>ASALARIADO</v>
      </c>
      <c r="E4916" t="s">
        <v>11</v>
      </c>
      <c r="F4916" t="s">
        <v>12</v>
      </c>
      <c r="G4916" t="s">
        <v>13</v>
      </c>
      <c r="H4916" t="s">
        <v>13</v>
      </c>
      <c r="I4916" s="1">
        <f>IF(ISBLANK(Hoja1!I4916),AVERAGE(Hoja1!$I$2:$I$5001),Hoja1!I4916)</f>
        <v>27</v>
      </c>
      <c r="J4916">
        <f t="shared" si="228"/>
        <v>0</v>
      </c>
      <c r="K4916" t="str">
        <f t="shared" si="229"/>
        <v>2M+</v>
      </c>
      <c r="L4916" t="str">
        <f t="shared" si="230"/>
        <v>18-30</v>
      </c>
    </row>
    <row r="4917" spans="1:12" x14ac:dyDescent="0.25">
      <c r="A4917">
        <v>4916</v>
      </c>
      <c r="B4917" t="s">
        <v>9</v>
      </c>
      <c r="C4917">
        <f>IF(ISBLANK(Hoja1!C4917),AVERAGE(Hoja1!$C$2:$C$5001),Hoja1!C4917)</f>
        <v>242000</v>
      </c>
      <c r="D4917" t="str">
        <f>IF(ISBLANK(Hoja1!D4917),"ASALARIADO",Hoja1!D4917)</f>
        <v>ASALARIADO</v>
      </c>
      <c r="E4917" t="s">
        <v>16</v>
      </c>
      <c r="F4917" t="s">
        <v>12</v>
      </c>
      <c r="G4917" t="s">
        <v>13</v>
      </c>
      <c r="H4917" t="s">
        <v>13</v>
      </c>
      <c r="I4917" s="1">
        <f>IF(ISBLANK(Hoja1!I4917),AVERAGE(Hoja1!$I$2:$I$5001),Hoja1!I4917)</f>
        <v>22</v>
      </c>
      <c r="J4917">
        <f t="shared" si="228"/>
        <v>0</v>
      </c>
      <c r="K4917" t="str">
        <f t="shared" si="229"/>
        <v>0-400k</v>
      </c>
      <c r="L4917" t="str">
        <f t="shared" si="230"/>
        <v>18-30</v>
      </c>
    </row>
    <row r="4918" spans="1:12" x14ac:dyDescent="0.25">
      <c r="A4918">
        <v>4917</v>
      </c>
      <c r="B4918" t="s">
        <v>15</v>
      </c>
      <c r="C4918">
        <f>IF(ISBLANK(Hoja1!C4918),AVERAGE(Hoja1!$C$2:$C$5001),Hoja1!C4918)</f>
        <v>278030</v>
      </c>
      <c r="D4918" t="str">
        <f>IF(ISBLANK(Hoja1!D4918),"ASALARIADO",Hoja1!D4918)</f>
        <v>ASEGURADO VOLUNTARIO</v>
      </c>
      <c r="E4918" t="s">
        <v>16</v>
      </c>
      <c r="F4918" t="s">
        <v>12</v>
      </c>
      <c r="G4918" t="s">
        <v>13</v>
      </c>
      <c r="H4918" t="s">
        <v>13</v>
      </c>
      <c r="I4918" s="1">
        <f>IF(ISBLANK(Hoja1!I4918),AVERAGE(Hoja1!$I$2:$I$5001),Hoja1!I4918)</f>
        <v>60</v>
      </c>
      <c r="J4918">
        <f t="shared" si="228"/>
        <v>0</v>
      </c>
      <c r="K4918" t="str">
        <f t="shared" si="229"/>
        <v>0-400k</v>
      </c>
      <c r="L4918" t="str">
        <f t="shared" si="230"/>
        <v>46-60</v>
      </c>
    </row>
    <row r="4919" spans="1:12" x14ac:dyDescent="0.25">
      <c r="A4919">
        <v>4918</v>
      </c>
      <c r="B4919" t="s">
        <v>9</v>
      </c>
      <c r="C4919">
        <f>IF(ISBLANK(Hoja1!C4919),AVERAGE(Hoja1!$C$2:$C$5001),Hoja1!C4919)</f>
        <v>370681.59999999998</v>
      </c>
      <c r="D4919" t="str">
        <f>IF(ISBLANK(Hoja1!D4919),"ASALARIADO",Hoja1!D4919)</f>
        <v>ASALARIADO</v>
      </c>
      <c r="E4919" t="s">
        <v>16</v>
      </c>
      <c r="F4919" t="s">
        <v>12</v>
      </c>
      <c r="G4919" t="s">
        <v>13</v>
      </c>
      <c r="H4919" t="s">
        <v>13</v>
      </c>
      <c r="I4919" s="1">
        <f>IF(ISBLANK(Hoja1!I4919),AVERAGE(Hoja1!$I$2:$I$5001),Hoja1!I4919)</f>
        <v>28</v>
      </c>
      <c r="J4919">
        <f t="shared" si="228"/>
        <v>0</v>
      </c>
      <c r="K4919" t="str">
        <f t="shared" si="229"/>
        <v>0-400k</v>
      </c>
      <c r="L4919" t="str">
        <f t="shared" si="230"/>
        <v>18-30</v>
      </c>
    </row>
    <row r="4920" spans="1:12" x14ac:dyDescent="0.25">
      <c r="A4920">
        <v>4919</v>
      </c>
      <c r="B4920" t="s">
        <v>9</v>
      </c>
      <c r="C4920">
        <f>IF(ISBLANK(Hoja1!C4920),AVERAGE(Hoja1!$C$2:$C$5001),Hoja1!C4920)</f>
        <v>195150</v>
      </c>
      <c r="D4920" t="str">
        <f>IF(ISBLANK(Hoja1!D4920),"ASALARIADO",Hoja1!D4920)</f>
        <v>ASALARIADO</v>
      </c>
      <c r="E4920" t="s">
        <v>16</v>
      </c>
      <c r="F4920" t="s">
        <v>12</v>
      </c>
      <c r="G4920" t="s">
        <v>13</v>
      </c>
      <c r="H4920" t="s">
        <v>13</v>
      </c>
      <c r="I4920" s="1">
        <f>IF(ISBLANK(Hoja1!I4920),AVERAGE(Hoja1!$I$2:$I$5001),Hoja1!I4920)</f>
        <v>36</v>
      </c>
      <c r="J4920">
        <f t="shared" si="228"/>
        <v>0</v>
      </c>
      <c r="K4920" t="str">
        <f t="shared" si="229"/>
        <v>0-400k</v>
      </c>
      <c r="L4920" t="str">
        <f t="shared" si="230"/>
        <v>31-45</v>
      </c>
    </row>
    <row r="4921" spans="1:12" x14ac:dyDescent="0.25">
      <c r="A4921">
        <v>4920</v>
      </c>
      <c r="B4921" t="s">
        <v>9</v>
      </c>
      <c r="C4921">
        <f>IF(ISBLANK(Hoja1!C4921),AVERAGE(Hoja1!$C$2:$C$5001),Hoja1!C4921)</f>
        <v>404463</v>
      </c>
      <c r="D4921" t="str">
        <f>IF(ISBLANK(Hoja1!D4921),"ASALARIADO",Hoja1!D4921)</f>
        <v>TRABAJADOR INDEPENDIENTE</v>
      </c>
      <c r="E4921" t="s">
        <v>16</v>
      </c>
      <c r="F4921" t="s">
        <v>12</v>
      </c>
      <c r="G4921" t="s">
        <v>13</v>
      </c>
      <c r="H4921" t="s">
        <v>13</v>
      </c>
      <c r="I4921" s="1">
        <f>IF(ISBLANK(Hoja1!I4921),AVERAGE(Hoja1!$I$2:$I$5001),Hoja1!I4921)</f>
        <v>43</v>
      </c>
      <c r="J4921">
        <f t="shared" si="228"/>
        <v>0</v>
      </c>
      <c r="K4921" t="str">
        <f t="shared" si="229"/>
        <v>400k-800k</v>
      </c>
      <c r="L4921" t="str">
        <f t="shared" si="230"/>
        <v>31-45</v>
      </c>
    </row>
    <row r="4922" spans="1:12" x14ac:dyDescent="0.25">
      <c r="A4922">
        <v>4921</v>
      </c>
      <c r="B4922" t="s">
        <v>9</v>
      </c>
      <c r="C4922">
        <f>IF(ISBLANK(Hoja1!C4922),AVERAGE(Hoja1!$C$2:$C$5001),Hoja1!C4922)</f>
        <v>581349.26</v>
      </c>
      <c r="D4922" t="str">
        <f>IF(ISBLANK(Hoja1!D4922),"ASALARIADO",Hoja1!D4922)</f>
        <v>ASALARIADO</v>
      </c>
      <c r="E4922" t="s">
        <v>16</v>
      </c>
      <c r="F4922" t="s">
        <v>12</v>
      </c>
      <c r="G4922" t="s">
        <v>13</v>
      </c>
      <c r="H4922" t="s">
        <v>13</v>
      </c>
      <c r="I4922" s="1">
        <f>IF(ISBLANK(Hoja1!I4922),AVERAGE(Hoja1!$I$2:$I$5001),Hoja1!I4922)</f>
        <v>46</v>
      </c>
      <c r="J4922">
        <f t="shared" si="228"/>
        <v>0</v>
      </c>
      <c r="K4922" t="str">
        <f t="shared" si="229"/>
        <v>400k-800k</v>
      </c>
      <c r="L4922" t="str">
        <f t="shared" si="230"/>
        <v>46-60</v>
      </c>
    </row>
    <row r="4923" spans="1:12" x14ac:dyDescent="0.25">
      <c r="A4923">
        <v>4922</v>
      </c>
      <c r="B4923" t="s">
        <v>9</v>
      </c>
      <c r="C4923">
        <f>IF(ISBLANK(Hoja1!C4923),AVERAGE(Hoja1!$C$2:$C$5001),Hoja1!C4923)</f>
        <v>903746</v>
      </c>
      <c r="D4923" t="str">
        <f>IF(ISBLANK(Hoja1!D4923),"ASALARIADO",Hoja1!D4923)</f>
        <v>ASALARIADO</v>
      </c>
      <c r="E4923" t="s">
        <v>16</v>
      </c>
      <c r="F4923" t="s">
        <v>12</v>
      </c>
      <c r="G4923" t="s">
        <v>13</v>
      </c>
      <c r="H4923" t="s">
        <v>13</v>
      </c>
      <c r="I4923" s="1">
        <f>IF(ISBLANK(Hoja1!I4923),AVERAGE(Hoja1!$I$2:$I$5001),Hoja1!I4923)</f>
        <v>32</v>
      </c>
      <c r="J4923">
        <f t="shared" si="228"/>
        <v>0</v>
      </c>
      <c r="K4923" t="str">
        <f t="shared" si="229"/>
        <v>800k-1.2M</v>
      </c>
      <c r="L4923" t="str">
        <f t="shared" si="230"/>
        <v>31-45</v>
      </c>
    </row>
    <row r="4924" spans="1:12" x14ac:dyDescent="0.25">
      <c r="A4924">
        <v>4923</v>
      </c>
      <c r="B4924" t="s">
        <v>9</v>
      </c>
      <c r="C4924">
        <f>IF(ISBLANK(Hoja1!C4924),AVERAGE(Hoja1!$C$2:$C$5001),Hoja1!C4924)</f>
        <v>278030</v>
      </c>
      <c r="D4924" t="str">
        <f>IF(ISBLANK(Hoja1!D4924),"ASALARIADO",Hoja1!D4924)</f>
        <v>CONVENIOS ESPECIALES DE TRABAJADORES INDEPENDIENTES</v>
      </c>
      <c r="E4924" t="s">
        <v>16</v>
      </c>
      <c r="F4924" t="s">
        <v>12</v>
      </c>
      <c r="G4924" t="s">
        <v>13</v>
      </c>
      <c r="H4924" t="s">
        <v>13</v>
      </c>
      <c r="I4924" s="1">
        <f>IF(ISBLANK(Hoja1!I4924),AVERAGE(Hoja1!$I$2:$I$5001),Hoja1!I4924)</f>
        <v>69</v>
      </c>
      <c r="J4924">
        <f t="shared" si="228"/>
        <v>0</v>
      </c>
      <c r="K4924" t="str">
        <f t="shared" si="229"/>
        <v>0-400k</v>
      </c>
      <c r="L4924" t="str">
        <f t="shared" si="230"/>
        <v>61-75</v>
      </c>
    </row>
    <row r="4925" spans="1:12" x14ac:dyDescent="0.25">
      <c r="A4925">
        <v>4924</v>
      </c>
      <c r="B4925" t="s">
        <v>15</v>
      </c>
      <c r="C4925">
        <f>IF(ISBLANK(Hoja1!C4925),AVERAGE(Hoja1!$C$2:$C$5001),Hoja1!C4925)</f>
        <v>25000</v>
      </c>
      <c r="D4925" t="str">
        <f>IF(ISBLANK(Hoja1!D4925),"ASALARIADO",Hoja1!D4925)</f>
        <v>ASALARIADO</v>
      </c>
      <c r="E4925" t="s">
        <v>16</v>
      </c>
      <c r="F4925" t="s">
        <v>12</v>
      </c>
      <c r="G4925" t="s">
        <v>13</v>
      </c>
      <c r="H4925" t="s">
        <v>13</v>
      </c>
      <c r="I4925" s="1">
        <f>IF(ISBLANK(Hoja1!I4925),AVERAGE(Hoja1!$I$2:$I$5001),Hoja1!I4925)</f>
        <v>49</v>
      </c>
      <c r="J4925">
        <f t="shared" si="228"/>
        <v>0</v>
      </c>
      <c r="K4925" t="str">
        <f t="shared" si="229"/>
        <v>0-400k</v>
      </c>
      <c r="L4925" t="str">
        <f t="shared" si="230"/>
        <v>46-60</v>
      </c>
    </row>
    <row r="4926" spans="1:12" x14ac:dyDescent="0.25">
      <c r="A4926">
        <v>4925</v>
      </c>
      <c r="B4926" t="s">
        <v>9</v>
      </c>
      <c r="C4926">
        <f>IF(ISBLANK(Hoja1!C4926),AVERAGE(Hoja1!$C$2:$C$5001),Hoja1!C4926)</f>
        <v>1558990</v>
      </c>
      <c r="D4926" t="str">
        <f>IF(ISBLANK(Hoja1!D4926),"ASALARIADO",Hoja1!D4926)</f>
        <v>ASALARIADO</v>
      </c>
      <c r="E4926" t="s">
        <v>11</v>
      </c>
      <c r="F4926" t="s">
        <v>12</v>
      </c>
      <c r="G4926" t="s">
        <v>13</v>
      </c>
      <c r="H4926" t="s">
        <v>13</v>
      </c>
      <c r="I4926" s="1">
        <f>IF(ISBLANK(Hoja1!I4926),AVERAGE(Hoja1!$I$2:$I$5001),Hoja1!I4926)</f>
        <v>43</v>
      </c>
      <c r="J4926">
        <f t="shared" si="228"/>
        <v>0</v>
      </c>
      <c r="K4926" t="str">
        <f t="shared" si="229"/>
        <v>1.2M-2M</v>
      </c>
      <c r="L4926" t="str">
        <f t="shared" si="230"/>
        <v>31-45</v>
      </c>
    </row>
    <row r="4927" spans="1:12" x14ac:dyDescent="0.25">
      <c r="A4927">
        <v>4926</v>
      </c>
      <c r="B4927" t="s">
        <v>9</v>
      </c>
      <c r="C4927">
        <f>IF(ISBLANK(Hoja1!C4927),AVERAGE(Hoja1!$C$2:$C$5001),Hoja1!C4927)</f>
        <v>1177435.8899999999</v>
      </c>
      <c r="D4927" t="str">
        <f>IF(ISBLANK(Hoja1!D4927),"ASALARIADO",Hoja1!D4927)</f>
        <v>ASALARIADO</v>
      </c>
      <c r="E4927" t="s">
        <v>16</v>
      </c>
      <c r="F4927" t="s">
        <v>12</v>
      </c>
      <c r="G4927" t="s">
        <v>13</v>
      </c>
      <c r="H4927" t="s">
        <v>13</v>
      </c>
      <c r="I4927" s="1">
        <f>IF(ISBLANK(Hoja1!I4927),AVERAGE(Hoja1!$I$2:$I$5001),Hoja1!I4927)</f>
        <v>28</v>
      </c>
      <c r="J4927">
        <f t="shared" si="228"/>
        <v>0</v>
      </c>
      <c r="K4927" t="str">
        <f t="shared" si="229"/>
        <v>800k-1.2M</v>
      </c>
      <c r="L4927" t="str">
        <f t="shared" si="230"/>
        <v>18-30</v>
      </c>
    </row>
    <row r="4928" spans="1:12" x14ac:dyDescent="0.25">
      <c r="A4928">
        <v>4927</v>
      </c>
      <c r="B4928" t="s">
        <v>15</v>
      </c>
      <c r="C4928">
        <f>IF(ISBLANK(Hoja1!C4928),AVERAGE(Hoja1!$C$2:$C$5001),Hoja1!C4928)</f>
        <v>199760.73</v>
      </c>
      <c r="D4928" t="str">
        <f>IF(ISBLANK(Hoja1!D4928),"ASALARIADO",Hoja1!D4928)</f>
        <v>ASALARIADO</v>
      </c>
      <c r="E4928" t="s">
        <v>16</v>
      </c>
      <c r="F4928" t="s">
        <v>12</v>
      </c>
      <c r="G4928" t="s">
        <v>13</v>
      </c>
      <c r="H4928" t="s">
        <v>13</v>
      </c>
      <c r="I4928" s="1">
        <f>IF(ISBLANK(Hoja1!I4928),AVERAGE(Hoja1!$I$2:$I$5001),Hoja1!I4928)</f>
        <v>46</v>
      </c>
      <c r="J4928">
        <f t="shared" si="228"/>
        <v>0</v>
      </c>
      <c r="K4928" t="str">
        <f t="shared" si="229"/>
        <v>0-400k</v>
      </c>
      <c r="L4928" t="str">
        <f t="shared" si="230"/>
        <v>46-60</v>
      </c>
    </row>
    <row r="4929" spans="1:12" x14ac:dyDescent="0.25">
      <c r="A4929">
        <v>4928</v>
      </c>
      <c r="B4929" t="s">
        <v>9</v>
      </c>
      <c r="C4929">
        <f>IF(ISBLANK(Hoja1!C4929),AVERAGE(Hoja1!$C$2:$C$5001),Hoja1!C4929)</f>
        <v>827454</v>
      </c>
      <c r="D4929" t="str">
        <f>IF(ISBLANK(Hoja1!D4929),"ASALARIADO",Hoja1!D4929)</f>
        <v>ASALARIADO</v>
      </c>
      <c r="E4929" t="s">
        <v>16</v>
      </c>
      <c r="F4929" t="s">
        <v>12</v>
      </c>
      <c r="G4929" t="s">
        <v>13</v>
      </c>
      <c r="H4929" t="s">
        <v>13</v>
      </c>
      <c r="I4929" s="1">
        <f>IF(ISBLANK(Hoja1!I4929),AVERAGE(Hoja1!$I$2:$I$5001),Hoja1!I4929)</f>
        <v>22</v>
      </c>
      <c r="J4929">
        <f t="shared" si="228"/>
        <v>0</v>
      </c>
      <c r="K4929" t="str">
        <f t="shared" si="229"/>
        <v>800k-1.2M</v>
      </c>
      <c r="L4929" t="str">
        <f t="shared" si="230"/>
        <v>18-30</v>
      </c>
    </row>
    <row r="4930" spans="1:12" x14ac:dyDescent="0.25">
      <c r="A4930">
        <v>4929</v>
      </c>
      <c r="B4930" t="s">
        <v>9</v>
      </c>
      <c r="C4930">
        <f>IF(ISBLANK(Hoja1!C4930),AVERAGE(Hoja1!$C$2:$C$5001),Hoja1!C4930)</f>
        <v>297045</v>
      </c>
      <c r="D4930" t="str">
        <f>IF(ISBLANK(Hoja1!D4930),"ASALARIADO",Hoja1!D4930)</f>
        <v>ASEGURADO VOLUNTARIO</v>
      </c>
      <c r="E4930" t="s">
        <v>16</v>
      </c>
      <c r="F4930" t="s">
        <v>12</v>
      </c>
      <c r="G4930" t="s">
        <v>13</v>
      </c>
      <c r="H4930" t="s">
        <v>13</v>
      </c>
      <c r="I4930" s="1">
        <f>IF(ISBLANK(Hoja1!I4930),AVERAGE(Hoja1!$I$2:$I$5001),Hoja1!I4930)</f>
        <v>59</v>
      </c>
      <c r="J4930">
        <f t="shared" si="228"/>
        <v>0</v>
      </c>
      <c r="K4930" t="str">
        <f t="shared" si="229"/>
        <v>0-400k</v>
      </c>
      <c r="L4930" t="str">
        <f t="shared" si="230"/>
        <v>46-60</v>
      </c>
    </row>
    <row r="4931" spans="1:12" x14ac:dyDescent="0.25">
      <c r="A4931">
        <v>4930</v>
      </c>
      <c r="B4931" t="s">
        <v>9</v>
      </c>
      <c r="C4931">
        <f>IF(ISBLANK(Hoja1!C4931),AVERAGE(Hoja1!$C$2:$C$5001),Hoja1!C4931)</f>
        <v>842792.5</v>
      </c>
      <c r="D4931" t="str">
        <f>IF(ISBLANK(Hoja1!D4931),"ASALARIADO",Hoja1!D4931)</f>
        <v>ASALARIADO</v>
      </c>
      <c r="E4931" t="s">
        <v>11</v>
      </c>
      <c r="F4931" t="s">
        <v>12</v>
      </c>
      <c r="G4931" t="s">
        <v>13</v>
      </c>
      <c r="H4931" t="s">
        <v>13</v>
      </c>
      <c r="I4931" s="1">
        <f>IF(ISBLANK(Hoja1!I4931),AVERAGE(Hoja1!$I$2:$I$5001),Hoja1!I4931)</f>
        <v>33</v>
      </c>
      <c r="J4931">
        <f t="shared" ref="J4931:J4994" si="231">IF(H4931="SI",1,0)</f>
        <v>0</v>
      </c>
      <c r="K4931" t="str">
        <f t="shared" ref="K4931:K4994" si="232">IF(C4931&lt;=400000,"0-400k",IF(C4931&lt;=800000,"400k-800k",IF(C4931&lt;=1200000,"800k-1.2M",IF(C4931&lt;=2000000,"1.2M-2M","2M+"))))</f>
        <v>800k-1.2M</v>
      </c>
      <c r="L4931" t="str">
        <f t="shared" ref="L4931:L4994" si="233">IF(I4931&lt;=30,"18-30",IF(I4931&lt;=45,"31-45",IF(I4931&lt;=60,"46-60",IF(I4931&lt;=75,"61-75","76-100+"))))</f>
        <v>31-45</v>
      </c>
    </row>
    <row r="4932" spans="1:12" x14ac:dyDescent="0.25">
      <c r="A4932">
        <v>4931</v>
      </c>
      <c r="B4932" t="s">
        <v>15</v>
      </c>
      <c r="C4932">
        <f>IF(ISBLANK(Hoja1!C4932),AVERAGE(Hoja1!$C$2:$C$5001),Hoja1!C4932)</f>
        <v>297046</v>
      </c>
      <c r="D4932" t="str">
        <f>IF(ISBLANK(Hoja1!D4932),"ASALARIADO",Hoja1!D4932)</f>
        <v>ASEGURADO VOLUNTARIO</v>
      </c>
      <c r="E4932" t="s">
        <v>16</v>
      </c>
      <c r="F4932" t="s">
        <v>12</v>
      </c>
      <c r="G4932" t="s">
        <v>12</v>
      </c>
      <c r="H4932" t="s">
        <v>13</v>
      </c>
      <c r="I4932" s="1">
        <f>IF(ISBLANK(Hoja1!I4932),AVERAGE(Hoja1!$I$2:$I$5001),Hoja1!I4932)</f>
        <v>33</v>
      </c>
      <c r="J4932">
        <f t="shared" si="231"/>
        <v>0</v>
      </c>
      <c r="K4932" t="str">
        <f t="shared" si="232"/>
        <v>0-400k</v>
      </c>
      <c r="L4932" t="str">
        <f t="shared" si="233"/>
        <v>31-45</v>
      </c>
    </row>
    <row r="4933" spans="1:12" x14ac:dyDescent="0.25">
      <c r="A4933">
        <v>4932</v>
      </c>
      <c r="B4933" t="s">
        <v>9</v>
      </c>
      <c r="C4933">
        <f>IF(ISBLANK(Hoja1!C4933),AVERAGE(Hoja1!$C$2:$C$5001),Hoja1!C4933)</f>
        <v>268990.86</v>
      </c>
      <c r="D4933" t="str">
        <f>IF(ISBLANK(Hoja1!D4933),"ASALARIADO",Hoja1!D4933)</f>
        <v>ASALARIADO</v>
      </c>
      <c r="E4933" t="s">
        <v>16</v>
      </c>
      <c r="F4933" t="s">
        <v>12</v>
      </c>
      <c r="G4933" t="s">
        <v>13</v>
      </c>
      <c r="H4933" t="s">
        <v>13</v>
      </c>
      <c r="I4933" s="1">
        <f>IF(ISBLANK(Hoja1!I4933),AVERAGE(Hoja1!$I$2:$I$5001),Hoja1!I4933)</f>
        <v>26</v>
      </c>
      <c r="J4933">
        <f t="shared" si="231"/>
        <v>0</v>
      </c>
      <c r="K4933" t="str">
        <f t="shared" si="232"/>
        <v>0-400k</v>
      </c>
      <c r="L4933" t="str">
        <f t="shared" si="233"/>
        <v>18-30</v>
      </c>
    </row>
    <row r="4934" spans="1:12" x14ac:dyDescent="0.25">
      <c r="A4934">
        <v>4933</v>
      </c>
      <c r="B4934" t="s">
        <v>15</v>
      </c>
      <c r="C4934">
        <f>IF(ISBLANK(Hoja1!C4934),AVERAGE(Hoja1!$C$2:$C$5001),Hoja1!C4934)</f>
        <v>953508</v>
      </c>
      <c r="D4934" t="str">
        <f>IF(ISBLANK(Hoja1!D4934),"ASALARIADO",Hoja1!D4934)</f>
        <v>PENSIONADOS EN SU PROPIO SISTEMA</v>
      </c>
      <c r="E4934" t="s">
        <v>11</v>
      </c>
      <c r="F4934" t="s">
        <v>12</v>
      </c>
      <c r="G4934" t="s">
        <v>13</v>
      </c>
      <c r="H4934" t="s">
        <v>13</v>
      </c>
      <c r="I4934" s="1">
        <f>IF(ISBLANK(Hoja1!I4934),AVERAGE(Hoja1!$I$2:$I$5001),Hoja1!I4934)</f>
        <v>70</v>
      </c>
      <c r="J4934">
        <f t="shared" si="231"/>
        <v>0</v>
      </c>
      <c r="K4934" t="str">
        <f t="shared" si="232"/>
        <v>800k-1.2M</v>
      </c>
      <c r="L4934" t="str">
        <f t="shared" si="233"/>
        <v>61-75</v>
      </c>
    </row>
    <row r="4935" spans="1:12" x14ac:dyDescent="0.25">
      <c r="A4935">
        <v>4934</v>
      </c>
      <c r="B4935" t="s">
        <v>15</v>
      </c>
      <c r="C4935">
        <f>IF(ISBLANK(Hoja1!C4935),AVERAGE(Hoja1!$C$2:$C$5001),Hoja1!C4935)</f>
        <v>292120</v>
      </c>
      <c r="D4935" t="str">
        <f>IF(ISBLANK(Hoja1!D4935),"ASALARIADO",Hoja1!D4935)</f>
        <v>ASALARIADO</v>
      </c>
      <c r="E4935" t="s">
        <v>16</v>
      </c>
      <c r="F4935" t="s">
        <v>12</v>
      </c>
      <c r="G4935" t="s">
        <v>13</v>
      </c>
      <c r="H4935" t="s">
        <v>13</v>
      </c>
      <c r="I4935" s="1">
        <f>IF(ISBLANK(Hoja1!I4935),AVERAGE(Hoja1!$I$2:$I$5001),Hoja1!I4935)</f>
        <v>26</v>
      </c>
      <c r="J4935">
        <f t="shared" si="231"/>
        <v>0</v>
      </c>
      <c r="K4935" t="str">
        <f t="shared" si="232"/>
        <v>0-400k</v>
      </c>
      <c r="L4935" t="str">
        <f t="shared" si="233"/>
        <v>18-30</v>
      </c>
    </row>
    <row r="4936" spans="1:12" x14ac:dyDescent="0.25">
      <c r="A4936">
        <v>4935</v>
      </c>
      <c r="B4936" t="s">
        <v>15</v>
      </c>
      <c r="C4936">
        <f>IF(ISBLANK(Hoja1!C4936),AVERAGE(Hoja1!$C$2:$C$5001),Hoja1!C4936)</f>
        <v>2417560.34</v>
      </c>
      <c r="D4936" t="str">
        <f>IF(ISBLANK(Hoja1!D4936),"ASALARIADO",Hoja1!D4936)</f>
        <v>ASALARIADO</v>
      </c>
      <c r="E4936" t="s">
        <v>11</v>
      </c>
      <c r="F4936" t="s">
        <v>12</v>
      </c>
      <c r="G4936" t="s">
        <v>13</v>
      </c>
      <c r="H4936" t="s">
        <v>13</v>
      </c>
      <c r="I4936" s="1">
        <f>IF(ISBLANK(Hoja1!I4936),AVERAGE(Hoja1!$I$2:$I$5001),Hoja1!I4936)</f>
        <v>53</v>
      </c>
      <c r="J4936">
        <f t="shared" si="231"/>
        <v>0</v>
      </c>
      <c r="K4936" t="str">
        <f t="shared" si="232"/>
        <v>2M+</v>
      </c>
      <c r="L4936" t="str">
        <f t="shared" si="233"/>
        <v>46-60</v>
      </c>
    </row>
    <row r="4937" spans="1:12" x14ac:dyDescent="0.25">
      <c r="A4937">
        <v>4936</v>
      </c>
      <c r="B4937" t="s">
        <v>15</v>
      </c>
      <c r="C4937">
        <f>IF(ISBLANK(Hoja1!C4937),AVERAGE(Hoja1!$C$2:$C$5001),Hoja1!C4937)</f>
        <v>5000</v>
      </c>
      <c r="D4937" t="str">
        <f>IF(ISBLANK(Hoja1!D4937),"ASALARIADO",Hoja1!D4937)</f>
        <v>ASALARIADO</v>
      </c>
      <c r="E4937" t="s">
        <v>16</v>
      </c>
      <c r="F4937" t="s">
        <v>12</v>
      </c>
      <c r="G4937" t="s">
        <v>13</v>
      </c>
      <c r="H4937" t="s">
        <v>13</v>
      </c>
      <c r="I4937" s="1">
        <f>IF(ISBLANK(Hoja1!I4937),AVERAGE(Hoja1!$I$2:$I$5001),Hoja1!I4937)</f>
        <v>39</v>
      </c>
      <c r="J4937">
        <f t="shared" si="231"/>
        <v>0</v>
      </c>
      <c r="K4937" t="str">
        <f t="shared" si="232"/>
        <v>0-400k</v>
      </c>
      <c r="L4937" t="str">
        <f t="shared" si="233"/>
        <v>31-45</v>
      </c>
    </row>
    <row r="4938" spans="1:12" x14ac:dyDescent="0.25">
      <c r="A4938">
        <v>4937</v>
      </c>
      <c r="B4938" t="s">
        <v>9</v>
      </c>
      <c r="C4938">
        <f>IF(ISBLANK(Hoja1!C4938),AVERAGE(Hoja1!$C$2:$C$5001),Hoja1!C4938)</f>
        <v>631606.25</v>
      </c>
      <c r="D4938" t="str">
        <f>IF(ISBLANK(Hoja1!D4938),"ASALARIADO",Hoja1!D4938)</f>
        <v>ASALARIADO</v>
      </c>
      <c r="E4938" t="s">
        <v>16</v>
      </c>
      <c r="F4938" t="s">
        <v>12</v>
      </c>
      <c r="G4938" t="s">
        <v>12</v>
      </c>
      <c r="H4938" t="s">
        <v>13</v>
      </c>
      <c r="I4938" s="1">
        <f>IF(ISBLANK(Hoja1!I4938),AVERAGE(Hoja1!$I$2:$I$5001),Hoja1!I4938)</f>
        <v>20</v>
      </c>
      <c r="J4938">
        <f t="shared" si="231"/>
        <v>0</v>
      </c>
      <c r="K4938" t="str">
        <f t="shared" si="232"/>
        <v>400k-800k</v>
      </c>
      <c r="L4938" t="str">
        <f t="shared" si="233"/>
        <v>18-30</v>
      </c>
    </row>
    <row r="4939" spans="1:12" x14ac:dyDescent="0.25">
      <c r="A4939">
        <v>4938</v>
      </c>
      <c r="B4939" t="s">
        <v>9</v>
      </c>
      <c r="C4939">
        <f>IF(ISBLANK(Hoja1!C4939),AVERAGE(Hoja1!$C$2:$C$5001),Hoja1!C4939)</f>
        <v>299441</v>
      </c>
      <c r="D4939" t="str">
        <f>IF(ISBLANK(Hoja1!D4939),"ASALARIADO",Hoja1!D4939)</f>
        <v>TRABAJADOR INDEPENDIENTE</v>
      </c>
      <c r="E4939" t="s">
        <v>16</v>
      </c>
      <c r="F4939" t="s">
        <v>12</v>
      </c>
      <c r="G4939" t="s">
        <v>13</v>
      </c>
      <c r="H4939" t="s">
        <v>13</v>
      </c>
      <c r="I4939" s="1">
        <f>IF(ISBLANK(Hoja1!I4939),AVERAGE(Hoja1!$I$2:$I$5001),Hoja1!I4939)</f>
        <v>31</v>
      </c>
      <c r="J4939">
        <f t="shared" si="231"/>
        <v>0</v>
      </c>
      <c r="K4939" t="str">
        <f t="shared" si="232"/>
        <v>0-400k</v>
      </c>
      <c r="L4939" t="str">
        <f t="shared" si="233"/>
        <v>31-45</v>
      </c>
    </row>
    <row r="4940" spans="1:12" x14ac:dyDescent="0.25">
      <c r="A4940">
        <v>4939</v>
      </c>
      <c r="B4940" t="s">
        <v>15</v>
      </c>
      <c r="C4940">
        <f>IF(ISBLANK(Hoja1!C4940),AVERAGE(Hoja1!$C$2:$C$5001),Hoja1!C4940)</f>
        <v>233740</v>
      </c>
      <c r="D4940" t="str">
        <f>IF(ISBLANK(Hoja1!D4940),"ASALARIADO",Hoja1!D4940)</f>
        <v>ASALARIADO</v>
      </c>
      <c r="E4940" t="s">
        <v>16</v>
      </c>
      <c r="F4940" t="s">
        <v>12</v>
      </c>
      <c r="G4940" t="s">
        <v>13</v>
      </c>
      <c r="H4940" t="s">
        <v>13</v>
      </c>
      <c r="I4940" s="1">
        <f>IF(ISBLANK(Hoja1!I4940),AVERAGE(Hoja1!$I$2:$I$5001),Hoja1!I4940)</f>
        <v>18</v>
      </c>
      <c r="J4940">
        <f t="shared" si="231"/>
        <v>0</v>
      </c>
      <c r="K4940" t="str">
        <f t="shared" si="232"/>
        <v>0-400k</v>
      </c>
      <c r="L4940" t="str">
        <f t="shared" si="233"/>
        <v>18-30</v>
      </c>
    </row>
    <row r="4941" spans="1:12" x14ac:dyDescent="0.25">
      <c r="A4941">
        <v>4940</v>
      </c>
      <c r="B4941" t="s">
        <v>9</v>
      </c>
      <c r="C4941">
        <f>IF(ISBLANK(Hoja1!C4941),AVERAGE(Hoja1!$C$2:$C$5001),Hoja1!C4941)</f>
        <v>297046</v>
      </c>
      <c r="D4941" t="str">
        <f>IF(ISBLANK(Hoja1!D4941),"ASALARIADO",Hoja1!D4941)</f>
        <v>ASEGURADO VOLUNTARIO</v>
      </c>
      <c r="E4941" t="s">
        <v>16</v>
      </c>
      <c r="F4941" t="s">
        <v>12</v>
      </c>
      <c r="G4941" t="s">
        <v>13</v>
      </c>
      <c r="H4941" t="s">
        <v>13</v>
      </c>
      <c r="I4941" s="1">
        <f>IF(ISBLANK(Hoja1!I4941),AVERAGE(Hoja1!$I$2:$I$5001),Hoja1!I4941)</f>
        <v>40</v>
      </c>
      <c r="J4941">
        <f t="shared" si="231"/>
        <v>0</v>
      </c>
      <c r="K4941" t="str">
        <f t="shared" si="232"/>
        <v>0-400k</v>
      </c>
      <c r="L4941" t="str">
        <f t="shared" si="233"/>
        <v>31-45</v>
      </c>
    </row>
    <row r="4942" spans="1:12" x14ac:dyDescent="0.25">
      <c r="A4942">
        <v>4941</v>
      </c>
      <c r="B4942" t="s">
        <v>15</v>
      </c>
      <c r="C4942">
        <f>IF(ISBLANK(Hoja1!C4942),AVERAGE(Hoja1!$C$2:$C$5001),Hoja1!C4942)</f>
        <v>278030</v>
      </c>
      <c r="D4942" t="str">
        <f>IF(ISBLANK(Hoja1!D4942),"ASALARIADO",Hoja1!D4942)</f>
        <v>ASEGURADO VOLUNTARIO</v>
      </c>
      <c r="E4942" t="s">
        <v>16</v>
      </c>
      <c r="F4942" t="s">
        <v>12</v>
      </c>
      <c r="G4942" t="s">
        <v>13</v>
      </c>
      <c r="H4942" t="s">
        <v>13</v>
      </c>
      <c r="I4942" s="1">
        <f>IF(ISBLANK(Hoja1!I4942),AVERAGE(Hoja1!$I$2:$I$5001),Hoja1!I4942)</f>
        <v>50</v>
      </c>
      <c r="J4942">
        <f t="shared" si="231"/>
        <v>0</v>
      </c>
      <c r="K4942" t="str">
        <f t="shared" si="232"/>
        <v>0-400k</v>
      </c>
      <c r="L4942" t="str">
        <f t="shared" si="233"/>
        <v>46-60</v>
      </c>
    </row>
    <row r="4943" spans="1:12" x14ac:dyDescent="0.25">
      <c r="A4943">
        <v>4942</v>
      </c>
      <c r="B4943" t="s">
        <v>9</v>
      </c>
      <c r="C4943">
        <f>IF(ISBLANK(Hoja1!C4943),AVERAGE(Hoja1!$C$2:$C$5001),Hoja1!C4943)</f>
        <v>3670341.6</v>
      </c>
      <c r="D4943" t="str">
        <f>IF(ISBLANK(Hoja1!D4943),"ASALARIADO",Hoja1!D4943)</f>
        <v>ASALARIADO</v>
      </c>
      <c r="E4943" t="s">
        <v>16</v>
      </c>
      <c r="F4943" t="s">
        <v>12</v>
      </c>
      <c r="G4943" t="s">
        <v>13</v>
      </c>
      <c r="H4943" t="s">
        <v>13</v>
      </c>
      <c r="I4943" s="1">
        <f>IF(ISBLANK(Hoja1!I4943),AVERAGE(Hoja1!$I$2:$I$5001),Hoja1!I4943)</f>
        <v>42</v>
      </c>
      <c r="J4943">
        <f t="shared" si="231"/>
        <v>0</v>
      </c>
      <c r="K4943" t="str">
        <f t="shared" si="232"/>
        <v>2M+</v>
      </c>
      <c r="L4943" t="str">
        <f t="shared" si="233"/>
        <v>31-45</v>
      </c>
    </row>
    <row r="4944" spans="1:12" x14ac:dyDescent="0.25">
      <c r="A4944">
        <v>4943</v>
      </c>
      <c r="B4944" t="s">
        <v>9</v>
      </c>
      <c r="C4944">
        <f>IF(ISBLANK(Hoja1!C4944),AVERAGE(Hoja1!$C$2:$C$5001),Hoja1!C4944)</f>
        <v>350050.88</v>
      </c>
      <c r="D4944" t="str">
        <f>IF(ISBLANK(Hoja1!D4944),"ASALARIADO",Hoja1!D4944)</f>
        <v>ASALARIADO</v>
      </c>
      <c r="E4944" t="s">
        <v>16</v>
      </c>
      <c r="F4944" t="s">
        <v>12</v>
      </c>
      <c r="G4944" t="s">
        <v>13</v>
      </c>
      <c r="H4944" t="s">
        <v>13</v>
      </c>
      <c r="I4944" s="1">
        <f>IF(ISBLANK(Hoja1!I4944),AVERAGE(Hoja1!$I$2:$I$5001),Hoja1!I4944)</f>
        <v>26</v>
      </c>
      <c r="J4944">
        <f t="shared" si="231"/>
        <v>0</v>
      </c>
      <c r="K4944" t="str">
        <f t="shared" si="232"/>
        <v>0-400k</v>
      </c>
      <c r="L4944" t="str">
        <f t="shared" si="233"/>
        <v>18-30</v>
      </c>
    </row>
    <row r="4945" spans="1:12" x14ac:dyDescent="0.25">
      <c r="A4945">
        <v>4944</v>
      </c>
      <c r="B4945" t="s">
        <v>9</v>
      </c>
      <c r="C4945">
        <f>IF(ISBLANK(Hoja1!C4945),AVERAGE(Hoja1!$C$2:$C$5001),Hoja1!C4945)</f>
        <v>1225741</v>
      </c>
      <c r="D4945" t="str">
        <f>IF(ISBLANK(Hoja1!D4945),"ASALARIADO",Hoja1!D4945)</f>
        <v>ASALARIADO</v>
      </c>
      <c r="E4945" t="s">
        <v>16</v>
      </c>
      <c r="F4945" t="s">
        <v>12</v>
      </c>
      <c r="G4945" t="s">
        <v>13</v>
      </c>
      <c r="H4945" t="s">
        <v>13</v>
      </c>
      <c r="I4945" s="1">
        <f>IF(ISBLANK(Hoja1!I4945),AVERAGE(Hoja1!$I$2:$I$5001),Hoja1!I4945)</f>
        <v>57</v>
      </c>
      <c r="J4945">
        <f t="shared" si="231"/>
        <v>0</v>
      </c>
      <c r="K4945" t="str">
        <f t="shared" si="232"/>
        <v>1.2M-2M</v>
      </c>
      <c r="L4945" t="str">
        <f t="shared" si="233"/>
        <v>46-60</v>
      </c>
    </row>
    <row r="4946" spans="1:12" x14ac:dyDescent="0.25">
      <c r="A4946">
        <v>4945</v>
      </c>
      <c r="B4946" t="s">
        <v>15</v>
      </c>
      <c r="C4946">
        <f>IF(ISBLANK(Hoja1!C4946),AVERAGE(Hoja1!$C$2:$C$5001),Hoja1!C4946)</f>
        <v>297045</v>
      </c>
      <c r="D4946" t="str">
        <f>IF(ISBLANK(Hoja1!D4946),"ASALARIADO",Hoja1!D4946)</f>
        <v>ASEGURADO VOLUNTARIO</v>
      </c>
      <c r="E4946" t="s">
        <v>16</v>
      </c>
      <c r="F4946" t="s">
        <v>12</v>
      </c>
      <c r="G4946" t="s">
        <v>13</v>
      </c>
      <c r="H4946" t="s">
        <v>13</v>
      </c>
      <c r="I4946" s="1">
        <f>IF(ISBLANK(Hoja1!I4946),AVERAGE(Hoja1!$I$2:$I$5001),Hoja1!I4946)</f>
        <v>35</v>
      </c>
      <c r="J4946">
        <f t="shared" si="231"/>
        <v>0</v>
      </c>
      <c r="K4946" t="str">
        <f t="shared" si="232"/>
        <v>0-400k</v>
      </c>
      <c r="L4946" t="str">
        <f t="shared" si="233"/>
        <v>31-45</v>
      </c>
    </row>
    <row r="4947" spans="1:12" x14ac:dyDescent="0.25">
      <c r="A4947">
        <v>4946</v>
      </c>
      <c r="B4947" t="s">
        <v>9</v>
      </c>
      <c r="C4947">
        <f>IF(ISBLANK(Hoja1!C4947),AVERAGE(Hoja1!$C$2:$C$5001),Hoja1!C4947)</f>
        <v>278030</v>
      </c>
      <c r="D4947" t="str">
        <f>IF(ISBLANK(Hoja1!D4947),"ASALARIADO",Hoja1!D4947)</f>
        <v>CONVENIOS ESPECIALES DE TRABAJADORES INDEPENDIENTES</v>
      </c>
      <c r="E4947" t="s">
        <v>16</v>
      </c>
      <c r="F4947" t="s">
        <v>12</v>
      </c>
      <c r="G4947" t="s">
        <v>13</v>
      </c>
      <c r="H4947" t="s">
        <v>13</v>
      </c>
      <c r="I4947" s="1">
        <f>IF(ISBLANK(Hoja1!I4947),AVERAGE(Hoja1!$I$2:$I$5001),Hoja1!I4947)</f>
        <v>37</v>
      </c>
      <c r="J4947">
        <f t="shared" si="231"/>
        <v>0</v>
      </c>
      <c r="K4947" t="str">
        <f t="shared" si="232"/>
        <v>0-400k</v>
      </c>
      <c r="L4947" t="str">
        <f t="shared" si="233"/>
        <v>31-45</v>
      </c>
    </row>
    <row r="4948" spans="1:12" x14ac:dyDescent="0.25">
      <c r="A4948">
        <v>4947</v>
      </c>
      <c r="B4948" t="s">
        <v>15</v>
      </c>
      <c r="C4948">
        <f>IF(ISBLANK(Hoja1!C4948),AVERAGE(Hoja1!$C$2:$C$5001),Hoja1!C4948)</f>
        <v>1158417</v>
      </c>
      <c r="D4948" t="str">
        <f>IF(ISBLANK(Hoja1!D4948),"ASALARIADO",Hoja1!D4948)</f>
        <v>ASALARIADO</v>
      </c>
      <c r="E4948" t="s">
        <v>11</v>
      </c>
      <c r="F4948" t="s">
        <v>12</v>
      </c>
      <c r="G4948" t="s">
        <v>13</v>
      </c>
      <c r="H4948" t="s">
        <v>13</v>
      </c>
      <c r="I4948" s="1">
        <f>IF(ISBLANK(Hoja1!I4948),AVERAGE(Hoja1!$I$2:$I$5001),Hoja1!I4948)</f>
        <v>39</v>
      </c>
      <c r="J4948">
        <f t="shared" si="231"/>
        <v>0</v>
      </c>
      <c r="K4948" t="str">
        <f t="shared" si="232"/>
        <v>800k-1.2M</v>
      </c>
      <c r="L4948" t="str">
        <f t="shared" si="233"/>
        <v>31-45</v>
      </c>
    </row>
    <row r="4949" spans="1:12" x14ac:dyDescent="0.25">
      <c r="A4949">
        <v>4948</v>
      </c>
      <c r="B4949" t="s">
        <v>15</v>
      </c>
      <c r="C4949">
        <f>IF(ISBLANK(Hoja1!C4949),AVERAGE(Hoja1!$C$2:$C$5001),Hoja1!C4949)</f>
        <v>297046</v>
      </c>
      <c r="D4949" t="str">
        <f>IF(ISBLANK(Hoja1!D4949),"ASALARIADO",Hoja1!D4949)</f>
        <v>ASEGURADO VOLUNTARIO</v>
      </c>
      <c r="E4949" t="s">
        <v>16</v>
      </c>
      <c r="F4949" t="s">
        <v>12</v>
      </c>
      <c r="G4949" t="s">
        <v>13</v>
      </c>
      <c r="H4949" t="s">
        <v>13</v>
      </c>
      <c r="I4949" s="1">
        <f>IF(ISBLANK(Hoja1!I4949),AVERAGE(Hoja1!$I$2:$I$5001),Hoja1!I4949)</f>
        <v>24</v>
      </c>
      <c r="J4949">
        <f t="shared" si="231"/>
        <v>0</v>
      </c>
      <c r="K4949" t="str">
        <f t="shared" si="232"/>
        <v>0-400k</v>
      </c>
      <c r="L4949" t="str">
        <f t="shared" si="233"/>
        <v>18-30</v>
      </c>
    </row>
    <row r="4950" spans="1:12" x14ac:dyDescent="0.25">
      <c r="A4950">
        <v>4949</v>
      </c>
      <c r="B4950" t="s">
        <v>9</v>
      </c>
      <c r="C4950">
        <f>IF(ISBLANK(Hoja1!C4950),AVERAGE(Hoja1!$C$2:$C$5001),Hoja1!C4950)</f>
        <v>1376386</v>
      </c>
      <c r="D4950" t="str">
        <f>IF(ISBLANK(Hoja1!D4950),"ASALARIADO",Hoja1!D4950)</f>
        <v>PENSIONADOS EN SU PROPIO SISTEMA</v>
      </c>
      <c r="E4950" t="s">
        <v>11</v>
      </c>
      <c r="F4950" t="s">
        <v>12</v>
      </c>
      <c r="G4950" t="s">
        <v>13</v>
      </c>
      <c r="H4950" t="s">
        <v>13</v>
      </c>
      <c r="I4950" s="1">
        <f>IF(ISBLANK(Hoja1!I4950),AVERAGE(Hoja1!$I$2:$I$5001),Hoja1!I4950)</f>
        <v>67</v>
      </c>
      <c r="J4950">
        <f t="shared" si="231"/>
        <v>0</v>
      </c>
      <c r="K4950" t="str">
        <f t="shared" si="232"/>
        <v>1.2M-2M</v>
      </c>
      <c r="L4950" t="str">
        <f t="shared" si="233"/>
        <v>61-75</v>
      </c>
    </row>
    <row r="4951" spans="1:12" x14ac:dyDescent="0.25">
      <c r="A4951">
        <v>4950</v>
      </c>
      <c r="B4951" t="s">
        <v>9</v>
      </c>
      <c r="C4951">
        <f>IF(ISBLANK(Hoja1!C4951),AVERAGE(Hoja1!$C$2:$C$5001),Hoja1!C4951)</f>
        <v>4206651</v>
      </c>
      <c r="D4951" t="str">
        <f>IF(ISBLANK(Hoja1!D4951),"ASALARIADO",Hoja1!D4951)</f>
        <v>ASALARIADO</v>
      </c>
      <c r="E4951" t="s">
        <v>11</v>
      </c>
      <c r="F4951" t="s">
        <v>12</v>
      </c>
      <c r="G4951" t="s">
        <v>13</v>
      </c>
      <c r="H4951" t="s">
        <v>13</v>
      </c>
      <c r="I4951" s="1">
        <f>IF(ISBLANK(Hoja1!I4951),AVERAGE(Hoja1!$I$2:$I$5001),Hoja1!I4951)</f>
        <v>69</v>
      </c>
      <c r="J4951">
        <f t="shared" si="231"/>
        <v>0</v>
      </c>
      <c r="K4951" t="str">
        <f t="shared" si="232"/>
        <v>2M+</v>
      </c>
      <c r="L4951" t="str">
        <f t="shared" si="233"/>
        <v>61-75</v>
      </c>
    </row>
    <row r="4952" spans="1:12" x14ac:dyDescent="0.25">
      <c r="A4952">
        <v>4951</v>
      </c>
      <c r="B4952" t="s">
        <v>9</v>
      </c>
      <c r="C4952">
        <f>IF(ISBLANK(Hoja1!C4952),AVERAGE(Hoja1!$C$2:$C$5001),Hoja1!C4952)</f>
        <v>545415</v>
      </c>
      <c r="D4952" t="str">
        <f>IF(ISBLANK(Hoja1!D4952),"ASALARIADO",Hoja1!D4952)</f>
        <v>ASALARIADO</v>
      </c>
      <c r="E4952" t="s">
        <v>16</v>
      </c>
      <c r="F4952" t="s">
        <v>12</v>
      </c>
      <c r="G4952" t="s">
        <v>13</v>
      </c>
      <c r="H4952" t="s">
        <v>13</v>
      </c>
      <c r="I4952" s="1">
        <f>IF(ISBLANK(Hoja1!I4952),AVERAGE(Hoja1!$I$2:$I$5001),Hoja1!I4952)</f>
        <v>20</v>
      </c>
      <c r="J4952">
        <f t="shared" si="231"/>
        <v>0</v>
      </c>
      <c r="K4952" t="str">
        <f t="shared" si="232"/>
        <v>400k-800k</v>
      </c>
      <c r="L4952" t="str">
        <f t="shared" si="233"/>
        <v>18-30</v>
      </c>
    </row>
    <row r="4953" spans="1:12" x14ac:dyDescent="0.25">
      <c r="A4953">
        <v>4952</v>
      </c>
      <c r="B4953" t="s">
        <v>15</v>
      </c>
      <c r="C4953">
        <f>IF(ISBLANK(Hoja1!C4953),AVERAGE(Hoja1!$C$2:$C$5001),Hoja1!C4953)</f>
        <v>330000</v>
      </c>
      <c r="D4953" t="str">
        <f>IF(ISBLANK(Hoja1!D4953),"ASALARIADO",Hoja1!D4953)</f>
        <v>ASALARIADO</v>
      </c>
      <c r="E4953" t="s">
        <v>16</v>
      </c>
      <c r="F4953" t="s">
        <v>12</v>
      </c>
      <c r="G4953" t="s">
        <v>13</v>
      </c>
      <c r="H4953" t="s">
        <v>13</v>
      </c>
      <c r="I4953" s="1">
        <f>IF(ISBLANK(Hoja1!I4953),AVERAGE(Hoja1!$I$2:$I$5001),Hoja1!I4953)</f>
        <v>25</v>
      </c>
      <c r="J4953">
        <f t="shared" si="231"/>
        <v>0</v>
      </c>
      <c r="K4953" t="str">
        <f t="shared" si="232"/>
        <v>0-400k</v>
      </c>
      <c r="L4953" t="str">
        <f t="shared" si="233"/>
        <v>18-30</v>
      </c>
    </row>
    <row r="4954" spans="1:12" x14ac:dyDescent="0.25">
      <c r="A4954">
        <v>4953</v>
      </c>
      <c r="B4954" t="s">
        <v>9</v>
      </c>
      <c r="C4954">
        <f>IF(ISBLANK(Hoja1!C4954),AVERAGE(Hoja1!$C$2:$C$5001),Hoja1!C4954)</f>
        <v>297046</v>
      </c>
      <c r="D4954" t="str">
        <f>IF(ISBLANK(Hoja1!D4954),"ASALARIADO",Hoja1!D4954)</f>
        <v>ASEGURADO VOLUNTARIO</v>
      </c>
      <c r="E4954" t="s">
        <v>16</v>
      </c>
      <c r="F4954" t="s">
        <v>12</v>
      </c>
      <c r="G4954" t="s">
        <v>13</v>
      </c>
      <c r="H4954" t="s">
        <v>13</v>
      </c>
      <c r="I4954" s="1">
        <f>IF(ISBLANK(Hoja1!I4954),AVERAGE(Hoja1!$I$2:$I$5001),Hoja1!I4954)</f>
        <v>62</v>
      </c>
      <c r="J4954">
        <f t="shared" si="231"/>
        <v>0</v>
      </c>
      <c r="K4954" t="str">
        <f t="shared" si="232"/>
        <v>0-400k</v>
      </c>
      <c r="L4954" t="str">
        <f t="shared" si="233"/>
        <v>61-75</v>
      </c>
    </row>
    <row r="4955" spans="1:12" x14ac:dyDescent="0.25">
      <c r="A4955">
        <v>4954</v>
      </c>
      <c r="B4955" t="s">
        <v>9</v>
      </c>
      <c r="C4955">
        <f>IF(ISBLANK(Hoja1!C4955),AVERAGE(Hoja1!$C$2:$C$5001),Hoja1!C4955)</f>
        <v>479252.04</v>
      </c>
      <c r="D4955" t="str">
        <f>IF(ISBLANK(Hoja1!D4955),"ASALARIADO",Hoja1!D4955)</f>
        <v>ASALARIADO</v>
      </c>
      <c r="E4955" t="s">
        <v>16</v>
      </c>
      <c r="F4955" t="s">
        <v>12</v>
      </c>
      <c r="G4955" t="s">
        <v>13</v>
      </c>
      <c r="H4955" t="s">
        <v>13</v>
      </c>
      <c r="I4955" s="1">
        <f>IF(ISBLANK(Hoja1!I4955),AVERAGE(Hoja1!$I$2:$I$5001),Hoja1!I4955)</f>
        <v>25</v>
      </c>
      <c r="J4955">
        <f t="shared" si="231"/>
        <v>0</v>
      </c>
      <c r="K4955" t="str">
        <f t="shared" si="232"/>
        <v>400k-800k</v>
      </c>
      <c r="L4955" t="str">
        <f t="shared" si="233"/>
        <v>18-30</v>
      </c>
    </row>
    <row r="4956" spans="1:12" x14ac:dyDescent="0.25">
      <c r="A4956">
        <v>4955</v>
      </c>
      <c r="B4956" t="s">
        <v>15</v>
      </c>
      <c r="C4956">
        <f>IF(ISBLANK(Hoja1!C4956),AVERAGE(Hoja1!$C$2:$C$5001),Hoja1!C4956)</f>
        <v>371690</v>
      </c>
      <c r="D4956" t="str">
        <f>IF(ISBLANK(Hoja1!D4956),"ASALARIADO",Hoja1!D4956)</f>
        <v>ASALARIADO</v>
      </c>
      <c r="E4956" t="s">
        <v>16</v>
      </c>
      <c r="F4956" t="s">
        <v>12</v>
      </c>
      <c r="G4956" t="s">
        <v>13</v>
      </c>
      <c r="H4956" t="s">
        <v>13</v>
      </c>
      <c r="I4956" s="1">
        <f>IF(ISBLANK(Hoja1!I4956),AVERAGE(Hoja1!$I$2:$I$5001),Hoja1!I4956)</f>
        <v>48</v>
      </c>
      <c r="J4956">
        <f t="shared" si="231"/>
        <v>0</v>
      </c>
      <c r="K4956" t="str">
        <f t="shared" si="232"/>
        <v>0-400k</v>
      </c>
      <c r="L4956" t="str">
        <f t="shared" si="233"/>
        <v>46-60</v>
      </c>
    </row>
    <row r="4957" spans="1:12" x14ac:dyDescent="0.25">
      <c r="A4957">
        <v>4956</v>
      </c>
      <c r="B4957" t="s">
        <v>15</v>
      </c>
      <c r="C4957">
        <f>IF(ISBLANK(Hoja1!C4957),AVERAGE(Hoja1!$C$2:$C$5001),Hoja1!C4957)</f>
        <v>1200000</v>
      </c>
      <c r="D4957" t="str">
        <f>IF(ISBLANK(Hoja1!D4957),"ASALARIADO",Hoja1!D4957)</f>
        <v>ASALARIADO</v>
      </c>
      <c r="E4957" t="s">
        <v>16</v>
      </c>
      <c r="F4957" t="s">
        <v>12</v>
      </c>
      <c r="G4957" t="s">
        <v>12</v>
      </c>
      <c r="H4957" t="s">
        <v>13</v>
      </c>
      <c r="I4957" s="1">
        <f>IF(ISBLANK(Hoja1!I4957),AVERAGE(Hoja1!$I$2:$I$5001),Hoja1!I4957)</f>
        <v>78</v>
      </c>
      <c r="J4957">
        <f t="shared" si="231"/>
        <v>0</v>
      </c>
      <c r="K4957" t="str">
        <f t="shared" si="232"/>
        <v>800k-1.2M</v>
      </c>
      <c r="L4957" t="str">
        <f t="shared" si="233"/>
        <v>76-100+</v>
      </c>
    </row>
    <row r="4958" spans="1:12" x14ac:dyDescent="0.25">
      <c r="A4958">
        <v>4957</v>
      </c>
      <c r="B4958" t="s">
        <v>9</v>
      </c>
      <c r="C4958">
        <f>IF(ISBLANK(Hoja1!C4958),AVERAGE(Hoja1!$C$2:$C$5001),Hoja1!C4958)</f>
        <v>428960.15</v>
      </c>
      <c r="D4958" t="str">
        <f>IF(ISBLANK(Hoja1!D4958),"ASALARIADO",Hoja1!D4958)</f>
        <v>ASALARIADO</v>
      </c>
      <c r="E4958" t="s">
        <v>16</v>
      </c>
      <c r="F4958" t="s">
        <v>12</v>
      </c>
      <c r="G4958" t="s">
        <v>13</v>
      </c>
      <c r="H4958" t="s">
        <v>13</v>
      </c>
      <c r="I4958" s="1">
        <f>IF(ISBLANK(Hoja1!I4958),AVERAGE(Hoja1!$I$2:$I$5001),Hoja1!I4958)</f>
        <v>41</v>
      </c>
      <c r="J4958">
        <f t="shared" si="231"/>
        <v>0</v>
      </c>
      <c r="K4958" t="str">
        <f t="shared" si="232"/>
        <v>400k-800k</v>
      </c>
      <c r="L4958" t="str">
        <f t="shared" si="233"/>
        <v>31-45</v>
      </c>
    </row>
    <row r="4959" spans="1:12" x14ac:dyDescent="0.25">
      <c r="A4959">
        <v>4958</v>
      </c>
      <c r="B4959" t="s">
        <v>9</v>
      </c>
      <c r="C4959">
        <f>IF(ISBLANK(Hoja1!C4959),AVERAGE(Hoja1!$C$2:$C$5001),Hoja1!C4959)</f>
        <v>290000</v>
      </c>
      <c r="D4959" t="str">
        <f>IF(ISBLANK(Hoja1!D4959),"ASALARIADO",Hoja1!D4959)</f>
        <v>ASALARIADO</v>
      </c>
      <c r="E4959" t="s">
        <v>16</v>
      </c>
      <c r="F4959" t="s">
        <v>12</v>
      </c>
      <c r="G4959" t="s">
        <v>12</v>
      </c>
      <c r="H4959" t="s">
        <v>13</v>
      </c>
      <c r="I4959" s="1">
        <f>IF(ISBLANK(Hoja1!I4959),AVERAGE(Hoja1!$I$2:$I$5001),Hoja1!I4959)</f>
        <v>37</v>
      </c>
      <c r="J4959">
        <f t="shared" si="231"/>
        <v>0</v>
      </c>
      <c r="K4959" t="str">
        <f t="shared" si="232"/>
        <v>0-400k</v>
      </c>
      <c r="L4959" t="str">
        <f t="shared" si="233"/>
        <v>31-45</v>
      </c>
    </row>
    <row r="4960" spans="1:12" x14ac:dyDescent="0.25">
      <c r="A4960">
        <v>4959</v>
      </c>
      <c r="B4960" t="s">
        <v>9</v>
      </c>
      <c r="C4960">
        <f>IF(ISBLANK(Hoja1!C4960),AVERAGE(Hoja1!$C$2:$C$5001),Hoja1!C4960)</f>
        <v>543612.26</v>
      </c>
      <c r="D4960" t="str">
        <f>IF(ISBLANK(Hoja1!D4960),"ASALARIADO",Hoja1!D4960)</f>
        <v>ASALARIADO</v>
      </c>
      <c r="E4960" t="s">
        <v>11</v>
      </c>
      <c r="F4960" t="s">
        <v>12</v>
      </c>
      <c r="G4960" t="s">
        <v>13</v>
      </c>
      <c r="H4960" t="s">
        <v>13</v>
      </c>
      <c r="I4960" s="1">
        <f>IF(ISBLANK(Hoja1!I4960),AVERAGE(Hoja1!$I$2:$I$5001),Hoja1!I4960)</f>
        <v>39</v>
      </c>
      <c r="J4960">
        <f t="shared" si="231"/>
        <v>0</v>
      </c>
      <c r="K4960" t="str">
        <f t="shared" si="232"/>
        <v>400k-800k</v>
      </c>
      <c r="L4960" t="str">
        <f t="shared" si="233"/>
        <v>31-45</v>
      </c>
    </row>
    <row r="4961" spans="1:12" x14ac:dyDescent="0.25">
      <c r="A4961">
        <v>4960</v>
      </c>
      <c r="B4961" t="s">
        <v>9</v>
      </c>
      <c r="C4961">
        <f>IF(ISBLANK(Hoja1!C4961),AVERAGE(Hoja1!$C$2:$C$5001),Hoja1!C4961)</f>
        <v>149130</v>
      </c>
      <c r="D4961" t="str">
        <f>IF(ISBLANK(Hoja1!D4961),"ASALARIADO",Hoja1!D4961)</f>
        <v>ASALARIADO</v>
      </c>
      <c r="E4961" t="s">
        <v>16</v>
      </c>
      <c r="F4961" t="s">
        <v>12</v>
      </c>
      <c r="G4961" t="s">
        <v>12</v>
      </c>
      <c r="H4961" t="s">
        <v>12</v>
      </c>
      <c r="I4961" s="1">
        <f>IF(ISBLANK(Hoja1!I4961),AVERAGE(Hoja1!$I$2:$I$5001),Hoja1!I4961)</f>
        <v>29</v>
      </c>
      <c r="J4961">
        <f t="shared" si="231"/>
        <v>1</v>
      </c>
      <c r="K4961" t="str">
        <f t="shared" si="232"/>
        <v>0-400k</v>
      </c>
      <c r="L4961" t="str">
        <f t="shared" si="233"/>
        <v>18-30</v>
      </c>
    </row>
    <row r="4962" spans="1:12" x14ac:dyDescent="0.25">
      <c r="A4962">
        <v>4961</v>
      </c>
      <c r="B4962" t="s">
        <v>9</v>
      </c>
      <c r="C4962">
        <f>IF(ISBLANK(Hoja1!C4962),AVERAGE(Hoja1!$C$2:$C$5001),Hoja1!C4962)</f>
        <v>347603</v>
      </c>
      <c r="D4962" t="str">
        <f>IF(ISBLANK(Hoja1!D4962),"ASALARIADO",Hoja1!D4962)</f>
        <v>TRABAJADOR INDEPENDIENTE</v>
      </c>
      <c r="E4962" t="s">
        <v>16</v>
      </c>
      <c r="F4962" t="s">
        <v>12</v>
      </c>
      <c r="G4962" t="s">
        <v>13</v>
      </c>
      <c r="H4962" t="s">
        <v>12</v>
      </c>
      <c r="I4962" s="1">
        <f>IF(ISBLANK(Hoja1!I4962),AVERAGE(Hoja1!$I$2:$I$5001),Hoja1!I4962)</f>
        <v>46</v>
      </c>
      <c r="J4962">
        <f t="shared" si="231"/>
        <v>1</v>
      </c>
      <c r="K4962" t="str">
        <f t="shared" si="232"/>
        <v>0-400k</v>
      </c>
      <c r="L4962" t="str">
        <f t="shared" si="233"/>
        <v>46-60</v>
      </c>
    </row>
    <row r="4963" spans="1:12" x14ac:dyDescent="0.25">
      <c r="A4963">
        <v>4962</v>
      </c>
      <c r="B4963" t="s">
        <v>9</v>
      </c>
      <c r="C4963">
        <f>IF(ISBLANK(Hoja1!C4963),AVERAGE(Hoja1!$C$2:$C$5001),Hoja1!C4963)</f>
        <v>1211650.6299999999</v>
      </c>
      <c r="D4963" t="str">
        <f>IF(ISBLANK(Hoja1!D4963),"ASALARIADO",Hoja1!D4963)</f>
        <v>ASALARIADO</v>
      </c>
      <c r="E4963" t="s">
        <v>16</v>
      </c>
      <c r="F4963" t="s">
        <v>12</v>
      </c>
      <c r="G4963" t="s">
        <v>13</v>
      </c>
      <c r="H4963" t="s">
        <v>13</v>
      </c>
      <c r="I4963" s="1">
        <f>IF(ISBLANK(Hoja1!I4963),AVERAGE(Hoja1!$I$2:$I$5001),Hoja1!I4963)</f>
        <v>61</v>
      </c>
      <c r="J4963">
        <f t="shared" si="231"/>
        <v>0</v>
      </c>
      <c r="K4963" t="str">
        <f t="shared" si="232"/>
        <v>1.2M-2M</v>
      </c>
      <c r="L4963" t="str">
        <f t="shared" si="233"/>
        <v>61-75</v>
      </c>
    </row>
    <row r="4964" spans="1:12" x14ac:dyDescent="0.25">
      <c r="A4964">
        <v>4963</v>
      </c>
      <c r="B4964" t="s">
        <v>15</v>
      </c>
      <c r="C4964">
        <f>IF(ISBLANK(Hoja1!C4964),AVERAGE(Hoja1!$C$2:$C$5001),Hoja1!C4964)</f>
        <v>714152</v>
      </c>
      <c r="D4964" t="str">
        <f>IF(ISBLANK(Hoja1!D4964),"ASALARIADO",Hoja1!D4964)</f>
        <v>ASALARIADO</v>
      </c>
      <c r="E4964" t="s">
        <v>16</v>
      </c>
      <c r="F4964" t="s">
        <v>12</v>
      </c>
      <c r="G4964" t="s">
        <v>13</v>
      </c>
      <c r="H4964" t="s">
        <v>13</v>
      </c>
      <c r="I4964" s="1">
        <f>IF(ISBLANK(Hoja1!I4964),AVERAGE(Hoja1!$I$2:$I$5001),Hoja1!I4964)</f>
        <v>31</v>
      </c>
      <c r="J4964">
        <f t="shared" si="231"/>
        <v>0</v>
      </c>
      <c r="K4964" t="str">
        <f t="shared" si="232"/>
        <v>400k-800k</v>
      </c>
      <c r="L4964" t="str">
        <f t="shared" si="233"/>
        <v>31-45</v>
      </c>
    </row>
    <row r="4965" spans="1:12" x14ac:dyDescent="0.25">
      <c r="A4965">
        <v>4964</v>
      </c>
      <c r="B4965" t="s">
        <v>9</v>
      </c>
      <c r="C4965">
        <f>IF(ISBLANK(Hoja1!C4965),AVERAGE(Hoja1!$C$2:$C$5001),Hoja1!C4965)</f>
        <v>298000</v>
      </c>
      <c r="D4965" t="str">
        <f>IF(ISBLANK(Hoja1!D4965),"ASALARIADO",Hoja1!D4965)</f>
        <v>ASEGURADO VOLUNTARIO</v>
      </c>
      <c r="E4965" t="s">
        <v>16</v>
      </c>
      <c r="F4965" t="s">
        <v>12</v>
      </c>
      <c r="G4965" t="s">
        <v>12</v>
      </c>
      <c r="H4965" t="s">
        <v>13</v>
      </c>
      <c r="I4965" s="1">
        <f>IF(ISBLANK(Hoja1!I4965),AVERAGE(Hoja1!$I$2:$I$5001),Hoja1!I4965)</f>
        <v>31</v>
      </c>
      <c r="J4965">
        <f t="shared" si="231"/>
        <v>0</v>
      </c>
      <c r="K4965" t="str">
        <f t="shared" si="232"/>
        <v>0-400k</v>
      </c>
      <c r="L4965" t="str">
        <f t="shared" si="233"/>
        <v>31-45</v>
      </c>
    </row>
    <row r="4966" spans="1:12" x14ac:dyDescent="0.25">
      <c r="A4966">
        <v>4965</v>
      </c>
      <c r="B4966" t="s">
        <v>15</v>
      </c>
      <c r="C4966">
        <f>IF(ISBLANK(Hoja1!C4966),AVERAGE(Hoja1!$C$2:$C$5001),Hoja1!C4966)</f>
        <v>349768</v>
      </c>
      <c r="D4966" t="str">
        <f>IF(ISBLANK(Hoja1!D4966),"ASALARIADO",Hoja1!D4966)</f>
        <v>ASALARIADO</v>
      </c>
      <c r="E4966" t="s">
        <v>11</v>
      </c>
      <c r="F4966" t="s">
        <v>12</v>
      </c>
      <c r="G4966" t="s">
        <v>13</v>
      </c>
      <c r="H4966" t="s">
        <v>12</v>
      </c>
      <c r="I4966" s="1">
        <f>IF(ISBLANK(Hoja1!I4966),AVERAGE(Hoja1!$I$2:$I$5001),Hoja1!I4966)</f>
        <v>55</v>
      </c>
      <c r="J4966">
        <f t="shared" si="231"/>
        <v>1</v>
      </c>
      <c r="K4966" t="str">
        <f t="shared" si="232"/>
        <v>0-400k</v>
      </c>
      <c r="L4966" t="str">
        <f t="shared" si="233"/>
        <v>46-60</v>
      </c>
    </row>
    <row r="4967" spans="1:12" x14ac:dyDescent="0.25">
      <c r="A4967">
        <v>4966</v>
      </c>
      <c r="B4967" t="s">
        <v>15</v>
      </c>
      <c r="C4967">
        <f>IF(ISBLANK(Hoja1!C4967),AVERAGE(Hoja1!$C$2:$C$5001),Hoja1!C4967)</f>
        <v>297046</v>
      </c>
      <c r="D4967" t="str">
        <f>IF(ISBLANK(Hoja1!D4967),"ASALARIADO",Hoja1!D4967)</f>
        <v>ASEGURADO VOLUNTARIO</v>
      </c>
      <c r="E4967" t="s">
        <v>16</v>
      </c>
      <c r="F4967" t="s">
        <v>13</v>
      </c>
      <c r="G4967" t="s">
        <v>13</v>
      </c>
      <c r="H4967" t="s">
        <v>13</v>
      </c>
      <c r="I4967" s="1">
        <f>IF(ISBLANK(Hoja1!I4967),AVERAGE(Hoja1!$I$2:$I$5001),Hoja1!I4967)</f>
        <v>43</v>
      </c>
      <c r="J4967">
        <f t="shared" si="231"/>
        <v>0</v>
      </c>
      <c r="K4967" t="str">
        <f t="shared" si="232"/>
        <v>0-400k</v>
      </c>
      <c r="L4967" t="str">
        <f t="shared" si="233"/>
        <v>31-45</v>
      </c>
    </row>
    <row r="4968" spans="1:12" x14ac:dyDescent="0.25">
      <c r="A4968">
        <v>4967</v>
      </c>
      <c r="B4968" t="s">
        <v>9</v>
      </c>
      <c r="C4968">
        <f>IF(ISBLANK(Hoja1!C4968),AVERAGE(Hoja1!$C$2:$C$5001),Hoja1!C4968)</f>
        <v>428928.14</v>
      </c>
      <c r="D4968" t="str">
        <f>IF(ISBLANK(Hoja1!D4968),"ASALARIADO",Hoja1!D4968)</f>
        <v>ASALARIADO</v>
      </c>
      <c r="E4968" t="s">
        <v>16</v>
      </c>
      <c r="F4968" t="s">
        <v>12</v>
      </c>
      <c r="G4968" t="s">
        <v>13</v>
      </c>
      <c r="H4968" t="s">
        <v>13</v>
      </c>
      <c r="I4968" s="1">
        <f>IF(ISBLANK(Hoja1!I4968),AVERAGE(Hoja1!$I$2:$I$5001),Hoja1!I4968)</f>
        <v>36</v>
      </c>
      <c r="J4968">
        <f t="shared" si="231"/>
        <v>0</v>
      </c>
      <c r="K4968" t="str">
        <f t="shared" si="232"/>
        <v>400k-800k</v>
      </c>
      <c r="L4968" t="str">
        <f t="shared" si="233"/>
        <v>31-45</v>
      </c>
    </row>
    <row r="4969" spans="1:12" x14ac:dyDescent="0.25">
      <c r="A4969">
        <v>4968</v>
      </c>
      <c r="B4969" t="s">
        <v>15</v>
      </c>
      <c r="C4969">
        <f>IF(ISBLANK(Hoja1!C4969),AVERAGE(Hoja1!$C$2:$C$5001),Hoja1!C4969)</f>
        <v>446938.37</v>
      </c>
      <c r="D4969" t="str">
        <f>IF(ISBLANK(Hoja1!D4969),"ASALARIADO",Hoja1!D4969)</f>
        <v>ASALARIADO</v>
      </c>
      <c r="E4969" t="s">
        <v>16</v>
      </c>
      <c r="F4969" t="s">
        <v>12</v>
      </c>
      <c r="G4969" t="s">
        <v>13</v>
      </c>
      <c r="H4969" t="s">
        <v>12</v>
      </c>
      <c r="I4969" s="1">
        <f>IF(ISBLANK(Hoja1!I4969),AVERAGE(Hoja1!$I$2:$I$5001),Hoja1!I4969)</f>
        <v>30</v>
      </c>
      <c r="J4969">
        <f t="shared" si="231"/>
        <v>1</v>
      </c>
      <c r="K4969" t="str">
        <f t="shared" si="232"/>
        <v>400k-800k</v>
      </c>
      <c r="L4969" t="str">
        <f t="shared" si="233"/>
        <v>18-30</v>
      </c>
    </row>
    <row r="4970" spans="1:12" x14ac:dyDescent="0.25">
      <c r="A4970">
        <v>4969</v>
      </c>
      <c r="B4970" t="s">
        <v>15</v>
      </c>
      <c r="C4970">
        <f>IF(ISBLANK(Hoja1!C4970),AVERAGE(Hoja1!$C$2:$C$5001),Hoja1!C4970)</f>
        <v>968467.27</v>
      </c>
      <c r="D4970" t="str">
        <f>IF(ISBLANK(Hoja1!D4970),"ASALARIADO",Hoja1!D4970)</f>
        <v>ASALARIADO</v>
      </c>
      <c r="E4970" t="s">
        <v>16</v>
      </c>
      <c r="F4970" t="s">
        <v>12</v>
      </c>
      <c r="G4970" t="s">
        <v>13</v>
      </c>
      <c r="H4970" t="s">
        <v>13</v>
      </c>
      <c r="I4970" s="1">
        <f>IF(ISBLANK(Hoja1!I4970),AVERAGE(Hoja1!$I$2:$I$5001),Hoja1!I4970)</f>
        <v>33</v>
      </c>
      <c r="J4970">
        <f t="shared" si="231"/>
        <v>0</v>
      </c>
      <c r="K4970" t="str">
        <f t="shared" si="232"/>
        <v>800k-1.2M</v>
      </c>
      <c r="L4970" t="str">
        <f t="shared" si="233"/>
        <v>31-45</v>
      </c>
    </row>
    <row r="4971" spans="1:12" x14ac:dyDescent="0.25">
      <c r="A4971">
        <v>4970</v>
      </c>
      <c r="B4971" t="s">
        <v>15</v>
      </c>
      <c r="C4971">
        <f>IF(ISBLANK(Hoja1!C4971),AVERAGE(Hoja1!$C$2:$C$5001),Hoja1!C4971)</f>
        <v>302470</v>
      </c>
      <c r="D4971" t="str">
        <f>IF(ISBLANK(Hoja1!D4971),"ASALARIADO",Hoja1!D4971)</f>
        <v>TRABAJADOR INDEPENDIENTE</v>
      </c>
      <c r="E4971" t="s">
        <v>16</v>
      </c>
      <c r="F4971" t="s">
        <v>12</v>
      </c>
      <c r="G4971" t="s">
        <v>13</v>
      </c>
      <c r="H4971" t="s">
        <v>13</v>
      </c>
      <c r="I4971" s="1">
        <f>IF(ISBLANK(Hoja1!I4971),AVERAGE(Hoja1!$I$2:$I$5001),Hoja1!I4971)</f>
        <v>23</v>
      </c>
      <c r="J4971">
        <f t="shared" si="231"/>
        <v>0</v>
      </c>
      <c r="K4971" t="str">
        <f t="shared" si="232"/>
        <v>0-400k</v>
      </c>
      <c r="L4971" t="str">
        <f t="shared" si="233"/>
        <v>18-30</v>
      </c>
    </row>
    <row r="4972" spans="1:12" x14ac:dyDescent="0.25">
      <c r="A4972">
        <v>4971</v>
      </c>
      <c r="B4972" t="s">
        <v>9</v>
      </c>
      <c r="C4972">
        <f>IF(ISBLANK(Hoja1!C4972),AVERAGE(Hoja1!$C$2:$C$5001),Hoja1!C4972)</f>
        <v>742053.13</v>
      </c>
      <c r="D4972" t="str">
        <f>IF(ISBLANK(Hoja1!D4972),"ASALARIADO",Hoja1!D4972)</f>
        <v>ASALARIADO</v>
      </c>
      <c r="E4972" t="s">
        <v>11</v>
      </c>
      <c r="F4972" t="s">
        <v>12</v>
      </c>
      <c r="G4972" t="s">
        <v>13</v>
      </c>
      <c r="H4972" t="s">
        <v>13</v>
      </c>
      <c r="I4972" s="1">
        <f>IF(ISBLANK(Hoja1!I4972),AVERAGE(Hoja1!$I$2:$I$5001),Hoja1!I4972)</f>
        <v>39</v>
      </c>
      <c r="J4972">
        <f t="shared" si="231"/>
        <v>0</v>
      </c>
      <c r="K4972" t="str">
        <f t="shared" si="232"/>
        <v>400k-800k</v>
      </c>
      <c r="L4972" t="str">
        <f t="shared" si="233"/>
        <v>31-45</v>
      </c>
    </row>
    <row r="4973" spans="1:12" x14ac:dyDescent="0.25">
      <c r="A4973">
        <v>4972</v>
      </c>
      <c r="B4973" t="s">
        <v>9</v>
      </c>
      <c r="C4973">
        <f>IF(ISBLANK(Hoja1!C4973),AVERAGE(Hoja1!$C$2:$C$5001),Hoja1!C4973)</f>
        <v>442402.66</v>
      </c>
      <c r="D4973" t="str">
        <f>IF(ISBLANK(Hoja1!D4973),"ASALARIADO",Hoja1!D4973)</f>
        <v>ASALARIADO</v>
      </c>
      <c r="E4973" t="s">
        <v>16</v>
      </c>
      <c r="F4973" t="s">
        <v>12</v>
      </c>
      <c r="G4973" t="s">
        <v>13</v>
      </c>
      <c r="H4973" t="s">
        <v>13</v>
      </c>
      <c r="I4973" s="1">
        <f>IF(ISBLANK(Hoja1!I4973),AVERAGE(Hoja1!$I$2:$I$5001),Hoja1!I4973)</f>
        <v>33</v>
      </c>
      <c r="J4973">
        <f t="shared" si="231"/>
        <v>0</v>
      </c>
      <c r="K4973" t="str">
        <f t="shared" si="232"/>
        <v>400k-800k</v>
      </c>
      <c r="L4973" t="str">
        <f t="shared" si="233"/>
        <v>31-45</v>
      </c>
    </row>
    <row r="4974" spans="1:12" x14ac:dyDescent="0.25">
      <c r="A4974">
        <v>4973</v>
      </c>
      <c r="B4974" t="s">
        <v>9</v>
      </c>
      <c r="C4974">
        <f>IF(ISBLANK(Hoja1!C4974),AVERAGE(Hoja1!$C$2:$C$5001),Hoja1!C4974)</f>
        <v>911494.56</v>
      </c>
      <c r="D4974" t="str">
        <f>IF(ISBLANK(Hoja1!D4974),"ASALARIADO",Hoja1!D4974)</f>
        <v>ASALARIADO</v>
      </c>
      <c r="E4974" t="s">
        <v>16</v>
      </c>
      <c r="F4974" t="s">
        <v>12</v>
      </c>
      <c r="G4974" t="s">
        <v>13</v>
      </c>
      <c r="H4974" t="s">
        <v>13</v>
      </c>
      <c r="I4974" s="1">
        <f>IF(ISBLANK(Hoja1!I4974),AVERAGE(Hoja1!$I$2:$I$5001),Hoja1!I4974)</f>
        <v>41</v>
      </c>
      <c r="J4974">
        <f t="shared" si="231"/>
        <v>0</v>
      </c>
      <c r="K4974" t="str">
        <f t="shared" si="232"/>
        <v>800k-1.2M</v>
      </c>
      <c r="L4974" t="str">
        <f t="shared" si="233"/>
        <v>31-45</v>
      </c>
    </row>
    <row r="4975" spans="1:12" x14ac:dyDescent="0.25">
      <c r="A4975">
        <v>4974</v>
      </c>
      <c r="B4975" t="s">
        <v>15</v>
      </c>
      <c r="C4975">
        <f>IF(ISBLANK(Hoja1!C4975),AVERAGE(Hoja1!$C$2:$C$5001),Hoja1!C4975)</f>
        <v>1000000</v>
      </c>
      <c r="D4975" t="str">
        <f>IF(ISBLANK(Hoja1!D4975),"ASALARIADO",Hoja1!D4975)</f>
        <v>ASALARIADO</v>
      </c>
      <c r="E4975" t="s">
        <v>16</v>
      </c>
      <c r="F4975" t="s">
        <v>12</v>
      </c>
      <c r="G4975" t="s">
        <v>13</v>
      </c>
      <c r="H4975" t="s">
        <v>13</v>
      </c>
      <c r="I4975" s="1">
        <f>IF(ISBLANK(Hoja1!I4975),AVERAGE(Hoja1!$I$2:$I$5001),Hoja1!I4975)</f>
        <v>37</v>
      </c>
      <c r="J4975">
        <f t="shared" si="231"/>
        <v>0</v>
      </c>
      <c r="K4975" t="str">
        <f t="shared" si="232"/>
        <v>800k-1.2M</v>
      </c>
      <c r="L4975" t="str">
        <f t="shared" si="233"/>
        <v>31-45</v>
      </c>
    </row>
    <row r="4976" spans="1:12" x14ac:dyDescent="0.25">
      <c r="A4976">
        <v>4975</v>
      </c>
      <c r="B4976" t="s">
        <v>15</v>
      </c>
      <c r="C4976">
        <f>IF(ISBLANK(Hoja1!C4976),AVERAGE(Hoja1!$C$2:$C$5001),Hoja1!C4976)</f>
        <v>415284</v>
      </c>
      <c r="D4976" t="str">
        <f>IF(ISBLANK(Hoja1!D4976),"ASALARIADO",Hoja1!D4976)</f>
        <v>PENSIONADOS EN SU PROPIO SISTEMA</v>
      </c>
      <c r="E4976" t="s">
        <v>11</v>
      </c>
      <c r="F4976" t="s">
        <v>12</v>
      </c>
      <c r="G4976" t="s">
        <v>13</v>
      </c>
      <c r="H4976" t="s">
        <v>13</v>
      </c>
      <c r="I4976" s="1">
        <f>IF(ISBLANK(Hoja1!I4976),AVERAGE(Hoja1!$I$2:$I$5001),Hoja1!I4976)</f>
        <v>66</v>
      </c>
      <c r="J4976">
        <f t="shared" si="231"/>
        <v>0</v>
      </c>
      <c r="K4976" t="str">
        <f t="shared" si="232"/>
        <v>400k-800k</v>
      </c>
      <c r="L4976" t="str">
        <f t="shared" si="233"/>
        <v>61-75</v>
      </c>
    </row>
    <row r="4977" spans="1:12" x14ac:dyDescent="0.25">
      <c r="A4977">
        <v>4976</v>
      </c>
      <c r="B4977" t="s">
        <v>9</v>
      </c>
      <c r="C4977">
        <f>IF(ISBLANK(Hoja1!C4977),AVERAGE(Hoja1!$C$2:$C$5001),Hoja1!C4977)</f>
        <v>278030</v>
      </c>
      <c r="D4977" t="str">
        <f>IF(ISBLANK(Hoja1!D4977),"ASALARIADO",Hoja1!D4977)</f>
        <v>TRABAJADOR INDEPENDIENTE</v>
      </c>
      <c r="E4977" t="s">
        <v>16</v>
      </c>
      <c r="F4977" t="s">
        <v>12</v>
      </c>
      <c r="G4977" t="s">
        <v>13</v>
      </c>
      <c r="H4977" t="s">
        <v>12</v>
      </c>
      <c r="I4977" s="1">
        <f>IF(ISBLANK(Hoja1!I4977),AVERAGE(Hoja1!$I$2:$I$5001),Hoja1!I4977)</f>
        <v>25</v>
      </c>
      <c r="J4977">
        <f t="shared" si="231"/>
        <v>1</v>
      </c>
      <c r="K4977" t="str">
        <f t="shared" si="232"/>
        <v>0-400k</v>
      </c>
      <c r="L4977" t="str">
        <f t="shared" si="233"/>
        <v>18-30</v>
      </c>
    </row>
    <row r="4978" spans="1:12" x14ac:dyDescent="0.25">
      <c r="A4978">
        <v>4977</v>
      </c>
      <c r="B4978" t="s">
        <v>9</v>
      </c>
      <c r="C4978">
        <f>IF(ISBLANK(Hoja1!C4978),AVERAGE(Hoja1!$C$2:$C$5001),Hoja1!C4978)</f>
        <v>346518.97</v>
      </c>
      <c r="D4978" t="str">
        <f>IF(ISBLANK(Hoja1!D4978),"ASALARIADO",Hoja1!D4978)</f>
        <v>ASALARIADO</v>
      </c>
      <c r="E4978" t="s">
        <v>16</v>
      </c>
      <c r="F4978" t="s">
        <v>12</v>
      </c>
      <c r="G4978" t="s">
        <v>13</v>
      </c>
      <c r="H4978" t="s">
        <v>13</v>
      </c>
      <c r="I4978" s="1">
        <f>IF(ISBLANK(Hoja1!I4978),AVERAGE(Hoja1!$I$2:$I$5001),Hoja1!I4978)</f>
        <v>22</v>
      </c>
      <c r="J4978">
        <f t="shared" si="231"/>
        <v>0</v>
      </c>
      <c r="K4978" t="str">
        <f t="shared" si="232"/>
        <v>0-400k</v>
      </c>
      <c r="L4978" t="str">
        <f t="shared" si="233"/>
        <v>18-30</v>
      </c>
    </row>
    <row r="4979" spans="1:12" x14ac:dyDescent="0.25">
      <c r="A4979">
        <v>4978</v>
      </c>
      <c r="B4979" t="s">
        <v>15</v>
      </c>
      <c r="C4979">
        <f>IF(ISBLANK(Hoja1!C4979),AVERAGE(Hoja1!$C$2:$C$5001),Hoja1!C4979)</f>
        <v>1261759.8799999999</v>
      </c>
      <c r="D4979" t="str">
        <f>IF(ISBLANK(Hoja1!D4979),"ASALARIADO",Hoja1!D4979)</f>
        <v>ASALARIADO</v>
      </c>
      <c r="E4979" t="s">
        <v>11</v>
      </c>
      <c r="F4979" t="s">
        <v>12</v>
      </c>
      <c r="G4979" t="s">
        <v>13</v>
      </c>
      <c r="H4979" t="s">
        <v>13</v>
      </c>
      <c r="I4979" s="1">
        <f>IF(ISBLANK(Hoja1!I4979),AVERAGE(Hoja1!$I$2:$I$5001),Hoja1!I4979)</f>
        <v>35</v>
      </c>
      <c r="J4979">
        <f t="shared" si="231"/>
        <v>0</v>
      </c>
      <c r="K4979" t="str">
        <f t="shared" si="232"/>
        <v>1.2M-2M</v>
      </c>
      <c r="L4979" t="str">
        <f t="shared" si="233"/>
        <v>31-45</v>
      </c>
    </row>
    <row r="4980" spans="1:12" x14ac:dyDescent="0.25">
      <c r="A4980">
        <v>4979</v>
      </c>
      <c r="B4980" t="s">
        <v>9</v>
      </c>
      <c r="C4980">
        <f>IF(ISBLANK(Hoja1!C4980),AVERAGE(Hoja1!$C$2:$C$5001),Hoja1!C4980)</f>
        <v>889320.28</v>
      </c>
      <c r="D4980" t="str">
        <f>IF(ISBLANK(Hoja1!D4980),"ASALARIADO",Hoja1!D4980)</f>
        <v>CONVENIOS ESPECIALES DE ASEGURADOS VOLUNTARIOS</v>
      </c>
      <c r="E4980" t="s">
        <v>16</v>
      </c>
      <c r="F4980" t="s">
        <v>12</v>
      </c>
      <c r="G4980" t="s">
        <v>13</v>
      </c>
      <c r="H4980" t="s">
        <v>13</v>
      </c>
      <c r="I4980" s="1">
        <f>IF(ISBLANK(Hoja1!I4980),AVERAGE(Hoja1!$I$2:$I$5001),Hoja1!I4980)</f>
        <v>59</v>
      </c>
      <c r="J4980">
        <f t="shared" si="231"/>
        <v>0</v>
      </c>
      <c r="K4980" t="str">
        <f t="shared" si="232"/>
        <v>800k-1.2M</v>
      </c>
      <c r="L4980" t="str">
        <f t="shared" si="233"/>
        <v>46-60</v>
      </c>
    </row>
    <row r="4981" spans="1:12" x14ac:dyDescent="0.25">
      <c r="A4981">
        <v>4980</v>
      </c>
      <c r="B4981" t="s">
        <v>9</v>
      </c>
      <c r="C4981">
        <f>IF(ISBLANK(Hoja1!C4981),AVERAGE(Hoja1!$C$2:$C$5001),Hoja1!C4981)</f>
        <v>297046</v>
      </c>
      <c r="D4981" t="str">
        <f>IF(ISBLANK(Hoja1!D4981),"ASALARIADO",Hoja1!D4981)</f>
        <v>TRABAJADOR INDEPENDIENTE</v>
      </c>
      <c r="E4981" t="s">
        <v>16</v>
      </c>
      <c r="F4981" t="s">
        <v>12</v>
      </c>
      <c r="G4981" t="s">
        <v>12</v>
      </c>
      <c r="H4981" t="s">
        <v>12</v>
      </c>
      <c r="I4981" s="1">
        <f>IF(ISBLANK(Hoja1!I4981),AVERAGE(Hoja1!$I$2:$I$5001),Hoja1!I4981)</f>
        <v>36</v>
      </c>
      <c r="J4981">
        <f t="shared" si="231"/>
        <v>1</v>
      </c>
      <c r="K4981" t="str">
        <f t="shared" si="232"/>
        <v>0-400k</v>
      </c>
      <c r="L4981" t="str">
        <f t="shared" si="233"/>
        <v>31-45</v>
      </c>
    </row>
    <row r="4982" spans="1:12" x14ac:dyDescent="0.25">
      <c r="A4982">
        <v>4981</v>
      </c>
      <c r="B4982" t="s">
        <v>9</v>
      </c>
      <c r="C4982">
        <f>IF(ISBLANK(Hoja1!C4982),AVERAGE(Hoja1!$C$2:$C$5001),Hoja1!C4982)</f>
        <v>385702</v>
      </c>
      <c r="D4982" t="str">
        <f>IF(ISBLANK(Hoja1!D4982),"ASALARIADO",Hoja1!D4982)</f>
        <v>TRABAJADOR INDEPENDIENTE</v>
      </c>
      <c r="E4982" t="s">
        <v>16</v>
      </c>
      <c r="F4982" t="s">
        <v>12</v>
      </c>
      <c r="G4982" t="s">
        <v>13</v>
      </c>
      <c r="H4982" t="s">
        <v>12</v>
      </c>
      <c r="I4982" s="1">
        <f>IF(ISBLANK(Hoja1!I4982),AVERAGE(Hoja1!$I$2:$I$5001),Hoja1!I4982)</f>
        <v>39</v>
      </c>
      <c r="J4982">
        <f t="shared" si="231"/>
        <v>1</v>
      </c>
      <c r="K4982" t="str">
        <f t="shared" si="232"/>
        <v>0-400k</v>
      </c>
      <c r="L4982" t="str">
        <f t="shared" si="233"/>
        <v>31-45</v>
      </c>
    </row>
    <row r="4983" spans="1:12" x14ac:dyDescent="0.25">
      <c r="A4983">
        <v>4982</v>
      </c>
      <c r="B4983" t="s">
        <v>9</v>
      </c>
      <c r="C4983">
        <f>IF(ISBLANK(Hoja1!C4983),AVERAGE(Hoja1!$C$2:$C$5001),Hoja1!C4983)</f>
        <v>299647</v>
      </c>
      <c r="D4983" t="str">
        <f>IF(ISBLANK(Hoja1!D4983),"ASALARIADO",Hoja1!D4983)</f>
        <v>ASEGURADO VOLUNTARIO</v>
      </c>
      <c r="E4983" t="s">
        <v>16</v>
      </c>
      <c r="F4983" t="s">
        <v>12</v>
      </c>
      <c r="G4983" t="s">
        <v>13</v>
      </c>
      <c r="H4983" t="s">
        <v>13</v>
      </c>
      <c r="I4983" s="1">
        <f>IF(ISBLANK(Hoja1!I4983),AVERAGE(Hoja1!$I$2:$I$5001),Hoja1!I4983)</f>
        <v>67</v>
      </c>
      <c r="J4983">
        <f t="shared" si="231"/>
        <v>0</v>
      </c>
      <c r="K4983" t="str">
        <f t="shared" si="232"/>
        <v>0-400k</v>
      </c>
      <c r="L4983" t="str">
        <f t="shared" si="233"/>
        <v>61-75</v>
      </c>
    </row>
    <row r="4984" spans="1:12" x14ac:dyDescent="0.25">
      <c r="A4984">
        <v>4983</v>
      </c>
      <c r="B4984" t="s">
        <v>15</v>
      </c>
      <c r="C4984">
        <f>IF(ISBLANK(Hoja1!C4984),AVERAGE(Hoja1!$C$2:$C$5001),Hoja1!C4984)</f>
        <v>324345.28000000003</v>
      </c>
      <c r="D4984" t="str">
        <f>IF(ISBLANK(Hoja1!D4984),"ASALARIADO",Hoja1!D4984)</f>
        <v>ASALARIADO</v>
      </c>
      <c r="E4984" t="s">
        <v>16</v>
      </c>
      <c r="F4984" t="s">
        <v>12</v>
      </c>
      <c r="G4984" t="s">
        <v>13</v>
      </c>
      <c r="H4984" t="s">
        <v>13</v>
      </c>
      <c r="I4984" s="1">
        <f>IF(ISBLANK(Hoja1!I4984),AVERAGE(Hoja1!$I$2:$I$5001),Hoja1!I4984)</f>
        <v>38</v>
      </c>
      <c r="J4984">
        <f t="shared" si="231"/>
        <v>0</v>
      </c>
      <c r="K4984" t="str">
        <f t="shared" si="232"/>
        <v>0-400k</v>
      </c>
      <c r="L4984" t="str">
        <f t="shared" si="233"/>
        <v>31-45</v>
      </c>
    </row>
    <row r="4985" spans="1:12" x14ac:dyDescent="0.25">
      <c r="A4985">
        <v>4984</v>
      </c>
      <c r="B4985" t="s">
        <v>9</v>
      </c>
      <c r="C4985">
        <f>IF(ISBLANK(Hoja1!C4985),AVERAGE(Hoja1!$C$2:$C$5001),Hoja1!C4985)</f>
        <v>331181</v>
      </c>
      <c r="D4985" t="str">
        <f>IF(ISBLANK(Hoja1!D4985),"ASALARIADO",Hoja1!D4985)</f>
        <v>TRABAJADOR INDEPENDIENTE</v>
      </c>
      <c r="E4985" t="s">
        <v>16</v>
      </c>
      <c r="F4985" t="s">
        <v>12</v>
      </c>
      <c r="G4985" t="s">
        <v>12</v>
      </c>
      <c r="H4985" t="s">
        <v>12</v>
      </c>
      <c r="I4985" s="1">
        <f>IF(ISBLANK(Hoja1!I4985),AVERAGE(Hoja1!$I$2:$I$5001),Hoja1!I4985)</f>
        <v>55</v>
      </c>
      <c r="J4985">
        <f t="shared" si="231"/>
        <v>1</v>
      </c>
      <c r="K4985" t="str">
        <f t="shared" si="232"/>
        <v>0-400k</v>
      </c>
      <c r="L4985" t="str">
        <f t="shared" si="233"/>
        <v>46-60</v>
      </c>
    </row>
    <row r="4986" spans="1:12" x14ac:dyDescent="0.25">
      <c r="A4986">
        <v>4985</v>
      </c>
      <c r="B4986" t="s">
        <v>15</v>
      </c>
      <c r="C4986">
        <f>IF(ISBLANK(Hoja1!C4986),AVERAGE(Hoja1!$C$2:$C$5001),Hoja1!C4986)</f>
        <v>376777</v>
      </c>
      <c r="D4986" t="str">
        <f>IF(ISBLANK(Hoja1!D4986),"ASALARIADO",Hoja1!D4986)</f>
        <v>ASALARIADO</v>
      </c>
      <c r="E4986" t="s">
        <v>16</v>
      </c>
      <c r="F4986" t="s">
        <v>12</v>
      </c>
      <c r="G4986" t="s">
        <v>13</v>
      </c>
      <c r="H4986" t="s">
        <v>12</v>
      </c>
      <c r="I4986" s="1">
        <f>IF(ISBLANK(Hoja1!I4986),AVERAGE(Hoja1!$I$2:$I$5001),Hoja1!I4986)</f>
        <v>33</v>
      </c>
      <c r="J4986">
        <f t="shared" si="231"/>
        <v>1</v>
      </c>
      <c r="K4986" t="str">
        <f t="shared" si="232"/>
        <v>0-400k</v>
      </c>
      <c r="L4986" t="str">
        <f t="shared" si="233"/>
        <v>31-45</v>
      </c>
    </row>
    <row r="4987" spans="1:12" x14ac:dyDescent="0.25">
      <c r="A4987">
        <v>4986</v>
      </c>
      <c r="B4987" t="s">
        <v>15</v>
      </c>
      <c r="C4987">
        <f>IF(ISBLANK(Hoja1!C4987),AVERAGE(Hoja1!$C$2:$C$5001),Hoja1!C4987)</f>
        <v>356455</v>
      </c>
      <c r="D4987" t="str">
        <f>IF(ISBLANK(Hoja1!D4987),"ASALARIADO",Hoja1!D4987)</f>
        <v>TRABAJADOR INDEPENDIENTE</v>
      </c>
      <c r="E4987" t="s">
        <v>16</v>
      </c>
      <c r="F4987" t="s">
        <v>12</v>
      </c>
      <c r="G4987" t="s">
        <v>13</v>
      </c>
      <c r="H4987" t="s">
        <v>13</v>
      </c>
      <c r="I4987" s="1">
        <f>IF(ISBLANK(Hoja1!I4987),AVERAGE(Hoja1!$I$2:$I$5001),Hoja1!I4987)</f>
        <v>63</v>
      </c>
      <c r="J4987">
        <f t="shared" si="231"/>
        <v>0</v>
      </c>
      <c r="K4987" t="str">
        <f t="shared" si="232"/>
        <v>0-400k</v>
      </c>
      <c r="L4987" t="str">
        <f t="shared" si="233"/>
        <v>61-75</v>
      </c>
    </row>
    <row r="4988" spans="1:12" x14ac:dyDescent="0.25">
      <c r="A4988">
        <v>4987</v>
      </c>
      <c r="B4988" t="s">
        <v>9</v>
      </c>
      <c r="C4988">
        <f>IF(ISBLANK(Hoja1!C4988),AVERAGE(Hoja1!$C$2:$C$5001),Hoja1!C4988)</f>
        <v>1912797.11</v>
      </c>
      <c r="D4988" t="str">
        <f>IF(ISBLANK(Hoja1!D4988),"ASALARIADO",Hoja1!D4988)</f>
        <v>ASALARIADO</v>
      </c>
      <c r="E4988" t="s">
        <v>16</v>
      </c>
      <c r="F4988" t="s">
        <v>12</v>
      </c>
      <c r="G4988" t="s">
        <v>13</v>
      </c>
      <c r="H4988" t="s">
        <v>13</v>
      </c>
      <c r="I4988" s="1">
        <f>IF(ISBLANK(Hoja1!I4988),AVERAGE(Hoja1!$I$2:$I$5001),Hoja1!I4988)</f>
        <v>49</v>
      </c>
      <c r="J4988">
        <f t="shared" si="231"/>
        <v>0</v>
      </c>
      <c r="K4988" t="str">
        <f t="shared" si="232"/>
        <v>1.2M-2M</v>
      </c>
      <c r="L4988" t="str">
        <f t="shared" si="233"/>
        <v>46-60</v>
      </c>
    </row>
    <row r="4989" spans="1:12" x14ac:dyDescent="0.25">
      <c r="A4989">
        <v>4988</v>
      </c>
      <c r="B4989" t="s">
        <v>15</v>
      </c>
      <c r="C4989">
        <f>IF(ISBLANK(Hoja1!C4989),AVERAGE(Hoja1!$C$2:$C$5001),Hoja1!C4989)</f>
        <v>1709530</v>
      </c>
      <c r="D4989" t="str">
        <f>IF(ISBLANK(Hoja1!D4989),"ASALARIADO",Hoja1!D4989)</f>
        <v>ASALARIADO</v>
      </c>
      <c r="E4989" t="s">
        <v>11</v>
      </c>
      <c r="F4989" t="s">
        <v>12</v>
      </c>
      <c r="G4989" t="s">
        <v>13</v>
      </c>
      <c r="H4989" t="s">
        <v>12</v>
      </c>
      <c r="I4989" s="1">
        <f>IF(ISBLANK(Hoja1!I4989),AVERAGE(Hoja1!$I$2:$I$5001),Hoja1!I4989)</f>
        <v>44</v>
      </c>
      <c r="J4989">
        <f t="shared" si="231"/>
        <v>1</v>
      </c>
      <c r="K4989" t="str">
        <f t="shared" si="232"/>
        <v>1.2M-2M</v>
      </c>
      <c r="L4989" t="str">
        <f t="shared" si="233"/>
        <v>31-45</v>
      </c>
    </row>
    <row r="4990" spans="1:12" x14ac:dyDescent="0.25">
      <c r="A4990">
        <v>4989</v>
      </c>
      <c r="B4990" t="s">
        <v>9</v>
      </c>
      <c r="C4990">
        <f>IF(ISBLANK(Hoja1!C4990),AVERAGE(Hoja1!$C$2:$C$5001),Hoja1!C4990)</f>
        <v>882417.74</v>
      </c>
      <c r="D4990" t="str">
        <f>IF(ISBLANK(Hoja1!D4990),"ASALARIADO",Hoja1!D4990)</f>
        <v>ASALARIADO</v>
      </c>
      <c r="E4990" t="s">
        <v>16</v>
      </c>
      <c r="F4990" t="s">
        <v>12</v>
      </c>
      <c r="G4990" t="s">
        <v>13</v>
      </c>
      <c r="H4990" t="s">
        <v>13</v>
      </c>
      <c r="I4990" s="1">
        <f>IF(ISBLANK(Hoja1!I4990),AVERAGE(Hoja1!$I$2:$I$5001),Hoja1!I4990)</f>
        <v>38</v>
      </c>
      <c r="J4990">
        <f t="shared" si="231"/>
        <v>0</v>
      </c>
      <c r="K4990" t="str">
        <f t="shared" si="232"/>
        <v>800k-1.2M</v>
      </c>
      <c r="L4990" t="str">
        <f t="shared" si="233"/>
        <v>31-45</v>
      </c>
    </row>
    <row r="4991" spans="1:12" x14ac:dyDescent="0.25">
      <c r="A4991">
        <v>4990</v>
      </c>
      <c r="B4991" t="s">
        <v>15</v>
      </c>
      <c r="C4991">
        <f>IF(ISBLANK(Hoja1!C4991),AVERAGE(Hoja1!$C$2:$C$5001),Hoja1!C4991)</f>
        <v>438889.6</v>
      </c>
      <c r="D4991" t="str">
        <f>IF(ISBLANK(Hoja1!D4991),"ASALARIADO",Hoja1!D4991)</f>
        <v>ASALARIADO</v>
      </c>
      <c r="E4991" t="s">
        <v>16</v>
      </c>
      <c r="F4991" t="s">
        <v>12</v>
      </c>
      <c r="G4991" t="s">
        <v>13</v>
      </c>
      <c r="H4991" t="s">
        <v>13</v>
      </c>
      <c r="I4991" s="1">
        <f>IF(ISBLANK(Hoja1!I4991),AVERAGE(Hoja1!$I$2:$I$5001),Hoja1!I4991)</f>
        <v>31</v>
      </c>
      <c r="J4991">
        <f t="shared" si="231"/>
        <v>0</v>
      </c>
      <c r="K4991" t="str">
        <f t="shared" si="232"/>
        <v>400k-800k</v>
      </c>
      <c r="L4991" t="str">
        <f t="shared" si="233"/>
        <v>31-45</v>
      </c>
    </row>
    <row r="4992" spans="1:12" x14ac:dyDescent="0.25">
      <c r="A4992">
        <v>4991</v>
      </c>
      <c r="B4992" t="s">
        <v>15</v>
      </c>
      <c r="C4992">
        <f>IF(ISBLANK(Hoja1!C4992),AVERAGE(Hoja1!$C$2:$C$5001),Hoja1!C4992)</f>
        <v>335860.17</v>
      </c>
      <c r="D4992" t="str">
        <f>IF(ISBLANK(Hoja1!D4992),"ASALARIADO",Hoja1!D4992)</f>
        <v>ASALARIADO</v>
      </c>
      <c r="E4992" t="s">
        <v>11</v>
      </c>
      <c r="F4992" t="s">
        <v>12</v>
      </c>
      <c r="G4992" t="s">
        <v>13</v>
      </c>
      <c r="H4992" t="s">
        <v>13</v>
      </c>
      <c r="I4992" s="1">
        <f>IF(ISBLANK(Hoja1!I4992),AVERAGE(Hoja1!$I$2:$I$5001),Hoja1!I4992)</f>
        <v>35</v>
      </c>
      <c r="J4992">
        <f t="shared" si="231"/>
        <v>0</v>
      </c>
      <c r="K4992" t="str">
        <f t="shared" si="232"/>
        <v>0-400k</v>
      </c>
      <c r="L4992" t="str">
        <f t="shared" si="233"/>
        <v>31-45</v>
      </c>
    </row>
    <row r="4993" spans="1:12" x14ac:dyDescent="0.25">
      <c r="A4993">
        <v>4992</v>
      </c>
      <c r="B4993" t="s">
        <v>9</v>
      </c>
      <c r="C4993">
        <f>IF(ISBLANK(Hoja1!C4993),AVERAGE(Hoja1!$C$2:$C$5001),Hoja1!C4993)</f>
        <v>501500</v>
      </c>
      <c r="D4993" t="str">
        <f>IF(ISBLANK(Hoja1!D4993),"ASALARIADO",Hoja1!D4993)</f>
        <v>ASALARIADO</v>
      </c>
      <c r="E4993" t="s">
        <v>16</v>
      </c>
      <c r="F4993" t="s">
        <v>12</v>
      </c>
      <c r="G4993" t="s">
        <v>13</v>
      </c>
      <c r="H4993" t="s">
        <v>13</v>
      </c>
      <c r="I4993" s="1">
        <f>IF(ISBLANK(Hoja1!I4993),AVERAGE(Hoja1!$I$2:$I$5001),Hoja1!I4993)</f>
        <v>29</v>
      </c>
      <c r="J4993">
        <f t="shared" si="231"/>
        <v>0</v>
      </c>
      <c r="K4993" t="str">
        <f t="shared" si="232"/>
        <v>400k-800k</v>
      </c>
      <c r="L4993" t="str">
        <f t="shared" si="233"/>
        <v>18-30</v>
      </c>
    </row>
    <row r="4994" spans="1:12" x14ac:dyDescent="0.25">
      <c r="A4994">
        <v>4993</v>
      </c>
      <c r="B4994" t="s">
        <v>15</v>
      </c>
      <c r="C4994">
        <f>IF(ISBLANK(Hoja1!C4994),AVERAGE(Hoja1!$C$2:$C$5001),Hoja1!C4994)</f>
        <v>354835</v>
      </c>
      <c r="D4994" t="str">
        <f>IF(ISBLANK(Hoja1!D4994),"ASALARIADO",Hoja1!D4994)</f>
        <v>ASALARIADO</v>
      </c>
      <c r="E4994" t="s">
        <v>16</v>
      </c>
      <c r="F4994" t="s">
        <v>12</v>
      </c>
      <c r="G4994" t="s">
        <v>13</v>
      </c>
      <c r="H4994" t="s">
        <v>12</v>
      </c>
      <c r="I4994" s="1">
        <f>IF(ISBLANK(Hoja1!I4994),AVERAGE(Hoja1!$I$2:$I$5001),Hoja1!I4994)</f>
        <v>26</v>
      </c>
      <c r="J4994">
        <f t="shared" si="231"/>
        <v>1</v>
      </c>
      <c r="K4994" t="str">
        <f t="shared" si="232"/>
        <v>0-400k</v>
      </c>
      <c r="L4994" t="str">
        <f t="shared" si="233"/>
        <v>18-30</v>
      </c>
    </row>
    <row r="4995" spans="1:12" x14ac:dyDescent="0.25">
      <c r="A4995">
        <v>4994</v>
      </c>
      <c r="B4995" t="s">
        <v>9</v>
      </c>
      <c r="C4995">
        <f>IF(ISBLANK(Hoja1!C4995),AVERAGE(Hoja1!$C$2:$C$5001),Hoja1!C4995)</f>
        <v>501040.18</v>
      </c>
      <c r="D4995" t="str">
        <f>IF(ISBLANK(Hoja1!D4995),"ASALARIADO",Hoja1!D4995)</f>
        <v>ASALARIADO</v>
      </c>
      <c r="E4995" t="s">
        <v>16</v>
      </c>
      <c r="F4995" t="s">
        <v>12</v>
      </c>
      <c r="G4995" t="s">
        <v>13</v>
      </c>
      <c r="H4995" t="s">
        <v>13</v>
      </c>
      <c r="I4995" s="1">
        <f>IF(ISBLANK(Hoja1!I4995),AVERAGE(Hoja1!$I$2:$I$5001),Hoja1!I4995)</f>
        <v>57</v>
      </c>
      <c r="J4995">
        <f t="shared" ref="J4995:J5001" si="234">IF(H4995="SI",1,0)</f>
        <v>0</v>
      </c>
      <c r="K4995" t="str">
        <f t="shared" ref="K4995:K5001" si="235">IF(C4995&lt;=400000,"0-400k",IF(C4995&lt;=800000,"400k-800k",IF(C4995&lt;=1200000,"800k-1.2M",IF(C4995&lt;=2000000,"1.2M-2M","2M+"))))</f>
        <v>400k-800k</v>
      </c>
      <c r="L4995" t="str">
        <f t="shared" ref="L4995:L5001" si="236">IF(I4995&lt;=30,"18-30",IF(I4995&lt;=45,"31-45",IF(I4995&lt;=60,"46-60",IF(I4995&lt;=75,"61-75","76-100+"))))</f>
        <v>46-60</v>
      </c>
    </row>
    <row r="4996" spans="1:12" x14ac:dyDescent="0.25">
      <c r="A4996">
        <v>4995</v>
      </c>
      <c r="B4996" t="s">
        <v>15</v>
      </c>
      <c r="C4996">
        <f>IF(ISBLANK(Hoja1!C4996),AVERAGE(Hoja1!$C$2:$C$5001),Hoja1!C4996)</f>
        <v>958367.36</v>
      </c>
      <c r="D4996" t="str">
        <f>IF(ISBLANK(Hoja1!D4996),"ASALARIADO",Hoja1!D4996)</f>
        <v>ASALARIADO</v>
      </c>
      <c r="E4996" t="s">
        <v>11</v>
      </c>
      <c r="F4996" t="s">
        <v>12</v>
      </c>
      <c r="G4996" t="s">
        <v>13</v>
      </c>
      <c r="H4996" t="s">
        <v>13</v>
      </c>
      <c r="I4996" s="1">
        <f>IF(ISBLANK(Hoja1!I4996),AVERAGE(Hoja1!$I$2:$I$5001),Hoja1!I4996)</f>
        <v>38</v>
      </c>
      <c r="J4996">
        <f t="shared" si="234"/>
        <v>0</v>
      </c>
      <c r="K4996" t="str">
        <f t="shared" si="235"/>
        <v>800k-1.2M</v>
      </c>
      <c r="L4996" t="str">
        <f t="shared" si="236"/>
        <v>31-45</v>
      </c>
    </row>
    <row r="4997" spans="1:12" x14ac:dyDescent="0.25">
      <c r="A4997">
        <v>4996</v>
      </c>
      <c r="B4997" t="s">
        <v>15</v>
      </c>
      <c r="C4997">
        <f>IF(ISBLANK(Hoja1!C4997),AVERAGE(Hoja1!$C$2:$C$5001),Hoja1!C4997)</f>
        <v>407579</v>
      </c>
      <c r="D4997" t="str">
        <f>IF(ISBLANK(Hoja1!D4997),"ASALARIADO",Hoja1!D4997)</f>
        <v>ASALARIADO</v>
      </c>
      <c r="E4997" t="s">
        <v>11</v>
      </c>
      <c r="F4997" t="s">
        <v>12</v>
      </c>
      <c r="G4997" t="s">
        <v>13</v>
      </c>
      <c r="H4997" t="s">
        <v>13</v>
      </c>
      <c r="I4997" s="1">
        <f>IF(ISBLANK(Hoja1!I4997),AVERAGE(Hoja1!$I$2:$I$5001),Hoja1!I4997)</f>
        <v>43</v>
      </c>
      <c r="J4997">
        <f t="shared" si="234"/>
        <v>0</v>
      </c>
      <c r="K4997" t="str">
        <f t="shared" si="235"/>
        <v>400k-800k</v>
      </c>
      <c r="L4997" t="str">
        <f t="shared" si="236"/>
        <v>31-45</v>
      </c>
    </row>
    <row r="4998" spans="1:12" x14ac:dyDescent="0.25">
      <c r="A4998">
        <v>4997</v>
      </c>
      <c r="B4998" t="s">
        <v>15</v>
      </c>
      <c r="C4998">
        <f>IF(ISBLANK(Hoja1!C4998),AVERAGE(Hoja1!$C$2:$C$5001),Hoja1!C4998)</f>
        <v>400000</v>
      </c>
      <c r="D4998" t="str">
        <f>IF(ISBLANK(Hoja1!D4998),"ASALARIADO",Hoja1!D4998)</f>
        <v>ASALARIADO</v>
      </c>
      <c r="E4998" t="s">
        <v>16</v>
      </c>
      <c r="F4998" t="s">
        <v>12</v>
      </c>
      <c r="G4998" t="s">
        <v>13</v>
      </c>
      <c r="H4998" t="s">
        <v>13</v>
      </c>
      <c r="I4998" s="1">
        <f>IF(ISBLANK(Hoja1!I4998),AVERAGE(Hoja1!$I$2:$I$5001),Hoja1!I4998)</f>
        <v>62</v>
      </c>
      <c r="J4998">
        <f t="shared" si="234"/>
        <v>0</v>
      </c>
      <c r="K4998" t="str">
        <f t="shared" si="235"/>
        <v>0-400k</v>
      </c>
      <c r="L4998" t="str">
        <f t="shared" si="236"/>
        <v>61-75</v>
      </c>
    </row>
    <row r="4999" spans="1:12" x14ac:dyDescent="0.25">
      <c r="A4999">
        <v>4998</v>
      </c>
      <c r="B4999" t="s">
        <v>15</v>
      </c>
      <c r="C4999">
        <f>IF(ISBLANK(Hoja1!C4999),AVERAGE(Hoja1!$C$2:$C$5001),Hoja1!C4999)</f>
        <v>1367154</v>
      </c>
      <c r="D4999" t="str">
        <f>IF(ISBLANK(Hoja1!D4999),"ASALARIADO",Hoja1!D4999)</f>
        <v>ASALARIADO</v>
      </c>
      <c r="E4999" t="s">
        <v>11</v>
      </c>
      <c r="F4999" t="s">
        <v>12</v>
      </c>
      <c r="G4999" t="s">
        <v>13</v>
      </c>
      <c r="H4999" t="s">
        <v>12</v>
      </c>
      <c r="I4999" s="1">
        <f>IF(ISBLANK(Hoja1!I4999),AVERAGE(Hoja1!$I$2:$I$5001),Hoja1!I4999)</f>
        <v>56</v>
      </c>
      <c r="J4999">
        <f t="shared" si="234"/>
        <v>1</v>
      </c>
      <c r="K4999" t="str">
        <f t="shared" si="235"/>
        <v>1.2M-2M</v>
      </c>
      <c r="L4999" t="str">
        <f t="shared" si="236"/>
        <v>46-60</v>
      </c>
    </row>
    <row r="5000" spans="1:12" x14ac:dyDescent="0.25">
      <c r="A5000">
        <v>4999</v>
      </c>
      <c r="B5000" t="s">
        <v>9</v>
      </c>
      <c r="C5000">
        <f>IF(ISBLANK(Hoja1!C5000),AVERAGE(Hoja1!$C$2:$C$5001),Hoja1!C5000)</f>
        <v>1898332.8</v>
      </c>
      <c r="D5000" t="str">
        <f>IF(ISBLANK(Hoja1!D5000),"ASALARIADO",Hoja1!D5000)</f>
        <v>ASALARIADO</v>
      </c>
      <c r="E5000" t="s">
        <v>16</v>
      </c>
      <c r="F5000" t="s">
        <v>12</v>
      </c>
      <c r="G5000" t="s">
        <v>12</v>
      </c>
      <c r="H5000" t="s">
        <v>13</v>
      </c>
      <c r="I5000" s="1">
        <f>IF(ISBLANK(Hoja1!I5000),AVERAGE(Hoja1!$I$2:$I$5001),Hoja1!I5000)</f>
        <v>42</v>
      </c>
      <c r="J5000">
        <f t="shared" si="234"/>
        <v>0</v>
      </c>
      <c r="K5000" t="str">
        <f t="shared" si="235"/>
        <v>1.2M-2M</v>
      </c>
      <c r="L5000" t="str">
        <f t="shared" si="236"/>
        <v>31-45</v>
      </c>
    </row>
    <row r="5001" spans="1:12" x14ac:dyDescent="0.25">
      <c r="A5001">
        <v>5000</v>
      </c>
      <c r="B5001" t="s">
        <v>9</v>
      </c>
      <c r="C5001">
        <f>IF(ISBLANK(Hoja1!C5001),AVERAGE(Hoja1!$C$2:$C$5001),Hoja1!C5001)</f>
        <v>489078.33</v>
      </c>
      <c r="D5001" t="str">
        <f>IF(ISBLANK(Hoja1!D5001),"ASALARIADO",Hoja1!D5001)</f>
        <v>ASALARIADO</v>
      </c>
      <c r="E5001" t="s">
        <v>16</v>
      </c>
      <c r="F5001" t="s">
        <v>12</v>
      </c>
      <c r="G5001" t="s">
        <v>13</v>
      </c>
      <c r="H5001" t="s">
        <v>13</v>
      </c>
      <c r="I5001" s="1">
        <f>IF(ISBLANK(Hoja1!I5001),AVERAGE(Hoja1!$I$2:$I$5001),Hoja1!I5001)</f>
        <v>41</v>
      </c>
      <c r="J5001">
        <f t="shared" si="234"/>
        <v>0</v>
      </c>
      <c r="K5001" t="str">
        <f t="shared" si="235"/>
        <v>400k-800k</v>
      </c>
      <c r="L5001" t="str">
        <f t="shared" si="236"/>
        <v>31-45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Hoja1</vt:lpstr>
      <vt:lpstr>Imputacion</vt:lpstr>
      <vt:lpstr>Hoja1!moras</vt:lpstr>
      <vt:lpstr>Imputacion!moras_1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MANUEL ALFARO SALDANA</dc:creator>
  <cp:lastModifiedBy>JOSE MANUEL ALFARO SALDANA</cp:lastModifiedBy>
  <dcterms:created xsi:type="dcterms:W3CDTF">2025-11-30T02:54:34Z</dcterms:created>
  <dcterms:modified xsi:type="dcterms:W3CDTF">2025-11-30T22:42:22Z</dcterms:modified>
</cp:coreProperties>
</file>